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OneDrive\Desktop\Data Analytics\Excel\"/>
    </mc:Choice>
  </mc:AlternateContent>
  <xr:revisionPtr revIDLastSave="0" documentId="13_ncr:1_{128BCE99-1572-479A-BD62-E7C4E91A7A1B}" xr6:coauthVersionLast="47" xr6:coauthVersionMax="47" xr10:uidLastSave="{00000000-0000-0000-0000-000000000000}"/>
  <bookViews>
    <workbookView xWindow="-108" yWindow="-108" windowWidth="23256" windowHeight="12456" tabRatio="724" firstSheet="1" activeTab="1" xr2:uid="{487FA931-B3B5-4C48-8AB8-DA281E2DAD9F}"/>
  </bookViews>
  <sheets>
    <sheet name="Orders" sheetId="1" state="hidden" r:id="rId1"/>
    <sheet name="Orders D" sheetId="6" r:id="rId2"/>
    <sheet name="Customers (2)" sheetId="7" r:id="rId3"/>
    <sheet name="Customers" sheetId="4" state="hidden" r:id="rId4"/>
    <sheet name="Sales Targets (2)" sheetId="8" r:id="rId5"/>
    <sheet name="Brain Stroming " sheetId="9" r:id="rId6"/>
    <sheet name="Analysis No.1" sheetId="10" r:id="rId7"/>
    <sheet name="Analysis 1.2" sheetId="11" r:id="rId8"/>
    <sheet name="Analysis 1.3" sheetId="12" r:id="rId9"/>
    <sheet name="Sales Target Achieved" sheetId="13" r:id="rId10"/>
    <sheet name="Summary - 1" sheetId="5" r:id="rId11"/>
    <sheet name="Summary - 2" sheetId="14" r:id="rId12"/>
    <sheet name="Summary - 3" sheetId="15" r:id="rId13"/>
    <sheet name="Sales Targets" sheetId="3" state="hidden" r:id="rId14"/>
  </sheets>
  <definedNames>
    <definedName name="_xlnm._FilterDatabase" localSheetId="3" hidden="1">Customers!$A$1:$E$2501</definedName>
    <definedName name="_xlnm._FilterDatabase" localSheetId="2" hidden="1">'Customers (2)'!$A$1:$F$2501</definedName>
    <definedName name="_xlnm._FilterDatabase" localSheetId="0" hidden="1">Orders!$A$1:$G$1</definedName>
    <definedName name="_xlnm._FilterDatabase" localSheetId="1" hidden="1">'Orders D'!$A$1:$L$1</definedName>
    <definedName name="_xlnm._FilterDatabase" localSheetId="9" hidden="1">'Sales Target Achieved'!$A$1:$I$1</definedName>
    <definedName name="_xlnm._FilterDatabase" localSheetId="13" hidden="1">'Sales Targets'!$A$1:$E$1</definedName>
    <definedName name="_xlnm._FilterDatabase" localSheetId="4" hidden="1">'Sales Targets (2)'!$A$1:$E$93</definedName>
    <definedName name="_xlchart.v1.0" hidden="1">'Orders D'!$G$2:$G$2501</definedName>
    <definedName name="_xlchart.v1.1" hidden="1">'Orders D'!$G$1</definedName>
    <definedName name="_xlchart.v1.10" hidden="1">'Analysis 1.3'!$L$1</definedName>
    <definedName name="_xlchart.v1.11" hidden="1">'Analysis 1.3'!$L$2:$L$1454</definedName>
    <definedName name="_xlchart.v1.2" hidden="1">'Orders D'!$G$2:$G$2501</definedName>
    <definedName name="_xlchart.v1.3" hidden="1">'Orders D'!$J$2:$J$2501</definedName>
    <definedName name="_xlchart.v1.4" hidden="1">'Orders D'!$J$2:$J$2501</definedName>
    <definedName name="_xlchart.v1.5" hidden="1">'Orders D'!$J$2:$J$2501</definedName>
    <definedName name="_xlchart.v1.6" hidden="1">'Orders D'!$J$2:$J$2501</definedName>
    <definedName name="_xlchart.v1.7" hidden="1">'Orders D'!$G$2:$G$2501</definedName>
    <definedName name="_xlchart.v1.8" hidden="1">'Orders D'!$G$1</definedName>
    <definedName name="_xlchart.v1.9" hidden="1">'Orders D'!$G$2:$G$2501</definedName>
    <definedName name="_xlcn.WorksheetConnection_Analysis1.3AA1AF14541" hidden="1">'Analysis 1.3'!$AA$1:$AF$1454</definedName>
    <definedName name="_xlcn.WorksheetConnection_OrdersDA1L25011" hidden="1">'Orders D'!$A$1:$L$2501</definedName>
    <definedName name="_xlcn.WorksheetConnection_OrdersDA1P25011" hidden="1">'Orders D'!$A$1:$P$2501</definedName>
    <definedName name="_xlcn.WorksheetConnection_OrdersDA1R25011" hidden="1">'Orders D'!$A$1:$R$2501</definedName>
    <definedName name="_xlcn.WorksheetConnection_OrdersDA1S25011" hidden="1">'Orders D'!$A$1:$S$2501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  <pivotCache cacheId="9" r:id="rId24"/>
    <pivotCache cacheId="10" r:id="rId25"/>
    <pivotCache cacheId="11" r:id="rId26"/>
    <pivotCache cacheId="12" r:id="rId27"/>
    <pivotCache cacheId="13" r:id="rId28"/>
    <pivotCache cacheId="14" r:id="rId29"/>
    <pivotCache cacheId="15" r:id="rId30"/>
    <pivotCache cacheId="16" r:id="rId31"/>
    <pivotCache cacheId="17" r:id="rId32"/>
    <pivotCache cacheId="18" r:id="rId33"/>
    <pivotCache cacheId="19" r:id="rId34"/>
    <pivotCache cacheId="20" r:id="rId35"/>
    <pivotCache cacheId="21" r:id="rId36"/>
    <pivotCache cacheId="22" r:id="rId37"/>
    <pivotCache cacheId="23" r:id="rId38"/>
    <pivotCache cacheId="24" r:id="rId39"/>
    <pivotCache cacheId="25" r:id="rId40"/>
    <pivotCache cacheId="26" r:id="rId41"/>
    <pivotCache cacheId="27" r:id="rId42"/>
    <pivotCache cacheId="28" r:id="rId43"/>
    <pivotCache cacheId="29" r:id="rId44"/>
    <pivotCache cacheId="30" r:id="rId45"/>
    <pivotCache cacheId="31" r:id="rId46"/>
    <pivotCache cacheId="32" r:id="rId47"/>
    <pivotCache cacheId="33" r:id="rId48"/>
    <pivotCache cacheId="38" r:id="rId49"/>
    <pivotCache cacheId="39" r:id="rId50"/>
    <pivotCache cacheId="40" r:id="rId51"/>
    <pivotCache cacheId="41" r:id="rId52"/>
    <pivotCache cacheId="42" r:id="rId53"/>
    <pivotCache cacheId="43" r:id="rId5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4" name="Range 4" connection="WorksheetConnection_Orders D!$A$1:$S$2501"/>
          <x15:modelTable id="Range 3" name="Range 3" connection="WorksheetConnection_Orders D!$A$1:$R$2501"/>
          <x15:modelTable id="Range 1" name="Range 1" connection="WorksheetConnection_Orders D!$A$1:$P$2501"/>
          <x15:modelTable id="Range" name="Range" connection="WorksheetConnection_Orders D!$A$1:$L$2501"/>
          <x15:modelTable id="Range 2" name="Range 2" connection="WorksheetConnection_Analysis 1.3!$AA$1:$AF$1454"/>
        </x15:modelTables>
      </x15:dataModel>
    </ext>
  </extLst>
</workbook>
</file>

<file path=xl/calcChain.xml><?xml version="1.0" encoding="utf-8"?>
<calcChain xmlns="http://schemas.openxmlformats.org/spreadsheetml/2006/main">
  <c r="AG42" i="6" l="1"/>
  <c r="AG41" i="6"/>
  <c r="AG38" i="6"/>
  <c r="AG37" i="6"/>
  <c r="AG36" i="6"/>
  <c r="AD4" i="6"/>
  <c r="AD3" i="6"/>
  <c r="H18" i="13"/>
  <c r="H26" i="13"/>
  <c r="H34" i="13"/>
  <c r="H42" i="13"/>
  <c r="H50" i="13"/>
  <c r="H58" i="13"/>
  <c r="H66" i="13"/>
  <c r="H74" i="13"/>
  <c r="H82" i="13"/>
  <c r="H90" i="13"/>
  <c r="X42" i="6"/>
  <c r="X41" i="6"/>
  <c r="X39" i="6"/>
  <c r="X38" i="6"/>
  <c r="X37" i="6"/>
  <c r="G65" i="13"/>
  <c r="I65" i="13" s="1"/>
  <c r="G12" i="13"/>
  <c r="I12" i="13" s="1"/>
  <c r="G61" i="13"/>
  <c r="I61" i="13" s="1"/>
  <c r="G10" i="13"/>
  <c r="I10" i="13" s="1"/>
  <c r="G76" i="13"/>
  <c r="I76" i="13" s="1"/>
  <c r="G5" i="13"/>
  <c r="I5" i="13" s="1"/>
  <c r="G8" i="13"/>
  <c r="I8" i="13" s="1"/>
  <c r="G41" i="13"/>
  <c r="I41" i="13" s="1"/>
  <c r="G19" i="13"/>
  <c r="I19" i="13" s="1"/>
  <c r="G3" i="13"/>
  <c r="I3" i="13" s="1"/>
  <c r="G24" i="13"/>
  <c r="I24" i="13" s="1"/>
  <c r="G70" i="13"/>
  <c r="I70" i="13" s="1"/>
  <c r="G15" i="13"/>
  <c r="I15" i="13" s="1"/>
  <c r="G23" i="13"/>
  <c r="I23" i="13" s="1"/>
  <c r="G48" i="13"/>
  <c r="I48" i="13" s="1"/>
  <c r="G60" i="13"/>
  <c r="I60" i="13" s="1"/>
  <c r="G27" i="13"/>
  <c r="I27" i="13" s="1"/>
  <c r="G63" i="13"/>
  <c r="I63" i="13" s="1"/>
  <c r="G38" i="13"/>
  <c r="I38" i="13" s="1"/>
  <c r="G66" i="13"/>
  <c r="I66" i="13" s="1"/>
  <c r="G50" i="13"/>
  <c r="I50" i="13" s="1"/>
  <c r="G9" i="13"/>
  <c r="I9" i="13" s="1"/>
  <c r="G11" i="13"/>
  <c r="I11" i="13" s="1"/>
  <c r="G69" i="13"/>
  <c r="I69" i="13" s="1"/>
  <c r="G45" i="13"/>
  <c r="I45" i="13" s="1"/>
  <c r="G86" i="13"/>
  <c r="I86" i="13" s="1"/>
  <c r="G37" i="13"/>
  <c r="I37" i="13" s="1"/>
  <c r="G72" i="13"/>
  <c r="I72" i="13" s="1"/>
  <c r="G16" i="13"/>
  <c r="I16" i="13" s="1"/>
  <c r="G77" i="13"/>
  <c r="I77" i="13" s="1"/>
  <c r="G36" i="13"/>
  <c r="I36" i="13" s="1"/>
  <c r="G58" i="13"/>
  <c r="I58" i="13" s="1"/>
  <c r="G47" i="13"/>
  <c r="I47" i="13" s="1"/>
  <c r="G6" i="13"/>
  <c r="I6" i="13" s="1"/>
  <c r="G90" i="13"/>
  <c r="I90" i="13" s="1"/>
  <c r="G29" i="13"/>
  <c r="I29" i="13" s="1"/>
  <c r="G17" i="13"/>
  <c r="I17" i="13" s="1"/>
  <c r="G81" i="13"/>
  <c r="I81" i="13" s="1"/>
  <c r="G2" i="13"/>
  <c r="I2" i="13" s="1"/>
  <c r="G4" i="13"/>
  <c r="I4" i="13" s="1"/>
  <c r="G93" i="13"/>
  <c r="I93" i="13" s="1"/>
  <c r="G20" i="13"/>
  <c r="I20" i="13" s="1"/>
  <c r="G91" i="13"/>
  <c r="I91" i="13" s="1"/>
  <c r="G7" i="13"/>
  <c r="I7" i="13" s="1"/>
  <c r="G83" i="13"/>
  <c r="I83" i="13" s="1"/>
  <c r="G84" i="13"/>
  <c r="I84" i="13" s="1"/>
  <c r="G78" i="13"/>
  <c r="I78" i="13" s="1"/>
  <c r="G92" i="13"/>
  <c r="I92" i="13" s="1"/>
  <c r="G67" i="13"/>
  <c r="I67" i="13" s="1"/>
  <c r="G31" i="13"/>
  <c r="I31" i="13" s="1"/>
  <c r="G79" i="13"/>
  <c r="I79" i="13" s="1"/>
  <c r="G54" i="13"/>
  <c r="I54" i="13" s="1"/>
  <c r="G46" i="13"/>
  <c r="I46" i="13" s="1"/>
  <c r="G89" i="13"/>
  <c r="I89" i="13" s="1"/>
  <c r="G14" i="13"/>
  <c r="I14" i="13" s="1"/>
  <c r="G64" i="13"/>
  <c r="I64" i="13" s="1"/>
  <c r="G21" i="13"/>
  <c r="I21" i="13" s="1"/>
  <c r="G87" i="13"/>
  <c r="I87" i="13" s="1"/>
  <c r="G28" i="13"/>
  <c r="I28" i="13" s="1"/>
  <c r="G80" i="13"/>
  <c r="I80" i="13" s="1"/>
  <c r="G33" i="13"/>
  <c r="I33" i="13" s="1"/>
  <c r="G34" i="13"/>
  <c r="I34" i="13" s="1"/>
  <c r="G49" i="13"/>
  <c r="I49" i="13" s="1"/>
  <c r="G71" i="13"/>
  <c r="I71" i="13" s="1"/>
  <c r="G57" i="13"/>
  <c r="I57" i="13" s="1"/>
  <c r="G62" i="13"/>
  <c r="I62" i="13" s="1"/>
  <c r="G43" i="13"/>
  <c r="I43" i="13" s="1"/>
  <c r="G30" i="13"/>
  <c r="I30" i="13" s="1"/>
  <c r="G39" i="13"/>
  <c r="I39" i="13" s="1"/>
  <c r="G22" i="13"/>
  <c r="I22" i="13" s="1"/>
  <c r="G73" i="13"/>
  <c r="I73" i="13" s="1"/>
  <c r="G55" i="13"/>
  <c r="I55" i="13" s="1"/>
  <c r="G68" i="13"/>
  <c r="I68" i="13" s="1"/>
  <c r="G42" i="13"/>
  <c r="I42" i="13" s="1"/>
  <c r="G85" i="13"/>
  <c r="I85" i="13" s="1"/>
  <c r="G44" i="13"/>
  <c r="I44" i="13" s="1"/>
  <c r="G25" i="13"/>
  <c r="I25" i="13" s="1"/>
  <c r="G51" i="13"/>
  <c r="I51" i="13" s="1"/>
  <c r="G40" i="13"/>
  <c r="I40" i="13" s="1"/>
  <c r="G74" i="13"/>
  <c r="I74" i="13" s="1"/>
  <c r="G56" i="13"/>
  <c r="I56" i="13" s="1"/>
  <c r="G82" i="13"/>
  <c r="I82" i="13" s="1"/>
  <c r="G26" i="13"/>
  <c r="I26" i="13" s="1"/>
  <c r="G18" i="13"/>
  <c r="I18" i="13" s="1"/>
  <c r="G35" i="13"/>
  <c r="I35" i="13" s="1"/>
  <c r="G32" i="13"/>
  <c r="I32" i="13" s="1"/>
  <c r="G52" i="13"/>
  <c r="I52" i="13" s="1"/>
  <c r="G88" i="13"/>
  <c r="I88" i="13" s="1"/>
  <c r="G75" i="13"/>
  <c r="I75" i="13" s="1"/>
  <c r="G13" i="13"/>
  <c r="I13" i="13" s="1"/>
  <c r="G53" i="13"/>
  <c r="I53" i="13" s="1"/>
  <c r="G59" i="13"/>
  <c r="I59" i="13" s="1"/>
  <c r="F65" i="13"/>
  <c r="F12" i="13"/>
  <c r="F61" i="13"/>
  <c r="F10" i="13"/>
  <c r="F76" i="13"/>
  <c r="F5" i="13"/>
  <c r="F8" i="13"/>
  <c r="F41" i="13"/>
  <c r="F19" i="13"/>
  <c r="F3" i="13"/>
  <c r="F24" i="13"/>
  <c r="F70" i="13"/>
  <c r="F15" i="13"/>
  <c r="F23" i="13"/>
  <c r="F48" i="13"/>
  <c r="F60" i="13"/>
  <c r="F27" i="13"/>
  <c r="F63" i="13"/>
  <c r="F38" i="13"/>
  <c r="F66" i="13"/>
  <c r="F50" i="13"/>
  <c r="F9" i="13"/>
  <c r="F11" i="13"/>
  <c r="F69" i="13"/>
  <c r="F45" i="13"/>
  <c r="F86" i="13"/>
  <c r="F37" i="13"/>
  <c r="F72" i="13"/>
  <c r="F16" i="13"/>
  <c r="F77" i="13"/>
  <c r="F36" i="13"/>
  <c r="F58" i="13"/>
  <c r="F47" i="13"/>
  <c r="F6" i="13"/>
  <c r="F90" i="13"/>
  <c r="F29" i="13"/>
  <c r="F17" i="13"/>
  <c r="F81" i="13"/>
  <c r="F2" i="13"/>
  <c r="F4" i="13"/>
  <c r="F93" i="13"/>
  <c r="F20" i="13"/>
  <c r="F91" i="13"/>
  <c r="F7" i="13"/>
  <c r="F83" i="13"/>
  <c r="F84" i="13"/>
  <c r="F78" i="13"/>
  <c r="F92" i="13"/>
  <c r="F67" i="13"/>
  <c r="F31" i="13"/>
  <c r="F79" i="13"/>
  <c r="F54" i="13"/>
  <c r="F46" i="13"/>
  <c r="F89" i="13"/>
  <c r="F14" i="13"/>
  <c r="F64" i="13"/>
  <c r="F21" i="13"/>
  <c r="F87" i="13"/>
  <c r="F28" i="13"/>
  <c r="F80" i="13"/>
  <c r="F33" i="13"/>
  <c r="F34" i="13"/>
  <c r="F49" i="13"/>
  <c r="F71" i="13"/>
  <c r="F57" i="13"/>
  <c r="F62" i="13"/>
  <c r="F43" i="13"/>
  <c r="F30" i="13"/>
  <c r="F39" i="13"/>
  <c r="F22" i="13"/>
  <c r="F73" i="13"/>
  <c r="F55" i="13"/>
  <c r="F68" i="13"/>
  <c r="F42" i="13"/>
  <c r="F85" i="13"/>
  <c r="F44" i="13"/>
  <c r="F25" i="13"/>
  <c r="F51" i="13"/>
  <c r="F40" i="13"/>
  <c r="F74" i="13"/>
  <c r="F56" i="13"/>
  <c r="F82" i="13"/>
  <c r="F26" i="13"/>
  <c r="F18" i="13"/>
  <c r="F35" i="13"/>
  <c r="F32" i="13"/>
  <c r="F52" i="13"/>
  <c r="F88" i="13"/>
  <c r="F75" i="13"/>
  <c r="F13" i="13"/>
  <c r="F53" i="13"/>
  <c r="F59" i="13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1002" i="6"/>
  <c r="S1003" i="6"/>
  <c r="S1004" i="6"/>
  <c r="S1005" i="6"/>
  <c r="S1006" i="6"/>
  <c r="S1007" i="6"/>
  <c r="S1008" i="6"/>
  <c r="S1009" i="6"/>
  <c r="S1010" i="6"/>
  <c r="S1011" i="6"/>
  <c r="S1012" i="6"/>
  <c r="S1013" i="6"/>
  <c r="S1014" i="6"/>
  <c r="S1015" i="6"/>
  <c r="S1016" i="6"/>
  <c r="S1017" i="6"/>
  <c r="S1018" i="6"/>
  <c r="S1019" i="6"/>
  <c r="S1020" i="6"/>
  <c r="S1021" i="6"/>
  <c r="S1022" i="6"/>
  <c r="S1023" i="6"/>
  <c r="S1024" i="6"/>
  <c r="S1025" i="6"/>
  <c r="S1026" i="6"/>
  <c r="S1027" i="6"/>
  <c r="S1028" i="6"/>
  <c r="S1029" i="6"/>
  <c r="S1030" i="6"/>
  <c r="S1031" i="6"/>
  <c r="S1032" i="6"/>
  <c r="S1033" i="6"/>
  <c r="S1034" i="6"/>
  <c r="S1035" i="6"/>
  <c r="S1036" i="6"/>
  <c r="S1037" i="6"/>
  <c r="S1038" i="6"/>
  <c r="S1039" i="6"/>
  <c r="S1040" i="6"/>
  <c r="S1041" i="6"/>
  <c r="S1042" i="6"/>
  <c r="S1043" i="6"/>
  <c r="S1044" i="6"/>
  <c r="S1045" i="6"/>
  <c r="S1046" i="6"/>
  <c r="S1047" i="6"/>
  <c r="S1048" i="6"/>
  <c r="S1049" i="6"/>
  <c r="S1050" i="6"/>
  <c r="S1051" i="6"/>
  <c r="S1052" i="6"/>
  <c r="S1053" i="6"/>
  <c r="S1054" i="6"/>
  <c r="S1055" i="6"/>
  <c r="S1056" i="6"/>
  <c r="S1057" i="6"/>
  <c r="S1058" i="6"/>
  <c r="S1059" i="6"/>
  <c r="S1060" i="6"/>
  <c r="S1061" i="6"/>
  <c r="S1062" i="6"/>
  <c r="S1063" i="6"/>
  <c r="S1064" i="6"/>
  <c r="S1065" i="6"/>
  <c r="S1066" i="6"/>
  <c r="S1067" i="6"/>
  <c r="S1068" i="6"/>
  <c r="S1069" i="6"/>
  <c r="S1070" i="6"/>
  <c r="S1071" i="6"/>
  <c r="S1072" i="6"/>
  <c r="S1073" i="6"/>
  <c r="S1074" i="6"/>
  <c r="S1075" i="6"/>
  <c r="S1076" i="6"/>
  <c r="S1077" i="6"/>
  <c r="S1078" i="6"/>
  <c r="S1079" i="6"/>
  <c r="S1080" i="6"/>
  <c r="S1081" i="6"/>
  <c r="S1082" i="6"/>
  <c r="S1083" i="6"/>
  <c r="S1084" i="6"/>
  <c r="S1085" i="6"/>
  <c r="S1086" i="6"/>
  <c r="S1087" i="6"/>
  <c r="S1088" i="6"/>
  <c r="S1089" i="6"/>
  <c r="S1090" i="6"/>
  <c r="S1091" i="6"/>
  <c r="S1092" i="6"/>
  <c r="S1093" i="6"/>
  <c r="S1094" i="6"/>
  <c r="S1095" i="6"/>
  <c r="S1096" i="6"/>
  <c r="S1097" i="6"/>
  <c r="S1098" i="6"/>
  <c r="S1099" i="6"/>
  <c r="S1100" i="6"/>
  <c r="S1101" i="6"/>
  <c r="S1102" i="6"/>
  <c r="S1103" i="6"/>
  <c r="S1104" i="6"/>
  <c r="S1105" i="6"/>
  <c r="S1106" i="6"/>
  <c r="S1107" i="6"/>
  <c r="S1108" i="6"/>
  <c r="S1109" i="6"/>
  <c r="S1110" i="6"/>
  <c r="S1111" i="6"/>
  <c r="S1112" i="6"/>
  <c r="S1113" i="6"/>
  <c r="S1114" i="6"/>
  <c r="S1115" i="6"/>
  <c r="S1116" i="6"/>
  <c r="S1117" i="6"/>
  <c r="S1118" i="6"/>
  <c r="S1119" i="6"/>
  <c r="S1120" i="6"/>
  <c r="S1121" i="6"/>
  <c r="S1122" i="6"/>
  <c r="S1123" i="6"/>
  <c r="S1124" i="6"/>
  <c r="S1125" i="6"/>
  <c r="S1126" i="6"/>
  <c r="S1127" i="6"/>
  <c r="S1128" i="6"/>
  <c r="S1129" i="6"/>
  <c r="S1130" i="6"/>
  <c r="S1131" i="6"/>
  <c r="S1132" i="6"/>
  <c r="S1133" i="6"/>
  <c r="S1134" i="6"/>
  <c r="S1135" i="6"/>
  <c r="S1136" i="6"/>
  <c r="S1137" i="6"/>
  <c r="S1138" i="6"/>
  <c r="S1139" i="6"/>
  <c r="S1140" i="6"/>
  <c r="S1141" i="6"/>
  <c r="S1142" i="6"/>
  <c r="S1143" i="6"/>
  <c r="S1144" i="6"/>
  <c r="S1145" i="6"/>
  <c r="S1146" i="6"/>
  <c r="S1147" i="6"/>
  <c r="S1148" i="6"/>
  <c r="S1149" i="6"/>
  <c r="S1150" i="6"/>
  <c r="S1151" i="6"/>
  <c r="S1152" i="6"/>
  <c r="S1153" i="6"/>
  <c r="S1154" i="6"/>
  <c r="S1155" i="6"/>
  <c r="S1156" i="6"/>
  <c r="S1157" i="6"/>
  <c r="S1158" i="6"/>
  <c r="S1159" i="6"/>
  <c r="S1160" i="6"/>
  <c r="S1161" i="6"/>
  <c r="S1162" i="6"/>
  <c r="S1163" i="6"/>
  <c r="S1164" i="6"/>
  <c r="S1165" i="6"/>
  <c r="S1166" i="6"/>
  <c r="S1167" i="6"/>
  <c r="S1168" i="6"/>
  <c r="S1169" i="6"/>
  <c r="S1170" i="6"/>
  <c r="S1171" i="6"/>
  <c r="S1172" i="6"/>
  <c r="S1173" i="6"/>
  <c r="S1174" i="6"/>
  <c r="S1175" i="6"/>
  <c r="S1176" i="6"/>
  <c r="S1177" i="6"/>
  <c r="S1178" i="6"/>
  <c r="S1179" i="6"/>
  <c r="S1180" i="6"/>
  <c r="S1181" i="6"/>
  <c r="S1182" i="6"/>
  <c r="S1183" i="6"/>
  <c r="S1184" i="6"/>
  <c r="S1185" i="6"/>
  <c r="S1186" i="6"/>
  <c r="S1187" i="6"/>
  <c r="S1188" i="6"/>
  <c r="S1189" i="6"/>
  <c r="S1190" i="6"/>
  <c r="S1191" i="6"/>
  <c r="S1192" i="6"/>
  <c r="S1193" i="6"/>
  <c r="S1194" i="6"/>
  <c r="S1195" i="6"/>
  <c r="S1196" i="6"/>
  <c r="S1197" i="6"/>
  <c r="S1198" i="6"/>
  <c r="S1199" i="6"/>
  <c r="S1200" i="6"/>
  <c r="S1201" i="6"/>
  <c r="S1202" i="6"/>
  <c r="S1203" i="6"/>
  <c r="S1204" i="6"/>
  <c r="S1205" i="6"/>
  <c r="S1206" i="6"/>
  <c r="S1207" i="6"/>
  <c r="S1208" i="6"/>
  <c r="S1209" i="6"/>
  <c r="S1210" i="6"/>
  <c r="S1211" i="6"/>
  <c r="S1212" i="6"/>
  <c r="S1213" i="6"/>
  <c r="S1214" i="6"/>
  <c r="S1215" i="6"/>
  <c r="S1216" i="6"/>
  <c r="S1217" i="6"/>
  <c r="S1218" i="6"/>
  <c r="S1219" i="6"/>
  <c r="S1220" i="6"/>
  <c r="S1221" i="6"/>
  <c r="S1222" i="6"/>
  <c r="S1223" i="6"/>
  <c r="S1224" i="6"/>
  <c r="S1225" i="6"/>
  <c r="S1226" i="6"/>
  <c r="S1227" i="6"/>
  <c r="S1228" i="6"/>
  <c r="S1229" i="6"/>
  <c r="S1230" i="6"/>
  <c r="S1231" i="6"/>
  <c r="S1232" i="6"/>
  <c r="S1233" i="6"/>
  <c r="S1234" i="6"/>
  <c r="S1235" i="6"/>
  <c r="S1236" i="6"/>
  <c r="S1237" i="6"/>
  <c r="S1238" i="6"/>
  <c r="S1239" i="6"/>
  <c r="S1240" i="6"/>
  <c r="S1241" i="6"/>
  <c r="S1242" i="6"/>
  <c r="S1243" i="6"/>
  <c r="S1244" i="6"/>
  <c r="S1245" i="6"/>
  <c r="S1246" i="6"/>
  <c r="S1247" i="6"/>
  <c r="S1248" i="6"/>
  <c r="S1249" i="6"/>
  <c r="S1250" i="6"/>
  <c r="S1251" i="6"/>
  <c r="S1252" i="6"/>
  <c r="S1253" i="6"/>
  <c r="S1254" i="6"/>
  <c r="S1255" i="6"/>
  <c r="S1256" i="6"/>
  <c r="S1257" i="6"/>
  <c r="S1258" i="6"/>
  <c r="S1259" i="6"/>
  <c r="S1260" i="6"/>
  <c r="S1261" i="6"/>
  <c r="S1262" i="6"/>
  <c r="S1263" i="6"/>
  <c r="S1264" i="6"/>
  <c r="S1265" i="6"/>
  <c r="S1266" i="6"/>
  <c r="S1267" i="6"/>
  <c r="S1268" i="6"/>
  <c r="S1269" i="6"/>
  <c r="S1270" i="6"/>
  <c r="S1271" i="6"/>
  <c r="S1272" i="6"/>
  <c r="S1273" i="6"/>
  <c r="S1274" i="6"/>
  <c r="S1275" i="6"/>
  <c r="S1276" i="6"/>
  <c r="S1277" i="6"/>
  <c r="S1278" i="6"/>
  <c r="S1279" i="6"/>
  <c r="S1280" i="6"/>
  <c r="S1281" i="6"/>
  <c r="S1282" i="6"/>
  <c r="S1283" i="6"/>
  <c r="S1284" i="6"/>
  <c r="S1285" i="6"/>
  <c r="S1286" i="6"/>
  <c r="S1287" i="6"/>
  <c r="S1288" i="6"/>
  <c r="S1289" i="6"/>
  <c r="S1290" i="6"/>
  <c r="S1291" i="6"/>
  <c r="S1292" i="6"/>
  <c r="S1293" i="6"/>
  <c r="S1294" i="6"/>
  <c r="S1295" i="6"/>
  <c r="S1296" i="6"/>
  <c r="S1297" i="6"/>
  <c r="S1298" i="6"/>
  <c r="S1299" i="6"/>
  <c r="S1300" i="6"/>
  <c r="S1301" i="6"/>
  <c r="S1302" i="6"/>
  <c r="S1303" i="6"/>
  <c r="S1304" i="6"/>
  <c r="S1305" i="6"/>
  <c r="S1306" i="6"/>
  <c r="S1307" i="6"/>
  <c r="S1308" i="6"/>
  <c r="S1309" i="6"/>
  <c r="S1310" i="6"/>
  <c r="S1311" i="6"/>
  <c r="S1312" i="6"/>
  <c r="S1313" i="6"/>
  <c r="S1314" i="6"/>
  <c r="S1315" i="6"/>
  <c r="S1316" i="6"/>
  <c r="S1317" i="6"/>
  <c r="S1318" i="6"/>
  <c r="S1319" i="6"/>
  <c r="S1320" i="6"/>
  <c r="S1321" i="6"/>
  <c r="S1322" i="6"/>
  <c r="S1323" i="6"/>
  <c r="S1324" i="6"/>
  <c r="S1325" i="6"/>
  <c r="S1326" i="6"/>
  <c r="S1327" i="6"/>
  <c r="S1328" i="6"/>
  <c r="S1329" i="6"/>
  <c r="S1330" i="6"/>
  <c r="S1331" i="6"/>
  <c r="S1332" i="6"/>
  <c r="S1333" i="6"/>
  <c r="S1334" i="6"/>
  <c r="S1335" i="6"/>
  <c r="S1336" i="6"/>
  <c r="S1337" i="6"/>
  <c r="S1338" i="6"/>
  <c r="S1339" i="6"/>
  <c r="S1340" i="6"/>
  <c r="S1341" i="6"/>
  <c r="S1342" i="6"/>
  <c r="S1343" i="6"/>
  <c r="S1344" i="6"/>
  <c r="S1345" i="6"/>
  <c r="S1346" i="6"/>
  <c r="S1347" i="6"/>
  <c r="S1348" i="6"/>
  <c r="S1349" i="6"/>
  <c r="S1350" i="6"/>
  <c r="S1351" i="6"/>
  <c r="S1352" i="6"/>
  <c r="S1353" i="6"/>
  <c r="S1354" i="6"/>
  <c r="S1355" i="6"/>
  <c r="S1356" i="6"/>
  <c r="S1357" i="6"/>
  <c r="S1358" i="6"/>
  <c r="S1359" i="6"/>
  <c r="S1360" i="6"/>
  <c r="S1361" i="6"/>
  <c r="S1362" i="6"/>
  <c r="S1363" i="6"/>
  <c r="S1364" i="6"/>
  <c r="S1365" i="6"/>
  <c r="S1366" i="6"/>
  <c r="S1367" i="6"/>
  <c r="S1368" i="6"/>
  <c r="S1369" i="6"/>
  <c r="S1370" i="6"/>
  <c r="S1371" i="6"/>
  <c r="S1372" i="6"/>
  <c r="S1373" i="6"/>
  <c r="S1374" i="6"/>
  <c r="S1375" i="6"/>
  <c r="S1376" i="6"/>
  <c r="S1377" i="6"/>
  <c r="S1378" i="6"/>
  <c r="S1379" i="6"/>
  <c r="S1380" i="6"/>
  <c r="S1381" i="6"/>
  <c r="S1382" i="6"/>
  <c r="S1383" i="6"/>
  <c r="S1384" i="6"/>
  <c r="S1385" i="6"/>
  <c r="S1386" i="6"/>
  <c r="S1387" i="6"/>
  <c r="S1388" i="6"/>
  <c r="S1389" i="6"/>
  <c r="S1390" i="6"/>
  <c r="S1391" i="6"/>
  <c r="S1392" i="6"/>
  <c r="S1393" i="6"/>
  <c r="S1394" i="6"/>
  <c r="S1395" i="6"/>
  <c r="S1396" i="6"/>
  <c r="S1397" i="6"/>
  <c r="S1398" i="6"/>
  <c r="S1399" i="6"/>
  <c r="S1400" i="6"/>
  <c r="S1401" i="6"/>
  <c r="S1402" i="6"/>
  <c r="S1403" i="6"/>
  <c r="S1404" i="6"/>
  <c r="S1405" i="6"/>
  <c r="S1406" i="6"/>
  <c r="S1407" i="6"/>
  <c r="S1408" i="6"/>
  <c r="S1409" i="6"/>
  <c r="S1410" i="6"/>
  <c r="S1411" i="6"/>
  <c r="S1412" i="6"/>
  <c r="S1413" i="6"/>
  <c r="S1414" i="6"/>
  <c r="S1415" i="6"/>
  <c r="S1416" i="6"/>
  <c r="S1417" i="6"/>
  <c r="S1418" i="6"/>
  <c r="S1419" i="6"/>
  <c r="S1420" i="6"/>
  <c r="S1421" i="6"/>
  <c r="S1422" i="6"/>
  <c r="S1423" i="6"/>
  <c r="S1424" i="6"/>
  <c r="S1425" i="6"/>
  <c r="S1426" i="6"/>
  <c r="S1427" i="6"/>
  <c r="S1428" i="6"/>
  <c r="S1429" i="6"/>
  <c r="S1430" i="6"/>
  <c r="S1431" i="6"/>
  <c r="S1432" i="6"/>
  <c r="S1433" i="6"/>
  <c r="S1434" i="6"/>
  <c r="S1435" i="6"/>
  <c r="S1436" i="6"/>
  <c r="S1437" i="6"/>
  <c r="S1438" i="6"/>
  <c r="S1439" i="6"/>
  <c r="S1440" i="6"/>
  <c r="S1441" i="6"/>
  <c r="S1442" i="6"/>
  <c r="S1443" i="6"/>
  <c r="S1444" i="6"/>
  <c r="S1445" i="6"/>
  <c r="S1446" i="6"/>
  <c r="S1447" i="6"/>
  <c r="S1448" i="6"/>
  <c r="S1449" i="6"/>
  <c r="S1450" i="6"/>
  <c r="S1451" i="6"/>
  <c r="S1452" i="6"/>
  <c r="S1453" i="6"/>
  <c r="S1454" i="6"/>
  <c r="S1455" i="6"/>
  <c r="S1456" i="6"/>
  <c r="S1457" i="6"/>
  <c r="S1458" i="6"/>
  <c r="S1459" i="6"/>
  <c r="S1460" i="6"/>
  <c r="S1461" i="6"/>
  <c r="S1462" i="6"/>
  <c r="S1463" i="6"/>
  <c r="S1464" i="6"/>
  <c r="S1465" i="6"/>
  <c r="S1466" i="6"/>
  <c r="S1467" i="6"/>
  <c r="S1468" i="6"/>
  <c r="S1469" i="6"/>
  <c r="S1470" i="6"/>
  <c r="S1471" i="6"/>
  <c r="S1472" i="6"/>
  <c r="S1473" i="6"/>
  <c r="S1474" i="6"/>
  <c r="S1475" i="6"/>
  <c r="S1476" i="6"/>
  <c r="S1477" i="6"/>
  <c r="S1478" i="6"/>
  <c r="S1479" i="6"/>
  <c r="S1480" i="6"/>
  <c r="S1481" i="6"/>
  <c r="S1482" i="6"/>
  <c r="S1483" i="6"/>
  <c r="S1484" i="6"/>
  <c r="S1485" i="6"/>
  <c r="S1486" i="6"/>
  <c r="S1487" i="6"/>
  <c r="S1488" i="6"/>
  <c r="S1489" i="6"/>
  <c r="S1490" i="6"/>
  <c r="S1491" i="6"/>
  <c r="S1492" i="6"/>
  <c r="S1493" i="6"/>
  <c r="S1494" i="6"/>
  <c r="S1495" i="6"/>
  <c r="S1496" i="6"/>
  <c r="S1497" i="6"/>
  <c r="S1498" i="6"/>
  <c r="S1499" i="6"/>
  <c r="S1500" i="6"/>
  <c r="S1501" i="6"/>
  <c r="S1502" i="6"/>
  <c r="S1503" i="6"/>
  <c r="S1504" i="6"/>
  <c r="S1505" i="6"/>
  <c r="S1506" i="6"/>
  <c r="S1507" i="6"/>
  <c r="S1508" i="6"/>
  <c r="S1509" i="6"/>
  <c r="S1510" i="6"/>
  <c r="S1511" i="6"/>
  <c r="S1512" i="6"/>
  <c r="S1513" i="6"/>
  <c r="S1514" i="6"/>
  <c r="S1515" i="6"/>
  <c r="S1516" i="6"/>
  <c r="S1517" i="6"/>
  <c r="S1518" i="6"/>
  <c r="S1519" i="6"/>
  <c r="S1520" i="6"/>
  <c r="S1521" i="6"/>
  <c r="S1522" i="6"/>
  <c r="S1523" i="6"/>
  <c r="S1524" i="6"/>
  <c r="S1525" i="6"/>
  <c r="S1526" i="6"/>
  <c r="S1527" i="6"/>
  <c r="S1528" i="6"/>
  <c r="S1529" i="6"/>
  <c r="S1530" i="6"/>
  <c r="S1531" i="6"/>
  <c r="S1532" i="6"/>
  <c r="S1533" i="6"/>
  <c r="S1534" i="6"/>
  <c r="S1535" i="6"/>
  <c r="S1536" i="6"/>
  <c r="S1537" i="6"/>
  <c r="S1538" i="6"/>
  <c r="S1539" i="6"/>
  <c r="S1540" i="6"/>
  <c r="S1541" i="6"/>
  <c r="S1542" i="6"/>
  <c r="S1543" i="6"/>
  <c r="S1544" i="6"/>
  <c r="S1545" i="6"/>
  <c r="S1546" i="6"/>
  <c r="S1547" i="6"/>
  <c r="S1548" i="6"/>
  <c r="S1549" i="6"/>
  <c r="S1550" i="6"/>
  <c r="S1551" i="6"/>
  <c r="S1552" i="6"/>
  <c r="S1553" i="6"/>
  <c r="S1554" i="6"/>
  <c r="S1555" i="6"/>
  <c r="S1556" i="6"/>
  <c r="S1557" i="6"/>
  <c r="S1558" i="6"/>
  <c r="S1559" i="6"/>
  <c r="S1560" i="6"/>
  <c r="S1561" i="6"/>
  <c r="S1562" i="6"/>
  <c r="S1563" i="6"/>
  <c r="S1564" i="6"/>
  <c r="S1565" i="6"/>
  <c r="S1566" i="6"/>
  <c r="S1567" i="6"/>
  <c r="S1568" i="6"/>
  <c r="S1569" i="6"/>
  <c r="S1570" i="6"/>
  <c r="S1571" i="6"/>
  <c r="S1572" i="6"/>
  <c r="S1573" i="6"/>
  <c r="S1574" i="6"/>
  <c r="S1575" i="6"/>
  <c r="S1576" i="6"/>
  <c r="S1577" i="6"/>
  <c r="S1578" i="6"/>
  <c r="S1579" i="6"/>
  <c r="S1580" i="6"/>
  <c r="S1581" i="6"/>
  <c r="S1582" i="6"/>
  <c r="S1583" i="6"/>
  <c r="S1584" i="6"/>
  <c r="S1585" i="6"/>
  <c r="S1586" i="6"/>
  <c r="S1587" i="6"/>
  <c r="S1588" i="6"/>
  <c r="S1589" i="6"/>
  <c r="S1590" i="6"/>
  <c r="S1591" i="6"/>
  <c r="S1592" i="6"/>
  <c r="S1593" i="6"/>
  <c r="S1594" i="6"/>
  <c r="S1595" i="6"/>
  <c r="S1596" i="6"/>
  <c r="S1597" i="6"/>
  <c r="S1598" i="6"/>
  <c r="S1599" i="6"/>
  <c r="S1600" i="6"/>
  <c r="S1601" i="6"/>
  <c r="S1602" i="6"/>
  <c r="S1603" i="6"/>
  <c r="S1604" i="6"/>
  <c r="S1605" i="6"/>
  <c r="S1606" i="6"/>
  <c r="S1607" i="6"/>
  <c r="S1608" i="6"/>
  <c r="S1609" i="6"/>
  <c r="S1610" i="6"/>
  <c r="S1611" i="6"/>
  <c r="S1612" i="6"/>
  <c r="S1613" i="6"/>
  <c r="S1614" i="6"/>
  <c r="S1615" i="6"/>
  <c r="S1616" i="6"/>
  <c r="S1617" i="6"/>
  <c r="S1618" i="6"/>
  <c r="S1619" i="6"/>
  <c r="S1620" i="6"/>
  <c r="S1621" i="6"/>
  <c r="S1622" i="6"/>
  <c r="S1623" i="6"/>
  <c r="S1624" i="6"/>
  <c r="S1625" i="6"/>
  <c r="S1626" i="6"/>
  <c r="S1627" i="6"/>
  <c r="S1628" i="6"/>
  <c r="S1629" i="6"/>
  <c r="S1630" i="6"/>
  <c r="S1631" i="6"/>
  <c r="S1632" i="6"/>
  <c r="S1633" i="6"/>
  <c r="S1634" i="6"/>
  <c r="S1635" i="6"/>
  <c r="S1636" i="6"/>
  <c r="S1637" i="6"/>
  <c r="S1638" i="6"/>
  <c r="S1639" i="6"/>
  <c r="S1640" i="6"/>
  <c r="S1641" i="6"/>
  <c r="S1642" i="6"/>
  <c r="S1643" i="6"/>
  <c r="S1644" i="6"/>
  <c r="S1645" i="6"/>
  <c r="S1646" i="6"/>
  <c r="S1647" i="6"/>
  <c r="S1648" i="6"/>
  <c r="S1649" i="6"/>
  <c r="S1650" i="6"/>
  <c r="S1651" i="6"/>
  <c r="S1652" i="6"/>
  <c r="S1653" i="6"/>
  <c r="S1654" i="6"/>
  <c r="S1655" i="6"/>
  <c r="S1656" i="6"/>
  <c r="S1657" i="6"/>
  <c r="S1658" i="6"/>
  <c r="S1659" i="6"/>
  <c r="S1660" i="6"/>
  <c r="S1661" i="6"/>
  <c r="S1662" i="6"/>
  <c r="S1663" i="6"/>
  <c r="S1664" i="6"/>
  <c r="S1665" i="6"/>
  <c r="S1666" i="6"/>
  <c r="S1667" i="6"/>
  <c r="S1668" i="6"/>
  <c r="S1669" i="6"/>
  <c r="S1670" i="6"/>
  <c r="S1671" i="6"/>
  <c r="S1672" i="6"/>
  <c r="S1673" i="6"/>
  <c r="S1674" i="6"/>
  <c r="S1675" i="6"/>
  <c r="S1676" i="6"/>
  <c r="S1677" i="6"/>
  <c r="S1678" i="6"/>
  <c r="S1679" i="6"/>
  <c r="S1680" i="6"/>
  <c r="S1681" i="6"/>
  <c r="S1682" i="6"/>
  <c r="S1683" i="6"/>
  <c r="S1684" i="6"/>
  <c r="S1685" i="6"/>
  <c r="S1686" i="6"/>
  <c r="S1687" i="6"/>
  <c r="S1688" i="6"/>
  <c r="S1689" i="6"/>
  <c r="S1690" i="6"/>
  <c r="S1691" i="6"/>
  <c r="S1692" i="6"/>
  <c r="S1693" i="6"/>
  <c r="S1694" i="6"/>
  <c r="S1695" i="6"/>
  <c r="S1696" i="6"/>
  <c r="S1697" i="6"/>
  <c r="S1698" i="6"/>
  <c r="S1699" i="6"/>
  <c r="S1700" i="6"/>
  <c r="S1701" i="6"/>
  <c r="S1702" i="6"/>
  <c r="S1703" i="6"/>
  <c r="S1704" i="6"/>
  <c r="S1705" i="6"/>
  <c r="S1706" i="6"/>
  <c r="S1707" i="6"/>
  <c r="S1708" i="6"/>
  <c r="S1709" i="6"/>
  <c r="S1710" i="6"/>
  <c r="S1711" i="6"/>
  <c r="S1712" i="6"/>
  <c r="S1713" i="6"/>
  <c r="S1714" i="6"/>
  <c r="S1715" i="6"/>
  <c r="S1716" i="6"/>
  <c r="S1717" i="6"/>
  <c r="S1718" i="6"/>
  <c r="S1719" i="6"/>
  <c r="S1720" i="6"/>
  <c r="S1721" i="6"/>
  <c r="S1722" i="6"/>
  <c r="S1723" i="6"/>
  <c r="S1724" i="6"/>
  <c r="S1725" i="6"/>
  <c r="S1726" i="6"/>
  <c r="S1727" i="6"/>
  <c r="S1728" i="6"/>
  <c r="S1729" i="6"/>
  <c r="S1730" i="6"/>
  <c r="S1731" i="6"/>
  <c r="S1732" i="6"/>
  <c r="S1733" i="6"/>
  <c r="S1734" i="6"/>
  <c r="S1735" i="6"/>
  <c r="S1736" i="6"/>
  <c r="S1737" i="6"/>
  <c r="S1738" i="6"/>
  <c r="S1739" i="6"/>
  <c r="S1740" i="6"/>
  <c r="S1741" i="6"/>
  <c r="S1742" i="6"/>
  <c r="S1743" i="6"/>
  <c r="S1744" i="6"/>
  <c r="S1745" i="6"/>
  <c r="S1746" i="6"/>
  <c r="S1747" i="6"/>
  <c r="S1748" i="6"/>
  <c r="S1749" i="6"/>
  <c r="S1750" i="6"/>
  <c r="S1751" i="6"/>
  <c r="S1752" i="6"/>
  <c r="S1753" i="6"/>
  <c r="S1754" i="6"/>
  <c r="S1755" i="6"/>
  <c r="S1756" i="6"/>
  <c r="S1757" i="6"/>
  <c r="S1758" i="6"/>
  <c r="S1759" i="6"/>
  <c r="S1760" i="6"/>
  <c r="S1761" i="6"/>
  <c r="S1762" i="6"/>
  <c r="S1763" i="6"/>
  <c r="S1764" i="6"/>
  <c r="S1765" i="6"/>
  <c r="S1766" i="6"/>
  <c r="S1767" i="6"/>
  <c r="S1768" i="6"/>
  <c r="S1769" i="6"/>
  <c r="S1770" i="6"/>
  <c r="S1771" i="6"/>
  <c r="S1772" i="6"/>
  <c r="S1773" i="6"/>
  <c r="S1774" i="6"/>
  <c r="S1775" i="6"/>
  <c r="S1776" i="6"/>
  <c r="S1777" i="6"/>
  <c r="S1778" i="6"/>
  <c r="S1779" i="6"/>
  <c r="S1780" i="6"/>
  <c r="S1781" i="6"/>
  <c r="S1782" i="6"/>
  <c r="S1783" i="6"/>
  <c r="S1784" i="6"/>
  <c r="S1785" i="6"/>
  <c r="S1786" i="6"/>
  <c r="S1787" i="6"/>
  <c r="S1788" i="6"/>
  <c r="S1789" i="6"/>
  <c r="S1790" i="6"/>
  <c r="S1791" i="6"/>
  <c r="S1792" i="6"/>
  <c r="S1793" i="6"/>
  <c r="S1794" i="6"/>
  <c r="S1795" i="6"/>
  <c r="S1796" i="6"/>
  <c r="S1797" i="6"/>
  <c r="S1798" i="6"/>
  <c r="S1799" i="6"/>
  <c r="S1800" i="6"/>
  <c r="S1801" i="6"/>
  <c r="S1802" i="6"/>
  <c r="S1803" i="6"/>
  <c r="S1804" i="6"/>
  <c r="S1805" i="6"/>
  <c r="S1806" i="6"/>
  <c r="S1807" i="6"/>
  <c r="S1808" i="6"/>
  <c r="S1809" i="6"/>
  <c r="S1810" i="6"/>
  <c r="S1811" i="6"/>
  <c r="S1812" i="6"/>
  <c r="S1813" i="6"/>
  <c r="S1814" i="6"/>
  <c r="S1815" i="6"/>
  <c r="S1816" i="6"/>
  <c r="S1817" i="6"/>
  <c r="S1818" i="6"/>
  <c r="S1819" i="6"/>
  <c r="S1820" i="6"/>
  <c r="S1821" i="6"/>
  <c r="S1822" i="6"/>
  <c r="S1823" i="6"/>
  <c r="S1824" i="6"/>
  <c r="S1825" i="6"/>
  <c r="S1826" i="6"/>
  <c r="S1827" i="6"/>
  <c r="S1828" i="6"/>
  <c r="S1829" i="6"/>
  <c r="S1830" i="6"/>
  <c r="S1831" i="6"/>
  <c r="S1832" i="6"/>
  <c r="S1833" i="6"/>
  <c r="S1834" i="6"/>
  <c r="S1835" i="6"/>
  <c r="S1836" i="6"/>
  <c r="S1837" i="6"/>
  <c r="S1838" i="6"/>
  <c r="S1839" i="6"/>
  <c r="S1840" i="6"/>
  <c r="S1841" i="6"/>
  <c r="S1842" i="6"/>
  <c r="S1843" i="6"/>
  <c r="S1844" i="6"/>
  <c r="S1845" i="6"/>
  <c r="S1846" i="6"/>
  <c r="S1847" i="6"/>
  <c r="S1848" i="6"/>
  <c r="S1849" i="6"/>
  <c r="S1850" i="6"/>
  <c r="S1851" i="6"/>
  <c r="S1852" i="6"/>
  <c r="S1853" i="6"/>
  <c r="S1854" i="6"/>
  <c r="S1855" i="6"/>
  <c r="S1856" i="6"/>
  <c r="S1857" i="6"/>
  <c r="S1858" i="6"/>
  <c r="S1859" i="6"/>
  <c r="S1860" i="6"/>
  <c r="S1861" i="6"/>
  <c r="S1862" i="6"/>
  <c r="S1863" i="6"/>
  <c r="S1864" i="6"/>
  <c r="S1865" i="6"/>
  <c r="S1866" i="6"/>
  <c r="S1867" i="6"/>
  <c r="S1868" i="6"/>
  <c r="S1869" i="6"/>
  <c r="S1870" i="6"/>
  <c r="S1871" i="6"/>
  <c r="S1872" i="6"/>
  <c r="S1873" i="6"/>
  <c r="S1874" i="6"/>
  <c r="S1875" i="6"/>
  <c r="S1876" i="6"/>
  <c r="S1877" i="6"/>
  <c r="S1878" i="6"/>
  <c r="S1879" i="6"/>
  <c r="S1880" i="6"/>
  <c r="S1881" i="6"/>
  <c r="S1882" i="6"/>
  <c r="S1883" i="6"/>
  <c r="S1884" i="6"/>
  <c r="S1885" i="6"/>
  <c r="S1886" i="6"/>
  <c r="S1887" i="6"/>
  <c r="S1888" i="6"/>
  <c r="S1889" i="6"/>
  <c r="S1890" i="6"/>
  <c r="S1891" i="6"/>
  <c r="S1892" i="6"/>
  <c r="S1893" i="6"/>
  <c r="S1894" i="6"/>
  <c r="S1895" i="6"/>
  <c r="S1896" i="6"/>
  <c r="S1897" i="6"/>
  <c r="S1898" i="6"/>
  <c r="S1899" i="6"/>
  <c r="S1900" i="6"/>
  <c r="S1901" i="6"/>
  <c r="S1902" i="6"/>
  <c r="S1903" i="6"/>
  <c r="S1904" i="6"/>
  <c r="S1905" i="6"/>
  <c r="S1906" i="6"/>
  <c r="S1907" i="6"/>
  <c r="S1908" i="6"/>
  <c r="S1909" i="6"/>
  <c r="S1910" i="6"/>
  <c r="S1911" i="6"/>
  <c r="S1912" i="6"/>
  <c r="S1913" i="6"/>
  <c r="S1914" i="6"/>
  <c r="S1915" i="6"/>
  <c r="S1916" i="6"/>
  <c r="S1917" i="6"/>
  <c r="S1918" i="6"/>
  <c r="S1919" i="6"/>
  <c r="S1920" i="6"/>
  <c r="S1921" i="6"/>
  <c r="S1922" i="6"/>
  <c r="S1923" i="6"/>
  <c r="S1924" i="6"/>
  <c r="S1925" i="6"/>
  <c r="S1926" i="6"/>
  <c r="S1927" i="6"/>
  <c r="S1928" i="6"/>
  <c r="S1929" i="6"/>
  <c r="S1930" i="6"/>
  <c r="S1931" i="6"/>
  <c r="S1932" i="6"/>
  <c r="S1933" i="6"/>
  <c r="S1934" i="6"/>
  <c r="S1935" i="6"/>
  <c r="S1936" i="6"/>
  <c r="S1937" i="6"/>
  <c r="S1938" i="6"/>
  <c r="S1939" i="6"/>
  <c r="S1940" i="6"/>
  <c r="S1941" i="6"/>
  <c r="S1942" i="6"/>
  <c r="S1943" i="6"/>
  <c r="S1944" i="6"/>
  <c r="S1945" i="6"/>
  <c r="S1946" i="6"/>
  <c r="S1947" i="6"/>
  <c r="S1948" i="6"/>
  <c r="S1949" i="6"/>
  <c r="S1950" i="6"/>
  <c r="S1951" i="6"/>
  <c r="S1952" i="6"/>
  <c r="S1953" i="6"/>
  <c r="S1954" i="6"/>
  <c r="S1955" i="6"/>
  <c r="S1956" i="6"/>
  <c r="S1957" i="6"/>
  <c r="S1958" i="6"/>
  <c r="S1959" i="6"/>
  <c r="S1960" i="6"/>
  <c r="S1961" i="6"/>
  <c r="S1962" i="6"/>
  <c r="S1963" i="6"/>
  <c r="S1964" i="6"/>
  <c r="S1965" i="6"/>
  <c r="S1966" i="6"/>
  <c r="S1967" i="6"/>
  <c r="S1968" i="6"/>
  <c r="S1969" i="6"/>
  <c r="S1970" i="6"/>
  <c r="S1971" i="6"/>
  <c r="S1972" i="6"/>
  <c r="S1973" i="6"/>
  <c r="S1974" i="6"/>
  <c r="S1975" i="6"/>
  <c r="S1976" i="6"/>
  <c r="S1977" i="6"/>
  <c r="S1978" i="6"/>
  <c r="S1979" i="6"/>
  <c r="S1980" i="6"/>
  <c r="S1981" i="6"/>
  <c r="S1982" i="6"/>
  <c r="S1983" i="6"/>
  <c r="S1984" i="6"/>
  <c r="S1985" i="6"/>
  <c r="S1986" i="6"/>
  <c r="S1987" i="6"/>
  <c r="S1988" i="6"/>
  <c r="S1989" i="6"/>
  <c r="S1990" i="6"/>
  <c r="S1991" i="6"/>
  <c r="S1992" i="6"/>
  <c r="S1993" i="6"/>
  <c r="S1994" i="6"/>
  <c r="S1995" i="6"/>
  <c r="S1996" i="6"/>
  <c r="S1997" i="6"/>
  <c r="S1998" i="6"/>
  <c r="S1999" i="6"/>
  <c r="S2000" i="6"/>
  <c r="S2001" i="6"/>
  <c r="S2002" i="6"/>
  <c r="S2003" i="6"/>
  <c r="S2004" i="6"/>
  <c r="S2005" i="6"/>
  <c r="S2006" i="6"/>
  <c r="S2007" i="6"/>
  <c r="S2008" i="6"/>
  <c r="S2009" i="6"/>
  <c r="S2010" i="6"/>
  <c r="S2011" i="6"/>
  <c r="S2012" i="6"/>
  <c r="S2013" i="6"/>
  <c r="S2014" i="6"/>
  <c r="S2015" i="6"/>
  <c r="S2016" i="6"/>
  <c r="S2017" i="6"/>
  <c r="S2018" i="6"/>
  <c r="S2019" i="6"/>
  <c r="S2020" i="6"/>
  <c r="S2021" i="6"/>
  <c r="S2022" i="6"/>
  <c r="S2023" i="6"/>
  <c r="S2024" i="6"/>
  <c r="S2025" i="6"/>
  <c r="S2026" i="6"/>
  <c r="S2027" i="6"/>
  <c r="S2028" i="6"/>
  <c r="S2029" i="6"/>
  <c r="S2030" i="6"/>
  <c r="S2031" i="6"/>
  <c r="S2032" i="6"/>
  <c r="S2033" i="6"/>
  <c r="S2034" i="6"/>
  <c r="S2035" i="6"/>
  <c r="S2036" i="6"/>
  <c r="S2037" i="6"/>
  <c r="S2038" i="6"/>
  <c r="S2039" i="6"/>
  <c r="S2040" i="6"/>
  <c r="S2041" i="6"/>
  <c r="S2042" i="6"/>
  <c r="S2043" i="6"/>
  <c r="S2044" i="6"/>
  <c r="S2045" i="6"/>
  <c r="S2046" i="6"/>
  <c r="S2047" i="6"/>
  <c r="S2048" i="6"/>
  <c r="S2049" i="6"/>
  <c r="S2050" i="6"/>
  <c r="S2051" i="6"/>
  <c r="S2052" i="6"/>
  <c r="S2053" i="6"/>
  <c r="S2054" i="6"/>
  <c r="S2055" i="6"/>
  <c r="S2056" i="6"/>
  <c r="S2057" i="6"/>
  <c r="S2058" i="6"/>
  <c r="S2059" i="6"/>
  <c r="S2060" i="6"/>
  <c r="S2061" i="6"/>
  <c r="S2062" i="6"/>
  <c r="S2063" i="6"/>
  <c r="S2064" i="6"/>
  <c r="S2065" i="6"/>
  <c r="S2066" i="6"/>
  <c r="S2067" i="6"/>
  <c r="S2068" i="6"/>
  <c r="S2069" i="6"/>
  <c r="S2070" i="6"/>
  <c r="S2071" i="6"/>
  <c r="S2072" i="6"/>
  <c r="S2073" i="6"/>
  <c r="S2074" i="6"/>
  <c r="S2075" i="6"/>
  <c r="S2076" i="6"/>
  <c r="S2077" i="6"/>
  <c r="S2078" i="6"/>
  <c r="S2079" i="6"/>
  <c r="S2080" i="6"/>
  <c r="S2081" i="6"/>
  <c r="S2082" i="6"/>
  <c r="S2083" i="6"/>
  <c r="S2084" i="6"/>
  <c r="S2085" i="6"/>
  <c r="S2086" i="6"/>
  <c r="S2087" i="6"/>
  <c r="S2088" i="6"/>
  <c r="S2089" i="6"/>
  <c r="S2090" i="6"/>
  <c r="S2091" i="6"/>
  <c r="S2092" i="6"/>
  <c r="S2093" i="6"/>
  <c r="S2094" i="6"/>
  <c r="S2095" i="6"/>
  <c r="S2096" i="6"/>
  <c r="S2097" i="6"/>
  <c r="S2098" i="6"/>
  <c r="S2099" i="6"/>
  <c r="S2100" i="6"/>
  <c r="S2101" i="6"/>
  <c r="S2102" i="6"/>
  <c r="S2103" i="6"/>
  <c r="S2104" i="6"/>
  <c r="S2105" i="6"/>
  <c r="S2106" i="6"/>
  <c r="S2107" i="6"/>
  <c r="S2108" i="6"/>
  <c r="S2109" i="6"/>
  <c r="S2110" i="6"/>
  <c r="S2111" i="6"/>
  <c r="S2112" i="6"/>
  <c r="S2113" i="6"/>
  <c r="S2114" i="6"/>
  <c r="S2115" i="6"/>
  <c r="S2116" i="6"/>
  <c r="S2117" i="6"/>
  <c r="S2118" i="6"/>
  <c r="S2119" i="6"/>
  <c r="S2120" i="6"/>
  <c r="S2121" i="6"/>
  <c r="S2122" i="6"/>
  <c r="S2123" i="6"/>
  <c r="S2124" i="6"/>
  <c r="S2125" i="6"/>
  <c r="S2126" i="6"/>
  <c r="S2127" i="6"/>
  <c r="S2128" i="6"/>
  <c r="S2129" i="6"/>
  <c r="S2130" i="6"/>
  <c r="S2131" i="6"/>
  <c r="S2132" i="6"/>
  <c r="S2133" i="6"/>
  <c r="S2134" i="6"/>
  <c r="S2135" i="6"/>
  <c r="S2136" i="6"/>
  <c r="S2137" i="6"/>
  <c r="S2138" i="6"/>
  <c r="S2139" i="6"/>
  <c r="S2140" i="6"/>
  <c r="S2141" i="6"/>
  <c r="S2142" i="6"/>
  <c r="S2143" i="6"/>
  <c r="S2144" i="6"/>
  <c r="S2145" i="6"/>
  <c r="S2146" i="6"/>
  <c r="S2147" i="6"/>
  <c r="S2148" i="6"/>
  <c r="S2149" i="6"/>
  <c r="S2150" i="6"/>
  <c r="S2151" i="6"/>
  <c r="S2152" i="6"/>
  <c r="S2153" i="6"/>
  <c r="S2154" i="6"/>
  <c r="S2155" i="6"/>
  <c r="S2156" i="6"/>
  <c r="S2157" i="6"/>
  <c r="S2158" i="6"/>
  <c r="S2159" i="6"/>
  <c r="S2160" i="6"/>
  <c r="S2161" i="6"/>
  <c r="S2162" i="6"/>
  <c r="S2163" i="6"/>
  <c r="S2164" i="6"/>
  <c r="S2165" i="6"/>
  <c r="S2166" i="6"/>
  <c r="S2167" i="6"/>
  <c r="S2168" i="6"/>
  <c r="S2169" i="6"/>
  <c r="S2170" i="6"/>
  <c r="S2171" i="6"/>
  <c r="S2172" i="6"/>
  <c r="S2173" i="6"/>
  <c r="S2174" i="6"/>
  <c r="S2175" i="6"/>
  <c r="S2176" i="6"/>
  <c r="S2177" i="6"/>
  <c r="S2178" i="6"/>
  <c r="S2179" i="6"/>
  <c r="S2180" i="6"/>
  <c r="S2181" i="6"/>
  <c r="S2182" i="6"/>
  <c r="S2183" i="6"/>
  <c r="S2184" i="6"/>
  <c r="S2185" i="6"/>
  <c r="S2186" i="6"/>
  <c r="S2187" i="6"/>
  <c r="S2188" i="6"/>
  <c r="S2189" i="6"/>
  <c r="S2190" i="6"/>
  <c r="S2191" i="6"/>
  <c r="S2192" i="6"/>
  <c r="S2193" i="6"/>
  <c r="S2194" i="6"/>
  <c r="S2195" i="6"/>
  <c r="S2196" i="6"/>
  <c r="S2197" i="6"/>
  <c r="S2198" i="6"/>
  <c r="S2199" i="6"/>
  <c r="S2200" i="6"/>
  <c r="S2201" i="6"/>
  <c r="S2202" i="6"/>
  <c r="S2203" i="6"/>
  <c r="S2204" i="6"/>
  <c r="S2205" i="6"/>
  <c r="S2206" i="6"/>
  <c r="S2207" i="6"/>
  <c r="S2208" i="6"/>
  <c r="S2209" i="6"/>
  <c r="S2210" i="6"/>
  <c r="S2211" i="6"/>
  <c r="S2212" i="6"/>
  <c r="S2213" i="6"/>
  <c r="S2214" i="6"/>
  <c r="S2215" i="6"/>
  <c r="S2216" i="6"/>
  <c r="S2217" i="6"/>
  <c r="S2218" i="6"/>
  <c r="S2219" i="6"/>
  <c r="S2220" i="6"/>
  <c r="S2221" i="6"/>
  <c r="S2222" i="6"/>
  <c r="S2223" i="6"/>
  <c r="S2224" i="6"/>
  <c r="S2225" i="6"/>
  <c r="S2226" i="6"/>
  <c r="S2227" i="6"/>
  <c r="S2228" i="6"/>
  <c r="S2229" i="6"/>
  <c r="S2230" i="6"/>
  <c r="S2231" i="6"/>
  <c r="S2232" i="6"/>
  <c r="S2233" i="6"/>
  <c r="S2234" i="6"/>
  <c r="S2235" i="6"/>
  <c r="S2236" i="6"/>
  <c r="S2237" i="6"/>
  <c r="S2238" i="6"/>
  <c r="S2239" i="6"/>
  <c r="S2240" i="6"/>
  <c r="S2241" i="6"/>
  <c r="S2242" i="6"/>
  <c r="S2243" i="6"/>
  <c r="S2244" i="6"/>
  <c r="S2245" i="6"/>
  <c r="S2246" i="6"/>
  <c r="S2247" i="6"/>
  <c r="S2248" i="6"/>
  <c r="S2249" i="6"/>
  <c r="S2250" i="6"/>
  <c r="S2251" i="6"/>
  <c r="S2252" i="6"/>
  <c r="S2253" i="6"/>
  <c r="S2254" i="6"/>
  <c r="S2255" i="6"/>
  <c r="S2256" i="6"/>
  <c r="S2257" i="6"/>
  <c r="S2258" i="6"/>
  <c r="S2259" i="6"/>
  <c r="S2260" i="6"/>
  <c r="S2261" i="6"/>
  <c r="S2262" i="6"/>
  <c r="S2263" i="6"/>
  <c r="S2264" i="6"/>
  <c r="S2265" i="6"/>
  <c r="S2266" i="6"/>
  <c r="S2267" i="6"/>
  <c r="S2268" i="6"/>
  <c r="S2269" i="6"/>
  <c r="S2270" i="6"/>
  <c r="S2271" i="6"/>
  <c r="S2272" i="6"/>
  <c r="S2273" i="6"/>
  <c r="S2274" i="6"/>
  <c r="S2275" i="6"/>
  <c r="S2276" i="6"/>
  <c r="S2277" i="6"/>
  <c r="S2278" i="6"/>
  <c r="S2279" i="6"/>
  <c r="S2280" i="6"/>
  <c r="S2281" i="6"/>
  <c r="S2282" i="6"/>
  <c r="S2283" i="6"/>
  <c r="S2284" i="6"/>
  <c r="S2285" i="6"/>
  <c r="S2286" i="6"/>
  <c r="S2287" i="6"/>
  <c r="S2288" i="6"/>
  <c r="S2289" i="6"/>
  <c r="S2290" i="6"/>
  <c r="S2291" i="6"/>
  <c r="S2292" i="6"/>
  <c r="S2293" i="6"/>
  <c r="S2294" i="6"/>
  <c r="S2295" i="6"/>
  <c r="S2296" i="6"/>
  <c r="S2297" i="6"/>
  <c r="S2298" i="6"/>
  <c r="S2299" i="6"/>
  <c r="S2300" i="6"/>
  <c r="S2301" i="6"/>
  <c r="S2302" i="6"/>
  <c r="S2303" i="6"/>
  <c r="S2304" i="6"/>
  <c r="S2305" i="6"/>
  <c r="S2306" i="6"/>
  <c r="S2307" i="6"/>
  <c r="S2308" i="6"/>
  <c r="S2309" i="6"/>
  <c r="S2310" i="6"/>
  <c r="S2311" i="6"/>
  <c r="S2312" i="6"/>
  <c r="S2313" i="6"/>
  <c r="S2314" i="6"/>
  <c r="S2315" i="6"/>
  <c r="S2316" i="6"/>
  <c r="S2317" i="6"/>
  <c r="S2318" i="6"/>
  <c r="S2319" i="6"/>
  <c r="S2320" i="6"/>
  <c r="S2321" i="6"/>
  <c r="S2322" i="6"/>
  <c r="S2323" i="6"/>
  <c r="S2324" i="6"/>
  <c r="S2325" i="6"/>
  <c r="S2326" i="6"/>
  <c r="S2327" i="6"/>
  <c r="S2328" i="6"/>
  <c r="S2329" i="6"/>
  <c r="S2330" i="6"/>
  <c r="S2331" i="6"/>
  <c r="S2332" i="6"/>
  <c r="S2333" i="6"/>
  <c r="S2334" i="6"/>
  <c r="S2335" i="6"/>
  <c r="S2336" i="6"/>
  <c r="S2337" i="6"/>
  <c r="S2338" i="6"/>
  <c r="S2339" i="6"/>
  <c r="S2340" i="6"/>
  <c r="S2341" i="6"/>
  <c r="S2342" i="6"/>
  <c r="S2343" i="6"/>
  <c r="S2344" i="6"/>
  <c r="S2345" i="6"/>
  <c r="S2346" i="6"/>
  <c r="S2347" i="6"/>
  <c r="S2348" i="6"/>
  <c r="S2349" i="6"/>
  <c r="S2350" i="6"/>
  <c r="S2351" i="6"/>
  <c r="S2352" i="6"/>
  <c r="S2353" i="6"/>
  <c r="S2354" i="6"/>
  <c r="S2355" i="6"/>
  <c r="S2356" i="6"/>
  <c r="S2357" i="6"/>
  <c r="S2358" i="6"/>
  <c r="S2359" i="6"/>
  <c r="S2360" i="6"/>
  <c r="S2361" i="6"/>
  <c r="S2362" i="6"/>
  <c r="S2363" i="6"/>
  <c r="S2364" i="6"/>
  <c r="S2365" i="6"/>
  <c r="S2366" i="6"/>
  <c r="S2367" i="6"/>
  <c r="S2368" i="6"/>
  <c r="S2369" i="6"/>
  <c r="S2370" i="6"/>
  <c r="S2371" i="6"/>
  <c r="S2372" i="6"/>
  <c r="S2373" i="6"/>
  <c r="S2374" i="6"/>
  <c r="S2375" i="6"/>
  <c r="S2376" i="6"/>
  <c r="S2377" i="6"/>
  <c r="S2378" i="6"/>
  <c r="S2379" i="6"/>
  <c r="S2380" i="6"/>
  <c r="S2381" i="6"/>
  <c r="S2382" i="6"/>
  <c r="S2383" i="6"/>
  <c r="S2384" i="6"/>
  <c r="S2385" i="6"/>
  <c r="S2386" i="6"/>
  <c r="S2387" i="6"/>
  <c r="S2388" i="6"/>
  <c r="S2389" i="6"/>
  <c r="S2390" i="6"/>
  <c r="S2391" i="6"/>
  <c r="S2392" i="6"/>
  <c r="S2393" i="6"/>
  <c r="S2394" i="6"/>
  <c r="S2395" i="6"/>
  <c r="S2396" i="6"/>
  <c r="S2397" i="6"/>
  <c r="S2398" i="6"/>
  <c r="S2399" i="6"/>
  <c r="S2400" i="6"/>
  <c r="S2401" i="6"/>
  <c r="S2402" i="6"/>
  <c r="S2403" i="6"/>
  <c r="S2404" i="6"/>
  <c r="S2405" i="6"/>
  <c r="S2406" i="6"/>
  <c r="S2407" i="6"/>
  <c r="S2408" i="6"/>
  <c r="S2409" i="6"/>
  <c r="S2410" i="6"/>
  <c r="S2411" i="6"/>
  <c r="S2412" i="6"/>
  <c r="S2413" i="6"/>
  <c r="S2414" i="6"/>
  <c r="S2415" i="6"/>
  <c r="S2416" i="6"/>
  <c r="S2417" i="6"/>
  <c r="S2418" i="6"/>
  <c r="S2419" i="6"/>
  <c r="S2420" i="6"/>
  <c r="S2421" i="6"/>
  <c r="S2422" i="6"/>
  <c r="S2423" i="6"/>
  <c r="S2424" i="6"/>
  <c r="S2425" i="6"/>
  <c r="S2426" i="6"/>
  <c r="S2427" i="6"/>
  <c r="S2428" i="6"/>
  <c r="S2429" i="6"/>
  <c r="S2430" i="6"/>
  <c r="S2431" i="6"/>
  <c r="S2432" i="6"/>
  <c r="S2433" i="6"/>
  <c r="S2434" i="6"/>
  <c r="S2435" i="6"/>
  <c r="S2436" i="6"/>
  <c r="S2437" i="6"/>
  <c r="S2438" i="6"/>
  <c r="S2439" i="6"/>
  <c r="S2440" i="6"/>
  <c r="S2441" i="6"/>
  <c r="S2442" i="6"/>
  <c r="S2443" i="6"/>
  <c r="S2444" i="6"/>
  <c r="S2445" i="6"/>
  <c r="S2446" i="6"/>
  <c r="S2447" i="6"/>
  <c r="S2448" i="6"/>
  <c r="S2449" i="6"/>
  <c r="S2450" i="6"/>
  <c r="S2451" i="6"/>
  <c r="S2452" i="6"/>
  <c r="S2453" i="6"/>
  <c r="S2454" i="6"/>
  <c r="S2455" i="6"/>
  <c r="S2456" i="6"/>
  <c r="S2457" i="6"/>
  <c r="S2458" i="6"/>
  <c r="S2459" i="6"/>
  <c r="S2460" i="6"/>
  <c r="S2461" i="6"/>
  <c r="S2462" i="6"/>
  <c r="S2463" i="6"/>
  <c r="S2464" i="6"/>
  <c r="S2465" i="6"/>
  <c r="S2466" i="6"/>
  <c r="S2467" i="6"/>
  <c r="S2468" i="6"/>
  <c r="S2469" i="6"/>
  <c r="S2470" i="6"/>
  <c r="S2471" i="6"/>
  <c r="S2472" i="6"/>
  <c r="S2473" i="6"/>
  <c r="S2474" i="6"/>
  <c r="S2475" i="6"/>
  <c r="S2476" i="6"/>
  <c r="S2477" i="6"/>
  <c r="S2478" i="6"/>
  <c r="S2479" i="6"/>
  <c r="S2480" i="6"/>
  <c r="S2481" i="6"/>
  <c r="S2482" i="6"/>
  <c r="S2483" i="6"/>
  <c r="S2484" i="6"/>
  <c r="S2485" i="6"/>
  <c r="S2486" i="6"/>
  <c r="S2487" i="6"/>
  <c r="S2488" i="6"/>
  <c r="S2489" i="6"/>
  <c r="S2490" i="6"/>
  <c r="S2491" i="6"/>
  <c r="S2492" i="6"/>
  <c r="S2493" i="6"/>
  <c r="S2494" i="6"/>
  <c r="S2495" i="6"/>
  <c r="S2496" i="6"/>
  <c r="S2497" i="6"/>
  <c r="S2498" i="6"/>
  <c r="S2499" i="6"/>
  <c r="S2500" i="6"/>
  <c r="S2501" i="6"/>
  <c r="S2" i="6"/>
  <c r="Q3" i="6"/>
  <c r="R3" i="6"/>
  <c r="Q4" i="6"/>
  <c r="R4" i="6"/>
  <c r="Q5" i="6"/>
  <c r="R5" i="6"/>
  <c r="Q6" i="6"/>
  <c r="R6" i="6"/>
  <c r="Q7" i="6"/>
  <c r="R7" i="6"/>
  <c r="Q8" i="6"/>
  <c r="R8" i="6"/>
  <c r="Q9" i="6"/>
  <c r="R9" i="6"/>
  <c r="Q10" i="6"/>
  <c r="R10" i="6"/>
  <c r="Q11" i="6"/>
  <c r="R11" i="6"/>
  <c r="Q12" i="6"/>
  <c r="R12" i="6"/>
  <c r="Q13" i="6"/>
  <c r="R13" i="6"/>
  <c r="Q14" i="6"/>
  <c r="R14" i="6"/>
  <c r="Q15" i="6"/>
  <c r="R15" i="6"/>
  <c r="Q16" i="6"/>
  <c r="R16" i="6"/>
  <c r="Q17" i="6"/>
  <c r="R17" i="6"/>
  <c r="Q18" i="6"/>
  <c r="R18" i="6"/>
  <c r="Q19" i="6"/>
  <c r="R19" i="6"/>
  <c r="Q20" i="6"/>
  <c r="R20" i="6"/>
  <c r="Q21" i="6"/>
  <c r="R21" i="6"/>
  <c r="Q22" i="6"/>
  <c r="R22" i="6"/>
  <c r="Q23" i="6"/>
  <c r="R23" i="6"/>
  <c r="Q24" i="6"/>
  <c r="R24" i="6"/>
  <c r="Q25" i="6"/>
  <c r="R25" i="6"/>
  <c r="Q26" i="6"/>
  <c r="R26" i="6"/>
  <c r="Q27" i="6"/>
  <c r="R27" i="6"/>
  <c r="Q28" i="6"/>
  <c r="R28" i="6"/>
  <c r="Q29" i="6"/>
  <c r="R29" i="6"/>
  <c r="Q30" i="6"/>
  <c r="R30" i="6"/>
  <c r="Q31" i="6"/>
  <c r="R31" i="6"/>
  <c r="Q32" i="6"/>
  <c r="R32" i="6"/>
  <c r="Q33" i="6"/>
  <c r="R33" i="6"/>
  <c r="Q34" i="6"/>
  <c r="R34" i="6"/>
  <c r="Q35" i="6"/>
  <c r="R35" i="6"/>
  <c r="Q36" i="6"/>
  <c r="R36" i="6"/>
  <c r="Q37" i="6"/>
  <c r="R37" i="6"/>
  <c r="Q38" i="6"/>
  <c r="R38" i="6"/>
  <c r="Q39" i="6"/>
  <c r="R39" i="6"/>
  <c r="Q40" i="6"/>
  <c r="R40" i="6"/>
  <c r="Q41" i="6"/>
  <c r="R41" i="6"/>
  <c r="Q42" i="6"/>
  <c r="R42" i="6"/>
  <c r="Q43" i="6"/>
  <c r="R43" i="6"/>
  <c r="Q44" i="6"/>
  <c r="R44" i="6"/>
  <c r="Q45" i="6"/>
  <c r="R45" i="6"/>
  <c r="Q46" i="6"/>
  <c r="R46" i="6"/>
  <c r="Q47" i="6"/>
  <c r="R47" i="6"/>
  <c r="Q48" i="6"/>
  <c r="R48" i="6"/>
  <c r="Q49" i="6"/>
  <c r="R49" i="6"/>
  <c r="Q50" i="6"/>
  <c r="R50" i="6"/>
  <c r="Q51" i="6"/>
  <c r="R51" i="6"/>
  <c r="Q52" i="6"/>
  <c r="R52" i="6"/>
  <c r="Q53" i="6"/>
  <c r="R53" i="6"/>
  <c r="Q54" i="6"/>
  <c r="R54" i="6"/>
  <c r="Q55" i="6"/>
  <c r="R55" i="6"/>
  <c r="Q56" i="6"/>
  <c r="R56" i="6"/>
  <c r="Q57" i="6"/>
  <c r="R57" i="6"/>
  <c r="Q58" i="6"/>
  <c r="R58" i="6"/>
  <c r="Q59" i="6"/>
  <c r="R59" i="6"/>
  <c r="Q60" i="6"/>
  <c r="R60" i="6"/>
  <c r="Q61" i="6"/>
  <c r="R61" i="6"/>
  <c r="Q62" i="6"/>
  <c r="R62" i="6"/>
  <c r="Q63" i="6"/>
  <c r="R63" i="6"/>
  <c r="Q64" i="6"/>
  <c r="R64" i="6"/>
  <c r="Q65" i="6"/>
  <c r="R65" i="6"/>
  <c r="Q66" i="6"/>
  <c r="R66" i="6"/>
  <c r="Q67" i="6"/>
  <c r="R67" i="6"/>
  <c r="Q68" i="6"/>
  <c r="R68" i="6"/>
  <c r="Q69" i="6"/>
  <c r="R69" i="6"/>
  <c r="Q70" i="6"/>
  <c r="R70" i="6"/>
  <c r="Q71" i="6"/>
  <c r="R71" i="6"/>
  <c r="Q72" i="6"/>
  <c r="R72" i="6"/>
  <c r="Q73" i="6"/>
  <c r="R73" i="6"/>
  <c r="Q74" i="6"/>
  <c r="R74" i="6"/>
  <c r="Q75" i="6"/>
  <c r="R75" i="6"/>
  <c r="Q76" i="6"/>
  <c r="R76" i="6"/>
  <c r="Q77" i="6"/>
  <c r="R77" i="6"/>
  <c r="Q78" i="6"/>
  <c r="R78" i="6"/>
  <c r="Q79" i="6"/>
  <c r="R79" i="6"/>
  <c r="Q80" i="6"/>
  <c r="R80" i="6"/>
  <c r="Q81" i="6"/>
  <c r="R81" i="6"/>
  <c r="Q82" i="6"/>
  <c r="R82" i="6"/>
  <c r="Q83" i="6"/>
  <c r="R83" i="6"/>
  <c r="Q84" i="6"/>
  <c r="R84" i="6"/>
  <c r="Q85" i="6"/>
  <c r="R85" i="6"/>
  <c r="Q86" i="6"/>
  <c r="R86" i="6"/>
  <c r="Q87" i="6"/>
  <c r="R87" i="6"/>
  <c r="Q88" i="6"/>
  <c r="R88" i="6"/>
  <c r="Q89" i="6"/>
  <c r="R89" i="6"/>
  <c r="Q90" i="6"/>
  <c r="R90" i="6"/>
  <c r="Q91" i="6"/>
  <c r="R91" i="6"/>
  <c r="Q92" i="6"/>
  <c r="R92" i="6"/>
  <c r="Q93" i="6"/>
  <c r="R93" i="6"/>
  <c r="Q94" i="6"/>
  <c r="R94" i="6"/>
  <c r="Q95" i="6"/>
  <c r="R95" i="6"/>
  <c r="Q96" i="6"/>
  <c r="R96" i="6"/>
  <c r="Q97" i="6"/>
  <c r="R97" i="6"/>
  <c r="Q98" i="6"/>
  <c r="R98" i="6"/>
  <c r="Q99" i="6"/>
  <c r="R99" i="6"/>
  <c r="Q100" i="6"/>
  <c r="R100" i="6"/>
  <c r="Q101" i="6"/>
  <c r="R101" i="6"/>
  <c r="Q102" i="6"/>
  <c r="R102" i="6"/>
  <c r="Q103" i="6"/>
  <c r="R103" i="6"/>
  <c r="Q104" i="6"/>
  <c r="R104" i="6"/>
  <c r="Q105" i="6"/>
  <c r="R105" i="6"/>
  <c r="Q106" i="6"/>
  <c r="R106" i="6"/>
  <c r="Q107" i="6"/>
  <c r="R107" i="6"/>
  <c r="Q108" i="6"/>
  <c r="R108" i="6"/>
  <c r="Q109" i="6"/>
  <c r="R109" i="6"/>
  <c r="Q110" i="6"/>
  <c r="R110" i="6"/>
  <c r="Q111" i="6"/>
  <c r="R111" i="6"/>
  <c r="Q112" i="6"/>
  <c r="R112" i="6"/>
  <c r="Q113" i="6"/>
  <c r="R113" i="6"/>
  <c r="Q114" i="6"/>
  <c r="R114" i="6"/>
  <c r="Q115" i="6"/>
  <c r="R115" i="6"/>
  <c r="Q116" i="6"/>
  <c r="R116" i="6"/>
  <c r="Q117" i="6"/>
  <c r="R117" i="6"/>
  <c r="Q118" i="6"/>
  <c r="R118" i="6"/>
  <c r="Q119" i="6"/>
  <c r="R119" i="6"/>
  <c r="Q120" i="6"/>
  <c r="R120" i="6"/>
  <c r="Q121" i="6"/>
  <c r="R121" i="6"/>
  <c r="Q122" i="6"/>
  <c r="R122" i="6"/>
  <c r="Q123" i="6"/>
  <c r="R123" i="6"/>
  <c r="Q124" i="6"/>
  <c r="R124" i="6"/>
  <c r="Q125" i="6"/>
  <c r="R125" i="6"/>
  <c r="Q126" i="6"/>
  <c r="R126" i="6"/>
  <c r="Q127" i="6"/>
  <c r="R127" i="6"/>
  <c r="Q128" i="6"/>
  <c r="R128" i="6"/>
  <c r="Q129" i="6"/>
  <c r="R129" i="6"/>
  <c r="Q130" i="6"/>
  <c r="R130" i="6"/>
  <c r="Q131" i="6"/>
  <c r="R131" i="6"/>
  <c r="Q132" i="6"/>
  <c r="R132" i="6"/>
  <c r="Q133" i="6"/>
  <c r="R133" i="6"/>
  <c r="Q134" i="6"/>
  <c r="R134" i="6"/>
  <c r="Q135" i="6"/>
  <c r="R135" i="6"/>
  <c r="Q136" i="6"/>
  <c r="R136" i="6"/>
  <c r="Q137" i="6"/>
  <c r="R137" i="6"/>
  <c r="Q138" i="6"/>
  <c r="R138" i="6"/>
  <c r="Q139" i="6"/>
  <c r="R139" i="6"/>
  <c r="Q140" i="6"/>
  <c r="R140" i="6"/>
  <c r="Q141" i="6"/>
  <c r="R141" i="6"/>
  <c r="Q142" i="6"/>
  <c r="R142" i="6"/>
  <c r="Q143" i="6"/>
  <c r="R143" i="6"/>
  <c r="Q144" i="6"/>
  <c r="R144" i="6"/>
  <c r="Q145" i="6"/>
  <c r="R145" i="6"/>
  <c r="Q146" i="6"/>
  <c r="R146" i="6"/>
  <c r="Q147" i="6"/>
  <c r="R147" i="6"/>
  <c r="Q148" i="6"/>
  <c r="R148" i="6"/>
  <c r="Q149" i="6"/>
  <c r="R149" i="6"/>
  <c r="Q150" i="6"/>
  <c r="R150" i="6"/>
  <c r="Q151" i="6"/>
  <c r="R151" i="6"/>
  <c r="Q152" i="6"/>
  <c r="R152" i="6"/>
  <c r="Q153" i="6"/>
  <c r="R153" i="6"/>
  <c r="Q154" i="6"/>
  <c r="R154" i="6"/>
  <c r="Q155" i="6"/>
  <c r="R155" i="6"/>
  <c r="Q156" i="6"/>
  <c r="R156" i="6"/>
  <c r="Q157" i="6"/>
  <c r="R157" i="6"/>
  <c r="Q158" i="6"/>
  <c r="R158" i="6"/>
  <c r="Q159" i="6"/>
  <c r="R159" i="6"/>
  <c r="Q160" i="6"/>
  <c r="R160" i="6"/>
  <c r="Q161" i="6"/>
  <c r="R161" i="6"/>
  <c r="Q162" i="6"/>
  <c r="R162" i="6"/>
  <c r="Q163" i="6"/>
  <c r="R163" i="6"/>
  <c r="Q164" i="6"/>
  <c r="R164" i="6"/>
  <c r="Q165" i="6"/>
  <c r="R165" i="6"/>
  <c r="Q166" i="6"/>
  <c r="R166" i="6"/>
  <c r="Q167" i="6"/>
  <c r="R167" i="6"/>
  <c r="Q168" i="6"/>
  <c r="R168" i="6"/>
  <c r="Q169" i="6"/>
  <c r="R169" i="6"/>
  <c r="Q170" i="6"/>
  <c r="R170" i="6"/>
  <c r="Q171" i="6"/>
  <c r="R171" i="6"/>
  <c r="Q172" i="6"/>
  <c r="R172" i="6"/>
  <c r="Q173" i="6"/>
  <c r="R173" i="6"/>
  <c r="Q174" i="6"/>
  <c r="R174" i="6"/>
  <c r="Q175" i="6"/>
  <c r="R175" i="6"/>
  <c r="Q176" i="6"/>
  <c r="R176" i="6"/>
  <c r="Q177" i="6"/>
  <c r="R177" i="6"/>
  <c r="Q178" i="6"/>
  <c r="R178" i="6"/>
  <c r="Q179" i="6"/>
  <c r="R179" i="6"/>
  <c r="Q180" i="6"/>
  <c r="R180" i="6"/>
  <c r="Q181" i="6"/>
  <c r="R181" i="6"/>
  <c r="Q182" i="6"/>
  <c r="R182" i="6"/>
  <c r="Q183" i="6"/>
  <c r="R183" i="6"/>
  <c r="Q184" i="6"/>
  <c r="R184" i="6"/>
  <c r="Q185" i="6"/>
  <c r="R185" i="6"/>
  <c r="Q186" i="6"/>
  <c r="R186" i="6"/>
  <c r="Q187" i="6"/>
  <c r="R187" i="6"/>
  <c r="Q188" i="6"/>
  <c r="R188" i="6"/>
  <c r="Q189" i="6"/>
  <c r="R189" i="6"/>
  <c r="Q190" i="6"/>
  <c r="R190" i="6"/>
  <c r="Q191" i="6"/>
  <c r="R191" i="6"/>
  <c r="Q192" i="6"/>
  <c r="R192" i="6"/>
  <c r="Q193" i="6"/>
  <c r="R193" i="6"/>
  <c r="Q194" i="6"/>
  <c r="R194" i="6"/>
  <c r="Q195" i="6"/>
  <c r="R195" i="6"/>
  <c r="Q196" i="6"/>
  <c r="R196" i="6"/>
  <c r="Q197" i="6"/>
  <c r="R197" i="6"/>
  <c r="Q198" i="6"/>
  <c r="R198" i="6"/>
  <c r="Q199" i="6"/>
  <c r="R199" i="6"/>
  <c r="Q200" i="6"/>
  <c r="R200" i="6"/>
  <c r="Q201" i="6"/>
  <c r="R201" i="6"/>
  <c r="Q202" i="6"/>
  <c r="R202" i="6"/>
  <c r="Q203" i="6"/>
  <c r="R203" i="6"/>
  <c r="Q204" i="6"/>
  <c r="R204" i="6"/>
  <c r="Q205" i="6"/>
  <c r="R205" i="6"/>
  <c r="Q206" i="6"/>
  <c r="R206" i="6"/>
  <c r="Q207" i="6"/>
  <c r="R207" i="6"/>
  <c r="Q208" i="6"/>
  <c r="R208" i="6"/>
  <c r="Q209" i="6"/>
  <c r="R209" i="6"/>
  <c r="Q210" i="6"/>
  <c r="R210" i="6"/>
  <c r="Q211" i="6"/>
  <c r="R211" i="6"/>
  <c r="Q212" i="6"/>
  <c r="R212" i="6"/>
  <c r="Q213" i="6"/>
  <c r="R213" i="6"/>
  <c r="Q214" i="6"/>
  <c r="R214" i="6"/>
  <c r="Q215" i="6"/>
  <c r="R215" i="6"/>
  <c r="Q216" i="6"/>
  <c r="R216" i="6"/>
  <c r="Q217" i="6"/>
  <c r="R217" i="6"/>
  <c r="Q218" i="6"/>
  <c r="R218" i="6"/>
  <c r="Q219" i="6"/>
  <c r="R219" i="6"/>
  <c r="Q220" i="6"/>
  <c r="R220" i="6"/>
  <c r="Q221" i="6"/>
  <c r="R221" i="6"/>
  <c r="Q222" i="6"/>
  <c r="R222" i="6"/>
  <c r="Q223" i="6"/>
  <c r="R223" i="6"/>
  <c r="Q224" i="6"/>
  <c r="R224" i="6"/>
  <c r="Q225" i="6"/>
  <c r="R225" i="6"/>
  <c r="Q226" i="6"/>
  <c r="R226" i="6"/>
  <c r="Q227" i="6"/>
  <c r="R227" i="6"/>
  <c r="Q228" i="6"/>
  <c r="R228" i="6"/>
  <c r="Q229" i="6"/>
  <c r="R229" i="6"/>
  <c r="Q230" i="6"/>
  <c r="R230" i="6"/>
  <c r="Q231" i="6"/>
  <c r="R231" i="6"/>
  <c r="Q232" i="6"/>
  <c r="R232" i="6"/>
  <c r="Q233" i="6"/>
  <c r="R233" i="6"/>
  <c r="Q234" i="6"/>
  <c r="R234" i="6"/>
  <c r="Q235" i="6"/>
  <c r="R235" i="6"/>
  <c r="Q236" i="6"/>
  <c r="R236" i="6"/>
  <c r="Q237" i="6"/>
  <c r="R237" i="6"/>
  <c r="Q238" i="6"/>
  <c r="R238" i="6"/>
  <c r="Q239" i="6"/>
  <c r="R239" i="6"/>
  <c r="Q240" i="6"/>
  <c r="R240" i="6"/>
  <c r="Q241" i="6"/>
  <c r="R241" i="6"/>
  <c r="Q242" i="6"/>
  <c r="R242" i="6"/>
  <c r="Q243" i="6"/>
  <c r="R243" i="6"/>
  <c r="Q244" i="6"/>
  <c r="R244" i="6"/>
  <c r="Q245" i="6"/>
  <c r="R245" i="6"/>
  <c r="Q246" i="6"/>
  <c r="R246" i="6"/>
  <c r="Q247" i="6"/>
  <c r="R247" i="6"/>
  <c r="Q248" i="6"/>
  <c r="R248" i="6"/>
  <c r="Q249" i="6"/>
  <c r="R249" i="6"/>
  <c r="Q250" i="6"/>
  <c r="R250" i="6"/>
  <c r="Q251" i="6"/>
  <c r="R251" i="6"/>
  <c r="Q252" i="6"/>
  <c r="R252" i="6"/>
  <c r="Q253" i="6"/>
  <c r="R253" i="6"/>
  <c r="Q254" i="6"/>
  <c r="R254" i="6"/>
  <c r="Q255" i="6"/>
  <c r="R255" i="6"/>
  <c r="Q256" i="6"/>
  <c r="R256" i="6"/>
  <c r="Q257" i="6"/>
  <c r="R257" i="6"/>
  <c r="Q258" i="6"/>
  <c r="R258" i="6"/>
  <c r="Q259" i="6"/>
  <c r="R259" i="6"/>
  <c r="Q260" i="6"/>
  <c r="R260" i="6"/>
  <c r="Q261" i="6"/>
  <c r="R261" i="6"/>
  <c r="Q262" i="6"/>
  <c r="R262" i="6"/>
  <c r="Q263" i="6"/>
  <c r="R263" i="6"/>
  <c r="Q264" i="6"/>
  <c r="R264" i="6"/>
  <c r="Q265" i="6"/>
  <c r="R265" i="6"/>
  <c r="Q266" i="6"/>
  <c r="R266" i="6"/>
  <c r="Q267" i="6"/>
  <c r="R267" i="6"/>
  <c r="Q268" i="6"/>
  <c r="R268" i="6"/>
  <c r="Q269" i="6"/>
  <c r="R269" i="6"/>
  <c r="Q270" i="6"/>
  <c r="R270" i="6"/>
  <c r="Q271" i="6"/>
  <c r="R271" i="6"/>
  <c r="Q272" i="6"/>
  <c r="R272" i="6"/>
  <c r="Q273" i="6"/>
  <c r="R273" i="6"/>
  <c r="Q274" i="6"/>
  <c r="R274" i="6"/>
  <c r="Q275" i="6"/>
  <c r="R275" i="6"/>
  <c r="Q276" i="6"/>
  <c r="R276" i="6"/>
  <c r="Q277" i="6"/>
  <c r="R277" i="6"/>
  <c r="Q278" i="6"/>
  <c r="R278" i="6"/>
  <c r="Q279" i="6"/>
  <c r="R279" i="6"/>
  <c r="Q280" i="6"/>
  <c r="R280" i="6"/>
  <c r="Q281" i="6"/>
  <c r="R281" i="6"/>
  <c r="Q282" i="6"/>
  <c r="R282" i="6"/>
  <c r="Q283" i="6"/>
  <c r="R283" i="6"/>
  <c r="Q284" i="6"/>
  <c r="R284" i="6"/>
  <c r="Q285" i="6"/>
  <c r="R285" i="6"/>
  <c r="Q286" i="6"/>
  <c r="R286" i="6"/>
  <c r="Q287" i="6"/>
  <c r="R287" i="6"/>
  <c r="Q288" i="6"/>
  <c r="R288" i="6"/>
  <c r="Q289" i="6"/>
  <c r="R289" i="6"/>
  <c r="Q290" i="6"/>
  <c r="R290" i="6"/>
  <c r="Q291" i="6"/>
  <c r="R291" i="6"/>
  <c r="Q292" i="6"/>
  <c r="R292" i="6"/>
  <c r="Q293" i="6"/>
  <c r="R293" i="6"/>
  <c r="Q294" i="6"/>
  <c r="R294" i="6"/>
  <c r="Q295" i="6"/>
  <c r="R295" i="6"/>
  <c r="Q296" i="6"/>
  <c r="R296" i="6"/>
  <c r="Q297" i="6"/>
  <c r="R297" i="6"/>
  <c r="Q298" i="6"/>
  <c r="R298" i="6"/>
  <c r="Q299" i="6"/>
  <c r="R299" i="6"/>
  <c r="Q300" i="6"/>
  <c r="R300" i="6"/>
  <c r="Q301" i="6"/>
  <c r="R301" i="6"/>
  <c r="Q302" i="6"/>
  <c r="R302" i="6"/>
  <c r="Q303" i="6"/>
  <c r="R303" i="6"/>
  <c r="Q304" i="6"/>
  <c r="R304" i="6"/>
  <c r="Q305" i="6"/>
  <c r="R305" i="6"/>
  <c r="Q306" i="6"/>
  <c r="R306" i="6"/>
  <c r="Q307" i="6"/>
  <c r="R307" i="6"/>
  <c r="Q308" i="6"/>
  <c r="R308" i="6"/>
  <c r="Q309" i="6"/>
  <c r="R309" i="6"/>
  <c r="Q310" i="6"/>
  <c r="R310" i="6"/>
  <c r="Q311" i="6"/>
  <c r="R311" i="6"/>
  <c r="Q312" i="6"/>
  <c r="R312" i="6"/>
  <c r="Q313" i="6"/>
  <c r="R313" i="6"/>
  <c r="Q314" i="6"/>
  <c r="R314" i="6"/>
  <c r="Q315" i="6"/>
  <c r="R315" i="6"/>
  <c r="Q316" i="6"/>
  <c r="R316" i="6"/>
  <c r="Q317" i="6"/>
  <c r="R317" i="6"/>
  <c r="Q318" i="6"/>
  <c r="R318" i="6"/>
  <c r="Q319" i="6"/>
  <c r="R319" i="6"/>
  <c r="Q320" i="6"/>
  <c r="R320" i="6"/>
  <c r="Q321" i="6"/>
  <c r="R321" i="6"/>
  <c r="Q322" i="6"/>
  <c r="R322" i="6"/>
  <c r="Q323" i="6"/>
  <c r="R323" i="6"/>
  <c r="Q324" i="6"/>
  <c r="R324" i="6"/>
  <c r="Q325" i="6"/>
  <c r="R325" i="6"/>
  <c r="Q326" i="6"/>
  <c r="R326" i="6"/>
  <c r="Q327" i="6"/>
  <c r="R327" i="6"/>
  <c r="Q328" i="6"/>
  <c r="R328" i="6"/>
  <c r="Q329" i="6"/>
  <c r="R329" i="6"/>
  <c r="Q330" i="6"/>
  <c r="R330" i="6"/>
  <c r="Q331" i="6"/>
  <c r="R331" i="6"/>
  <c r="Q332" i="6"/>
  <c r="R332" i="6"/>
  <c r="Q333" i="6"/>
  <c r="R333" i="6"/>
  <c r="Q334" i="6"/>
  <c r="R334" i="6"/>
  <c r="Q335" i="6"/>
  <c r="R335" i="6"/>
  <c r="Q336" i="6"/>
  <c r="R336" i="6"/>
  <c r="Q337" i="6"/>
  <c r="R337" i="6"/>
  <c r="Q338" i="6"/>
  <c r="R338" i="6"/>
  <c r="Q339" i="6"/>
  <c r="R339" i="6"/>
  <c r="Q340" i="6"/>
  <c r="R340" i="6"/>
  <c r="Q341" i="6"/>
  <c r="R341" i="6"/>
  <c r="Q342" i="6"/>
  <c r="R342" i="6"/>
  <c r="Q343" i="6"/>
  <c r="R343" i="6"/>
  <c r="Q344" i="6"/>
  <c r="R344" i="6"/>
  <c r="Q345" i="6"/>
  <c r="R345" i="6"/>
  <c r="Q346" i="6"/>
  <c r="R346" i="6"/>
  <c r="Q347" i="6"/>
  <c r="R347" i="6"/>
  <c r="Q348" i="6"/>
  <c r="R348" i="6"/>
  <c r="Q349" i="6"/>
  <c r="R349" i="6"/>
  <c r="Q350" i="6"/>
  <c r="R350" i="6"/>
  <c r="Q351" i="6"/>
  <c r="R351" i="6"/>
  <c r="Q352" i="6"/>
  <c r="R352" i="6"/>
  <c r="Q353" i="6"/>
  <c r="R353" i="6"/>
  <c r="Q354" i="6"/>
  <c r="R354" i="6"/>
  <c r="Q355" i="6"/>
  <c r="R355" i="6"/>
  <c r="Q356" i="6"/>
  <c r="R356" i="6"/>
  <c r="Q357" i="6"/>
  <c r="R357" i="6"/>
  <c r="Q358" i="6"/>
  <c r="R358" i="6"/>
  <c r="Q359" i="6"/>
  <c r="R359" i="6"/>
  <c r="Q360" i="6"/>
  <c r="R360" i="6"/>
  <c r="Q361" i="6"/>
  <c r="R361" i="6"/>
  <c r="Q362" i="6"/>
  <c r="R362" i="6"/>
  <c r="Q363" i="6"/>
  <c r="R363" i="6"/>
  <c r="Q364" i="6"/>
  <c r="R364" i="6"/>
  <c r="Q365" i="6"/>
  <c r="R365" i="6"/>
  <c r="Q366" i="6"/>
  <c r="R366" i="6"/>
  <c r="Q367" i="6"/>
  <c r="R367" i="6"/>
  <c r="Q368" i="6"/>
  <c r="R368" i="6"/>
  <c r="Q369" i="6"/>
  <c r="R369" i="6"/>
  <c r="Q370" i="6"/>
  <c r="R370" i="6"/>
  <c r="Q371" i="6"/>
  <c r="R371" i="6"/>
  <c r="Q372" i="6"/>
  <c r="R372" i="6"/>
  <c r="Q373" i="6"/>
  <c r="R373" i="6"/>
  <c r="Q374" i="6"/>
  <c r="R374" i="6"/>
  <c r="Q375" i="6"/>
  <c r="R375" i="6"/>
  <c r="Q376" i="6"/>
  <c r="R376" i="6"/>
  <c r="Q377" i="6"/>
  <c r="R377" i="6"/>
  <c r="Q378" i="6"/>
  <c r="R378" i="6"/>
  <c r="Q379" i="6"/>
  <c r="R379" i="6"/>
  <c r="Q380" i="6"/>
  <c r="R380" i="6"/>
  <c r="Q381" i="6"/>
  <c r="R381" i="6"/>
  <c r="Q382" i="6"/>
  <c r="R382" i="6"/>
  <c r="Q383" i="6"/>
  <c r="R383" i="6"/>
  <c r="Q384" i="6"/>
  <c r="R384" i="6"/>
  <c r="Q385" i="6"/>
  <c r="R385" i="6"/>
  <c r="Q386" i="6"/>
  <c r="R386" i="6"/>
  <c r="Q387" i="6"/>
  <c r="R387" i="6"/>
  <c r="Q388" i="6"/>
  <c r="R388" i="6"/>
  <c r="Q389" i="6"/>
  <c r="R389" i="6"/>
  <c r="Q390" i="6"/>
  <c r="R390" i="6"/>
  <c r="Q391" i="6"/>
  <c r="R391" i="6"/>
  <c r="Q392" i="6"/>
  <c r="R392" i="6"/>
  <c r="Q393" i="6"/>
  <c r="R393" i="6"/>
  <c r="Q394" i="6"/>
  <c r="R394" i="6"/>
  <c r="Q395" i="6"/>
  <c r="R395" i="6"/>
  <c r="Q396" i="6"/>
  <c r="R396" i="6"/>
  <c r="Q397" i="6"/>
  <c r="R397" i="6"/>
  <c r="Q398" i="6"/>
  <c r="R398" i="6"/>
  <c r="Q399" i="6"/>
  <c r="R399" i="6"/>
  <c r="Q400" i="6"/>
  <c r="R400" i="6"/>
  <c r="Q401" i="6"/>
  <c r="R401" i="6"/>
  <c r="Q402" i="6"/>
  <c r="R402" i="6"/>
  <c r="Q403" i="6"/>
  <c r="R403" i="6"/>
  <c r="Q404" i="6"/>
  <c r="R404" i="6"/>
  <c r="Q405" i="6"/>
  <c r="R405" i="6"/>
  <c r="Q406" i="6"/>
  <c r="R406" i="6"/>
  <c r="Q407" i="6"/>
  <c r="R407" i="6"/>
  <c r="Q408" i="6"/>
  <c r="R408" i="6"/>
  <c r="Q409" i="6"/>
  <c r="R409" i="6"/>
  <c r="Q410" i="6"/>
  <c r="R410" i="6"/>
  <c r="Q411" i="6"/>
  <c r="R411" i="6"/>
  <c r="Q412" i="6"/>
  <c r="R412" i="6"/>
  <c r="Q413" i="6"/>
  <c r="R413" i="6"/>
  <c r="Q414" i="6"/>
  <c r="R414" i="6"/>
  <c r="Q415" i="6"/>
  <c r="R415" i="6"/>
  <c r="Q416" i="6"/>
  <c r="R416" i="6"/>
  <c r="Q417" i="6"/>
  <c r="R417" i="6"/>
  <c r="Q418" i="6"/>
  <c r="R418" i="6"/>
  <c r="Q419" i="6"/>
  <c r="R419" i="6"/>
  <c r="Q420" i="6"/>
  <c r="R420" i="6"/>
  <c r="Q421" i="6"/>
  <c r="R421" i="6"/>
  <c r="Q422" i="6"/>
  <c r="R422" i="6"/>
  <c r="Q423" i="6"/>
  <c r="R423" i="6"/>
  <c r="Q424" i="6"/>
  <c r="R424" i="6"/>
  <c r="Q425" i="6"/>
  <c r="R425" i="6"/>
  <c r="Q426" i="6"/>
  <c r="R426" i="6"/>
  <c r="Q427" i="6"/>
  <c r="R427" i="6"/>
  <c r="Q428" i="6"/>
  <c r="R428" i="6"/>
  <c r="Q429" i="6"/>
  <c r="R429" i="6"/>
  <c r="Q430" i="6"/>
  <c r="R430" i="6"/>
  <c r="Q431" i="6"/>
  <c r="R431" i="6"/>
  <c r="Q432" i="6"/>
  <c r="R432" i="6"/>
  <c r="Q433" i="6"/>
  <c r="R433" i="6"/>
  <c r="Q434" i="6"/>
  <c r="R434" i="6"/>
  <c r="Q435" i="6"/>
  <c r="R435" i="6"/>
  <c r="Q436" i="6"/>
  <c r="R436" i="6"/>
  <c r="Q437" i="6"/>
  <c r="R437" i="6"/>
  <c r="Q438" i="6"/>
  <c r="R438" i="6"/>
  <c r="Q439" i="6"/>
  <c r="R439" i="6"/>
  <c r="Q440" i="6"/>
  <c r="R440" i="6"/>
  <c r="Q441" i="6"/>
  <c r="R441" i="6"/>
  <c r="Q442" i="6"/>
  <c r="R442" i="6"/>
  <c r="Q443" i="6"/>
  <c r="R443" i="6"/>
  <c r="Q444" i="6"/>
  <c r="R444" i="6"/>
  <c r="Q445" i="6"/>
  <c r="R445" i="6"/>
  <c r="Q446" i="6"/>
  <c r="R446" i="6"/>
  <c r="Q447" i="6"/>
  <c r="R447" i="6"/>
  <c r="Q448" i="6"/>
  <c r="R448" i="6"/>
  <c r="Q449" i="6"/>
  <c r="R449" i="6"/>
  <c r="Q450" i="6"/>
  <c r="R450" i="6"/>
  <c r="Q451" i="6"/>
  <c r="R451" i="6"/>
  <c r="Q452" i="6"/>
  <c r="R452" i="6"/>
  <c r="Q453" i="6"/>
  <c r="R453" i="6"/>
  <c r="Q454" i="6"/>
  <c r="R454" i="6"/>
  <c r="Q455" i="6"/>
  <c r="R455" i="6"/>
  <c r="Q456" i="6"/>
  <c r="R456" i="6"/>
  <c r="Q457" i="6"/>
  <c r="R457" i="6"/>
  <c r="Q458" i="6"/>
  <c r="R458" i="6"/>
  <c r="Q459" i="6"/>
  <c r="R459" i="6"/>
  <c r="Q460" i="6"/>
  <c r="R460" i="6"/>
  <c r="Q461" i="6"/>
  <c r="R461" i="6"/>
  <c r="Q462" i="6"/>
  <c r="R462" i="6"/>
  <c r="Q463" i="6"/>
  <c r="R463" i="6"/>
  <c r="Q464" i="6"/>
  <c r="R464" i="6"/>
  <c r="Q465" i="6"/>
  <c r="R465" i="6"/>
  <c r="Q466" i="6"/>
  <c r="R466" i="6"/>
  <c r="Q467" i="6"/>
  <c r="R467" i="6"/>
  <c r="Q468" i="6"/>
  <c r="R468" i="6"/>
  <c r="Q469" i="6"/>
  <c r="R469" i="6"/>
  <c r="Q470" i="6"/>
  <c r="R470" i="6"/>
  <c r="Q471" i="6"/>
  <c r="R471" i="6"/>
  <c r="Q472" i="6"/>
  <c r="R472" i="6"/>
  <c r="Q473" i="6"/>
  <c r="R473" i="6"/>
  <c r="Q474" i="6"/>
  <c r="R474" i="6"/>
  <c r="Q475" i="6"/>
  <c r="R475" i="6"/>
  <c r="Q476" i="6"/>
  <c r="R476" i="6"/>
  <c r="Q477" i="6"/>
  <c r="R477" i="6"/>
  <c r="Q478" i="6"/>
  <c r="R478" i="6"/>
  <c r="Q479" i="6"/>
  <c r="R479" i="6"/>
  <c r="Q480" i="6"/>
  <c r="R480" i="6"/>
  <c r="Q481" i="6"/>
  <c r="R481" i="6"/>
  <c r="Q482" i="6"/>
  <c r="R482" i="6"/>
  <c r="Q483" i="6"/>
  <c r="R483" i="6"/>
  <c r="Q484" i="6"/>
  <c r="R484" i="6"/>
  <c r="Q485" i="6"/>
  <c r="R485" i="6"/>
  <c r="Q486" i="6"/>
  <c r="R486" i="6"/>
  <c r="Q487" i="6"/>
  <c r="R487" i="6"/>
  <c r="Q488" i="6"/>
  <c r="R488" i="6"/>
  <c r="Q489" i="6"/>
  <c r="R489" i="6"/>
  <c r="Q490" i="6"/>
  <c r="R490" i="6"/>
  <c r="Q491" i="6"/>
  <c r="R491" i="6"/>
  <c r="Q492" i="6"/>
  <c r="R492" i="6"/>
  <c r="Q493" i="6"/>
  <c r="R493" i="6"/>
  <c r="Q494" i="6"/>
  <c r="R494" i="6"/>
  <c r="Q495" i="6"/>
  <c r="R495" i="6"/>
  <c r="Q496" i="6"/>
  <c r="R496" i="6"/>
  <c r="Q497" i="6"/>
  <c r="R497" i="6"/>
  <c r="Q498" i="6"/>
  <c r="R498" i="6"/>
  <c r="Q499" i="6"/>
  <c r="R499" i="6"/>
  <c r="Q500" i="6"/>
  <c r="R500" i="6"/>
  <c r="Q501" i="6"/>
  <c r="R501" i="6"/>
  <c r="Q502" i="6"/>
  <c r="R502" i="6"/>
  <c r="Q503" i="6"/>
  <c r="R503" i="6"/>
  <c r="Q504" i="6"/>
  <c r="R504" i="6"/>
  <c r="Q505" i="6"/>
  <c r="R505" i="6"/>
  <c r="Q506" i="6"/>
  <c r="R506" i="6"/>
  <c r="Q507" i="6"/>
  <c r="R507" i="6"/>
  <c r="Q508" i="6"/>
  <c r="R508" i="6"/>
  <c r="Q509" i="6"/>
  <c r="R509" i="6"/>
  <c r="Q510" i="6"/>
  <c r="R510" i="6"/>
  <c r="Q511" i="6"/>
  <c r="R511" i="6"/>
  <c r="Q512" i="6"/>
  <c r="R512" i="6"/>
  <c r="Q513" i="6"/>
  <c r="R513" i="6"/>
  <c r="Q514" i="6"/>
  <c r="R514" i="6"/>
  <c r="Q515" i="6"/>
  <c r="R515" i="6"/>
  <c r="Q516" i="6"/>
  <c r="R516" i="6"/>
  <c r="Q517" i="6"/>
  <c r="R517" i="6"/>
  <c r="Q518" i="6"/>
  <c r="R518" i="6"/>
  <c r="Q519" i="6"/>
  <c r="R519" i="6"/>
  <c r="Q520" i="6"/>
  <c r="R520" i="6"/>
  <c r="Q521" i="6"/>
  <c r="R521" i="6"/>
  <c r="Q522" i="6"/>
  <c r="R522" i="6"/>
  <c r="Q523" i="6"/>
  <c r="R523" i="6"/>
  <c r="Q524" i="6"/>
  <c r="R524" i="6"/>
  <c r="Q525" i="6"/>
  <c r="R525" i="6"/>
  <c r="Q526" i="6"/>
  <c r="R526" i="6"/>
  <c r="Q527" i="6"/>
  <c r="R527" i="6"/>
  <c r="Q528" i="6"/>
  <c r="R528" i="6"/>
  <c r="Q529" i="6"/>
  <c r="R529" i="6"/>
  <c r="Q530" i="6"/>
  <c r="R530" i="6"/>
  <c r="Q531" i="6"/>
  <c r="R531" i="6"/>
  <c r="Q532" i="6"/>
  <c r="R532" i="6"/>
  <c r="Q533" i="6"/>
  <c r="R533" i="6"/>
  <c r="Q534" i="6"/>
  <c r="R534" i="6"/>
  <c r="Q535" i="6"/>
  <c r="R535" i="6"/>
  <c r="Q536" i="6"/>
  <c r="R536" i="6"/>
  <c r="Q537" i="6"/>
  <c r="R537" i="6"/>
  <c r="Q538" i="6"/>
  <c r="R538" i="6"/>
  <c r="Q539" i="6"/>
  <c r="R539" i="6"/>
  <c r="Q540" i="6"/>
  <c r="R540" i="6"/>
  <c r="Q541" i="6"/>
  <c r="R541" i="6"/>
  <c r="Q542" i="6"/>
  <c r="R542" i="6"/>
  <c r="Q543" i="6"/>
  <c r="R543" i="6"/>
  <c r="Q544" i="6"/>
  <c r="R544" i="6"/>
  <c r="Q545" i="6"/>
  <c r="R545" i="6"/>
  <c r="Q546" i="6"/>
  <c r="R546" i="6"/>
  <c r="Q547" i="6"/>
  <c r="R547" i="6"/>
  <c r="Q548" i="6"/>
  <c r="R548" i="6"/>
  <c r="Q549" i="6"/>
  <c r="R549" i="6"/>
  <c r="Q550" i="6"/>
  <c r="R550" i="6"/>
  <c r="Q551" i="6"/>
  <c r="R551" i="6"/>
  <c r="Q552" i="6"/>
  <c r="R552" i="6"/>
  <c r="Q553" i="6"/>
  <c r="R553" i="6"/>
  <c r="Q554" i="6"/>
  <c r="R554" i="6"/>
  <c r="Q555" i="6"/>
  <c r="R555" i="6"/>
  <c r="Q556" i="6"/>
  <c r="R556" i="6"/>
  <c r="Q557" i="6"/>
  <c r="R557" i="6"/>
  <c r="Q558" i="6"/>
  <c r="R558" i="6"/>
  <c r="Q559" i="6"/>
  <c r="R559" i="6"/>
  <c r="Q560" i="6"/>
  <c r="R560" i="6"/>
  <c r="Q561" i="6"/>
  <c r="R561" i="6"/>
  <c r="Q562" i="6"/>
  <c r="R562" i="6"/>
  <c r="Q563" i="6"/>
  <c r="R563" i="6"/>
  <c r="Q564" i="6"/>
  <c r="R564" i="6"/>
  <c r="Q565" i="6"/>
  <c r="R565" i="6"/>
  <c r="Q566" i="6"/>
  <c r="R566" i="6"/>
  <c r="Q567" i="6"/>
  <c r="R567" i="6"/>
  <c r="Q568" i="6"/>
  <c r="R568" i="6"/>
  <c r="Q569" i="6"/>
  <c r="R569" i="6"/>
  <c r="Q570" i="6"/>
  <c r="R570" i="6"/>
  <c r="Q571" i="6"/>
  <c r="R571" i="6"/>
  <c r="Q572" i="6"/>
  <c r="R572" i="6"/>
  <c r="Q573" i="6"/>
  <c r="R573" i="6"/>
  <c r="Q574" i="6"/>
  <c r="R574" i="6"/>
  <c r="Q575" i="6"/>
  <c r="R575" i="6"/>
  <c r="Q576" i="6"/>
  <c r="R576" i="6"/>
  <c r="Q577" i="6"/>
  <c r="R577" i="6"/>
  <c r="Q578" i="6"/>
  <c r="R578" i="6"/>
  <c r="Q579" i="6"/>
  <c r="R579" i="6"/>
  <c r="Q580" i="6"/>
  <c r="R580" i="6"/>
  <c r="Q581" i="6"/>
  <c r="R581" i="6"/>
  <c r="Q582" i="6"/>
  <c r="R582" i="6"/>
  <c r="Q583" i="6"/>
  <c r="R583" i="6"/>
  <c r="Q584" i="6"/>
  <c r="R584" i="6"/>
  <c r="Q585" i="6"/>
  <c r="R585" i="6"/>
  <c r="Q586" i="6"/>
  <c r="R586" i="6"/>
  <c r="Q587" i="6"/>
  <c r="R587" i="6"/>
  <c r="Q588" i="6"/>
  <c r="R588" i="6"/>
  <c r="Q589" i="6"/>
  <c r="R589" i="6"/>
  <c r="Q590" i="6"/>
  <c r="R590" i="6"/>
  <c r="Q591" i="6"/>
  <c r="R591" i="6"/>
  <c r="Q592" i="6"/>
  <c r="R592" i="6"/>
  <c r="Q593" i="6"/>
  <c r="R593" i="6"/>
  <c r="Q594" i="6"/>
  <c r="R594" i="6"/>
  <c r="Q595" i="6"/>
  <c r="R595" i="6"/>
  <c r="Q596" i="6"/>
  <c r="R596" i="6"/>
  <c r="Q597" i="6"/>
  <c r="R597" i="6"/>
  <c r="Q598" i="6"/>
  <c r="R598" i="6"/>
  <c r="Q599" i="6"/>
  <c r="R599" i="6"/>
  <c r="Q600" i="6"/>
  <c r="R600" i="6"/>
  <c r="Q601" i="6"/>
  <c r="R601" i="6"/>
  <c r="Q602" i="6"/>
  <c r="R602" i="6"/>
  <c r="Q603" i="6"/>
  <c r="R603" i="6"/>
  <c r="Q604" i="6"/>
  <c r="R604" i="6"/>
  <c r="Q605" i="6"/>
  <c r="R605" i="6"/>
  <c r="Q606" i="6"/>
  <c r="R606" i="6"/>
  <c r="Q607" i="6"/>
  <c r="R607" i="6"/>
  <c r="Q608" i="6"/>
  <c r="R608" i="6"/>
  <c r="Q609" i="6"/>
  <c r="R609" i="6"/>
  <c r="Q610" i="6"/>
  <c r="R610" i="6"/>
  <c r="Q611" i="6"/>
  <c r="R611" i="6"/>
  <c r="Q612" i="6"/>
  <c r="R612" i="6"/>
  <c r="Q613" i="6"/>
  <c r="R613" i="6"/>
  <c r="Q614" i="6"/>
  <c r="R614" i="6"/>
  <c r="Q615" i="6"/>
  <c r="R615" i="6"/>
  <c r="Q616" i="6"/>
  <c r="R616" i="6"/>
  <c r="Q617" i="6"/>
  <c r="R617" i="6"/>
  <c r="Q618" i="6"/>
  <c r="R618" i="6"/>
  <c r="Q619" i="6"/>
  <c r="R619" i="6"/>
  <c r="Q620" i="6"/>
  <c r="R620" i="6"/>
  <c r="Q621" i="6"/>
  <c r="R621" i="6"/>
  <c r="Q622" i="6"/>
  <c r="R622" i="6"/>
  <c r="Q623" i="6"/>
  <c r="R623" i="6"/>
  <c r="Q624" i="6"/>
  <c r="R624" i="6"/>
  <c r="Q625" i="6"/>
  <c r="R625" i="6"/>
  <c r="Q626" i="6"/>
  <c r="R626" i="6"/>
  <c r="Q627" i="6"/>
  <c r="R627" i="6"/>
  <c r="Q628" i="6"/>
  <c r="R628" i="6"/>
  <c r="Q629" i="6"/>
  <c r="R629" i="6"/>
  <c r="Q630" i="6"/>
  <c r="R630" i="6"/>
  <c r="Q631" i="6"/>
  <c r="R631" i="6"/>
  <c r="Q632" i="6"/>
  <c r="R632" i="6"/>
  <c r="Q633" i="6"/>
  <c r="R633" i="6"/>
  <c r="Q634" i="6"/>
  <c r="R634" i="6"/>
  <c r="Q635" i="6"/>
  <c r="R635" i="6"/>
  <c r="Q636" i="6"/>
  <c r="R636" i="6"/>
  <c r="Q637" i="6"/>
  <c r="R637" i="6"/>
  <c r="Q638" i="6"/>
  <c r="R638" i="6"/>
  <c r="Q639" i="6"/>
  <c r="R639" i="6"/>
  <c r="Q640" i="6"/>
  <c r="R640" i="6"/>
  <c r="Q641" i="6"/>
  <c r="R641" i="6"/>
  <c r="Q642" i="6"/>
  <c r="R642" i="6"/>
  <c r="Q643" i="6"/>
  <c r="R643" i="6"/>
  <c r="Q644" i="6"/>
  <c r="R644" i="6"/>
  <c r="Q645" i="6"/>
  <c r="R645" i="6"/>
  <c r="Q646" i="6"/>
  <c r="R646" i="6"/>
  <c r="Q647" i="6"/>
  <c r="R647" i="6"/>
  <c r="Q648" i="6"/>
  <c r="R648" i="6"/>
  <c r="Q649" i="6"/>
  <c r="R649" i="6"/>
  <c r="Q650" i="6"/>
  <c r="R650" i="6"/>
  <c r="Q651" i="6"/>
  <c r="R651" i="6"/>
  <c r="Q652" i="6"/>
  <c r="R652" i="6"/>
  <c r="Q653" i="6"/>
  <c r="R653" i="6"/>
  <c r="Q654" i="6"/>
  <c r="R654" i="6"/>
  <c r="Q655" i="6"/>
  <c r="R655" i="6"/>
  <c r="Q656" i="6"/>
  <c r="R656" i="6"/>
  <c r="Q657" i="6"/>
  <c r="R657" i="6"/>
  <c r="Q658" i="6"/>
  <c r="R658" i="6"/>
  <c r="Q659" i="6"/>
  <c r="R659" i="6"/>
  <c r="Q660" i="6"/>
  <c r="R660" i="6"/>
  <c r="Q661" i="6"/>
  <c r="R661" i="6"/>
  <c r="Q662" i="6"/>
  <c r="R662" i="6"/>
  <c r="Q663" i="6"/>
  <c r="R663" i="6"/>
  <c r="Q664" i="6"/>
  <c r="R664" i="6"/>
  <c r="Q665" i="6"/>
  <c r="R665" i="6"/>
  <c r="Q666" i="6"/>
  <c r="R666" i="6"/>
  <c r="Q667" i="6"/>
  <c r="R667" i="6"/>
  <c r="Q668" i="6"/>
  <c r="R668" i="6"/>
  <c r="Q669" i="6"/>
  <c r="R669" i="6"/>
  <c r="Q670" i="6"/>
  <c r="R670" i="6"/>
  <c r="Q671" i="6"/>
  <c r="R671" i="6"/>
  <c r="Q672" i="6"/>
  <c r="R672" i="6"/>
  <c r="Q673" i="6"/>
  <c r="R673" i="6"/>
  <c r="Q674" i="6"/>
  <c r="R674" i="6"/>
  <c r="Q675" i="6"/>
  <c r="R675" i="6"/>
  <c r="Q676" i="6"/>
  <c r="R676" i="6"/>
  <c r="Q677" i="6"/>
  <c r="R677" i="6"/>
  <c r="Q678" i="6"/>
  <c r="R678" i="6"/>
  <c r="Q679" i="6"/>
  <c r="R679" i="6"/>
  <c r="Q680" i="6"/>
  <c r="R680" i="6"/>
  <c r="Q681" i="6"/>
  <c r="R681" i="6"/>
  <c r="Q682" i="6"/>
  <c r="R682" i="6"/>
  <c r="Q683" i="6"/>
  <c r="R683" i="6"/>
  <c r="Q684" i="6"/>
  <c r="R684" i="6"/>
  <c r="Q685" i="6"/>
  <c r="R685" i="6"/>
  <c r="Q686" i="6"/>
  <c r="R686" i="6"/>
  <c r="Q687" i="6"/>
  <c r="R687" i="6"/>
  <c r="Q688" i="6"/>
  <c r="R688" i="6"/>
  <c r="Q689" i="6"/>
  <c r="R689" i="6"/>
  <c r="Q690" i="6"/>
  <c r="R690" i="6"/>
  <c r="Q691" i="6"/>
  <c r="R691" i="6"/>
  <c r="Q692" i="6"/>
  <c r="R692" i="6"/>
  <c r="Q693" i="6"/>
  <c r="R693" i="6"/>
  <c r="Q694" i="6"/>
  <c r="R694" i="6"/>
  <c r="Q695" i="6"/>
  <c r="R695" i="6"/>
  <c r="Q696" i="6"/>
  <c r="R696" i="6"/>
  <c r="Q697" i="6"/>
  <c r="R697" i="6"/>
  <c r="Q698" i="6"/>
  <c r="R698" i="6"/>
  <c r="Q699" i="6"/>
  <c r="R699" i="6"/>
  <c r="Q700" i="6"/>
  <c r="R700" i="6"/>
  <c r="Q701" i="6"/>
  <c r="R701" i="6"/>
  <c r="Q702" i="6"/>
  <c r="R702" i="6"/>
  <c r="Q703" i="6"/>
  <c r="R703" i="6"/>
  <c r="Q704" i="6"/>
  <c r="R704" i="6"/>
  <c r="Q705" i="6"/>
  <c r="R705" i="6"/>
  <c r="Q706" i="6"/>
  <c r="R706" i="6"/>
  <c r="Q707" i="6"/>
  <c r="R707" i="6"/>
  <c r="Q708" i="6"/>
  <c r="R708" i="6"/>
  <c r="Q709" i="6"/>
  <c r="R709" i="6"/>
  <c r="Q710" i="6"/>
  <c r="R710" i="6"/>
  <c r="Q711" i="6"/>
  <c r="R711" i="6"/>
  <c r="Q712" i="6"/>
  <c r="R712" i="6"/>
  <c r="Q713" i="6"/>
  <c r="R713" i="6"/>
  <c r="Q714" i="6"/>
  <c r="R714" i="6"/>
  <c r="Q715" i="6"/>
  <c r="R715" i="6"/>
  <c r="Q716" i="6"/>
  <c r="R716" i="6"/>
  <c r="Q717" i="6"/>
  <c r="R717" i="6"/>
  <c r="Q718" i="6"/>
  <c r="R718" i="6"/>
  <c r="Q719" i="6"/>
  <c r="R719" i="6"/>
  <c r="Q720" i="6"/>
  <c r="R720" i="6"/>
  <c r="Q721" i="6"/>
  <c r="R721" i="6"/>
  <c r="Q722" i="6"/>
  <c r="R722" i="6"/>
  <c r="Q723" i="6"/>
  <c r="R723" i="6"/>
  <c r="Q724" i="6"/>
  <c r="R724" i="6"/>
  <c r="Q725" i="6"/>
  <c r="R725" i="6"/>
  <c r="Q726" i="6"/>
  <c r="R726" i="6"/>
  <c r="Q727" i="6"/>
  <c r="R727" i="6"/>
  <c r="Q728" i="6"/>
  <c r="R728" i="6"/>
  <c r="Q729" i="6"/>
  <c r="R729" i="6"/>
  <c r="Q730" i="6"/>
  <c r="R730" i="6"/>
  <c r="Q731" i="6"/>
  <c r="R731" i="6"/>
  <c r="Q732" i="6"/>
  <c r="R732" i="6"/>
  <c r="Q733" i="6"/>
  <c r="R733" i="6"/>
  <c r="Q734" i="6"/>
  <c r="R734" i="6"/>
  <c r="Q735" i="6"/>
  <c r="R735" i="6"/>
  <c r="Q736" i="6"/>
  <c r="R736" i="6"/>
  <c r="Q737" i="6"/>
  <c r="R737" i="6"/>
  <c r="Q738" i="6"/>
  <c r="R738" i="6"/>
  <c r="Q739" i="6"/>
  <c r="R739" i="6"/>
  <c r="Q740" i="6"/>
  <c r="R740" i="6"/>
  <c r="Q741" i="6"/>
  <c r="R741" i="6"/>
  <c r="Q742" i="6"/>
  <c r="R742" i="6"/>
  <c r="Q743" i="6"/>
  <c r="R743" i="6"/>
  <c r="Q744" i="6"/>
  <c r="R744" i="6"/>
  <c r="Q745" i="6"/>
  <c r="R745" i="6"/>
  <c r="Q746" i="6"/>
  <c r="R746" i="6"/>
  <c r="Q747" i="6"/>
  <c r="R747" i="6"/>
  <c r="Q748" i="6"/>
  <c r="R748" i="6"/>
  <c r="Q749" i="6"/>
  <c r="R749" i="6"/>
  <c r="Q750" i="6"/>
  <c r="R750" i="6"/>
  <c r="Q751" i="6"/>
  <c r="R751" i="6"/>
  <c r="Q752" i="6"/>
  <c r="R752" i="6"/>
  <c r="Q753" i="6"/>
  <c r="R753" i="6"/>
  <c r="Q754" i="6"/>
  <c r="R754" i="6"/>
  <c r="Q755" i="6"/>
  <c r="R755" i="6"/>
  <c r="Q756" i="6"/>
  <c r="R756" i="6"/>
  <c r="Q757" i="6"/>
  <c r="R757" i="6"/>
  <c r="Q758" i="6"/>
  <c r="R758" i="6"/>
  <c r="Q759" i="6"/>
  <c r="R759" i="6"/>
  <c r="Q760" i="6"/>
  <c r="R760" i="6"/>
  <c r="Q761" i="6"/>
  <c r="R761" i="6"/>
  <c r="Q762" i="6"/>
  <c r="R762" i="6"/>
  <c r="Q763" i="6"/>
  <c r="R763" i="6"/>
  <c r="Q764" i="6"/>
  <c r="R764" i="6"/>
  <c r="Q765" i="6"/>
  <c r="R765" i="6"/>
  <c r="Q766" i="6"/>
  <c r="R766" i="6"/>
  <c r="Q767" i="6"/>
  <c r="R767" i="6"/>
  <c r="Q768" i="6"/>
  <c r="R768" i="6"/>
  <c r="Q769" i="6"/>
  <c r="R769" i="6"/>
  <c r="Q770" i="6"/>
  <c r="R770" i="6"/>
  <c r="Q771" i="6"/>
  <c r="R771" i="6"/>
  <c r="Q772" i="6"/>
  <c r="R772" i="6"/>
  <c r="Q773" i="6"/>
  <c r="R773" i="6"/>
  <c r="Q774" i="6"/>
  <c r="R774" i="6"/>
  <c r="Q775" i="6"/>
  <c r="R775" i="6"/>
  <c r="Q776" i="6"/>
  <c r="R776" i="6"/>
  <c r="Q777" i="6"/>
  <c r="R777" i="6"/>
  <c r="Q778" i="6"/>
  <c r="R778" i="6"/>
  <c r="Q779" i="6"/>
  <c r="R779" i="6"/>
  <c r="Q780" i="6"/>
  <c r="R780" i="6"/>
  <c r="Q781" i="6"/>
  <c r="R781" i="6"/>
  <c r="Q782" i="6"/>
  <c r="R782" i="6"/>
  <c r="Q783" i="6"/>
  <c r="R783" i="6"/>
  <c r="Q784" i="6"/>
  <c r="R784" i="6"/>
  <c r="Q785" i="6"/>
  <c r="R785" i="6"/>
  <c r="Q786" i="6"/>
  <c r="R786" i="6"/>
  <c r="Q787" i="6"/>
  <c r="R787" i="6"/>
  <c r="Q788" i="6"/>
  <c r="R788" i="6"/>
  <c r="Q789" i="6"/>
  <c r="R789" i="6"/>
  <c r="Q790" i="6"/>
  <c r="R790" i="6"/>
  <c r="Q791" i="6"/>
  <c r="R791" i="6"/>
  <c r="Q792" i="6"/>
  <c r="R792" i="6"/>
  <c r="Q793" i="6"/>
  <c r="R793" i="6"/>
  <c r="Q794" i="6"/>
  <c r="R794" i="6"/>
  <c r="Q795" i="6"/>
  <c r="R795" i="6"/>
  <c r="Q796" i="6"/>
  <c r="R796" i="6"/>
  <c r="Q797" i="6"/>
  <c r="R797" i="6"/>
  <c r="Q798" i="6"/>
  <c r="R798" i="6"/>
  <c r="Q799" i="6"/>
  <c r="R799" i="6"/>
  <c r="Q800" i="6"/>
  <c r="R800" i="6"/>
  <c r="Q801" i="6"/>
  <c r="R801" i="6"/>
  <c r="Q802" i="6"/>
  <c r="R802" i="6"/>
  <c r="Q803" i="6"/>
  <c r="R803" i="6"/>
  <c r="Q804" i="6"/>
  <c r="R804" i="6"/>
  <c r="Q805" i="6"/>
  <c r="R805" i="6"/>
  <c r="Q806" i="6"/>
  <c r="R806" i="6"/>
  <c r="Q807" i="6"/>
  <c r="R807" i="6"/>
  <c r="Q808" i="6"/>
  <c r="R808" i="6"/>
  <c r="Q809" i="6"/>
  <c r="R809" i="6"/>
  <c r="Q810" i="6"/>
  <c r="R810" i="6"/>
  <c r="Q811" i="6"/>
  <c r="R811" i="6"/>
  <c r="Q812" i="6"/>
  <c r="R812" i="6"/>
  <c r="Q813" i="6"/>
  <c r="R813" i="6"/>
  <c r="Q814" i="6"/>
  <c r="R814" i="6"/>
  <c r="Q815" i="6"/>
  <c r="R815" i="6"/>
  <c r="Q816" i="6"/>
  <c r="R816" i="6"/>
  <c r="Q817" i="6"/>
  <c r="R817" i="6"/>
  <c r="Q818" i="6"/>
  <c r="R818" i="6"/>
  <c r="Q819" i="6"/>
  <c r="R819" i="6"/>
  <c r="Q820" i="6"/>
  <c r="R820" i="6"/>
  <c r="Q821" i="6"/>
  <c r="R821" i="6"/>
  <c r="Q822" i="6"/>
  <c r="R822" i="6"/>
  <c r="Q823" i="6"/>
  <c r="R823" i="6"/>
  <c r="Q824" i="6"/>
  <c r="R824" i="6"/>
  <c r="Q825" i="6"/>
  <c r="R825" i="6"/>
  <c r="Q826" i="6"/>
  <c r="R826" i="6"/>
  <c r="Q827" i="6"/>
  <c r="R827" i="6"/>
  <c r="Q828" i="6"/>
  <c r="R828" i="6"/>
  <c r="Q829" i="6"/>
  <c r="R829" i="6"/>
  <c r="Q830" i="6"/>
  <c r="R830" i="6"/>
  <c r="Q831" i="6"/>
  <c r="R831" i="6"/>
  <c r="Q832" i="6"/>
  <c r="R832" i="6"/>
  <c r="Q833" i="6"/>
  <c r="R833" i="6"/>
  <c r="Q834" i="6"/>
  <c r="R834" i="6"/>
  <c r="Q835" i="6"/>
  <c r="R835" i="6"/>
  <c r="Q836" i="6"/>
  <c r="R836" i="6"/>
  <c r="Q837" i="6"/>
  <c r="R837" i="6"/>
  <c r="Q838" i="6"/>
  <c r="R838" i="6"/>
  <c r="Q839" i="6"/>
  <c r="R839" i="6"/>
  <c r="Q840" i="6"/>
  <c r="R840" i="6"/>
  <c r="Q841" i="6"/>
  <c r="R841" i="6"/>
  <c r="Q842" i="6"/>
  <c r="R842" i="6"/>
  <c r="Q843" i="6"/>
  <c r="R843" i="6"/>
  <c r="Q844" i="6"/>
  <c r="R844" i="6"/>
  <c r="Q845" i="6"/>
  <c r="R845" i="6"/>
  <c r="Q846" i="6"/>
  <c r="R846" i="6"/>
  <c r="Q847" i="6"/>
  <c r="R847" i="6"/>
  <c r="Q848" i="6"/>
  <c r="R848" i="6"/>
  <c r="Q849" i="6"/>
  <c r="R849" i="6"/>
  <c r="Q850" i="6"/>
  <c r="R850" i="6"/>
  <c r="Q851" i="6"/>
  <c r="R851" i="6"/>
  <c r="Q852" i="6"/>
  <c r="R852" i="6"/>
  <c r="Q853" i="6"/>
  <c r="R853" i="6"/>
  <c r="Q854" i="6"/>
  <c r="R854" i="6"/>
  <c r="Q855" i="6"/>
  <c r="R855" i="6"/>
  <c r="Q856" i="6"/>
  <c r="R856" i="6"/>
  <c r="Q857" i="6"/>
  <c r="R857" i="6"/>
  <c r="Q858" i="6"/>
  <c r="R858" i="6"/>
  <c r="Q859" i="6"/>
  <c r="R859" i="6"/>
  <c r="Q860" i="6"/>
  <c r="R860" i="6"/>
  <c r="Q861" i="6"/>
  <c r="R861" i="6"/>
  <c r="Q862" i="6"/>
  <c r="R862" i="6"/>
  <c r="Q863" i="6"/>
  <c r="R863" i="6"/>
  <c r="Q864" i="6"/>
  <c r="R864" i="6"/>
  <c r="Q865" i="6"/>
  <c r="R865" i="6"/>
  <c r="Q866" i="6"/>
  <c r="R866" i="6"/>
  <c r="Q867" i="6"/>
  <c r="R867" i="6"/>
  <c r="Q868" i="6"/>
  <c r="R868" i="6"/>
  <c r="Q869" i="6"/>
  <c r="R869" i="6"/>
  <c r="Q870" i="6"/>
  <c r="R870" i="6"/>
  <c r="Q871" i="6"/>
  <c r="R871" i="6"/>
  <c r="Q872" i="6"/>
  <c r="R872" i="6"/>
  <c r="Q873" i="6"/>
  <c r="R873" i="6"/>
  <c r="Q874" i="6"/>
  <c r="R874" i="6"/>
  <c r="Q875" i="6"/>
  <c r="R875" i="6"/>
  <c r="Q876" i="6"/>
  <c r="R876" i="6"/>
  <c r="Q877" i="6"/>
  <c r="R877" i="6"/>
  <c r="Q878" i="6"/>
  <c r="R878" i="6"/>
  <c r="Q879" i="6"/>
  <c r="R879" i="6"/>
  <c r="Q880" i="6"/>
  <c r="R880" i="6"/>
  <c r="Q881" i="6"/>
  <c r="R881" i="6"/>
  <c r="Q882" i="6"/>
  <c r="R882" i="6"/>
  <c r="Q883" i="6"/>
  <c r="R883" i="6"/>
  <c r="Q884" i="6"/>
  <c r="R884" i="6"/>
  <c r="Q885" i="6"/>
  <c r="R885" i="6"/>
  <c r="Q886" i="6"/>
  <c r="R886" i="6"/>
  <c r="Q887" i="6"/>
  <c r="R887" i="6"/>
  <c r="Q888" i="6"/>
  <c r="R888" i="6"/>
  <c r="Q889" i="6"/>
  <c r="R889" i="6"/>
  <c r="Q890" i="6"/>
  <c r="R890" i="6"/>
  <c r="Q891" i="6"/>
  <c r="R891" i="6"/>
  <c r="Q892" i="6"/>
  <c r="R892" i="6"/>
  <c r="Q893" i="6"/>
  <c r="R893" i="6"/>
  <c r="Q894" i="6"/>
  <c r="R894" i="6"/>
  <c r="Q895" i="6"/>
  <c r="R895" i="6"/>
  <c r="Q896" i="6"/>
  <c r="R896" i="6"/>
  <c r="Q897" i="6"/>
  <c r="R897" i="6"/>
  <c r="Q898" i="6"/>
  <c r="R898" i="6"/>
  <c r="Q899" i="6"/>
  <c r="R899" i="6"/>
  <c r="Q900" i="6"/>
  <c r="R900" i="6"/>
  <c r="Q901" i="6"/>
  <c r="R901" i="6"/>
  <c r="Q902" i="6"/>
  <c r="R902" i="6"/>
  <c r="Q903" i="6"/>
  <c r="R903" i="6"/>
  <c r="Q904" i="6"/>
  <c r="R904" i="6"/>
  <c r="Q905" i="6"/>
  <c r="R905" i="6"/>
  <c r="Q906" i="6"/>
  <c r="R906" i="6"/>
  <c r="Q907" i="6"/>
  <c r="R907" i="6"/>
  <c r="Q908" i="6"/>
  <c r="R908" i="6"/>
  <c r="Q909" i="6"/>
  <c r="R909" i="6"/>
  <c r="Q910" i="6"/>
  <c r="R910" i="6"/>
  <c r="Q911" i="6"/>
  <c r="R911" i="6"/>
  <c r="Q912" i="6"/>
  <c r="R912" i="6"/>
  <c r="Q913" i="6"/>
  <c r="R913" i="6"/>
  <c r="Q914" i="6"/>
  <c r="R914" i="6"/>
  <c r="Q915" i="6"/>
  <c r="R915" i="6"/>
  <c r="Q916" i="6"/>
  <c r="R916" i="6"/>
  <c r="Q917" i="6"/>
  <c r="R917" i="6"/>
  <c r="Q918" i="6"/>
  <c r="R918" i="6"/>
  <c r="Q919" i="6"/>
  <c r="R919" i="6"/>
  <c r="Q920" i="6"/>
  <c r="R920" i="6"/>
  <c r="Q921" i="6"/>
  <c r="R921" i="6"/>
  <c r="Q922" i="6"/>
  <c r="R922" i="6"/>
  <c r="Q923" i="6"/>
  <c r="R923" i="6"/>
  <c r="Q924" i="6"/>
  <c r="R924" i="6"/>
  <c r="Q925" i="6"/>
  <c r="R925" i="6"/>
  <c r="Q926" i="6"/>
  <c r="R926" i="6"/>
  <c r="Q927" i="6"/>
  <c r="R927" i="6"/>
  <c r="Q928" i="6"/>
  <c r="R928" i="6"/>
  <c r="Q929" i="6"/>
  <c r="R929" i="6"/>
  <c r="Q930" i="6"/>
  <c r="R930" i="6"/>
  <c r="Q931" i="6"/>
  <c r="R931" i="6"/>
  <c r="Q932" i="6"/>
  <c r="R932" i="6"/>
  <c r="Q933" i="6"/>
  <c r="R933" i="6"/>
  <c r="Q934" i="6"/>
  <c r="R934" i="6"/>
  <c r="Q935" i="6"/>
  <c r="R935" i="6"/>
  <c r="Q936" i="6"/>
  <c r="R936" i="6"/>
  <c r="Q937" i="6"/>
  <c r="R937" i="6"/>
  <c r="Q938" i="6"/>
  <c r="R938" i="6"/>
  <c r="Q939" i="6"/>
  <c r="R939" i="6"/>
  <c r="Q940" i="6"/>
  <c r="R940" i="6"/>
  <c r="Q941" i="6"/>
  <c r="R941" i="6"/>
  <c r="Q942" i="6"/>
  <c r="R942" i="6"/>
  <c r="Q943" i="6"/>
  <c r="R943" i="6"/>
  <c r="Q944" i="6"/>
  <c r="R944" i="6"/>
  <c r="Q945" i="6"/>
  <c r="R945" i="6"/>
  <c r="Q946" i="6"/>
  <c r="R946" i="6"/>
  <c r="Q947" i="6"/>
  <c r="R947" i="6"/>
  <c r="Q948" i="6"/>
  <c r="R948" i="6"/>
  <c r="Q949" i="6"/>
  <c r="R949" i="6"/>
  <c r="Q950" i="6"/>
  <c r="R950" i="6"/>
  <c r="Q951" i="6"/>
  <c r="R951" i="6"/>
  <c r="Q952" i="6"/>
  <c r="R952" i="6"/>
  <c r="Q953" i="6"/>
  <c r="R953" i="6"/>
  <c r="Q954" i="6"/>
  <c r="R954" i="6"/>
  <c r="Q955" i="6"/>
  <c r="R955" i="6"/>
  <c r="Q956" i="6"/>
  <c r="R956" i="6"/>
  <c r="Q957" i="6"/>
  <c r="R957" i="6"/>
  <c r="Q958" i="6"/>
  <c r="R958" i="6"/>
  <c r="Q959" i="6"/>
  <c r="R959" i="6"/>
  <c r="Q960" i="6"/>
  <c r="R960" i="6"/>
  <c r="Q961" i="6"/>
  <c r="R961" i="6"/>
  <c r="Q962" i="6"/>
  <c r="R962" i="6"/>
  <c r="Q963" i="6"/>
  <c r="R963" i="6"/>
  <c r="Q964" i="6"/>
  <c r="R964" i="6"/>
  <c r="Q965" i="6"/>
  <c r="R965" i="6"/>
  <c r="Q966" i="6"/>
  <c r="R966" i="6"/>
  <c r="Q967" i="6"/>
  <c r="R967" i="6"/>
  <c r="Q968" i="6"/>
  <c r="R968" i="6"/>
  <c r="Q969" i="6"/>
  <c r="R969" i="6"/>
  <c r="Q970" i="6"/>
  <c r="R970" i="6"/>
  <c r="Q971" i="6"/>
  <c r="R971" i="6"/>
  <c r="Q972" i="6"/>
  <c r="R972" i="6"/>
  <c r="Q973" i="6"/>
  <c r="R973" i="6"/>
  <c r="Q974" i="6"/>
  <c r="R974" i="6"/>
  <c r="Q975" i="6"/>
  <c r="R975" i="6"/>
  <c r="Q976" i="6"/>
  <c r="R976" i="6"/>
  <c r="Q977" i="6"/>
  <c r="R977" i="6"/>
  <c r="Q978" i="6"/>
  <c r="R978" i="6"/>
  <c r="Q979" i="6"/>
  <c r="R979" i="6"/>
  <c r="Q980" i="6"/>
  <c r="R980" i="6"/>
  <c r="Q981" i="6"/>
  <c r="R981" i="6"/>
  <c r="Q982" i="6"/>
  <c r="R982" i="6"/>
  <c r="Q983" i="6"/>
  <c r="R983" i="6"/>
  <c r="Q984" i="6"/>
  <c r="R984" i="6"/>
  <c r="Q985" i="6"/>
  <c r="R985" i="6"/>
  <c r="Q986" i="6"/>
  <c r="R986" i="6"/>
  <c r="Q987" i="6"/>
  <c r="R987" i="6"/>
  <c r="Q988" i="6"/>
  <c r="R988" i="6"/>
  <c r="Q989" i="6"/>
  <c r="R989" i="6"/>
  <c r="Q990" i="6"/>
  <c r="R990" i="6"/>
  <c r="Q991" i="6"/>
  <c r="R991" i="6"/>
  <c r="Q992" i="6"/>
  <c r="R992" i="6"/>
  <c r="Q993" i="6"/>
  <c r="R993" i="6"/>
  <c r="Q994" i="6"/>
  <c r="R994" i="6"/>
  <c r="Q995" i="6"/>
  <c r="R995" i="6"/>
  <c r="Q996" i="6"/>
  <c r="R996" i="6"/>
  <c r="Q997" i="6"/>
  <c r="R997" i="6"/>
  <c r="Q998" i="6"/>
  <c r="R998" i="6"/>
  <c r="Q999" i="6"/>
  <c r="R999" i="6"/>
  <c r="Q1000" i="6"/>
  <c r="R1000" i="6"/>
  <c r="Q1001" i="6"/>
  <c r="R1001" i="6"/>
  <c r="Q1002" i="6"/>
  <c r="R1002" i="6"/>
  <c r="Q1003" i="6"/>
  <c r="R1003" i="6"/>
  <c r="Q1004" i="6"/>
  <c r="R1004" i="6"/>
  <c r="Q1005" i="6"/>
  <c r="R1005" i="6"/>
  <c r="Q1006" i="6"/>
  <c r="R1006" i="6"/>
  <c r="Q1007" i="6"/>
  <c r="R1007" i="6"/>
  <c r="Q1008" i="6"/>
  <c r="R1008" i="6"/>
  <c r="Q1009" i="6"/>
  <c r="R1009" i="6"/>
  <c r="Q1010" i="6"/>
  <c r="R1010" i="6"/>
  <c r="Q1011" i="6"/>
  <c r="R1011" i="6"/>
  <c r="Q1012" i="6"/>
  <c r="R1012" i="6"/>
  <c r="Q1013" i="6"/>
  <c r="R1013" i="6"/>
  <c r="Q1014" i="6"/>
  <c r="R1014" i="6"/>
  <c r="Q1015" i="6"/>
  <c r="R1015" i="6"/>
  <c r="Q1016" i="6"/>
  <c r="R1016" i="6"/>
  <c r="Q1017" i="6"/>
  <c r="R1017" i="6"/>
  <c r="Q1018" i="6"/>
  <c r="R1018" i="6"/>
  <c r="Q1019" i="6"/>
  <c r="R1019" i="6"/>
  <c r="Q1020" i="6"/>
  <c r="R1020" i="6"/>
  <c r="Q1021" i="6"/>
  <c r="R1021" i="6"/>
  <c r="Q1022" i="6"/>
  <c r="R1022" i="6"/>
  <c r="Q1023" i="6"/>
  <c r="R1023" i="6"/>
  <c r="Q1024" i="6"/>
  <c r="R1024" i="6"/>
  <c r="Q1025" i="6"/>
  <c r="R1025" i="6"/>
  <c r="Q1026" i="6"/>
  <c r="R1026" i="6"/>
  <c r="Q1027" i="6"/>
  <c r="R1027" i="6"/>
  <c r="Q1028" i="6"/>
  <c r="R1028" i="6"/>
  <c r="Q1029" i="6"/>
  <c r="R1029" i="6"/>
  <c r="Q1030" i="6"/>
  <c r="R1030" i="6"/>
  <c r="Q1031" i="6"/>
  <c r="R1031" i="6"/>
  <c r="Q1032" i="6"/>
  <c r="R1032" i="6"/>
  <c r="Q1033" i="6"/>
  <c r="R1033" i="6"/>
  <c r="Q1034" i="6"/>
  <c r="R1034" i="6"/>
  <c r="Q1035" i="6"/>
  <c r="R1035" i="6"/>
  <c r="Q1036" i="6"/>
  <c r="R1036" i="6"/>
  <c r="Q1037" i="6"/>
  <c r="R1037" i="6"/>
  <c r="Q1038" i="6"/>
  <c r="R1038" i="6"/>
  <c r="Q1039" i="6"/>
  <c r="R1039" i="6"/>
  <c r="Q1040" i="6"/>
  <c r="R1040" i="6"/>
  <c r="Q1041" i="6"/>
  <c r="R1041" i="6"/>
  <c r="Q1042" i="6"/>
  <c r="R1042" i="6"/>
  <c r="Q1043" i="6"/>
  <c r="R1043" i="6"/>
  <c r="Q1044" i="6"/>
  <c r="R1044" i="6"/>
  <c r="Q1045" i="6"/>
  <c r="R1045" i="6"/>
  <c r="Q1046" i="6"/>
  <c r="R1046" i="6"/>
  <c r="Q1047" i="6"/>
  <c r="R1047" i="6"/>
  <c r="Q1048" i="6"/>
  <c r="R1048" i="6"/>
  <c r="Q1049" i="6"/>
  <c r="R1049" i="6"/>
  <c r="Q1050" i="6"/>
  <c r="R1050" i="6"/>
  <c r="Q1051" i="6"/>
  <c r="R1051" i="6"/>
  <c r="Q1052" i="6"/>
  <c r="R1052" i="6"/>
  <c r="Q1053" i="6"/>
  <c r="R1053" i="6"/>
  <c r="Q1054" i="6"/>
  <c r="R1054" i="6"/>
  <c r="Q1055" i="6"/>
  <c r="R1055" i="6"/>
  <c r="Q1056" i="6"/>
  <c r="R1056" i="6"/>
  <c r="Q1057" i="6"/>
  <c r="R1057" i="6"/>
  <c r="Q1058" i="6"/>
  <c r="R1058" i="6"/>
  <c r="Q1059" i="6"/>
  <c r="R1059" i="6"/>
  <c r="Q1060" i="6"/>
  <c r="R1060" i="6"/>
  <c r="Q1061" i="6"/>
  <c r="R1061" i="6"/>
  <c r="Q1062" i="6"/>
  <c r="R1062" i="6"/>
  <c r="Q1063" i="6"/>
  <c r="R1063" i="6"/>
  <c r="Q1064" i="6"/>
  <c r="R1064" i="6"/>
  <c r="Q1065" i="6"/>
  <c r="R1065" i="6"/>
  <c r="Q1066" i="6"/>
  <c r="R1066" i="6"/>
  <c r="Q1067" i="6"/>
  <c r="R1067" i="6"/>
  <c r="Q1068" i="6"/>
  <c r="R1068" i="6"/>
  <c r="Q1069" i="6"/>
  <c r="R1069" i="6"/>
  <c r="Q1070" i="6"/>
  <c r="R1070" i="6"/>
  <c r="Q1071" i="6"/>
  <c r="R1071" i="6"/>
  <c r="Q1072" i="6"/>
  <c r="R1072" i="6"/>
  <c r="Q1073" i="6"/>
  <c r="R1073" i="6"/>
  <c r="Q1074" i="6"/>
  <c r="R1074" i="6"/>
  <c r="Q1075" i="6"/>
  <c r="R1075" i="6"/>
  <c r="Q1076" i="6"/>
  <c r="R1076" i="6"/>
  <c r="Q1077" i="6"/>
  <c r="R1077" i="6"/>
  <c r="Q1078" i="6"/>
  <c r="R1078" i="6"/>
  <c r="Q1079" i="6"/>
  <c r="R1079" i="6"/>
  <c r="Q1080" i="6"/>
  <c r="R1080" i="6"/>
  <c r="Q1081" i="6"/>
  <c r="R1081" i="6"/>
  <c r="Q1082" i="6"/>
  <c r="R1082" i="6"/>
  <c r="Q1083" i="6"/>
  <c r="R1083" i="6"/>
  <c r="Q1084" i="6"/>
  <c r="R1084" i="6"/>
  <c r="Q1085" i="6"/>
  <c r="R1085" i="6"/>
  <c r="Q1086" i="6"/>
  <c r="R1086" i="6"/>
  <c r="Q1087" i="6"/>
  <c r="R1087" i="6"/>
  <c r="Q1088" i="6"/>
  <c r="R1088" i="6"/>
  <c r="Q1089" i="6"/>
  <c r="R1089" i="6"/>
  <c r="Q1090" i="6"/>
  <c r="R1090" i="6"/>
  <c r="Q1091" i="6"/>
  <c r="R1091" i="6"/>
  <c r="Q1092" i="6"/>
  <c r="R1092" i="6"/>
  <c r="Q1093" i="6"/>
  <c r="R1093" i="6"/>
  <c r="Q1094" i="6"/>
  <c r="R1094" i="6"/>
  <c r="Q1095" i="6"/>
  <c r="R1095" i="6"/>
  <c r="Q1096" i="6"/>
  <c r="R1096" i="6"/>
  <c r="Q1097" i="6"/>
  <c r="R1097" i="6"/>
  <c r="Q1098" i="6"/>
  <c r="R1098" i="6"/>
  <c r="Q1099" i="6"/>
  <c r="R1099" i="6"/>
  <c r="Q1100" i="6"/>
  <c r="R1100" i="6"/>
  <c r="Q1101" i="6"/>
  <c r="R1101" i="6"/>
  <c r="Q1102" i="6"/>
  <c r="R1102" i="6"/>
  <c r="Q1103" i="6"/>
  <c r="R1103" i="6"/>
  <c r="Q1104" i="6"/>
  <c r="R1104" i="6"/>
  <c r="Q1105" i="6"/>
  <c r="R1105" i="6"/>
  <c r="Q1106" i="6"/>
  <c r="R1106" i="6"/>
  <c r="Q1107" i="6"/>
  <c r="R1107" i="6"/>
  <c r="Q1108" i="6"/>
  <c r="R1108" i="6"/>
  <c r="Q1109" i="6"/>
  <c r="R1109" i="6"/>
  <c r="Q1110" i="6"/>
  <c r="R1110" i="6"/>
  <c r="Q1111" i="6"/>
  <c r="R1111" i="6"/>
  <c r="Q1112" i="6"/>
  <c r="R1112" i="6"/>
  <c r="Q1113" i="6"/>
  <c r="R1113" i="6"/>
  <c r="Q1114" i="6"/>
  <c r="R1114" i="6"/>
  <c r="Q1115" i="6"/>
  <c r="R1115" i="6"/>
  <c r="Q1116" i="6"/>
  <c r="R1116" i="6"/>
  <c r="Q1117" i="6"/>
  <c r="R1117" i="6"/>
  <c r="Q1118" i="6"/>
  <c r="R1118" i="6"/>
  <c r="Q1119" i="6"/>
  <c r="R1119" i="6"/>
  <c r="Q1120" i="6"/>
  <c r="R1120" i="6"/>
  <c r="Q1121" i="6"/>
  <c r="R1121" i="6"/>
  <c r="Q1122" i="6"/>
  <c r="R1122" i="6"/>
  <c r="Q1123" i="6"/>
  <c r="R1123" i="6"/>
  <c r="Q1124" i="6"/>
  <c r="R1124" i="6"/>
  <c r="Q1125" i="6"/>
  <c r="R1125" i="6"/>
  <c r="Q1126" i="6"/>
  <c r="R1126" i="6"/>
  <c r="Q1127" i="6"/>
  <c r="R1127" i="6"/>
  <c r="Q1128" i="6"/>
  <c r="R1128" i="6"/>
  <c r="Q1129" i="6"/>
  <c r="R1129" i="6"/>
  <c r="Q1130" i="6"/>
  <c r="R1130" i="6"/>
  <c r="Q1131" i="6"/>
  <c r="R1131" i="6"/>
  <c r="Q1132" i="6"/>
  <c r="R1132" i="6"/>
  <c r="Q1133" i="6"/>
  <c r="R1133" i="6"/>
  <c r="Q1134" i="6"/>
  <c r="R1134" i="6"/>
  <c r="Q1135" i="6"/>
  <c r="R1135" i="6"/>
  <c r="Q1136" i="6"/>
  <c r="R1136" i="6"/>
  <c r="Q1137" i="6"/>
  <c r="R1137" i="6"/>
  <c r="Q1138" i="6"/>
  <c r="R1138" i="6"/>
  <c r="Q1139" i="6"/>
  <c r="R1139" i="6"/>
  <c r="Q1140" i="6"/>
  <c r="R1140" i="6"/>
  <c r="Q1141" i="6"/>
  <c r="R1141" i="6"/>
  <c r="Q1142" i="6"/>
  <c r="R1142" i="6"/>
  <c r="Q1143" i="6"/>
  <c r="R1143" i="6"/>
  <c r="Q1144" i="6"/>
  <c r="R1144" i="6"/>
  <c r="Q1145" i="6"/>
  <c r="R1145" i="6"/>
  <c r="Q1146" i="6"/>
  <c r="R1146" i="6"/>
  <c r="Q1147" i="6"/>
  <c r="R1147" i="6"/>
  <c r="Q1148" i="6"/>
  <c r="R1148" i="6"/>
  <c r="Q1149" i="6"/>
  <c r="R1149" i="6"/>
  <c r="Q1150" i="6"/>
  <c r="R1150" i="6"/>
  <c r="Q1151" i="6"/>
  <c r="R1151" i="6"/>
  <c r="Q1152" i="6"/>
  <c r="R1152" i="6"/>
  <c r="Q1153" i="6"/>
  <c r="R1153" i="6"/>
  <c r="Q1154" i="6"/>
  <c r="R1154" i="6"/>
  <c r="Q1155" i="6"/>
  <c r="R1155" i="6"/>
  <c r="Q1156" i="6"/>
  <c r="R1156" i="6"/>
  <c r="Q1157" i="6"/>
  <c r="R1157" i="6"/>
  <c r="Q1158" i="6"/>
  <c r="R1158" i="6"/>
  <c r="Q1159" i="6"/>
  <c r="R1159" i="6"/>
  <c r="Q1160" i="6"/>
  <c r="R1160" i="6"/>
  <c r="Q1161" i="6"/>
  <c r="R1161" i="6"/>
  <c r="Q1162" i="6"/>
  <c r="R1162" i="6"/>
  <c r="Q1163" i="6"/>
  <c r="R1163" i="6"/>
  <c r="Q1164" i="6"/>
  <c r="R1164" i="6"/>
  <c r="Q1165" i="6"/>
  <c r="R1165" i="6"/>
  <c r="Q1166" i="6"/>
  <c r="R1166" i="6"/>
  <c r="Q1167" i="6"/>
  <c r="R1167" i="6"/>
  <c r="Q1168" i="6"/>
  <c r="R1168" i="6"/>
  <c r="Q1169" i="6"/>
  <c r="R1169" i="6"/>
  <c r="Q1170" i="6"/>
  <c r="R1170" i="6"/>
  <c r="Q1171" i="6"/>
  <c r="R1171" i="6"/>
  <c r="Q1172" i="6"/>
  <c r="R1172" i="6"/>
  <c r="Q1173" i="6"/>
  <c r="R1173" i="6"/>
  <c r="Q1174" i="6"/>
  <c r="R1174" i="6"/>
  <c r="Q1175" i="6"/>
  <c r="R1175" i="6"/>
  <c r="Q1176" i="6"/>
  <c r="R1176" i="6"/>
  <c r="Q1177" i="6"/>
  <c r="R1177" i="6"/>
  <c r="Q1178" i="6"/>
  <c r="R1178" i="6"/>
  <c r="Q1179" i="6"/>
  <c r="R1179" i="6"/>
  <c r="Q1180" i="6"/>
  <c r="R1180" i="6"/>
  <c r="Q1181" i="6"/>
  <c r="R1181" i="6"/>
  <c r="Q1182" i="6"/>
  <c r="R1182" i="6"/>
  <c r="Q1183" i="6"/>
  <c r="R1183" i="6"/>
  <c r="Q1184" i="6"/>
  <c r="R1184" i="6"/>
  <c r="Q1185" i="6"/>
  <c r="R1185" i="6"/>
  <c r="Q1186" i="6"/>
  <c r="R1186" i="6"/>
  <c r="Q1187" i="6"/>
  <c r="R1187" i="6"/>
  <c r="Q1188" i="6"/>
  <c r="R1188" i="6"/>
  <c r="Q1189" i="6"/>
  <c r="R1189" i="6"/>
  <c r="Q1190" i="6"/>
  <c r="R1190" i="6"/>
  <c r="Q1191" i="6"/>
  <c r="R1191" i="6"/>
  <c r="Q1192" i="6"/>
  <c r="R1192" i="6"/>
  <c r="Q1193" i="6"/>
  <c r="R1193" i="6"/>
  <c r="Q1194" i="6"/>
  <c r="R1194" i="6"/>
  <c r="Q1195" i="6"/>
  <c r="R1195" i="6"/>
  <c r="Q1196" i="6"/>
  <c r="R1196" i="6"/>
  <c r="Q1197" i="6"/>
  <c r="R1197" i="6"/>
  <c r="Q1198" i="6"/>
  <c r="R1198" i="6"/>
  <c r="Q1199" i="6"/>
  <c r="R1199" i="6"/>
  <c r="Q1200" i="6"/>
  <c r="R1200" i="6"/>
  <c r="Q1201" i="6"/>
  <c r="R1201" i="6"/>
  <c r="Q1202" i="6"/>
  <c r="R1202" i="6"/>
  <c r="Q1203" i="6"/>
  <c r="R1203" i="6"/>
  <c r="Q1204" i="6"/>
  <c r="R1204" i="6"/>
  <c r="Q1205" i="6"/>
  <c r="R1205" i="6"/>
  <c r="Q1206" i="6"/>
  <c r="R1206" i="6"/>
  <c r="Q1207" i="6"/>
  <c r="R1207" i="6"/>
  <c r="Q1208" i="6"/>
  <c r="R1208" i="6"/>
  <c r="Q1209" i="6"/>
  <c r="R1209" i="6"/>
  <c r="Q1210" i="6"/>
  <c r="R1210" i="6"/>
  <c r="Q1211" i="6"/>
  <c r="R1211" i="6"/>
  <c r="Q1212" i="6"/>
  <c r="R1212" i="6"/>
  <c r="Q1213" i="6"/>
  <c r="R1213" i="6"/>
  <c r="Q1214" i="6"/>
  <c r="R1214" i="6"/>
  <c r="Q1215" i="6"/>
  <c r="R1215" i="6"/>
  <c r="Q1216" i="6"/>
  <c r="R1216" i="6"/>
  <c r="Q1217" i="6"/>
  <c r="R1217" i="6"/>
  <c r="Q1218" i="6"/>
  <c r="R1218" i="6"/>
  <c r="Q1219" i="6"/>
  <c r="R1219" i="6"/>
  <c r="Q1220" i="6"/>
  <c r="R1220" i="6"/>
  <c r="Q1221" i="6"/>
  <c r="R1221" i="6"/>
  <c r="Q1222" i="6"/>
  <c r="R1222" i="6"/>
  <c r="Q1223" i="6"/>
  <c r="R1223" i="6"/>
  <c r="Q1224" i="6"/>
  <c r="R1224" i="6"/>
  <c r="Q1225" i="6"/>
  <c r="R1225" i="6"/>
  <c r="Q1226" i="6"/>
  <c r="R1226" i="6"/>
  <c r="Q1227" i="6"/>
  <c r="R1227" i="6"/>
  <c r="Q1228" i="6"/>
  <c r="R1228" i="6"/>
  <c r="Q1229" i="6"/>
  <c r="R1229" i="6"/>
  <c r="Q1230" i="6"/>
  <c r="R1230" i="6"/>
  <c r="Q1231" i="6"/>
  <c r="R1231" i="6"/>
  <c r="Q1232" i="6"/>
  <c r="R1232" i="6"/>
  <c r="Q1233" i="6"/>
  <c r="R1233" i="6"/>
  <c r="Q1234" i="6"/>
  <c r="R1234" i="6"/>
  <c r="Q1235" i="6"/>
  <c r="R1235" i="6"/>
  <c r="Q1236" i="6"/>
  <c r="R1236" i="6"/>
  <c r="Q1237" i="6"/>
  <c r="R1237" i="6"/>
  <c r="Q1238" i="6"/>
  <c r="R1238" i="6"/>
  <c r="Q1239" i="6"/>
  <c r="R1239" i="6"/>
  <c r="Q1240" i="6"/>
  <c r="R1240" i="6"/>
  <c r="Q1241" i="6"/>
  <c r="R1241" i="6"/>
  <c r="Q1242" i="6"/>
  <c r="R1242" i="6"/>
  <c r="Q1243" i="6"/>
  <c r="R1243" i="6"/>
  <c r="Q1244" i="6"/>
  <c r="R1244" i="6"/>
  <c r="Q1245" i="6"/>
  <c r="R1245" i="6"/>
  <c r="Q1246" i="6"/>
  <c r="R1246" i="6"/>
  <c r="Q1247" i="6"/>
  <c r="R1247" i="6"/>
  <c r="Q1248" i="6"/>
  <c r="R1248" i="6"/>
  <c r="Q1249" i="6"/>
  <c r="R1249" i="6"/>
  <c r="Q1250" i="6"/>
  <c r="R1250" i="6"/>
  <c r="Q1251" i="6"/>
  <c r="R1251" i="6"/>
  <c r="Q1252" i="6"/>
  <c r="R1252" i="6"/>
  <c r="Q1253" i="6"/>
  <c r="R1253" i="6"/>
  <c r="Q1254" i="6"/>
  <c r="R1254" i="6"/>
  <c r="Q1255" i="6"/>
  <c r="R1255" i="6"/>
  <c r="Q1256" i="6"/>
  <c r="R1256" i="6"/>
  <c r="Q1257" i="6"/>
  <c r="R1257" i="6"/>
  <c r="Q1258" i="6"/>
  <c r="R1258" i="6"/>
  <c r="Q1259" i="6"/>
  <c r="R1259" i="6"/>
  <c r="Q1260" i="6"/>
  <c r="R1260" i="6"/>
  <c r="Q1261" i="6"/>
  <c r="R1261" i="6"/>
  <c r="Q1262" i="6"/>
  <c r="R1262" i="6"/>
  <c r="Q1263" i="6"/>
  <c r="R1263" i="6"/>
  <c r="Q1264" i="6"/>
  <c r="R1264" i="6"/>
  <c r="Q1265" i="6"/>
  <c r="R1265" i="6"/>
  <c r="Q1266" i="6"/>
  <c r="R1266" i="6"/>
  <c r="Q1267" i="6"/>
  <c r="R1267" i="6"/>
  <c r="Q1268" i="6"/>
  <c r="R1268" i="6"/>
  <c r="Q1269" i="6"/>
  <c r="R1269" i="6"/>
  <c r="Q1270" i="6"/>
  <c r="R1270" i="6"/>
  <c r="Q1271" i="6"/>
  <c r="R1271" i="6"/>
  <c r="Q1272" i="6"/>
  <c r="R1272" i="6"/>
  <c r="Q1273" i="6"/>
  <c r="R1273" i="6"/>
  <c r="Q1274" i="6"/>
  <c r="R1274" i="6"/>
  <c r="Q1275" i="6"/>
  <c r="R1275" i="6"/>
  <c r="Q1276" i="6"/>
  <c r="R1276" i="6"/>
  <c r="Q1277" i="6"/>
  <c r="R1277" i="6"/>
  <c r="Q1278" i="6"/>
  <c r="R1278" i="6"/>
  <c r="Q1279" i="6"/>
  <c r="R1279" i="6"/>
  <c r="Q1280" i="6"/>
  <c r="R1280" i="6"/>
  <c r="Q1281" i="6"/>
  <c r="R1281" i="6"/>
  <c r="Q1282" i="6"/>
  <c r="R1282" i="6"/>
  <c r="Q1283" i="6"/>
  <c r="R1283" i="6"/>
  <c r="Q1284" i="6"/>
  <c r="R1284" i="6"/>
  <c r="Q1285" i="6"/>
  <c r="R1285" i="6"/>
  <c r="Q1286" i="6"/>
  <c r="R1286" i="6"/>
  <c r="Q1287" i="6"/>
  <c r="R1287" i="6"/>
  <c r="Q1288" i="6"/>
  <c r="R1288" i="6"/>
  <c r="Q1289" i="6"/>
  <c r="R1289" i="6"/>
  <c r="Q1290" i="6"/>
  <c r="R1290" i="6"/>
  <c r="Q1291" i="6"/>
  <c r="R1291" i="6"/>
  <c r="Q1292" i="6"/>
  <c r="R1292" i="6"/>
  <c r="Q1293" i="6"/>
  <c r="R1293" i="6"/>
  <c r="Q1294" i="6"/>
  <c r="R1294" i="6"/>
  <c r="Q1295" i="6"/>
  <c r="R1295" i="6"/>
  <c r="Q1296" i="6"/>
  <c r="R1296" i="6"/>
  <c r="Q1297" i="6"/>
  <c r="R1297" i="6"/>
  <c r="Q1298" i="6"/>
  <c r="R1298" i="6"/>
  <c r="Q1299" i="6"/>
  <c r="R1299" i="6"/>
  <c r="Q1300" i="6"/>
  <c r="R1300" i="6"/>
  <c r="Q1301" i="6"/>
  <c r="R1301" i="6"/>
  <c r="Q1302" i="6"/>
  <c r="R1302" i="6"/>
  <c r="Q1303" i="6"/>
  <c r="R1303" i="6"/>
  <c r="Q1304" i="6"/>
  <c r="R1304" i="6"/>
  <c r="Q1305" i="6"/>
  <c r="R1305" i="6"/>
  <c r="Q1306" i="6"/>
  <c r="R1306" i="6"/>
  <c r="Q1307" i="6"/>
  <c r="R1307" i="6"/>
  <c r="Q1308" i="6"/>
  <c r="R1308" i="6"/>
  <c r="Q1309" i="6"/>
  <c r="R1309" i="6"/>
  <c r="Q1310" i="6"/>
  <c r="R1310" i="6"/>
  <c r="Q1311" i="6"/>
  <c r="R1311" i="6"/>
  <c r="Q1312" i="6"/>
  <c r="R1312" i="6"/>
  <c r="Q1313" i="6"/>
  <c r="R1313" i="6"/>
  <c r="Q1314" i="6"/>
  <c r="R1314" i="6"/>
  <c r="Q1315" i="6"/>
  <c r="R1315" i="6"/>
  <c r="Q1316" i="6"/>
  <c r="R1316" i="6"/>
  <c r="Q1317" i="6"/>
  <c r="R1317" i="6"/>
  <c r="Q1318" i="6"/>
  <c r="R1318" i="6"/>
  <c r="Q1319" i="6"/>
  <c r="R1319" i="6"/>
  <c r="Q1320" i="6"/>
  <c r="R1320" i="6"/>
  <c r="Q1321" i="6"/>
  <c r="R1321" i="6"/>
  <c r="Q1322" i="6"/>
  <c r="R1322" i="6"/>
  <c r="Q1323" i="6"/>
  <c r="R1323" i="6"/>
  <c r="Q1324" i="6"/>
  <c r="R1324" i="6"/>
  <c r="Q1325" i="6"/>
  <c r="R1325" i="6"/>
  <c r="Q1326" i="6"/>
  <c r="R1326" i="6"/>
  <c r="Q1327" i="6"/>
  <c r="R1327" i="6"/>
  <c r="Q1328" i="6"/>
  <c r="R1328" i="6"/>
  <c r="Q1329" i="6"/>
  <c r="R1329" i="6"/>
  <c r="Q1330" i="6"/>
  <c r="R1330" i="6"/>
  <c r="Q1331" i="6"/>
  <c r="R1331" i="6"/>
  <c r="Q1332" i="6"/>
  <c r="R1332" i="6"/>
  <c r="Q1333" i="6"/>
  <c r="R1333" i="6"/>
  <c r="Q1334" i="6"/>
  <c r="R1334" i="6"/>
  <c r="Q1335" i="6"/>
  <c r="R1335" i="6"/>
  <c r="Q1336" i="6"/>
  <c r="R1336" i="6"/>
  <c r="Q1337" i="6"/>
  <c r="R1337" i="6"/>
  <c r="Q1338" i="6"/>
  <c r="R1338" i="6"/>
  <c r="Q1339" i="6"/>
  <c r="R1339" i="6"/>
  <c r="Q1340" i="6"/>
  <c r="R1340" i="6"/>
  <c r="Q1341" i="6"/>
  <c r="R1341" i="6"/>
  <c r="Q1342" i="6"/>
  <c r="R1342" i="6"/>
  <c r="Q1343" i="6"/>
  <c r="R1343" i="6"/>
  <c r="Q1344" i="6"/>
  <c r="R1344" i="6"/>
  <c r="Q1345" i="6"/>
  <c r="R1345" i="6"/>
  <c r="Q1346" i="6"/>
  <c r="R1346" i="6"/>
  <c r="Q1347" i="6"/>
  <c r="R1347" i="6"/>
  <c r="Q1348" i="6"/>
  <c r="R1348" i="6"/>
  <c r="Q1349" i="6"/>
  <c r="R1349" i="6"/>
  <c r="Q1350" i="6"/>
  <c r="R1350" i="6"/>
  <c r="Q1351" i="6"/>
  <c r="R1351" i="6"/>
  <c r="Q1352" i="6"/>
  <c r="R1352" i="6"/>
  <c r="Q1353" i="6"/>
  <c r="R1353" i="6"/>
  <c r="Q1354" i="6"/>
  <c r="R1354" i="6"/>
  <c r="Q1355" i="6"/>
  <c r="R1355" i="6"/>
  <c r="Q1356" i="6"/>
  <c r="R1356" i="6"/>
  <c r="Q1357" i="6"/>
  <c r="R1357" i="6"/>
  <c r="Q1358" i="6"/>
  <c r="R1358" i="6"/>
  <c r="Q1359" i="6"/>
  <c r="R1359" i="6"/>
  <c r="Q1360" i="6"/>
  <c r="R1360" i="6"/>
  <c r="Q1361" i="6"/>
  <c r="R1361" i="6"/>
  <c r="Q1362" i="6"/>
  <c r="R1362" i="6"/>
  <c r="Q1363" i="6"/>
  <c r="R1363" i="6"/>
  <c r="Q1364" i="6"/>
  <c r="R1364" i="6"/>
  <c r="Q1365" i="6"/>
  <c r="R1365" i="6"/>
  <c r="Q1366" i="6"/>
  <c r="R1366" i="6"/>
  <c r="Q1367" i="6"/>
  <c r="R1367" i="6"/>
  <c r="Q1368" i="6"/>
  <c r="R1368" i="6"/>
  <c r="Q1369" i="6"/>
  <c r="R1369" i="6"/>
  <c r="Q1370" i="6"/>
  <c r="R1370" i="6"/>
  <c r="Q1371" i="6"/>
  <c r="R1371" i="6"/>
  <c r="Q1372" i="6"/>
  <c r="R1372" i="6"/>
  <c r="Q1373" i="6"/>
  <c r="R1373" i="6"/>
  <c r="Q1374" i="6"/>
  <c r="R1374" i="6"/>
  <c r="Q1375" i="6"/>
  <c r="R1375" i="6"/>
  <c r="Q1376" i="6"/>
  <c r="R1376" i="6"/>
  <c r="Q1377" i="6"/>
  <c r="R1377" i="6"/>
  <c r="Q1378" i="6"/>
  <c r="R1378" i="6"/>
  <c r="Q1379" i="6"/>
  <c r="R1379" i="6"/>
  <c r="Q1380" i="6"/>
  <c r="R1380" i="6"/>
  <c r="Q1381" i="6"/>
  <c r="R1381" i="6"/>
  <c r="Q1382" i="6"/>
  <c r="R1382" i="6"/>
  <c r="Q1383" i="6"/>
  <c r="R1383" i="6"/>
  <c r="Q1384" i="6"/>
  <c r="R1384" i="6"/>
  <c r="Q1385" i="6"/>
  <c r="R1385" i="6"/>
  <c r="Q1386" i="6"/>
  <c r="R1386" i="6"/>
  <c r="Q1387" i="6"/>
  <c r="R1387" i="6"/>
  <c r="Q1388" i="6"/>
  <c r="R1388" i="6"/>
  <c r="Q1389" i="6"/>
  <c r="R1389" i="6"/>
  <c r="Q1390" i="6"/>
  <c r="R1390" i="6"/>
  <c r="Q1391" i="6"/>
  <c r="R1391" i="6"/>
  <c r="Q1392" i="6"/>
  <c r="R1392" i="6"/>
  <c r="Q1393" i="6"/>
  <c r="R1393" i="6"/>
  <c r="Q1394" i="6"/>
  <c r="R1394" i="6"/>
  <c r="Q1395" i="6"/>
  <c r="R1395" i="6"/>
  <c r="Q1396" i="6"/>
  <c r="R1396" i="6"/>
  <c r="Q1397" i="6"/>
  <c r="R1397" i="6"/>
  <c r="Q1398" i="6"/>
  <c r="R1398" i="6"/>
  <c r="Q1399" i="6"/>
  <c r="R1399" i="6"/>
  <c r="Q1400" i="6"/>
  <c r="R1400" i="6"/>
  <c r="Q1401" i="6"/>
  <c r="R1401" i="6"/>
  <c r="Q1402" i="6"/>
  <c r="R1402" i="6"/>
  <c r="Q1403" i="6"/>
  <c r="R1403" i="6"/>
  <c r="Q1404" i="6"/>
  <c r="R1404" i="6"/>
  <c r="Q1405" i="6"/>
  <c r="R1405" i="6"/>
  <c r="Q1406" i="6"/>
  <c r="R1406" i="6"/>
  <c r="Q1407" i="6"/>
  <c r="R1407" i="6"/>
  <c r="Q1408" i="6"/>
  <c r="R1408" i="6"/>
  <c r="Q1409" i="6"/>
  <c r="R1409" i="6"/>
  <c r="Q1410" i="6"/>
  <c r="R1410" i="6"/>
  <c r="Q1411" i="6"/>
  <c r="R1411" i="6"/>
  <c r="Q1412" i="6"/>
  <c r="R1412" i="6"/>
  <c r="Q1413" i="6"/>
  <c r="R1413" i="6"/>
  <c r="Q1414" i="6"/>
  <c r="R1414" i="6"/>
  <c r="Q1415" i="6"/>
  <c r="R1415" i="6"/>
  <c r="Q1416" i="6"/>
  <c r="R1416" i="6"/>
  <c r="Q1417" i="6"/>
  <c r="R1417" i="6"/>
  <c r="Q1418" i="6"/>
  <c r="R1418" i="6"/>
  <c r="Q1419" i="6"/>
  <c r="R1419" i="6"/>
  <c r="Q1420" i="6"/>
  <c r="R1420" i="6"/>
  <c r="Q1421" i="6"/>
  <c r="R1421" i="6"/>
  <c r="Q1422" i="6"/>
  <c r="R1422" i="6"/>
  <c r="Q1423" i="6"/>
  <c r="R1423" i="6"/>
  <c r="Q1424" i="6"/>
  <c r="R1424" i="6"/>
  <c r="Q1425" i="6"/>
  <c r="R1425" i="6"/>
  <c r="Q1426" i="6"/>
  <c r="R1426" i="6"/>
  <c r="Q1427" i="6"/>
  <c r="R1427" i="6"/>
  <c r="Q1428" i="6"/>
  <c r="R1428" i="6"/>
  <c r="Q1429" i="6"/>
  <c r="R1429" i="6"/>
  <c r="Q1430" i="6"/>
  <c r="R1430" i="6"/>
  <c r="Q1431" i="6"/>
  <c r="R1431" i="6"/>
  <c r="Q1432" i="6"/>
  <c r="R1432" i="6"/>
  <c r="Q1433" i="6"/>
  <c r="R1433" i="6"/>
  <c r="Q1434" i="6"/>
  <c r="R1434" i="6"/>
  <c r="Q1435" i="6"/>
  <c r="R1435" i="6"/>
  <c r="Q1436" i="6"/>
  <c r="R1436" i="6"/>
  <c r="Q1437" i="6"/>
  <c r="R1437" i="6"/>
  <c r="Q1438" i="6"/>
  <c r="R1438" i="6"/>
  <c r="Q1439" i="6"/>
  <c r="R1439" i="6"/>
  <c r="Q1440" i="6"/>
  <c r="R1440" i="6"/>
  <c r="Q1441" i="6"/>
  <c r="R1441" i="6"/>
  <c r="Q1442" i="6"/>
  <c r="R1442" i="6"/>
  <c r="Q1443" i="6"/>
  <c r="R1443" i="6"/>
  <c r="Q1444" i="6"/>
  <c r="R1444" i="6"/>
  <c r="Q1445" i="6"/>
  <c r="R1445" i="6"/>
  <c r="Q1446" i="6"/>
  <c r="R1446" i="6"/>
  <c r="Q1447" i="6"/>
  <c r="R1447" i="6"/>
  <c r="Q1448" i="6"/>
  <c r="R1448" i="6"/>
  <c r="Q1449" i="6"/>
  <c r="R1449" i="6"/>
  <c r="Q1450" i="6"/>
  <c r="R1450" i="6"/>
  <c r="Q1451" i="6"/>
  <c r="R1451" i="6"/>
  <c r="Q1452" i="6"/>
  <c r="R1452" i="6"/>
  <c r="Q1453" i="6"/>
  <c r="R1453" i="6"/>
  <c r="Q1454" i="6"/>
  <c r="R1454" i="6"/>
  <c r="Q1455" i="6"/>
  <c r="R1455" i="6"/>
  <c r="Q1456" i="6"/>
  <c r="R1456" i="6"/>
  <c r="Q1457" i="6"/>
  <c r="R1457" i="6"/>
  <c r="Q1458" i="6"/>
  <c r="R1458" i="6"/>
  <c r="Q1459" i="6"/>
  <c r="R1459" i="6"/>
  <c r="Q1460" i="6"/>
  <c r="R1460" i="6"/>
  <c r="Q1461" i="6"/>
  <c r="R1461" i="6"/>
  <c r="Q1462" i="6"/>
  <c r="R1462" i="6"/>
  <c r="Q1463" i="6"/>
  <c r="R1463" i="6"/>
  <c r="Q1464" i="6"/>
  <c r="R1464" i="6"/>
  <c r="Q1465" i="6"/>
  <c r="R1465" i="6"/>
  <c r="Q1466" i="6"/>
  <c r="R1466" i="6"/>
  <c r="Q1467" i="6"/>
  <c r="R1467" i="6"/>
  <c r="Q1468" i="6"/>
  <c r="R1468" i="6"/>
  <c r="Q1469" i="6"/>
  <c r="R1469" i="6"/>
  <c r="Q1470" i="6"/>
  <c r="R1470" i="6"/>
  <c r="Q1471" i="6"/>
  <c r="R1471" i="6"/>
  <c r="Q1472" i="6"/>
  <c r="R1472" i="6"/>
  <c r="Q1473" i="6"/>
  <c r="R1473" i="6"/>
  <c r="Q1474" i="6"/>
  <c r="R1474" i="6"/>
  <c r="Q1475" i="6"/>
  <c r="R1475" i="6"/>
  <c r="Q1476" i="6"/>
  <c r="R1476" i="6"/>
  <c r="Q1477" i="6"/>
  <c r="R1477" i="6"/>
  <c r="Q1478" i="6"/>
  <c r="R1478" i="6"/>
  <c r="Q1479" i="6"/>
  <c r="R1479" i="6"/>
  <c r="Q1480" i="6"/>
  <c r="R1480" i="6"/>
  <c r="Q1481" i="6"/>
  <c r="R1481" i="6"/>
  <c r="Q1482" i="6"/>
  <c r="R1482" i="6"/>
  <c r="Q1483" i="6"/>
  <c r="R1483" i="6"/>
  <c r="Q1484" i="6"/>
  <c r="R1484" i="6"/>
  <c r="Q1485" i="6"/>
  <c r="R1485" i="6"/>
  <c r="Q1486" i="6"/>
  <c r="R1486" i="6"/>
  <c r="Q1487" i="6"/>
  <c r="R1487" i="6"/>
  <c r="Q1488" i="6"/>
  <c r="R1488" i="6"/>
  <c r="Q1489" i="6"/>
  <c r="R1489" i="6"/>
  <c r="Q1490" i="6"/>
  <c r="R1490" i="6"/>
  <c r="Q1491" i="6"/>
  <c r="R1491" i="6"/>
  <c r="Q1492" i="6"/>
  <c r="R1492" i="6"/>
  <c r="Q1493" i="6"/>
  <c r="R1493" i="6"/>
  <c r="Q1494" i="6"/>
  <c r="R1494" i="6"/>
  <c r="Q1495" i="6"/>
  <c r="R1495" i="6"/>
  <c r="Q1496" i="6"/>
  <c r="R1496" i="6"/>
  <c r="Q1497" i="6"/>
  <c r="R1497" i="6"/>
  <c r="Q1498" i="6"/>
  <c r="R1498" i="6"/>
  <c r="Q1499" i="6"/>
  <c r="R1499" i="6"/>
  <c r="Q1500" i="6"/>
  <c r="R1500" i="6"/>
  <c r="Q1501" i="6"/>
  <c r="R1501" i="6"/>
  <c r="Q1502" i="6"/>
  <c r="R1502" i="6"/>
  <c r="Q1503" i="6"/>
  <c r="R1503" i="6"/>
  <c r="Q1504" i="6"/>
  <c r="R1504" i="6"/>
  <c r="Q1505" i="6"/>
  <c r="R1505" i="6"/>
  <c r="Q1506" i="6"/>
  <c r="R1506" i="6"/>
  <c r="Q1507" i="6"/>
  <c r="R1507" i="6"/>
  <c r="Q1508" i="6"/>
  <c r="R1508" i="6"/>
  <c r="Q1509" i="6"/>
  <c r="R1509" i="6"/>
  <c r="Q1510" i="6"/>
  <c r="R1510" i="6"/>
  <c r="Q1511" i="6"/>
  <c r="R1511" i="6"/>
  <c r="Q1512" i="6"/>
  <c r="R1512" i="6"/>
  <c r="Q1513" i="6"/>
  <c r="R1513" i="6"/>
  <c r="Q1514" i="6"/>
  <c r="R1514" i="6"/>
  <c r="Q1515" i="6"/>
  <c r="R1515" i="6"/>
  <c r="Q1516" i="6"/>
  <c r="R1516" i="6"/>
  <c r="Q1517" i="6"/>
  <c r="R1517" i="6"/>
  <c r="Q1518" i="6"/>
  <c r="R1518" i="6"/>
  <c r="Q1519" i="6"/>
  <c r="R1519" i="6"/>
  <c r="Q1520" i="6"/>
  <c r="R1520" i="6"/>
  <c r="Q1521" i="6"/>
  <c r="R1521" i="6"/>
  <c r="Q1522" i="6"/>
  <c r="R1522" i="6"/>
  <c r="Q1523" i="6"/>
  <c r="R1523" i="6"/>
  <c r="Q1524" i="6"/>
  <c r="R1524" i="6"/>
  <c r="Q1525" i="6"/>
  <c r="R1525" i="6"/>
  <c r="Q1526" i="6"/>
  <c r="R1526" i="6"/>
  <c r="Q1527" i="6"/>
  <c r="R1527" i="6"/>
  <c r="Q1528" i="6"/>
  <c r="R1528" i="6"/>
  <c r="Q1529" i="6"/>
  <c r="R1529" i="6"/>
  <c r="Q1530" i="6"/>
  <c r="R1530" i="6"/>
  <c r="Q1531" i="6"/>
  <c r="R1531" i="6"/>
  <c r="Q1532" i="6"/>
  <c r="R1532" i="6"/>
  <c r="Q1533" i="6"/>
  <c r="R1533" i="6"/>
  <c r="Q1534" i="6"/>
  <c r="R1534" i="6"/>
  <c r="Q1535" i="6"/>
  <c r="R1535" i="6"/>
  <c r="Q1536" i="6"/>
  <c r="R1536" i="6"/>
  <c r="Q1537" i="6"/>
  <c r="R1537" i="6"/>
  <c r="Q1538" i="6"/>
  <c r="R1538" i="6"/>
  <c r="Q1539" i="6"/>
  <c r="R1539" i="6"/>
  <c r="Q1540" i="6"/>
  <c r="R1540" i="6"/>
  <c r="Q1541" i="6"/>
  <c r="R1541" i="6"/>
  <c r="Q1542" i="6"/>
  <c r="R1542" i="6"/>
  <c r="Q1543" i="6"/>
  <c r="R1543" i="6"/>
  <c r="Q1544" i="6"/>
  <c r="R1544" i="6"/>
  <c r="Q1545" i="6"/>
  <c r="R1545" i="6"/>
  <c r="Q1546" i="6"/>
  <c r="R1546" i="6"/>
  <c r="Q1547" i="6"/>
  <c r="R1547" i="6"/>
  <c r="Q1548" i="6"/>
  <c r="R1548" i="6"/>
  <c r="Q1549" i="6"/>
  <c r="R1549" i="6"/>
  <c r="Q1550" i="6"/>
  <c r="R1550" i="6"/>
  <c r="Q1551" i="6"/>
  <c r="R1551" i="6"/>
  <c r="Q1552" i="6"/>
  <c r="R1552" i="6"/>
  <c r="Q1553" i="6"/>
  <c r="R1553" i="6"/>
  <c r="Q1554" i="6"/>
  <c r="R1554" i="6"/>
  <c r="Q1555" i="6"/>
  <c r="R1555" i="6"/>
  <c r="Q1556" i="6"/>
  <c r="R1556" i="6"/>
  <c r="Q1557" i="6"/>
  <c r="R1557" i="6"/>
  <c r="Q1558" i="6"/>
  <c r="R1558" i="6"/>
  <c r="Q1559" i="6"/>
  <c r="R1559" i="6"/>
  <c r="Q1560" i="6"/>
  <c r="R1560" i="6"/>
  <c r="Q1561" i="6"/>
  <c r="R1561" i="6"/>
  <c r="Q1562" i="6"/>
  <c r="R1562" i="6"/>
  <c r="Q1563" i="6"/>
  <c r="R1563" i="6"/>
  <c r="Q1564" i="6"/>
  <c r="R1564" i="6"/>
  <c r="Q1565" i="6"/>
  <c r="R1565" i="6"/>
  <c r="Q1566" i="6"/>
  <c r="R1566" i="6"/>
  <c r="Q1567" i="6"/>
  <c r="R1567" i="6"/>
  <c r="Q1568" i="6"/>
  <c r="R1568" i="6"/>
  <c r="Q1569" i="6"/>
  <c r="R1569" i="6"/>
  <c r="Q1570" i="6"/>
  <c r="R1570" i="6"/>
  <c r="Q1571" i="6"/>
  <c r="R1571" i="6"/>
  <c r="Q1572" i="6"/>
  <c r="R1572" i="6"/>
  <c r="Q1573" i="6"/>
  <c r="R1573" i="6"/>
  <c r="Q1574" i="6"/>
  <c r="R1574" i="6"/>
  <c r="Q1575" i="6"/>
  <c r="R1575" i="6"/>
  <c r="Q1576" i="6"/>
  <c r="R1576" i="6"/>
  <c r="Q1577" i="6"/>
  <c r="R1577" i="6"/>
  <c r="Q1578" i="6"/>
  <c r="R1578" i="6"/>
  <c r="Q1579" i="6"/>
  <c r="R1579" i="6"/>
  <c r="Q1580" i="6"/>
  <c r="R1580" i="6"/>
  <c r="Q1581" i="6"/>
  <c r="R1581" i="6"/>
  <c r="Q1582" i="6"/>
  <c r="R1582" i="6"/>
  <c r="Q1583" i="6"/>
  <c r="R1583" i="6"/>
  <c r="Q1584" i="6"/>
  <c r="R1584" i="6"/>
  <c r="Q1585" i="6"/>
  <c r="R1585" i="6"/>
  <c r="Q1586" i="6"/>
  <c r="R1586" i="6"/>
  <c r="Q1587" i="6"/>
  <c r="R1587" i="6"/>
  <c r="Q1588" i="6"/>
  <c r="R1588" i="6"/>
  <c r="Q1589" i="6"/>
  <c r="R1589" i="6"/>
  <c r="Q1590" i="6"/>
  <c r="R1590" i="6"/>
  <c r="Q1591" i="6"/>
  <c r="R1591" i="6"/>
  <c r="Q1592" i="6"/>
  <c r="R1592" i="6"/>
  <c r="Q1593" i="6"/>
  <c r="R1593" i="6"/>
  <c r="Q1594" i="6"/>
  <c r="R1594" i="6"/>
  <c r="Q1595" i="6"/>
  <c r="R1595" i="6"/>
  <c r="Q1596" i="6"/>
  <c r="R1596" i="6"/>
  <c r="Q1597" i="6"/>
  <c r="R1597" i="6"/>
  <c r="Q1598" i="6"/>
  <c r="R1598" i="6"/>
  <c r="Q1599" i="6"/>
  <c r="R1599" i="6"/>
  <c r="Q1600" i="6"/>
  <c r="R1600" i="6"/>
  <c r="Q1601" i="6"/>
  <c r="R1601" i="6"/>
  <c r="Q1602" i="6"/>
  <c r="R1602" i="6"/>
  <c r="Q1603" i="6"/>
  <c r="R1603" i="6"/>
  <c r="Q1604" i="6"/>
  <c r="R1604" i="6"/>
  <c r="Q1605" i="6"/>
  <c r="R1605" i="6"/>
  <c r="Q1606" i="6"/>
  <c r="R1606" i="6"/>
  <c r="Q1607" i="6"/>
  <c r="R1607" i="6"/>
  <c r="Q1608" i="6"/>
  <c r="R1608" i="6"/>
  <c r="Q1609" i="6"/>
  <c r="R1609" i="6"/>
  <c r="Q1610" i="6"/>
  <c r="R1610" i="6"/>
  <c r="Q1611" i="6"/>
  <c r="R1611" i="6"/>
  <c r="Q1612" i="6"/>
  <c r="R1612" i="6"/>
  <c r="Q1613" i="6"/>
  <c r="R1613" i="6"/>
  <c r="Q1614" i="6"/>
  <c r="R1614" i="6"/>
  <c r="Q1615" i="6"/>
  <c r="R1615" i="6"/>
  <c r="Q1616" i="6"/>
  <c r="R1616" i="6"/>
  <c r="Q1617" i="6"/>
  <c r="R1617" i="6"/>
  <c r="Q1618" i="6"/>
  <c r="R1618" i="6"/>
  <c r="Q1619" i="6"/>
  <c r="R1619" i="6"/>
  <c r="Q1620" i="6"/>
  <c r="R1620" i="6"/>
  <c r="Q1621" i="6"/>
  <c r="R1621" i="6"/>
  <c r="Q1622" i="6"/>
  <c r="R1622" i="6"/>
  <c r="Q1623" i="6"/>
  <c r="R1623" i="6"/>
  <c r="Q1624" i="6"/>
  <c r="R1624" i="6"/>
  <c r="Q1625" i="6"/>
  <c r="R1625" i="6"/>
  <c r="Q1626" i="6"/>
  <c r="R1626" i="6"/>
  <c r="Q1627" i="6"/>
  <c r="R1627" i="6"/>
  <c r="Q1628" i="6"/>
  <c r="R1628" i="6"/>
  <c r="Q1629" i="6"/>
  <c r="R1629" i="6"/>
  <c r="Q1630" i="6"/>
  <c r="R1630" i="6"/>
  <c r="Q1631" i="6"/>
  <c r="R1631" i="6"/>
  <c r="Q1632" i="6"/>
  <c r="R1632" i="6"/>
  <c r="Q1633" i="6"/>
  <c r="R1633" i="6"/>
  <c r="Q1634" i="6"/>
  <c r="R1634" i="6"/>
  <c r="Q1635" i="6"/>
  <c r="R1635" i="6"/>
  <c r="Q1636" i="6"/>
  <c r="R1636" i="6"/>
  <c r="Q1637" i="6"/>
  <c r="R1637" i="6"/>
  <c r="Q1638" i="6"/>
  <c r="R1638" i="6"/>
  <c r="Q1639" i="6"/>
  <c r="R1639" i="6"/>
  <c r="Q1640" i="6"/>
  <c r="R1640" i="6"/>
  <c r="Q1641" i="6"/>
  <c r="R1641" i="6"/>
  <c r="Q1642" i="6"/>
  <c r="R1642" i="6"/>
  <c r="Q1643" i="6"/>
  <c r="R1643" i="6"/>
  <c r="Q1644" i="6"/>
  <c r="R1644" i="6"/>
  <c r="Q1645" i="6"/>
  <c r="R1645" i="6"/>
  <c r="Q1646" i="6"/>
  <c r="R1646" i="6"/>
  <c r="Q1647" i="6"/>
  <c r="R1647" i="6"/>
  <c r="Q1648" i="6"/>
  <c r="R1648" i="6"/>
  <c r="Q1649" i="6"/>
  <c r="R1649" i="6"/>
  <c r="Q1650" i="6"/>
  <c r="R1650" i="6"/>
  <c r="Q1651" i="6"/>
  <c r="R1651" i="6"/>
  <c r="Q1652" i="6"/>
  <c r="R1652" i="6"/>
  <c r="Q1653" i="6"/>
  <c r="R1653" i="6"/>
  <c r="Q1654" i="6"/>
  <c r="R1654" i="6"/>
  <c r="Q1655" i="6"/>
  <c r="R1655" i="6"/>
  <c r="Q1656" i="6"/>
  <c r="R1656" i="6"/>
  <c r="Q1657" i="6"/>
  <c r="R1657" i="6"/>
  <c r="Q1658" i="6"/>
  <c r="R1658" i="6"/>
  <c r="Q1659" i="6"/>
  <c r="R1659" i="6"/>
  <c r="Q1660" i="6"/>
  <c r="R1660" i="6"/>
  <c r="Q1661" i="6"/>
  <c r="R1661" i="6"/>
  <c r="Q1662" i="6"/>
  <c r="R1662" i="6"/>
  <c r="Q1663" i="6"/>
  <c r="R1663" i="6"/>
  <c r="Q1664" i="6"/>
  <c r="R1664" i="6"/>
  <c r="Q1665" i="6"/>
  <c r="R1665" i="6"/>
  <c r="Q1666" i="6"/>
  <c r="R1666" i="6"/>
  <c r="Q1667" i="6"/>
  <c r="R1667" i="6"/>
  <c r="Q1668" i="6"/>
  <c r="R1668" i="6"/>
  <c r="Q1669" i="6"/>
  <c r="R1669" i="6"/>
  <c r="Q1670" i="6"/>
  <c r="R1670" i="6"/>
  <c r="Q1671" i="6"/>
  <c r="R1671" i="6"/>
  <c r="Q1672" i="6"/>
  <c r="R1672" i="6"/>
  <c r="Q1673" i="6"/>
  <c r="R1673" i="6"/>
  <c r="Q1674" i="6"/>
  <c r="R1674" i="6"/>
  <c r="Q1675" i="6"/>
  <c r="R1675" i="6"/>
  <c r="Q1676" i="6"/>
  <c r="R1676" i="6"/>
  <c r="Q1677" i="6"/>
  <c r="R1677" i="6"/>
  <c r="Q1678" i="6"/>
  <c r="R1678" i="6"/>
  <c r="Q1679" i="6"/>
  <c r="R1679" i="6"/>
  <c r="Q1680" i="6"/>
  <c r="R1680" i="6"/>
  <c r="Q1681" i="6"/>
  <c r="R1681" i="6"/>
  <c r="Q1682" i="6"/>
  <c r="R1682" i="6"/>
  <c r="Q1683" i="6"/>
  <c r="R1683" i="6"/>
  <c r="Q1684" i="6"/>
  <c r="R1684" i="6"/>
  <c r="Q1685" i="6"/>
  <c r="R1685" i="6"/>
  <c r="Q1686" i="6"/>
  <c r="R1686" i="6"/>
  <c r="Q1687" i="6"/>
  <c r="R1687" i="6"/>
  <c r="Q1688" i="6"/>
  <c r="R1688" i="6"/>
  <c r="Q1689" i="6"/>
  <c r="R1689" i="6"/>
  <c r="Q1690" i="6"/>
  <c r="R1690" i="6"/>
  <c r="Q1691" i="6"/>
  <c r="R1691" i="6"/>
  <c r="Q1692" i="6"/>
  <c r="R1692" i="6"/>
  <c r="Q1693" i="6"/>
  <c r="R1693" i="6"/>
  <c r="Q1694" i="6"/>
  <c r="R1694" i="6"/>
  <c r="Q1695" i="6"/>
  <c r="R1695" i="6"/>
  <c r="Q1696" i="6"/>
  <c r="R1696" i="6"/>
  <c r="Q1697" i="6"/>
  <c r="R1697" i="6"/>
  <c r="Q1698" i="6"/>
  <c r="R1698" i="6"/>
  <c r="Q1699" i="6"/>
  <c r="R1699" i="6"/>
  <c r="Q1700" i="6"/>
  <c r="R1700" i="6"/>
  <c r="Q1701" i="6"/>
  <c r="R1701" i="6"/>
  <c r="Q1702" i="6"/>
  <c r="R1702" i="6"/>
  <c r="Q1703" i="6"/>
  <c r="R1703" i="6"/>
  <c r="Q1704" i="6"/>
  <c r="R1704" i="6"/>
  <c r="Q1705" i="6"/>
  <c r="R1705" i="6"/>
  <c r="Q1706" i="6"/>
  <c r="R1706" i="6"/>
  <c r="Q1707" i="6"/>
  <c r="R1707" i="6"/>
  <c r="Q1708" i="6"/>
  <c r="R1708" i="6"/>
  <c r="Q1709" i="6"/>
  <c r="R1709" i="6"/>
  <c r="Q1710" i="6"/>
  <c r="R1710" i="6"/>
  <c r="Q1711" i="6"/>
  <c r="R1711" i="6"/>
  <c r="Q1712" i="6"/>
  <c r="R1712" i="6"/>
  <c r="Q1713" i="6"/>
  <c r="R1713" i="6"/>
  <c r="Q1714" i="6"/>
  <c r="R1714" i="6"/>
  <c r="Q1715" i="6"/>
  <c r="R1715" i="6"/>
  <c r="Q1716" i="6"/>
  <c r="R1716" i="6"/>
  <c r="Q1717" i="6"/>
  <c r="R1717" i="6"/>
  <c r="Q1718" i="6"/>
  <c r="R1718" i="6"/>
  <c r="Q1719" i="6"/>
  <c r="R1719" i="6"/>
  <c r="Q1720" i="6"/>
  <c r="R1720" i="6"/>
  <c r="Q1721" i="6"/>
  <c r="R1721" i="6"/>
  <c r="Q1722" i="6"/>
  <c r="R1722" i="6"/>
  <c r="Q1723" i="6"/>
  <c r="R1723" i="6"/>
  <c r="Q1724" i="6"/>
  <c r="R1724" i="6"/>
  <c r="Q1725" i="6"/>
  <c r="R1725" i="6"/>
  <c r="Q1726" i="6"/>
  <c r="R1726" i="6"/>
  <c r="Q1727" i="6"/>
  <c r="R1727" i="6"/>
  <c r="Q1728" i="6"/>
  <c r="R1728" i="6"/>
  <c r="Q1729" i="6"/>
  <c r="R1729" i="6"/>
  <c r="Q1730" i="6"/>
  <c r="R1730" i="6"/>
  <c r="Q1731" i="6"/>
  <c r="R1731" i="6"/>
  <c r="Q1732" i="6"/>
  <c r="R1732" i="6"/>
  <c r="Q1733" i="6"/>
  <c r="R1733" i="6"/>
  <c r="Q1734" i="6"/>
  <c r="R1734" i="6"/>
  <c r="Q1735" i="6"/>
  <c r="R1735" i="6"/>
  <c r="Q1736" i="6"/>
  <c r="R1736" i="6"/>
  <c r="Q1737" i="6"/>
  <c r="R1737" i="6"/>
  <c r="Q1738" i="6"/>
  <c r="R1738" i="6"/>
  <c r="Q1739" i="6"/>
  <c r="R1739" i="6"/>
  <c r="Q1740" i="6"/>
  <c r="R1740" i="6"/>
  <c r="Q1741" i="6"/>
  <c r="R1741" i="6"/>
  <c r="Q1742" i="6"/>
  <c r="R1742" i="6"/>
  <c r="Q1743" i="6"/>
  <c r="R1743" i="6"/>
  <c r="Q1744" i="6"/>
  <c r="R1744" i="6"/>
  <c r="Q1745" i="6"/>
  <c r="R1745" i="6"/>
  <c r="Q1746" i="6"/>
  <c r="R1746" i="6"/>
  <c r="Q1747" i="6"/>
  <c r="R1747" i="6"/>
  <c r="Q1748" i="6"/>
  <c r="R1748" i="6"/>
  <c r="Q1749" i="6"/>
  <c r="R1749" i="6"/>
  <c r="Q1750" i="6"/>
  <c r="R1750" i="6"/>
  <c r="Q1751" i="6"/>
  <c r="R1751" i="6"/>
  <c r="Q1752" i="6"/>
  <c r="R1752" i="6"/>
  <c r="Q1753" i="6"/>
  <c r="R1753" i="6"/>
  <c r="Q1754" i="6"/>
  <c r="R1754" i="6"/>
  <c r="Q1755" i="6"/>
  <c r="R1755" i="6"/>
  <c r="Q1756" i="6"/>
  <c r="R1756" i="6"/>
  <c r="Q1757" i="6"/>
  <c r="R1757" i="6"/>
  <c r="Q1758" i="6"/>
  <c r="R1758" i="6"/>
  <c r="Q1759" i="6"/>
  <c r="R1759" i="6"/>
  <c r="Q1760" i="6"/>
  <c r="R1760" i="6"/>
  <c r="Q1761" i="6"/>
  <c r="R1761" i="6"/>
  <c r="Q1762" i="6"/>
  <c r="R1762" i="6"/>
  <c r="Q1763" i="6"/>
  <c r="R1763" i="6"/>
  <c r="Q1764" i="6"/>
  <c r="R1764" i="6"/>
  <c r="Q1765" i="6"/>
  <c r="R1765" i="6"/>
  <c r="Q1766" i="6"/>
  <c r="R1766" i="6"/>
  <c r="Q1767" i="6"/>
  <c r="R1767" i="6"/>
  <c r="Q1768" i="6"/>
  <c r="R1768" i="6"/>
  <c r="Q1769" i="6"/>
  <c r="R1769" i="6"/>
  <c r="Q1770" i="6"/>
  <c r="R1770" i="6"/>
  <c r="Q1771" i="6"/>
  <c r="R1771" i="6"/>
  <c r="Q1772" i="6"/>
  <c r="R1772" i="6"/>
  <c r="Q1773" i="6"/>
  <c r="R1773" i="6"/>
  <c r="Q1774" i="6"/>
  <c r="R1774" i="6"/>
  <c r="Q1775" i="6"/>
  <c r="R1775" i="6"/>
  <c r="Q1776" i="6"/>
  <c r="R1776" i="6"/>
  <c r="Q1777" i="6"/>
  <c r="R1777" i="6"/>
  <c r="Q1778" i="6"/>
  <c r="R1778" i="6"/>
  <c r="Q1779" i="6"/>
  <c r="R1779" i="6"/>
  <c r="Q1780" i="6"/>
  <c r="R1780" i="6"/>
  <c r="Q1781" i="6"/>
  <c r="R1781" i="6"/>
  <c r="Q1782" i="6"/>
  <c r="R1782" i="6"/>
  <c r="Q1783" i="6"/>
  <c r="R1783" i="6"/>
  <c r="Q1784" i="6"/>
  <c r="R1784" i="6"/>
  <c r="Q1785" i="6"/>
  <c r="R1785" i="6"/>
  <c r="Q1786" i="6"/>
  <c r="R1786" i="6"/>
  <c r="Q1787" i="6"/>
  <c r="R1787" i="6"/>
  <c r="Q1788" i="6"/>
  <c r="R1788" i="6"/>
  <c r="Q1789" i="6"/>
  <c r="R1789" i="6"/>
  <c r="Q1790" i="6"/>
  <c r="R1790" i="6"/>
  <c r="Q1791" i="6"/>
  <c r="R1791" i="6"/>
  <c r="Q1792" i="6"/>
  <c r="R1792" i="6"/>
  <c r="Q1793" i="6"/>
  <c r="R1793" i="6"/>
  <c r="Q1794" i="6"/>
  <c r="R1794" i="6"/>
  <c r="Q1795" i="6"/>
  <c r="R1795" i="6"/>
  <c r="Q1796" i="6"/>
  <c r="R1796" i="6"/>
  <c r="Q1797" i="6"/>
  <c r="R1797" i="6"/>
  <c r="Q1798" i="6"/>
  <c r="R1798" i="6"/>
  <c r="Q1799" i="6"/>
  <c r="R1799" i="6"/>
  <c r="Q1800" i="6"/>
  <c r="R1800" i="6"/>
  <c r="Q1801" i="6"/>
  <c r="R1801" i="6"/>
  <c r="Q1802" i="6"/>
  <c r="R1802" i="6"/>
  <c r="Q1803" i="6"/>
  <c r="R1803" i="6"/>
  <c r="Q1804" i="6"/>
  <c r="R1804" i="6"/>
  <c r="Q1805" i="6"/>
  <c r="R1805" i="6"/>
  <c r="Q1806" i="6"/>
  <c r="R1806" i="6"/>
  <c r="Q1807" i="6"/>
  <c r="R1807" i="6"/>
  <c r="Q1808" i="6"/>
  <c r="R1808" i="6"/>
  <c r="Q1809" i="6"/>
  <c r="R1809" i="6"/>
  <c r="Q1810" i="6"/>
  <c r="R1810" i="6"/>
  <c r="Q1811" i="6"/>
  <c r="R1811" i="6"/>
  <c r="Q1812" i="6"/>
  <c r="R1812" i="6"/>
  <c r="Q1813" i="6"/>
  <c r="R1813" i="6"/>
  <c r="Q1814" i="6"/>
  <c r="R1814" i="6"/>
  <c r="Q1815" i="6"/>
  <c r="R1815" i="6"/>
  <c r="Q1816" i="6"/>
  <c r="R1816" i="6"/>
  <c r="Q1817" i="6"/>
  <c r="R1817" i="6"/>
  <c r="Q1818" i="6"/>
  <c r="R1818" i="6"/>
  <c r="Q1819" i="6"/>
  <c r="R1819" i="6"/>
  <c r="Q1820" i="6"/>
  <c r="R1820" i="6"/>
  <c r="Q1821" i="6"/>
  <c r="R1821" i="6"/>
  <c r="Q1822" i="6"/>
  <c r="R1822" i="6"/>
  <c r="Q1823" i="6"/>
  <c r="R1823" i="6"/>
  <c r="Q1824" i="6"/>
  <c r="R1824" i="6"/>
  <c r="Q1825" i="6"/>
  <c r="R1825" i="6"/>
  <c r="Q1826" i="6"/>
  <c r="R1826" i="6"/>
  <c r="Q1827" i="6"/>
  <c r="R1827" i="6"/>
  <c r="Q1828" i="6"/>
  <c r="R1828" i="6"/>
  <c r="Q1829" i="6"/>
  <c r="R1829" i="6"/>
  <c r="Q1830" i="6"/>
  <c r="R1830" i="6"/>
  <c r="Q1831" i="6"/>
  <c r="R1831" i="6"/>
  <c r="Q1832" i="6"/>
  <c r="R1832" i="6"/>
  <c r="Q1833" i="6"/>
  <c r="R1833" i="6"/>
  <c r="Q1834" i="6"/>
  <c r="R1834" i="6"/>
  <c r="Q1835" i="6"/>
  <c r="R1835" i="6"/>
  <c r="Q1836" i="6"/>
  <c r="R1836" i="6"/>
  <c r="Q1837" i="6"/>
  <c r="R1837" i="6"/>
  <c r="Q1838" i="6"/>
  <c r="R1838" i="6"/>
  <c r="Q1839" i="6"/>
  <c r="R1839" i="6"/>
  <c r="Q1840" i="6"/>
  <c r="R1840" i="6"/>
  <c r="Q1841" i="6"/>
  <c r="R1841" i="6"/>
  <c r="Q1842" i="6"/>
  <c r="R1842" i="6"/>
  <c r="Q1843" i="6"/>
  <c r="R1843" i="6"/>
  <c r="Q1844" i="6"/>
  <c r="R1844" i="6"/>
  <c r="Q1845" i="6"/>
  <c r="R1845" i="6"/>
  <c r="Q1846" i="6"/>
  <c r="R1846" i="6"/>
  <c r="Q1847" i="6"/>
  <c r="R1847" i="6"/>
  <c r="Q1848" i="6"/>
  <c r="R1848" i="6"/>
  <c r="Q1849" i="6"/>
  <c r="R1849" i="6"/>
  <c r="Q1850" i="6"/>
  <c r="R1850" i="6"/>
  <c r="Q1851" i="6"/>
  <c r="R1851" i="6"/>
  <c r="Q1852" i="6"/>
  <c r="R1852" i="6"/>
  <c r="Q1853" i="6"/>
  <c r="R1853" i="6"/>
  <c r="Q1854" i="6"/>
  <c r="R1854" i="6"/>
  <c r="Q1855" i="6"/>
  <c r="R1855" i="6"/>
  <c r="Q1856" i="6"/>
  <c r="R1856" i="6"/>
  <c r="Q1857" i="6"/>
  <c r="R1857" i="6"/>
  <c r="Q1858" i="6"/>
  <c r="R1858" i="6"/>
  <c r="Q1859" i="6"/>
  <c r="R1859" i="6"/>
  <c r="Q1860" i="6"/>
  <c r="R1860" i="6"/>
  <c r="Q1861" i="6"/>
  <c r="R1861" i="6"/>
  <c r="Q1862" i="6"/>
  <c r="R1862" i="6"/>
  <c r="Q1863" i="6"/>
  <c r="R1863" i="6"/>
  <c r="Q1864" i="6"/>
  <c r="R1864" i="6"/>
  <c r="Q1865" i="6"/>
  <c r="R1865" i="6"/>
  <c r="Q1866" i="6"/>
  <c r="R1866" i="6"/>
  <c r="Q1867" i="6"/>
  <c r="R1867" i="6"/>
  <c r="Q1868" i="6"/>
  <c r="R1868" i="6"/>
  <c r="Q1869" i="6"/>
  <c r="R1869" i="6"/>
  <c r="Q1870" i="6"/>
  <c r="R1870" i="6"/>
  <c r="Q1871" i="6"/>
  <c r="R1871" i="6"/>
  <c r="Q1872" i="6"/>
  <c r="R1872" i="6"/>
  <c r="Q1873" i="6"/>
  <c r="R1873" i="6"/>
  <c r="Q1874" i="6"/>
  <c r="R1874" i="6"/>
  <c r="Q1875" i="6"/>
  <c r="R1875" i="6"/>
  <c r="Q1876" i="6"/>
  <c r="R1876" i="6"/>
  <c r="Q1877" i="6"/>
  <c r="R1877" i="6"/>
  <c r="Q1878" i="6"/>
  <c r="R1878" i="6"/>
  <c r="Q1879" i="6"/>
  <c r="R1879" i="6"/>
  <c r="Q1880" i="6"/>
  <c r="R1880" i="6"/>
  <c r="Q1881" i="6"/>
  <c r="R1881" i="6"/>
  <c r="Q1882" i="6"/>
  <c r="R1882" i="6"/>
  <c r="Q1883" i="6"/>
  <c r="R1883" i="6"/>
  <c r="Q1884" i="6"/>
  <c r="R1884" i="6"/>
  <c r="Q1885" i="6"/>
  <c r="R1885" i="6"/>
  <c r="Q1886" i="6"/>
  <c r="R1886" i="6"/>
  <c r="Q1887" i="6"/>
  <c r="R1887" i="6"/>
  <c r="Q1888" i="6"/>
  <c r="R1888" i="6"/>
  <c r="Q1889" i="6"/>
  <c r="R1889" i="6"/>
  <c r="Q1890" i="6"/>
  <c r="R1890" i="6"/>
  <c r="Q1891" i="6"/>
  <c r="R1891" i="6"/>
  <c r="Q1892" i="6"/>
  <c r="R1892" i="6"/>
  <c r="Q1893" i="6"/>
  <c r="R1893" i="6"/>
  <c r="Q1894" i="6"/>
  <c r="R1894" i="6"/>
  <c r="Q1895" i="6"/>
  <c r="R1895" i="6"/>
  <c r="Q1896" i="6"/>
  <c r="R1896" i="6"/>
  <c r="Q1897" i="6"/>
  <c r="R1897" i="6"/>
  <c r="Q1898" i="6"/>
  <c r="R1898" i="6"/>
  <c r="Q1899" i="6"/>
  <c r="R1899" i="6"/>
  <c r="Q1900" i="6"/>
  <c r="R1900" i="6"/>
  <c r="Q1901" i="6"/>
  <c r="R1901" i="6"/>
  <c r="Q1902" i="6"/>
  <c r="R1902" i="6"/>
  <c r="Q1903" i="6"/>
  <c r="R1903" i="6"/>
  <c r="Q1904" i="6"/>
  <c r="R1904" i="6"/>
  <c r="Q1905" i="6"/>
  <c r="R1905" i="6"/>
  <c r="Q1906" i="6"/>
  <c r="R1906" i="6"/>
  <c r="Q1907" i="6"/>
  <c r="R1907" i="6"/>
  <c r="Q1908" i="6"/>
  <c r="R1908" i="6"/>
  <c r="Q1909" i="6"/>
  <c r="R1909" i="6"/>
  <c r="Q1910" i="6"/>
  <c r="R1910" i="6"/>
  <c r="Q1911" i="6"/>
  <c r="R1911" i="6"/>
  <c r="Q1912" i="6"/>
  <c r="R1912" i="6"/>
  <c r="Q1913" i="6"/>
  <c r="R1913" i="6"/>
  <c r="Q1914" i="6"/>
  <c r="R1914" i="6"/>
  <c r="Q1915" i="6"/>
  <c r="R1915" i="6"/>
  <c r="Q1916" i="6"/>
  <c r="R1916" i="6"/>
  <c r="Q1917" i="6"/>
  <c r="R1917" i="6"/>
  <c r="Q1918" i="6"/>
  <c r="R1918" i="6"/>
  <c r="Q1919" i="6"/>
  <c r="R1919" i="6"/>
  <c r="Q1920" i="6"/>
  <c r="R1920" i="6"/>
  <c r="Q1921" i="6"/>
  <c r="R1921" i="6"/>
  <c r="Q1922" i="6"/>
  <c r="R1922" i="6"/>
  <c r="Q1923" i="6"/>
  <c r="R1923" i="6"/>
  <c r="Q1924" i="6"/>
  <c r="R1924" i="6"/>
  <c r="Q1925" i="6"/>
  <c r="R1925" i="6"/>
  <c r="Q1926" i="6"/>
  <c r="R1926" i="6"/>
  <c r="Q1927" i="6"/>
  <c r="R1927" i="6"/>
  <c r="Q1928" i="6"/>
  <c r="R1928" i="6"/>
  <c r="Q1929" i="6"/>
  <c r="R1929" i="6"/>
  <c r="Q1930" i="6"/>
  <c r="R1930" i="6"/>
  <c r="Q1931" i="6"/>
  <c r="R1931" i="6"/>
  <c r="Q1932" i="6"/>
  <c r="R1932" i="6"/>
  <c r="Q1933" i="6"/>
  <c r="R1933" i="6"/>
  <c r="Q1934" i="6"/>
  <c r="R1934" i="6"/>
  <c r="Q1935" i="6"/>
  <c r="R1935" i="6"/>
  <c r="Q1936" i="6"/>
  <c r="R1936" i="6"/>
  <c r="Q1937" i="6"/>
  <c r="R1937" i="6"/>
  <c r="Q1938" i="6"/>
  <c r="R1938" i="6"/>
  <c r="Q1939" i="6"/>
  <c r="R1939" i="6"/>
  <c r="Q1940" i="6"/>
  <c r="R1940" i="6"/>
  <c r="Q1941" i="6"/>
  <c r="R1941" i="6"/>
  <c r="Q1942" i="6"/>
  <c r="R1942" i="6"/>
  <c r="Q1943" i="6"/>
  <c r="R1943" i="6"/>
  <c r="Q1944" i="6"/>
  <c r="R1944" i="6"/>
  <c r="Q1945" i="6"/>
  <c r="R1945" i="6"/>
  <c r="Q1946" i="6"/>
  <c r="R1946" i="6"/>
  <c r="Q1947" i="6"/>
  <c r="R1947" i="6"/>
  <c r="Q1948" i="6"/>
  <c r="R1948" i="6"/>
  <c r="Q1949" i="6"/>
  <c r="R1949" i="6"/>
  <c r="Q1950" i="6"/>
  <c r="R1950" i="6"/>
  <c r="Q1951" i="6"/>
  <c r="R1951" i="6"/>
  <c r="Q1952" i="6"/>
  <c r="R1952" i="6"/>
  <c r="Q1953" i="6"/>
  <c r="R1953" i="6"/>
  <c r="Q1954" i="6"/>
  <c r="R1954" i="6"/>
  <c r="Q1955" i="6"/>
  <c r="R1955" i="6"/>
  <c r="Q1956" i="6"/>
  <c r="R1956" i="6"/>
  <c r="Q1957" i="6"/>
  <c r="R1957" i="6"/>
  <c r="Q1958" i="6"/>
  <c r="R1958" i="6"/>
  <c r="Q1959" i="6"/>
  <c r="R1959" i="6"/>
  <c r="Q1960" i="6"/>
  <c r="R1960" i="6"/>
  <c r="Q1961" i="6"/>
  <c r="R1961" i="6"/>
  <c r="Q1962" i="6"/>
  <c r="R1962" i="6"/>
  <c r="Q1963" i="6"/>
  <c r="R1963" i="6"/>
  <c r="Q1964" i="6"/>
  <c r="R1964" i="6"/>
  <c r="Q1965" i="6"/>
  <c r="R1965" i="6"/>
  <c r="Q1966" i="6"/>
  <c r="R1966" i="6"/>
  <c r="Q1967" i="6"/>
  <c r="R1967" i="6"/>
  <c r="Q1968" i="6"/>
  <c r="R1968" i="6"/>
  <c r="Q1969" i="6"/>
  <c r="R1969" i="6"/>
  <c r="Q1970" i="6"/>
  <c r="R1970" i="6"/>
  <c r="Q1971" i="6"/>
  <c r="R1971" i="6"/>
  <c r="Q1972" i="6"/>
  <c r="R1972" i="6"/>
  <c r="Q1973" i="6"/>
  <c r="R1973" i="6"/>
  <c r="Q1974" i="6"/>
  <c r="R1974" i="6"/>
  <c r="Q1975" i="6"/>
  <c r="R1975" i="6"/>
  <c r="Q1976" i="6"/>
  <c r="R1976" i="6"/>
  <c r="Q1977" i="6"/>
  <c r="R1977" i="6"/>
  <c r="Q1978" i="6"/>
  <c r="R1978" i="6"/>
  <c r="Q1979" i="6"/>
  <c r="R1979" i="6"/>
  <c r="Q1980" i="6"/>
  <c r="R1980" i="6"/>
  <c r="Q1981" i="6"/>
  <c r="R1981" i="6"/>
  <c r="Q1982" i="6"/>
  <c r="R1982" i="6"/>
  <c r="Q1983" i="6"/>
  <c r="R1983" i="6"/>
  <c r="Q1984" i="6"/>
  <c r="R1984" i="6"/>
  <c r="Q1985" i="6"/>
  <c r="R1985" i="6"/>
  <c r="Q1986" i="6"/>
  <c r="R1986" i="6"/>
  <c r="Q1987" i="6"/>
  <c r="R1987" i="6"/>
  <c r="Q1988" i="6"/>
  <c r="R1988" i="6"/>
  <c r="Q1989" i="6"/>
  <c r="R1989" i="6"/>
  <c r="Q1990" i="6"/>
  <c r="R1990" i="6"/>
  <c r="Q1991" i="6"/>
  <c r="R1991" i="6"/>
  <c r="Q1992" i="6"/>
  <c r="R1992" i="6"/>
  <c r="Q1993" i="6"/>
  <c r="R1993" i="6"/>
  <c r="Q1994" i="6"/>
  <c r="R1994" i="6"/>
  <c r="Q1995" i="6"/>
  <c r="R1995" i="6"/>
  <c r="Q1996" i="6"/>
  <c r="R1996" i="6"/>
  <c r="Q1997" i="6"/>
  <c r="R1997" i="6"/>
  <c r="Q1998" i="6"/>
  <c r="R1998" i="6"/>
  <c r="Q1999" i="6"/>
  <c r="R1999" i="6"/>
  <c r="Q2000" i="6"/>
  <c r="R2000" i="6"/>
  <c r="Q2001" i="6"/>
  <c r="R2001" i="6"/>
  <c r="Q2002" i="6"/>
  <c r="R2002" i="6"/>
  <c r="Q2003" i="6"/>
  <c r="R2003" i="6"/>
  <c r="Q2004" i="6"/>
  <c r="R2004" i="6"/>
  <c r="Q2005" i="6"/>
  <c r="R2005" i="6"/>
  <c r="Q2006" i="6"/>
  <c r="R2006" i="6"/>
  <c r="Q2007" i="6"/>
  <c r="R2007" i="6"/>
  <c r="Q2008" i="6"/>
  <c r="R2008" i="6"/>
  <c r="Q2009" i="6"/>
  <c r="R2009" i="6"/>
  <c r="Q2010" i="6"/>
  <c r="R2010" i="6"/>
  <c r="Q2011" i="6"/>
  <c r="R2011" i="6"/>
  <c r="Q2012" i="6"/>
  <c r="R2012" i="6"/>
  <c r="Q2013" i="6"/>
  <c r="R2013" i="6"/>
  <c r="Q2014" i="6"/>
  <c r="R2014" i="6"/>
  <c r="Q2015" i="6"/>
  <c r="R2015" i="6"/>
  <c r="Q2016" i="6"/>
  <c r="R2016" i="6"/>
  <c r="Q2017" i="6"/>
  <c r="R2017" i="6"/>
  <c r="Q2018" i="6"/>
  <c r="R2018" i="6"/>
  <c r="Q2019" i="6"/>
  <c r="R2019" i="6"/>
  <c r="Q2020" i="6"/>
  <c r="R2020" i="6"/>
  <c r="Q2021" i="6"/>
  <c r="R2021" i="6"/>
  <c r="Q2022" i="6"/>
  <c r="R2022" i="6"/>
  <c r="Q2023" i="6"/>
  <c r="R2023" i="6"/>
  <c r="Q2024" i="6"/>
  <c r="R2024" i="6"/>
  <c r="Q2025" i="6"/>
  <c r="R2025" i="6"/>
  <c r="Q2026" i="6"/>
  <c r="R2026" i="6"/>
  <c r="Q2027" i="6"/>
  <c r="R2027" i="6"/>
  <c r="Q2028" i="6"/>
  <c r="R2028" i="6"/>
  <c r="Q2029" i="6"/>
  <c r="R2029" i="6"/>
  <c r="Q2030" i="6"/>
  <c r="R2030" i="6"/>
  <c r="Q2031" i="6"/>
  <c r="R2031" i="6"/>
  <c r="Q2032" i="6"/>
  <c r="R2032" i="6"/>
  <c r="Q2033" i="6"/>
  <c r="R2033" i="6"/>
  <c r="Q2034" i="6"/>
  <c r="R2034" i="6"/>
  <c r="Q2035" i="6"/>
  <c r="R2035" i="6"/>
  <c r="Q2036" i="6"/>
  <c r="R2036" i="6"/>
  <c r="Q2037" i="6"/>
  <c r="R2037" i="6"/>
  <c r="Q2038" i="6"/>
  <c r="R2038" i="6"/>
  <c r="Q2039" i="6"/>
  <c r="R2039" i="6"/>
  <c r="Q2040" i="6"/>
  <c r="R2040" i="6"/>
  <c r="Q2041" i="6"/>
  <c r="R2041" i="6"/>
  <c r="Q2042" i="6"/>
  <c r="R2042" i="6"/>
  <c r="Q2043" i="6"/>
  <c r="R2043" i="6"/>
  <c r="Q2044" i="6"/>
  <c r="R2044" i="6"/>
  <c r="Q2045" i="6"/>
  <c r="R2045" i="6"/>
  <c r="Q2046" i="6"/>
  <c r="R2046" i="6"/>
  <c r="Q2047" i="6"/>
  <c r="R2047" i="6"/>
  <c r="Q2048" i="6"/>
  <c r="R2048" i="6"/>
  <c r="Q2049" i="6"/>
  <c r="R2049" i="6"/>
  <c r="Q2050" i="6"/>
  <c r="R2050" i="6"/>
  <c r="Q2051" i="6"/>
  <c r="R2051" i="6"/>
  <c r="Q2052" i="6"/>
  <c r="R2052" i="6"/>
  <c r="Q2053" i="6"/>
  <c r="R2053" i="6"/>
  <c r="Q2054" i="6"/>
  <c r="R2054" i="6"/>
  <c r="Q2055" i="6"/>
  <c r="R2055" i="6"/>
  <c r="Q2056" i="6"/>
  <c r="R2056" i="6"/>
  <c r="Q2057" i="6"/>
  <c r="R2057" i="6"/>
  <c r="Q2058" i="6"/>
  <c r="R2058" i="6"/>
  <c r="Q2059" i="6"/>
  <c r="R2059" i="6"/>
  <c r="Q2060" i="6"/>
  <c r="R2060" i="6"/>
  <c r="Q2061" i="6"/>
  <c r="R2061" i="6"/>
  <c r="Q2062" i="6"/>
  <c r="R2062" i="6"/>
  <c r="Q2063" i="6"/>
  <c r="R2063" i="6"/>
  <c r="Q2064" i="6"/>
  <c r="R2064" i="6"/>
  <c r="Q2065" i="6"/>
  <c r="R2065" i="6"/>
  <c r="Q2066" i="6"/>
  <c r="R2066" i="6"/>
  <c r="Q2067" i="6"/>
  <c r="R2067" i="6"/>
  <c r="Q2068" i="6"/>
  <c r="R2068" i="6"/>
  <c r="Q2069" i="6"/>
  <c r="R2069" i="6"/>
  <c r="Q2070" i="6"/>
  <c r="R2070" i="6"/>
  <c r="Q2071" i="6"/>
  <c r="R2071" i="6"/>
  <c r="Q2072" i="6"/>
  <c r="R2072" i="6"/>
  <c r="Q2073" i="6"/>
  <c r="R2073" i="6"/>
  <c r="Q2074" i="6"/>
  <c r="R2074" i="6"/>
  <c r="Q2075" i="6"/>
  <c r="R2075" i="6"/>
  <c r="Q2076" i="6"/>
  <c r="R2076" i="6"/>
  <c r="Q2077" i="6"/>
  <c r="R2077" i="6"/>
  <c r="Q2078" i="6"/>
  <c r="R2078" i="6"/>
  <c r="Q2079" i="6"/>
  <c r="R2079" i="6"/>
  <c r="Q2080" i="6"/>
  <c r="R2080" i="6"/>
  <c r="Q2081" i="6"/>
  <c r="R2081" i="6"/>
  <c r="Q2082" i="6"/>
  <c r="R2082" i="6"/>
  <c r="Q2083" i="6"/>
  <c r="R2083" i="6"/>
  <c r="Q2084" i="6"/>
  <c r="R2084" i="6"/>
  <c r="Q2085" i="6"/>
  <c r="R2085" i="6"/>
  <c r="Q2086" i="6"/>
  <c r="R2086" i="6"/>
  <c r="Q2087" i="6"/>
  <c r="R2087" i="6"/>
  <c r="Q2088" i="6"/>
  <c r="R2088" i="6"/>
  <c r="Q2089" i="6"/>
  <c r="R2089" i="6"/>
  <c r="Q2090" i="6"/>
  <c r="R2090" i="6"/>
  <c r="Q2091" i="6"/>
  <c r="R2091" i="6"/>
  <c r="Q2092" i="6"/>
  <c r="R2092" i="6"/>
  <c r="Q2093" i="6"/>
  <c r="R2093" i="6"/>
  <c r="Q2094" i="6"/>
  <c r="R2094" i="6"/>
  <c r="Q2095" i="6"/>
  <c r="R2095" i="6"/>
  <c r="Q2096" i="6"/>
  <c r="R2096" i="6"/>
  <c r="Q2097" i="6"/>
  <c r="R2097" i="6"/>
  <c r="Q2098" i="6"/>
  <c r="R2098" i="6"/>
  <c r="Q2099" i="6"/>
  <c r="R2099" i="6"/>
  <c r="Q2100" i="6"/>
  <c r="R2100" i="6"/>
  <c r="Q2101" i="6"/>
  <c r="R2101" i="6"/>
  <c r="Q2102" i="6"/>
  <c r="R2102" i="6"/>
  <c r="Q2103" i="6"/>
  <c r="R2103" i="6"/>
  <c r="Q2104" i="6"/>
  <c r="R2104" i="6"/>
  <c r="Q2105" i="6"/>
  <c r="R2105" i="6"/>
  <c r="Q2106" i="6"/>
  <c r="R2106" i="6"/>
  <c r="Q2107" i="6"/>
  <c r="R2107" i="6"/>
  <c r="Q2108" i="6"/>
  <c r="R2108" i="6"/>
  <c r="Q2109" i="6"/>
  <c r="R2109" i="6"/>
  <c r="Q2110" i="6"/>
  <c r="R2110" i="6"/>
  <c r="Q2111" i="6"/>
  <c r="R2111" i="6"/>
  <c r="Q2112" i="6"/>
  <c r="R2112" i="6"/>
  <c r="Q2113" i="6"/>
  <c r="R2113" i="6"/>
  <c r="Q2114" i="6"/>
  <c r="R2114" i="6"/>
  <c r="Q2115" i="6"/>
  <c r="R2115" i="6"/>
  <c r="Q2116" i="6"/>
  <c r="R2116" i="6"/>
  <c r="Q2117" i="6"/>
  <c r="R2117" i="6"/>
  <c r="Q2118" i="6"/>
  <c r="R2118" i="6"/>
  <c r="Q2119" i="6"/>
  <c r="R2119" i="6"/>
  <c r="Q2120" i="6"/>
  <c r="R2120" i="6"/>
  <c r="Q2121" i="6"/>
  <c r="R2121" i="6"/>
  <c r="Q2122" i="6"/>
  <c r="R2122" i="6"/>
  <c r="Q2123" i="6"/>
  <c r="R2123" i="6"/>
  <c r="Q2124" i="6"/>
  <c r="R2124" i="6"/>
  <c r="Q2125" i="6"/>
  <c r="R2125" i="6"/>
  <c r="Q2126" i="6"/>
  <c r="R2126" i="6"/>
  <c r="Q2127" i="6"/>
  <c r="R2127" i="6"/>
  <c r="Q2128" i="6"/>
  <c r="R2128" i="6"/>
  <c r="Q2129" i="6"/>
  <c r="R2129" i="6"/>
  <c r="Q2130" i="6"/>
  <c r="R2130" i="6"/>
  <c r="Q2131" i="6"/>
  <c r="R2131" i="6"/>
  <c r="Q2132" i="6"/>
  <c r="R2132" i="6"/>
  <c r="Q2133" i="6"/>
  <c r="R2133" i="6"/>
  <c r="Q2134" i="6"/>
  <c r="R2134" i="6"/>
  <c r="Q2135" i="6"/>
  <c r="R2135" i="6"/>
  <c r="Q2136" i="6"/>
  <c r="R2136" i="6"/>
  <c r="Q2137" i="6"/>
  <c r="R2137" i="6"/>
  <c r="Q2138" i="6"/>
  <c r="R2138" i="6"/>
  <c r="Q2139" i="6"/>
  <c r="R2139" i="6"/>
  <c r="Q2140" i="6"/>
  <c r="R2140" i="6"/>
  <c r="Q2141" i="6"/>
  <c r="R2141" i="6"/>
  <c r="Q2142" i="6"/>
  <c r="R2142" i="6"/>
  <c r="Q2143" i="6"/>
  <c r="R2143" i="6"/>
  <c r="Q2144" i="6"/>
  <c r="R2144" i="6"/>
  <c r="Q2145" i="6"/>
  <c r="R2145" i="6"/>
  <c r="Q2146" i="6"/>
  <c r="R2146" i="6"/>
  <c r="Q2147" i="6"/>
  <c r="R2147" i="6"/>
  <c r="Q2148" i="6"/>
  <c r="R2148" i="6"/>
  <c r="Q2149" i="6"/>
  <c r="R2149" i="6"/>
  <c r="Q2150" i="6"/>
  <c r="R2150" i="6"/>
  <c r="Q2151" i="6"/>
  <c r="R2151" i="6"/>
  <c r="Q2152" i="6"/>
  <c r="R2152" i="6"/>
  <c r="Q2153" i="6"/>
  <c r="R2153" i="6"/>
  <c r="Q2154" i="6"/>
  <c r="R2154" i="6"/>
  <c r="Q2155" i="6"/>
  <c r="R2155" i="6"/>
  <c r="Q2156" i="6"/>
  <c r="R2156" i="6"/>
  <c r="Q2157" i="6"/>
  <c r="R2157" i="6"/>
  <c r="Q2158" i="6"/>
  <c r="R2158" i="6"/>
  <c r="Q2159" i="6"/>
  <c r="R2159" i="6"/>
  <c r="Q2160" i="6"/>
  <c r="R2160" i="6"/>
  <c r="Q2161" i="6"/>
  <c r="R2161" i="6"/>
  <c r="Q2162" i="6"/>
  <c r="R2162" i="6"/>
  <c r="Q2163" i="6"/>
  <c r="R2163" i="6"/>
  <c r="Q2164" i="6"/>
  <c r="R2164" i="6"/>
  <c r="Q2165" i="6"/>
  <c r="R2165" i="6"/>
  <c r="Q2166" i="6"/>
  <c r="R2166" i="6"/>
  <c r="Q2167" i="6"/>
  <c r="R2167" i="6"/>
  <c r="Q2168" i="6"/>
  <c r="R2168" i="6"/>
  <c r="Q2169" i="6"/>
  <c r="R2169" i="6"/>
  <c r="Q2170" i="6"/>
  <c r="R2170" i="6"/>
  <c r="Q2171" i="6"/>
  <c r="R2171" i="6"/>
  <c r="Q2172" i="6"/>
  <c r="R2172" i="6"/>
  <c r="Q2173" i="6"/>
  <c r="R2173" i="6"/>
  <c r="Q2174" i="6"/>
  <c r="R2174" i="6"/>
  <c r="Q2175" i="6"/>
  <c r="R2175" i="6"/>
  <c r="Q2176" i="6"/>
  <c r="R2176" i="6"/>
  <c r="Q2177" i="6"/>
  <c r="R2177" i="6"/>
  <c r="Q2178" i="6"/>
  <c r="R2178" i="6"/>
  <c r="Q2179" i="6"/>
  <c r="R2179" i="6"/>
  <c r="Q2180" i="6"/>
  <c r="R2180" i="6"/>
  <c r="Q2181" i="6"/>
  <c r="R2181" i="6"/>
  <c r="Q2182" i="6"/>
  <c r="R2182" i="6"/>
  <c r="Q2183" i="6"/>
  <c r="R2183" i="6"/>
  <c r="Q2184" i="6"/>
  <c r="R2184" i="6"/>
  <c r="Q2185" i="6"/>
  <c r="R2185" i="6"/>
  <c r="Q2186" i="6"/>
  <c r="R2186" i="6"/>
  <c r="Q2187" i="6"/>
  <c r="R2187" i="6"/>
  <c r="Q2188" i="6"/>
  <c r="R2188" i="6"/>
  <c r="Q2189" i="6"/>
  <c r="R2189" i="6"/>
  <c r="Q2190" i="6"/>
  <c r="R2190" i="6"/>
  <c r="Q2191" i="6"/>
  <c r="R2191" i="6"/>
  <c r="Q2192" i="6"/>
  <c r="R2192" i="6"/>
  <c r="Q2193" i="6"/>
  <c r="R2193" i="6"/>
  <c r="Q2194" i="6"/>
  <c r="R2194" i="6"/>
  <c r="Q2195" i="6"/>
  <c r="R2195" i="6"/>
  <c r="Q2196" i="6"/>
  <c r="R2196" i="6"/>
  <c r="Q2197" i="6"/>
  <c r="R2197" i="6"/>
  <c r="Q2198" i="6"/>
  <c r="R2198" i="6"/>
  <c r="Q2199" i="6"/>
  <c r="R2199" i="6"/>
  <c r="Q2200" i="6"/>
  <c r="R2200" i="6"/>
  <c r="Q2201" i="6"/>
  <c r="R2201" i="6"/>
  <c r="Q2202" i="6"/>
  <c r="R2202" i="6"/>
  <c r="Q2203" i="6"/>
  <c r="R2203" i="6"/>
  <c r="Q2204" i="6"/>
  <c r="R2204" i="6"/>
  <c r="Q2205" i="6"/>
  <c r="R2205" i="6"/>
  <c r="Q2206" i="6"/>
  <c r="R2206" i="6"/>
  <c r="Q2207" i="6"/>
  <c r="R2207" i="6"/>
  <c r="Q2208" i="6"/>
  <c r="R2208" i="6"/>
  <c r="Q2209" i="6"/>
  <c r="R2209" i="6"/>
  <c r="Q2210" i="6"/>
  <c r="R2210" i="6"/>
  <c r="Q2211" i="6"/>
  <c r="R2211" i="6"/>
  <c r="Q2212" i="6"/>
  <c r="R2212" i="6"/>
  <c r="Q2213" i="6"/>
  <c r="R2213" i="6"/>
  <c r="Q2214" i="6"/>
  <c r="R2214" i="6"/>
  <c r="Q2215" i="6"/>
  <c r="R2215" i="6"/>
  <c r="Q2216" i="6"/>
  <c r="R2216" i="6"/>
  <c r="Q2217" i="6"/>
  <c r="R2217" i="6"/>
  <c r="Q2218" i="6"/>
  <c r="R2218" i="6"/>
  <c r="Q2219" i="6"/>
  <c r="R2219" i="6"/>
  <c r="Q2220" i="6"/>
  <c r="R2220" i="6"/>
  <c r="Q2221" i="6"/>
  <c r="R2221" i="6"/>
  <c r="Q2222" i="6"/>
  <c r="R2222" i="6"/>
  <c r="Q2223" i="6"/>
  <c r="R2223" i="6"/>
  <c r="Q2224" i="6"/>
  <c r="R2224" i="6"/>
  <c r="Q2225" i="6"/>
  <c r="R2225" i="6"/>
  <c r="Q2226" i="6"/>
  <c r="R2226" i="6"/>
  <c r="Q2227" i="6"/>
  <c r="R2227" i="6"/>
  <c r="Q2228" i="6"/>
  <c r="R2228" i="6"/>
  <c r="Q2229" i="6"/>
  <c r="R2229" i="6"/>
  <c r="Q2230" i="6"/>
  <c r="R2230" i="6"/>
  <c r="Q2231" i="6"/>
  <c r="R2231" i="6"/>
  <c r="Q2232" i="6"/>
  <c r="R2232" i="6"/>
  <c r="Q2233" i="6"/>
  <c r="R2233" i="6"/>
  <c r="Q2234" i="6"/>
  <c r="R2234" i="6"/>
  <c r="Q2235" i="6"/>
  <c r="R2235" i="6"/>
  <c r="Q2236" i="6"/>
  <c r="R2236" i="6"/>
  <c r="Q2237" i="6"/>
  <c r="R2237" i="6"/>
  <c r="Q2238" i="6"/>
  <c r="R2238" i="6"/>
  <c r="Q2239" i="6"/>
  <c r="R2239" i="6"/>
  <c r="Q2240" i="6"/>
  <c r="R2240" i="6"/>
  <c r="Q2241" i="6"/>
  <c r="R2241" i="6"/>
  <c r="Q2242" i="6"/>
  <c r="R2242" i="6"/>
  <c r="Q2243" i="6"/>
  <c r="R2243" i="6"/>
  <c r="Q2244" i="6"/>
  <c r="R2244" i="6"/>
  <c r="Q2245" i="6"/>
  <c r="R2245" i="6"/>
  <c r="Q2246" i="6"/>
  <c r="R2246" i="6"/>
  <c r="Q2247" i="6"/>
  <c r="R2247" i="6"/>
  <c r="Q2248" i="6"/>
  <c r="R2248" i="6"/>
  <c r="Q2249" i="6"/>
  <c r="R2249" i="6"/>
  <c r="Q2250" i="6"/>
  <c r="R2250" i="6"/>
  <c r="Q2251" i="6"/>
  <c r="R2251" i="6"/>
  <c r="Q2252" i="6"/>
  <c r="R2252" i="6"/>
  <c r="Q2253" i="6"/>
  <c r="R2253" i="6"/>
  <c r="Q2254" i="6"/>
  <c r="R2254" i="6"/>
  <c r="Q2255" i="6"/>
  <c r="R2255" i="6"/>
  <c r="Q2256" i="6"/>
  <c r="R2256" i="6"/>
  <c r="Q2257" i="6"/>
  <c r="R2257" i="6"/>
  <c r="Q2258" i="6"/>
  <c r="R2258" i="6"/>
  <c r="Q2259" i="6"/>
  <c r="R2259" i="6"/>
  <c r="Q2260" i="6"/>
  <c r="R2260" i="6"/>
  <c r="Q2261" i="6"/>
  <c r="R2261" i="6"/>
  <c r="Q2262" i="6"/>
  <c r="R2262" i="6"/>
  <c r="Q2263" i="6"/>
  <c r="R2263" i="6"/>
  <c r="Q2264" i="6"/>
  <c r="R2264" i="6"/>
  <c r="Q2265" i="6"/>
  <c r="R2265" i="6"/>
  <c r="Q2266" i="6"/>
  <c r="R2266" i="6"/>
  <c r="Q2267" i="6"/>
  <c r="R2267" i="6"/>
  <c r="Q2268" i="6"/>
  <c r="R2268" i="6"/>
  <c r="Q2269" i="6"/>
  <c r="R2269" i="6"/>
  <c r="Q2270" i="6"/>
  <c r="R2270" i="6"/>
  <c r="Q2271" i="6"/>
  <c r="R2271" i="6"/>
  <c r="Q2272" i="6"/>
  <c r="R2272" i="6"/>
  <c r="Q2273" i="6"/>
  <c r="R2273" i="6"/>
  <c r="Q2274" i="6"/>
  <c r="R2274" i="6"/>
  <c r="Q2275" i="6"/>
  <c r="R2275" i="6"/>
  <c r="Q2276" i="6"/>
  <c r="R2276" i="6"/>
  <c r="Q2277" i="6"/>
  <c r="R2277" i="6"/>
  <c r="Q2278" i="6"/>
  <c r="R2278" i="6"/>
  <c r="Q2279" i="6"/>
  <c r="R2279" i="6"/>
  <c r="Q2280" i="6"/>
  <c r="R2280" i="6"/>
  <c r="Q2281" i="6"/>
  <c r="R2281" i="6"/>
  <c r="Q2282" i="6"/>
  <c r="R2282" i="6"/>
  <c r="Q2283" i="6"/>
  <c r="R2283" i="6"/>
  <c r="Q2284" i="6"/>
  <c r="R2284" i="6"/>
  <c r="Q2285" i="6"/>
  <c r="R2285" i="6"/>
  <c r="Q2286" i="6"/>
  <c r="R2286" i="6"/>
  <c r="Q2287" i="6"/>
  <c r="R2287" i="6"/>
  <c r="Q2288" i="6"/>
  <c r="R2288" i="6"/>
  <c r="Q2289" i="6"/>
  <c r="R2289" i="6"/>
  <c r="Q2290" i="6"/>
  <c r="R2290" i="6"/>
  <c r="Q2291" i="6"/>
  <c r="R2291" i="6"/>
  <c r="Q2292" i="6"/>
  <c r="R2292" i="6"/>
  <c r="Q2293" i="6"/>
  <c r="R2293" i="6"/>
  <c r="Q2294" i="6"/>
  <c r="R2294" i="6"/>
  <c r="Q2295" i="6"/>
  <c r="R2295" i="6"/>
  <c r="Q2296" i="6"/>
  <c r="R2296" i="6"/>
  <c r="Q2297" i="6"/>
  <c r="R2297" i="6"/>
  <c r="Q2298" i="6"/>
  <c r="R2298" i="6"/>
  <c r="Q2299" i="6"/>
  <c r="R2299" i="6"/>
  <c r="Q2300" i="6"/>
  <c r="R2300" i="6"/>
  <c r="Q2301" i="6"/>
  <c r="R2301" i="6"/>
  <c r="Q2302" i="6"/>
  <c r="R2302" i="6"/>
  <c r="Q2303" i="6"/>
  <c r="R2303" i="6"/>
  <c r="Q2304" i="6"/>
  <c r="R2304" i="6"/>
  <c r="Q2305" i="6"/>
  <c r="R2305" i="6"/>
  <c r="Q2306" i="6"/>
  <c r="R2306" i="6"/>
  <c r="Q2307" i="6"/>
  <c r="R2307" i="6"/>
  <c r="Q2308" i="6"/>
  <c r="R2308" i="6"/>
  <c r="Q2309" i="6"/>
  <c r="R2309" i="6"/>
  <c r="Q2310" i="6"/>
  <c r="R2310" i="6"/>
  <c r="Q2311" i="6"/>
  <c r="R2311" i="6"/>
  <c r="Q2312" i="6"/>
  <c r="R2312" i="6"/>
  <c r="Q2313" i="6"/>
  <c r="R2313" i="6"/>
  <c r="Q2314" i="6"/>
  <c r="R2314" i="6"/>
  <c r="Q2315" i="6"/>
  <c r="R2315" i="6"/>
  <c r="Q2316" i="6"/>
  <c r="R2316" i="6"/>
  <c r="Q2317" i="6"/>
  <c r="R2317" i="6"/>
  <c r="Q2318" i="6"/>
  <c r="R2318" i="6"/>
  <c r="Q2319" i="6"/>
  <c r="R2319" i="6"/>
  <c r="Q2320" i="6"/>
  <c r="R2320" i="6"/>
  <c r="Q2321" i="6"/>
  <c r="R2321" i="6"/>
  <c r="Q2322" i="6"/>
  <c r="R2322" i="6"/>
  <c r="Q2323" i="6"/>
  <c r="R2323" i="6"/>
  <c r="Q2324" i="6"/>
  <c r="R2324" i="6"/>
  <c r="Q2325" i="6"/>
  <c r="R2325" i="6"/>
  <c r="Q2326" i="6"/>
  <c r="R2326" i="6"/>
  <c r="Q2327" i="6"/>
  <c r="R2327" i="6"/>
  <c r="Q2328" i="6"/>
  <c r="R2328" i="6"/>
  <c r="Q2329" i="6"/>
  <c r="R2329" i="6"/>
  <c r="Q2330" i="6"/>
  <c r="R2330" i="6"/>
  <c r="Q2331" i="6"/>
  <c r="R2331" i="6"/>
  <c r="Q2332" i="6"/>
  <c r="R2332" i="6"/>
  <c r="Q2333" i="6"/>
  <c r="R2333" i="6"/>
  <c r="Q2334" i="6"/>
  <c r="R2334" i="6"/>
  <c r="Q2335" i="6"/>
  <c r="R2335" i="6"/>
  <c r="Q2336" i="6"/>
  <c r="R2336" i="6"/>
  <c r="Q2337" i="6"/>
  <c r="R2337" i="6"/>
  <c r="Q2338" i="6"/>
  <c r="R2338" i="6"/>
  <c r="Q2339" i="6"/>
  <c r="R2339" i="6"/>
  <c r="Q2340" i="6"/>
  <c r="R2340" i="6"/>
  <c r="Q2341" i="6"/>
  <c r="R2341" i="6"/>
  <c r="Q2342" i="6"/>
  <c r="R2342" i="6"/>
  <c r="Q2343" i="6"/>
  <c r="R2343" i="6"/>
  <c r="Q2344" i="6"/>
  <c r="R2344" i="6"/>
  <c r="Q2345" i="6"/>
  <c r="R2345" i="6"/>
  <c r="Q2346" i="6"/>
  <c r="R2346" i="6"/>
  <c r="Q2347" i="6"/>
  <c r="R2347" i="6"/>
  <c r="Q2348" i="6"/>
  <c r="R2348" i="6"/>
  <c r="Q2349" i="6"/>
  <c r="R2349" i="6"/>
  <c r="Q2350" i="6"/>
  <c r="R2350" i="6"/>
  <c r="Q2351" i="6"/>
  <c r="R2351" i="6"/>
  <c r="Q2352" i="6"/>
  <c r="R2352" i="6"/>
  <c r="Q2353" i="6"/>
  <c r="R2353" i="6"/>
  <c r="Q2354" i="6"/>
  <c r="R2354" i="6"/>
  <c r="Q2355" i="6"/>
  <c r="R2355" i="6"/>
  <c r="Q2356" i="6"/>
  <c r="R2356" i="6"/>
  <c r="Q2357" i="6"/>
  <c r="R2357" i="6"/>
  <c r="Q2358" i="6"/>
  <c r="R2358" i="6"/>
  <c r="Q2359" i="6"/>
  <c r="R2359" i="6"/>
  <c r="Q2360" i="6"/>
  <c r="R2360" i="6"/>
  <c r="Q2361" i="6"/>
  <c r="R2361" i="6"/>
  <c r="Q2362" i="6"/>
  <c r="R2362" i="6"/>
  <c r="Q2363" i="6"/>
  <c r="R2363" i="6"/>
  <c r="Q2364" i="6"/>
  <c r="R2364" i="6"/>
  <c r="Q2365" i="6"/>
  <c r="R2365" i="6"/>
  <c r="Q2366" i="6"/>
  <c r="R2366" i="6"/>
  <c r="Q2367" i="6"/>
  <c r="R2367" i="6"/>
  <c r="Q2368" i="6"/>
  <c r="R2368" i="6"/>
  <c r="Q2369" i="6"/>
  <c r="R2369" i="6"/>
  <c r="Q2370" i="6"/>
  <c r="R2370" i="6"/>
  <c r="Q2371" i="6"/>
  <c r="R2371" i="6"/>
  <c r="Q2372" i="6"/>
  <c r="R2372" i="6"/>
  <c r="Q2373" i="6"/>
  <c r="R2373" i="6"/>
  <c r="Q2374" i="6"/>
  <c r="R2374" i="6"/>
  <c r="Q2375" i="6"/>
  <c r="R2375" i="6"/>
  <c r="Q2376" i="6"/>
  <c r="R2376" i="6"/>
  <c r="Q2377" i="6"/>
  <c r="R2377" i="6"/>
  <c r="Q2378" i="6"/>
  <c r="R2378" i="6"/>
  <c r="Q2379" i="6"/>
  <c r="R2379" i="6"/>
  <c r="Q2380" i="6"/>
  <c r="R2380" i="6"/>
  <c r="Q2381" i="6"/>
  <c r="R2381" i="6"/>
  <c r="Q2382" i="6"/>
  <c r="R2382" i="6"/>
  <c r="Q2383" i="6"/>
  <c r="R2383" i="6"/>
  <c r="Q2384" i="6"/>
  <c r="R2384" i="6"/>
  <c r="Q2385" i="6"/>
  <c r="R2385" i="6"/>
  <c r="Q2386" i="6"/>
  <c r="R2386" i="6"/>
  <c r="Q2387" i="6"/>
  <c r="R2387" i="6"/>
  <c r="Q2388" i="6"/>
  <c r="R2388" i="6"/>
  <c r="Q2389" i="6"/>
  <c r="R2389" i="6"/>
  <c r="Q2390" i="6"/>
  <c r="R2390" i="6"/>
  <c r="Q2391" i="6"/>
  <c r="R2391" i="6"/>
  <c r="Q2392" i="6"/>
  <c r="R2392" i="6"/>
  <c r="Q2393" i="6"/>
  <c r="R2393" i="6"/>
  <c r="Q2394" i="6"/>
  <c r="R2394" i="6"/>
  <c r="Q2395" i="6"/>
  <c r="R2395" i="6"/>
  <c r="Q2396" i="6"/>
  <c r="R2396" i="6"/>
  <c r="Q2397" i="6"/>
  <c r="R2397" i="6"/>
  <c r="Q2398" i="6"/>
  <c r="R2398" i="6"/>
  <c r="Q2399" i="6"/>
  <c r="R2399" i="6"/>
  <c r="Q2400" i="6"/>
  <c r="R2400" i="6"/>
  <c r="Q2401" i="6"/>
  <c r="R2401" i="6"/>
  <c r="Q2402" i="6"/>
  <c r="R2402" i="6"/>
  <c r="Q2403" i="6"/>
  <c r="R2403" i="6"/>
  <c r="Q2404" i="6"/>
  <c r="R2404" i="6"/>
  <c r="Q2405" i="6"/>
  <c r="R2405" i="6"/>
  <c r="Q2406" i="6"/>
  <c r="R2406" i="6"/>
  <c r="Q2407" i="6"/>
  <c r="R2407" i="6"/>
  <c r="Q2408" i="6"/>
  <c r="R2408" i="6"/>
  <c r="Q2409" i="6"/>
  <c r="R2409" i="6"/>
  <c r="Q2410" i="6"/>
  <c r="R2410" i="6"/>
  <c r="Q2411" i="6"/>
  <c r="R2411" i="6"/>
  <c r="Q2412" i="6"/>
  <c r="R2412" i="6"/>
  <c r="Q2413" i="6"/>
  <c r="R2413" i="6"/>
  <c r="Q2414" i="6"/>
  <c r="R2414" i="6"/>
  <c r="Q2415" i="6"/>
  <c r="R2415" i="6"/>
  <c r="Q2416" i="6"/>
  <c r="R2416" i="6"/>
  <c r="Q2417" i="6"/>
  <c r="R2417" i="6"/>
  <c r="Q2418" i="6"/>
  <c r="R2418" i="6"/>
  <c r="Q2419" i="6"/>
  <c r="R2419" i="6"/>
  <c r="Q2420" i="6"/>
  <c r="R2420" i="6"/>
  <c r="Q2421" i="6"/>
  <c r="R2421" i="6"/>
  <c r="Q2422" i="6"/>
  <c r="R2422" i="6"/>
  <c r="Q2423" i="6"/>
  <c r="R2423" i="6"/>
  <c r="Q2424" i="6"/>
  <c r="R2424" i="6"/>
  <c r="Q2425" i="6"/>
  <c r="R2425" i="6"/>
  <c r="Q2426" i="6"/>
  <c r="R2426" i="6"/>
  <c r="Q2427" i="6"/>
  <c r="R2427" i="6"/>
  <c r="Q2428" i="6"/>
  <c r="R2428" i="6"/>
  <c r="Q2429" i="6"/>
  <c r="R2429" i="6"/>
  <c r="Q2430" i="6"/>
  <c r="R2430" i="6"/>
  <c r="Q2431" i="6"/>
  <c r="R2431" i="6"/>
  <c r="Q2432" i="6"/>
  <c r="R2432" i="6"/>
  <c r="Q2433" i="6"/>
  <c r="R2433" i="6"/>
  <c r="Q2434" i="6"/>
  <c r="R2434" i="6"/>
  <c r="Q2435" i="6"/>
  <c r="R2435" i="6"/>
  <c r="Q2436" i="6"/>
  <c r="R2436" i="6"/>
  <c r="Q2437" i="6"/>
  <c r="R2437" i="6"/>
  <c r="Q2438" i="6"/>
  <c r="R2438" i="6"/>
  <c r="Q2439" i="6"/>
  <c r="R2439" i="6"/>
  <c r="Q2440" i="6"/>
  <c r="R2440" i="6"/>
  <c r="Q2441" i="6"/>
  <c r="R2441" i="6"/>
  <c r="Q2442" i="6"/>
  <c r="R2442" i="6"/>
  <c r="Q2443" i="6"/>
  <c r="R2443" i="6"/>
  <c r="Q2444" i="6"/>
  <c r="R2444" i="6"/>
  <c r="Q2445" i="6"/>
  <c r="R2445" i="6"/>
  <c r="Q2446" i="6"/>
  <c r="R2446" i="6"/>
  <c r="Q2447" i="6"/>
  <c r="R2447" i="6"/>
  <c r="Q2448" i="6"/>
  <c r="R2448" i="6"/>
  <c r="Q2449" i="6"/>
  <c r="R2449" i="6"/>
  <c r="Q2450" i="6"/>
  <c r="R2450" i="6"/>
  <c r="Q2451" i="6"/>
  <c r="R2451" i="6"/>
  <c r="Q2452" i="6"/>
  <c r="R2452" i="6"/>
  <c r="Q2453" i="6"/>
  <c r="R2453" i="6"/>
  <c r="Q2454" i="6"/>
  <c r="R2454" i="6"/>
  <c r="Q2455" i="6"/>
  <c r="R2455" i="6"/>
  <c r="Q2456" i="6"/>
  <c r="R2456" i="6"/>
  <c r="Q2457" i="6"/>
  <c r="R2457" i="6"/>
  <c r="Q2458" i="6"/>
  <c r="R2458" i="6"/>
  <c r="Q2459" i="6"/>
  <c r="R2459" i="6"/>
  <c r="Q2460" i="6"/>
  <c r="R2460" i="6"/>
  <c r="Q2461" i="6"/>
  <c r="R2461" i="6"/>
  <c r="Q2462" i="6"/>
  <c r="R2462" i="6"/>
  <c r="Q2463" i="6"/>
  <c r="R2463" i="6"/>
  <c r="Q2464" i="6"/>
  <c r="R2464" i="6"/>
  <c r="Q2465" i="6"/>
  <c r="R2465" i="6"/>
  <c r="Q2466" i="6"/>
  <c r="R2466" i="6"/>
  <c r="Q2467" i="6"/>
  <c r="R2467" i="6"/>
  <c r="Q2468" i="6"/>
  <c r="R2468" i="6"/>
  <c r="Q2469" i="6"/>
  <c r="R2469" i="6"/>
  <c r="Q2470" i="6"/>
  <c r="R2470" i="6"/>
  <c r="Q2471" i="6"/>
  <c r="R2471" i="6"/>
  <c r="Q2472" i="6"/>
  <c r="R2472" i="6"/>
  <c r="Q2473" i="6"/>
  <c r="R2473" i="6"/>
  <c r="Q2474" i="6"/>
  <c r="R2474" i="6"/>
  <c r="Q2475" i="6"/>
  <c r="R2475" i="6"/>
  <c r="Q2476" i="6"/>
  <c r="R2476" i="6"/>
  <c r="Q2477" i="6"/>
  <c r="R2477" i="6"/>
  <c r="Q2478" i="6"/>
  <c r="R2478" i="6"/>
  <c r="Q2479" i="6"/>
  <c r="R2479" i="6"/>
  <c r="Q2480" i="6"/>
  <c r="R2480" i="6"/>
  <c r="Q2481" i="6"/>
  <c r="R2481" i="6"/>
  <c r="Q2482" i="6"/>
  <c r="R2482" i="6"/>
  <c r="Q2483" i="6"/>
  <c r="R2483" i="6"/>
  <c r="Q2484" i="6"/>
  <c r="R2484" i="6"/>
  <c r="Q2485" i="6"/>
  <c r="R2485" i="6"/>
  <c r="Q2486" i="6"/>
  <c r="R2486" i="6"/>
  <c r="Q2487" i="6"/>
  <c r="R2487" i="6"/>
  <c r="Q2488" i="6"/>
  <c r="R2488" i="6"/>
  <c r="Q2489" i="6"/>
  <c r="R2489" i="6"/>
  <c r="Q2490" i="6"/>
  <c r="R2490" i="6"/>
  <c r="Q2491" i="6"/>
  <c r="R2491" i="6"/>
  <c r="Q2492" i="6"/>
  <c r="R2492" i="6"/>
  <c r="Q2493" i="6"/>
  <c r="R2493" i="6"/>
  <c r="Q2494" i="6"/>
  <c r="R2494" i="6"/>
  <c r="Q2495" i="6"/>
  <c r="R2495" i="6"/>
  <c r="Q2496" i="6"/>
  <c r="R2496" i="6"/>
  <c r="Q2497" i="6"/>
  <c r="R2497" i="6"/>
  <c r="Q2498" i="6"/>
  <c r="R2498" i="6"/>
  <c r="Q2499" i="6"/>
  <c r="R2499" i="6"/>
  <c r="Q2500" i="6"/>
  <c r="R2500" i="6"/>
  <c r="Q2501" i="6"/>
  <c r="R2501" i="6"/>
  <c r="R2" i="6"/>
  <c r="Q2" i="6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M682" i="12"/>
  <c r="M683" i="12"/>
  <c r="M684" i="12"/>
  <c r="M685" i="12"/>
  <c r="M686" i="12"/>
  <c r="M687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M703" i="12"/>
  <c r="M704" i="12"/>
  <c r="M705" i="12"/>
  <c r="M706" i="12"/>
  <c r="M707" i="12"/>
  <c r="M708" i="12"/>
  <c r="M709" i="12"/>
  <c r="M710" i="12"/>
  <c r="M711" i="12"/>
  <c r="M712" i="12"/>
  <c r="M713" i="12"/>
  <c r="M714" i="12"/>
  <c r="M715" i="12"/>
  <c r="M716" i="12"/>
  <c r="M717" i="12"/>
  <c r="M718" i="12"/>
  <c r="M719" i="12"/>
  <c r="M720" i="12"/>
  <c r="M721" i="12"/>
  <c r="M722" i="12"/>
  <c r="M723" i="12"/>
  <c r="M724" i="12"/>
  <c r="M725" i="12"/>
  <c r="M726" i="12"/>
  <c r="M727" i="12"/>
  <c r="M728" i="12"/>
  <c r="M729" i="12"/>
  <c r="M730" i="12"/>
  <c r="M731" i="12"/>
  <c r="M732" i="12"/>
  <c r="M733" i="12"/>
  <c r="M734" i="12"/>
  <c r="M735" i="12"/>
  <c r="M736" i="12"/>
  <c r="M737" i="12"/>
  <c r="M738" i="12"/>
  <c r="M739" i="12"/>
  <c r="M740" i="12"/>
  <c r="M741" i="12"/>
  <c r="M742" i="12"/>
  <c r="M743" i="12"/>
  <c r="M744" i="12"/>
  <c r="M745" i="12"/>
  <c r="M746" i="12"/>
  <c r="M747" i="12"/>
  <c r="M748" i="12"/>
  <c r="M749" i="12"/>
  <c r="M750" i="12"/>
  <c r="M751" i="12"/>
  <c r="M752" i="12"/>
  <c r="M753" i="12"/>
  <c r="M754" i="12"/>
  <c r="M755" i="12"/>
  <c r="M756" i="12"/>
  <c r="M757" i="12"/>
  <c r="M758" i="12"/>
  <c r="M759" i="12"/>
  <c r="M760" i="12"/>
  <c r="M761" i="12"/>
  <c r="M762" i="12"/>
  <c r="M763" i="12"/>
  <c r="M764" i="12"/>
  <c r="M765" i="12"/>
  <c r="M766" i="12"/>
  <c r="M767" i="12"/>
  <c r="M768" i="12"/>
  <c r="M769" i="12"/>
  <c r="M770" i="12"/>
  <c r="M771" i="12"/>
  <c r="M772" i="12"/>
  <c r="M773" i="12"/>
  <c r="M774" i="12"/>
  <c r="M775" i="12"/>
  <c r="M776" i="12"/>
  <c r="M777" i="12"/>
  <c r="M778" i="12"/>
  <c r="M779" i="12"/>
  <c r="M780" i="12"/>
  <c r="M781" i="12"/>
  <c r="M782" i="12"/>
  <c r="M783" i="12"/>
  <c r="M784" i="12"/>
  <c r="M785" i="12"/>
  <c r="M786" i="12"/>
  <c r="M787" i="12"/>
  <c r="M788" i="12"/>
  <c r="M789" i="12"/>
  <c r="M790" i="12"/>
  <c r="M791" i="12"/>
  <c r="M792" i="12"/>
  <c r="M793" i="12"/>
  <c r="M794" i="12"/>
  <c r="M795" i="12"/>
  <c r="M796" i="12"/>
  <c r="M797" i="12"/>
  <c r="M798" i="12"/>
  <c r="M799" i="12"/>
  <c r="M800" i="12"/>
  <c r="M801" i="12"/>
  <c r="M802" i="12"/>
  <c r="M803" i="12"/>
  <c r="M804" i="12"/>
  <c r="M805" i="12"/>
  <c r="M806" i="12"/>
  <c r="M807" i="12"/>
  <c r="M808" i="12"/>
  <c r="M809" i="12"/>
  <c r="M810" i="12"/>
  <c r="M811" i="12"/>
  <c r="M812" i="12"/>
  <c r="M813" i="12"/>
  <c r="M814" i="12"/>
  <c r="M815" i="12"/>
  <c r="M816" i="12"/>
  <c r="M817" i="12"/>
  <c r="M818" i="12"/>
  <c r="M819" i="12"/>
  <c r="M820" i="12"/>
  <c r="M821" i="12"/>
  <c r="M822" i="12"/>
  <c r="M823" i="12"/>
  <c r="M824" i="12"/>
  <c r="M825" i="12"/>
  <c r="M826" i="12"/>
  <c r="M827" i="12"/>
  <c r="M828" i="12"/>
  <c r="M829" i="12"/>
  <c r="M830" i="12"/>
  <c r="M831" i="12"/>
  <c r="M832" i="12"/>
  <c r="M833" i="12"/>
  <c r="M834" i="12"/>
  <c r="M835" i="12"/>
  <c r="M836" i="12"/>
  <c r="M837" i="12"/>
  <c r="M838" i="12"/>
  <c r="M839" i="12"/>
  <c r="M840" i="12"/>
  <c r="M841" i="12"/>
  <c r="M842" i="12"/>
  <c r="M843" i="12"/>
  <c r="M844" i="12"/>
  <c r="M845" i="12"/>
  <c r="M846" i="12"/>
  <c r="M847" i="12"/>
  <c r="M848" i="12"/>
  <c r="M849" i="12"/>
  <c r="M850" i="12"/>
  <c r="M851" i="12"/>
  <c r="M852" i="12"/>
  <c r="M853" i="12"/>
  <c r="M854" i="12"/>
  <c r="M855" i="12"/>
  <c r="M856" i="12"/>
  <c r="M857" i="12"/>
  <c r="M858" i="12"/>
  <c r="M859" i="12"/>
  <c r="M860" i="12"/>
  <c r="M861" i="12"/>
  <c r="M862" i="12"/>
  <c r="M863" i="12"/>
  <c r="M864" i="12"/>
  <c r="M865" i="12"/>
  <c r="M866" i="12"/>
  <c r="M867" i="12"/>
  <c r="M868" i="12"/>
  <c r="M869" i="12"/>
  <c r="M870" i="12"/>
  <c r="M871" i="12"/>
  <c r="M872" i="12"/>
  <c r="M873" i="12"/>
  <c r="M874" i="12"/>
  <c r="M875" i="12"/>
  <c r="M876" i="12"/>
  <c r="M877" i="12"/>
  <c r="M878" i="12"/>
  <c r="M879" i="12"/>
  <c r="M880" i="12"/>
  <c r="M881" i="12"/>
  <c r="M882" i="12"/>
  <c r="M883" i="12"/>
  <c r="M884" i="12"/>
  <c r="M885" i="12"/>
  <c r="M886" i="12"/>
  <c r="M887" i="12"/>
  <c r="M888" i="12"/>
  <c r="M889" i="12"/>
  <c r="M890" i="12"/>
  <c r="M891" i="12"/>
  <c r="M892" i="12"/>
  <c r="M893" i="12"/>
  <c r="M894" i="12"/>
  <c r="M895" i="12"/>
  <c r="M896" i="12"/>
  <c r="M897" i="12"/>
  <c r="M898" i="12"/>
  <c r="M899" i="12"/>
  <c r="M900" i="12"/>
  <c r="M901" i="12"/>
  <c r="M902" i="12"/>
  <c r="M903" i="12"/>
  <c r="M904" i="12"/>
  <c r="M905" i="12"/>
  <c r="M906" i="12"/>
  <c r="M907" i="12"/>
  <c r="M908" i="12"/>
  <c r="M909" i="12"/>
  <c r="M910" i="12"/>
  <c r="M911" i="12"/>
  <c r="M912" i="12"/>
  <c r="M913" i="12"/>
  <c r="M914" i="12"/>
  <c r="M915" i="12"/>
  <c r="M916" i="12"/>
  <c r="M917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1" i="12"/>
  <c r="M932" i="12"/>
  <c r="M933" i="12"/>
  <c r="M934" i="12"/>
  <c r="M935" i="12"/>
  <c r="M936" i="12"/>
  <c r="M937" i="12"/>
  <c r="M938" i="12"/>
  <c r="M939" i="12"/>
  <c r="M940" i="12"/>
  <c r="M941" i="12"/>
  <c r="M942" i="12"/>
  <c r="M943" i="12"/>
  <c r="M944" i="12"/>
  <c r="M945" i="12"/>
  <c r="M946" i="12"/>
  <c r="M947" i="12"/>
  <c r="M948" i="12"/>
  <c r="M949" i="12"/>
  <c r="M950" i="12"/>
  <c r="M951" i="12"/>
  <c r="M952" i="12"/>
  <c r="M953" i="12"/>
  <c r="M954" i="12"/>
  <c r="M955" i="12"/>
  <c r="M956" i="12"/>
  <c r="M957" i="12"/>
  <c r="M958" i="12"/>
  <c r="M959" i="12"/>
  <c r="M960" i="12"/>
  <c r="M961" i="12"/>
  <c r="M962" i="12"/>
  <c r="M963" i="12"/>
  <c r="M964" i="12"/>
  <c r="M965" i="12"/>
  <c r="M966" i="12"/>
  <c r="M967" i="12"/>
  <c r="M968" i="12"/>
  <c r="M969" i="12"/>
  <c r="M970" i="12"/>
  <c r="M971" i="12"/>
  <c r="M972" i="12"/>
  <c r="M973" i="12"/>
  <c r="M974" i="12"/>
  <c r="M975" i="12"/>
  <c r="M976" i="12"/>
  <c r="M977" i="12"/>
  <c r="M978" i="12"/>
  <c r="M979" i="12"/>
  <c r="M980" i="12"/>
  <c r="M981" i="12"/>
  <c r="M982" i="12"/>
  <c r="M983" i="12"/>
  <c r="M984" i="12"/>
  <c r="M985" i="12"/>
  <c r="M986" i="12"/>
  <c r="M987" i="12"/>
  <c r="M988" i="12"/>
  <c r="M989" i="12"/>
  <c r="M990" i="12"/>
  <c r="M991" i="12"/>
  <c r="M992" i="12"/>
  <c r="M993" i="12"/>
  <c r="M994" i="12"/>
  <c r="M995" i="12"/>
  <c r="M996" i="12"/>
  <c r="M997" i="12"/>
  <c r="M998" i="12"/>
  <c r="M999" i="12"/>
  <c r="M1000" i="12"/>
  <c r="M1001" i="12"/>
  <c r="M1002" i="12"/>
  <c r="M1003" i="12"/>
  <c r="M1004" i="12"/>
  <c r="M1005" i="12"/>
  <c r="M1006" i="12"/>
  <c r="M1007" i="12"/>
  <c r="M1008" i="12"/>
  <c r="M1009" i="12"/>
  <c r="M1010" i="12"/>
  <c r="M1011" i="12"/>
  <c r="M1012" i="12"/>
  <c r="M1013" i="12"/>
  <c r="M1014" i="12"/>
  <c r="M1015" i="12"/>
  <c r="M1016" i="12"/>
  <c r="M1017" i="12"/>
  <c r="M1018" i="12"/>
  <c r="M1019" i="12"/>
  <c r="M1020" i="12"/>
  <c r="M1021" i="12"/>
  <c r="M1022" i="12"/>
  <c r="M1023" i="12"/>
  <c r="M1024" i="12"/>
  <c r="M1025" i="12"/>
  <c r="M1026" i="12"/>
  <c r="M1027" i="12"/>
  <c r="M1028" i="12"/>
  <c r="M1029" i="12"/>
  <c r="M1030" i="12"/>
  <c r="M1031" i="12"/>
  <c r="M1032" i="12"/>
  <c r="M1033" i="12"/>
  <c r="M1034" i="12"/>
  <c r="M1035" i="12"/>
  <c r="M1036" i="12"/>
  <c r="M1037" i="12"/>
  <c r="M1038" i="12"/>
  <c r="M1039" i="12"/>
  <c r="M1040" i="12"/>
  <c r="M1041" i="12"/>
  <c r="M1042" i="12"/>
  <c r="M1043" i="12"/>
  <c r="M1044" i="12"/>
  <c r="M1045" i="12"/>
  <c r="M1046" i="12"/>
  <c r="M1047" i="12"/>
  <c r="M1048" i="12"/>
  <c r="M1049" i="12"/>
  <c r="M1050" i="12"/>
  <c r="M1051" i="12"/>
  <c r="M1052" i="12"/>
  <c r="M1053" i="12"/>
  <c r="M1054" i="12"/>
  <c r="M1055" i="12"/>
  <c r="M1056" i="12"/>
  <c r="M1057" i="12"/>
  <c r="M1058" i="12"/>
  <c r="M1059" i="12"/>
  <c r="M1060" i="12"/>
  <c r="M1061" i="12"/>
  <c r="M1062" i="12"/>
  <c r="M1063" i="12"/>
  <c r="M1064" i="12"/>
  <c r="M1065" i="12"/>
  <c r="M1066" i="12"/>
  <c r="M1067" i="12"/>
  <c r="M1068" i="12"/>
  <c r="M1069" i="12"/>
  <c r="M1070" i="12"/>
  <c r="M1071" i="12"/>
  <c r="M1072" i="12"/>
  <c r="M1073" i="12"/>
  <c r="M1074" i="12"/>
  <c r="M1075" i="12"/>
  <c r="M1076" i="12"/>
  <c r="M1077" i="12"/>
  <c r="M1078" i="12"/>
  <c r="M1079" i="12"/>
  <c r="M1080" i="12"/>
  <c r="M1081" i="12"/>
  <c r="M1082" i="12"/>
  <c r="M1083" i="12"/>
  <c r="M1084" i="12"/>
  <c r="M1085" i="12"/>
  <c r="M1086" i="12"/>
  <c r="M1087" i="12"/>
  <c r="M1088" i="12"/>
  <c r="M1089" i="12"/>
  <c r="M1090" i="12"/>
  <c r="M1091" i="12"/>
  <c r="M1092" i="12"/>
  <c r="M1093" i="12"/>
  <c r="M1094" i="12"/>
  <c r="M1095" i="12"/>
  <c r="M1096" i="12"/>
  <c r="M1097" i="12"/>
  <c r="M1098" i="12"/>
  <c r="M1099" i="12"/>
  <c r="M1100" i="12"/>
  <c r="M1101" i="12"/>
  <c r="M1102" i="12"/>
  <c r="M1103" i="12"/>
  <c r="M1104" i="12"/>
  <c r="M1105" i="12"/>
  <c r="M1106" i="12"/>
  <c r="M1107" i="12"/>
  <c r="M1108" i="12"/>
  <c r="M1109" i="12"/>
  <c r="M1110" i="12"/>
  <c r="M1111" i="12"/>
  <c r="M1112" i="12"/>
  <c r="M1113" i="12"/>
  <c r="M1114" i="12"/>
  <c r="M1115" i="12"/>
  <c r="M1116" i="12"/>
  <c r="M1117" i="12"/>
  <c r="M1118" i="12"/>
  <c r="M1119" i="12"/>
  <c r="M1120" i="12"/>
  <c r="M1121" i="12"/>
  <c r="M1122" i="12"/>
  <c r="M1123" i="12"/>
  <c r="M1124" i="12"/>
  <c r="M1125" i="12"/>
  <c r="M1126" i="12"/>
  <c r="M1127" i="12"/>
  <c r="M1128" i="12"/>
  <c r="M1129" i="12"/>
  <c r="M1130" i="12"/>
  <c r="M1131" i="12"/>
  <c r="M1132" i="12"/>
  <c r="M1133" i="12"/>
  <c r="M1134" i="12"/>
  <c r="M1135" i="12"/>
  <c r="M1136" i="12"/>
  <c r="M1137" i="12"/>
  <c r="M1138" i="12"/>
  <c r="M1139" i="12"/>
  <c r="M1140" i="12"/>
  <c r="M1141" i="12"/>
  <c r="M1142" i="12"/>
  <c r="M1143" i="12"/>
  <c r="M1144" i="12"/>
  <c r="M1145" i="12"/>
  <c r="M1146" i="12"/>
  <c r="M1147" i="12"/>
  <c r="M1148" i="12"/>
  <c r="M1149" i="12"/>
  <c r="M1150" i="12"/>
  <c r="M1151" i="12"/>
  <c r="M1152" i="12"/>
  <c r="M1153" i="12"/>
  <c r="M1154" i="12"/>
  <c r="M1155" i="12"/>
  <c r="M1156" i="12"/>
  <c r="M1157" i="12"/>
  <c r="M1158" i="12"/>
  <c r="M1159" i="12"/>
  <c r="M1160" i="12"/>
  <c r="M1161" i="12"/>
  <c r="M1162" i="12"/>
  <c r="M1163" i="12"/>
  <c r="M1164" i="12"/>
  <c r="M1165" i="12"/>
  <c r="M1166" i="12"/>
  <c r="M1167" i="12"/>
  <c r="M1168" i="12"/>
  <c r="M1169" i="12"/>
  <c r="M1170" i="12"/>
  <c r="M1171" i="12"/>
  <c r="M1172" i="12"/>
  <c r="M1173" i="12"/>
  <c r="M1174" i="12"/>
  <c r="M1175" i="12"/>
  <c r="M1176" i="12"/>
  <c r="M1177" i="12"/>
  <c r="M1178" i="12"/>
  <c r="M1179" i="12"/>
  <c r="M1180" i="12"/>
  <c r="M1181" i="12"/>
  <c r="M1182" i="12"/>
  <c r="M1183" i="12"/>
  <c r="M1184" i="12"/>
  <c r="M1185" i="12"/>
  <c r="M1186" i="12"/>
  <c r="M1187" i="12"/>
  <c r="M1188" i="12"/>
  <c r="M1189" i="12"/>
  <c r="M1190" i="12"/>
  <c r="M1191" i="12"/>
  <c r="M1192" i="12"/>
  <c r="M1193" i="12"/>
  <c r="M1194" i="12"/>
  <c r="M1195" i="12"/>
  <c r="M1196" i="12"/>
  <c r="M1197" i="12"/>
  <c r="M1198" i="12"/>
  <c r="M1199" i="12"/>
  <c r="M1200" i="12"/>
  <c r="M1201" i="12"/>
  <c r="M1202" i="12"/>
  <c r="M1203" i="12"/>
  <c r="M1204" i="12"/>
  <c r="M1205" i="12"/>
  <c r="M1206" i="12"/>
  <c r="M1207" i="12"/>
  <c r="M1208" i="12"/>
  <c r="M1209" i="12"/>
  <c r="M1210" i="12"/>
  <c r="M1211" i="12"/>
  <c r="M1212" i="12"/>
  <c r="M1213" i="12"/>
  <c r="M1214" i="12"/>
  <c r="M1215" i="12"/>
  <c r="M1216" i="12"/>
  <c r="M1217" i="12"/>
  <c r="M1218" i="12"/>
  <c r="M1219" i="12"/>
  <c r="M1220" i="12"/>
  <c r="M1221" i="12"/>
  <c r="M1222" i="12"/>
  <c r="M1223" i="12"/>
  <c r="M1224" i="12"/>
  <c r="M1225" i="12"/>
  <c r="M1226" i="12"/>
  <c r="M1227" i="12"/>
  <c r="M1228" i="12"/>
  <c r="M1229" i="12"/>
  <c r="M1230" i="12"/>
  <c r="M1231" i="12"/>
  <c r="M1232" i="12"/>
  <c r="M1233" i="12"/>
  <c r="M1234" i="12"/>
  <c r="M1235" i="12"/>
  <c r="M1236" i="12"/>
  <c r="M1237" i="12"/>
  <c r="M1238" i="12"/>
  <c r="M1239" i="12"/>
  <c r="M1240" i="12"/>
  <c r="M1241" i="12"/>
  <c r="M1242" i="12"/>
  <c r="M1243" i="12"/>
  <c r="M1244" i="12"/>
  <c r="M1245" i="12"/>
  <c r="M1246" i="12"/>
  <c r="M1247" i="12"/>
  <c r="M1248" i="12"/>
  <c r="M1249" i="12"/>
  <c r="M1250" i="12"/>
  <c r="M1251" i="12"/>
  <c r="M1252" i="12"/>
  <c r="M1253" i="12"/>
  <c r="M1254" i="12"/>
  <c r="M1255" i="12"/>
  <c r="M1256" i="12"/>
  <c r="M1257" i="12"/>
  <c r="M1258" i="12"/>
  <c r="M1259" i="12"/>
  <c r="M1260" i="12"/>
  <c r="M1261" i="12"/>
  <c r="M1262" i="12"/>
  <c r="M1263" i="12"/>
  <c r="M1264" i="12"/>
  <c r="M1265" i="12"/>
  <c r="M1266" i="12"/>
  <c r="M1267" i="12"/>
  <c r="M1268" i="12"/>
  <c r="M1269" i="12"/>
  <c r="M1270" i="12"/>
  <c r="M1271" i="12"/>
  <c r="M1272" i="12"/>
  <c r="M1273" i="12"/>
  <c r="M1274" i="12"/>
  <c r="M1275" i="12"/>
  <c r="M1276" i="12"/>
  <c r="M1277" i="12"/>
  <c r="M1278" i="12"/>
  <c r="M1279" i="12"/>
  <c r="M1280" i="12"/>
  <c r="M1281" i="12"/>
  <c r="M1282" i="12"/>
  <c r="M1283" i="12"/>
  <c r="M1284" i="12"/>
  <c r="M1285" i="12"/>
  <c r="M1286" i="12"/>
  <c r="M1287" i="12"/>
  <c r="M1288" i="12"/>
  <c r="M1289" i="12"/>
  <c r="M1290" i="12"/>
  <c r="M1291" i="12"/>
  <c r="M1292" i="12"/>
  <c r="M1293" i="12"/>
  <c r="M1294" i="12"/>
  <c r="M1295" i="12"/>
  <c r="M1296" i="12"/>
  <c r="M1297" i="12"/>
  <c r="M1298" i="12"/>
  <c r="M1299" i="12"/>
  <c r="M1300" i="12"/>
  <c r="M1301" i="12"/>
  <c r="M1302" i="12"/>
  <c r="M1303" i="12"/>
  <c r="M1304" i="12"/>
  <c r="M1305" i="12"/>
  <c r="M1306" i="12"/>
  <c r="M1307" i="12"/>
  <c r="M1308" i="12"/>
  <c r="M1309" i="12"/>
  <c r="M1310" i="12"/>
  <c r="M1311" i="12"/>
  <c r="M1312" i="12"/>
  <c r="M1313" i="12"/>
  <c r="M1314" i="12"/>
  <c r="M1315" i="12"/>
  <c r="M1316" i="12"/>
  <c r="M1317" i="12"/>
  <c r="M1318" i="12"/>
  <c r="M1319" i="12"/>
  <c r="M1320" i="12"/>
  <c r="M1321" i="12"/>
  <c r="M1322" i="12"/>
  <c r="M1323" i="12"/>
  <c r="M1324" i="12"/>
  <c r="M1325" i="12"/>
  <c r="M1326" i="12"/>
  <c r="M1327" i="12"/>
  <c r="M1328" i="12"/>
  <c r="M1329" i="12"/>
  <c r="M1330" i="12"/>
  <c r="M1331" i="12"/>
  <c r="M1332" i="12"/>
  <c r="M1333" i="12"/>
  <c r="M1334" i="12"/>
  <c r="M1335" i="12"/>
  <c r="M1336" i="12"/>
  <c r="M1337" i="12"/>
  <c r="M1338" i="12"/>
  <c r="M1339" i="12"/>
  <c r="M1340" i="12"/>
  <c r="M1341" i="12"/>
  <c r="M1342" i="12"/>
  <c r="M1343" i="12"/>
  <c r="M1344" i="12"/>
  <c r="M1345" i="12"/>
  <c r="M1346" i="12"/>
  <c r="M1347" i="12"/>
  <c r="M1348" i="12"/>
  <c r="M1349" i="12"/>
  <c r="M1350" i="12"/>
  <c r="M1351" i="12"/>
  <c r="M1352" i="12"/>
  <c r="M1353" i="12"/>
  <c r="M1354" i="12"/>
  <c r="M1355" i="12"/>
  <c r="M1356" i="12"/>
  <c r="M1357" i="12"/>
  <c r="M1358" i="12"/>
  <c r="M1359" i="12"/>
  <c r="M1360" i="12"/>
  <c r="M1361" i="12"/>
  <c r="M1362" i="12"/>
  <c r="M1363" i="12"/>
  <c r="M1364" i="12"/>
  <c r="M1365" i="12"/>
  <c r="M1366" i="12"/>
  <c r="M1367" i="12"/>
  <c r="M1368" i="12"/>
  <c r="M1369" i="12"/>
  <c r="M1370" i="12"/>
  <c r="M1371" i="12"/>
  <c r="M1372" i="12"/>
  <c r="M1373" i="12"/>
  <c r="M1374" i="12"/>
  <c r="M1375" i="12"/>
  <c r="M1376" i="12"/>
  <c r="M1377" i="12"/>
  <c r="M1378" i="12"/>
  <c r="M1379" i="12"/>
  <c r="M1380" i="12"/>
  <c r="M1381" i="12"/>
  <c r="M1382" i="12"/>
  <c r="M1383" i="12"/>
  <c r="M1384" i="12"/>
  <c r="M1385" i="12"/>
  <c r="M1386" i="12"/>
  <c r="M1387" i="12"/>
  <c r="M1388" i="12"/>
  <c r="M1389" i="12"/>
  <c r="M1390" i="12"/>
  <c r="M1391" i="12"/>
  <c r="M1392" i="12"/>
  <c r="M1393" i="12"/>
  <c r="M1394" i="12"/>
  <c r="M1395" i="12"/>
  <c r="M1396" i="12"/>
  <c r="M1397" i="12"/>
  <c r="M1398" i="12"/>
  <c r="M1399" i="12"/>
  <c r="M1400" i="12"/>
  <c r="M1401" i="12"/>
  <c r="M1402" i="12"/>
  <c r="M1403" i="12"/>
  <c r="M1404" i="12"/>
  <c r="M1405" i="12"/>
  <c r="M1406" i="12"/>
  <c r="M1407" i="12"/>
  <c r="M1408" i="12"/>
  <c r="M1409" i="12"/>
  <c r="M1410" i="12"/>
  <c r="M1411" i="12"/>
  <c r="M1412" i="12"/>
  <c r="M1413" i="12"/>
  <c r="M1414" i="12"/>
  <c r="M1415" i="12"/>
  <c r="M1416" i="12"/>
  <c r="M1417" i="12"/>
  <c r="M1418" i="12"/>
  <c r="M1419" i="12"/>
  <c r="M1420" i="12"/>
  <c r="M1421" i="12"/>
  <c r="M1422" i="12"/>
  <c r="M1423" i="12"/>
  <c r="M1424" i="12"/>
  <c r="M1425" i="12"/>
  <c r="M1426" i="12"/>
  <c r="M1427" i="12"/>
  <c r="M1428" i="12"/>
  <c r="M1429" i="12"/>
  <c r="M1430" i="12"/>
  <c r="M1431" i="12"/>
  <c r="M1432" i="12"/>
  <c r="M1433" i="12"/>
  <c r="M1434" i="12"/>
  <c r="M1435" i="12"/>
  <c r="M1436" i="12"/>
  <c r="M1437" i="12"/>
  <c r="M1438" i="12"/>
  <c r="M1439" i="12"/>
  <c r="M1440" i="12"/>
  <c r="M1441" i="12"/>
  <c r="M1442" i="12"/>
  <c r="M1443" i="12"/>
  <c r="M1444" i="12"/>
  <c r="M1445" i="12"/>
  <c r="M1446" i="12"/>
  <c r="M1447" i="12"/>
  <c r="M1448" i="12"/>
  <c r="M1449" i="12"/>
  <c r="M1450" i="12"/>
  <c r="M1451" i="12"/>
  <c r="M1452" i="12"/>
  <c r="M1453" i="12"/>
  <c r="M1454" i="12"/>
  <c r="M2" i="12"/>
  <c r="H2" i="12"/>
  <c r="L31" i="12" s="1"/>
  <c r="N31" i="12" s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" i="7"/>
  <c r="AC83" i="11"/>
  <c r="AC84" i="11"/>
  <c r="AC85" i="11"/>
  <c r="AC82" i="11"/>
  <c r="F3" i="7"/>
  <c r="F4" i="7"/>
  <c r="F5" i="7"/>
  <c r="F6" i="7"/>
  <c r="F7" i="7"/>
  <c r="F8" i="7"/>
  <c r="F9" i="7"/>
  <c r="F10" i="7"/>
  <c r="L7" i="6" s="1"/>
  <c r="F11" i="7"/>
  <c r="F12" i="7"/>
  <c r="F13" i="7"/>
  <c r="F14" i="7"/>
  <c r="F15" i="7"/>
  <c r="F16" i="7"/>
  <c r="F17" i="7"/>
  <c r="L15" i="6" s="1"/>
  <c r="F18" i="7"/>
  <c r="F19" i="7"/>
  <c r="F20" i="7"/>
  <c r="F21" i="7"/>
  <c r="F22" i="7"/>
  <c r="F23" i="7"/>
  <c r="L19" i="6" s="1"/>
  <c r="F24" i="7"/>
  <c r="F25" i="7"/>
  <c r="L20" i="6" s="1"/>
  <c r="F26" i="7"/>
  <c r="L21" i="6" s="1"/>
  <c r="F27" i="7"/>
  <c r="F28" i="7"/>
  <c r="F29" i="7"/>
  <c r="F30" i="7"/>
  <c r="F31" i="7"/>
  <c r="L34" i="6" s="1"/>
  <c r="F32" i="7"/>
  <c r="F33" i="7"/>
  <c r="F34" i="7"/>
  <c r="L38" i="6" s="1"/>
  <c r="F35" i="7"/>
  <c r="F36" i="7"/>
  <c r="F37" i="7"/>
  <c r="F38" i="7"/>
  <c r="F39" i="7"/>
  <c r="F40" i="7"/>
  <c r="F41" i="7"/>
  <c r="L42" i="6" s="1"/>
  <c r="F42" i="7"/>
  <c r="L44" i="6" s="1"/>
  <c r="F43" i="7"/>
  <c r="F44" i="7"/>
  <c r="F45" i="7"/>
  <c r="F46" i="7"/>
  <c r="F47" i="7"/>
  <c r="L51" i="6" s="1"/>
  <c r="F48" i="7"/>
  <c r="F49" i="7"/>
  <c r="F50" i="7"/>
  <c r="L58" i="6" s="1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L76" i="6" s="1"/>
  <c r="F64" i="7"/>
  <c r="F65" i="7"/>
  <c r="F66" i="7"/>
  <c r="L81" i="6" s="1"/>
  <c r="F67" i="7"/>
  <c r="F68" i="7"/>
  <c r="F69" i="7"/>
  <c r="F70" i="7"/>
  <c r="F71" i="7"/>
  <c r="F72" i="7"/>
  <c r="F73" i="7"/>
  <c r="F74" i="7"/>
  <c r="L92" i="6" s="1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L105" i="6" s="1"/>
  <c r="F91" i="7"/>
  <c r="F92" i="7"/>
  <c r="F93" i="7"/>
  <c r="F94" i="7"/>
  <c r="F95" i="7"/>
  <c r="F96" i="7"/>
  <c r="F97" i="7"/>
  <c r="F98" i="7"/>
  <c r="L115" i="6" s="1"/>
  <c r="F99" i="7"/>
  <c r="F100" i="7"/>
  <c r="F101" i="7"/>
  <c r="F102" i="7"/>
  <c r="F103" i="7"/>
  <c r="F104" i="7"/>
  <c r="F105" i="7"/>
  <c r="F106" i="7"/>
  <c r="L129" i="6" s="1"/>
  <c r="F107" i="7"/>
  <c r="F108" i="7"/>
  <c r="F109" i="7"/>
  <c r="F110" i="7"/>
  <c r="F111" i="7"/>
  <c r="F112" i="7"/>
  <c r="F113" i="7"/>
  <c r="F114" i="7"/>
  <c r="L140" i="6" s="1"/>
  <c r="F115" i="7"/>
  <c r="F116" i="7"/>
  <c r="F117" i="7"/>
  <c r="F118" i="7"/>
  <c r="F119" i="7"/>
  <c r="L145" i="6" s="1"/>
  <c r="F120" i="7"/>
  <c r="F121" i="7"/>
  <c r="F122" i="7"/>
  <c r="F123" i="7"/>
  <c r="F124" i="7"/>
  <c r="F125" i="7"/>
  <c r="F126" i="7"/>
  <c r="F127" i="7"/>
  <c r="L151" i="6" s="1"/>
  <c r="F128" i="7"/>
  <c r="F129" i="7"/>
  <c r="F130" i="7"/>
  <c r="L155" i="6" s="1"/>
  <c r="F131" i="7"/>
  <c r="F132" i="7"/>
  <c r="F133" i="7"/>
  <c r="F134" i="7"/>
  <c r="F135" i="7"/>
  <c r="L162" i="6" s="1"/>
  <c r="F136" i="7"/>
  <c r="F137" i="7"/>
  <c r="F138" i="7"/>
  <c r="L165" i="6" s="1"/>
  <c r="F139" i="7"/>
  <c r="F140" i="7"/>
  <c r="F141" i="7"/>
  <c r="F142" i="7"/>
  <c r="F143" i="7"/>
  <c r="L171" i="6" s="1"/>
  <c r="F144" i="7"/>
  <c r="F145" i="7"/>
  <c r="F146" i="7"/>
  <c r="L176" i="6" s="1"/>
  <c r="F147" i="7"/>
  <c r="F148" i="7"/>
  <c r="F149" i="7"/>
  <c r="F150" i="7"/>
  <c r="F151" i="7"/>
  <c r="L185" i="6" s="1"/>
  <c r="F152" i="7"/>
  <c r="F153" i="7"/>
  <c r="F154" i="7"/>
  <c r="L188" i="6" s="1"/>
  <c r="F155" i="7"/>
  <c r="F156" i="7"/>
  <c r="F157" i="7"/>
  <c r="F158" i="7"/>
  <c r="F159" i="7"/>
  <c r="L193" i="6" s="1"/>
  <c r="F160" i="7"/>
  <c r="F161" i="7"/>
  <c r="F162" i="7"/>
  <c r="L197" i="6" s="1"/>
  <c r="F163" i="7"/>
  <c r="F164" i="7"/>
  <c r="F165" i="7"/>
  <c r="F166" i="7"/>
  <c r="F167" i="7"/>
  <c r="L204" i="6" s="1"/>
  <c r="F168" i="7"/>
  <c r="F169" i="7"/>
  <c r="F170" i="7"/>
  <c r="L207" i="6" s="1"/>
  <c r="F171" i="7"/>
  <c r="F172" i="7"/>
  <c r="F173" i="7"/>
  <c r="F174" i="7"/>
  <c r="F175" i="7"/>
  <c r="L214" i="6" s="1"/>
  <c r="F176" i="7"/>
  <c r="F177" i="7"/>
  <c r="F178" i="7"/>
  <c r="L218" i="6" s="1"/>
  <c r="F179" i="7"/>
  <c r="F180" i="7"/>
  <c r="F181" i="7"/>
  <c r="F182" i="7"/>
  <c r="F183" i="7"/>
  <c r="F184" i="7"/>
  <c r="F185" i="7"/>
  <c r="F186" i="7"/>
  <c r="L231" i="6" s="1"/>
  <c r="F187" i="7"/>
  <c r="F188" i="7"/>
  <c r="F189" i="7"/>
  <c r="F190" i="7"/>
  <c r="F191" i="7"/>
  <c r="L241" i="6" s="1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L253" i="6" s="1"/>
  <c r="F208" i="7"/>
  <c r="F209" i="7"/>
  <c r="F210" i="7"/>
  <c r="F211" i="7"/>
  <c r="F212" i="7"/>
  <c r="F213" i="7"/>
  <c r="F214" i="7"/>
  <c r="F215" i="7"/>
  <c r="L265" i="6" s="1"/>
  <c r="F216" i="7"/>
  <c r="F217" i="7"/>
  <c r="F218" i="7"/>
  <c r="L269" i="6" s="1"/>
  <c r="F219" i="7"/>
  <c r="F220" i="7"/>
  <c r="F221" i="7"/>
  <c r="F222" i="7"/>
  <c r="F223" i="7"/>
  <c r="F224" i="7"/>
  <c r="F225" i="7"/>
  <c r="F226" i="7"/>
  <c r="L285" i="6" s="1"/>
  <c r="F227" i="7"/>
  <c r="F228" i="7"/>
  <c r="F229" i="7"/>
  <c r="F230" i="7"/>
  <c r="F231" i="7"/>
  <c r="L292" i="6" s="1"/>
  <c r="F232" i="7"/>
  <c r="F233" i="7"/>
  <c r="F234" i="7"/>
  <c r="L296" i="6" s="1"/>
  <c r="F235" i="7"/>
  <c r="F236" i="7"/>
  <c r="F237" i="7"/>
  <c r="F238" i="7"/>
  <c r="F239" i="7"/>
  <c r="F240" i="7"/>
  <c r="F241" i="7"/>
  <c r="F242" i="7"/>
  <c r="L302" i="6" s="1"/>
  <c r="F243" i="7"/>
  <c r="F244" i="7"/>
  <c r="F245" i="7"/>
  <c r="F246" i="7"/>
  <c r="F247" i="7"/>
  <c r="L311" i="6" s="1"/>
  <c r="F248" i="7"/>
  <c r="F249" i="7"/>
  <c r="F250" i="7"/>
  <c r="L316" i="6" s="1"/>
  <c r="F251" i="7"/>
  <c r="F252" i="7"/>
  <c r="F253" i="7"/>
  <c r="F254" i="7"/>
  <c r="F255" i="7"/>
  <c r="L323" i="6" s="1"/>
  <c r="F256" i="7"/>
  <c r="F257" i="7"/>
  <c r="F258" i="7"/>
  <c r="F259" i="7"/>
  <c r="F260" i="7"/>
  <c r="F261" i="7"/>
  <c r="F262" i="7"/>
  <c r="F263" i="7"/>
  <c r="F264" i="7"/>
  <c r="F265" i="7"/>
  <c r="F266" i="7"/>
  <c r="L333" i="6" s="1"/>
  <c r="F267" i="7"/>
  <c r="F268" i="7"/>
  <c r="F269" i="7"/>
  <c r="F270" i="7"/>
  <c r="F271" i="7"/>
  <c r="L337" i="6" s="1"/>
  <c r="F272" i="7"/>
  <c r="F273" i="7"/>
  <c r="F274" i="7"/>
  <c r="F275" i="7"/>
  <c r="F276" i="7"/>
  <c r="F277" i="7"/>
  <c r="F278" i="7"/>
  <c r="F279" i="7"/>
  <c r="L347" i="6" s="1"/>
  <c r="F280" i="7"/>
  <c r="F281" i="7"/>
  <c r="F282" i="7"/>
  <c r="F283" i="7"/>
  <c r="F284" i="7"/>
  <c r="F285" i="7"/>
  <c r="F286" i="7"/>
  <c r="F287" i="7"/>
  <c r="L356" i="6" s="1"/>
  <c r="F288" i="7"/>
  <c r="F289" i="7"/>
  <c r="F290" i="7"/>
  <c r="F291" i="7"/>
  <c r="F292" i="7"/>
  <c r="F293" i="7"/>
  <c r="F294" i="7"/>
  <c r="F295" i="7"/>
  <c r="L364" i="6" s="1"/>
  <c r="F296" i="7"/>
  <c r="F297" i="7"/>
  <c r="F298" i="7"/>
  <c r="F299" i="7"/>
  <c r="F300" i="7"/>
  <c r="F301" i="7"/>
  <c r="F302" i="7"/>
  <c r="F303" i="7"/>
  <c r="L375" i="6" s="1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L396" i="6" s="1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L436" i="6" s="1"/>
  <c r="F344" i="7"/>
  <c r="F345" i="7"/>
  <c r="F346" i="7"/>
  <c r="F347" i="7"/>
  <c r="F348" i="7"/>
  <c r="F349" i="7"/>
  <c r="F350" i="7"/>
  <c r="F351" i="7"/>
  <c r="L450" i="6" s="1"/>
  <c r="F352" i="7"/>
  <c r="F353" i="7"/>
  <c r="F354" i="7"/>
  <c r="F355" i="7"/>
  <c r="F356" i="7"/>
  <c r="F357" i="7"/>
  <c r="F358" i="7"/>
  <c r="F359" i="7"/>
  <c r="L459" i="6" s="1"/>
  <c r="F360" i="7"/>
  <c r="F361" i="7"/>
  <c r="F362" i="7"/>
  <c r="F363" i="7"/>
  <c r="F364" i="7"/>
  <c r="F365" i="7"/>
  <c r="F366" i="7"/>
  <c r="F367" i="7"/>
  <c r="L468" i="6" s="1"/>
  <c r="F368" i="7"/>
  <c r="F369" i="7"/>
  <c r="F370" i="7"/>
  <c r="F371" i="7"/>
  <c r="F372" i="7"/>
  <c r="F373" i="7"/>
  <c r="F374" i="7"/>
  <c r="F375" i="7"/>
  <c r="L473" i="6" s="1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L491" i="6" s="1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L508" i="6" s="1"/>
  <c r="F408" i="7"/>
  <c r="F409" i="7"/>
  <c r="F410" i="7"/>
  <c r="F411" i="7"/>
  <c r="F412" i="7"/>
  <c r="F413" i="7"/>
  <c r="F414" i="7"/>
  <c r="F415" i="7"/>
  <c r="L516" i="6" s="1"/>
  <c r="F416" i="7"/>
  <c r="F417" i="7"/>
  <c r="F418" i="7"/>
  <c r="F419" i="7"/>
  <c r="F420" i="7"/>
  <c r="F421" i="7"/>
  <c r="F422" i="7"/>
  <c r="F423" i="7"/>
  <c r="L532" i="6" s="1"/>
  <c r="F424" i="7"/>
  <c r="F425" i="7"/>
  <c r="F426" i="7"/>
  <c r="F427" i="7"/>
  <c r="F428" i="7"/>
  <c r="F429" i="7"/>
  <c r="F430" i="7"/>
  <c r="F431" i="7"/>
  <c r="L545" i="6" s="1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L569" i="6" s="1"/>
  <c r="F448" i="7"/>
  <c r="F449" i="7"/>
  <c r="F450" i="7"/>
  <c r="F451" i="7"/>
  <c r="F452" i="7"/>
  <c r="F453" i="7"/>
  <c r="F454" i="7"/>
  <c r="F455" i="7"/>
  <c r="L582" i="6" s="1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L605" i="6" s="1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L619" i="6" s="1"/>
  <c r="F488" i="7"/>
  <c r="F489" i="7"/>
  <c r="F490" i="7"/>
  <c r="F491" i="7"/>
  <c r="F492" i="7"/>
  <c r="F493" i="7"/>
  <c r="F494" i="7"/>
  <c r="F495" i="7"/>
  <c r="L625" i="6" s="1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L644" i="6" s="1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L668" i="6" s="1"/>
  <c r="F528" i="7"/>
  <c r="F529" i="7"/>
  <c r="F530" i="7"/>
  <c r="F531" i="7"/>
  <c r="F532" i="7"/>
  <c r="F533" i="7"/>
  <c r="F534" i="7"/>
  <c r="F535" i="7"/>
  <c r="L676" i="6" s="1"/>
  <c r="F536" i="7"/>
  <c r="F537" i="7"/>
  <c r="F538" i="7"/>
  <c r="F539" i="7"/>
  <c r="F540" i="7"/>
  <c r="F541" i="7"/>
  <c r="F542" i="7"/>
  <c r="F543" i="7"/>
  <c r="L685" i="6" s="1"/>
  <c r="F544" i="7"/>
  <c r="F545" i="7"/>
  <c r="F546" i="7"/>
  <c r="F547" i="7"/>
  <c r="F548" i="7"/>
  <c r="F549" i="7"/>
  <c r="F550" i="7"/>
  <c r="F551" i="7"/>
  <c r="L697" i="6" s="1"/>
  <c r="F552" i="7"/>
  <c r="F553" i="7"/>
  <c r="F554" i="7"/>
  <c r="F555" i="7"/>
  <c r="F556" i="7"/>
  <c r="F557" i="7"/>
  <c r="F558" i="7"/>
  <c r="F559" i="7"/>
  <c r="L705" i="6" s="1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L748" i="6" s="1"/>
  <c r="F608" i="7"/>
  <c r="F609" i="7"/>
  <c r="F610" i="7"/>
  <c r="F611" i="7"/>
  <c r="F612" i="7"/>
  <c r="F613" i="7"/>
  <c r="F614" i="7"/>
  <c r="F615" i="7"/>
  <c r="L763" i="6" s="1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" i="7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P1154" i="6"/>
  <c r="P1155" i="6"/>
  <c r="P1156" i="6"/>
  <c r="P1157" i="6"/>
  <c r="P1158" i="6"/>
  <c r="P1159" i="6"/>
  <c r="P1160" i="6"/>
  <c r="P1161" i="6"/>
  <c r="P1162" i="6"/>
  <c r="P1163" i="6"/>
  <c r="P1164" i="6"/>
  <c r="P1165" i="6"/>
  <c r="P1166" i="6"/>
  <c r="P1167" i="6"/>
  <c r="P1168" i="6"/>
  <c r="P1169" i="6"/>
  <c r="P1170" i="6"/>
  <c r="P1171" i="6"/>
  <c r="P1172" i="6"/>
  <c r="P1173" i="6"/>
  <c r="P1174" i="6"/>
  <c r="P1175" i="6"/>
  <c r="P1176" i="6"/>
  <c r="P1177" i="6"/>
  <c r="P1178" i="6"/>
  <c r="P1179" i="6"/>
  <c r="P1180" i="6"/>
  <c r="P1181" i="6"/>
  <c r="P1182" i="6"/>
  <c r="P1183" i="6"/>
  <c r="P1184" i="6"/>
  <c r="P1185" i="6"/>
  <c r="P1186" i="6"/>
  <c r="P1187" i="6"/>
  <c r="P1188" i="6"/>
  <c r="P1189" i="6"/>
  <c r="P1190" i="6"/>
  <c r="P1191" i="6"/>
  <c r="P1192" i="6"/>
  <c r="P1193" i="6"/>
  <c r="P1194" i="6"/>
  <c r="P1195" i="6"/>
  <c r="P1196" i="6"/>
  <c r="P1197" i="6"/>
  <c r="P1198" i="6"/>
  <c r="P1199" i="6"/>
  <c r="P1200" i="6"/>
  <c r="P1201" i="6"/>
  <c r="P1202" i="6"/>
  <c r="P1203" i="6"/>
  <c r="P1204" i="6"/>
  <c r="P1205" i="6"/>
  <c r="P1206" i="6"/>
  <c r="P1207" i="6"/>
  <c r="P1208" i="6"/>
  <c r="P1209" i="6"/>
  <c r="P1210" i="6"/>
  <c r="P1211" i="6"/>
  <c r="P1212" i="6"/>
  <c r="P1213" i="6"/>
  <c r="P1214" i="6"/>
  <c r="P1215" i="6"/>
  <c r="P1216" i="6"/>
  <c r="P1217" i="6"/>
  <c r="P1218" i="6"/>
  <c r="P1219" i="6"/>
  <c r="P1220" i="6"/>
  <c r="P1221" i="6"/>
  <c r="P1222" i="6"/>
  <c r="P1223" i="6"/>
  <c r="P1224" i="6"/>
  <c r="P1225" i="6"/>
  <c r="P1226" i="6"/>
  <c r="P1227" i="6"/>
  <c r="P1228" i="6"/>
  <c r="P1229" i="6"/>
  <c r="P1230" i="6"/>
  <c r="P1231" i="6"/>
  <c r="P1232" i="6"/>
  <c r="P1233" i="6"/>
  <c r="P1234" i="6"/>
  <c r="P1235" i="6"/>
  <c r="P1236" i="6"/>
  <c r="P1237" i="6"/>
  <c r="P1238" i="6"/>
  <c r="P1239" i="6"/>
  <c r="P1240" i="6"/>
  <c r="P1241" i="6"/>
  <c r="P1242" i="6"/>
  <c r="P1243" i="6"/>
  <c r="P1244" i="6"/>
  <c r="P1245" i="6"/>
  <c r="P1246" i="6"/>
  <c r="P1247" i="6"/>
  <c r="P1248" i="6"/>
  <c r="P1249" i="6"/>
  <c r="P1250" i="6"/>
  <c r="P1251" i="6"/>
  <c r="P1252" i="6"/>
  <c r="P1253" i="6"/>
  <c r="P1254" i="6"/>
  <c r="P1255" i="6"/>
  <c r="P1256" i="6"/>
  <c r="P1257" i="6"/>
  <c r="P1258" i="6"/>
  <c r="P1259" i="6"/>
  <c r="P1260" i="6"/>
  <c r="P1261" i="6"/>
  <c r="P1262" i="6"/>
  <c r="P1263" i="6"/>
  <c r="P1264" i="6"/>
  <c r="P1265" i="6"/>
  <c r="P1266" i="6"/>
  <c r="P1267" i="6"/>
  <c r="P1268" i="6"/>
  <c r="P1269" i="6"/>
  <c r="P1270" i="6"/>
  <c r="P1271" i="6"/>
  <c r="P1272" i="6"/>
  <c r="P1273" i="6"/>
  <c r="P1274" i="6"/>
  <c r="P1275" i="6"/>
  <c r="P1276" i="6"/>
  <c r="P1277" i="6"/>
  <c r="P1278" i="6"/>
  <c r="P1279" i="6"/>
  <c r="P1280" i="6"/>
  <c r="P1281" i="6"/>
  <c r="P1282" i="6"/>
  <c r="P1283" i="6"/>
  <c r="P1284" i="6"/>
  <c r="P1285" i="6"/>
  <c r="P1286" i="6"/>
  <c r="P1287" i="6"/>
  <c r="P1288" i="6"/>
  <c r="P1289" i="6"/>
  <c r="P1290" i="6"/>
  <c r="P1291" i="6"/>
  <c r="P1292" i="6"/>
  <c r="P1293" i="6"/>
  <c r="P1294" i="6"/>
  <c r="P1295" i="6"/>
  <c r="P1296" i="6"/>
  <c r="P1297" i="6"/>
  <c r="P1298" i="6"/>
  <c r="P1299" i="6"/>
  <c r="P1300" i="6"/>
  <c r="P1301" i="6"/>
  <c r="P1302" i="6"/>
  <c r="P1303" i="6"/>
  <c r="P1304" i="6"/>
  <c r="P1305" i="6"/>
  <c r="P1306" i="6"/>
  <c r="P1307" i="6"/>
  <c r="P1308" i="6"/>
  <c r="P1309" i="6"/>
  <c r="P1310" i="6"/>
  <c r="P1311" i="6"/>
  <c r="P1312" i="6"/>
  <c r="P1313" i="6"/>
  <c r="P1314" i="6"/>
  <c r="P1315" i="6"/>
  <c r="P1316" i="6"/>
  <c r="P1317" i="6"/>
  <c r="P1318" i="6"/>
  <c r="P1319" i="6"/>
  <c r="P1320" i="6"/>
  <c r="P1321" i="6"/>
  <c r="P1322" i="6"/>
  <c r="P1323" i="6"/>
  <c r="P1324" i="6"/>
  <c r="P1325" i="6"/>
  <c r="P1326" i="6"/>
  <c r="P1327" i="6"/>
  <c r="P1328" i="6"/>
  <c r="P1329" i="6"/>
  <c r="P1330" i="6"/>
  <c r="P1331" i="6"/>
  <c r="P1332" i="6"/>
  <c r="P1333" i="6"/>
  <c r="P1334" i="6"/>
  <c r="P1335" i="6"/>
  <c r="P1336" i="6"/>
  <c r="P1337" i="6"/>
  <c r="P1338" i="6"/>
  <c r="P1339" i="6"/>
  <c r="P1340" i="6"/>
  <c r="P1341" i="6"/>
  <c r="P1342" i="6"/>
  <c r="P1343" i="6"/>
  <c r="P1344" i="6"/>
  <c r="P1345" i="6"/>
  <c r="P1346" i="6"/>
  <c r="P1347" i="6"/>
  <c r="P1348" i="6"/>
  <c r="P1349" i="6"/>
  <c r="P1350" i="6"/>
  <c r="P1351" i="6"/>
  <c r="P1352" i="6"/>
  <c r="P1353" i="6"/>
  <c r="P1354" i="6"/>
  <c r="P1355" i="6"/>
  <c r="P1356" i="6"/>
  <c r="P1357" i="6"/>
  <c r="P1358" i="6"/>
  <c r="P1359" i="6"/>
  <c r="P1360" i="6"/>
  <c r="P1361" i="6"/>
  <c r="P1362" i="6"/>
  <c r="P1363" i="6"/>
  <c r="P1364" i="6"/>
  <c r="P1365" i="6"/>
  <c r="P1366" i="6"/>
  <c r="P1367" i="6"/>
  <c r="P1368" i="6"/>
  <c r="P1369" i="6"/>
  <c r="P1370" i="6"/>
  <c r="P1371" i="6"/>
  <c r="P1372" i="6"/>
  <c r="P1373" i="6"/>
  <c r="P1374" i="6"/>
  <c r="P1375" i="6"/>
  <c r="P1376" i="6"/>
  <c r="P1377" i="6"/>
  <c r="P1378" i="6"/>
  <c r="P1379" i="6"/>
  <c r="P1380" i="6"/>
  <c r="P1381" i="6"/>
  <c r="P1382" i="6"/>
  <c r="P1383" i="6"/>
  <c r="P1384" i="6"/>
  <c r="P1385" i="6"/>
  <c r="P1386" i="6"/>
  <c r="P1387" i="6"/>
  <c r="P1388" i="6"/>
  <c r="P1389" i="6"/>
  <c r="P1390" i="6"/>
  <c r="P1391" i="6"/>
  <c r="P1392" i="6"/>
  <c r="P1393" i="6"/>
  <c r="P1394" i="6"/>
  <c r="P1395" i="6"/>
  <c r="P1396" i="6"/>
  <c r="P1397" i="6"/>
  <c r="P1398" i="6"/>
  <c r="P1399" i="6"/>
  <c r="P1400" i="6"/>
  <c r="P1401" i="6"/>
  <c r="P1402" i="6"/>
  <c r="P1403" i="6"/>
  <c r="P1404" i="6"/>
  <c r="P1405" i="6"/>
  <c r="P1406" i="6"/>
  <c r="P1407" i="6"/>
  <c r="P1408" i="6"/>
  <c r="P1409" i="6"/>
  <c r="P1410" i="6"/>
  <c r="P1411" i="6"/>
  <c r="P1412" i="6"/>
  <c r="P1413" i="6"/>
  <c r="P1414" i="6"/>
  <c r="P1415" i="6"/>
  <c r="P1416" i="6"/>
  <c r="P1417" i="6"/>
  <c r="P1418" i="6"/>
  <c r="P1419" i="6"/>
  <c r="P1420" i="6"/>
  <c r="P1421" i="6"/>
  <c r="P1422" i="6"/>
  <c r="P1423" i="6"/>
  <c r="P1424" i="6"/>
  <c r="P1425" i="6"/>
  <c r="P1426" i="6"/>
  <c r="P1427" i="6"/>
  <c r="P1428" i="6"/>
  <c r="P1429" i="6"/>
  <c r="P1430" i="6"/>
  <c r="P1431" i="6"/>
  <c r="P1432" i="6"/>
  <c r="P1433" i="6"/>
  <c r="P1434" i="6"/>
  <c r="P1435" i="6"/>
  <c r="P1436" i="6"/>
  <c r="P1437" i="6"/>
  <c r="P1438" i="6"/>
  <c r="P1439" i="6"/>
  <c r="P1440" i="6"/>
  <c r="P1441" i="6"/>
  <c r="P1442" i="6"/>
  <c r="P1443" i="6"/>
  <c r="P1444" i="6"/>
  <c r="P1445" i="6"/>
  <c r="P1446" i="6"/>
  <c r="P1447" i="6"/>
  <c r="P1448" i="6"/>
  <c r="P1449" i="6"/>
  <c r="P1450" i="6"/>
  <c r="P1451" i="6"/>
  <c r="P1452" i="6"/>
  <c r="P1453" i="6"/>
  <c r="P1454" i="6"/>
  <c r="P1455" i="6"/>
  <c r="P1456" i="6"/>
  <c r="P1457" i="6"/>
  <c r="P1458" i="6"/>
  <c r="P1459" i="6"/>
  <c r="P1460" i="6"/>
  <c r="P1461" i="6"/>
  <c r="P1462" i="6"/>
  <c r="P1463" i="6"/>
  <c r="P1464" i="6"/>
  <c r="P1465" i="6"/>
  <c r="P1466" i="6"/>
  <c r="P1467" i="6"/>
  <c r="P1468" i="6"/>
  <c r="P1469" i="6"/>
  <c r="P1470" i="6"/>
  <c r="P1471" i="6"/>
  <c r="P1472" i="6"/>
  <c r="P1473" i="6"/>
  <c r="P1474" i="6"/>
  <c r="P1475" i="6"/>
  <c r="P1476" i="6"/>
  <c r="P1477" i="6"/>
  <c r="P1478" i="6"/>
  <c r="P1479" i="6"/>
  <c r="P1480" i="6"/>
  <c r="P1481" i="6"/>
  <c r="P1482" i="6"/>
  <c r="P1483" i="6"/>
  <c r="P1484" i="6"/>
  <c r="P1485" i="6"/>
  <c r="P1486" i="6"/>
  <c r="P1487" i="6"/>
  <c r="P1488" i="6"/>
  <c r="P1489" i="6"/>
  <c r="P1490" i="6"/>
  <c r="P1491" i="6"/>
  <c r="P1492" i="6"/>
  <c r="P1493" i="6"/>
  <c r="P1494" i="6"/>
  <c r="P1495" i="6"/>
  <c r="P1496" i="6"/>
  <c r="P1497" i="6"/>
  <c r="P1498" i="6"/>
  <c r="P1499" i="6"/>
  <c r="P1500" i="6"/>
  <c r="P1501" i="6"/>
  <c r="P1502" i="6"/>
  <c r="P1503" i="6"/>
  <c r="P1504" i="6"/>
  <c r="P1505" i="6"/>
  <c r="P1506" i="6"/>
  <c r="P1507" i="6"/>
  <c r="P1508" i="6"/>
  <c r="P1509" i="6"/>
  <c r="P1510" i="6"/>
  <c r="P1511" i="6"/>
  <c r="P1512" i="6"/>
  <c r="P1513" i="6"/>
  <c r="P1514" i="6"/>
  <c r="P1515" i="6"/>
  <c r="P1516" i="6"/>
  <c r="P1517" i="6"/>
  <c r="P1518" i="6"/>
  <c r="P1519" i="6"/>
  <c r="P1520" i="6"/>
  <c r="P1521" i="6"/>
  <c r="P1522" i="6"/>
  <c r="P1523" i="6"/>
  <c r="P1524" i="6"/>
  <c r="P1525" i="6"/>
  <c r="P1526" i="6"/>
  <c r="P1527" i="6"/>
  <c r="P1528" i="6"/>
  <c r="P1529" i="6"/>
  <c r="P1530" i="6"/>
  <c r="P1531" i="6"/>
  <c r="P1532" i="6"/>
  <c r="P1533" i="6"/>
  <c r="P1534" i="6"/>
  <c r="P1535" i="6"/>
  <c r="P1536" i="6"/>
  <c r="P1537" i="6"/>
  <c r="P1538" i="6"/>
  <c r="P1539" i="6"/>
  <c r="P1540" i="6"/>
  <c r="P1541" i="6"/>
  <c r="P1542" i="6"/>
  <c r="P1543" i="6"/>
  <c r="P1544" i="6"/>
  <c r="P1545" i="6"/>
  <c r="P1546" i="6"/>
  <c r="P1547" i="6"/>
  <c r="P1548" i="6"/>
  <c r="P1549" i="6"/>
  <c r="P1550" i="6"/>
  <c r="P1551" i="6"/>
  <c r="P1552" i="6"/>
  <c r="P1553" i="6"/>
  <c r="P1554" i="6"/>
  <c r="P1555" i="6"/>
  <c r="P1556" i="6"/>
  <c r="P1557" i="6"/>
  <c r="P1558" i="6"/>
  <c r="P1559" i="6"/>
  <c r="P1560" i="6"/>
  <c r="P1561" i="6"/>
  <c r="P1562" i="6"/>
  <c r="P1563" i="6"/>
  <c r="P1564" i="6"/>
  <c r="P1565" i="6"/>
  <c r="P1566" i="6"/>
  <c r="P1567" i="6"/>
  <c r="P1568" i="6"/>
  <c r="P1569" i="6"/>
  <c r="P1570" i="6"/>
  <c r="P1571" i="6"/>
  <c r="P1572" i="6"/>
  <c r="P1573" i="6"/>
  <c r="P1574" i="6"/>
  <c r="P1575" i="6"/>
  <c r="P1576" i="6"/>
  <c r="P1577" i="6"/>
  <c r="P1578" i="6"/>
  <c r="P1579" i="6"/>
  <c r="P1580" i="6"/>
  <c r="P1581" i="6"/>
  <c r="P1582" i="6"/>
  <c r="P1583" i="6"/>
  <c r="P1584" i="6"/>
  <c r="P1585" i="6"/>
  <c r="P1586" i="6"/>
  <c r="P1587" i="6"/>
  <c r="P1588" i="6"/>
  <c r="P1589" i="6"/>
  <c r="P1590" i="6"/>
  <c r="P1591" i="6"/>
  <c r="P1592" i="6"/>
  <c r="P1593" i="6"/>
  <c r="P1594" i="6"/>
  <c r="P1595" i="6"/>
  <c r="P1596" i="6"/>
  <c r="P1597" i="6"/>
  <c r="P1598" i="6"/>
  <c r="P1599" i="6"/>
  <c r="P1600" i="6"/>
  <c r="P1601" i="6"/>
  <c r="P1602" i="6"/>
  <c r="P1603" i="6"/>
  <c r="P1604" i="6"/>
  <c r="P1605" i="6"/>
  <c r="P1606" i="6"/>
  <c r="P1607" i="6"/>
  <c r="P1608" i="6"/>
  <c r="P1609" i="6"/>
  <c r="P1610" i="6"/>
  <c r="P1611" i="6"/>
  <c r="P1612" i="6"/>
  <c r="P1613" i="6"/>
  <c r="P1614" i="6"/>
  <c r="P1615" i="6"/>
  <c r="P1616" i="6"/>
  <c r="P1617" i="6"/>
  <c r="P1618" i="6"/>
  <c r="P1619" i="6"/>
  <c r="P1620" i="6"/>
  <c r="P1621" i="6"/>
  <c r="P1622" i="6"/>
  <c r="P1623" i="6"/>
  <c r="P1624" i="6"/>
  <c r="P1625" i="6"/>
  <c r="P1626" i="6"/>
  <c r="P1627" i="6"/>
  <c r="P1628" i="6"/>
  <c r="P1629" i="6"/>
  <c r="P1630" i="6"/>
  <c r="P1631" i="6"/>
  <c r="P1632" i="6"/>
  <c r="P1633" i="6"/>
  <c r="P1634" i="6"/>
  <c r="P1635" i="6"/>
  <c r="P1636" i="6"/>
  <c r="P1637" i="6"/>
  <c r="P1638" i="6"/>
  <c r="P1639" i="6"/>
  <c r="P1640" i="6"/>
  <c r="P1641" i="6"/>
  <c r="P1642" i="6"/>
  <c r="P1643" i="6"/>
  <c r="P1644" i="6"/>
  <c r="P1645" i="6"/>
  <c r="P1646" i="6"/>
  <c r="P1647" i="6"/>
  <c r="P1648" i="6"/>
  <c r="P1649" i="6"/>
  <c r="P1650" i="6"/>
  <c r="P1651" i="6"/>
  <c r="P1652" i="6"/>
  <c r="P1653" i="6"/>
  <c r="P1654" i="6"/>
  <c r="P1655" i="6"/>
  <c r="P1656" i="6"/>
  <c r="P1657" i="6"/>
  <c r="P1658" i="6"/>
  <c r="P1659" i="6"/>
  <c r="P1660" i="6"/>
  <c r="P1661" i="6"/>
  <c r="P1662" i="6"/>
  <c r="P1663" i="6"/>
  <c r="P1664" i="6"/>
  <c r="P1665" i="6"/>
  <c r="P1666" i="6"/>
  <c r="P1667" i="6"/>
  <c r="P1668" i="6"/>
  <c r="P1669" i="6"/>
  <c r="P1670" i="6"/>
  <c r="P1671" i="6"/>
  <c r="P1672" i="6"/>
  <c r="P1673" i="6"/>
  <c r="P1674" i="6"/>
  <c r="P1675" i="6"/>
  <c r="P1676" i="6"/>
  <c r="P1677" i="6"/>
  <c r="P1678" i="6"/>
  <c r="P1679" i="6"/>
  <c r="P1680" i="6"/>
  <c r="P1681" i="6"/>
  <c r="P1682" i="6"/>
  <c r="P1683" i="6"/>
  <c r="P1684" i="6"/>
  <c r="P1685" i="6"/>
  <c r="P1686" i="6"/>
  <c r="P1687" i="6"/>
  <c r="P1688" i="6"/>
  <c r="P1689" i="6"/>
  <c r="P1690" i="6"/>
  <c r="P1691" i="6"/>
  <c r="P1692" i="6"/>
  <c r="P1693" i="6"/>
  <c r="P1694" i="6"/>
  <c r="P1695" i="6"/>
  <c r="P1696" i="6"/>
  <c r="P1697" i="6"/>
  <c r="P1698" i="6"/>
  <c r="P1699" i="6"/>
  <c r="P1700" i="6"/>
  <c r="P1701" i="6"/>
  <c r="P1702" i="6"/>
  <c r="P1703" i="6"/>
  <c r="P1704" i="6"/>
  <c r="P1705" i="6"/>
  <c r="P1706" i="6"/>
  <c r="P1707" i="6"/>
  <c r="P1708" i="6"/>
  <c r="P1709" i="6"/>
  <c r="P1710" i="6"/>
  <c r="P1711" i="6"/>
  <c r="P1712" i="6"/>
  <c r="P1713" i="6"/>
  <c r="P1714" i="6"/>
  <c r="P1715" i="6"/>
  <c r="P1716" i="6"/>
  <c r="P1717" i="6"/>
  <c r="P1718" i="6"/>
  <c r="P1719" i="6"/>
  <c r="P1720" i="6"/>
  <c r="P1721" i="6"/>
  <c r="P1722" i="6"/>
  <c r="P1723" i="6"/>
  <c r="P1724" i="6"/>
  <c r="P1725" i="6"/>
  <c r="P1726" i="6"/>
  <c r="P1727" i="6"/>
  <c r="P1728" i="6"/>
  <c r="P1729" i="6"/>
  <c r="P1730" i="6"/>
  <c r="P1731" i="6"/>
  <c r="P1732" i="6"/>
  <c r="P1733" i="6"/>
  <c r="P1734" i="6"/>
  <c r="P1735" i="6"/>
  <c r="P1736" i="6"/>
  <c r="P1737" i="6"/>
  <c r="P1738" i="6"/>
  <c r="P1739" i="6"/>
  <c r="P1740" i="6"/>
  <c r="P1741" i="6"/>
  <c r="P1742" i="6"/>
  <c r="P1743" i="6"/>
  <c r="P1744" i="6"/>
  <c r="P1745" i="6"/>
  <c r="P1746" i="6"/>
  <c r="P1747" i="6"/>
  <c r="P1748" i="6"/>
  <c r="P1749" i="6"/>
  <c r="P1750" i="6"/>
  <c r="P1751" i="6"/>
  <c r="P1752" i="6"/>
  <c r="P1753" i="6"/>
  <c r="P1754" i="6"/>
  <c r="P1755" i="6"/>
  <c r="P1756" i="6"/>
  <c r="P1757" i="6"/>
  <c r="P1758" i="6"/>
  <c r="P1759" i="6"/>
  <c r="P1760" i="6"/>
  <c r="P1761" i="6"/>
  <c r="P1762" i="6"/>
  <c r="P1763" i="6"/>
  <c r="P1764" i="6"/>
  <c r="P1765" i="6"/>
  <c r="P1766" i="6"/>
  <c r="P1767" i="6"/>
  <c r="P1768" i="6"/>
  <c r="P1769" i="6"/>
  <c r="P1770" i="6"/>
  <c r="P1771" i="6"/>
  <c r="P1772" i="6"/>
  <c r="P1773" i="6"/>
  <c r="P1774" i="6"/>
  <c r="P1775" i="6"/>
  <c r="P1776" i="6"/>
  <c r="P1777" i="6"/>
  <c r="P1778" i="6"/>
  <c r="P1779" i="6"/>
  <c r="P1780" i="6"/>
  <c r="P1781" i="6"/>
  <c r="P1782" i="6"/>
  <c r="P1783" i="6"/>
  <c r="P1784" i="6"/>
  <c r="P1785" i="6"/>
  <c r="P1786" i="6"/>
  <c r="P1787" i="6"/>
  <c r="P1788" i="6"/>
  <c r="P1789" i="6"/>
  <c r="P1790" i="6"/>
  <c r="P1791" i="6"/>
  <c r="P1792" i="6"/>
  <c r="P1793" i="6"/>
  <c r="P1794" i="6"/>
  <c r="P1795" i="6"/>
  <c r="P1796" i="6"/>
  <c r="P1797" i="6"/>
  <c r="P1798" i="6"/>
  <c r="P1799" i="6"/>
  <c r="P1800" i="6"/>
  <c r="P1801" i="6"/>
  <c r="P1802" i="6"/>
  <c r="P1803" i="6"/>
  <c r="P1804" i="6"/>
  <c r="P1805" i="6"/>
  <c r="P1806" i="6"/>
  <c r="P1807" i="6"/>
  <c r="P1808" i="6"/>
  <c r="P1809" i="6"/>
  <c r="P1810" i="6"/>
  <c r="P1811" i="6"/>
  <c r="P1812" i="6"/>
  <c r="P1813" i="6"/>
  <c r="P1814" i="6"/>
  <c r="P1815" i="6"/>
  <c r="P1816" i="6"/>
  <c r="P1817" i="6"/>
  <c r="P1818" i="6"/>
  <c r="P1819" i="6"/>
  <c r="P1820" i="6"/>
  <c r="P1821" i="6"/>
  <c r="P1822" i="6"/>
  <c r="P1823" i="6"/>
  <c r="P1824" i="6"/>
  <c r="P1825" i="6"/>
  <c r="P1826" i="6"/>
  <c r="P1827" i="6"/>
  <c r="P1828" i="6"/>
  <c r="P1829" i="6"/>
  <c r="P1830" i="6"/>
  <c r="P1831" i="6"/>
  <c r="P1832" i="6"/>
  <c r="P1833" i="6"/>
  <c r="P1834" i="6"/>
  <c r="P1835" i="6"/>
  <c r="P1836" i="6"/>
  <c r="P1837" i="6"/>
  <c r="P1838" i="6"/>
  <c r="P1839" i="6"/>
  <c r="P1840" i="6"/>
  <c r="P1841" i="6"/>
  <c r="P1842" i="6"/>
  <c r="P1843" i="6"/>
  <c r="P1844" i="6"/>
  <c r="P1845" i="6"/>
  <c r="P1846" i="6"/>
  <c r="P1847" i="6"/>
  <c r="P1848" i="6"/>
  <c r="P1849" i="6"/>
  <c r="P1850" i="6"/>
  <c r="P1851" i="6"/>
  <c r="P1852" i="6"/>
  <c r="P1853" i="6"/>
  <c r="P1854" i="6"/>
  <c r="P1855" i="6"/>
  <c r="P1856" i="6"/>
  <c r="P1857" i="6"/>
  <c r="P1858" i="6"/>
  <c r="P1859" i="6"/>
  <c r="P1860" i="6"/>
  <c r="P1861" i="6"/>
  <c r="P1862" i="6"/>
  <c r="P1863" i="6"/>
  <c r="P1864" i="6"/>
  <c r="P1865" i="6"/>
  <c r="P1866" i="6"/>
  <c r="P1867" i="6"/>
  <c r="P1868" i="6"/>
  <c r="P1869" i="6"/>
  <c r="P1870" i="6"/>
  <c r="P1871" i="6"/>
  <c r="P1872" i="6"/>
  <c r="P1873" i="6"/>
  <c r="P1874" i="6"/>
  <c r="P1875" i="6"/>
  <c r="P1876" i="6"/>
  <c r="P1877" i="6"/>
  <c r="P1878" i="6"/>
  <c r="P1879" i="6"/>
  <c r="P1880" i="6"/>
  <c r="P1881" i="6"/>
  <c r="P1882" i="6"/>
  <c r="P1883" i="6"/>
  <c r="P1884" i="6"/>
  <c r="P1885" i="6"/>
  <c r="P1886" i="6"/>
  <c r="P1887" i="6"/>
  <c r="P1888" i="6"/>
  <c r="P1889" i="6"/>
  <c r="P1890" i="6"/>
  <c r="P1891" i="6"/>
  <c r="P1892" i="6"/>
  <c r="P1893" i="6"/>
  <c r="P1894" i="6"/>
  <c r="P1895" i="6"/>
  <c r="P1896" i="6"/>
  <c r="P1897" i="6"/>
  <c r="P1898" i="6"/>
  <c r="P1899" i="6"/>
  <c r="P1900" i="6"/>
  <c r="P1901" i="6"/>
  <c r="P1902" i="6"/>
  <c r="P1903" i="6"/>
  <c r="P1904" i="6"/>
  <c r="P1905" i="6"/>
  <c r="P1906" i="6"/>
  <c r="P1907" i="6"/>
  <c r="P1908" i="6"/>
  <c r="P1909" i="6"/>
  <c r="P1910" i="6"/>
  <c r="P1911" i="6"/>
  <c r="P1912" i="6"/>
  <c r="P1913" i="6"/>
  <c r="P1914" i="6"/>
  <c r="P1915" i="6"/>
  <c r="P1916" i="6"/>
  <c r="P1917" i="6"/>
  <c r="P1918" i="6"/>
  <c r="P1919" i="6"/>
  <c r="P1920" i="6"/>
  <c r="P1921" i="6"/>
  <c r="P1922" i="6"/>
  <c r="P1923" i="6"/>
  <c r="P1924" i="6"/>
  <c r="P1925" i="6"/>
  <c r="P1926" i="6"/>
  <c r="P1927" i="6"/>
  <c r="P1928" i="6"/>
  <c r="P1929" i="6"/>
  <c r="P1930" i="6"/>
  <c r="P1931" i="6"/>
  <c r="P1932" i="6"/>
  <c r="P1933" i="6"/>
  <c r="P1934" i="6"/>
  <c r="P1935" i="6"/>
  <c r="P1936" i="6"/>
  <c r="P1937" i="6"/>
  <c r="P1938" i="6"/>
  <c r="P1939" i="6"/>
  <c r="P1940" i="6"/>
  <c r="P1941" i="6"/>
  <c r="P1942" i="6"/>
  <c r="P1943" i="6"/>
  <c r="P1944" i="6"/>
  <c r="P1945" i="6"/>
  <c r="P1946" i="6"/>
  <c r="P1947" i="6"/>
  <c r="P1948" i="6"/>
  <c r="P1949" i="6"/>
  <c r="P1950" i="6"/>
  <c r="P1951" i="6"/>
  <c r="P1952" i="6"/>
  <c r="P1953" i="6"/>
  <c r="P1954" i="6"/>
  <c r="P1955" i="6"/>
  <c r="P1956" i="6"/>
  <c r="P1957" i="6"/>
  <c r="P1958" i="6"/>
  <c r="P1959" i="6"/>
  <c r="P1960" i="6"/>
  <c r="P1961" i="6"/>
  <c r="P1962" i="6"/>
  <c r="P1963" i="6"/>
  <c r="P1964" i="6"/>
  <c r="P1965" i="6"/>
  <c r="P1966" i="6"/>
  <c r="P1967" i="6"/>
  <c r="P1968" i="6"/>
  <c r="P1969" i="6"/>
  <c r="P1970" i="6"/>
  <c r="P1971" i="6"/>
  <c r="P1972" i="6"/>
  <c r="P1973" i="6"/>
  <c r="P1974" i="6"/>
  <c r="P1975" i="6"/>
  <c r="P1976" i="6"/>
  <c r="P1977" i="6"/>
  <c r="P1978" i="6"/>
  <c r="P1979" i="6"/>
  <c r="P1980" i="6"/>
  <c r="P1981" i="6"/>
  <c r="P1982" i="6"/>
  <c r="P1983" i="6"/>
  <c r="P1984" i="6"/>
  <c r="P1985" i="6"/>
  <c r="P1986" i="6"/>
  <c r="P1987" i="6"/>
  <c r="P1988" i="6"/>
  <c r="P1989" i="6"/>
  <c r="P1990" i="6"/>
  <c r="P1991" i="6"/>
  <c r="P1992" i="6"/>
  <c r="P1993" i="6"/>
  <c r="P1994" i="6"/>
  <c r="P1995" i="6"/>
  <c r="P1996" i="6"/>
  <c r="P1997" i="6"/>
  <c r="P1998" i="6"/>
  <c r="P1999" i="6"/>
  <c r="P2000" i="6"/>
  <c r="P2001" i="6"/>
  <c r="P2002" i="6"/>
  <c r="P2003" i="6"/>
  <c r="P2004" i="6"/>
  <c r="P2005" i="6"/>
  <c r="P2006" i="6"/>
  <c r="P2007" i="6"/>
  <c r="P2008" i="6"/>
  <c r="P2009" i="6"/>
  <c r="P2010" i="6"/>
  <c r="P2011" i="6"/>
  <c r="P2012" i="6"/>
  <c r="P2013" i="6"/>
  <c r="P2014" i="6"/>
  <c r="P2015" i="6"/>
  <c r="P2016" i="6"/>
  <c r="P2017" i="6"/>
  <c r="P2018" i="6"/>
  <c r="P2019" i="6"/>
  <c r="P2020" i="6"/>
  <c r="P2021" i="6"/>
  <c r="P2022" i="6"/>
  <c r="P2023" i="6"/>
  <c r="P2024" i="6"/>
  <c r="P2025" i="6"/>
  <c r="P2026" i="6"/>
  <c r="P2027" i="6"/>
  <c r="P2028" i="6"/>
  <c r="P2029" i="6"/>
  <c r="P2030" i="6"/>
  <c r="P2031" i="6"/>
  <c r="P2032" i="6"/>
  <c r="P2033" i="6"/>
  <c r="P2034" i="6"/>
  <c r="P2035" i="6"/>
  <c r="P2036" i="6"/>
  <c r="P2037" i="6"/>
  <c r="P2038" i="6"/>
  <c r="P2039" i="6"/>
  <c r="P2040" i="6"/>
  <c r="P2041" i="6"/>
  <c r="P2042" i="6"/>
  <c r="P2043" i="6"/>
  <c r="P2044" i="6"/>
  <c r="P2045" i="6"/>
  <c r="P2046" i="6"/>
  <c r="P2047" i="6"/>
  <c r="P2048" i="6"/>
  <c r="P2049" i="6"/>
  <c r="P2050" i="6"/>
  <c r="P2051" i="6"/>
  <c r="P2052" i="6"/>
  <c r="P2053" i="6"/>
  <c r="P2054" i="6"/>
  <c r="P2055" i="6"/>
  <c r="P2056" i="6"/>
  <c r="P2057" i="6"/>
  <c r="P2058" i="6"/>
  <c r="P2059" i="6"/>
  <c r="P2060" i="6"/>
  <c r="P2061" i="6"/>
  <c r="P2062" i="6"/>
  <c r="P2063" i="6"/>
  <c r="P2064" i="6"/>
  <c r="P2065" i="6"/>
  <c r="P2066" i="6"/>
  <c r="P2067" i="6"/>
  <c r="P2068" i="6"/>
  <c r="P2069" i="6"/>
  <c r="P2070" i="6"/>
  <c r="P2071" i="6"/>
  <c r="P2072" i="6"/>
  <c r="P2073" i="6"/>
  <c r="P2074" i="6"/>
  <c r="P2075" i="6"/>
  <c r="P2076" i="6"/>
  <c r="P2077" i="6"/>
  <c r="P2078" i="6"/>
  <c r="P2079" i="6"/>
  <c r="P2080" i="6"/>
  <c r="P2081" i="6"/>
  <c r="P2082" i="6"/>
  <c r="P2083" i="6"/>
  <c r="P2084" i="6"/>
  <c r="P2085" i="6"/>
  <c r="P2086" i="6"/>
  <c r="P2087" i="6"/>
  <c r="P2088" i="6"/>
  <c r="P2089" i="6"/>
  <c r="P2090" i="6"/>
  <c r="P2091" i="6"/>
  <c r="P2092" i="6"/>
  <c r="P2093" i="6"/>
  <c r="P2094" i="6"/>
  <c r="P2095" i="6"/>
  <c r="P2096" i="6"/>
  <c r="P2097" i="6"/>
  <c r="P2098" i="6"/>
  <c r="P2099" i="6"/>
  <c r="P2100" i="6"/>
  <c r="P2101" i="6"/>
  <c r="P2102" i="6"/>
  <c r="P2103" i="6"/>
  <c r="P2104" i="6"/>
  <c r="P2105" i="6"/>
  <c r="P2106" i="6"/>
  <c r="P2107" i="6"/>
  <c r="P2108" i="6"/>
  <c r="P2109" i="6"/>
  <c r="P2110" i="6"/>
  <c r="P2111" i="6"/>
  <c r="P2112" i="6"/>
  <c r="P2113" i="6"/>
  <c r="P2114" i="6"/>
  <c r="P2115" i="6"/>
  <c r="P2116" i="6"/>
  <c r="P2117" i="6"/>
  <c r="P2118" i="6"/>
  <c r="P2119" i="6"/>
  <c r="P2120" i="6"/>
  <c r="P2121" i="6"/>
  <c r="P2122" i="6"/>
  <c r="P2123" i="6"/>
  <c r="P2124" i="6"/>
  <c r="P2125" i="6"/>
  <c r="P2126" i="6"/>
  <c r="P2127" i="6"/>
  <c r="P2128" i="6"/>
  <c r="P2129" i="6"/>
  <c r="P2130" i="6"/>
  <c r="P2131" i="6"/>
  <c r="P2132" i="6"/>
  <c r="P2133" i="6"/>
  <c r="P2134" i="6"/>
  <c r="P2135" i="6"/>
  <c r="P2136" i="6"/>
  <c r="P2137" i="6"/>
  <c r="P2138" i="6"/>
  <c r="P2139" i="6"/>
  <c r="P2140" i="6"/>
  <c r="P2141" i="6"/>
  <c r="P2142" i="6"/>
  <c r="P2143" i="6"/>
  <c r="P2144" i="6"/>
  <c r="P2145" i="6"/>
  <c r="P2146" i="6"/>
  <c r="P2147" i="6"/>
  <c r="P2148" i="6"/>
  <c r="P2149" i="6"/>
  <c r="P2150" i="6"/>
  <c r="P2151" i="6"/>
  <c r="P2152" i="6"/>
  <c r="P2153" i="6"/>
  <c r="P2154" i="6"/>
  <c r="P2155" i="6"/>
  <c r="P2156" i="6"/>
  <c r="P2157" i="6"/>
  <c r="P2158" i="6"/>
  <c r="P2159" i="6"/>
  <c r="P2160" i="6"/>
  <c r="P2161" i="6"/>
  <c r="P2162" i="6"/>
  <c r="P2163" i="6"/>
  <c r="P2164" i="6"/>
  <c r="P2165" i="6"/>
  <c r="P2166" i="6"/>
  <c r="P2167" i="6"/>
  <c r="P2168" i="6"/>
  <c r="P2169" i="6"/>
  <c r="P2170" i="6"/>
  <c r="P2171" i="6"/>
  <c r="P2172" i="6"/>
  <c r="P2173" i="6"/>
  <c r="P2174" i="6"/>
  <c r="P2175" i="6"/>
  <c r="P2176" i="6"/>
  <c r="P2177" i="6"/>
  <c r="P2178" i="6"/>
  <c r="P2179" i="6"/>
  <c r="P2180" i="6"/>
  <c r="P2181" i="6"/>
  <c r="P2182" i="6"/>
  <c r="P2183" i="6"/>
  <c r="P2184" i="6"/>
  <c r="P2185" i="6"/>
  <c r="P2186" i="6"/>
  <c r="P2187" i="6"/>
  <c r="P2188" i="6"/>
  <c r="P2189" i="6"/>
  <c r="P2190" i="6"/>
  <c r="P2191" i="6"/>
  <c r="P2192" i="6"/>
  <c r="P2193" i="6"/>
  <c r="P2194" i="6"/>
  <c r="P2195" i="6"/>
  <c r="P2196" i="6"/>
  <c r="P2197" i="6"/>
  <c r="P2198" i="6"/>
  <c r="P2199" i="6"/>
  <c r="P2200" i="6"/>
  <c r="P2201" i="6"/>
  <c r="P2202" i="6"/>
  <c r="P2203" i="6"/>
  <c r="P2204" i="6"/>
  <c r="P2205" i="6"/>
  <c r="P2206" i="6"/>
  <c r="P2207" i="6"/>
  <c r="P2208" i="6"/>
  <c r="P2209" i="6"/>
  <c r="P2210" i="6"/>
  <c r="P2211" i="6"/>
  <c r="P2212" i="6"/>
  <c r="P2213" i="6"/>
  <c r="P2214" i="6"/>
  <c r="P2215" i="6"/>
  <c r="P2216" i="6"/>
  <c r="P2217" i="6"/>
  <c r="P2218" i="6"/>
  <c r="P2219" i="6"/>
  <c r="P2220" i="6"/>
  <c r="P2221" i="6"/>
  <c r="P2222" i="6"/>
  <c r="P2223" i="6"/>
  <c r="P2224" i="6"/>
  <c r="P2225" i="6"/>
  <c r="P2226" i="6"/>
  <c r="P2227" i="6"/>
  <c r="P2228" i="6"/>
  <c r="P2229" i="6"/>
  <c r="P2230" i="6"/>
  <c r="P2231" i="6"/>
  <c r="P2232" i="6"/>
  <c r="P2233" i="6"/>
  <c r="P2234" i="6"/>
  <c r="P2235" i="6"/>
  <c r="P2236" i="6"/>
  <c r="P2237" i="6"/>
  <c r="P2238" i="6"/>
  <c r="P2239" i="6"/>
  <c r="P2240" i="6"/>
  <c r="P2241" i="6"/>
  <c r="P2242" i="6"/>
  <c r="P2243" i="6"/>
  <c r="P2244" i="6"/>
  <c r="P2245" i="6"/>
  <c r="P2246" i="6"/>
  <c r="P2247" i="6"/>
  <c r="P2248" i="6"/>
  <c r="P2249" i="6"/>
  <c r="P2250" i="6"/>
  <c r="P2251" i="6"/>
  <c r="P2252" i="6"/>
  <c r="P2253" i="6"/>
  <c r="P2254" i="6"/>
  <c r="P2255" i="6"/>
  <c r="P2256" i="6"/>
  <c r="P2257" i="6"/>
  <c r="P2258" i="6"/>
  <c r="P2259" i="6"/>
  <c r="P2260" i="6"/>
  <c r="P2261" i="6"/>
  <c r="P2262" i="6"/>
  <c r="P2263" i="6"/>
  <c r="P2264" i="6"/>
  <c r="P2265" i="6"/>
  <c r="P2266" i="6"/>
  <c r="P2267" i="6"/>
  <c r="P2268" i="6"/>
  <c r="P2269" i="6"/>
  <c r="P2270" i="6"/>
  <c r="P2271" i="6"/>
  <c r="P2272" i="6"/>
  <c r="P2273" i="6"/>
  <c r="P2274" i="6"/>
  <c r="P2275" i="6"/>
  <c r="P2276" i="6"/>
  <c r="P2277" i="6"/>
  <c r="P2278" i="6"/>
  <c r="P2279" i="6"/>
  <c r="P2280" i="6"/>
  <c r="P2281" i="6"/>
  <c r="P2282" i="6"/>
  <c r="P2283" i="6"/>
  <c r="P2284" i="6"/>
  <c r="P2285" i="6"/>
  <c r="P2286" i="6"/>
  <c r="P2287" i="6"/>
  <c r="P2288" i="6"/>
  <c r="P2289" i="6"/>
  <c r="P2290" i="6"/>
  <c r="P2291" i="6"/>
  <c r="P2292" i="6"/>
  <c r="P2293" i="6"/>
  <c r="P2294" i="6"/>
  <c r="P2295" i="6"/>
  <c r="P2296" i="6"/>
  <c r="P2297" i="6"/>
  <c r="P2298" i="6"/>
  <c r="P2299" i="6"/>
  <c r="P2300" i="6"/>
  <c r="P2301" i="6"/>
  <c r="P2302" i="6"/>
  <c r="P2303" i="6"/>
  <c r="P2304" i="6"/>
  <c r="P2305" i="6"/>
  <c r="P2306" i="6"/>
  <c r="P2307" i="6"/>
  <c r="P2308" i="6"/>
  <c r="P2309" i="6"/>
  <c r="P2310" i="6"/>
  <c r="P2311" i="6"/>
  <c r="P2312" i="6"/>
  <c r="P2313" i="6"/>
  <c r="P2314" i="6"/>
  <c r="P2315" i="6"/>
  <c r="P2316" i="6"/>
  <c r="P2317" i="6"/>
  <c r="P2318" i="6"/>
  <c r="P2319" i="6"/>
  <c r="P2320" i="6"/>
  <c r="P2321" i="6"/>
  <c r="P2322" i="6"/>
  <c r="P2323" i="6"/>
  <c r="P2324" i="6"/>
  <c r="P2325" i="6"/>
  <c r="P2326" i="6"/>
  <c r="P2327" i="6"/>
  <c r="P2328" i="6"/>
  <c r="P2329" i="6"/>
  <c r="P2330" i="6"/>
  <c r="P2331" i="6"/>
  <c r="P2332" i="6"/>
  <c r="P2333" i="6"/>
  <c r="P2334" i="6"/>
  <c r="P2335" i="6"/>
  <c r="P2336" i="6"/>
  <c r="P2337" i="6"/>
  <c r="P2338" i="6"/>
  <c r="P2339" i="6"/>
  <c r="P2340" i="6"/>
  <c r="P2341" i="6"/>
  <c r="P2342" i="6"/>
  <c r="P2343" i="6"/>
  <c r="P2344" i="6"/>
  <c r="P2345" i="6"/>
  <c r="P2346" i="6"/>
  <c r="P2347" i="6"/>
  <c r="P2348" i="6"/>
  <c r="P2349" i="6"/>
  <c r="P2350" i="6"/>
  <c r="P2351" i="6"/>
  <c r="P2352" i="6"/>
  <c r="P2353" i="6"/>
  <c r="P2354" i="6"/>
  <c r="P2355" i="6"/>
  <c r="P2356" i="6"/>
  <c r="P2357" i="6"/>
  <c r="P2358" i="6"/>
  <c r="P2359" i="6"/>
  <c r="P2360" i="6"/>
  <c r="P2361" i="6"/>
  <c r="P2362" i="6"/>
  <c r="P2363" i="6"/>
  <c r="P2364" i="6"/>
  <c r="P2365" i="6"/>
  <c r="P2366" i="6"/>
  <c r="P2367" i="6"/>
  <c r="P2368" i="6"/>
  <c r="P2369" i="6"/>
  <c r="P2370" i="6"/>
  <c r="P2371" i="6"/>
  <c r="P2372" i="6"/>
  <c r="P2373" i="6"/>
  <c r="P2374" i="6"/>
  <c r="P2375" i="6"/>
  <c r="P2376" i="6"/>
  <c r="P2377" i="6"/>
  <c r="P2378" i="6"/>
  <c r="P2379" i="6"/>
  <c r="P2380" i="6"/>
  <c r="P2381" i="6"/>
  <c r="P2382" i="6"/>
  <c r="P2383" i="6"/>
  <c r="P2384" i="6"/>
  <c r="P2385" i="6"/>
  <c r="P2386" i="6"/>
  <c r="P2387" i="6"/>
  <c r="P2388" i="6"/>
  <c r="P2389" i="6"/>
  <c r="P2390" i="6"/>
  <c r="P2391" i="6"/>
  <c r="P2392" i="6"/>
  <c r="P2393" i="6"/>
  <c r="P2394" i="6"/>
  <c r="P2395" i="6"/>
  <c r="P2396" i="6"/>
  <c r="P2397" i="6"/>
  <c r="P2398" i="6"/>
  <c r="P2399" i="6"/>
  <c r="P2400" i="6"/>
  <c r="P2401" i="6"/>
  <c r="P2402" i="6"/>
  <c r="P2403" i="6"/>
  <c r="P2404" i="6"/>
  <c r="P2405" i="6"/>
  <c r="P2406" i="6"/>
  <c r="P2407" i="6"/>
  <c r="P2408" i="6"/>
  <c r="P2409" i="6"/>
  <c r="P2410" i="6"/>
  <c r="P2411" i="6"/>
  <c r="P2412" i="6"/>
  <c r="P2413" i="6"/>
  <c r="P2414" i="6"/>
  <c r="P2415" i="6"/>
  <c r="P2416" i="6"/>
  <c r="P2417" i="6"/>
  <c r="P2418" i="6"/>
  <c r="P2419" i="6"/>
  <c r="P2420" i="6"/>
  <c r="P2421" i="6"/>
  <c r="P2422" i="6"/>
  <c r="P2423" i="6"/>
  <c r="P2424" i="6"/>
  <c r="P2425" i="6"/>
  <c r="P2426" i="6"/>
  <c r="P2427" i="6"/>
  <c r="P2428" i="6"/>
  <c r="P2429" i="6"/>
  <c r="P2430" i="6"/>
  <c r="P2431" i="6"/>
  <c r="P2432" i="6"/>
  <c r="P2433" i="6"/>
  <c r="P2434" i="6"/>
  <c r="P2435" i="6"/>
  <c r="P2436" i="6"/>
  <c r="P2437" i="6"/>
  <c r="P2438" i="6"/>
  <c r="P2439" i="6"/>
  <c r="P2440" i="6"/>
  <c r="P2441" i="6"/>
  <c r="P2442" i="6"/>
  <c r="P2443" i="6"/>
  <c r="P2444" i="6"/>
  <c r="P2445" i="6"/>
  <c r="P2446" i="6"/>
  <c r="P2447" i="6"/>
  <c r="P2448" i="6"/>
  <c r="P2449" i="6"/>
  <c r="P2450" i="6"/>
  <c r="P2451" i="6"/>
  <c r="P2452" i="6"/>
  <c r="P2453" i="6"/>
  <c r="P2454" i="6"/>
  <c r="P2455" i="6"/>
  <c r="P2456" i="6"/>
  <c r="P2457" i="6"/>
  <c r="P2458" i="6"/>
  <c r="P2459" i="6"/>
  <c r="P2460" i="6"/>
  <c r="P2461" i="6"/>
  <c r="P2462" i="6"/>
  <c r="P2463" i="6"/>
  <c r="P2464" i="6"/>
  <c r="P2465" i="6"/>
  <c r="P2466" i="6"/>
  <c r="P2467" i="6"/>
  <c r="P2468" i="6"/>
  <c r="P2469" i="6"/>
  <c r="P2470" i="6"/>
  <c r="P2471" i="6"/>
  <c r="P2472" i="6"/>
  <c r="P2473" i="6"/>
  <c r="P2474" i="6"/>
  <c r="P2475" i="6"/>
  <c r="P2476" i="6"/>
  <c r="P2477" i="6"/>
  <c r="P2478" i="6"/>
  <c r="P2479" i="6"/>
  <c r="P2480" i="6"/>
  <c r="P2481" i="6"/>
  <c r="P2482" i="6"/>
  <c r="P2483" i="6"/>
  <c r="P2484" i="6"/>
  <c r="P2485" i="6"/>
  <c r="P2486" i="6"/>
  <c r="P2487" i="6"/>
  <c r="P2488" i="6"/>
  <c r="P2489" i="6"/>
  <c r="P2490" i="6"/>
  <c r="P2491" i="6"/>
  <c r="P2492" i="6"/>
  <c r="P2493" i="6"/>
  <c r="P2494" i="6"/>
  <c r="P2495" i="6"/>
  <c r="P2496" i="6"/>
  <c r="P2497" i="6"/>
  <c r="P2498" i="6"/>
  <c r="P2499" i="6"/>
  <c r="P2500" i="6"/>
  <c r="P2501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O1206" i="6"/>
  <c r="O1207" i="6"/>
  <c r="O1208" i="6"/>
  <c r="O1209" i="6"/>
  <c r="O1210" i="6"/>
  <c r="O1211" i="6"/>
  <c r="O1212" i="6"/>
  <c r="O1213" i="6"/>
  <c r="O1214" i="6"/>
  <c r="O1215" i="6"/>
  <c r="O1216" i="6"/>
  <c r="O1217" i="6"/>
  <c r="O12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O1244" i="6"/>
  <c r="O1245" i="6"/>
  <c r="O1246" i="6"/>
  <c r="O1247" i="6"/>
  <c r="O1248" i="6"/>
  <c r="O1249" i="6"/>
  <c r="O1250" i="6"/>
  <c r="O1251" i="6"/>
  <c r="O1252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O1334" i="6"/>
  <c r="O1335" i="6"/>
  <c r="O1336" i="6"/>
  <c r="O1337" i="6"/>
  <c r="O1338" i="6"/>
  <c r="O1339" i="6"/>
  <c r="O1340" i="6"/>
  <c r="O1341" i="6"/>
  <c r="O1342" i="6"/>
  <c r="O1343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5" i="6"/>
  <c r="O1366" i="6"/>
  <c r="O1367" i="6"/>
  <c r="O1368" i="6"/>
  <c r="O1369" i="6"/>
  <c r="O1370" i="6"/>
  <c r="O1371" i="6"/>
  <c r="O1372" i="6"/>
  <c r="O1373" i="6"/>
  <c r="O1374" i="6"/>
  <c r="O1375" i="6"/>
  <c r="O1376" i="6"/>
  <c r="O1377" i="6"/>
  <c r="O1378" i="6"/>
  <c r="O1379" i="6"/>
  <c r="O1380" i="6"/>
  <c r="O1381" i="6"/>
  <c r="O1382" i="6"/>
  <c r="O1383" i="6"/>
  <c r="O1384" i="6"/>
  <c r="O1385" i="6"/>
  <c r="O1386" i="6"/>
  <c r="O1387" i="6"/>
  <c r="O1388" i="6"/>
  <c r="O1389" i="6"/>
  <c r="O1390" i="6"/>
  <c r="O1391" i="6"/>
  <c r="O1392" i="6"/>
  <c r="O1393" i="6"/>
  <c r="O1394" i="6"/>
  <c r="O1395" i="6"/>
  <c r="O1396" i="6"/>
  <c r="O1397" i="6"/>
  <c r="O1398" i="6"/>
  <c r="O1399" i="6"/>
  <c r="O1400" i="6"/>
  <c r="O1401" i="6"/>
  <c r="O1402" i="6"/>
  <c r="O1403" i="6"/>
  <c r="O1404" i="6"/>
  <c r="O1405" i="6"/>
  <c r="O1406" i="6"/>
  <c r="O1407" i="6"/>
  <c r="O1408" i="6"/>
  <c r="O1409" i="6"/>
  <c r="O1410" i="6"/>
  <c r="O1411" i="6"/>
  <c r="O1412" i="6"/>
  <c r="O1413" i="6"/>
  <c r="O1414" i="6"/>
  <c r="O1415" i="6"/>
  <c r="O1416" i="6"/>
  <c r="O1417" i="6"/>
  <c r="O1418" i="6"/>
  <c r="O1419" i="6"/>
  <c r="O1420" i="6"/>
  <c r="O1421" i="6"/>
  <c r="O1422" i="6"/>
  <c r="O1423" i="6"/>
  <c r="O1424" i="6"/>
  <c r="O1425" i="6"/>
  <c r="O1426" i="6"/>
  <c r="O1427" i="6"/>
  <c r="O1428" i="6"/>
  <c r="O1429" i="6"/>
  <c r="O1430" i="6"/>
  <c r="O1431" i="6"/>
  <c r="O1432" i="6"/>
  <c r="O1433" i="6"/>
  <c r="O1434" i="6"/>
  <c r="O1435" i="6"/>
  <c r="O1436" i="6"/>
  <c r="O1437" i="6"/>
  <c r="O1438" i="6"/>
  <c r="O1439" i="6"/>
  <c r="O1440" i="6"/>
  <c r="O1441" i="6"/>
  <c r="O1442" i="6"/>
  <c r="O1443" i="6"/>
  <c r="O1444" i="6"/>
  <c r="O1445" i="6"/>
  <c r="O1446" i="6"/>
  <c r="O1447" i="6"/>
  <c r="O1448" i="6"/>
  <c r="O1449" i="6"/>
  <c r="O1450" i="6"/>
  <c r="O1451" i="6"/>
  <c r="O1452" i="6"/>
  <c r="O1453" i="6"/>
  <c r="O1454" i="6"/>
  <c r="O1455" i="6"/>
  <c r="O1456" i="6"/>
  <c r="O1457" i="6"/>
  <c r="O1458" i="6"/>
  <c r="O1459" i="6"/>
  <c r="O1460" i="6"/>
  <c r="O1461" i="6"/>
  <c r="O1462" i="6"/>
  <c r="O1463" i="6"/>
  <c r="O1464" i="6"/>
  <c r="O1465" i="6"/>
  <c r="O1466" i="6"/>
  <c r="O1467" i="6"/>
  <c r="O1468" i="6"/>
  <c r="O1469" i="6"/>
  <c r="O1470" i="6"/>
  <c r="O1471" i="6"/>
  <c r="O1472" i="6"/>
  <c r="O1473" i="6"/>
  <c r="O1474" i="6"/>
  <c r="O1475" i="6"/>
  <c r="O1476" i="6"/>
  <c r="O1477" i="6"/>
  <c r="O1478" i="6"/>
  <c r="O1479" i="6"/>
  <c r="O1480" i="6"/>
  <c r="O1481" i="6"/>
  <c r="O1482" i="6"/>
  <c r="O1483" i="6"/>
  <c r="O1484" i="6"/>
  <c r="O1485" i="6"/>
  <c r="O1486" i="6"/>
  <c r="O1487" i="6"/>
  <c r="O1488" i="6"/>
  <c r="O1489" i="6"/>
  <c r="O1490" i="6"/>
  <c r="O1491" i="6"/>
  <c r="O1492" i="6"/>
  <c r="O1493" i="6"/>
  <c r="O1494" i="6"/>
  <c r="O1495" i="6"/>
  <c r="O1496" i="6"/>
  <c r="O1497" i="6"/>
  <c r="O1498" i="6"/>
  <c r="O1499" i="6"/>
  <c r="O1500" i="6"/>
  <c r="O1501" i="6"/>
  <c r="O1502" i="6"/>
  <c r="O1503" i="6"/>
  <c r="O1504" i="6"/>
  <c r="O1505" i="6"/>
  <c r="O1506" i="6"/>
  <c r="O1507" i="6"/>
  <c r="O1508" i="6"/>
  <c r="O1509" i="6"/>
  <c r="O1510" i="6"/>
  <c r="O1511" i="6"/>
  <c r="O1512" i="6"/>
  <c r="O1513" i="6"/>
  <c r="O1514" i="6"/>
  <c r="O1515" i="6"/>
  <c r="O1516" i="6"/>
  <c r="O1517" i="6"/>
  <c r="O1518" i="6"/>
  <c r="O1519" i="6"/>
  <c r="O1520" i="6"/>
  <c r="O1521" i="6"/>
  <c r="O1522" i="6"/>
  <c r="O1523" i="6"/>
  <c r="O1524" i="6"/>
  <c r="O1525" i="6"/>
  <c r="O1526" i="6"/>
  <c r="O1527" i="6"/>
  <c r="O1528" i="6"/>
  <c r="O1529" i="6"/>
  <c r="O1530" i="6"/>
  <c r="O1531" i="6"/>
  <c r="O1532" i="6"/>
  <c r="O1533" i="6"/>
  <c r="O1534" i="6"/>
  <c r="O1535" i="6"/>
  <c r="O1536" i="6"/>
  <c r="O1537" i="6"/>
  <c r="O1538" i="6"/>
  <c r="O1539" i="6"/>
  <c r="O1540" i="6"/>
  <c r="O1541" i="6"/>
  <c r="O1542" i="6"/>
  <c r="O1543" i="6"/>
  <c r="O1544" i="6"/>
  <c r="O1545" i="6"/>
  <c r="O1546" i="6"/>
  <c r="O1547" i="6"/>
  <c r="O1548" i="6"/>
  <c r="O1549" i="6"/>
  <c r="O1550" i="6"/>
  <c r="O1551" i="6"/>
  <c r="O1552" i="6"/>
  <c r="O1553" i="6"/>
  <c r="O1554" i="6"/>
  <c r="O1555" i="6"/>
  <c r="O1556" i="6"/>
  <c r="O1557" i="6"/>
  <c r="O1558" i="6"/>
  <c r="O1559" i="6"/>
  <c r="O1560" i="6"/>
  <c r="O1561" i="6"/>
  <c r="O1562" i="6"/>
  <c r="O1563" i="6"/>
  <c r="O1564" i="6"/>
  <c r="O1565" i="6"/>
  <c r="O1566" i="6"/>
  <c r="O1567" i="6"/>
  <c r="O1568" i="6"/>
  <c r="O1569" i="6"/>
  <c r="O1570" i="6"/>
  <c r="O1571" i="6"/>
  <c r="O1572" i="6"/>
  <c r="O1573" i="6"/>
  <c r="O1574" i="6"/>
  <c r="O1575" i="6"/>
  <c r="O1576" i="6"/>
  <c r="O1577" i="6"/>
  <c r="O1578" i="6"/>
  <c r="O1579" i="6"/>
  <c r="O1580" i="6"/>
  <c r="O1581" i="6"/>
  <c r="O1582" i="6"/>
  <c r="O1583" i="6"/>
  <c r="O1584" i="6"/>
  <c r="O1585" i="6"/>
  <c r="O1586" i="6"/>
  <c r="O1587" i="6"/>
  <c r="O1588" i="6"/>
  <c r="O1589" i="6"/>
  <c r="O1590" i="6"/>
  <c r="O1591" i="6"/>
  <c r="O1592" i="6"/>
  <c r="O1593" i="6"/>
  <c r="O1594" i="6"/>
  <c r="O1595" i="6"/>
  <c r="O1596" i="6"/>
  <c r="O1597" i="6"/>
  <c r="O1598" i="6"/>
  <c r="O1599" i="6"/>
  <c r="O1600" i="6"/>
  <c r="O1601" i="6"/>
  <c r="O1602" i="6"/>
  <c r="O1603" i="6"/>
  <c r="O1604" i="6"/>
  <c r="O1605" i="6"/>
  <c r="O1606" i="6"/>
  <c r="O1607" i="6"/>
  <c r="O1608" i="6"/>
  <c r="O1609" i="6"/>
  <c r="O1610" i="6"/>
  <c r="O1611" i="6"/>
  <c r="O1612" i="6"/>
  <c r="O1613" i="6"/>
  <c r="O1614" i="6"/>
  <c r="O1615" i="6"/>
  <c r="O1616" i="6"/>
  <c r="O1617" i="6"/>
  <c r="O1618" i="6"/>
  <c r="O1619" i="6"/>
  <c r="O1620" i="6"/>
  <c r="O1621" i="6"/>
  <c r="O1622" i="6"/>
  <c r="O1623" i="6"/>
  <c r="O1624" i="6"/>
  <c r="O1625" i="6"/>
  <c r="O1626" i="6"/>
  <c r="O1627" i="6"/>
  <c r="O1628" i="6"/>
  <c r="O1629" i="6"/>
  <c r="O1630" i="6"/>
  <c r="O1631" i="6"/>
  <c r="O1632" i="6"/>
  <c r="O1633" i="6"/>
  <c r="O1634" i="6"/>
  <c r="O1635" i="6"/>
  <c r="O1636" i="6"/>
  <c r="O1637" i="6"/>
  <c r="O1638" i="6"/>
  <c r="O1639" i="6"/>
  <c r="O1640" i="6"/>
  <c r="O1641" i="6"/>
  <c r="O1642" i="6"/>
  <c r="O1643" i="6"/>
  <c r="O1644" i="6"/>
  <c r="O1645" i="6"/>
  <c r="O1646" i="6"/>
  <c r="O1647" i="6"/>
  <c r="O1648" i="6"/>
  <c r="O1649" i="6"/>
  <c r="O1650" i="6"/>
  <c r="O1651" i="6"/>
  <c r="O1652" i="6"/>
  <c r="O1653" i="6"/>
  <c r="O1654" i="6"/>
  <c r="O1655" i="6"/>
  <c r="O1656" i="6"/>
  <c r="O1657" i="6"/>
  <c r="O1658" i="6"/>
  <c r="O1659" i="6"/>
  <c r="O1660" i="6"/>
  <c r="O1661" i="6"/>
  <c r="O1662" i="6"/>
  <c r="O1663" i="6"/>
  <c r="O1664" i="6"/>
  <c r="O1665" i="6"/>
  <c r="O1666" i="6"/>
  <c r="O1667" i="6"/>
  <c r="O1668" i="6"/>
  <c r="O1669" i="6"/>
  <c r="O1670" i="6"/>
  <c r="O1671" i="6"/>
  <c r="O1672" i="6"/>
  <c r="O1673" i="6"/>
  <c r="O1674" i="6"/>
  <c r="O1675" i="6"/>
  <c r="O1676" i="6"/>
  <c r="O1677" i="6"/>
  <c r="O1678" i="6"/>
  <c r="O1679" i="6"/>
  <c r="O1680" i="6"/>
  <c r="O1681" i="6"/>
  <c r="O1682" i="6"/>
  <c r="O1683" i="6"/>
  <c r="O1684" i="6"/>
  <c r="O1685" i="6"/>
  <c r="O1686" i="6"/>
  <c r="O1687" i="6"/>
  <c r="O1688" i="6"/>
  <c r="O1689" i="6"/>
  <c r="O1690" i="6"/>
  <c r="O1691" i="6"/>
  <c r="O1692" i="6"/>
  <c r="O1693" i="6"/>
  <c r="O1694" i="6"/>
  <c r="O1695" i="6"/>
  <c r="O1696" i="6"/>
  <c r="O1697" i="6"/>
  <c r="O1698" i="6"/>
  <c r="O1699" i="6"/>
  <c r="O1700" i="6"/>
  <c r="O1701" i="6"/>
  <c r="O1702" i="6"/>
  <c r="O1703" i="6"/>
  <c r="O1704" i="6"/>
  <c r="O1705" i="6"/>
  <c r="O1706" i="6"/>
  <c r="O1707" i="6"/>
  <c r="O1708" i="6"/>
  <c r="O1709" i="6"/>
  <c r="O1710" i="6"/>
  <c r="O1711" i="6"/>
  <c r="O1712" i="6"/>
  <c r="O1713" i="6"/>
  <c r="O1714" i="6"/>
  <c r="O1715" i="6"/>
  <c r="O1716" i="6"/>
  <c r="O1717" i="6"/>
  <c r="O1718" i="6"/>
  <c r="O1719" i="6"/>
  <c r="O1720" i="6"/>
  <c r="O1721" i="6"/>
  <c r="O1722" i="6"/>
  <c r="O1723" i="6"/>
  <c r="O1724" i="6"/>
  <c r="O1725" i="6"/>
  <c r="O1726" i="6"/>
  <c r="O1727" i="6"/>
  <c r="O1728" i="6"/>
  <c r="O1729" i="6"/>
  <c r="O1730" i="6"/>
  <c r="O1731" i="6"/>
  <c r="O1732" i="6"/>
  <c r="O1733" i="6"/>
  <c r="O1734" i="6"/>
  <c r="O1735" i="6"/>
  <c r="O1736" i="6"/>
  <c r="O1737" i="6"/>
  <c r="O1738" i="6"/>
  <c r="O1739" i="6"/>
  <c r="O1740" i="6"/>
  <c r="O1741" i="6"/>
  <c r="O1742" i="6"/>
  <c r="O1743" i="6"/>
  <c r="O1744" i="6"/>
  <c r="O1745" i="6"/>
  <c r="O1746" i="6"/>
  <c r="O1747" i="6"/>
  <c r="O1748" i="6"/>
  <c r="O1749" i="6"/>
  <c r="O1750" i="6"/>
  <c r="O1751" i="6"/>
  <c r="O1752" i="6"/>
  <c r="O1753" i="6"/>
  <c r="O1754" i="6"/>
  <c r="O1755" i="6"/>
  <c r="O1756" i="6"/>
  <c r="O1757" i="6"/>
  <c r="O1758" i="6"/>
  <c r="O1759" i="6"/>
  <c r="O1760" i="6"/>
  <c r="O1761" i="6"/>
  <c r="O1762" i="6"/>
  <c r="O1763" i="6"/>
  <c r="O1764" i="6"/>
  <c r="O1765" i="6"/>
  <c r="O1766" i="6"/>
  <c r="O1767" i="6"/>
  <c r="O1768" i="6"/>
  <c r="O1769" i="6"/>
  <c r="O1770" i="6"/>
  <c r="O1771" i="6"/>
  <c r="O1772" i="6"/>
  <c r="O1773" i="6"/>
  <c r="O1774" i="6"/>
  <c r="O1775" i="6"/>
  <c r="O1776" i="6"/>
  <c r="O1777" i="6"/>
  <c r="O1778" i="6"/>
  <c r="O1779" i="6"/>
  <c r="O1780" i="6"/>
  <c r="O1781" i="6"/>
  <c r="O1782" i="6"/>
  <c r="O1783" i="6"/>
  <c r="O1784" i="6"/>
  <c r="O1785" i="6"/>
  <c r="O1786" i="6"/>
  <c r="O1787" i="6"/>
  <c r="O1788" i="6"/>
  <c r="O1789" i="6"/>
  <c r="O1790" i="6"/>
  <c r="O1791" i="6"/>
  <c r="O1792" i="6"/>
  <c r="O1793" i="6"/>
  <c r="O1794" i="6"/>
  <c r="O1795" i="6"/>
  <c r="O1796" i="6"/>
  <c r="O1797" i="6"/>
  <c r="O1798" i="6"/>
  <c r="O1799" i="6"/>
  <c r="O1800" i="6"/>
  <c r="O1801" i="6"/>
  <c r="O1802" i="6"/>
  <c r="O1803" i="6"/>
  <c r="O1804" i="6"/>
  <c r="O1805" i="6"/>
  <c r="O1806" i="6"/>
  <c r="O1807" i="6"/>
  <c r="O1808" i="6"/>
  <c r="O1809" i="6"/>
  <c r="O1810" i="6"/>
  <c r="O1811" i="6"/>
  <c r="O1812" i="6"/>
  <c r="O1813" i="6"/>
  <c r="O1814" i="6"/>
  <c r="O1815" i="6"/>
  <c r="O1816" i="6"/>
  <c r="O1817" i="6"/>
  <c r="O1818" i="6"/>
  <c r="O1819" i="6"/>
  <c r="O1820" i="6"/>
  <c r="O1821" i="6"/>
  <c r="O1822" i="6"/>
  <c r="O1823" i="6"/>
  <c r="O1824" i="6"/>
  <c r="O1825" i="6"/>
  <c r="O1826" i="6"/>
  <c r="O1827" i="6"/>
  <c r="O1828" i="6"/>
  <c r="O1829" i="6"/>
  <c r="O1830" i="6"/>
  <c r="O1831" i="6"/>
  <c r="O1832" i="6"/>
  <c r="O1833" i="6"/>
  <c r="O1834" i="6"/>
  <c r="O1835" i="6"/>
  <c r="O1836" i="6"/>
  <c r="O1837" i="6"/>
  <c r="O1838" i="6"/>
  <c r="O1839" i="6"/>
  <c r="O1840" i="6"/>
  <c r="O1841" i="6"/>
  <c r="O1842" i="6"/>
  <c r="O1843" i="6"/>
  <c r="O1844" i="6"/>
  <c r="O1845" i="6"/>
  <c r="O1846" i="6"/>
  <c r="O1847" i="6"/>
  <c r="O1848" i="6"/>
  <c r="O1849" i="6"/>
  <c r="O1850" i="6"/>
  <c r="O1851" i="6"/>
  <c r="O1852" i="6"/>
  <c r="O1853" i="6"/>
  <c r="O1854" i="6"/>
  <c r="O1855" i="6"/>
  <c r="O1856" i="6"/>
  <c r="O1857" i="6"/>
  <c r="O1858" i="6"/>
  <c r="O1859" i="6"/>
  <c r="O1860" i="6"/>
  <c r="O1861" i="6"/>
  <c r="O1862" i="6"/>
  <c r="O1863" i="6"/>
  <c r="O1864" i="6"/>
  <c r="O1865" i="6"/>
  <c r="O1866" i="6"/>
  <c r="O1867" i="6"/>
  <c r="O1868" i="6"/>
  <c r="O1869" i="6"/>
  <c r="O1870" i="6"/>
  <c r="O1871" i="6"/>
  <c r="O1872" i="6"/>
  <c r="O1873" i="6"/>
  <c r="O1874" i="6"/>
  <c r="O1875" i="6"/>
  <c r="O1876" i="6"/>
  <c r="O1877" i="6"/>
  <c r="O1878" i="6"/>
  <c r="O1879" i="6"/>
  <c r="O1880" i="6"/>
  <c r="O1881" i="6"/>
  <c r="O1882" i="6"/>
  <c r="O1883" i="6"/>
  <c r="O1884" i="6"/>
  <c r="O1885" i="6"/>
  <c r="O1886" i="6"/>
  <c r="O1887" i="6"/>
  <c r="O1888" i="6"/>
  <c r="O1889" i="6"/>
  <c r="O1890" i="6"/>
  <c r="O1891" i="6"/>
  <c r="O1892" i="6"/>
  <c r="O1893" i="6"/>
  <c r="O1894" i="6"/>
  <c r="O1895" i="6"/>
  <c r="O1896" i="6"/>
  <c r="O1897" i="6"/>
  <c r="O1898" i="6"/>
  <c r="O1899" i="6"/>
  <c r="O1900" i="6"/>
  <c r="O1901" i="6"/>
  <c r="O1902" i="6"/>
  <c r="O1903" i="6"/>
  <c r="O1904" i="6"/>
  <c r="O1905" i="6"/>
  <c r="O1906" i="6"/>
  <c r="O1907" i="6"/>
  <c r="O1908" i="6"/>
  <c r="O1909" i="6"/>
  <c r="O1910" i="6"/>
  <c r="O1911" i="6"/>
  <c r="O1912" i="6"/>
  <c r="O1913" i="6"/>
  <c r="O1914" i="6"/>
  <c r="O1915" i="6"/>
  <c r="O1916" i="6"/>
  <c r="O1917" i="6"/>
  <c r="O1918" i="6"/>
  <c r="O1919" i="6"/>
  <c r="O1920" i="6"/>
  <c r="O1921" i="6"/>
  <c r="O1922" i="6"/>
  <c r="O1923" i="6"/>
  <c r="O1924" i="6"/>
  <c r="O1925" i="6"/>
  <c r="O1926" i="6"/>
  <c r="O1927" i="6"/>
  <c r="O1928" i="6"/>
  <c r="O1929" i="6"/>
  <c r="O1930" i="6"/>
  <c r="O1931" i="6"/>
  <c r="O1932" i="6"/>
  <c r="O1933" i="6"/>
  <c r="O1934" i="6"/>
  <c r="O1935" i="6"/>
  <c r="O1936" i="6"/>
  <c r="O1937" i="6"/>
  <c r="O1938" i="6"/>
  <c r="O1939" i="6"/>
  <c r="O1940" i="6"/>
  <c r="O1941" i="6"/>
  <c r="O1942" i="6"/>
  <c r="O1943" i="6"/>
  <c r="O1944" i="6"/>
  <c r="O1945" i="6"/>
  <c r="O1946" i="6"/>
  <c r="O1947" i="6"/>
  <c r="O1948" i="6"/>
  <c r="O1949" i="6"/>
  <c r="O1950" i="6"/>
  <c r="O1951" i="6"/>
  <c r="O1952" i="6"/>
  <c r="O1953" i="6"/>
  <c r="O1954" i="6"/>
  <c r="O1955" i="6"/>
  <c r="O1956" i="6"/>
  <c r="O1957" i="6"/>
  <c r="O1958" i="6"/>
  <c r="O1959" i="6"/>
  <c r="O1960" i="6"/>
  <c r="O1961" i="6"/>
  <c r="O1962" i="6"/>
  <c r="O1963" i="6"/>
  <c r="O1964" i="6"/>
  <c r="O1965" i="6"/>
  <c r="O1966" i="6"/>
  <c r="O1967" i="6"/>
  <c r="O1968" i="6"/>
  <c r="O1969" i="6"/>
  <c r="O1970" i="6"/>
  <c r="O1971" i="6"/>
  <c r="O1972" i="6"/>
  <c r="O1973" i="6"/>
  <c r="O1974" i="6"/>
  <c r="O1975" i="6"/>
  <c r="O1976" i="6"/>
  <c r="O1977" i="6"/>
  <c r="O1978" i="6"/>
  <c r="O1979" i="6"/>
  <c r="O1980" i="6"/>
  <c r="O1981" i="6"/>
  <c r="O1982" i="6"/>
  <c r="O1983" i="6"/>
  <c r="O1984" i="6"/>
  <c r="O1985" i="6"/>
  <c r="O1986" i="6"/>
  <c r="O1987" i="6"/>
  <c r="O1988" i="6"/>
  <c r="O1989" i="6"/>
  <c r="O1990" i="6"/>
  <c r="O1991" i="6"/>
  <c r="O1992" i="6"/>
  <c r="O1993" i="6"/>
  <c r="O1994" i="6"/>
  <c r="O1995" i="6"/>
  <c r="O1996" i="6"/>
  <c r="O1997" i="6"/>
  <c r="O1998" i="6"/>
  <c r="O1999" i="6"/>
  <c r="O2000" i="6"/>
  <c r="O2001" i="6"/>
  <c r="O2002" i="6"/>
  <c r="O2003" i="6"/>
  <c r="O2004" i="6"/>
  <c r="O2005" i="6"/>
  <c r="O2006" i="6"/>
  <c r="O2007" i="6"/>
  <c r="O2008" i="6"/>
  <c r="O2009" i="6"/>
  <c r="O2010" i="6"/>
  <c r="O2011" i="6"/>
  <c r="O2012" i="6"/>
  <c r="O2013" i="6"/>
  <c r="O2014" i="6"/>
  <c r="O2015" i="6"/>
  <c r="O2016" i="6"/>
  <c r="O2017" i="6"/>
  <c r="O2018" i="6"/>
  <c r="O2019" i="6"/>
  <c r="O2020" i="6"/>
  <c r="O2021" i="6"/>
  <c r="O2022" i="6"/>
  <c r="O2023" i="6"/>
  <c r="O2024" i="6"/>
  <c r="O2025" i="6"/>
  <c r="O2026" i="6"/>
  <c r="O2027" i="6"/>
  <c r="O2028" i="6"/>
  <c r="O2029" i="6"/>
  <c r="O2030" i="6"/>
  <c r="O2031" i="6"/>
  <c r="O2032" i="6"/>
  <c r="O2033" i="6"/>
  <c r="O2034" i="6"/>
  <c r="O2035" i="6"/>
  <c r="O2036" i="6"/>
  <c r="O2037" i="6"/>
  <c r="O2038" i="6"/>
  <c r="O2039" i="6"/>
  <c r="O2040" i="6"/>
  <c r="O2041" i="6"/>
  <c r="O2042" i="6"/>
  <c r="O2043" i="6"/>
  <c r="O2044" i="6"/>
  <c r="O2045" i="6"/>
  <c r="O2046" i="6"/>
  <c r="O2047" i="6"/>
  <c r="O2048" i="6"/>
  <c r="O2049" i="6"/>
  <c r="O2050" i="6"/>
  <c r="O2051" i="6"/>
  <c r="O2052" i="6"/>
  <c r="O2053" i="6"/>
  <c r="O2054" i="6"/>
  <c r="O2055" i="6"/>
  <c r="O2056" i="6"/>
  <c r="O2057" i="6"/>
  <c r="O2058" i="6"/>
  <c r="O2059" i="6"/>
  <c r="O2060" i="6"/>
  <c r="O2061" i="6"/>
  <c r="O2062" i="6"/>
  <c r="O2063" i="6"/>
  <c r="O2064" i="6"/>
  <c r="O2065" i="6"/>
  <c r="O2066" i="6"/>
  <c r="O2067" i="6"/>
  <c r="O2068" i="6"/>
  <c r="O2069" i="6"/>
  <c r="O2070" i="6"/>
  <c r="O2071" i="6"/>
  <c r="O2072" i="6"/>
  <c r="O2073" i="6"/>
  <c r="O2074" i="6"/>
  <c r="O2075" i="6"/>
  <c r="O2076" i="6"/>
  <c r="O2077" i="6"/>
  <c r="O2078" i="6"/>
  <c r="O2079" i="6"/>
  <c r="O2080" i="6"/>
  <c r="O2081" i="6"/>
  <c r="O2082" i="6"/>
  <c r="O2083" i="6"/>
  <c r="O2084" i="6"/>
  <c r="O2085" i="6"/>
  <c r="O2086" i="6"/>
  <c r="O2087" i="6"/>
  <c r="O2088" i="6"/>
  <c r="O2089" i="6"/>
  <c r="O2090" i="6"/>
  <c r="O2091" i="6"/>
  <c r="O2092" i="6"/>
  <c r="O2093" i="6"/>
  <c r="O2094" i="6"/>
  <c r="O2095" i="6"/>
  <c r="O2096" i="6"/>
  <c r="O2097" i="6"/>
  <c r="O2098" i="6"/>
  <c r="O2099" i="6"/>
  <c r="O2100" i="6"/>
  <c r="O2101" i="6"/>
  <c r="O2102" i="6"/>
  <c r="O2103" i="6"/>
  <c r="O2104" i="6"/>
  <c r="O2105" i="6"/>
  <c r="O2106" i="6"/>
  <c r="O2107" i="6"/>
  <c r="O2108" i="6"/>
  <c r="O2109" i="6"/>
  <c r="O2110" i="6"/>
  <c r="O2111" i="6"/>
  <c r="O2112" i="6"/>
  <c r="O2113" i="6"/>
  <c r="O2114" i="6"/>
  <c r="O2115" i="6"/>
  <c r="O2116" i="6"/>
  <c r="O2117" i="6"/>
  <c r="O2118" i="6"/>
  <c r="O2119" i="6"/>
  <c r="O2120" i="6"/>
  <c r="O2121" i="6"/>
  <c r="O2122" i="6"/>
  <c r="O2123" i="6"/>
  <c r="O2124" i="6"/>
  <c r="O2125" i="6"/>
  <c r="O2126" i="6"/>
  <c r="O2127" i="6"/>
  <c r="O2128" i="6"/>
  <c r="O2129" i="6"/>
  <c r="O2130" i="6"/>
  <c r="O2131" i="6"/>
  <c r="O2132" i="6"/>
  <c r="O2133" i="6"/>
  <c r="O2134" i="6"/>
  <c r="O2135" i="6"/>
  <c r="O2136" i="6"/>
  <c r="O2137" i="6"/>
  <c r="O2138" i="6"/>
  <c r="O2139" i="6"/>
  <c r="O2140" i="6"/>
  <c r="O2141" i="6"/>
  <c r="O2142" i="6"/>
  <c r="O2143" i="6"/>
  <c r="O2144" i="6"/>
  <c r="O2145" i="6"/>
  <c r="O2146" i="6"/>
  <c r="O2147" i="6"/>
  <c r="O2148" i="6"/>
  <c r="O2149" i="6"/>
  <c r="O2150" i="6"/>
  <c r="O2151" i="6"/>
  <c r="O2152" i="6"/>
  <c r="O2153" i="6"/>
  <c r="O2154" i="6"/>
  <c r="O2155" i="6"/>
  <c r="O2156" i="6"/>
  <c r="O2157" i="6"/>
  <c r="O2158" i="6"/>
  <c r="O2159" i="6"/>
  <c r="O2160" i="6"/>
  <c r="O2161" i="6"/>
  <c r="O2162" i="6"/>
  <c r="O2163" i="6"/>
  <c r="O2164" i="6"/>
  <c r="O2165" i="6"/>
  <c r="O2166" i="6"/>
  <c r="O2167" i="6"/>
  <c r="O2168" i="6"/>
  <c r="O2169" i="6"/>
  <c r="O2170" i="6"/>
  <c r="O2171" i="6"/>
  <c r="O2172" i="6"/>
  <c r="O2173" i="6"/>
  <c r="O2174" i="6"/>
  <c r="O2175" i="6"/>
  <c r="O2176" i="6"/>
  <c r="O2177" i="6"/>
  <c r="O2178" i="6"/>
  <c r="O2179" i="6"/>
  <c r="O2180" i="6"/>
  <c r="O2181" i="6"/>
  <c r="O2182" i="6"/>
  <c r="O2183" i="6"/>
  <c r="O2184" i="6"/>
  <c r="O2185" i="6"/>
  <c r="O2186" i="6"/>
  <c r="O2187" i="6"/>
  <c r="O2188" i="6"/>
  <c r="O2189" i="6"/>
  <c r="O2190" i="6"/>
  <c r="O2191" i="6"/>
  <c r="O2192" i="6"/>
  <c r="O2193" i="6"/>
  <c r="O2194" i="6"/>
  <c r="O2195" i="6"/>
  <c r="O2196" i="6"/>
  <c r="O2197" i="6"/>
  <c r="O2198" i="6"/>
  <c r="O2199" i="6"/>
  <c r="O2200" i="6"/>
  <c r="O2201" i="6"/>
  <c r="O2202" i="6"/>
  <c r="O2203" i="6"/>
  <c r="O2204" i="6"/>
  <c r="O2205" i="6"/>
  <c r="O2206" i="6"/>
  <c r="O2207" i="6"/>
  <c r="O2208" i="6"/>
  <c r="O2209" i="6"/>
  <c r="O2210" i="6"/>
  <c r="O2211" i="6"/>
  <c r="O2212" i="6"/>
  <c r="O2213" i="6"/>
  <c r="O2214" i="6"/>
  <c r="O2215" i="6"/>
  <c r="O2216" i="6"/>
  <c r="O2217" i="6"/>
  <c r="O2218" i="6"/>
  <c r="O2219" i="6"/>
  <c r="O2220" i="6"/>
  <c r="O2221" i="6"/>
  <c r="O2222" i="6"/>
  <c r="O2223" i="6"/>
  <c r="O2224" i="6"/>
  <c r="O2225" i="6"/>
  <c r="O2226" i="6"/>
  <c r="O2227" i="6"/>
  <c r="O2228" i="6"/>
  <c r="O2229" i="6"/>
  <c r="O2230" i="6"/>
  <c r="O2231" i="6"/>
  <c r="O2232" i="6"/>
  <c r="O2233" i="6"/>
  <c r="O2234" i="6"/>
  <c r="O2235" i="6"/>
  <c r="O2236" i="6"/>
  <c r="O2237" i="6"/>
  <c r="O2238" i="6"/>
  <c r="O2239" i="6"/>
  <c r="O2240" i="6"/>
  <c r="O2241" i="6"/>
  <c r="O2242" i="6"/>
  <c r="O2243" i="6"/>
  <c r="O2244" i="6"/>
  <c r="O2245" i="6"/>
  <c r="O2246" i="6"/>
  <c r="O2247" i="6"/>
  <c r="O2248" i="6"/>
  <c r="O2249" i="6"/>
  <c r="O2250" i="6"/>
  <c r="O2251" i="6"/>
  <c r="O2252" i="6"/>
  <c r="O2253" i="6"/>
  <c r="O2254" i="6"/>
  <c r="O2255" i="6"/>
  <c r="O2256" i="6"/>
  <c r="O2257" i="6"/>
  <c r="O2258" i="6"/>
  <c r="O2259" i="6"/>
  <c r="O2260" i="6"/>
  <c r="O2261" i="6"/>
  <c r="O2262" i="6"/>
  <c r="O2263" i="6"/>
  <c r="O2264" i="6"/>
  <c r="O2265" i="6"/>
  <c r="O2266" i="6"/>
  <c r="O2267" i="6"/>
  <c r="O2268" i="6"/>
  <c r="O2269" i="6"/>
  <c r="O2270" i="6"/>
  <c r="O2271" i="6"/>
  <c r="O2272" i="6"/>
  <c r="O2273" i="6"/>
  <c r="O2274" i="6"/>
  <c r="O2275" i="6"/>
  <c r="O2276" i="6"/>
  <c r="O2277" i="6"/>
  <c r="O2278" i="6"/>
  <c r="O2279" i="6"/>
  <c r="O2280" i="6"/>
  <c r="O2281" i="6"/>
  <c r="O2282" i="6"/>
  <c r="O2283" i="6"/>
  <c r="O2284" i="6"/>
  <c r="O2285" i="6"/>
  <c r="O2286" i="6"/>
  <c r="O2287" i="6"/>
  <c r="O2288" i="6"/>
  <c r="O2289" i="6"/>
  <c r="O2290" i="6"/>
  <c r="O2291" i="6"/>
  <c r="O2292" i="6"/>
  <c r="O2293" i="6"/>
  <c r="O2294" i="6"/>
  <c r="O2295" i="6"/>
  <c r="O2296" i="6"/>
  <c r="O2297" i="6"/>
  <c r="O2298" i="6"/>
  <c r="O2299" i="6"/>
  <c r="O2300" i="6"/>
  <c r="O2301" i="6"/>
  <c r="O2302" i="6"/>
  <c r="O2303" i="6"/>
  <c r="O2304" i="6"/>
  <c r="O2305" i="6"/>
  <c r="O2306" i="6"/>
  <c r="O2307" i="6"/>
  <c r="O2308" i="6"/>
  <c r="O2309" i="6"/>
  <c r="O2310" i="6"/>
  <c r="O2311" i="6"/>
  <c r="O2312" i="6"/>
  <c r="O2313" i="6"/>
  <c r="O2314" i="6"/>
  <c r="O2315" i="6"/>
  <c r="O2316" i="6"/>
  <c r="O2317" i="6"/>
  <c r="O2318" i="6"/>
  <c r="O2319" i="6"/>
  <c r="O2320" i="6"/>
  <c r="O2321" i="6"/>
  <c r="O2322" i="6"/>
  <c r="O2323" i="6"/>
  <c r="O2324" i="6"/>
  <c r="O2325" i="6"/>
  <c r="O2326" i="6"/>
  <c r="O2327" i="6"/>
  <c r="O2328" i="6"/>
  <c r="O2329" i="6"/>
  <c r="O2330" i="6"/>
  <c r="O2331" i="6"/>
  <c r="O2332" i="6"/>
  <c r="O2333" i="6"/>
  <c r="O2334" i="6"/>
  <c r="O2335" i="6"/>
  <c r="O2336" i="6"/>
  <c r="O2337" i="6"/>
  <c r="O2338" i="6"/>
  <c r="O2339" i="6"/>
  <c r="O2340" i="6"/>
  <c r="O2341" i="6"/>
  <c r="O2342" i="6"/>
  <c r="O2343" i="6"/>
  <c r="O2344" i="6"/>
  <c r="O2345" i="6"/>
  <c r="O2346" i="6"/>
  <c r="O2347" i="6"/>
  <c r="O2348" i="6"/>
  <c r="O2349" i="6"/>
  <c r="O2350" i="6"/>
  <c r="O2351" i="6"/>
  <c r="O2352" i="6"/>
  <c r="O2353" i="6"/>
  <c r="O2354" i="6"/>
  <c r="O2355" i="6"/>
  <c r="O2356" i="6"/>
  <c r="O2357" i="6"/>
  <c r="O2358" i="6"/>
  <c r="O2359" i="6"/>
  <c r="O2360" i="6"/>
  <c r="O2361" i="6"/>
  <c r="O2362" i="6"/>
  <c r="O2363" i="6"/>
  <c r="O2364" i="6"/>
  <c r="O2365" i="6"/>
  <c r="O2366" i="6"/>
  <c r="O2367" i="6"/>
  <c r="O2368" i="6"/>
  <c r="O2369" i="6"/>
  <c r="O2370" i="6"/>
  <c r="O2371" i="6"/>
  <c r="O2372" i="6"/>
  <c r="O2373" i="6"/>
  <c r="O2374" i="6"/>
  <c r="O2375" i="6"/>
  <c r="O2376" i="6"/>
  <c r="O2377" i="6"/>
  <c r="O2378" i="6"/>
  <c r="O2379" i="6"/>
  <c r="O2380" i="6"/>
  <c r="O2381" i="6"/>
  <c r="O2382" i="6"/>
  <c r="O2383" i="6"/>
  <c r="O2384" i="6"/>
  <c r="O2385" i="6"/>
  <c r="O2386" i="6"/>
  <c r="O2387" i="6"/>
  <c r="O2388" i="6"/>
  <c r="O2389" i="6"/>
  <c r="O2390" i="6"/>
  <c r="O2391" i="6"/>
  <c r="O2392" i="6"/>
  <c r="O2393" i="6"/>
  <c r="O2394" i="6"/>
  <c r="O2395" i="6"/>
  <c r="O2396" i="6"/>
  <c r="O2397" i="6"/>
  <c r="O2398" i="6"/>
  <c r="O2399" i="6"/>
  <c r="O2400" i="6"/>
  <c r="O2401" i="6"/>
  <c r="O2402" i="6"/>
  <c r="O2403" i="6"/>
  <c r="O2404" i="6"/>
  <c r="O2405" i="6"/>
  <c r="O2406" i="6"/>
  <c r="O2407" i="6"/>
  <c r="O2408" i="6"/>
  <c r="O2409" i="6"/>
  <c r="O2410" i="6"/>
  <c r="O2411" i="6"/>
  <c r="O2412" i="6"/>
  <c r="O2413" i="6"/>
  <c r="O2414" i="6"/>
  <c r="O2415" i="6"/>
  <c r="O2416" i="6"/>
  <c r="O2417" i="6"/>
  <c r="O2418" i="6"/>
  <c r="O2419" i="6"/>
  <c r="O2420" i="6"/>
  <c r="O2421" i="6"/>
  <c r="O2422" i="6"/>
  <c r="O2423" i="6"/>
  <c r="O2424" i="6"/>
  <c r="O2425" i="6"/>
  <c r="O2426" i="6"/>
  <c r="O2427" i="6"/>
  <c r="O2428" i="6"/>
  <c r="O2429" i="6"/>
  <c r="O2430" i="6"/>
  <c r="O2431" i="6"/>
  <c r="O2432" i="6"/>
  <c r="O2433" i="6"/>
  <c r="O2434" i="6"/>
  <c r="O2435" i="6"/>
  <c r="O2436" i="6"/>
  <c r="O2437" i="6"/>
  <c r="O2438" i="6"/>
  <c r="O2439" i="6"/>
  <c r="O2440" i="6"/>
  <c r="O2441" i="6"/>
  <c r="O2442" i="6"/>
  <c r="O2443" i="6"/>
  <c r="O2444" i="6"/>
  <c r="O2445" i="6"/>
  <c r="O2446" i="6"/>
  <c r="O2447" i="6"/>
  <c r="O2448" i="6"/>
  <c r="O2449" i="6"/>
  <c r="O2450" i="6"/>
  <c r="O2451" i="6"/>
  <c r="O2452" i="6"/>
  <c r="O2453" i="6"/>
  <c r="O2454" i="6"/>
  <c r="O2455" i="6"/>
  <c r="O2456" i="6"/>
  <c r="O2457" i="6"/>
  <c r="O2458" i="6"/>
  <c r="O2459" i="6"/>
  <c r="O2460" i="6"/>
  <c r="O2461" i="6"/>
  <c r="O2462" i="6"/>
  <c r="O2463" i="6"/>
  <c r="O2464" i="6"/>
  <c r="O2465" i="6"/>
  <c r="O2466" i="6"/>
  <c r="O2467" i="6"/>
  <c r="O2468" i="6"/>
  <c r="O2469" i="6"/>
  <c r="O2470" i="6"/>
  <c r="O2471" i="6"/>
  <c r="O2472" i="6"/>
  <c r="O2473" i="6"/>
  <c r="O2474" i="6"/>
  <c r="O2475" i="6"/>
  <c r="O2476" i="6"/>
  <c r="O2477" i="6"/>
  <c r="O2478" i="6"/>
  <c r="O2479" i="6"/>
  <c r="O2480" i="6"/>
  <c r="O2481" i="6"/>
  <c r="O2482" i="6"/>
  <c r="O2483" i="6"/>
  <c r="O2484" i="6"/>
  <c r="O2485" i="6"/>
  <c r="O2486" i="6"/>
  <c r="O2487" i="6"/>
  <c r="O2488" i="6"/>
  <c r="O2489" i="6"/>
  <c r="O2490" i="6"/>
  <c r="O2491" i="6"/>
  <c r="O2492" i="6"/>
  <c r="O2493" i="6"/>
  <c r="O2494" i="6"/>
  <c r="O2495" i="6"/>
  <c r="O2496" i="6"/>
  <c r="O2497" i="6"/>
  <c r="O2498" i="6"/>
  <c r="O2499" i="6"/>
  <c r="O2500" i="6"/>
  <c r="O2501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481" i="6"/>
  <c r="N2482" i="6"/>
  <c r="N2483" i="6"/>
  <c r="N2484" i="6"/>
  <c r="N2485" i="6"/>
  <c r="N2486" i="6"/>
  <c r="N2487" i="6"/>
  <c r="N2488" i="6"/>
  <c r="N2489" i="6"/>
  <c r="N2490" i="6"/>
  <c r="N2491" i="6"/>
  <c r="N2492" i="6"/>
  <c r="N2493" i="6"/>
  <c r="N2494" i="6"/>
  <c r="N2495" i="6"/>
  <c r="N2496" i="6"/>
  <c r="N2497" i="6"/>
  <c r="N2498" i="6"/>
  <c r="N2499" i="6"/>
  <c r="N2500" i="6"/>
  <c r="N250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" i="6"/>
  <c r="Q64" i="10"/>
  <c r="Q63" i="10"/>
  <c r="Q62" i="10"/>
  <c r="Q61" i="10"/>
  <c r="Q56" i="10"/>
  <c r="Q55" i="10"/>
  <c r="Q54" i="10"/>
  <c r="Q49" i="10"/>
  <c r="Q48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27" i="10"/>
  <c r="H3" i="6"/>
  <c r="I3" i="6"/>
  <c r="J3" i="6"/>
  <c r="K3" i="6"/>
  <c r="L3" i="6"/>
  <c r="H4" i="6"/>
  <c r="I4" i="6"/>
  <c r="J4" i="6"/>
  <c r="K4" i="6"/>
  <c r="L4" i="6"/>
  <c r="H5" i="6"/>
  <c r="I5" i="6"/>
  <c r="J5" i="6"/>
  <c r="K5" i="6"/>
  <c r="L5" i="6"/>
  <c r="H6" i="6"/>
  <c r="I6" i="6"/>
  <c r="J6" i="6"/>
  <c r="K6" i="6"/>
  <c r="H7" i="6"/>
  <c r="I7" i="6"/>
  <c r="J7" i="6"/>
  <c r="K7" i="6"/>
  <c r="H8" i="6"/>
  <c r="I8" i="6"/>
  <c r="J8" i="6"/>
  <c r="K8" i="6"/>
  <c r="L8" i="6"/>
  <c r="H9" i="6"/>
  <c r="I9" i="6"/>
  <c r="J9" i="6"/>
  <c r="K9" i="6"/>
  <c r="L9" i="6"/>
  <c r="H10" i="6"/>
  <c r="I10" i="6"/>
  <c r="J10" i="6"/>
  <c r="K10" i="6"/>
  <c r="L10" i="6"/>
  <c r="H11" i="6"/>
  <c r="I11" i="6"/>
  <c r="J11" i="6"/>
  <c r="K11" i="6"/>
  <c r="L11" i="6"/>
  <c r="H12" i="6"/>
  <c r="I12" i="6"/>
  <c r="J12" i="6"/>
  <c r="K12" i="6"/>
  <c r="L12" i="6"/>
  <c r="H13" i="6"/>
  <c r="I13" i="6"/>
  <c r="J13" i="6"/>
  <c r="K13" i="6"/>
  <c r="L13" i="6"/>
  <c r="H14" i="6"/>
  <c r="I14" i="6"/>
  <c r="J14" i="6"/>
  <c r="K14" i="6"/>
  <c r="L14" i="6"/>
  <c r="H15" i="6"/>
  <c r="I15" i="6"/>
  <c r="J15" i="6"/>
  <c r="K15" i="6"/>
  <c r="H16" i="6"/>
  <c r="I16" i="6"/>
  <c r="J16" i="6"/>
  <c r="K16" i="6"/>
  <c r="L16" i="6"/>
  <c r="H17" i="6"/>
  <c r="I17" i="6"/>
  <c r="J17" i="6"/>
  <c r="K17" i="6"/>
  <c r="L17" i="6"/>
  <c r="H18" i="6"/>
  <c r="I18" i="6"/>
  <c r="J18" i="6"/>
  <c r="K18" i="6"/>
  <c r="L18" i="6"/>
  <c r="H19" i="6"/>
  <c r="I19" i="6"/>
  <c r="J19" i="6"/>
  <c r="K19" i="6"/>
  <c r="H20" i="6"/>
  <c r="I20" i="6"/>
  <c r="J20" i="6"/>
  <c r="K20" i="6"/>
  <c r="H21" i="6"/>
  <c r="I21" i="6"/>
  <c r="J21" i="6"/>
  <c r="K21" i="6"/>
  <c r="H22" i="6"/>
  <c r="I22" i="6"/>
  <c r="J22" i="6"/>
  <c r="K22" i="6"/>
  <c r="L22" i="6"/>
  <c r="H23" i="6"/>
  <c r="I23" i="6"/>
  <c r="J23" i="6"/>
  <c r="K23" i="6"/>
  <c r="L23" i="6"/>
  <c r="H24" i="6"/>
  <c r="I24" i="6"/>
  <c r="J24" i="6"/>
  <c r="K24" i="6"/>
  <c r="L24" i="6"/>
  <c r="H25" i="6"/>
  <c r="I25" i="6"/>
  <c r="J25" i="6"/>
  <c r="K25" i="6"/>
  <c r="L25" i="6"/>
  <c r="H26" i="6"/>
  <c r="I26" i="6"/>
  <c r="J26" i="6"/>
  <c r="K26" i="6"/>
  <c r="L26" i="6"/>
  <c r="H27" i="6"/>
  <c r="I27" i="6"/>
  <c r="J27" i="6"/>
  <c r="K27" i="6"/>
  <c r="L27" i="6"/>
  <c r="H28" i="6"/>
  <c r="I28" i="6"/>
  <c r="J28" i="6"/>
  <c r="K28" i="6"/>
  <c r="L28" i="6"/>
  <c r="H29" i="6"/>
  <c r="I29" i="6"/>
  <c r="J29" i="6"/>
  <c r="K29" i="6"/>
  <c r="L29" i="6"/>
  <c r="H30" i="6"/>
  <c r="I30" i="6"/>
  <c r="J30" i="6"/>
  <c r="K30" i="6"/>
  <c r="L30" i="6"/>
  <c r="H31" i="6"/>
  <c r="I31" i="6"/>
  <c r="J31" i="6"/>
  <c r="K31" i="6"/>
  <c r="L31" i="6"/>
  <c r="H32" i="6"/>
  <c r="I32" i="6"/>
  <c r="J32" i="6"/>
  <c r="K32" i="6"/>
  <c r="L32" i="6"/>
  <c r="H33" i="6"/>
  <c r="I33" i="6"/>
  <c r="J33" i="6"/>
  <c r="K33" i="6"/>
  <c r="H34" i="6"/>
  <c r="I34" i="6"/>
  <c r="J34" i="6"/>
  <c r="K34" i="6"/>
  <c r="H35" i="6"/>
  <c r="I35" i="6"/>
  <c r="J35" i="6"/>
  <c r="K35" i="6"/>
  <c r="L35" i="6"/>
  <c r="H36" i="6"/>
  <c r="I36" i="6"/>
  <c r="J36" i="6"/>
  <c r="K36" i="6"/>
  <c r="L36" i="6"/>
  <c r="H37" i="6"/>
  <c r="I37" i="6"/>
  <c r="J37" i="6"/>
  <c r="K37" i="6"/>
  <c r="L37" i="6"/>
  <c r="H38" i="6"/>
  <c r="I38" i="6"/>
  <c r="J38" i="6"/>
  <c r="K38" i="6"/>
  <c r="H39" i="6"/>
  <c r="I39" i="6"/>
  <c r="J39" i="6"/>
  <c r="K39" i="6"/>
  <c r="L39" i="6"/>
  <c r="H40" i="6"/>
  <c r="I40" i="6"/>
  <c r="J40" i="6"/>
  <c r="K40" i="6"/>
  <c r="L40" i="6"/>
  <c r="H41" i="6"/>
  <c r="I41" i="6"/>
  <c r="J41" i="6"/>
  <c r="K41" i="6"/>
  <c r="L41" i="6"/>
  <c r="H42" i="6"/>
  <c r="I42" i="6"/>
  <c r="J42" i="6"/>
  <c r="K42" i="6"/>
  <c r="H43" i="6"/>
  <c r="I43" i="6"/>
  <c r="J43" i="6"/>
  <c r="K43" i="6"/>
  <c r="H44" i="6"/>
  <c r="I44" i="6"/>
  <c r="J44" i="6"/>
  <c r="K44" i="6"/>
  <c r="H45" i="6"/>
  <c r="I45" i="6"/>
  <c r="J45" i="6"/>
  <c r="K45" i="6"/>
  <c r="L45" i="6"/>
  <c r="H46" i="6"/>
  <c r="I46" i="6"/>
  <c r="J46" i="6"/>
  <c r="K46" i="6"/>
  <c r="L46" i="6"/>
  <c r="H47" i="6"/>
  <c r="I47" i="6"/>
  <c r="J47" i="6"/>
  <c r="K47" i="6"/>
  <c r="L47" i="6"/>
  <c r="H48" i="6"/>
  <c r="I48" i="6"/>
  <c r="J48" i="6"/>
  <c r="K48" i="6"/>
  <c r="L48" i="6"/>
  <c r="H49" i="6"/>
  <c r="I49" i="6"/>
  <c r="J49" i="6"/>
  <c r="K49" i="6"/>
  <c r="L49" i="6"/>
  <c r="H50" i="6"/>
  <c r="I50" i="6"/>
  <c r="J50" i="6"/>
  <c r="K50" i="6"/>
  <c r="L50" i="6"/>
  <c r="H51" i="6"/>
  <c r="I51" i="6"/>
  <c r="J51" i="6"/>
  <c r="K51" i="6"/>
  <c r="H52" i="6"/>
  <c r="I52" i="6"/>
  <c r="J52" i="6"/>
  <c r="K52" i="6"/>
  <c r="L52" i="6"/>
  <c r="H53" i="6"/>
  <c r="I53" i="6"/>
  <c r="J53" i="6"/>
  <c r="K53" i="6"/>
  <c r="L53" i="6"/>
  <c r="H54" i="6"/>
  <c r="I54" i="6"/>
  <c r="J54" i="6"/>
  <c r="K54" i="6"/>
  <c r="L54" i="6"/>
  <c r="H55" i="6"/>
  <c r="I55" i="6"/>
  <c r="J55" i="6"/>
  <c r="K55" i="6"/>
  <c r="L55" i="6"/>
  <c r="H56" i="6"/>
  <c r="I56" i="6"/>
  <c r="J56" i="6"/>
  <c r="K56" i="6"/>
  <c r="L56" i="6"/>
  <c r="H57" i="6"/>
  <c r="I57" i="6"/>
  <c r="J57" i="6"/>
  <c r="K57" i="6"/>
  <c r="L57" i="6"/>
  <c r="H58" i="6"/>
  <c r="I58" i="6"/>
  <c r="J58" i="6"/>
  <c r="K58" i="6"/>
  <c r="H59" i="6"/>
  <c r="I59" i="6"/>
  <c r="J59" i="6"/>
  <c r="K59" i="6"/>
  <c r="L59" i="6"/>
  <c r="H60" i="6"/>
  <c r="I60" i="6"/>
  <c r="J60" i="6"/>
  <c r="K60" i="6"/>
  <c r="L60" i="6"/>
  <c r="H61" i="6"/>
  <c r="I61" i="6"/>
  <c r="J61" i="6"/>
  <c r="K61" i="6"/>
  <c r="L61" i="6"/>
  <c r="H62" i="6"/>
  <c r="I62" i="6"/>
  <c r="J62" i="6"/>
  <c r="K62" i="6"/>
  <c r="L62" i="6"/>
  <c r="H63" i="6"/>
  <c r="I63" i="6"/>
  <c r="J63" i="6"/>
  <c r="K63" i="6"/>
  <c r="L63" i="6"/>
  <c r="H64" i="6"/>
  <c r="I64" i="6"/>
  <c r="J64" i="6"/>
  <c r="K64" i="6"/>
  <c r="L64" i="6"/>
  <c r="H65" i="6"/>
  <c r="I65" i="6"/>
  <c r="J65" i="6"/>
  <c r="K65" i="6"/>
  <c r="L65" i="6"/>
  <c r="H66" i="6"/>
  <c r="I66" i="6"/>
  <c r="J66" i="6"/>
  <c r="K66" i="6"/>
  <c r="L66" i="6"/>
  <c r="H67" i="6"/>
  <c r="I67" i="6"/>
  <c r="J67" i="6"/>
  <c r="K67" i="6"/>
  <c r="L67" i="6"/>
  <c r="H68" i="6"/>
  <c r="I68" i="6"/>
  <c r="J68" i="6"/>
  <c r="K68" i="6"/>
  <c r="L68" i="6"/>
  <c r="H69" i="6"/>
  <c r="I69" i="6"/>
  <c r="J69" i="6"/>
  <c r="K69" i="6"/>
  <c r="L69" i="6"/>
  <c r="H70" i="6"/>
  <c r="I70" i="6"/>
  <c r="J70" i="6"/>
  <c r="K70" i="6"/>
  <c r="L70" i="6"/>
  <c r="H71" i="6"/>
  <c r="I71" i="6"/>
  <c r="J71" i="6"/>
  <c r="K71" i="6"/>
  <c r="L71" i="6"/>
  <c r="H72" i="6"/>
  <c r="I72" i="6"/>
  <c r="J72" i="6"/>
  <c r="K72" i="6"/>
  <c r="L72" i="6"/>
  <c r="H73" i="6"/>
  <c r="I73" i="6"/>
  <c r="J73" i="6"/>
  <c r="K73" i="6"/>
  <c r="L73" i="6"/>
  <c r="H74" i="6"/>
  <c r="I74" i="6"/>
  <c r="J74" i="6"/>
  <c r="K74" i="6"/>
  <c r="L74" i="6"/>
  <c r="H75" i="6"/>
  <c r="I75" i="6"/>
  <c r="J75" i="6"/>
  <c r="K75" i="6"/>
  <c r="H76" i="6"/>
  <c r="I76" i="6"/>
  <c r="J76" i="6"/>
  <c r="K76" i="6"/>
  <c r="H77" i="6"/>
  <c r="I77" i="6"/>
  <c r="J77" i="6"/>
  <c r="K77" i="6"/>
  <c r="H78" i="6"/>
  <c r="I78" i="6"/>
  <c r="J78" i="6"/>
  <c r="K78" i="6"/>
  <c r="H79" i="6"/>
  <c r="I79" i="6"/>
  <c r="J79" i="6"/>
  <c r="K79" i="6"/>
  <c r="L79" i="6"/>
  <c r="H80" i="6"/>
  <c r="I80" i="6"/>
  <c r="J80" i="6"/>
  <c r="K80" i="6"/>
  <c r="L80" i="6"/>
  <c r="H81" i="6"/>
  <c r="I81" i="6"/>
  <c r="J81" i="6"/>
  <c r="K81" i="6"/>
  <c r="H82" i="6"/>
  <c r="I82" i="6"/>
  <c r="J82" i="6"/>
  <c r="K82" i="6"/>
  <c r="L82" i="6"/>
  <c r="H83" i="6"/>
  <c r="I83" i="6"/>
  <c r="J83" i="6"/>
  <c r="K83" i="6"/>
  <c r="L83" i="6"/>
  <c r="H84" i="6"/>
  <c r="I84" i="6"/>
  <c r="J84" i="6"/>
  <c r="K84" i="6"/>
  <c r="L84" i="6"/>
  <c r="H85" i="6"/>
  <c r="I85" i="6"/>
  <c r="J85" i="6"/>
  <c r="K85" i="6"/>
  <c r="L85" i="6"/>
  <c r="H86" i="6"/>
  <c r="I86" i="6"/>
  <c r="J86" i="6"/>
  <c r="K86" i="6"/>
  <c r="L86" i="6"/>
  <c r="H87" i="6"/>
  <c r="I87" i="6"/>
  <c r="J87" i="6"/>
  <c r="K87" i="6"/>
  <c r="L87" i="6"/>
  <c r="H88" i="6"/>
  <c r="I88" i="6"/>
  <c r="J88" i="6"/>
  <c r="K88" i="6"/>
  <c r="L88" i="6"/>
  <c r="H89" i="6"/>
  <c r="I89" i="6"/>
  <c r="J89" i="6"/>
  <c r="K89" i="6"/>
  <c r="L89" i="6"/>
  <c r="H90" i="6"/>
  <c r="I90" i="6"/>
  <c r="J90" i="6"/>
  <c r="K90" i="6"/>
  <c r="L90" i="6"/>
  <c r="H91" i="6"/>
  <c r="I91" i="6"/>
  <c r="J91" i="6"/>
  <c r="K91" i="6"/>
  <c r="L91" i="6"/>
  <c r="H92" i="6"/>
  <c r="I92" i="6"/>
  <c r="J92" i="6"/>
  <c r="K92" i="6"/>
  <c r="H93" i="6"/>
  <c r="I93" i="6"/>
  <c r="J93" i="6"/>
  <c r="K93" i="6"/>
  <c r="L93" i="6"/>
  <c r="H94" i="6"/>
  <c r="I94" i="6"/>
  <c r="J94" i="6"/>
  <c r="K94" i="6"/>
  <c r="L94" i="6"/>
  <c r="H95" i="6"/>
  <c r="I95" i="6"/>
  <c r="J95" i="6"/>
  <c r="K95" i="6"/>
  <c r="L95" i="6"/>
  <c r="H96" i="6"/>
  <c r="I96" i="6"/>
  <c r="J96" i="6"/>
  <c r="K96" i="6"/>
  <c r="L96" i="6"/>
  <c r="H97" i="6"/>
  <c r="I97" i="6"/>
  <c r="J97" i="6"/>
  <c r="K97" i="6"/>
  <c r="L97" i="6"/>
  <c r="H98" i="6"/>
  <c r="I98" i="6"/>
  <c r="J98" i="6"/>
  <c r="K98" i="6"/>
  <c r="L98" i="6"/>
  <c r="H99" i="6"/>
  <c r="I99" i="6"/>
  <c r="J99" i="6"/>
  <c r="K99" i="6"/>
  <c r="L99" i="6"/>
  <c r="H100" i="6"/>
  <c r="I100" i="6"/>
  <c r="J100" i="6"/>
  <c r="K100" i="6"/>
  <c r="L100" i="6"/>
  <c r="H101" i="6"/>
  <c r="I101" i="6"/>
  <c r="J101" i="6"/>
  <c r="K101" i="6"/>
  <c r="L101" i="6"/>
  <c r="H102" i="6"/>
  <c r="I102" i="6"/>
  <c r="J102" i="6"/>
  <c r="K102" i="6"/>
  <c r="L102" i="6"/>
  <c r="H103" i="6"/>
  <c r="I103" i="6"/>
  <c r="J103" i="6"/>
  <c r="K103" i="6"/>
  <c r="L103" i="6"/>
  <c r="H104" i="6"/>
  <c r="I104" i="6"/>
  <c r="J104" i="6"/>
  <c r="K104" i="6"/>
  <c r="L104" i="6"/>
  <c r="H105" i="6"/>
  <c r="I105" i="6"/>
  <c r="J105" i="6"/>
  <c r="K105" i="6"/>
  <c r="H106" i="6"/>
  <c r="I106" i="6"/>
  <c r="J106" i="6"/>
  <c r="K106" i="6"/>
  <c r="H107" i="6"/>
  <c r="I107" i="6"/>
  <c r="J107" i="6"/>
  <c r="K107" i="6"/>
  <c r="L107" i="6"/>
  <c r="H108" i="6"/>
  <c r="I108" i="6"/>
  <c r="J108" i="6"/>
  <c r="K108" i="6"/>
  <c r="L108" i="6"/>
  <c r="H109" i="6"/>
  <c r="I109" i="6"/>
  <c r="J109" i="6"/>
  <c r="K109" i="6"/>
  <c r="L109" i="6"/>
  <c r="H110" i="6"/>
  <c r="I110" i="6"/>
  <c r="J110" i="6"/>
  <c r="K110" i="6"/>
  <c r="L110" i="6"/>
  <c r="H111" i="6"/>
  <c r="I111" i="6"/>
  <c r="J111" i="6"/>
  <c r="K111" i="6"/>
  <c r="L111" i="6"/>
  <c r="H112" i="6"/>
  <c r="I112" i="6"/>
  <c r="J112" i="6"/>
  <c r="K112" i="6"/>
  <c r="L112" i="6"/>
  <c r="H113" i="6"/>
  <c r="I113" i="6"/>
  <c r="J113" i="6"/>
  <c r="K113" i="6"/>
  <c r="L113" i="6"/>
  <c r="H114" i="6"/>
  <c r="I114" i="6"/>
  <c r="J114" i="6"/>
  <c r="K114" i="6"/>
  <c r="L114" i="6"/>
  <c r="H115" i="6"/>
  <c r="I115" i="6"/>
  <c r="J115" i="6"/>
  <c r="K115" i="6"/>
  <c r="H116" i="6"/>
  <c r="I116" i="6"/>
  <c r="J116" i="6"/>
  <c r="K116" i="6"/>
  <c r="L116" i="6"/>
  <c r="H117" i="6"/>
  <c r="I117" i="6"/>
  <c r="J117" i="6"/>
  <c r="K117" i="6"/>
  <c r="L117" i="6"/>
  <c r="H118" i="6"/>
  <c r="I118" i="6"/>
  <c r="J118" i="6"/>
  <c r="K118" i="6"/>
  <c r="L118" i="6"/>
  <c r="H119" i="6"/>
  <c r="I119" i="6"/>
  <c r="J119" i="6"/>
  <c r="K119" i="6"/>
  <c r="L119" i="6"/>
  <c r="H120" i="6"/>
  <c r="I120" i="6"/>
  <c r="J120" i="6"/>
  <c r="K120" i="6"/>
  <c r="L120" i="6"/>
  <c r="H121" i="6"/>
  <c r="I121" i="6"/>
  <c r="J121" i="6"/>
  <c r="K121" i="6"/>
  <c r="L121" i="6"/>
  <c r="H122" i="6"/>
  <c r="I122" i="6"/>
  <c r="J122" i="6"/>
  <c r="K122" i="6"/>
  <c r="L122" i="6"/>
  <c r="H123" i="6"/>
  <c r="I123" i="6"/>
  <c r="J123" i="6"/>
  <c r="K123" i="6"/>
  <c r="L123" i="6"/>
  <c r="H124" i="6"/>
  <c r="I124" i="6"/>
  <c r="J124" i="6"/>
  <c r="K124" i="6"/>
  <c r="L124" i="6"/>
  <c r="H125" i="6"/>
  <c r="I125" i="6"/>
  <c r="J125" i="6"/>
  <c r="K125" i="6"/>
  <c r="H126" i="6"/>
  <c r="I126" i="6"/>
  <c r="J126" i="6"/>
  <c r="K126" i="6"/>
  <c r="H127" i="6"/>
  <c r="I127" i="6"/>
  <c r="J127" i="6"/>
  <c r="K127" i="6"/>
  <c r="L127" i="6"/>
  <c r="H128" i="6"/>
  <c r="I128" i="6"/>
  <c r="J128" i="6"/>
  <c r="K128" i="6"/>
  <c r="H129" i="6"/>
  <c r="I129" i="6"/>
  <c r="J129" i="6"/>
  <c r="K129" i="6"/>
  <c r="H130" i="6"/>
  <c r="I130" i="6"/>
  <c r="J130" i="6"/>
  <c r="K130" i="6"/>
  <c r="L130" i="6"/>
  <c r="H131" i="6"/>
  <c r="I131" i="6"/>
  <c r="J131" i="6"/>
  <c r="K131" i="6"/>
  <c r="L131" i="6"/>
  <c r="H132" i="6"/>
  <c r="I132" i="6"/>
  <c r="J132" i="6"/>
  <c r="K132" i="6"/>
  <c r="L132" i="6"/>
  <c r="H133" i="6"/>
  <c r="I133" i="6"/>
  <c r="J133" i="6"/>
  <c r="K133" i="6"/>
  <c r="L133" i="6"/>
  <c r="H134" i="6"/>
  <c r="I134" i="6"/>
  <c r="J134" i="6"/>
  <c r="K134" i="6"/>
  <c r="L134" i="6"/>
  <c r="H135" i="6"/>
  <c r="I135" i="6"/>
  <c r="J135" i="6"/>
  <c r="K135" i="6"/>
  <c r="L135" i="6"/>
  <c r="H136" i="6"/>
  <c r="I136" i="6"/>
  <c r="J136" i="6"/>
  <c r="K136" i="6"/>
  <c r="L136" i="6"/>
  <c r="H137" i="6"/>
  <c r="I137" i="6"/>
  <c r="J137" i="6"/>
  <c r="K137" i="6"/>
  <c r="L137" i="6"/>
  <c r="H138" i="6"/>
  <c r="I138" i="6"/>
  <c r="J138" i="6"/>
  <c r="K138" i="6"/>
  <c r="L138" i="6"/>
  <c r="H139" i="6"/>
  <c r="I139" i="6"/>
  <c r="J139" i="6"/>
  <c r="K139" i="6"/>
  <c r="H140" i="6"/>
  <c r="I140" i="6"/>
  <c r="J140" i="6"/>
  <c r="K140" i="6"/>
  <c r="H141" i="6"/>
  <c r="I141" i="6"/>
  <c r="J141" i="6"/>
  <c r="K141" i="6"/>
  <c r="L141" i="6"/>
  <c r="H142" i="6"/>
  <c r="I142" i="6"/>
  <c r="J142" i="6"/>
  <c r="K142" i="6"/>
  <c r="L142" i="6"/>
  <c r="H143" i="6"/>
  <c r="I143" i="6"/>
  <c r="J143" i="6"/>
  <c r="K143" i="6"/>
  <c r="L143" i="6"/>
  <c r="H144" i="6"/>
  <c r="I144" i="6"/>
  <c r="J144" i="6"/>
  <c r="K144" i="6"/>
  <c r="L144" i="6"/>
  <c r="H145" i="6"/>
  <c r="I145" i="6"/>
  <c r="J145" i="6"/>
  <c r="K145" i="6"/>
  <c r="H146" i="6"/>
  <c r="I146" i="6"/>
  <c r="J146" i="6"/>
  <c r="K146" i="6"/>
  <c r="L146" i="6"/>
  <c r="H147" i="6"/>
  <c r="I147" i="6"/>
  <c r="J147" i="6"/>
  <c r="K147" i="6"/>
  <c r="L147" i="6"/>
  <c r="H148" i="6"/>
  <c r="I148" i="6"/>
  <c r="J148" i="6"/>
  <c r="K148" i="6"/>
  <c r="L148" i="6"/>
  <c r="H149" i="6"/>
  <c r="I149" i="6"/>
  <c r="J149" i="6"/>
  <c r="K149" i="6"/>
  <c r="L149" i="6"/>
  <c r="H150" i="6"/>
  <c r="I150" i="6"/>
  <c r="J150" i="6"/>
  <c r="K150" i="6"/>
  <c r="L150" i="6"/>
  <c r="H151" i="6"/>
  <c r="I151" i="6"/>
  <c r="J151" i="6"/>
  <c r="K151" i="6"/>
  <c r="H152" i="6"/>
  <c r="I152" i="6"/>
  <c r="J152" i="6"/>
  <c r="K152" i="6"/>
  <c r="L152" i="6"/>
  <c r="H153" i="6"/>
  <c r="I153" i="6"/>
  <c r="J153" i="6"/>
  <c r="K153" i="6"/>
  <c r="L153" i="6"/>
  <c r="H154" i="6"/>
  <c r="I154" i="6"/>
  <c r="J154" i="6"/>
  <c r="K154" i="6"/>
  <c r="L154" i="6"/>
  <c r="H155" i="6"/>
  <c r="I155" i="6"/>
  <c r="J155" i="6"/>
  <c r="K155" i="6"/>
  <c r="H156" i="6"/>
  <c r="I156" i="6"/>
  <c r="J156" i="6"/>
  <c r="K156" i="6"/>
  <c r="L156" i="6"/>
  <c r="H157" i="6"/>
  <c r="I157" i="6"/>
  <c r="J157" i="6"/>
  <c r="K157" i="6"/>
  <c r="L157" i="6"/>
  <c r="H158" i="6"/>
  <c r="I158" i="6"/>
  <c r="J158" i="6"/>
  <c r="K158" i="6"/>
  <c r="L158" i="6"/>
  <c r="H159" i="6"/>
  <c r="I159" i="6"/>
  <c r="J159" i="6"/>
  <c r="K159" i="6"/>
  <c r="L159" i="6"/>
  <c r="H160" i="6"/>
  <c r="I160" i="6"/>
  <c r="J160" i="6"/>
  <c r="K160" i="6"/>
  <c r="L160" i="6"/>
  <c r="H161" i="6"/>
  <c r="I161" i="6"/>
  <c r="J161" i="6"/>
  <c r="K161" i="6"/>
  <c r="L161" i="6"/>
  <c r="H162" i="6"/>
  <c r="I162" i="6"/>
  <c r="J162" i="6"/>
  <c r="K162" i="6"/>
  <c r="H163" i="6"/>
  <c r="I163" i="6"/>
  <c r="J163" i="6"/>
  <c r="K163" i="6"/>
  <c r="L163" i="6"/>
  <c r="H164" i="6"/>
  <c r="I164" i="6"/>
  <c r="J164" i="6"/>
  <c r="K164" i="6"/>
  <c r="L164" i="6"/>
  <c r="H165" i="6"/>
  <c r="I165" i="6"/>
  <c r="J165" i="6"/>
  <c r="K165" i="6"/>
  <c r="H166" i="6"/>
  <c r="I166" i="6"/>
  <c r="J166" i="6"/>
  <c r="K166" i="6"/>
  <c r="L166" i="6"/>
  <c r="H167" i="6"/>
  <c r="I167" i="6"/>
  <c r="J167" i="6"/>
  <c r="K167" i="6"/>
  <c r="L167" i="6"/>
  <c r="H168" i="6"/>
  <c r="I168" i="6"/>
  <c r="J168" i="6"/>
  <c r="K168" i="6"/>
  <c r="L168" i="6"/>
  <c r="H169" i="6"/>
  <c r="I169" i="6"/>
  <c r="J169" i="6"/>
  <c r="K169" i="6"/>
  <c r="L169" i="6"/>
  <c r="H170" i="6"/>
  <c r="I170" i="6"/>
  <c r="J170" i="6"/>
  <c r="K170" i="6"/>
  <c r="L170" i="6"/>
  <c r="H171" i="6"/>
  <c r="I171" i="6"/>
  <c r="J171" i="6"/>
  <c r="K171" i="6"/>
  <c r="H172" i="6"/>
  <c r="I172" i="6"/>
  <c r="J172" i="6"/>
  <c r="K172" i="6"/>
  <c r="L172" i="6"/>
  <c r="H173" i="6"/>
  <c r="I173" i="6"/>
  <c r="J173" i="6"/>
  <c r="K173" i="6"/>
  <c r="L173" i="6"/>
  <c r="H174" i="6"/>
  <c r="I174" i="6"/>
  <c r="J174" i="6"/>
  <c r="K174" i="6"/>
  <c r="L174" i="6"/>
  <c r="H175" i="6"/>
  <c r="I175" i="6"/>
  <c r="J175" i="6"/>
  <c r="K175" i="6"/>
  <c r="L175" i="6"/>
  <c r="H176" i="6"/>
  <c r="I176" i="6"/>
  <c r="J176" i="6"/>
  <c r="K176" i="6"/>
  <c r="H177" i="6"/>
  <c r="I177" i="6"/>
  <c r="J177" i="6"/>
  <c r="K177" i="6"/>
  <c r="L177" i="6"/>
  <c r="H178" i="6"/>
  <c r="I178" i="6"/>
  <c r="J178" i="6"/>
  <c r="K178" i="6"/>
  <c r="L178" i="6"/>
  <c r="H179" i="6"/>
  <c r="I179" i="6"/>
  <c r="J179" i="6"/>
  <c r="K179" i="6"/>
  <c r="L179" i="6"/>
  <c r="H180" i="6"/>
  <c r="I180" i="6"/>
  <c r="J180" i="6"/>
  <c r="K180" i="6"/>
  <c r="L180" i="6"/>
  <c r="H181" i="6"/>
  <c r="I181" i="6"/>
  <c r="J181" i="6"/>
  <c r="K181" i="6"/>
  <c r="L181" i="6"/>
  <c r="H182" i="6"/>
  <c r="I182" i="6"/>
  <c r="J182" i="6"/>
  <c r="K182" i="6"/>
  <c r="L182" i="6"/>
  <c r="H183" i="6"/>
  <c r="I183" i="6"/>
  <c r="J183" i="6"/>
  <c r="K183" i="6"/>
  <c r="L183" i="6"/>
  <c r="H184" i="6"/>
  <c r="I184" i="6"/>
  <c r="J184" i="6"/>
  <c r="K184" i="6"/>
  <c r="L184" i="6"/>
  <c r="H185" i="6"/>
  <c r="I185" i="6"/>
  <c r="J185" i="6"/>
  <c r="K185" i="6"/>
  <c r="H186" i="6"/>
  <c r="I186" i="6"/>
  <c r="J186" i="6"/>
  <c r="K186" i="6"/>
  <c r="H187" i="6"/>
  <c r="I187" i="6"/>
  <c r="J187" i="6"/>
  <c r="K187" i="6"/>
  <c r="L187" i="6"/>
  <c r="H188" i="6"/>
  <c r="I188" i="6"/>
  <c r="J188" i="6"/>
  <c r="K188" i="6"/>
  <c r="H189" i="6"/>
  <c r="I189" i="6"/>
  <c r="J189" i="6"/>
  <c r="K189" i="6"/>
  <c r="L189" i="6"/>
  <c r="H190" i="6"/>
  <c r="I190" i="6"/>
  <c r="J190" i="6"/>
  <c r="K190" i="6"/>
  <c r="L190" i="6"/>
  <c r="H191" i="6"/>
  <c r="I191" i="6"/>
  <c r="J191" i="6"/>
  <c r="K191" i="6"/>
  <c r="H192" i="6"/>
  <c r="I192" i="6"/>
  <c r="J192" i="6"/>
  <c r="K192" i="6"/>
  <c r="L192" i="6"/>
  <c r="H193" i="6"/>
  <c r="I193" i="6"/>
  <c r="J193" i="6"/>
  <c r="K193" i="6"/>
  <c r="H194" i="6"/>
  <c r="I194" i="6"/>
  <c r="J194" i="6"/>
  <c r="K194" i="6"/>
  <c r="L194" i="6"/>
  <c r="H195" i="6"/>
  <c r="I195" i="6"/>
  <c r="J195" i="6"/>
  <c r="K195" i="6"/>
  <c r="L195" i="6"/>
  <c r="H196" i="6"/>
  <c r="I196" i="6"/>
  <c r="J196" i="6"/>
  <c r="K196" i="6"/>
  <c r="L196" i="6"/>
  <c r="H197" i="6"/>
  <c r="I197" i="6"/>
  <c r="J197" i="6"/>
  <c r="K197" i="6"/>
  <c r="H198" i="6"/>
  <c r="I198" i="6"/>
  <c r="J198" i="6"/>
  <c r="K198" i="6"/>
  <c r="L198" i="6"/>
  <c r="H199" i="6"/>
  <c r="I199" i="6"/>
  <c r="J199" i="6"/>
  <c r="K199" i="6"/>
  <c r="L199" i="6"/>
  <c r="H200" i="6"/>
  <c r="I200" i="6"/>
  <c r="J200" i="6"/>
  <c r="K200" i="6"/>
  <c r="L200" i="6"/>
  <c r="H201" i="6"/>
  <c r="I201" i="6"/>
  <c r="J201" i="6"/>
  <c r="K201" i="6"/>
  <c r="L201" i="6"/>
  <c r="H202" i="6"/>
  <c r="I202" i="6"/>
  <c r="J202" i="6"/>
  <c r="K202" i="6"/>
  <c r="L202" i="6"/>
  <c r="H203" i="6"/>
  <c r="I203" i="6"/>
  <c r="J203" i="6"/>
  <c r="K203" i="6"/>
  <c r="L203" i="6"/>
  <c r="H204" i="6"/>
  <c r="I204" i="6"/>
  <c r="J204" i="6"/>
  <c r="K204" i="6"/>
  <c r="H205" i="6"/>
  <c r="I205" i="6"/>
  <c r="J205" i="6"/>
  <c r="K205" i="6"/>
  <c r="H206" i="6"/>
  <c r="I206" i="6"/>
  <c r="J206" i="6"/>
  <c r="K206" i="6"/>
  <c r="L206" i="6"/>
  <c r="H207" i="6"/>
  <c r="I207" i="6"/>
  <c r="J207" i="6"/>
  <c r="K207" i="6"/>
  <c r="H208" i="6"/>
  <c r="I208" i="6"/>
  <c r="J208" i="6"/>
  <c r="K208" i="6"/>
  <c r="L208" i="6"/>
  <c r="H209" i="6"/>
  <c r="I209" i="6"/>
  <c r="J209" i="6"/>
  <c r="K209" i="6"/>
  <c r="L209" i="6"/>
  <c r="H210" i="6"/>
  <c r="I210" i="6"/>
  <c r="J210" i="6"/>
  <c r="K210" i="6"/>
  <c r="L210" i="6"/>
  <c r="H211" i="6"/>
  <c r="I211" i="6"/>
  <c r="J211" i="6"/>
  <c r="K211" i="6"/>
  <c r="L211" i="6"/>
  <c r="H212" i="6"/>
  <c r="I212" i="6"/>
  <c r="J212" i="6"/>
  <c r="K212" i="6"/>
  <c r="L212" i="6"/>
  <c r="H213" i="6"/>
  <c r="I213" i="6"/>
  <c r="J213" i="6"/>
  <c r="K213" i="6"/>
  <c r="L213" i="6"/>
  <c r="H214" i="6"/>
  <c r="I214" i="6"/>
  <c r="J214" i="6"/>
  <c r="K214" i="6"/>
  <c r="H215" i="6"/>
  <c r="I215" i="6"/>
  <c r="J215" i="6"/>
  <c r="K215" i="6"/>
  <c r="H216" i="6"/>
  <c r="I216" i="6"/>
  <c r="J216" i="6"/>
  <c r="K216" i="6"/>
  <c r="L216" i="6"/>
  <c r="H217" i="6"/>
  <c r="I217" i="6"/>
  <c r="J217" i="6"/>
  <c r="K217" i="6"/>
  <c r="L217" i="6"/>
  <c r="H218" i="6"/>
  <c r="I218" i="6"/>
  <c r="J218" i="6"/>
  <c r="K218" i="6"/>
  <c r="H219" i="6"/>
  <c r="I219" i="6"/>
  <c r="J219" i="6"/>
  <c r="K219" i="6"/>
  <c r="L219" i="6"/>
  <c r="H220" i="6"/>
  <c r="I220" i="6"/>
  <c r="J220" i="6"/>
  <c r="K220" i="6"/>
  <c r="H221" i="6"/>
  <c r="I221" i="6"/>
  <c r="J221" i="6"/>
  <c r="K221" i="6"/>
  <c r="L221" i="6"/>
  <c r="H222" i="6"/>
  <c r="I222" i="6"/>
  <c r="J222" i="6"/>
  <c r="K222" i="6"/>
  <c r="L222" i="6"/>
  <c r="H223" i="6"/>
  <c r="I223" i="6"/>
  <c r="J223" i="6"/>
  <c r="K223" i="6"/>
  <c r="L223" i="6"/>
  <c r="H224" i="6"/>
  <c r="I224" i="6"/>
  <c r="J224" i="6"/>
  <c r="K224" i="6"/>
  <c r="L224" i="6"/>
  <c r="H225" i="6"/>
  <c r="I225" i="6"/>
  <c r="J225" i="6"/>
  <c r="K225" i="6"/>
  <c r="L225" i="6"/>
  <c r="H226" i="6"/>
  <c r="I226" i="6"/>
  <c r="J226" i="6"/>
  <c r="K226" i="6"/>
  <c r="L226" i="6"/>
  <c r="H227" i="6"/>
  <c r="I227" i="6"/>
  <c r="J227" i="6"/>
  <c r="K227" i="6"/>
  <c r="L227" i="6"/>
  <c r="H228" i="6"/>
  <c r="I228" i="6"/>
  <c r="J228" i="6"/>
  <c r="K228" i="6"/>
  <c r="L228" i="6"/>
  <c r="H229" i="6"/>
  <c r="I229" i="6"/>
  <c r="J229" i="6"/>
  <c r="K229" i="6"/>
  <c r="L229" i="6"/>
  <c r="H230" i="6"/>
  <c r="I230" i="6"/>
  <c r="J230" i="6"/>
  <c r="K230" i="6"/>
  <c r="L230" i="6"/>
  <c r="H231" i="6"/>
  <c r="I231" i="6"/>
  <c r="J231" i="6"/>
  <c r="K231" i="6"/>
  <c r="H232" i="6"/>
  <c r="I232" i="6"/>
  <c r="J232" i="6"/>
  <c r="K232" i="6"/>
  <c r="L232" i="6"/>
  <c r="H233" i="6"/>
  <c r="I233" i="6"/>
  <c r="J233" i="6"/>
  <c r="K233" i="6"/>
  <c r="L233" i="6"/>
  <c r="H234" i="6"/>
  <c r="I234" i="6"/>
  <c r="J234" i="6"/>
  <c r="K234" i="6"/>
  <c r="L234" i="6"/>
  <c r="H235" i="6"/>
  <c r="I235" i="6"/>
  <c r="J235" i="6"/>
  <c r="K235" i="6"/>
  <c r="L235" i="6"/>
  <c r="H236" i="6"/>
  <c r="I236" i="6"/>
  <c r="J236" i="6"/>
  <c r="K236" i="6"/>
  <c r="L236" i="6"/>
  <c r="H237" i="6"/>
  <c r="I237" i="6"/>
  <c r="J237" i="6"/>
  <c r="K237" i="6"/>
  <c r="L237" i="6"/>
  <c r="H238" i="6"/>
  <c r="I238" i="6"/>
  <c r="J238" i="6"/>
  <c r="K238" i="6"/>
  <c r="L238" i="6"/>
  <c r="H239" i="6"/>
  <c r="I239" i="6"/>
  <c r="J239" i="6"/>
  <c r="K239" i="6"/>
  <c r="L239" i="6"/>
  <c r="H240" i="6"/>
  <c r="I240" i="6"/>
  <c r="J240" i="6"/>
  <c r="K240" i="6"/>
  <c r="L240" i="6"/>
  <c r="H241" i="6"/>
  <c r="I241" i="6"/>
  <c r="J241" i="6"/>
  <c r="K241" i="6"/>
  <c r="H242" i="6"/>
  <c r="I242" i="6"/>
  <c r="J242" i="6"/>
  <c r="K242" i="6"/>
  <c r="H243" i="6"/>
  <c r="I243" i="6"/>
  <c r="J243" i="6"/>
  <c r="K243" i="6"/>
  <c r="L243" i="6"/>
  <c r="H244" i="6"/>
  <c r="I244" i="6"/>
  <c r="J244" i="6"/>
  <c r="K244" i="6"/>
  <c r="L244" i="6"/>
  <c r="H245" i="6"/>
  <c r="I245" i="6"/>
  <c r="J245" i="6"/>
  <c r="K245" i="6"/>
  <c r="L245" i="6"/>
  <c r="H246" i="6"/>
  <c r="I246" i="6"/>
  <c r="J246" i="6"/>
  <c r="K246" i="6"/>
  <c r="L246" i="6"/>
  <c r="H247" i="6"/>
  <c r="I247" i="6"/>
  <c r="J247" i="6"/>
  <c r="K247" i="6"/>
  <c r="L247" i="6"/>
  <c r="H248" i="6"/>
  <c r="I248" i="6"/>
  <c r="J248" i="6"/>
  <c r="K248" i="6"/>
  <c r="L248" i="6"/>
  <c r="H249" i="6"/>
  <c r="I249" i="6"/>
  <c r="J249" i="6"/>
  <c r="K249" i="6"/>
  <c r="L249" i="6"/>
  <c r="H250" i="6"/>
  <c r="I250" i="6"/>
  <c r="J250" i="6"/>
  <c r="K250" i="6"/>
  <c r="L250" i="6"/>
  <c r="H251" i="6"/>
  <c r="I251" i="6"/>
  <c r="J251" i="6"/>
  <c r="K251" i="6"/>
  <c r="L251" i="6"/>
  <c r="H252" i="6"/>
  <c r="I252" i="6"/>
  <c r="J252" i="6"/>
  <c r="K252" i="6"/>
  <c r="L252" i="6"/>
  <c r="H253" i="6"/>
  <c r="I253" i="6"/>
  <c r="J253" i="6"/>
  <c r="K253" i="6"/>
  <c r="H254" i="6"/>
  <c r="I254" i="6"/>
  <c r="J254" i="6"/>
  <c r="K254" i="6"/>
  <c r="L254" i="6"/>
  <c r="H255" i="6"/>
  <c r="I255" i="6"/>
  <c r="J255" i="6"/>
  <c r="K255" i="6"/>
  <c r="L255" i="6"/>
  <c r="H256" i="6"/>
  <c r="I256" i="6"/>
  <c r="J256" i="6"/>
  <c r="K256" i="6"/>
  <c r="L256" i="6"/>
  <c r="H257" i="6"/>
  <c r="I257" i="6"/>
  <c r="J257" i="6"/>
  <c r="K257" i="6"/>
  <c r="L257" i="6"/>
  <c r="H258" i="6"/>
  <c r="I258" i="6"/>
  <c r="J258" i="6"/>
  <c r="K258" i="6"/>
  <c r="L258" i="6"/>
  <c r="H259" i="6"/>
  <c r="I259" i="6"/>
  <c r="J259" i="6"/>
  <c r="K259" i="6"/>
  <c r="L259" i="6"/>
  <c r="H260" i="6"/>
  <c r="I260" i="6"/>
  <c r="J260" i="6"/>
  <c r="K260" i="6"/>
  <c r="L260" i="6"/>
  <c r="H261" i="6"/>
  <c r="I261" i="6"/>
  <c r="J261" i="6"/>
  <c r="K261" i="6"/>
  <c r="H262" i="6"/>
  <c r="I262" i="6"/>
  <c r="J262" i="6"/>
  <c r="K262" i="6"/>
  <c r="H263" i="6"/>
  <c r="I263" i="6"/>
  <c r="J263" i="6"/>
  <c r="K263" i="6"/>
  <c r="H264" i="6"/>
  <c r="I264" i="6"/>
  <c r="J264" i="6"/>
  <c r="K264" i="6"/>
  <c r="L264" i="6"/>
  <c r="H265" i="6"/>
  <c r="I265" i="6"/>
  <c r="J265" i="6"/>
  <c r="K265" i="6"/>
  <c r="H266" i="6"/>
  <c r="I266" i="6"/>
  <c r="J266" i="6"/>
  <c r="K266" i="6"/>
  <c r="H267" i="6"/>
  <c r="I267" i="6"/>
  <c r="J267" i="6"/>
  <c r="K267" i="6"/>
  <c r="L267" i="6"/>
  <c r="H268" i="6"/>
  <c r="I268" i="6"/>
  <c r="J268" i="6"/>
  <c r="K268" i="6"/>
  <c r="L268" i="6"/>
  <c r="H269" i="6"/>
  <c r="I269" i="6"/>
  <c r="J269" i="6"/>
  <c r="K269" i="6"/>
  <c r="H270" i="6"/>
  <c r="I270" i="6"/>
  <c r="J270" i="6"/>
  <c r="K270" i="6"/>
  <c r="H271" i="6"/>
  <c r="I271" i="6"/>
  <c r="J271" i="6"/>
  <c r="K271" i="6"/>
  <c r="L271" i="6"/>
  <c r="H272" i="6"/>
  <c r="I272" i="6"/>
  <c r="J272" i="6"/>
  <c r="K272" i="6"/>
  <c r="L272" i="6"/>
  <c r="H273" i="6"/>
  <c r="I273" i="6"/>
  <c r="J273" i="6"/>
  <c r="K273" i="6"/>
  <c r="L273" i="6"/>
  <c r="H274" i="6"/>
  <c r="I274" i="6"/>
  <c r="J274" i="6"/>
  <c r="K274" i="6"/>
  <c r="L274" i="6"/>
  <c r="H275" i="6"/>
  <c r="I275" i="6"/>
  <c r="J275" i="6"/>
  <c r="K275" i="6"/>
  <c r="L275" i="6"/>
  <c r="H276" i="6"/>
  <c r="I276" i="6"/>
  <c r="J276" i="6"/>
  <c r="K276" i="6"/>
  <c r="L276" i="6"/>
  <c r="H277" i="6"/>
  <c r="I277" i="6"/>
  <c r="J277" i="6"/>
  <c r="K277" i="6"/>
  <c r="L277" i="6"/>
  <c r="H278" i="6"/>
  <c r="I278" i="6"/>
  <c r="J278" i="6"/>
  <c r="K278" i="6"/>
  <c r="L278" i="6"/>
  <c r="H279" i="6"/>
  <c r="I279" i="6"/>
  <c r="J279" i="6"/>
  <c r="K279" i="6"/>
  <c r="L279" i="6"/>
  <c r="H280" i="6"/>
  <c r="I280" i="6"/>
  <c r="J280" i="6"/>
  <c r="K280" i="6"/>
  <c r="L280" i="6"/>
  <c r="H281" i="6"/>
  <c r="I281" i="6"/>
  <c r="J281" i="6"/>
  <c r="K281" i="6"/>
  <c r="L281" i="6"/>
  <c r="H282" i="6"/>
  <c r="I282" i="6"/>
  <c r="J282" i="6"/>
  <c r="K282" i="6"/>
  <c r="L282" i="6"/>
  <c r="H283" i="6"/>
  <c r="I283" i="6"/>
  <c r="J283" i="6"/>
  <c r="K283" i="6"/>
  <c r="L283" i="6"/>
  <c r="H284" i="6"/>
  <c r="I284" i="6"/>
  <c r="J284" i="6"/>
  <c r="K284" i="6"/>
  <c r="L284" i="6"/>
  <c r="H285" i="6"/>
  <c r="I285" i="6"/>
  <c r="J285" i="6"/>
  <c r="K285" i="6"/>
  <c r="H286" i="6"/>
  <c r="I286" i="6"/>
  <c r="J286" i="6"/>
  <c r="K286" i="6"/>
  <c r="L286" i="6"/>
  <c r="H287" i="6"/>
  <c r="I287" i="6"/>
  <c r="J287" i="6"/>
  <c r="K287" i="6"/>
  <c r="L287" i="6"/>
  <c r="H288" i="6"/>
  <c r="I288" i="6"/>
  <c r="J288" i="6"/>
  <c r="K288" i="6"/>
  <c r="L288" i="6"/>
  <c r="H289" i="6"/>
  <c r="I289" i="6"/>
  <c r="J289" i="6"/>
  <c r="K289" i="6"/>
  <c r="L289" i="6"/>
  <c r="H290" i="6"/>
  <c r="I290" i="6"/>
  <c r="J290" i="6"/>
  <c r="K290" i="6"/>
  <c r="L290" i="6"/>
  <c r="H291" i="6"/>
  <c r="I291" i="6"/>
  <c r="J291" i="6"/>
  <c r="K291" i="6"/>
  <c r="L291" i="6"/>
  <c r="H292" i="6"/>
  <c r="I292" i="6"/>
  <c r="J292" i="6"/>
  <c r="K292" i="6"/>
  <c r="H293" i="6"/>
  <c r="I293" i="6"/>
  <c r="J293" i="6"/>
  <c r="K293" i="6"/>
  <c r="H294" i="6"/>
  <c r="I294" i="6"/>
  <c r="J294" i="6"/>
  <c r="K294" i="6"/>
  <c r="L294" i="6"/>
  <c r="H295" i="6"/>
  <c r="I295" i="6"/>
  <c r="J295" i="6"/>
  <c r="K295" i="6"/>
  <c r="L295" i="6"/>
  <c r="H296" i="6"/>
  <c r="I296" i="6"/>
  <c r="J296" i="6"/>
  <c r="K296" i="6"/>
  <c r="H297" i="6"/>
  <c r="I297" i="6"/>
  <c r="J297" i="6"/>
  <c r="K297" i="6"/>
  <c r="L297" i="6"/>
  <c r="H298" i="6"/>
  <c r="I298" i="6"/>
  <c r="J298" i="6"/>
  <c r="K298" i="6"/>
  <c r="L298" i="6"/>
  <c r="H299" i="6"/>
  <c r="I299" i="6"/>
  <c r="J299" i="6"/>
  <c r="K299" i="6"/>
  <c r="L299" i="6"/>
  <c r="H300" i="6"/>
  <c r="I300" i="6"/>
  <c r="J300" i="6"/>
  <c r="K300" i="6"/>
  <c r="L300" i="6"/>
  <c r="H301" i="6"/>
  <c r="I301" i="6"/>
  <c r="J301" i="6"/>
  <c r="K301" i="6"/>
  <c r="L301" i="6"/>
  <c r="H302" i="6"/>
  <c r="I302" i="6"/>
  <c r="J302" i="6"/>
  <c r="K302" i="6"/>
  <c r="H303" i="6"/>
  <c r="I303" i="6"/>
  <c r="J303" i="6"/>
  <c r="K303" i="6"/>
  <c r="L303" i="6"/>
  <c r="H304" i="6"/>
  <c r="I304" i="6"/>
  <c r="J304" i="6"/>
  <c r="K304" i="6"/>
  <c r="L304" i="6"/>
  <c r="H305" i="6"/>
  <c r="I305" i="6"/>
  <c r="J305" i="6"/>
  <c r="K305" i="6"/>
  <c r="L305" i="6"/>
  <c r="H306" i="6"/>
  <c r="I306" i="6"/>
  <c r="J306" i="6"/>
  <c r="K306" i="6"/>
  <c r="L306" i="6"/>
  <c r="H307" i="6"/>
  <c r="I307" i="6"/>
  <c r="J307" i="6"/>
  <c r="K307" i="6"/>
  <c r="L307" i="6"/>
  <c r="H308" i="6"/>
  <c r="I308" i="6"/>
  <c r="J308" i="6"/>
  <c r="K308" i="6"/>
  <c r="L308" i="6"/>
  <c r="H309" i="6"/>
  <c r="I309" i="6"/>
  <c r="J309" i="6"/>
  <c r="K309" i="6"/>
  <c r="L309" i="6"/>
  <c r="H310" i="6"/>
  <c r="I310" i="6"/>
  <c r="J310" i="6"/>
  <c r="K310" i="6"/>
  <c r="L310" i="6"/>
  <c r="H311" i="6"/>
  <c r="I311" i="6"/>
  <c r="J311" i="6"/>
  <c r="K311" i="6"/>
  <c r="H312" i="6"/>
  <c r="I312" i="6"/>
  <c r="J312" i="6"/>
  <c r="K312" i="6"/>
  <c r="L312" i="6"/>
  <c r="H313" i="6"/>
  <c r="I313" i="6"/>
  <c r="J313" i="6"/>
  <c r="K313" i="6"/>
  <c r="L313" i="6"/>
  <c r="H314" i="6"/>
  <c r="I314" i="6"/>
  <c r="J314" i="6"/>
  <c r="K314" i="6"/>
  <c r="L314" i="6"/>
  <c r="H315" i="6"/>
  <c r="I315" i="6"/>
  <c r="J315" i="6"/>
  <c r="K315" i="6"/>
  <c r="H316" i="6"/>
  <c r="I316" i="6"/>
  <c r="J316" i="6"/>
  <c r="K316" i="6"/>
  <c r="H317" i="6"/>
  <c r="I317" i="6"/>
  <c r="J317" i="6"/>
  <c r="K317" i="6"/>
  <c r="H318" i="6"/>
  <c r="I318" i="6"/>
  <c r="J318" i="6"/>
  <c r="K318" i="6"/>
  <c r="L318" i="6"/>
  <c r="H319" i="6"/>
  <c r="I319" i="6"/>
  <c r="J319" i="6"/>
  <c r="K319" i="6"/>
  <c r="L319" i="6"/>
  <c r="H320" i="6"/>
  <c r="I320" i="6"/>
  <c r="J320" i="6"/>
  <c r="K320" i="6"/>
  <c r="L320" i="6"/>
  <c r="H321" i="6"/>
  <c r="I321" i="6"/>
  <c r="J321" i="6"/>
  <c r="K321" i="6"/>
  <c r="L321" i="6"/>
  <c r="H322" i="6"/>
  <c r="I322" i="6"/>
  <c r="J322" i="6"/>
  <c r="K322" i="6"/>
  <c r="H323" i="6"/>
  <c r="I323" i="6"/>
  <c r="J323" i="6"/>
  <c r="K323" i="6"/>
  <c r="H324" i="6"/>
  <c r="I324" i="6"/>
  <c r="J324" i="6"/>
  <c r="K324" i="6"/>
  <c r="L324" i="6"/>
  <c r="H325" i="6"/>
  <c r="I325" i="6"/>
  <c r="J325" i="6"/>
  <c r="K325" i="6"/>
  <c r="L325" i="6"/>
  <c r="H326" i="6"/>
  <c r="I326" i="6"/>
  <c r="J326" i="6"/>
  <c r="K326" i="6"/>
  <c r="L326" i="6"/>
  <c r="H327" i="6"/>
  <c r="I327" i="6"/>
  <c r="J327" i="6"/>
  <c r="K327" i="6"/>
  <c r="L327" i="6"/>
  <c r="H328" i="6"/>
  <c r="I328" i="6"/>
  <c r="J328" i="6"/>
  <c r="K328" i="6"/>
  <c r="L328" i="6"/>
  <c r="H329" i="6"/>
  <c r="I329" i="6"/>
  <c r="J329" i="6"/>
  <c r="K329" i="6"/>
  <c r="L329" i="6"/>
  <c r="H330" i="6"/>
  <c r="I330" i="6"/>
  <c r="J330" i="6"/>
  <c r="K330" i="6"/>
  <c r="L330" i="6"/>
  <c r="H331" i="6"/>
  <c r="I331" i="6"/>
  <c r="J331" i="6"/>
  <c r="K331" i="6"/>
  <c r="L331" i="6"/>
  <c r="H332" i="6"/>
  <c r="I332" i="6"/>
  <c r="J332" i="6"/>
  <c r="K332" i="6"/>
  <c r="L332" i="6"/>
  <c r="H333" i="6"/>
  <c r="I333" i="6"/>
  <c r="J333" i="6"/>
  <c r="K333" i="6"/>
  <c r="H334" i="6"/>
  <c r="I334" i="6"/>
  <c r="J334" i="6"/>
  <c r="K334" i="6"/>
  <c r="L334" i="6"/>
  <c r="H335" i="6"/>
  <c r="I335" i="6"/>
  <c r="J335" i="6"/>
  <c r="K335" i="6"/>
  <c r="L335" i="6"/>
  <c r="H336" i="6"/>
  <c r="I336" i="6"/>
  <c r="J336" i="6"/>
  <c r="K336" i="6"/>
  <c r="L336" i="6"/>
  <c r="H337" i="6"/>
  <c r="I337" i="6"/>
  <c r="J337" i="6"/>
  <c r="K337" i="6"/>
  <c r="H338" i="6"/>
  <c r="I338" i="6"/>
  <c r="J338" i="6"/>
  <c r="K338" i="6"/>
  <c r="H339" i="6"/>
  <c r="I339" i="6"/>
  <c r="J339" i="6"/>
  <c r="K339" i="6"/>
  <c r="L339" i="6"/>
  <c r="H340" i="6"/>
  <c r="I340" i="6"/>
  <c r="J340" i="6"/>
  <c r="K340" i="6"/>
  <c r="L340" i="6"/>
  <c r="H341" i="6"/>
  <c r="I341" i="6"/>
  <c r="J341" i="6"/>
  <c r="K341" i="6"/>
  <c r="L341" i="6"/>
  <c r="H342" i="6"/>
  <c r="I342" i="6"/>
  <c r="J342" i="6"/>
  <c r="K342" i="6"/>
  <c r="L342" i="6"/>
  <c r="H343" i="6"/>
  <c r="I343" i="6"/>
  <c r="J343" i="6"/>
  <c r="K343" i="6"/>
  <c r="L343" i="6"/>
  <c r="H344" i="6"/>
  <c r="I344" i="6"/>
  <c r="J344" i="6"/>
  <c r="K344" i="6"/>
  <c r="L344" i="6"/>
  <c r="H345" i="6"/>
  <c r="I345" i="6"/>
  <c r="J345" i="6"/>
  <c r="K345" i="6"/>
  <c r="L345" i="6"/>
  <c r="H346" i="6"/>
  <c r="I346" i="6"/>
  <c r="J346" i="6"/>
  <c r="K346" i="6"/>
  <c r="L346" i="6"/>
  <c r="H347" i="6"/>
  <c r="I347" i="6"/>
  <c r="J347" i="6"/>
  <c r="K347" i="6"/>
  <c r="H348" i="6"/>
  <c r="I348" i="6"/>
  <c r="J348" i="6"/>
  <c r="K348" i="6"/>
  <c r="L348" i="6"/>
  <c r="H349" i="6"/>
  <c r="I349" i="6"/>
  <c r="J349" i="6"/>
  <c r="K349" i="6"/>
  <c r="L349" i="6"/>
  <c r="H350" i="6"/>
  <c r="I350" i="6"/>
  <c r="J350" i="6"/>
  <c r="K350" i="6"/>
  <c r="L350" i="6"/>
  <c r="H351" i="6"/>
  <c r="I351" i="6"/>
  <c r="J351" i="6"/>
  <c r="K351" i="6"/>
  <c r="L351" i="6"/>
  <c r="H352" i="6"/>
  <c r="I352" i="6"/>
  <c r="J352" i="6"/>
  <c r="K352" i="6"/>
  <c r="L352" i="6"/>
  <c r="H353" i="6"/>
  <c r="I353" i="6"/>
  <c r="J353" i="6"/>
  <c r="K353" i="6"/>
  <c r="L353" i="6"/>
  <c r="H354" i="6"/>
  <c r="I354" i="6"/>
  <c r="J354" i="6"/>
  <c r="K354" i="6"/>
  <c r="H355" i="6"/>
  <c r="I355" i="6"/>
  <c r="J355" i="6"/>
  <c r="K355" i="6"/>
  <c r="H356" i="6"/>
  <c r="I356" i="6"/>
  <c r="J356" i="6"/>
  <c r="K356" i="6"/>
  <c r="H357" i="6"/>
  <c r="I357" i="6"/>
  <c r="J357" i="6"/>
  <c r="K357" i="6"/>
  <c r="L357" i="6"/>
  <c r="H358" i="6"/>
  <c r="I358" i="6"/>
  <c r="J358" i="6"/>
  <c r="K358" i="6"/>
  <c r="L358" i="6"/>
  <c r="H359" i="6"/>
  <c r="I359" i="6"/>
  <c r="J359" i="6"/>
  <c r="K359" i="6"/>
  <c r="L359" i="6"/>
  <c r="H360" i="6"/>
  <c r="I360" i="6"/>
  <c r="J360" i="6"/>
  <c r="K360" i="6"/>
  <c r="L360" i="6"/>
  <c r="H361" i="6"/>
  <c r="I361" i="6"/>
  <c r="J361" i="6"/>
  <c r="K361" i="6"/>
  <c r="L361" i="6"/>
  <c r="H362" i="6"/>
  <c r="I362" i="6"/>
  <c r="J362" i="6"/>
  <c r="K362" i="6"/>
  <c r="L362" i="6"/>
  <c r="H363" i="6"/>
  <c r="I363" i="6"/>
  <c r="J363" i="6"/>
  <c r="K363" i="6"/>
  <c r="L363" i="6"/>
  <c r="H364" i="6"/>
  <c r="I364" i="6"/>
  <c r="J364" i="6"/>
  <c r="K364" i="6"/>
  <c r="H365" i="6"/>
  <c r="I365" i="6"/>
  <c r="J365" i="6"/>
  <c r="K365" i="6"/>
  <c r="H366" i="6"/>
  <c r="I366" i="6"/>
  <c r="J366" i="6"/>
  <c r="K366" i="6"/>
  <c r="L366" i="6"/>
  <c r="H367" i="6"/>
  <c r="I367" i="6"/>
  <c r="J367" i="6"/>
  <c r="K367" i="6"/>
  <c r="L367" i="6"/>
  <c r="H368" i="6"/>
  <c r="I368" i="6"/>
  <c r="J368" i="6"/>
  <c r="K368" i="6"/>
  <c r="L368" i="6"/>
  <c r="H369" i="6"/>
  <c r="I369" i="6"/>
  <c r="J369" i="6"/>
  <c r="K369" i="6"/>
  <c r="L369" i="6"/>
  <c r="H370" i="6"/>
  <c r="I370" i="6"/>
  <c r="J370" i="6"/>
  <c r="K370" i="6"/>
  <c r="L370" i="6"/>
  <c r="H371" i="6"/>
  <c r="I371" i="6"/>
  <c r="J371" i="6"/>
  <c r="K371" i="6"/>
  <c r="L371" i="6"/>
  <c r="H372" i="6"/>
  <c r="I372" i="6"/>
  <c r="J372" i="6"/>
  <c r="K372" i="6"/>
  <c r="L372" i="6"/>
  <c r="H373" i="6"/>
  <c r="I373" i="6"/>
  <c r="J373" i="6"/>
  <c r="K373" i="6"/>
  <c r="L373" i="6"/>
  <c r="H374" i="6"/>
  <c r="I374" i="6"/>
  <c r="J374" i="6"/>
  <c r="K374" i="6"/>
  <c r="L374" i="6"/>
  <c r="H375" i="6"/>
  <c r="I375" i="6"/>
  <c r="J375" i="6"/>
  <c r="K375" i="6"/>
  <c r="H376" i="6"/>
  <c r="I376" i="6"/>
  <c r="J376" i="6"/>
  <c r="K376" i="6"/>
  <c r="L376" i="6"/>
  <c r="H377" i="6"/>
  <c r="I377" i="6"/>
  <c r="J377" i="6"/>
  <c r="K377" i="6"/>
  <c r="L377" i="6"/>
  <c r="H378" i="6"/>
  <c r="I378" i="6"/>
  <c r="J378" i="6"/>
  <c r="K378" i="6"/>
  <c r="L378" i="6"/>
  <c r="H379" i="6"/>
  <c r="I379" i="6"/>
  <c r="J379" i="6"/>
  <c r="K379" i="6"/>
  <c r="L379" i="6"/>
  <c r="H380" i="6"/>
  <c r="I380" i="6"/>
  <c r="J380" i="6"/>
  <c r="K380" i="6"/>
  <c r="L380" i="6"/>
  <c r="H381" i="6"/>
  <c r="I381" i="6"/>
  <c r="J381" i="6"/>
  <c r="K381" i="6"/>
  <c r="L381" i="6"/>
  <c r="H382" i="6"/>
  <c r="I382" i="6"/>
  <c r="J382" i="6"/>
  <c r="K382" i="6"/>
  <c r="L382" i="6"/>
  <c r="H383" i="6"/>
  <c r="I383" i="6"/>
  <c r="J383" i="6"/>
  <c r="K383" i="6"/>
  <c r="L383" i="6"/>
  <c r="H384" i="6"/>
  <c r="I384" i="6"/>
  <c r="J384" i="6"/>
  <c r="K384" i="6"/>
  <c r="L384" i="6"/>
  <c r="H385" i="6"/>
  <c r="I385" i="6"/>
  <c r="J385" i="6"/>
  <c r="K385" i="6"/>
  <c r="L385" i="6"/>
  <c r="H386" i="6"/>
  <c r="I386" i="6"/>
  <c r="J386" i="6"/>
  <c r="K386" i="6"/>
  <c r="L386" i="6"/>
  <c r="H387" i="6"/>
  <c r="I387" i="6"/>
  <c r="J387" i="6"/>
  <c r="K387" i="6"/>
  <c r="L387" i="6"/>
  <c r="H388" i="6"/>
  <c r="I388" i="6"/>
  <c r="J388" i="6"/>
  <c r="K388" i="6"/>
  <c r="L388" i="6"/>
  <c r="H389" i="6"/>
  <c r="I389" i="6"/>
  <c r="J389" i="6"/>
  <c r="K389" i="6"/>
  <c r="L389" i="6"/>
  <c r="H390" i="6"/>
  <c r="I390" i="6"/>
  <c r="J390" i="6"/>
  <c r="K390" i="6"/>
  <c r="L390" i="6"/>
  <c r="H391" i="6"/>
  <c r="I391" i="6"/>
  <c r="J391" i="6"/>
  <c r="K391" i="6"/>
  <c r="L391" i="6"/>
  <c r="H392" i="6"/>
  <c r="I392" i="6"/>
  <c r="J392" i="6"/>
  <c r="K392" i="6"/>
  <c r="L392" i="6"/>
  <c r="H393" i="6"/>
  <c r="I393" i="6"/>
  <c r="J393" i="6"/>
  <c r="K393" i="6"/>
  <c r="L393" i="6"/>
  <c r="H394" i="6"/>
  <c r="I394" i="6"/>
  <c r="J394" i="6"/>
  <c r="K394" i="6"/>
  <c r="L394" i="6"/>
  <c r="H395" i="6"/>
  <c r="I395" i="6"/>
  <c r="J395" i="6"/>
  <c r="K395" i="6"/>
  <c r="L395" i="6"/>
  <c r="H396" i="6"/>
  <c r="I396" i="6"/>
  <c r="J396" i="6"/>
  <c r="K396" i="6"/>
  <c r="H397" i="6"/>
  <c r="I397" i="6"/>
  <c r="J397" i="6"/>
  <c r="K397" i="6"/>
  <c r="H398" i="6"/>
  <c r="I398" i="6"/>
  <c r="J398" i="6"/>
  <c r="K398" i="6"/>
  <c r="L398" i="6"/>
  <c r="H399" i="6"/>
  <c r="I399" i="6"/>
  <c r="J399" i="6"/>
  <c r="K399" i="6"/>
  <c r="L399" i="6"/>
  <c r="H400" i="6"/>
  <c r="I400" i="6"/>
  <c r="J400" i="6"/>
  <c r="K400" i="6"/>
  <c r="L400" i="6"/>
  <c r="H401" i="6"/>
  <c r="I401" i="6"/>
  <c r="J401" i="6"/>
  <c r="K401" i="6"/>
  <c r="L401" i="6"/>
  <c r="H402" i="6"/>
  <c r="I402" i="6"/>
  <c r="J402" i="6"/>
  <c r="K402" i="6"/>
  <c r="L402" i="6"/>
  <c r="H403" i="6"/>
  <c r="I403" i="6"/>
  <c r="J403" i="6"/>
  <c r="K403" i="6"/>
  <c r="L403" i="6"/>
  <c r="H404" i="6"/>
  <c r="I404" i="6"/>
  <c r="J404" i="6"/>
  <c r="K404" i="6"/>
  <c r="L404" i="6"/>
  <c r="H405" i="6"/>
  <c r="I405" i="6"/>
  <c r="J405" i="6"/>
  <c r="K405" i="6"/>
  <c r="L405" i="6"/>
  <c r="H406" i="6"/>
  <c r="I406" i="6"/>
  <c r="J406" i="6"/>
  <c r="K406" i="6"/>
  <c r="L406" i="6"/>
  <c r="H407" i="6"/>
  <c r="I407" i="6"/>
  <c r="J407" i="6"/>
  <c r="K407" i="6"/>
  <c r="L407" i="6"/>
  <c r="H408" i="6"/>
  <c r="I408" i="6"/>
  <c r="J408" i="6"/>
  <c r="K408" i="6"/>
  <c r="L408" i="6"/>
  <c r="H409" i="6"/>
  <c r="I409" i="6"/>
  <c r="J409" i="6"/>
  <c r="K409" i="6"/>
  <c r="L409" i="6"/>
  <c r="H410" i="6"/>
  <c r="I410" i="6"/>
  <c r="J410" i="6"/>
  <c r="K410" i="6"/>
  <c r="L410" i="6"/>
  <c r="H411" i="6"/>
  <c r="I411" i="6"/>
  <c r="J411" i="6"/>
  <c r="K411" i="6"/>
  <c r="L411" i="6"/>
  <c r="H412" i="6"/>
  <c r="I412" i="6"/>
  <c r="J412" i="6"/>
  <c r="K412" i="6"/>
  <c r="L412" i="6"/>
  <c r="H413" i="6"/>
  <c r="I413" i="6"/>
  <c r="J413" i="6"/>
  <c r="K413" i="6"/>
  <c r="L413" i="6"/>
  <c r="H414" i="6"/>
  <c r="I414" i="6"/>
  <c r="J414" i="6"/>
  <c r="K414" i="6"/>
  <c r="L414" i="6"/>
  <c r="H415" i="6"/>
  <c r="I415" i="6"/>
  <c r="J415" i="6"/>
  <c r="K415" i="6"/>
  <c r="L415" i="6"/>
  <c r="H416" i="6"/>
  <c r="I416" i="6"/>
  <c r="J416" i="6"/>
  <c r="K416" i="6"/>
  <c r="L416" i="6"/>
  <c r="H417" i="6"/>
  <c r="I417" i="6"/>
  <c r="J417" i="6"/>
  <c r="K417" i="6"/>
  <c r="L417" i="6"/>
  <c r="H418" i="6"/>
  <c r="I418" i="6"/>
  <c r="J418" i="6"/>
  <c r="K418" i="6"/>
  <c r="L418" i="6"/>
  <c r="H419" i="6"/>
  <c r="I419" i="6"/>
  <c r="J419" i="6"/>
  <c r="K419" i="6"/>
  <c r="L419" i="6"/>
  <c r="H420" i="6"/>
  <c r="I420" i="6"/>
  <c r="J420" i="6"/>
  <c r="K420" i="6"/>
  <c r="L420" i="6"/>
  <c r="H421" i="6"/>
  <c r="I421" i="6"/>
  <c r="J421" i="6"/>
  <c r="K421" i="6"/>
  <c r="L421" i="6"/>
  <c r="H422" i="6"/>
  <c r="I422" i="6"/>
  <c r="J422" i="6"/>
  <c r="K422" i="6"/>
  <c r="L422" i="6"/>
  <c r="H423" i="6"/>
  <c r="I423" i="6"/>
  <c r="J423" i="6"/>
  <c r="K423" i="6"/>
  <c r="L423" i="6"/>
  <c r="H424" i="6"/>
  <c r="I424" i="6"/>
  <c r="J424" i="6"/>
  <c r="K424" i="6"/>
  <c r="L424" i="6"/>
  <c r="H425" i="6"/>
  <c r="I425" i="6"/>
  <c r="J425" i="6"/>
  <c r="K425" i="6"/>
  <c r="L425" i="6"/>
  <c r="H426" i="6"/>
  <c r="I426" i="6"/>
  <c r="J426" i="6"/>
  <c r="K426" i="6"/>
  <c r="L426" i="6"/>
  <c r="H427" i="6"/>
  <c r="I427" i="6"/>
  <c r="J427" i="6"/>
  <c r="K427" i="6"/>
  <c r="L427" i="6"/>
  <c r="H428" i="6"/>
  <c r="I428" i="6"/>
  <c r="J428" i="6"/>
  <c r="K428" i="6"/>
  <c r="L428" i="6"/>
  <c r="H429" i="6"/>
  <c r="I429" i="6"/>
  <c r="J429" i="6"/>
  <c r="K429" i="6"/>
  <c r="L429" i="6"/>
  <c r="H430" i="6"/>
  <c r="I430" i="6"/>
  <c r="J430" i="6"/>
  <c r="K430" i="6"/>
  <c r="L430" i="6"/>
  <c r="H431" i="6"/>
  <c r="I431" i="6"/>
  <c r="J431" i="6"/>
  <c r="K431" i="6"/>
  <c r="L431" i="6"/>
  <c r="H432" i="6"/>
  <c r="I432" i="6"/>
  <c r="J432" i="6"/>
  <c r="K432" i="6"/>
  <c r="L432" i="6"/>
  <c r="H433" i="6"/>
  <c r="I433" i="6"/>
  <c r="J433" i="6"/>
  <c r="K433" i="6"/>
  <c r="L433" i="6"/>
  <c r="H434" i="6"/>
  <c r="I434" i="6"/>
  <c r="J434" i="6"/>
  <c r="K434" i="6"/>
  <c r="H435" i="6"/>
  <c r="I435" i="6"/>
  <c r="J435" i="6"/>
  <c r="K435" i="6"/>
  <c r="H436" i="6"/>
  <c r="I436" i="6"/>
  <c r="J436" i="6"/>
  <c r="K436" i="6"/>
  <c r="H437" i="6"/>
  <c r="I437" i="6"/>
  <c r="J437" i="6"/>
  <c r="K437" i="6"/>
  <c r="L437" i="6"/>
  <c r="H438" i="6"/>
  <c r="I438" i="6"/>
  <c r="J438" i="6"/>
  <c r="K438" i="6"/>
  <c r="L438" i="6"/>
  <c r="H439" i="6"/>
  <c r="I439" i="6"/>
  <c r="J439" i="6"/>
  <c r="K439" i="6"/>
  <c r="L439" i="6"/>
  <c r="H440" i="6"/>
  <c r="I440" i="6"/>
  <c r="J440" i="6"/>
  <c r="K440" i="6"/>
  <c r="L440" i="6"/>
  <c r="H441" i="6"/>
  <c r="I441" i="6"/>
  <c r="J441" i="6"/>
  <c r="K441" i="6"/>
  <c r="L441" i="6"/>
  <c r="H442" i="6"/>
  <c r="I442" i="6"/>
  <c r="J442" i="6"/>
  <c r="K442" i="6"/>
  <c r="L442" i="6"/>
  <c r="H443" i="6"/>
  <c r="I443" i="6"/>
  <c r="J443" i="6"/>
  <c r="K443" i="6"/>
  <c r="L443" i="6"/>
  <c r="H444" i="6"/>
  <c r="I444" i="6"/>
  <c r="J444" i="6"/>
  <c r="K444" i="6"/>
  <c r="L444" i="6"/>
  <c r="H445" i="6"/>
  <c r="I445" i="6"/>
  <c r="J445" i="6"/>
  <c r="K445" i="6"/>
  <c r="L445" i="6"/>
  <c r="H446" i="6"/>
  <c r="I446" i="6"/>
  <c r="J446" i="6"/>
  <c r="K446" i="6"/>
  <c r="L446" i="6"/>
  <c r="H447" i="6"/>
  <c r="I447" i="6"/>
  <c r="J447" i="6"/>
  <c r="K447" i="6"/>
  <c r="L447" i="6"/>
  <c r="H448" i="6"/>
  <c r="I448" i="6"/>
  <c r="J448" i="6"/>
  <c r="K448" i="6"/>
  <c r="L448" i="6"/>
  <c r="H449" i="6"/>
  <c r="I449" i="6"/>
  <c r="J449" i="6"/>
  <c r="K449" i="6"/>
  <c r="L449" i="6"/>
  <c r="H450" i="6"/>
  <c r="I450" i="6"/>
  <c r="J450" i="6"/>
  <c r="K450" i="6"/>
  <c r="H451" i="6"/>
  <c r="I451" i="6"/>
  <c r="J451" i="6"/>
  <c r="K451" i="6"/>
  <c r="L451" i="6"/>
  <c r="H452" i="6"/>
  <c r="I452" i="6"/>
  <c r="J452" i="6"/>
  <c r="K452" i="6"/>
  <c r="L452" i="6"/>
  <c r="H453" i="6"/>
  <c r="I453" i="6"/>
  <c r="J453" i="6"/>
  <c r="K453" i="6"/>
  <c r="L453" i="6"/>
  <c r="H454" i="6"/>
  <c r="I454" i="6"/>
  <c r="J454" i="6"/>
  <c r="K454" i="6"/>
  <c r="L454" i="6"/>
  <c r="H455" i="6"/>
  <c r="I455" i="6"/>
  <c r="J455" i="6"/>
  <c r="K455" i="6"/>
  <c r="L455" i="6"/>
  <c r="H456" i="6"/>
  <c r="I456" i="6"/>
  <c r="J456" i="6"/>
  <c r="K456" i="6"/>
  <c r="L456" i="6"/>
  <c r="H457" i="6"/>
  <c r="I457" i="6"/>
  <c r="J457" i="6"/>
  <c r="K457" i="6"/>
  <c r="L457" i="6"/>
  <c r="H458" i="6"/>
  <c r="I458" i="6"/>
  <c r="J458" i="6"/>
  <c r="K458" i="6"/>
  <c r="L458" i="6"/>
  <c r="H459" i="6"/>
  <c r="I459" i="6"/>
  <c r="J459" i="6"/>
  <c r="K459" i="6"/>
  <c r="H460" i="6"/>
  <c r="I460" i="6"/>
  <c r="J460" i="6"/>
  <c r="K460" i="6"/>
  <c r="L460" i="6"/>
  <c r="H461" i="6"/>
  <c r="I461" i="6"/>
  <c r="J461" i="6"/>
  <c r="K461" i="6"/>
  <c r="L461" i="6"/>
  <c r="H462" i="6"/>
  <c r="I462" i="6"/>
  <c r="J462" i="6"/>
  <c r="K462" i="6"/>
  <c r="L462" i="6"/>
  <c r="H463" i="6"/>
  <c r="I463" i="6"/>
  <c r="J463" i="6"/>
  <c r="K463" i="6"/>
  <c r="L463" i="6"/>
  <c r="H464" i="6"/>
  <c r="I464" i="6"/>
  <c r="J464" i="6"/>
  <c r="K464" i="6"/>
  <c r="L464" i="6"/>
  <c r="H465" i="6"/>
  <c r="I465" i="6"/>
  <c r="J465" i="6"/>
  <c r="K465" i="6"/>
  <c r="L465" i="6"/>
  <c r="H466" i="6"/>
  <c r="I466" i="6"/>
  <c r="J466" i="6"/>
  <c r="K466" i="6"/>
  <c r="L466" i="6"/>
  <c r="H467" i="6"/>
  <c r="I467" i="6"/>
  <c r="J467" i="6"/>
  <c r="K467" i="6"/>
  <c r="L467" i="6"/>
  <c r="H468" i="6"/>
  <c r="I468" i="6"/>
  <c r="J468" i="6"/>
  <c r="K468" i="6"/>
  <c r="H469" i="6"/>
  <c r="I469" i="6"/>
  <c r="J469" i="6"/>
  <c r="K469" i="6"/>
  <c r="L469" i="6"/>
  <c r="H470" i="6"/>
  <c r="I470" i="6"/>
  <c r="J470" i="6"/>
  <c r="K470" i="6"/>
  <c r="L470" i="6"/>
  <c r="H471" i="6"/>
  <c r="I471" i="6"/>
  <c r="J471" i="6"/>
  <c r="K471" i="6"/>
  <c r="L471" i="6"/>
  <c r="H472" i="6"/>
  <c r="I472" i="6"/>
  <c r="J472" i="6"/>
  <c r="K472" i="6"/>
  <c r="L472" i="6"/>
  <c r="H473" i="6"/>
  <c r="I473" i="6"/>
  <c r="J473" i="6"/>
  <c r="K473" i="6"/>
  <c r="H474" i="6"/>
  <c r="I474" i="6"/>
  <c r="J474" i="6"/>
  <c r="K474" i="6"/>
  <c r="L474" i="6"/>
  <c r="H475" i="6"/>
  <c r="I475" i="6"/>
  <c r="J475" i="6"/>
  <c r="K475" i="6"/>
  <c r="L475" i="6"/>
  <c r="H476" i="6"/>
  <c r="I476" i="6"/>
  <c r="J476" i="6"/>
  <c r="K476" i="6"/>
  <c r="L476" i="6"/>
  <c r="H477" i="6"/>
  <c r="I477" i="6"/>
  <c r="J477" i="6"/>
  <c r="K477" i="6"/>
  <c r="L477" i="6"/>
  <c r="H478" i="6"/>
  <c r="I478" i="6"/>
  <c r="J478" i="6"/>
  <c r="K478" i="6"/>
  <c r="L478" i="6"/>
  <c r="H479" i="6"/>
  <c r="I479" i="6"/>
  <c r="J479" i="6"/>
  <c r="K479" i="6"/>
  <c r="L479" i="6"/>
  <c r="H480" i="6"/>
  <c r="I480" i="6"/>
  <c r="J480" i="6"/>
  <c r="K480" i="6"/>
  <c r="L480" i="6"/>
  <c r="H481" i="6"/>
  <c r="I481" i="6"/>
  <c r="J481" i="6"/>
  <c r="K481" i="6"/>
  <c r="L481" i="6"/>
  <c r="H482" i="6"/>
  <c r="I482" i="6"/>
  <c r="J482" i="6"/>
  <c r="K482" i="6"/>
  <c r="L482" i="6"/>
  <c r="H483" i="6"/>
  <c r="I483" i="6"/>
  <c r="J483" i="6"/>
  <c r="K483" i="6"/>
  <c r="L483" i="6"/>
  <c r="H484" i="6"/>
  <c r="I484" i="6"/>
  <c r="J484" i="6"/>
  <c r="K484" i="6"/>
  <c r="L484" i="6"/>
  <c r="H485" i="6"/>
  <c r="I485" i="6"/>
  <c r="J485" i="6"/>
  <c r="K485" i="6"/>
  <c r="L485" i="6"/>
  <c r="H486" i="6"/>
  <c r="I486" i="6"/>
  <c r="J486" i="6"/>
  <c r="K486" i="6"/>
  <c r="L486" i="6"/>
  <c r="H487" i="6"/>
  <c r="I487" i="6"/>
  <c r="J487" i="6"/>
  <c r="K487" i="6"/>
  <c r="L487" i="6"/>
  <c r="H488" i="6"/>
  <c r="I488" i="6"/>
  <c r="J488" i="6"/>
  <c r="K488" i="6"/>
  <c r="L488" i="6"/>
  <c r="H489" i="6"/>
  <c r="I489" i="6"/>
  <c r="J489" i="6"/>
  <c r="K489" i="6"/>
  <c r="L489" i="6"/>
  <c r="H490" i="6"/>
  <c r="I490" i="6"/>
  <c r="J490" i="6"/>
  <c r="K490" i="6"/>
  <c r="L490" i="6"/>
  <c r="H491" i="6"/>
  <c r="I491" i="6"/>
  <c r="J491" i="6"/>
  <c r="K491" i="6"/>
  <c r="H492" i="6"/>
  <c r="I492" i="6"/>
  <c r="J492" i="6"/>
  <c r="K492" i="6"/>
  <c r="L492" i="6"/>
  <c r="H493" i="6"/>
  <c r="I493" i="6"/>
  <c r="J493" i="6"/>
  <c r="K493" i="6"/>
  <c r="L493" i="6"/>
  <c r="H494" i="6"/>
  <c r="I494" i="6"/>
  <c r="J494" i="6"/>
  <c r="K494" i="6"/>
  <c r="L494" i="6"/>
  <c r="H495" i="6"/>
  <c r="I495" i="6"/>
  <c r="J495" i="6"/>
  <c r="K495" i="6"/>
  <c r="L495" i="6"/>
  <c r="H496" i="6"/>
  <c r="I496" i="6"/>
  <c r="J496" i="6"/>
  <c r="K496" i="6"/>
  <c r="L496" i="6"/>
  <c r="H497" i="6"/>
  <c r="I497" i="6"/>
  <c r="J497" i="6"/>
  <c r="K497" i="6"/>
  <c r="L497" i="6"/>
  <c r="H498" i="6"/>
  <c r="I498" i="6"/>
  <c r="J498" i="6"/>
  <c r="K498" i="6"/>
  <c r="L498" i="6"/>
  <c r="H499" i="6"/>
  <c r="I499" i="6"/>
  <c r="J499" i="6"/>
  <c r="K499" i="6"/>
  <c r="L499" i="6"/>
  <c r="H500" i="6"/>
  <c r="I500" i="6"/>
  <c r="J500" i="6"/>
  <c r="K500" i="6"/>
  <c r="L500" i="6"/>
  <c r="H501" i="6"/>
  <c r="I501" i="6"/>
  <c r="J501" i="6"/>
  <c r="K501" i="6"/>
  <c r="L501" i="6"/>
  <c r="H502" i="6"/>
  <c r="I502" i="6"/>
  <c r="J502" i="6"/>
  <c r="K502" i="6"/>
  <c r="L502" i="6"/>
  <c r="H503" i="6"/>
  <c r="I503" i="6"/>
  <c r="J503" i="6"/>
  <c r="K503" i="6"/>
  <c r="L503" i="6"/>
  <c r="H504" i="6"/>
  <c r="I504" i="6"/>
  <c r="J504" i="6"/>
  <c r="K504" i="6"/>
  <c r="L504" i="6"/>
  <c r="H505" i="6"/>
  <c r="I505" i="6"/>
  <c r="J505" i="6"/>
  <c r="K505" i="6"/>
  <c r="L505" i="6"/>
  <c r="H506" i="6"/>
  <c r="I506" i="6"/>
  <c r="J506" i="6"/>
  <c r="K506" i="6"/>
  <c r="L506" i="6"/>
  <c r="H507" i="6"/>
  <c r="I507" i="6"/>
  <c r="J507" i="6"/>
  <c r="K507" i="6"/>
  <c r="L507" i="6"/>
  <c r="H508" i="6"/>
  <c r="I508" i="6"/>
  <c r="J508" i="6"/>
  <c r="K508" i="6"/>
  <c r="H509" i="6"/>
  <c r="I509" i="6"/>
  <c r="J509" i="6"/>
  <c r="K509" i="6"/>
  <c r="L509" i="6"/>
  <c r="H510" i="6"/>
  <c r="I510" i="6"/>
  <c r="J510" i="6"/>
  <c r="K510" i="6"/>
  <c r="L510" i="6"/>
  <c r="H511" i="6"/>
  <c r="I511" i="6"/>
  <c r="J511" i="6"/>
  <c r="K511" i="6"/>
  <c r="L511" i="6"/>
  <c r="H512" i="6"/>
  <c r="I512" i="6"/>
  <c r="J512" i="6"/>
  <c r="K512" i="6"/>
  <c r="L512" i="6"/>
  <c r="H513" i="6"/>
  <c r="I513" i="6"/>
  <c r="J513" i="6"/>
  <c r="K513" i="6"/>
  <c r="L513" i="6"/>
  <c r="H514" i="6"/>
  <c r="I514" i="6"/>
  <c r="J514" i="6"/>
  <c r="K514" i="6"/>
  <c r="L514" i="6"/>
  <c r="H515" i="6"/>
  <c r="I515" i="6"/>
  <c r="J515" i="6"/>
  <c r="K515" i="6"/>
  <c r="H516" i="6"/>
  <c r="I516" i="6"/>
  <c r="J516" i="6"/>
  <c r="K516" i="6"/>
  <c r="H517" i="6"/>
  <c r="I517" i="6"/>
  <c r="J517" i="6"/>
  <c r="K517" i="6"/>
  <c r="H518" i="6"/>
  <c r="I518" i="6"/>
  <c r="J518" i="6"/>
  <c r="K518" i="6"/>
  <c r="L518" i="6"/>
  <c r="H519" i="6"/>
  <c r="I519" i="6"/>
  <c r="J519" i="6"/>
  <c r="K519" i="6"/>
  <c r="L519" i="6"/>
  <c r="H520" i="6"/>
  <c r="I520" i="6"/>
  <c r="J520" i="6"/>
  <c r="K520" i="6"/>
  <c r="L520" i="6"/>
  <c r="H521" i="6"/>
  <c r="I521" i="6"/>
  <c r="J521" i="6"/>
  <c r="K521" i="6"/>
  <c r="L521" i="6"/>
  <c r="H522" i="6"/>
  <c r="I522" i="6"/>
  <c r="J522" i="6"/>
  <c r="K522" i="6"/>
  <c r="L522" i="6"/>
  <c r="H523" i="6"/>
  <c r="I523" i="6"/>
  <c r="J523" i="6"/>
  <c r="K523" i="6"/>
  <c r="L523" i="6"/>
  <c r="H524" i="6"/>
  <c r="I524" i="6"/>
  <c r="J524" i="6"/>
  <c r="K524" i="6"/>
  <c r="L524" i="6"/>
  <c r="H525" i="6"/>
  <c r="I525" i="6"/>
  <c r="J525" i="6"/>
  <c r="K525" i="6"/>
  <c r="L525" i="6"/>
  <c r="H526" i="6"/>
  <c r="I526" i="6"/>
  <c r="J526" i="6"/>
  <c r="K526" i="6"/>
  <c r="L526" i="6"/>
  <c r="H527" i="6"/>
  <c r="I527" i="6"/>
  <c r="J527" i="6"/>
  <c r="K527" i="6"/>
  <c r="L527" i="6"/>
  <c r="H528" i="6"/>
  <c r="I528" i="6"/>
  <c r="J528" i="6"/>
  <c r="K528" i="6"/>
  <c r="L528" i="6"/>
  <c r="H529" i="6"/>
  <c r="I529" i="6"/>
  <c r="J529" i="6"/>
  <c r="K529" i="6"/>
  <c r="L529" i="6"/>
  <c r="H530" i="6"/>
  <c r="I530" i="6"/>
  <c r="J530" i="6"/>
  <c r="K530" i="6"/>
  <c r="L530" i="6"/>
  <c r="H531" i="6"/>
  <c r="I531" i="6"/>
  <c r="J531" i="6"/>
  <c r="K531" i="6"/>
  <c r="L531" i="6"/>
  <c r="H532" i="6"/>
  <c r="I532" i="6"/>
  <c r="J532" i="6"/>
  <c r="K532" i="6"/>
  <c r="H533" i="6"/>
  <c r="I533" i="6"/>
  <c r="J533" i="6"/>
  <c r="K533" i="6"/>
  <c r="L533" i="6"/>
  <c r="H534" i="6"/>
  <c r="I534" i="6"/>
  <c r="J534" i="6"/>
  <c r="K534" i="6"/>
  <c r="L534" i="6"/>
  <c r="H535" i="6"/>
  <c r="I535" i="6"/>
  <c r="J535" i="6"/>
  <c r="K535" i="6"/>
  <c r="L535" i="6"/>
  <c r="H536" i="6"/>
  <c r="I536" i="6"/>
  <c r="J536" i="6"/>
  <c r="K536" i="6"/>
  <c r="L536" i="6"/>
  <c r="H537" i="6"/>
  <c r="I537" i="6"/>
  <c r="J537" i="6"/>
  <c r="K537" i="6"/>
  <c r="L537" i="6"/>
  <c r="H538" i="6"/>
  <c r="I538" i="6"/>
  <c r="J538" i="6"/>
  <c r="K538" i="6"/>
  <c r="L538" i="6"/>
  <c r="H539" i="6"/>
  <c r="I539" i="6"/>
  <c r="J539" i="6"/>
  <c r="K539" i="6"/>
  <c r="L539" i="6"/>
  <c r="H540" i="6"/>
  <c r="I540" i="6"/>
  <c r="J540" i="6"/>
  <c r="K540" i="6"/>
  <c r="L540" i="6"/>
  <c r="H541" i="6"/>
  <c r="I541" i="6"/>
  <c r="J541" i="6"/>
  <c r="K541" i="6"/>
  <c r="L541" i="6"/>
  <c r="H542" i="6"/>
  <c r="I542" i="6"/>
  <c r="J542" i="6"/>
  <c r="K542" i="6"/>
  <c r="L542" i="6"/>
  <c r="H543" i="6"/>
  <c r="I543" i="6"/>
  <c r="J543" i="6"/>
  <c r="K543" i="6"/>
  <c r="L543" i="6"/>
  <c r="H544" i="6"/>
  <c r="I544" i="6"/>
  <c r="J544" i="6"/>
  <c r="K544" i="6"/>
  <c r="L544" i="6"/>
  <c r="H545" i="6"/>
  <c r="I545" i="6"/>
  <c r="J545" i="6"/>
  <c r="K545" i="6"/>
  <c r="H546" i="6"/>
  <c r="I546" i="6"/>
  <c r="J546" i="6"/>
  <c r="K546" i="6"/>
  <c r="L546" i="6"/>
  <c r="H547" i="6"/>
  <c r="I547" i="6"/>
  <c r="J547" i="6"/>
  <c r="K547" i="6"/>
  <c r="H548" i="6"/>
  <c r="I548" i="6"/>
  <c r="J548" i="6"/>
  <c r="K548" i="6"/>
  <c r="L548" i="6"/>
  <c r="H549" i="6"/>
  <c r="I549" i="6"/>
  <c r="J549" i="6"/>
  <c r="K549" i="6"/>
  <c r="L549" i="6"/>
  <c r="H550" i="6"/>
  <c r="I550" i="6"/>
  <c r="J550" i="6"/>
  <c r="K550" i="6"/>
  <c r="L550" i="6"/>
  <c r="H551" i="6"/>
  <c r="I551" i="6"/>
  <c r="J551" i="6"/>
  <c r="K551" i="6"/>
  <c r="L551" i="6"/>
  <c r="H552" i="6"/>
  <c r="I552" i="6"/>
  <c r="J552" i="6"/>
  <c r="K552" i="6"/>
  <c r="L552" i="6"/>
  <c r="H553" i="6"/>
  <c r="I553" i="6"/>
  <c r="J553" i="6"/>
  <c r="K553" i="6"/>
  <c r="L553" i="6"/>
  <c r="H554" i="6"/>
  <c r="I554" i="6"/>
  <c r="J554" i="6"/>
  <c r="K554" i="6"/>
  <c r="L554" i="6"/>
  <c r="H555" i="6"/>
  <c r="I555" i="6"/>
  <c r="J555" i="6"/>
  <c r="K555" i="6"/>
  <c r="L555" i="6"/>
  <c r="H556" i="6"/>
  <c r="I556" i="6"/>
  <c r="J556" i="6"/>
  <c r="K556" i="6"/>
  <c r="L556" i="6"/>
  <c r="H557" i="6"/>
  <c r="I557" i="6"/>
  <c r="J557" i="6"/>
  <c r="K557" i="6"/>
  <c r="L557" i="6"/>
  <c r="H558" i="6"/>
  <c r="I558" i="6"/>
  <c r="J558" i="6"/>
  <c r="K558" i="6"/>
  <c r="L558" i="6"/>
  <c r="H559" i="6"/>
  <c r="I559" i="6"/>
  <c r="J559" i="6"/>
  <c r="K559" i="6"/>
  <c r="L559" i="6"/>
  <c r="H560" i="6"/>
  <c r="I560" i="6"/>
  <c r="J560" i="6"/>
  <c r="K560" i="6"/>
  <c r="L560" i="6"/>
  <c r="H561" i="6"/>
  <c r="I561" i="6"/>
  <c r="J561" i="6"/>
  <c r="K561" i="6"/>
  <c r="L561" i="6"/>
  <c r="H562" i="6"/>
  <c r="I562" i="6"/>
  <c r="J562" i="6"/>
  <c r="K562" i="6"/>
  <c r="L562" i="6"/>
  <c r="H563" i="6"/>
  <c r="I563" i="6"/>
  <c r="J563" i="6"/>
  <c r="K563" i="6"/>
  <c r="L563" i="6"/>
  <c r="H564" i="6"/>
  <c r="I564" i="6"/>
  <c r="J564" i="6"/>
  <c r="K564" i="6"/>
  <c r="L564" i="6"/>
  <c r="H565" i="6"/>
  <c r="I565" i="6"/>
  <c r="J565" i="6"/>
  <c r="K565" i="6"/>
  <c r="H566" i="6"/>
  <c r="I566" i="6"/>
  <c r="J566" i="6"/>
  <c r="K566" i="6"/>
  <c r="H567" i="6"/>
  <c r="I567" i="6"/>
  <c r="J567" i="6"/>
  <c r="K567" i="6"/>
  <c r="H568" i="6"/>
  <c r="I568" i="6"/>
  <c r="J568" i="6"/>
  <c r="K568" i="6"/>
  <c r="L568" i="6"/>
  <c r="H569" i="6"/>
  <c r="I569" i="6"/>
  <c r="J569" i="6"/>
  <c r="K569" i="6"/>
  <c r="H570" i="6"/>
  <c r="I570" i="6"/>
  <c r="J570" i="6"/>
  <c r="K570" i="6"/>
  <c r="L570" i="6"/>
  <c r="H571" i="6"/>
  <c r="I571" i="6"/>
  <c r="J571" i="6"/>
  <c r="K571" i="6"/>
  <c r="L571" i="6"/>
  <c r="H572" i="6"/>
  <c r="I572" i="6"/>
  <c r="J572" i="6"/>
  <c r="K572" i="6"/>
  <c r="L572" i="6"/>
  <c r="H573" i="6"/>
  <c r="I573" i="6"/>
  <c r="J573" i="6"/>
  <c r="K573" i="6"/>
  <c r="L573" i="6"/>
  <c r="H574" i="6"/>
  <c r="I574" i="6"/>
  <c r="J574" i="6"/>
  <c r="K574" i="6"/>
  <c r="L574" i="6"/>
  <c r="H575" i="6"/>
  <c r="I575" i="6"/>
  <c r="J575" i="6"/>
  <c r="K575" i="6"/>
  <c r="L575" i="6"/>
  <c r="H576" i="6"/>
  <c r="I576" i="6"/>
  <c r="J576" i="6"/>
  <c r="K576" i="6"/>
  <c r="L576" i="6"/>
  <c r="H577" i="6"/>
  <c r="I577" i="6"/>
  <c r="J577" i="6"/>
  <c r="K577" i="6"/>
  <c r="L577" i="6"/>
  <c r="H578" i="6"/>
  <c r="I578" i="6"/>
  <c r="J578" i="6"/>
  <c r="K578" i="6"/>
  <c r="L578" i="6"/>
  <c r="H579" i="6"/>
  <c r="I579" i="6"/>
  <c r="J579" i="6"/>
  <c r="K579" i="6"/>
  <c r="L579" i="6"/>
  <c r="H580" i="6"/>
  <c r="I580" i="6"/>
  <c r="J580" i="6"/>
  <c r="K580" i="6"/>
  <c r="L580" i="6"/>
  <c r="H581" i="6"/>
  <c r="I581" i="6"/>
  <c r="J581" i="6"/>
  <c r="K581" i="6"/>
  <c r="L581" i="6"/>
  <c r="H582" i="6"/>
  <c r="I582" i="6"/>
  <c r="J582" i="6"/>
  <c r="K582" i="6"/>
  <c r="H583" i="6"/>
  <c r="I583" i="6"/>
  <c r="J583" i="6"/>
  <c r="K583" i="6"/>
  <c r="L583" i="6"/>
  <c r="H584" i="6"/>
  <c r="I584" i="6"/>
  <c r="J584" i="6"/>
  <c r="K584" i="6"/>
  <c r="L584" i="6"/>
  <c r="H585" i="6"/>
  <c r="I585" i="6"/>
  <c r="J585" i="6"/>
  <c r="K585" i="6"/>
  <c r="L585" i="6"/>
  <c r="H586" i="6"/>
  <c r="I586" i="6"/>
  <c r="J586" i="6"/>
  <c r="K586" i="6"/>
  <c r="L586" i="6"/>
  <c r="H587" i="6"/>
  <c r="I587" i="6"/>
  <c r="J587" i="6"/>
  <c r="K587" i="6"/>
  <c r="L587" i="6"/>
  <c r="H588" i="6"/>
  <c r="I588" i="6"/>
  <c r="J588" i="6"/>
  <c r="K588" i="6"/>
  <c r="L588" i="6"/>
  <c r="H589" i="6"/>
  <c r="I589" i="6"/>
  <c r="J589" i="6"/>
  <c r="K589" i="6"/>
  <c r="L589" i="6"/>
  <c r="H590" i="6"/>
  <c r="I590" i="6"/>
  <c r="J590" i="6"/>
  <c r="K590" i="6"/>
  <c r="L590" i="6"/>
  <c r="H591" i="6"/>
  <c r="I591" i="6"/>
  <c r="J591" i="6"/>
  <c r="K591" i="6"/>
  <c r="L591" i="6"/>
  <c r="H592" i="6"/>
  <c r="I592" i="6"/>
  <c r="J592" i="6"/>
  <c r="K592" i="6"/>
  <c r="L592" i="6"/>
  <c r="H593" i="6"/>
  <c r="I593" i="6"/>
  <c r="J593" i="6"/>
  <c r="K593" i="6"/>
  <c r="L593" i="6"/>
  <c r="H594" i="6"/>
  <c r="I594" i="6"/>
  <c r="J594" i="6"/>
  <c r="K594" i="6"/>
  <c r="L594" i="6"/>
  <c r="H595" i="6"/>
  <c r="I595" i="6"/>
  <c r="J595" i="6"/>
  <c r="K595" i="6"/>
  <c r="L595" i="6"/>
  <c r="H596" i="6"/>
  <c r="I596" i="6"/>
  <c r="J596" i="6"/>
  <c r="K596" i="6"/>
  <c r="L596" i="6"/>
  <c r="H597" i="6"/>
  <c r="I597" i="6"/>
  <c r="J597" i="6"/>
  <c r="K597" i="6"/>
  <c r="L597" i="6"/>
  <c r="H598" i="6"/>
  <c r="I598" i="6"/>
  <c r="J598" i="6"/>
  <c r="K598" i="6"/>
  <c r="L598" i="6"/>
  <c r="H599" i="6"/>
  <c r="I599" i="6"/>
  <c r="J599" i="6"/>
  <c r="K599" i="6"/>
  <c r="L599" i="6"/>
  <c r="H600" i="6"/>
  <c r="I600" i="6"/>
  <c r="J600" i="6"/>
  <c r="K600" i="6"/>
  <c r="L600" i="6"/>
  <c r="H601" i="6"/>
  <c r="I601" i="6"/>
  <c r="J601" i="6"/>
  <c r="K601" i="6"/>
  <c r="L601" i="6"/>
  <c r="H602" i="6"/>
  <c r="I602" i="6"/>
  <c r="J602" i="6"/>
  <c r="K602" i="6"/>
  <c r="L602" i="6"/>
  <c r="H603" i="6"/>
  <c r="I603" i="6"/>
  <c r="J603" i="6"/>
  <c r="K603" i="6"/>
  <c r="L603" i="6"/>
  <c r="H604" i="6"/>
  <c r="I604" i="6"/>
  <c r="J604" i="6"/>
  <c r="K604" i="6"/>
  <c r="L604" i="6"/>
  <c r="H605" i="6"/>
  <c r="I605" i="6"/>
  <c r="J605" i="6"/>
  <c r="K605" i="6"/>
  <c r="H606" i="6"/>
  <c r="I606" i="6"/>
  <c r="J606" i="6"/>
  <c r="K606" i="6"/>
  <c r="L606" i="6"/>
  <c r="H607" i="6"/>
  <c r="I607" i="6"/>
  <c r="J607" i="6"/>
  <c r="K607" i="6"/>
  <c r="L607" i="6"/>
  <c r="H608" i="6"/>
  <c r="I608" i="6"/>
  <c r="J608" i="6"/>
  <c r="K608" i="6"/>
  <c r="L608" i="6"/>
  <c r="H609" i="6"/>
  <c r="I609" i="6"/>
  <c r="J609" i="6"/>
  <c r="K609" i="6"/>
  <c r="L609" i="6"/>
  <c r="H610" i="6"/>
  <c r="I610" i="6"/>
  <c r="J610" i="6"/>
  <c r="K610" i="6"/>
  <c r="L610" i="6"/>
  <c r="H611" i="6"/>
  <c r="I611" i="6"/>
  <c r="J611" i="6"/>
  <c r="K611" i="6"/>
  <c r="L611" i="6"/>
  <c r="H612" i="6"/>
  <c r="I612" i="6"/>
  <c r="J612" i="6"/>
  <c r="K612" i="6"/>
  <c r="L612" i="6"/>
  <c r="H613" i="6"/>
  <c r="I613" i="6"/>
  <c r="J613" i="6"/>
  <c r="K613" i="6"/>
  <c r="L613" i="6"/>
  <c r="H614" i="6"/>
  <c r="I614" i="6"/>
  <c r="J614" i="6"/>
  <c r="K614" i="6"/>
  <c r="L614" i="6"/>
  <c r="H615" i="6"/>
  <c r="I615" i="6"/>
  <c r="J615" i="6"/>
  <c r="K615" i="6"/>
  <c r="L615" i="6"/>
  <c r="H616" i="6"/>
  <c r="I616" i="6"/>
  <c r="J616" i="6"/>
  <c r="K616" i="6"/>
  <c r="L616" i="6"/>
  <c r="H617" i="6"/>
  <c r="I617" i="6"/>
  <c r="J617" i="6"/>
  <c r="K617" i="6"/>
  <c r="L617" i="6"/>
  <c r="H618" i="6"/>
  <c r="I618" i="6"/>
  <c r="J618" i="6"/>
  <c r="K618" i="6"/>
  <c r="L618" i="6"/>
  <c r="H619" i="6"/>
  <c r="I619" i="6"/>
  <c r="J619" i="6"/>
  <c r="K619" i="6"/>
  <c r="H620" i="6"/>
  <c r="I620" i="6"/>
  <c r="J620" i="6"/>
  <c r="K620" i="6"/>
  <c r="L620" i="6"/>
  <c r="H621" i="6"/>
  <c r="I621" i="6"/>
  <c r="J621" i="6"/>
  <c r="K621" i="6"/>
  <c r="L621" i="6"/>
  <c r="H622" i="6"/>
  <c r="I622" i="6"/>
  <c r="J622" i="6"/>
  <c r="K622" i="6"/>
  <c r="L622" i="6"/>
  <c r="H623" i="6"/>
  <c r="I623" i="6"/>
  <c r="J623" i="6"/>
  <c r="K623" i="6"/>
  <c r="L623" i="6"/>
  <c r="H624" i="6"/>
  <c r="I624" i="6"/>
  <c r="J624" i="6"/>
  <c r="K624" i="6"/>
  <c r="L624" i="6"/>
  <c r="H625" i="6"/>
  <c r="I625" i="6"/>
  <c r="J625" i="6"/>
  <c r="K625" i="6"/>
  <c r="H626" i="6"/>
  <c r="I626" i="6"/>
  <c r="J626" i="6"/>
  <c r="K626" i="6"/>
  <c r="L626" i="6"/>
  <c r="H627" i="6"/>
  <c r="I627" i="6"/>
  <c r="J627" i="6"/>
  <c r="K627" i="6"/>
  <c r="L627" i="6"/>
  <c r="H628" i="6"/>
  <c r="I628" i="6"/>
  <c r="J628" i="6"/>
  <c r="K628" i="6"/>
  <c r="L628" i="6"/>
  <c r="H629" i="6"/>
  <c r="I629" i="6"/>
  <c r="J629" i="6"/>
  <c r="K629" i="6"/>
  <c r="L629" i="6"/>
  <c r="H630" i="6"/>
  <c r="I630" i="6"/>
  <c r="J630" i="6"/>
  <c r="K630" i="6"/>
  <c r="L630" i="6"/>
  <c r="H631" i="6"/>
  <c r="I631" i="6"/>
  <c r="J631" i="6"/>
  <c r="K631" i="6"/>
  <c r="L631" i="6"/>
  <c r="H632" i="6"/>
  <c r="I632" i="6"/>
  <c r="J632" i="6"/>
  <c r="K632" i="6"/>
  <c r="L632" i="6"/>
  <c r="H633" i="6"/>
  <c r="I633" i="6"/>
  <c r="J633" i="6"/>
  <c r="K633" i="6"/>
  <c r="L633" i="6"/>
  <c r="H634" i="6"/>
  <c r="I634" i="6"/>
  <c r="J634" i="6"/>
  <c r="K634" i="6"/>
  <c r="L634" i="6"/>
  <c r="H635" i="6"/>
  <c r="I635" i="6"/>
  <c r="J635" i="6"/>
  <c r="K635" i="6"/>
  <c r="L635" i="6"/>
  <c r="H636" i="6"/>
  <c r="I636" i="6"/>
  <c r="J636" i="6"/>
  <c r="K636" i="6"/>
  <c r="L636" i="6"/>
  <c r="H637" i="6"/>
  <c r="I637" i="6"/>
  <c r="J637" i="6"/>
  <c r="K637" i="6"/>
  <c r="L637" i="6"/>
  <c r="H638" i="6"/>
  <c r="I638" i="6"/>
  <c r="J638" i="6"/>
  <c r="K638" i="6"/>
  <c r="L638" i="6"/>
  <c r="H639" i="6"/>
  <c r="I639" i="6"/>
  <c r="J639" i="6"/>
  <c r="K639" i="6"/>
  <c r="L639" i="6"/>
  <c r="H640" i="6"/>
  <c r="I640" i="6"/>
  <c r="J640" i="6"/>
  <c r="K640" i="6"/>
  <c r="L640" i="6"/>
  <c r="H641" i="6"/>
  <c r="I641" i="6"/>
  <c r="J641" i="6"/>
  <c r="K641" i="6"/>
  <c r="L641" i="6"/>
  <c r="H642" i="6"/>
  <c r="I642" i="6"/>
  <c r="J642" i="6"/>
  <c r="K642" i="6"/>
  <c r="L642" i="6"/>
  <c r="H643" i="6"/>
  <c r="I643" i="6"/>
  <c r="J643" i="6"/>
  <c r="K643" i="6"/>
  <c r="H644" i="6"/>
  <c r="I644" i="6"/>
  <c r="J644" i="6"/>
  <c r="K644" i="6"/>
  <c r="H645" i="6"/>
  <c r="I645" i="6"/>
  <c r="J645" i="6"/>
  <c r="K645" i="6"/>
  <c r="L645" i="6"/>
  <c r="H646" i="6"/>
  <c r="I646" i="6"/>
  <c r="J646" i="6"/>
  <c r="K646" i="6"/>
  <c r="L646" i="6"/>
  <c r="H647" i="6"/>
  <c r="I647" i="6"/>
  <c r="J647" i="6"/>
  <c r="K647" i="6"/>
  <c r="L647" i="6"/>
  <c r="H648" i="6"/>
  <c r="I648" i="6"/>
  <c r="J648" i="6"/>
  <c r="K648" i="6"/>
  <c r="L648" i="6"/>
  <c r="H649" i="6"/>
  <c r="I649" i="6"/>
  <c r="J649" i="6"/>
  <c r="K649" i="6"/>
  <c r="L649" i="6"/>
  <c r="H650" i="6"/>
  <c r="I650" i="6"/>
  <c r="J650" i="6"/>
  <c r="K650" i="6"/>
  <c r="L650" i="6"/>
  <c r="H651" i="6"/>
  <c r="I651" i="6"/>
  <c r="J651" i="6"/>
  <c r="K651" i="6"/>
  <c r="L651" i="6"/>
  <c r="H652" i="6"/>
  <c r="I652" i="6"/>
  <c r="J652" i="6"/>
  <c r="K652" i="6"/>
  <c r="L652" i="6"/>
  <c r="H653" i="6"/>
  <c r="I653" i="6"/>
  <c r="J653" i="6"/>
  <c r="K653" i="6"/>
  <c r="L653" i="6"/>
  <c r="H654" i="6"/>
  <c r="I654" i="6"/>
  <c r="J654" i="6"/>
  <c r="K654" i="6"/>
  <c r="L654" i="6"/>
  <c r="H655" i="6"/>
  <c r="I655" i="6"/>
  <c r="J655" i="6"/>
  <c r="K655" i="6"/>
  <c r="L655" i="6"/>
  <c r="H656" i="6"/>
  <c r="I656" i="6"/>
  <c r="J656" i="6"/>
  <c r="K656" i="6"/>
  <c r="L656" i="6"/>
  <c r="H657" i="6"/>
  <c r="I657" i="6"/>
  <c r="J657" i="6"/>
  <c r="K657" i="6"/>
  <c r="L657" i="6"/>
  <c r="H658" i="6"/>
  <c r="I658" i="6"/>
  <c r="J658" i="6"/>
  <c r="K658" i="6"/>
  <c r="L658" i="6"/>
  <c r="H659" i="6"/>
  <c r="I659" i="6"/>
  <c r="J659" i="6"/>
  <c r="K659" i="6"/>
  <c r="L659" i="6"/>
  <c r="H660" i="6"/>
  <c r="I660" i="6"/>
  <c r="J660" i="6"/>
  <c r="K660" i="6"/>
  <c r="L660" i="6"/>
  <c r="H661" i="6"/>
  <c r="I661" i="6"/>
  <c r="J661" i="6"/>
  <c r="K661" i="6"/>
  <c r="L661" i="6"/>
  <c r="H662" i="6"/>
  <c r="I662" i="6"/>
  <c r="J662" i="6"/>
  <c r="K662" i="6"/>
  <c r="L662" i="6"/>
  <c r="H663" i="6"/>
  <c r="I663" i="6"/>
  <c r="J663" i="6"/>
  <c r="K663" i="6"/>
  <c r="L663" i="6"/>
  <c r="H664" i="6"/>
  <c r="I664" i="6"/>
  <c r="J664" i="6"/>
  <c r="K664" i="6"/>
  <c r="L664" i="6"/>
  <c r="H665" i="6"/>
  <c r="I665" i="6"/>
  <c r="J665" i="6"/>
  <c r="K665" i="6"/>
  <c r="L665" i="6"/>
  <c r="H666" i="6"/>
  <c r="I666" i="6"/>
  <c r="J666" i="6"/>
  <c r="K666" i="6"/>
  <c r="L666" i="6"/>
  <c r="H667" i="6"/>
  <c r="I667" i="6"/>
  <c r="J667" i="6"/>
  <c r="K667" i="6"/>
  <c r="H668" i="6"/>
  <c r="I668" i="6"/>
  <c r="J668" i="6"/>
  <c r="K668" i="6"/>
  <c r="H669" i="6"/>
  <c r="I669" i="6"/>
  <c r="J669" i="6"/>
  <c r="K669" i="6"/>
  <c r="L669" i="6"/>
  <c r="H670" i="6"/>
  <c r="I670" i="6"/>
  <c r="J670" i="6"/>
  <c r="K670" i="6"/>
  <c r="L670" i="6"/>
  <c r="H671" i="6"/>
  <c r="I671" i="6"/>
  <c r="J671" i="6"/>
  <c r="K671" i="6"/>
  <c r="L671" i="6"/>
  <c r="H672" i="6"/>
  <c r="I672" i="6"/>
  <c r="J672" i="6"/>
  <c r="K672" i="6"/>
  <c r="L672" i="6"/>
  <c r="H673" i="6"/>
  <c r="I673" i="6"/>
  <c r="J673" i="6"/>
  <c r="K673" i="6"/>
  <c r="L673" i="6"/>
  <c r="H674" i="6"/>
  <c r="I674" i="6"/>
  <c r="J674" i="6"/>
  <c r="K674" i="6"/>
  <c r="L674" i="6"/>
  <c r="H675" i="6"/>
  <c r="I675" i="6"/>
  <c r="J675" i="6"/>
  <c r="K675" i="6"/>
  <c r="L675" i="6"/>
  <c r="H676" i="6"/>
  <c r="I676" i="6"/>
  <c r="J676" i="6"/>
  <c r="K676" i="6"/>
  <c r="H677" i="6"/>
  <c r="I677" i="6"/>
  <c r="J677" i="6"/>
  <c r="K677" i="6"/>
  <c r="L677" i="6"/>
  <c r="H678" i="6"/>
  <c r="I678" i="6"/>
  <c r="J678" i="6"/>
  <c r="K678" i="6"/>
  <c r="L678" i="6"/>
  <c r="H679" i="6"/>
  <c r="I679" i="6"/>
  <c r="J679" i="6"/>
  <c r="K679" i="6"/>
  <c r="L679" i="6"/>
  <c r="H680" i="6"/>
  <c r="I680" i="6"/>
  <c r="J680" i="6"/>
  <c r="K680" i="6"/>
  <c r="L680" i="6"/>
  <c r="H681" i="6"/>
  <c r="I681" i="6"/>
  <c r="J681" i="6"/>
  <c r="K681" i="6"/>
  <c r="L681" i="6"/>
  <c r="H682" i="6"/>
  <c r="I682" i="6"/>
  <c r="J682" i="6"/>
  <c r="K682" i="6"/>
  <c r="L682" i="6"/>
  <c r="H683" i="6"/>
  <c r="I683" i="6"/>
  <c r="J683" i="6"/>
  <c r="K683" i="6"/>
  <c r="L683" i="6"/>
  <c r="H684" i="6"/>
  <c r="I684" i="6"/>
  <c r="J684" i="6"/>
  <c r="K684" i="6"/>
  <c r="L684" i="6"/>
  <c r="H685" i="6"/>
  <c r="I685" i="6"/>
  <c r="J685" i="6"/>
  <c r="K685" i="6"/>
  <c r="H686" i="6"/>
  <c r="I686" i="6"/>
  <c r="J686" i="6"/>
  <c r="K686" i="6"/>
  <c r="L686" i="6"/>
  <c r="H687" i="6"/>
  <c r="I687" i="6"/>
  <c r="J687" i="6"/>
  <c r="K687" i="6"/>
  <c r="L687" i="6"/>
  <c r="H688" i="6"/>
  <c r="I688" i="6"/>
  <c r="J688" i="6"/>
  <c r="K688" i="6"/>
  <c r="L688" i="6"/>
  <c r="H689" i="6"/>
  <c r="I689" i="6"/>
  <c r="J689" i="6"/>
  <c r="K689" i="6"/>
  <c r="L689" i="6"/>
  <c r="H690" i="6"/>
  <c r="I690" i="6"/>
  <c r="J690" i="6"/>
  <c r="K690" i="6"/>
  <c r="L690" i="6"/>
  <c r="H691" i="6"/>
  <c r="I691" i="6"/>
  <c r="J691" i="6"/>
  <c r="K691" i="6"/>
  <c r="L691" i="6"/>
  <c r="H692" i="6"/>
  <c r="I692" i="6"/>
  <c r="J692" i="6"/>
  <c r="K692" i="6"/>
  <c r="L692" i="6"/>
  <c r="H693" i="6"/>
  <c r="I693" i="6"/>
  <c r="J693" i="6"/>
  <c r="K693" i="6"/>
  <c r="L693" i="6"/>
  <c r="H694" i="6"/>
  <c r="I694" i="6"/>
  <c r="J694" i="6"/>
  <c r="K694" i="6"/>
  <c r="L694" i="6"/>
  <c r="H695" i="6"/>
  <c r="I695" i="6"/>
  <c r="J695" i="6"/>
  <c r="K695" i="6"/>
  <c r="L695" i="6"/>
  <c r="H696" i="6"/>
  <c r="I696" i="6"/>
  <c r="J696" i="6"/>
  <c r="K696" i="6"/>
  <c r="L696" i="6"/>
  <c r="H697" i="6"/>
  <c r="I697" i="6"/>
  <c r="J697" i="6"/>
  <c r="K697" i="6"/>
  <c r="H698" i="6"/>
  <c r="I698" i="6"/>
  <c r="J698" i="6"/>
  <c r="K698" i="6"/>
  <c r="L698" i="6"/>
  <c r="H699" i="6"/>
  <c r="I699" i="6"/>
  <c r="J699" i="6"/>
  <c r="K699" i="6"/>
  <c r="L699" i="6"/>
  <c r="H700" i="6"/>
  <c r="I700" i="6"/>
  <c r="J700" i="6"/>
  <c r="K700" i="6"/>
  <c r="L700" i="6"/>
  <c r="H701" i="6"/>
  <c r="I701" i="6"/>
  <c r="J701" i="6"/>
  <c r="K701" i="6"/>
  <c r="L701" i="6"/>
  <c r="H702" i="6"/>
  <c r="I702" i="6"/>
  <c r="J702" i="6"/>
  <c r="K702" i="6"/>
  <c r="L702" i="6"/>
  <c r="H703" i="6"/>
  <c r="I703" i="6"/>
  <c r="J703" i="6"/>
  <c r="K703" i="6"/>
  <c r="L703" i="6"/>
  <c r="H704" i="6"/>
  <c r="I704" i="6"/>
  <c r="J704" i="6"/>
  <c r="K704" i="6"/>
  <c r="L704" i="6"/>
  <c r="H705" i="6"/>
  <c r="I705" i="6"/>
  <c r="J705" i="6"/>
  <c r="K705" i="6"/>
  <c r="H706" i="6"/>
  <c r="I706" i="6"/>
  <c r="J706" i="6"/>
  <c r="K706" i="6"/>
  <c r="L706" i="6"/>
  <c r="H707" i="6"/>
  <c r="I707" i="6"/>
  <c r="J707" i="6"/>
  <c r="K707" i="6"/>
  <c r="L707" i="6"/>
  <c r="H708" i="6"/>
  <c r="I708" i="6"/>
  <c r="J708" i="6"/>
  <c r="K708" i="6"/>
  <c r="L708" i="6"/>
  <c r="H709" i="6"/>
  <c r="I709" i="6"/>
  <c r="J709" i="6"/>
  <c r="K709" i="6"/>
  <c r="L709" i="6"/>
  <c r="H710" i="6"/>
  <c r="I710" i="6"/>
  <c r="J710" i="6"/>
  <c r="K710" i="6"/>
  <c r="L710" i="6"/>
  <c r="H711" i="6"/>
  <c r="I711" i="6"/>
  <c r="J711" i="6"/>
  <c r="K711" i="6"/>
  <c r="L711" i="6"/>
  <c r="H712" i="6"/>
  <c r="I712" i="6"/>
  <c r="J712" i="6"/>
  <c r="K712" i="6"/>
  <c r="L712" i="6"/>
  <c r="H713" i="6"/>
  <c r="I713" i="6"/>
  <c r="J713" i="6"/>
  <c r="K713" i="6"/>
  <c r="L713" i="6"/>
  <c r="H714" i="6"/>
  <c r="I714" i="6"/>
  <c r="J714" i="6"/>
  <c r="K714" i="6"/>
  <c r="L714" i="6"/>
  <c r="H715" i="6"/>
  <c r="I715" i="6"/>
  <c r="J715" i="6"/>
  <c r="K715" i="6"/>
  <c r="L715" i="6"/>
  <c r="H716" i="6"/>
  <c r="I716" i="6"/>
  <c r="J716" i="6"/>
  <c r="K716" i="6"/>
  <c r="L716" i="6"/>
  <c r="H717" i="6"/>
  <c r="I717" i="6"/>
  <c r="J717" i="6"/>
  <c r="K717" i="6"/>
  <c r="L717" i="6"/>
  <c r="H718" i="6"/>
  <c r="I718" i="6"/>
  <c r="J718" i="6"/>
  <c r="K718" i="6"/>
  <c r="L718" i="6"/>
  <c r="H719" i="6"/>
  <c r="I719" i="6"/>
  <c r="J719" i="6"/>
  <c r="K719" i="6"/>
  <c r="L719" i="6"/>
  <c r="H720" i="6"/>
  <c r="I720" i="6"/>
  <c r="J720" i="6"/>
  <c r="K720" i="6"/>
  <c r="L720" i="6"/>
  <c r="H721" i="6"/>
  <c r="I721" i="6"/>
  <c r="J721" i="6"/>
  <c r="K721" i="6"/>
  <c r="L721" i="6"/>
  <c r="H722" i="6"/>
  <c r="I722" i="6"/>
  <c r="J722" i="6"/>
  <c r="K722" i="6"/>
  <c r="L722" i="6"/>
  <c r="H723" i="6"/>
  <c r="I723" i="6"/>
  <c r="J723" i="6"/>
  <c r="K723" i="6"/>
  <c r="L723" i="6"/>
  <c r="H724" i="6"/>
  <c r="I724" i="6"/>
  <c r="J724" i="6"/>
  <c r="K724" i="6"/>
  <c r="L724" i="6"/>
  <c r="H725" i="6"/>
  <c r="I725" i="6"/>
  <c r="J725" i="6"/>
  <c r="K725" i="6"/>
  <c r="L725" i="6"/>
  <c r="H726" i="6"/>
  <c r="I726" i="6"/>
  <c r="J726" i="6"/>
  <c r="K726" i="6"/>
  <c r="L726" i="6"/>
  <c r="H727" i="6"/>
  <c r="I727" i="6"/>
  <c r="J727" i="6"/>
  <c r="K727" i="6"/>
  <c r="L727" i="6"/>
  <c r="H728" i="6"/>
  <c r="I728" i="6"/>
  <c r="J728" i="6"/>
  <c r="K728" i="6"/>
  <c r="L728" i="6"/>
  <c r="H729" i="6"/>
  <c r="I729" i="6"/>
  <c r="J729" i="6"/>
  <c r="K729" i="6"/>
  <c r="L729" i="6"/>
  <c r="H730" i="6"/>
  <c r="I730" i="6"/>
  <c r="J730" i="6"/>
  <c r="K730" i="6"/>
  <c r="L730" i="6"/>
  <c r="H731" i="6"/>
  <c r="I731" i="6"/>
  <c r="J731" i="6"/>
  <c r="K731" i="6"/>
  <c r="L731" i="6"/>
  <c r="H732" i="6"/>
  <c r="I732" i="6"/>
  <c r="J732" i="6"/>
  <c r="K732" i="6"/>
  <c r="L732" i="6"/>
  <c r="H733" i="6"/>
  <c r="I733" i="6"/>
  <c r="J733" i="6"/>
  <c r="K733" i="6"/>
  <c r="L733" i="6"/>
  <c r="H734" i="6"/>
  <c r="I734" i="6"/>
  <c r="J734" i="6"/>
  <c r="K734" i="6"/>
  <c r="L734" i="6"/>
  <c r="H735" i="6"/>
  <c r="I735" i="6"/>
  <c r="J735" i="6"/>
  <c r="K735" i="6"/>
  <c r="L735" i="6"/>
  <c r="H736" i="6"/>
  <c r="I736" i="6"/>
  <c r="J736" i="6"/>
  <c r="K736" i="6"/>
  <c r="L736" i="6"/>
  <c r="H737" i="6"/>
  <c r="I737" i="6"/>
  <c r="J737" i="6"/>
  <c r="K737" i="6"/>
  <c r="L737" i="6"/>
  <c r="H738" i="6"/>
  <c r="I738" i="6"/>
  <c r="J738" i="6"/>
  <c r="K738" i="6"/>
  <c r="L738" i="6"/>
  <c r="H739" i="6"/>
  <c r="I739" i="6"/>
  <c r="J739" i="6"/>
  <c r="K739" i="6"/>
  <c r="L739" i="6"/>
  <c r="H740" i="6"/>
  <c r="I740" i="6"/>
  <c r="J740" i="6"/>
  <c r="K740" i="6"/>
  <c r="L740" i="6"/>
  <c r="H741" i="6"/>
  <c r="I741" i="6"/>
  <c r="J741" i="6"/>
  <c r="K741" i="6"/>
  <c r="L741" i="6"/>
  <c r="H742" i="6"/>
  <c r="I742" i="6"/>
  <c r="J742" i="6"/>
  <c r="K742" i="6"/>
  <c r="L742" i="6"/>
  <c r="H743" i="6"/>
  <c r="I743" i="6"/>
  <c r="J743" i="6"/>
  <c r="K743" i="6"/>
  <c r="L743" i="6"/>
  <c r="H744" i="6"/>
  <c r="I744" i="6"/>
  <c r="J744" i="6"/>
  <c r="K744" i="6"/>
  <c r="L744" i="6"/>
  <c r="H745" i="6"/>
  <c r="I745" i="6"/>
  <c r="J745" i="6"/>
  <c r="K745" i="6"/>
  <c r="L745" i="6"/>
  <c r="H746" i="6"/>
  <c r="I746" i="6"/>
  <c r="J746" i="6"/>
  <c r="K746" i="6"/>
  <c r="L746" i="6"/>
  <c r="H747" i="6"/>
  <c r="I747" i="6"/>
  <c r="J747" i="6"/>
  <c r="K747" i="6"/>
  <c r="L747" i="6"/>
  <c r="H748" i="6"/>
  <c r="I748" i="6"/>
  <c r="J748" i="6"/>
  <c r="K748" i="6"/>
  <c r="H749" i="6"/>
  <c r="I749" i="6"/>
  <c r="J749" i="6"/>
  <c r="K749" i="6"/>
  <c r="H750" i="6"/>
  <c r="I750" i="6"/>
  <c r="J750" i="6"/>
  <c r="K750" i="6"/>
  <c r="L750" i="6"/>
  <c r="H751" i="6"/>
  <c r="I751" i="6"/>
  <c r="J751" i="6"/>
  <c r="K751" i="6"/>
  <c r="L751" i="6"/>
  <c r="H752" i="6"/>
  <c r="I752" i="6"/>
  <c r="J752" i="6"/>
  <c r="K752" i="6"/>
  <c r="L752" i="6"/>
  <c r="H753" i="6"/>
  <c r="I753" i="6"/>
  <c r="J753" i="6"/>
  <c r="K753" i="6"/>
  <c r="L753" i="6"/>
  <c r="H754" i="6"/>
  <c r="I754" i="6"/>
  <c r="J754" i="6"/>
  <c r="K754" i="6"/>
  <c r="L754" i="6"/>
  <c r="H755" i="6"/>
  <c r="I755" i="6"/>
  <c r="J755" i="6"/>
  <c r="K755" i="6"/>
  <c r="L755" i="6"/>
  <c r="H756" i="6"/>
  <c r="I756" i="6"/>
  <c r="J756" i="6"/>
  <c r="K756" i="6"/>
  <c r="L756" i="6"/>
  <c r="H757" i="6"/>
  <c r="I757" i="6"/>
  <c r="J757" i="6"/>
  <c r="K757" i="6"/>
  <c r="L757" i="6"/>
  <c r="H758" i="6"/>
  <c r="I758" i="6"/>
  <c r="J758" i="6"/>
  <c r="K758" i="6"/>
  <c r="L758" i="6"/>
  <c r="H759" i="6"/>
  <c r="I759" i="6"/>
  <c r="J759" i="6"/>
  <c r="K759" i="6"/>
  <c r="L759" i="6"/>
  <c r="H760" i="6"/>
  <c r="I760" i="6"/>
  <c r="J760" i="6"/>
  <c r="K760" i="6"/>
  <c r="L760" i="6"/>
  <c r="H761" i="6"/>
  <c r="I761" i="6"/>
  <c r="J761" i="6"/>
  <c r="K761" i="6"/>
  <c r="L761" i="6"/>
  <c r="H762" i="6"/>
  <c r="I762" i="6"/>
  <c r="J762" i="6"/>
  <c r="K762" i="6"/>
  <c r="L762" i="6"/>
  <c r="H763" i="6"/>
  <c r="I763" i="6"/>
  <c r="J763" i="6"/>
  <c r="K763" i="6"/>
  <c r="H764" i="6"/>
  <c r="I764" i="6"/>
  <c r="J764" i="6"/>
  <c r="K764" i="6"/>
  <c r="L764" i="6"/>
  <c r="H765" i="6"/>
  <c r="I765" i="6"/>
  <c r="J765" i="6"/>
  <c r="K765" i="6"/>
  <c r="L765" i="6"/>
  <c r="H766" i="6"/>
  <c r="I766" i="6"/>
  <c r="J766" i="6"/>
  <c r="K766" i="6"/>
  <c r="L766" i="6"/>
  <c r="H767" i="6"/>
  <c r="I767" i="6"/>
  <c r="J767" i="6"/>
  <c r="K767" i="6"/>
  <c r="L767" i="6"/>
  <c r="H768" i="6"/>
  <c r="I768" i="6"/>
  <c r="J768" i="6"/>
  <c r="K768" i="6"/>
  <c r="L768" i="6"/>
  <c r="H769" i="6"/>
  <c r="I769" i="6"/>
  <c r="J769" i="6"/>
  <c r="K769" i="6"/>
  <c r="L769" i="6"/>
  <c r="H770" i="6"/>
  <c r="I770" i="6"/>
  <c r="J770" i="6"/>
  <c r="K770" i="6"/>
  <c r="L770" i="6"/>
  <c r="H771" i="6"/>
  <c r="I771" i="6"/>
  <c r="J771" i="6"/>
  <c r="K771" i="6"/>
  <c r="L771" i="6"/>
  <c r="H772" i="6"/>
  <c r="I772" i="6"/>
  <c r="J772" i="6"/>
  <c r="K772" i="6"/>
  <c r="L772" i="6"/>
  <c r="H773" i="6"/>
  <c r="I773" i="6"/>
  <c r="J773" i="6"/>
  <c r="K773" i="6"/>
  <c r="L773" i="6"/>
  <c r="H774" i="6"/>
  <c r="I774" i="6"/>
  <c r="J774" i="6"/>
  <c r="K774" i="6"/>
  <c r="L774" i="6"/>
  <c r="H775" i="6"/>
  <c r="I775" i="6"/>
  <c r="J775" i="6"/>
  <c r="K775" i="6"/>
  <c r="L775" i="6"/>
  <c r="H776" i="6"/>
  <c r="I776" i="6"/>
  <c r="J776" i="6"/>
  <c r="K776" i="6"/>
  <c r="L776" i="6"/>
  <c r="H777" i="6"/>
  <c r="I777" i="6"/>
  <c r="J777" i="6"/>
  <c r="K777" i="6"/>
  <c r="L777" i="6"/>
  <c r="H778" i="6"/>
  <c r="I778" i="6"/>
  <c r="J778" i="6"/>
  <c r="K778" i="6"/>
  <c r="L778" i="6"/>
  <c r="H779" i="6"/>
  <c r="I779" i="6"/>
  <c r="J779" i="6"/>
  <c r="K779" i="6"/>
  <c r="L779" i="6"/>
  <c r="H780" i="6"/>
  <c r="I780" i="6"/>
  <c r="J780" i="6"/>
  <c r="K780" i="6"/>
  <c r="L780" i="6"/>
  <c r="H781" i="6"/>
  <c r="I781" i="6"/>
  <c r="J781" i="6"/>
  <c r="K781" i="6"/>
  <c r="L781" i="6"/>
  <c r="H782" i="6"/>
  <c r="I782" i="6"/>
  <c r="J782" i="6"/>
  <c r="K782" i="6"/>
  <c r="L782" i="6"/>
  <c r="H783" i="6"/>
  <c r="I783" i="6"/>
  <c r="J783" i="6"/>
  <c r="K783" i="6"/>
  <c r="L783" i="6"/>
  <c r="H784" i="6"/>
  <c r="I784" i="6"/>
  <c r="J784" i="6"/>
  <c r="K784" i="6"/>
  <c r="L784" i="6"/>
  <c r="H785" i="6"/>
  <c r="I785" i="6"/>
  <c r="J785" i="6"/>
  <c r="K785" i="6"/>
  <c r="L785" i="6"/>
  <c r="H786" i="6"/>
  <c r="I786" i="6"/>
  <c r="J786" i="6"/>
  <c r="K786" i="6"/>
  <c r="L786" i="6"/>
  <c r="H787" i="6"/>
  <c r="I787" i="6"/>
  <c r="J787" i="6"/>
  <c r="K787" i="6"/>
  <c r="L787" i="6"/>
  <c r="H788" i="6"/>
  <c r="I788" i="6"/>
  <c r="J788" i="6"/>
  <c r="K788" i="6"/>
  <c r="L788" i="6"/>
  <c r="H789" i="6"/>
  <c r="I789" i="6"/>
  <c r="J789" i="6"/>
  <c r="K789" i="6"/>
  <c r="L789" i="6"/>
  <c r="H790" i="6"/>
  <c r="I790" i="6"/>
  <c r="J790" i="6"/>
  <c r="K790" i="6"/>
  <c r="L790" i="6"/>
  <c r="H791" i="6"/>
  <c r="I791" i="6"/>
  <c r="J791" i="6"/>
  <c r="K791" i="6"/>
  <c r="L791" i="6"/>
  <c r="H792" i="6"/>
  <c r="I792" i="6"/>
  <c r="J792" i="6"/>
  <c r="K792" i="6"/>
  <c r="L792" i="6"/>
  <c r="H793" i="6"/>
  <c r="I793" i="6"/>
  <c r="J793" i="6"/>
  <c r="K793" i="6"/>
  <c r="L793" i="6"/>
  <c r="H794" i="6"/>
  <c r="I794" i="6"/>
  <c r="J794" i="6"/>
  <c r="K794" i="6"/>
  <c r="L794" i="6"/>
  <c r="H795" i="6"/>
  <c r="I795" i="6"/>
  <c r="J795" i="6"/>
  <c r="K795" i="6"/>
  <c r="L795" i="6"/>
  <c r="H796" i="6"/>
  <c r="I796" i="6"/>
  <c r="J796" i="6"/>
  <c r="K796" i="6"/>
  <c r="L796" i="6"/>
  <c r="H797" i="6"/>
  <c r="I797" i="6"/>
  <c r="J797" i="6"/>
  <c r="K797" i="6"/>
  <c r="L797" i="6"/>
  <c r="H798" i="6"/>
  <c r="I798" i="6"/>
  <c r="J798" i="6"/>
  <c r="K798" i="6"/>
  <c r="L798" i="6"/>
  <c r="H799" i="6"/>
  <c r="I799" i="6"/>
  <c r="J799" i="6"/>
  <c r="K799" i="6"/>
  <c r="L799" i="6"/>
  <c r="H800" i="6"/>
  <c r="I800" i="6"/>
  <c r="J800" i="6"/>
  <c r="K800" i="6"/>
  <c r="L800" i="6"/>
  <c r="H801" i="6"/>
  <c r="I801" i="6"/>
  <c r="J801" i="6"/>
  <c r="K801" i="6"/>
  <c r="L801" i="6"/>
  <c r="H802" i="6"/>
  <c r="I802" i="6"/>
  <c r="J802" i="6"/>
  <c r="K802" i="6"/>
  <c r="L802" i="6"/>
  <c r="H803" i="6"/>
  <c r="I803" i="6"/>
  <c r="J803" i="6"/>
  <c r="K803" i="6"/>
  <c r="L803" i="6"/>
  <c r="H804" i="6"/>
  <c r="I804" i="6"/>
  <c r="J804" i="6"/>
  <c r="K804" i="6"/>
  <c r="L804" i="6"/>
  <c r="H805" i="6"/>
  <c r="I805" i="6"/>
  <c r="J805" i="6"/>
  <c r="K805" i="6"/>
  <c r="L805" i="6"/>
  <c r="H806" i="6"/>
  <c r="I806" i="6"/>
  <c r="J806" i="6"/>
  <c r="K806" i="6"/>
  <c r="L806" i="6"/>
  <c r="H807" i="6"/>
  <c r="I807" i="6"/>
  <c r="J807" i="6"/>
  <c r="K807" i="6"/>
  <c r="L807" i="6"/>
  <c r="H808" i="6"/>
  <c r="I808" i="6"/>
  <c r="J808" i="6"/>
  <c r="K808" i="6"/>
  <c r="L808" i="6"/>
  <c r="H809" i="6"/>
  <c r="I809" i="6"/>
  <c r="J809" i="6"/>
  <c r="K809" i="6"/>
  <c r="L809" i="6"/>
  <c r="H810" i="6"/>
  <c r="I810" i="6"/>
  <c r="J810" i="6"/>
  <c r="K810" i="6"/>
  <c r="L810" i="6"/>
  <c r="H811" i="6"/>
  <c r="I811" i="6"/>
  <c r="J811" i="6"/>
  <c r="K811" i="6"/>
  <c r="L811" i="6"/>
  <c r="H812" i="6"/>
  <c r="I812" i="6"/>
  <c r="J812" i="6"/>
  <c r="K812" i="6"/>
  <c r="L812" i="6"/>
  <c r="H813" i="6"/>
  <c r="I813" i="6"/>
  <c r="J813" i="6"/>
  <c r="K813" i="6"/>
  <c r="L813" i="6"/>
  <c r="H814" i="6"/>
  <c r="I814" i="6"/>
  <c r="J814" i="6"/>
  <c r="K814" i="6"/>
  <c r="L814" i="6"/>
  <c r="H815" i="6"/>
  <c r="I815" i="6"/>
  <c r="J815" i="6"/>
  <c r="K815" i="6"/>
  <c r="L815" i="6"/>
  <c r="H816" i="6"/>
  <c r="I816" i="6"/>
  <c r="J816" i="6"/>
  <c r="K816" i="6"/>
  <c r="L816" i="6"/>
  <c r="H817" i="6"/>
  <c r="I817" i="6"/>
  <c r="J817" i="6"/>
  <c r="K817" i="6"/>
  <c r="L817" i="6"/>
  <c r="H818" i="6"/>
  <c r="I818" i="6"/>
  <c r="J818" i="6"/>
  <c r="K818" i="6"/>
  <c r="L818" i="6"/>
  <c r="H819" i="6"/>
  <c r="I819" i="6"/>
  <c r="J819" i="6"/>
  <c r="K819" i="6"/>
  <c r="L819" i="6"/>
  <c r="H820" i="6"/>
  <c r="I820" i="6"/>
  <c r="J820" i="6"/>
  <c r="K820" i="6"/>
  <c r="L820" i="6"/>
  <c r="H821" i="6"/>
  <c r="I821" i="6"/>
  <c r="J821" i="6"/>
  <c r="K821" i="6"/>
  <c r="L821" i="6"/>
  <c r="H822" i="6"/>
  <c r="I822" i="6"/>
  <c r="J822" i="6"/>
  <c r="K822" i="6"/>
  <c r="L822" i="6"/>
  <c r="H823" i="6"/>
  <c r="I823" i="6"/>
  <c r="J823" i="6"/>
  <c r="K823" i="6"/>
  <c r="L823" i="6"/>
  <c r="H824" i="6"/>
  <c r="I824" i="6"/>
  <c r="J824" i="6"/>
  <c r="K824" i="6"/>
  <c r="L824" i="6"/>
  <c r="H825" i="6"/>
  <c r="I825" i="6"/>
  <c r="J825" i="6"/>
  <c r="K825" i="6"/>
  <c r="L825" i="6"/>
  <c r="H826" i="6"/>
  <c r="I826" i="6"/>
  <c r="J826" i="6"/>
  <c r="K826" i="6"/>
  <c r="L826" i="6"/>
  <c r="H827" i="6"/>
  <c r="I827" i="6"/>
  <c r="J827" i="6"/>
  <c r="K827" i="6"/>
  <c r="L827" i="6"/>
  <c r="H828" i="6"/>
  <c r="I828" i="6"/>
  <c r="J828" i="6"/>
  <c r="K828" i="6"/>
  <c r="L828" i="6"/>
  <c r="H829" i="6"/>
  <c r="I829" i="6"/>
  <c r="J829" i="6"/>
  <c r="K829" i="6"/>
  <c r="L829" i="6"/>
  <c r="H830" i="6"/>
  <c r="I830" i="6"/>
  <c r="J830" i="6"/>
  <c r="K830" i="6"/>
  <c r="L830" i="6"/>
  <c r="H831" i="6"/>
  <c r="I831" i="6"/>
  <c r="J831" i="6"/>
  <c r="K831" i="6"/>
  <c r="L831" i="6"/>
  <c r="H832" i="6"/>
  <c r="I832" i="6"/>
  <c r="J832" i="6"/>
  <c r="K832" i="6"/>
  <c r="L832" i="6"/>
  <c r="H833" i="6"/>
  <c r="I833" i="6"/>
  <c r="J833" i="6"/>
  <c r="K833" i="6"/>
  <c r="L833" i="6"/>
  <c r="H834" i="6"/>
  <c r="I834" i="6"/>
  <c r="J834" i="6"/>
  <c r="K834" i="6"/>
  <c r="L834" i="6"/>
  <c r="H835" i="6"/>
  <c r="I835" i="6"/>
  <c r="J835" i="6"/>
  <c r="K835" i="6"/>
  <c r="L835" i="6"/>
  <c r="H836" i="6"/>
  <c r="I836" i="6"/>
  <c r="J836" i="6"/>
  <c r="K836" i="6"/>
  <c r="L836" i="6"/>
  <c r="H837" i="6"/>
  <c r="I837" i="6"/>
  <c r="J837" i="6"/>
  <c r="K837" i="6"/>
  <c r="L837" i="6"/>
  <c r="H838" i="6"/>
  <c r="I838" i="6"/>
  <c r="J838" i="6"/>
  <c r="K838" i="6"/>
  <c r="L838" i="6"/>
  <c r="H839" i="6"/>
  <c r="I839" i="6"/>
  <c r="J839" i="6"/>
  <c r="K839" i="6"/>
  <c r="L839" i="6"/>
  <c r="H840" i="6"/>
  <c r="I840" i="6"/>
  <c r="J840" i="6"/>
  <c r="K840" i="6"/>
  <c r="L840" i="6"/>
  <c r="H841" i="6"/>
  <c r="I841" i="6"/>
  <c r="J841" i="6"/>
  <c r="K841" i="6"/>
  <c r="L841" i="6"/>
  <c r="H842" i="6"/>
  <c r="I842" i="6"/>
  <c r="J842" i="6"/>
  <c r="K842" i="6"/>
  <c r="L842" i="6"/>
  <c r="H843" i="6"/>
  <c r="I843" i="6"/>
  <c r="J843" i="6"/>
  <c r="K843" i="6"/>
  <c r="L843" i="6"/>
  <c r="H844" i="6"/>
  <c r="I844" i="6"/>
  <c r="J844" i="6"/>
  <c r="K844" i="6"/>
  <c r="L844" i="6"/>
  <c r="H845" i="6"/>
  <c r="I845" i="6"/>
  <c r="J845" i="6"/>
  <c r="K845" i="6"/>
  <c r="L845" i="6"/>
  <c r="H846" i="6"/>
  <c r="I846" i="6"/>
  <c r="J846" i="6"/>
  <c r="K846" i="6"/>
  <c r="L846" i="6"/>
  <c r="H847" i="6"/>
  <c r="I847" i="6"/>
  <c r="J847" i="6"/>
  <c r="K847" i="6"/>
  <c r="L847" i="6"/>
  <c r="H848" i="6"/>
  <c r="I848" i="6"/>
  <c r="J848" i="6"/>
  <c r="K848" i="6"/>
  <c r="L848" i="6"/>
  <c r="H849" i="6"/>
  <c r="I849" i="6"/>
  <c r="J849" i="6"/>
  <c r="K849" i="6"/>
  <c r="L849" i="6"/>
  <c r="H850" i="6"/>
  <c r="I850" i="6"/>
  <c r="J850" i="6"/>
  <c r="K850" i="6"/>
  <c r="L850" i="6"/>
  <c r="H851" i="6"/>
  <c r="I851" i="6"/>
  <c r="J851" i="6"/>
  <c r="K851" i="6"/>
  <c r="L851" i="6"/>
  <c r="H852" i="6"/>
  <c r="I852" i="6"/>
  <c r="J852" i="6"/>
  <c r="K852" i="6"/>
  <c r="L852" i="6"/>
  <c r="H853" i="6"/>
  <c r="I853" i="6"/>
  <c r="J853" i="6"/>
  <c r="K853" i="6"/>
  <c r="L853" i="6"/>
  <c r="H854" i="6"/>
  <c r="I854" i="6"/>
  <c r="J854" i="6"/>
  <c r="K854" i="6"/>
  <c r="L854" i="6"/>
  <c r="H855" i="6"/>
  <c r="I855" i="6"/>
  <c r="J855" i="6"/>
  <c r="K855" i="6"/>
  <c r="L855" i="6"/>
  <c r="H856" i="6"/>
  <c r="I856" i="6"/>
  <c r="J856" i="6"/>
  <c r="K856" i="6"/>
  <c r="L856" i="6"/>
  <c r="H857" i="6"/>
  <c r="I857" i="6"/>
  <c r="J857" i="6"/>
  <c r="K857" i="6"/>
  <c r="L857" i="6"/>
  <c r="H858" i="6"/>
  <c r="I858" i="6"/>
  <c r="J858" i="6"/>
  <c r="K858" i="6"/>
  <c r="L858" i="6"/>
  <c r="H859" i="6"/>
  <c r="I859" i="6"/>
  <c r="J859" i="6"/>
  <c r="K859" i="6"/>
  <c r="L859" i="6"/>
  <c r="H860" i="6"/>
  <c r="I860" i="6"/>
  <c r="J860" i="6"/>
  <c r="K860" i="6"/>
  <c r="L860" i="6"/>
  <c r="H861" i="6"/>
  <c r="I861" i="6"/>
  <c r="J861" i="6"/>
  <c r="K861" i="6"/>
  <c r="L861" i="6"/>
  <c r="H862" i="6"/>
  <c r="I862" i="6"/>
  <c r="J862" i="6"/>
  <c r="K862" i="6"/>
  <c r="L862" i="6"/>
  <c r="H863" i="6"/>
  <c r="I863" i="6"/>
  <c r="J863" i="6"/>
  <c r="K863" i="6"/>
  <c r="L863" i="6"/>
  <c r="H864" i="6"/>
  <c r="I864" i="6"/>
  <c r="J864" i="6"/>
  <c r="K864" i="6"/>
  <c r="L864" i="6"/>
  <c r="H865" i="6"/>
  <c r="I865" i="6"/>
  <c r="J865" i="6"/>
  <c r="K865" i="6"/>
  <c r="L865" i="6"/>
  <c r="H866" i="6"/>
  <c r="I866" i="6"/>
  <c r="J866" i="6"/>
  <c r="K866" i="6"/>
  <c r="L866" i="6"/>
  <c r="H867" i="6"/>
  <c r="I867" i="6"/>
  <c r="J867" i="6"/>
  <c r="K867" i="6"/>
  <c r="L867" i="6"/>
  <c r="H868" i="6"/>
  <c r="I868" i="6"/>
  <c r="J868" i="6"/>
  <c r="K868" i="6"/>
  <c r="L868" i="6"/>
  <c r="H869" i="6"/>
  <c r="I869" i="6"/>
  <c r="J869" i="6"/>
  <c r="K869" i="6"/>
  <c r="L869" i="6"/>
  <c r="H870" i="6"/>
  <c r="I870" i="6"/>
  <c r="J870" i="6"/>
  <c r="K870" i="6"/>
  <c r="L870" i="6"/>
  <c r="H871" i="6"/>
  <c r="I871" i="6"/>
  <c r="J871" i="6"/>
  <c r="K871" i="6"/>
  <c r="L871" i="6"/>
  <c r="H872" i="6"/>
  <c r="I872" i="6"/>
  <c r="J872" i="6"/>
  <c r="K872" i="6"/>
  <c r="L872" i="6"/>
  <c r="H873" i="6"/>
  <c r="I873" i="6"/>
  <c r="J873" i="6"/>
  <c r="K873" i="6"/>
  <c r="L873" i="6"/>
  <c r="H874" i="6"/>
  <c r="I874" i="6"/>
  <c r="J874" i="6"/>
  <c r="K874" i="6"/>
  <c r="L874" i="6"/>
  <c r="H875" i="6"/>
  <c r="I875" i="6"/>
  <c r="J875" i="6"/>
  <c r="K875" i="6"/>
  <c r="L875" i="6"/>
  <c r="H876" i="6"/>
  <c r="I876" i="6"/>
  <c r="J876" i="6"/>
  <c r="K876" i="6"/>
  <c r="L876" i="6"/>
  <c r="H877" i="6"/>
  <c r="I877" i="6"/>
  <c r="J877" i="6"/>
  <c r="K877" i="6"/>
  <c r="L877" i="6"/>
  <c r="H878" i="6"/>
  <c r="I878" i="6"/>
  <c r="J878" i="6"/>
  <c r="K878" i="6"/>
  <c r="L878" i="6"/>
  <c r="H879" i="6"/>
  <c r="I879" i="6"/>
  <c r="J879" i="6"/>
  <c r="K879" i="6"/>
  <c r="L879" i="6"/>
  <c r="H880" i="6"/>
  <c r="I880" i="6"/>
  <c r="J880" i="6"/>
  <c r="K880" i="6"/>
  <c r="L880" i="6"/>
  <c r="H881" i="6"/>
  <c r="I881" i="6"/>
  <c r="J881" i="6"/>
  <c r="K881" i="6"/>
  <c r="L881" i="6"/>
  <c r="H882" i="6"/>
  <c r="I882" i="6"/>
  <c r="J882" i="6"/>
  <c r="K882" i="6"/>
  <c r="L882" i="6"/>
  <c r="H883" i="6"/>
  <c r="I883" i="6"/>
  <c r="J883" i="6"/>
  <c r="K883" i="6"/>
  <c r="L883" i="6"/>
  <c r="H884" i="6"/>
  <c r="I884" i="6"/>
  <c r="J884" i="6"/>
  <c r="K884" i="6"/>
  <c r="L884" i="6"/>
  <c r="H885" i="6"/>
  <c r="I885" i="6"/>
  <c r="J885" i="6"/>
  <c r="K885" i="6"/>
  <c r="L885" i="6"/>
  <c r="H886" i="6"/>
  <c r="I886" i="6"/>
  <c r="J886" i="6"/>
  <c r="K886" i="6"/>
  <c r="L886" i="6"/>
  <c r="H887" i="6"/>
  <c r="I887" i="6"/>
  <c r="J887" i="6"/>
  <c r="K887" i="6"/>
  <c r="L887" i="6"/>
  <c r="H888" i="6"/>
  <c r="I888" i="6"/>
  <c r="J888" i="6"/>
  <c r="K888" i="6"/>
  <c r="L888" i="6"/>
  <c r="H889" i="6"/>
  <c r="I889" i="6"/>
  <c r="J889" i="6"/>
  <c r="K889" i="6"/>
  <c r="L889" i="6"/>
  <c r="H890" i="6"/>
  <c r="I890" i="6"/>
  <c r="J890" i="6"/>
  <c r="K890" i="6"/>
  <c r="L890" i="6"/>
  <c r="H891" i="6"/>
  <c r="I891" i="6"/>
  <c r="J891" i="6"/>
  <c r="K891" i="6"/>
  <c r="L891" i="6"/>
  <c r="H892" i="6"/>
  <c r="I892" i="6"/>
  <c r="J892" i="6"/>
  <c r="K892" i="6"/>
  <c r="L892" i="6"/>
  <c r="H893" i="6"/>
  <c r="I893" i="6"/>
  <c r="J893" i="6"/>
  <c r="K893" i="6"/>
  <c r="L893" i="6"/>
  <c r="H894" i="6"/>
  <c r="I894" i="6"/>
  <c r="J894" i="6"/>
  <c r="K894" i="6"/>
  <c r="L894" i="6"/>
  <c r="H895" i="6"/>
  <c r="I895" i="6"/>
  <c r="J895" i="6"/>
  <c r="K895" i="6"/>
  <c r="L895" i="6"/>
  <c r="H896" i="6"/>
  <c r="I896" i="6"/>
  <c r="J896" i="6"/>
  <c r="K896" i="6"/>
  <c r="L896" i="6"/>
  <c r="H897" i="6"/>
  <c r="I897" i="6"/>
  <c r="J897" i="6"/>
  <c r="K897" i="6"/>
  <c r="L897" i="6"/>
  <c r="H898" i="6"/>
  <c r="I898" i="6"/>
  <c r="J898" i="6"/>
  <c r="K898" i="6"/>
  <c r="L898" i="6"/>
  <c r="H899" i="6"/>
  <c r="I899" i="6"/>
  <c r="J899" i="6"/>
  <c r="K899" i="6"/>
  <c r="L899" i="6"/>
  <c r="H900" i="6"/>
  <c r="I900" i="6"/>
  <c r="J900" i="6"/>
  <c r="K900" i="6"/>
  <c r="L900" i="6"/>
  <c r="H901" i="6"/>
  <c r="I901" i="6"/>
  <c r="J901" i="6"/>
  <c r="K901" i="6"/>
  <c r="L901" i="6"/>
  <c r="H902" i="6"/>
  <c r="I902" i="6"/>
  <c r="J902" i="6"/>
  <c r="K902" i="6"/>
  <c r="L902" i="6"/>
  <c r="H903" i="6"/>
  <c r="I903" i="6"/>
  <c r="J903" i="6"/>
  <c r="K903" i="6"/>
  <c r="L903" i="6"/>
  <c r="H904" i="6"/>
  <c r="I904" i="6"/>
  <c r="J904" i="6"/>
  <c r="K904" i="6"/>
  <c r="L904" i="6"/>
  <c r="H905" i="6"/>
  <c r="I905" i="6"/>
  <c r="J905" i="6"/>
  <c r="K905" i="6"/>
  <c r="L905" i="6"/>
  <c r="H906" i="6"/>
  <c r="I906" i="6"/>
  <c r="J906" i="6"/>
  <c r="K906" i="6"/>
  <c r="L906" i="6"/>
  <c r="H907" i="6"/>
  <c r="I907" i="6"/>
  <c r="J907" i="6"/>
  <c r="K907" i="6"/>
  <c r="L907" i="6"/>
  <c r="H908" i="6"/>
  <c r="I908" i="6"/>
  <c r="J908" i="6"/>
  <c r="K908" i="6"/>
  <c r="L908" i="6"/>
  <c r="H909" i="6"/>
  <c r="I909" i="6"/>
  <c r="J909" i="6"/>
  <c r="K909" i="6"/>
  <c r="L909" i="6"/>
  <c r="H910" i="6"/>
  <c r="I910" i="6"/>
  <c r="J910" i="6"/>
  <c r="K910" i="6"/>
  <c r="L910" i="6"/>
  <c r="H911" i="6"/>
  <c r="I911" i="6"/>
  <c r="J911" i="6"/>
  <c r="K911" i="6"/>
  <c r="L911" i="6"/>
  <c r="H912" i="6"/>
  <c r="I912" i="6"/>
  <c r="J912" i="6"/>
  <c r="K912" i="6"/>
  <c r="L912" i="6"/>
  <c r="H913" i="6"/>
  <c r="I913" i="6"/>
  <c r="J913" i="6"/>
  <c r="K913" i="6"/>
  <c r="L913" i="6"/>
  <c r="H914" i="6"/>
  <c r="I914" i="6"/>
  <c r="J914" i="6"/>
  <c r="K914" i="6"/>
  <c r="L914" i="6"/>
  <c r="H915" i="6"/>
  <c r="I915" i="6"/>
  <c r="J915" i="6"/>
  <c r="K915" i="6"/>
  <c r="L915" i="6"/>
  <c r="H916" i="6"/>
  <c r="I916" i="6"/>
  <c r="J916" i="6"/>
  <c r="K916" i="6"/>
  <c r="L916" i="6"/>
  <c r="H917" i="6"/>
  <c r="I917" i="6"/>
  <c r="J917" i="6"/>
  <c r="K917" i="6"/>
  <c r="L917" i="6"/>
  <c r="H918" i="6"/>
  <c r="I918" i="6"/>
  <c r="J918" i="6"/>
  <c r="K918" i="6"/>
  <c r="L918" i="6"/>
  <c r="H919" i="6"/>
  <c r="I919" i="6"/>
  <c r="J919" i="6"/>
  <c r="K919" i="6"/>
  <c r="L919" i="6"/>
  <c r="H920" i="6"/>
  <c r="I920" i="6"/>
  <c r="J920" i="6"/>
  <c r="K920" i="6"/>
  <c r="L920" i="6"/>
  <c r="H921" i="6"/>
  <c r="I921" i="6"/>
  <c r="J921" i="6"/>
  <c r="K921" i="6"/>
  <c r="L921" i="6"/>
  <c r="H922" i="6"/>
  <c r="I922" i="6"/>
  <c r="J922" i="6"/>
  <c r="K922" i="6"/>
  <c r="L922" i="6"/>
  <c r="H923" i="6"/>
  <c r="I923" i="6"/>
  <c r="J923" i="6"/>
  <c r="K923" i="6"/>
  <c r="L923" i="6"/>
  <c r="H924" i="6"/>
  <c r="I924" i="6"/>
  <c r="J924" i="6"/>
  <c r="K924" i="6"/>
  <c r="L924" i="6"/>
  <c r="H925" i="6"/>
  <c r="I925" i="6"/>
  <c r="J925" i="6"/>
  <c r="K925" i="6"/>
  <c r="L925" i="6"/>
  <c r="H926" i="6"/>
  <c r="I926" i="6"/>
  <c r="J926" i="6"/>
  <c r="K926" i="6"/>
  <c r="L926" i="6"/>
  <c r="H927" i="6"/>
  <c r="I927" i="6"/>
  <c r="J927" i="6"/>
  <c r="K927" i="6"/>
  <c r="L927" i="6"/>
  <c r="H928" i="6"/>
  <c r="I928" i="6"/>
  <c r="J928" i="6"/>
  <c r="K928" i="6"/>
  <c r="L928" i="6"/>
  <c r="H929" i="6"/>
  <c r="I929" i="6"/>
  <c r="J929" i="6"/>
  <c r="K929" i="6"/>
  <c r="L929" i="6"/>
  <c r="H930" i="6"/>
  <c r="I930" i="6"/>
  <c r="J930" i="6"/>
  <c r="K930" i="6"/>
  <c r="L930" i="6"/>
  <c r="H931" i="6"/>
  <c r="I931" i="6"/>
  <c r="J931" i="6"/>
  <c r="K931" i="6"/>
  <c r="L931" i="6"/>
  <c r="H932" i="6"/>
  <c r="I932" i="6"/>
  <c r="J932" i="6"/>
  <c r="K932" i="6"/>
  <c r="L932" i="6"/>
  <c r="H933" i="6"/>
  <c r="I933" i="6"/>
  <c r="J933" i="6"/>
  <c r="K933" i="6"/>
  <c r="L933" i="6"/>
  <c r="H934" i="6"/>
  <c r="I934" i="6"/>
  <c r="J934" i="6"/>
  <c r="K934" i="6"/>
  <c r="L934" i="6"/>
  <c r="H935" i="6"/>
  <c r="I935" i="6"/>
  <c r="J935" i="6"/>
  <c r="K935" i="6"/>
  <c r="L935" i="6"/>
  <c r="H936" i="6"/>
  <c r="I936" i="6"/>
  <c r="J936" i="6"/>
  <c r="K936" i="6"/>
  <c r="L936" i="6"/>
  <c r="H937" i="6"/>
  <c r="I937" i="6"/>
  <c r="J937" i="6"/>
  <c r="K937" i="6"/>
  <c r="L937" i="6"/>
  <c r="H938" i="6"/>
  <c r="I938" i="6"/>
  <c r="J938" i="6"/>
  <c r="K938" i="6"/>
  <c r="L938" i="6"/>
  <c r="H939" i="6"/>
  <c r="I939" i="6"/>
  <c r="J939" i="6"/>
  <c r="K939" i="6"/>
  <c r="L939" i="6"/>
  <c r="H940" i="6"/>
  <c r="I940" i="6"/>
  <c r="J940" i="6"/>
  <c r="K940" i="6"/>
  <c r="L940" i="6"/>
  <c r="H941" i="6"/>
  <c r="I941" i="6"/>
  <c r="J941" i="6"/>
  <c r="K941" i="6"/>
  <c r="L941" i="6"/>
  <c r="H942" i="6"/>
  <c r="I942" i="6"/>
  <c r="J942" i="6"/>
  <c r="K942" i="6"/>
  <c r="L942" i="6"/>
  <c r="H943" i="6"/>
  <c r="I943" i="6"/>
  <c r="J943" i="6"/>
  <c r="K943" i="6"/>
  <c r="L943" i="6"/>
  <c r="H944" i="6"/>
  <c r="I944" i="6"/>
  <c r="J944" i="6"/>
  <c r="K944" i="6"/>
  <c r="L944" i="6"/>
  <c r="H945" i="6"/>
  <c r="I945" i="6"/>
  <c r="J945" i="6"/>
  <c r="K945" i="6"/>
  <c r="L945" i="6"/>
  <c r="H946" i="6"/>
  <c r="I946" i="6"/>
  <c r="J946" i="6"/>
  <c r="K946" i="6"/>
  <c r="L946" i="6"/>
  <c r="H947" i="6"/>
  <c r="I947" i="6"/>
  <c r="J947" i="6"/>
  <c r="K947" i="6"/>
  <c r="L947" i="6"/>
  <c r="H948" i="6"/>
  <c r="I948" i="6"/>
  <c r="J948" i="6"/>
  <c r="K948" i="6"/>
  <c r="L948" i="6"/>
  <c r="H949" i="6"/>
  <c r="I949" i="6"/>
  <c r="J949" i="6"/>
  <c r="K949" i="6"/>
  <c r="L949" i="6"/>
  <c r="H950" i="6"/>
  <c r="I950" i="6"/>
  <c r="J950" i="6"/>
  <c r="K950" i="6"/>
  <c r="L950" i="6"/>
  <c r="H951" i="6"/>
  <c r="I951" i="6"/>
  <c r="J951" i="6"/>
  <c r="K951" i="6"/>
  <c r="L951" i="6"/>
  <c r="H952" i="6"/>
  <c r="I952" i="6"/>
  <c r="J952" i="6"/>
  <c r="K952" i="6"/>
  <c r="L952" i="6"/>
  <c r="H953" i="6"/>
  <c r="I953" i="6"/>
  <c r="J953" i="6"/>
  <c r="K953" i="6"/>
  <c r="L953" i="6"/>
  <c r="H954" i="6"/>
  <c r="I954" i="6"/>
  <c r="J954" i="6"/>
  <c r="K954" i="6"/>
  <c r="L954" i="6"/>
  <c r="H955" i="6"/>
  <c r="I955" i="6"/>
  <c r="J955" i="6"/>
  <c r="K955" i="6"/>
  <c r="L955" i="6"/>
  <c r="H956" i="6"/>
  <c r="I956" i="6"/>
  <c r="J956" i="6"/>
  <c r="K956" i="6"/>
  <c r="L956" i="6"/>
  <c r="H957" i="6"/>
  <c r="I957" i="6"/>
  <c r="J957" i="6"/>
  <c r="K957" i="6"/>
  <c r="L957" i="6"/>
  <c r="H958" i="6"/>
  <c r="I958" i="6"/>
  <c r="J958" i="6"/>
  <c r="K958" i="6"/>
  <c r="L958" i="6"/>
  <c r="H959" i="6"/>
  <c r="I959" i="6"/>
  <c r="J959" i="6"/>
  <c r="K959" i="6"/>
  <c r="L959" i="6"/>
  <c r="H960" i="6"/>
  <c r="I960" i="6"/>
  <c r="J960" i="6"/>
  <c r="K960" i="6"/>
  <c r="L960" i="6"/>
  <c r="H961" i="6"/>
  <c r="I961" i="6"/>
  <c r="J961" i="6"/>
  <c r="K961" i="6"/>
  <c r="L961" i="6"/>
  <c r="H962" i="6"/>
  <c r="I962" i="6"/>
  <c r="J962" i="6"/>
  <c r="K962" i="6"/>
  <c r="L962" i="6"/>
  <c r="H963" i="6"/>
  <c r="I963" i="6"/>
  <c r="J963" i="6"/>
  <c r="K963" i="6"/>
  <c r="L963" i="6"/>
  <c r="H964" i="6"/>
  <c r="I964" i="6"/>
  <c r="J964" i="6"/>
  <c r="K964" i="6"/>
  <c r="L964" i="6"/>
  <c r="H965" i="6"/>
  <c r="I965" i="6"/>
  <c r="J965" i="6"/>
  <c r="K965" i="6"/>
  <c r="L965" i="6"/>
  <c r="H966" i="6"/>
  <c r="I966" i="6"/>
  <c r="J966" i="6"/>
  <c r="K966" i="6"/>
  <c r="L966" i="6"/>
  <c r="H967" i="6"/>
  <c r="I967" i="6"/>
  <c r="J967" i="6"/>
  <c r="K967" i="6"/>
  <c r="L967" i="6"/>
  <c r="H968" i="6"/>
  <c r="I968" i="6"/>
  <c r="J968" i="6"/>
  <c r="K968" i="6"/>
  <c r="L968" i="6"/>
  <c r="H969" i="6"/>
  <c r="I969" i="6"/>
  <c r="J969" i="6"/>
  <c r="K969" i="6"/>
  <c r="L969" i="6"/>
  <c r="H970" i="6"/>
  <c r="I970" i="6"/>
  <c r="J970" i="6"/>
  <c r="K970" i="6"/>
  <c r="L970" i="6"/>
  <c r="H971" i="6"/>
  <c r="I971" i="6"/>
  <c r="J971" i="6"/>
  <c r="K971" i="6"/>
  <c r="L971" i="6"/>
  <c r="H972" i="6"/>
  <c r="I972" i="6"/>
  <c r="J972" i="6"/>
  <c r="K972" i="6"/>
  <c r="L972" i="6"/>
  <c r="H973" i="6"/>
  <c r="I973" i="6"/>
  <c r="J973" i="6"/>
  <c r="K973" i="6"/>
  <c r="L973" i="6"/>
  <c r="H974" i="6"/>
  <c r="I974" i="6"/>
  <c r="J974" i="6"/>
  <c r="K974" i="6"/>
  <c r="L974" i="6"/>
  <c r="H975" i="6"/>
  <c r="I975" i="6"/>
  <c r="J975" i="6"/>
  <c r="K975" i="6"/>
  <c r="L975" i="6"/>
  <c r="H976" i="6"/>
  <c r="I976" i="6"/>
  <c r="J976" i="6"/>
  <c r="K976" i="6"/>
  <c r="L976" i="6"/>
  <c r="H977" i="6"/>
  <c r="I977" i="6"/>
  <c r="J977" i="6"/>
  <c r="K977" i="6"/>
  <c r="L977" i="6"/>
  <c r="H978" i="6"/>
  <c r="I978" i="6"/>
  <c r="J978" i="6"/>
  <c r="K978" i="6"/>
  <c r="L978" i="6"/>
  <c r="H979" i="6"/>
  <c r="I979" i="6"/>
  <c r="J979" i="6"/>
  <c r="K979" i="6"/>
  <c r="L979" i="6"/>
  <c r="H980" i="6"/>
  <c r="I980" i="6"/>
  <c r="J980" i="6"/>
  <c r="K980" i="6"/>
  <c r="L980" i="6"/>
  <c r="H981" i="6"/>
  <c r="I981" i="6"/>
  <c r="J981" i="6"/>
  <c r="K981" i="6"/>
  <c r="L981" i="6"/>
  <c r="H982" i="6"/>
  <c r="I982" i="6"/>
  <c r="J982" i="6"/>
  <c r="K982" i="6"/>
  <c r="L982" i="6"/>
  <c r="H983" i="6"/>
  <c r="I983" i="6"/>
  <c r="J983" i="6"/>
  <c r="K983" i="6"/>
  <c r="L983" i="6"/>
  <c r="H984" i="6"/>
  <c r="I984" i="6"/>
  <c r="J984" i="6"/>
  <c r="K984" i="6"/>
  <c r="L984" i="6"/>
  <c r="H985" i="6"/>
  <c r="I985" i="6"/>
  <c r="J985" i="6"/>
  <c r="K985" i="6"/>
  <c r="L985" i="6"/>
  <c r="H986" i="6"/>
  <c r="I986" i="6"/>
  <c r="J986" i="6"/>
  <c r="K986" i="6"/>
  <c r="L986" i="6"/>
  <c r="H987" i="6"/>
  <c r="I987" i="6"/>
  <c r="J987" i="6"/>
  <c r="K987" i="6"/>
  <c r="L987" i="6"/>
  <c r="H988" i="6"/>
  <c r="I988" i="6"/>
  <c r="J988" i="6"/>
  <c r="K988" i="6"/>
  <c r="L988" i="6"/>
  <c r="H989" i="6"/>
  <c r="I989" i="6"/>
  <c r="J989" i="6"/>
  <c r="K989" i="6"/>
  <c r="L989" i="6"/>
  <c r="H990" i="6"/>
  <c r="I990" i="6"/>
  <c r="J990" i="6"/>
  <c r="K990" i="6"/>
  <c r="L990" i="6"/>
  <c r="H991" i="6"/>
  <c r="I991" i="6"/>
  <c r="J991" i="6"/>
  <c r="K991" i="6"/>
  <c r="L991" i="6"/>
  <c r="H992" i="6"/>
  <c r="I992" i="6"/>
  <c r="J992" i="6"/>
  <c r="K992" i="6"/>
  <c r="L992" i="6"/>
  <c r="H993" i="6"/>
  <c r="I993" i="6"/>
  <c r="J993" i="6"/>
  <c r="K993" i="6"/>
  <c r="L993" i="6"/>
  <c r="H994" i="6"/>
  <c r="I994" i="6"/>
  <c r="J994" i="6"/>
  <c r="K994" i="6"/>
  <c r="L994" i="6"/>
  <c r="H995" i="6"/>
  <c r="I995" i="6"/>
  <c r="J995" i="6"/>
  <c r="K995" i="6"/>
  <c r="L995" i="6"/>
  <c r="H996" i="6"/>
  <c r="I996" i="6"/>
  <c r="J996" i="6"/>
  <c r="K996" i="6"/>
  <c r="L996" i="6"/>
  <c r="H997" i="6"/>
  <c r="I997" i="6"/>
  <c r="J997" i="6"/>
  <c r="K997" i="6"/>
  <c r="L997" i="6"/>
  <c r="H998" i="6"/>
  <c r="I998" i="6"/>
  <c r="J998" i="6"/>
  <c r="K998" i="6"/>
  <c r="L998" i="6"/>
  <c r="H999" i="6"/>
  <c r="I999" i="6"/>
  <c r="J999" i="6"/>
  <c r="K999" i="6"/>
  <c r="L999" i="6"/>
  <c r="H1000" i="6"/>
  <c r="I1000" i="6"/>
  <c r="J1000" i="6"/>
  <c r="K1000" i="6"/>
  <c r="L1000" i="6"/>
  <c r="H1001" i="6"/>
  <c r="I1001" i="6"/>
  <c r="J1001" i="6"/>
  <c r="K1001" i="6"/>
  <c r="L1001" i="6"/>
  <c r="H1002" i="6"/>
  <c r="I1002" i="6"/>
  <c r="J1002" i="6"/>
  <c r="K1002" i="6"/>
  <c r="L1002" i="6"/>
  <c r="H1003" i="6"/>
  <c r="I1003" i="6"/>
  <c r="J1003" i="6"/>
  <c r="K1003" i="6"/>
  <c r="L1003" i="6"/>
  <c r="H1004" i="6"/>
  <c r="I1004" i="6"/>
  <c r="J1004" i="6"/>
  <c r="K1004" i="6"/>
  <c r="L1004" i="6"/>
  <c r="H1005" i="6"/>
  <c r="I1005" i="6"/>
  <c r="J1005" i="6"/>
  <c r="K1005" i="6"/>
  <c r="L1005" i="6"/>
  <c r="H1006" i="6"/>
  <c r="I1006" i="6"/>
  <c r="J1006" i="6"/>
  <c r="K1006" i="6"/>
  <c r="L1006" i="6"/>
  <c r="H1007" i="6"/>
  <c r="I1007" i="6"/>
  <c r="J1007" i="6"/>
  <c r="K1007" i="6"/>
  <c r="L1007" i="6"/>
  <c r="H1008" i="6"/>
  <c r="I1008" i="6"/>
  <c r="J1008" i="6"/>
  <c r="K1008" i="6"/>
  <c r="L1008" i="6"/>
  <c r="H1009" i="6"/>
  <c r="I1009" i="6"/>
  <c r="J1009" i="6"/>
  <c r="K1009" i="6"/>
  <c r="L1009" i="6"/>
  <c r="H1010" i="6"/>
  <c r="I1010" i="6"/>
  <c r="J1010" i="6"/>
  <c r="K1010" i="6"/>
  <c r="L1010" i="6"/>
  <c r="H1011" i="6"/>
  <c r="I1011" i="6"/>
  <c r="J1011" i="6"/>
  <c r="K1011" i="6"/>
  <c r="L1011" i="6"/>
  <c r="H1012" i="6"/>
  <c r="I1012" i="6"/>
  <c r="J1012" i="6"/>
  <c r="K1012" i="6"/>
  <c r="L1012" i="6"/>
  <c r="H1013" i="6"/>
  <c r="I1013" i="6"/>
  <c r="J1013" i="6"/>
  <c r="K1013" i="6"/>
  <c r="L1013" i="6"/>
  <c r="H1014" i="6"/>
  <c r="I1014" i="6"/>
  <c r="J1014" i="6"/>
  <c r="K1014" i="6"/>
  <c r="L1014" i="6"/>
  <c r="H1015" i="6"/>
  <c r="I1015" i="6"/>
  <c r="J1015" i="6"/>
  <c r="K1015" i="6"/>
  <c r="L1015" i="6"/>
  <c r="H1016" i="6"/>
  <c r="I1016" i="6"/>
  <c r="J1016" i="6"/>
  <c r="K1016" i="6"/>
  <c r="L1016" i="6"/>
  <c r="H1017" i="6"/>
  <c r="I1017" i="6"/>
  <c r="J1017" i="6"/>
  <c r="K1017" i="6"/>
  <c r="L1017" i="6"/>
  <c r="H1018" i="6"/>
  <c r="I1018" i="6"/>
  <c r="J1018" i="6"/>
  <c r="K1018" i="6"/>
  <c r="L1018" i="6"/>
  <c r="H1019" i="6"/>
  <c r="I1019" i="6"/>
  <c r="J1019" i="6"/>
  <c r="K1019" i="6"/>
  <c r="L1019" i="6"/>
  <c r="H1020" i="6"/>
  <c r="I1020" i="6"/>
  <c r="J1020" i="6"/>
  <c r="K1020" i="6"/>
  <c r="L1020" i="6"/>
  <c r="H1021" i="6"/>
  <c r="I1021" i="6"/>
  <c r="J1021" i="6"/>
  <c r="K1021" i="6"/>
  <c r="L1021" i="6"/>
  <c r="H1022" i="6"/>
  <c r="I1022" i="6"/>
  <c r="J1022" i="6"/>
  <c r="K1022" i="6"/>
  <c r="L1022" i="6"/>
  <c r="H1023" i="6"/>
  <c r="I1023" i="6"/>
  <c r="J1023" i="6"/>
  <c r="K1023" i="6"/>
  <c r="L1023" i="6"/>
  <c r="H1024" i="6"/>
  <c r="I1024" i="6"/>
  <c r="J1024" i="6"/>
  <c r="K1024" i="6"/>
  <c r="L1024" i="6"/>
  <c r="H1025" i="6"/>
  <c r="I1025" i="6"/>
  <c r="J1025" i="6"/>
  <c r="K1025" i="6"/>
  <c r="L1025" i="6"/>
  <c r="H1026" i="6"/>
  <c r="I1026" i="6"/>
  <c r="J1026" i="6"/>
  <c r="K1026" i="6"/>
  <c r="L1026" i="6"/>
  <c r="H1027" i="6"/>
  <c r="I1027" i="6"/>
  <c r="J1027" i="6"/>
  <c r="K1027" i="6"/>
  <c r="L1027" i="6"/>
  <c r="H1028" i="6"/>
  <c r="I1028" i="6"/>
  <c r="J1028" i="6"/>
  <c r="K1028" i="6"/>
  <c r="L1028" i="6"/>
  <c r="H1029" i="6"/>
  <c r="I1029" i="6"/>
  <c r="J1029" i="6"/>
  <c r="K1029" i="6"/>
  <c r="L1029" i="6"/>
  <c r="H1030" i="6"/>
  <c r="I1030" i="6"/>
  <c r="J1030" i="6"/>
  <c r="K1030" i="6"/>
  <c r="L1030" i="6"/>
  <c r="H1031" i="6"/>
  <c r="I1031" i="6"/>
  <c r="J1031" i="6"/>
  <c r="K1031" i="6"/>
  <c r="L1031" i="6"/>
  <c r="H1032" i="6"/>
  <c r="I1032" i="6"/>
  <c r="J1032" i="6"/>
  <c r="K1032" i="6"/>
  <c r="L1032" i="6"/>
  <c r="H1033" i="6"/>
  <c r="I1033" i="6"/>
  <c r="J1033" i="6"/>
  <c r="K1033" i="6"/>
  <c r="L1033" i="6"/>
  <c r="H1034" i="6"/>
  <c r="I1034" i="6"/>
  <c r="J1034" i="6"/>
  <c r="K1034" i="6"/>
  <c r="L1034" i="6"/>
  <c r="H1035" i="6"/>
  <c r="I1035" i="6"/>
  <c r="J1035" i="6"/>
  <c r="K1035" i="6"/>
  <c r="L1035" i="6"/>
  <c r="H1036" i="6"/>
  <c r="I1036" i="6"/>
  <c r="J1036" i="6"/>
  <c r="K1036" i="6"/>
  <c r="L1036" i="6"/>
  <c r="H1037" i="6"/>
  <c r="I1037" i="6"/>
  <c r="J1037" i="6"/>
  <c r="K1037" i="6"/>
  <c r="L1037" i="6"/>
  <c r="H1038" i="6"/>
  <c r="I1038" i="6"/>
  <c r="J1038" i="6"/>
  <c r="K1038" i="6"/>
  <c r="L1038" i="6"/>
  <c r="H1039" i="6"/>
  <c r="I1039" i="6"/>
  <c r="J1039" i="6"/>
  <c r="K1039" i="6"/>
  <c r="L1039" i="6"/>
  <c r="H1040" i="6"/>
  <c r="I1040" i="6"/>
  <c r="J1040" i="6"/>
  <c r="K1040" i="6"/>
  <c r="L1040" i="6"/>
  <c r="H1041" i="6"/>
  <c r="I1041" i="6"/>
  <c r="J1041" i="6"/>
  <c r="K1041" i="6"/>
  <c r="L1041" i="6"/>
  <c r="H1042" i="6"/>
  <c r="I1042" i="6"/>
  <c r="J1042" i="6"/>
  <c r="K1042" i="6"/>
  <c r="L1042" i="6"/>
  <c r="H1043" i="6"/>
  <c r="I1043" i="6"/>
  <c r="J1043" i="6"/>
  <c r="K1043" i="6"/>
  <c r="L1043" i="6"/>
  <c r="H1044" i="6"/>
  <c r="I1044" i="6"/>
  <c r="J1044" i="6"/>
  <c r="K1044" i="6"/>
  <c r="L1044" i="6"/>
  <c r="H1045" i="6"/>
  <c r="I1045" i="6"/>
  <c r="J1045" i="6"/>
  <c r="K1045" i="6"/>
  <c r="L1045" i="6"/>
  <c r="H1046" i="6"/>
  <c r="I1046" i="6"/>
  <c r="J1046" i="6"/>
  <c r="K1046" i="6"/>
  <c r="L1046" i="6"/>
  <c r="H1047" i="6"/>
  <c r="I1047" i="6"/>
  <c r="J1047" i="6"/>
  <c r="K1047" i="6"/>
  <c r="L1047" i="6"/>
  <c r="H1048" i="6"/>
  <c r="I1048" i="6"/>
  <c r="J1048" i="6"/>
  <c r="K1048" i="6"/>
  <c r="L1048" i="6"/>
  <c r="H1049" i="6"/>
  <c r="I1049" i="6"/>
  <c r="J1049" i="6"/>
  <c r="K1049" i="6"/>
  <c r="L1049" i="6"/>
  <c r="H1050" i="6"/>
  <c r="I1050" i="6"/>
  <c r="J1050" i="6"/>
  <c r="K1050" i="6"/>
  <c r="L1050" i="6"/>
  <c r="H1051" i="6"/>
  <c r="I1051" i="6"/>
  <c r="J1051" i="6"/>
  <c r="K1051" i="6"/>
  <c r="L1051" i="6"/>
  <c r="H1052" i="6"/>
  <c r="I1052" i="6"/>
  <c r="J1052" i="6"/>
  <c r="K1052" i="6"/>
  <c r="L1052" i="6"/>
  <c r="H1053" i="6"/>
  <c r="I1053" i="6"/>
  <c r="J1053" i="6"/>
  <c r="K1053" i="6"/>
  <c r="L1053" i="6"/>
  <c r="H1054" i="6"/>
  <c r="I1054" i="6"/>
  <c r="J1054" i="6"/>
  <c r="K1054" i="6"/>
  <c r="L1054" i="6"/>
  <c r="H1055" i="6"/>
  <c r="I1055" i="6"/>
  <c r="J1055" i="6"/>
  <c r="K1055" i="6"/>
  <c r="L1055" i="6"/>
  <c r="H1056" i="6"/>
  <c r="I1056" i="6"/>
  <c r="J1056" i="6"/>
  <c r="K1056" i="6"/>
  <c r="L1056" i="6"/>
  <c r="H1057" i="6"/>
  <c r="I1057" i="6"/>
  <c r="J1057" i="6"/>
  <c r="K1057" i="6"/>
  <c r="L1057" i="6"/>
  <c r="H1058" i="6"/>
  <c r="I1058" i="6"/>
  <c r="J1058" i="6"/>
  <c r="K1058" i="6"/>
  <c r="L1058" i="6"/>
  <c r="H1059" i="6"/>
  <c r="I1059" i="6"/>
  <c r="J1059" i="6"/>
  <c r="K1059" i="6"/>
  <c r="L1059" i="6"/>
  <c r="H1060" i="6"/>
  <c r="I1060" i="6"/>
  <c r="J1060" i="6"/>
  <c r="K1060" i="6"/>
  <c r="L1060" i="6"/>
  <c r="H1061" i="6"/>
  <c r="I1061" i="6"/>
  <c r="J1061" i="6"/>
  <c r="K1061" i="6"/>
  <c r="L1061" i="6"/>
  <c r="H1062" i="6"/>
  <c r="I1062" i="6"/>
  <c r="J1062" i="6"/>
  <c r="K1062" i="6"/>
  <c r="L1062" i="6"/>
  <c r="H1063" i="6"/>
  <c r="I1063" i="6"/>
  <c r="J1063" i="6"/>
  <c r="K1063" i="6"/>
  <c r="L1063" i="6"/>
  <c r="H1064" i="6"/>
  <c r="I1064" i="6"/>
  <c r="J1064" i="6"/>
  <c r="K1064" i="6"/>
  <c r="L1064" i="6"/>
  <c r="H1065" i="6"/>
  <c r="I1065" i="6"/>
  <c r="J1065" i="6"/>
  <c r="K1065" i="6"/>
  <c r="L1065" i="6"/>
  <c r="H1066" i="6"/>
  <c r="I1066" i="6"/>
  <c r="J1066" i="6"/>
  <c r="K1066" i="6"/>
  <c r="L1066" i="6"/>
  <c r="H1067" i="6"/>
  <c r="I1067" i="6"/>
  <c r="J1067" i="6"/>
  <c r="K1067" i="6"/>
  <c r="L1067" i="6"/>
  <c r="H1068" i="6"/>
  <c r="I1068" i="6"/>
  <c r="J1068" i="6"/>
  <c r="K1068" i="6"/>
  <c r="L1068" i="6"/>
  <c r="H1069" i="6"/>
  <c r="I1069" i="6"/>
  <c r="J1069" i="6"/>
  <c r="K1069" i="6"/>
  <c r="L1069" i="6"/>
  <c r="H1070" i="6"/>
  <c r="I1070" i="6"/>
  <c r="J1070" i="6"/>
  <c r="K1070" i="6"/>
  <c r="L1070" i="6"/>
  <c r="H1071" i="6"/>
  <c r="I1071" i="6"/>
  <c r="J1071" i="6"/>
  <c r="K1071" i="6"/>
  <c r="L1071" i="6"/>
  <c r="H1072" i="6"/>
  <c r="I1072" i="6"/>
  <c r="J1072" i="6"/>
  <c r="K1072" i="6"/>
  <c r="L1072" i="6"/>
  <c r="H1073" i="6"/>
  <c r="I1073" i="6"/>
  <c r="J1073" i="6"/>
  <c r="K1073" i="6"/>
  <c r="L1073" i="6"/>
  <c r="H1074" i="6"/>
  <c r="I1074" i="6"/>
  <c r="J1074" i="6"/>
  <c r="K1074" i="6"/>
  <c r="L1074" i="6"/>
  <c r="H1075" i="6"/>
  <c r="I1075" i="6"/>
  <c r="J1075" i="6"/>
  <c r="K1075" i="6"/>
  <c r="L1075" i="6"/>
  <c r="H1076" i="6"/>
  <c r="I1076" i="6"/>
  <c r="J1076" i="6"/>
  <c r="K1076" i="6"/>
  <c r="L1076" i="6"/>
  <c r="H1077" i="6"/>
  <c r="I1077" i="6"/>
  <c r="J1077" i="6"/>
  <c r="K1077" i="6"/>
  <c r="L1077" i="6"/>
  <c r="H1078" i="6"/>
  <c r="I1078" i="6"/>
  <c r="J1078" i="6"/>
  <c r="K1078" i="6"/>
  <c r="L1078" i="6"/>
  <c r="H1079" i="6"/>
  <c r="I1079" i="6"/>
  <c r="J1079" i="6"/>
  <c r="K1079" i="6"/>
  <c r="L1079" i="6"/>
  <c r="H1080" i="6"/>
  <c r="I1080" i="6"/>
  <c r="J1080" i="6"/>
  <c r="K1080" i="6"/>
  <c r="L1080" i="6"/>
  <c r="H1081" i="6"/>
  <c r="I1081" i="6"/>
  <c r="J1081" i="6"/>
  <c r="K1081" i="6"/>
  <c r="L1081" i="6"/>
  <c r="H1082" i="6"/>
  <c r="I1082" i="6"/>
  <c r="J1082" i="6"/>
  <c r="K1082" i="6"/>
  <c r="L1082" i="6"/>
  <c r="H1083" i="6"/>
  <c r="I1083" i="6"/>
  <c r="J1083" i="6"/>
  <c r="K1083" i="6"/>
  <c r="L1083" i="6"/>
  <c r="H1084" i="6"/>
  <c r="I1084" i="6"/>
  <c r="J1084" i="6"/>
  <c r="K1084" i="6"/>
  <c r="L1084" i="6"/>
  <c r="H1085" i="6"/>
  <c r="I1085" i="6"/>
  <c r="J1085" i="6"/>
  <c r="K1085" i="6"/>
  <c r="L1085" i="6"/>
  <c r="H1086" i="6"/>
  <c r="I1086" i="6"/>
  <c r="J1086" i="6"/>
  <c r="K1086" i="6"/>
  <c r="L1086" i="6"/>
  <c r="H1087" i="6"/>
  <c r="I1087" i="6"/>
  <c r="J1087" i="6"/>
  <c r="K1087" i="6"/>
  <c r="L1087" i="6"/>
  <c r="H1088" i="6"/>
  <c r="I1088" i="6"/>
  <c r="J1088" i="6"/>
  <c r="K1088" i="6"/>
  <c r="L1088" i="6"/>
  <c r="H1089" i="6"/>
  <c r="I1089" i="6"/>
  <c r="J1089" i="6"/>
  <c r="K1089" i="6"/>
  <c r="L1089" i="6"/>
  <c r="H1090" i="6"/>
  <c r="I1090" i="6"/>
  <c r="J1090" i="6"/>
  <c r="K1090" i="6"/>
  <c r="L1090" i="6"/>
  <c r="H1091" i="6"/>
  <c r="I1091" i="6"/>
  <c r="J1091" i="6"/>
  <c r="K1091" i="6"/>
  <c r="L1091" i="6"/>
  <c r="H1092" i="6"/>
  <c r="I1092" i="6"/>
  <c r="J1092" i="6"/>
  <c r="K1092" i="6"/>
  <c r="L1092" i="6"/>
  <c r="H1093" i="6"/>
  <c r="I1093" i="6"/>
  <c r="J1093" i="6"/>
  <c r="K1093" i="6"/>
  <c r="L1093" i="6"/>
  <c r="H1094" i="6"/>
  <c r="I1094" i="6"/>
  <c r="J1094" i="6"/>
  <c r="K1094" i="6"/>
  <c r="L1094" i="6"/>
  <c r="H1095" i="6"/>
  <c r="I1095" i="6"/>
  <c r="J1095" i="6"/>
  <c r="K1095" i="6"/>
  <c r="L1095" i="6"/>
  <c r="H1096" i="6"/>
  <c r="I1096" i="6"/>
  <c r="J1096" i="6"/>
  <c r="K1096" i="6"/>
  <c r="L1096" i="6"/>
  <c r="H1097" i="6"/>
  <c r="I1097" i="6"/>
  <c r="J1097" i="6"/>
  <c r="K1097" i="6"/>
  <c r="L1097" i="6"/>
  <c r="H1098" i="6"/>
  <c r="I1098" i="6"/>
  <c r="J1098" i="6"/>
  <c r="K1098" i="6"/>
  <c r="L1098" i="6"/>
  <c r="H1099" i="6"/>
  <c r="I1099" i="6"/>
  <c r="J1099" i="6"/>
  <c r="K1099" i="6"/>
  <c r="L1099" i="6"/>
  <c r="H1100" i="6"/>
  <c r="I1100" i="6"/>
  <c r="J1100" i="6"/>
  <c r="K1100" i="6"/>
  <c r="L1100" i="6"/>
  <c r="H1101" i="6"/>
  <c r="I1101" i="6"/>
  <c r="J1101" i="6"/>
  <c r="K1101" i="6"/>
  <c r="L1101" i="6"/>
  <c r="H1102" i="6"/>
  <c r="I1102" i="6"/>
  <c r="J1102" i="6"/>
  <c r="K1102" i="6"/>
  <c r="L1102" i="6"/>
  <c r="H1103" i="6"/>
  <c r="I1103" i="6"/>
  <c r="J1103" i="6"/>
  <c r="K1103" i="6"/>
  <c r="L1103" i="6"/>
  <c r="H1104" i="6"/>
  <c r="I1104" i="6"/>
  <c r="J1104" i="6"/>
  <c r="K1104" i="6"/>
  <c r="L1104" i="6"/>
  <c r="H1105" i="6"/>
  <c r="I1105" i="6"/>
  <c r="J1105" i="6"/>
  <c r="K1105" i="6"/>
  <c r="L1105" i="6"/>
  <c r="H1106" i="6"/>
  <c r="I1106" i="6"/>
  <c r="J1106" i="6"/>
  <c r="K1106" i="6"/>
  <c r="L1106" i="6"/>
  <c r="H1107" i="6"/>
  <c r="I1107" i="6"/>
  <c r="J1107" i="6"/>
  <c r="K1107" i="6"/>
  <c r="L1107" i="6"/>
  <c r="H1108" i="6"/>
  <c r="I1108" i="6"/>
  <c r="J1108" i="6"/>
  <c r="K1108" i="6"/>
  <c r="L1108" i="6"/>
  <c r="H1109" i="6"/>
  <c r="I1109" i="6"/>
  <c r="J1109" i="6"/>
  <c r="K1109" i="6"/>
  <c r="L1109" i="6"/>
  <c r="H1110" i="6"/>
  <c r="I1110" i="6"/>
  <c r="J1110" i="6"/>
  <c r="K1110" i="6"/>
  <c r="L1110" i="6"/>
  <c r="H1111" i="6"/>
  <c r="I1111" i="6"/>
  <c r="J1111" i="6"/>
  <c r="K1111" i="6"/>
  <c r="L1111" i="6"/>
  <c r="H1112" i="6"/>
  <c r="I1112" i="6"/>
  <c r="J1112" i="6"/>
  <c r="K1112" i="6"/>
  <c r="L1112" i="6"/>
  <c r="H1113" i="6"/>
  <c r="I1113" i="6"/>
  <c r="J1113" i="6"/>
  <c r="K1113" i="6"/>
  <c r="L1113" i="6"/>
  <c r="H1114" i="6"/>
  <c r="I1114" i="6"/>
  <c r="J1114" i="6"/>
  <c r="K1114" i="6"/>
  <c r="L1114" i="6"/>
  <c r="H1115" i="6"/>
  <c r="I1115" i="6"/>
  <c r="J1115" i="6"/>
  <c r="K1115" i="6"/>
  <c r="L1115" i="6"/>
  <c r="H1116" i="6"/>
  <c r="I1116" i="6"/>
  <c r="J1116" i="6"/>
  <c r="K1116" i="6"/>
  <c r="L1116" i="6"/>
  <c r="H1117" i="6"/>
  <c r="I1117" i="6"/>
  <c r="J1117" i="6"/>
  <c r="K1117" i="6"/>
  <c r="L1117" i="6"/>
  <c r="H1118" i="6"/>
  <c r="I1118" i="6"/>
  <c r="J1118" i="6"/>
  <c r="K1118" i="6"/>
  <c r="L1118" i="6"/>
  <c r="H1119" i="6"/>
  <c r="I1119" i="6"/>
  <c r="J1119" i="6"/>
  <c r="K1119" i="6"/>
  <c r="L1119" i="6"/>
  <c r="H1120" i="6"/>
  <c r="I1120" i="6"/>
  <c r="J1120" i="6"/>
  <c r="K1120" i="6"/>
  <c r="L1120" i="6"/>
  <c r="H1121" i="6"/>
  <c r="I1121" i="6"/>
  <c r="J1121" i="6"/>
  <c r="K1121" i="6"/>
  <c r="L1121" i="6"/>
  <c r="H1122" i="6"/>
  <c r="I1122" i="6"/>
  <c r="J1122" i="6"/>
  <c r="K1122" i="6"/>
  <c r="L1122" i="6"/>
  <c r="H1123" i="6"/>
  <c r="I1123" i="6"/>
  <c r="J1123" i="6"/>
  <c r="K1123" i="6"/>
  <c r="L1123" i="6"/>
  <c r="H1124" i="6"/>
  <c r="I1124" i="6"/>
  <c r="J1124" i="6"/>
  <c r="K1124" i="6"/>
  <c r="L1124" i="6"/>
  <c r="H1125" i="6"/>
  <c r="I1125" i="6"/>
  <c r="J1125" i="6"/>
  <c r="K1125" i="6"/>
  <c r="L1125" i="6"/>
  <c r="H1126" i="6"/>
  <c r="I1126" i="6"/>
  <c r="J1126" i="6"/>
  <c r="K1126" i="6"/>
  <c r="L1126" i="6"/>
  <c r="H1127" i="6"/>
  <c r="I1127" i="6"/>
  <c r="J1127" i="6"/>
  <c r="K1127" i="6"/>
  <c r="L1127" i="6"/>
  <c r="H1128" i="6"/>
  <c r="I1128" i="6"/>
  <c r="J1128" i="6"/>
  <c r="K1128" i="6"/>
  <c r="L1128" i="6"/>
  <c r="H1129" i="6"/>
  <c r="I1129" i="6"/>
  <c r="J1129" i="6"/>
  <c r="K1129" i="6"/>
  <c r="L1129" i="6"/>
  <c r="H1130" i="6"/>
  <c r="I1130" i="6"/>
  <c r="J1130" i="6"/>
  <c r="K1130" i="6"/>
  <c r="L1130" i="6"/>
  <c r="H1131" i="6"/>
  <c r="I1131" i="6"/>
  <c r="J1131" i="6"/>
  <c r="K1131" i="6"/>
  <c r="L1131" i="6"/>
  <c r="H1132" i="6"/>
  <c r="I1132" i="6"/>
  <c r="J1132" i="6"/>
  <c r="K1132" i="6"/>
  <c r="L1132" i="6"/>
  <c r="H1133" i="6"/>
  <c r="I1133" i="6"/>
  <c r="J1133" i="6"/>
  <c r="K1133" i="6"/>
  <c r="L1133" i="6"/>
  <c r="H1134" i="6"/>
  <c r="I1134" i="6"/>
  <c r="J1134" i="6"/>
  <c r="K1134" i="6"/>
  <c r="L1134" i="6"/>
  <c r="H1135" i="6"/>
  <c r="I1135" i="6"/>
  <c r="J1135" i="6"/>
  <c r="K1135" i="6"/>
  <c r="L1135" i="6"/>
  <c r="H1136" i="6"/>
  <c r="I1136" i="6"/>
  <c r="J1136" i="6"/>
  <c r="K1136" i="6"/>
  <c r="L1136" i="6"/>
  <c r="H1137" i="6"/>
  <c r="I1137" i="6"/>
  <c r="J1137" i="6"/>
  <c r="K1137" i="6"/>
  <c r="L1137" i="6"/>
  <c r="H1138" i="6"/>
  <c r="I1138" i="6"/>
  <c r="J1138" i="6"/>
  <c r="K1138" i="6"/>
  <c r="L1138" i="6"/>
  <c r="H1139" i="6"/>
  <c r="I1139" i="6"/>
  <c r="J1139" i="6"/>
  <c r="K1139" i="6"/>
  <c r="L1139" i="6"/>
  <c r="H1140" i="6"/>
  <c r="I1140" i="6"/>
  <c r="J1140" i="6"/>
  <c r="K1140" i="6"/>
  <c r="L1140" i="6"/>
  <c r="H1141" i="6"/>
  <c r="I1141" i="6"/>
  <c r="J1141" i="6"/>
  <c r="K1141" i="6"/>
  <c r="L1141" i="6"/>
  <c r="H1142" i="6"/>
  <c r="I1142" i="6"/>
  <c r="J1142" i="6"/>
  <c r="K1142" i="6"/>
  <c r="L1142" i="6"/>
  <c r="H1143" i="6"/>
  <c r="I1143" i="6"/>
  <c r="J1143" i="6"/>
  <c r="K1143" i="6"/>
  <c r="L1143" i="6"/>
  <c r="H1144" i="6"/>
  <c r="I1144" i="6"/>
  <c r="J1144" i="6"/>
  <c r="K1144" i="6"/>
  <c r="L1144" i="6"/>
  <c r="H1145" i="6"/>
  <c r="I1145" i="6"/>
  <c r="J1145" i="6"/>
  <c r="K1145" i="6"/>
  <c r="L1145" i="6"/>
  <c r="H1146" i="6"/>
  <c r="I1146" i="6"/>
  <c r="J1146" i="6"/>
  <c r="K1146" i="6"/>
  <c r="L1146" i="6"/>
  <c r="H1147" i="6"/>
  <c r="I1147" i="6"/>
  <c r="J1147" i="6"/>
  <c r="K1147" i="6"/>
  <c r="L1147" i="6"/>
  <c r="H1148" i="6"/>
  <c r="I1148" i="6"/>
  <c r="J1148" i="6"/>
  <c r="K1148" i="6"/>
  <c r="L1148" i="6"/>
  <c r="H1149" i="6"/>
  <c r="I1149" i="6"/>
  <c r="J1149" i="6"/>
  <c r="K1149" i="6"/>
  <c r="L1149" i="6"/>
  <c r="H1150" i="6"/>
  <c r="I1150" i="6"/>
  <c r="J1150" i="6"/>
  <c r="K1150" i="6"/>
  <c r="L1150" i="6"/>
  <c r="H1151" i="6"/>
  <c r="I1151" i="6"/>
  <c r="J1151" i="6"/>
  <c r="K1151" i="6"/>
  <c r="L1151" i="6"/>
  <c r="H1152" i="6"/>
  <c r="I1152" i="6"/>
  <c r="J1152" i="6"/>
  <c r="K1152" i="6"/>
  <c r="L1152" i="6"/>
  <c r="H1153" i="6"/>
  <c r="I1153" i="6"/>
  <c r="J1153" i="6"/>
  <c r="K1153" i="6"/>
  <c r="L1153" i="6"/>
  <c r="H1154" i="6"/>
  <c r="I1154" i="6"/>
  <c r="J1154" i="6"/>
  <c r="K1154" i="6"/>
  <c r="L1154" i="6"/>
  <c r="H1155" i="6"/>
  <c r="I1155" i="6"/>
  <c r="J1155" i="6"/>
  <c r="K1155" i="6"/>
  <c r="L1155" i="6"/>
  <c r="H1156" i="6"/>
  <c r="I1156" i="6"/>
  <c r="J1156" i="6"/>
  <c r="K1156" i="6"/>
  <c r="L1156" i="6"/>
  <c r="H1157" i="6"/>
  <c r="I1157" i="6"/>
  <c r="J1157" i="6"/>
  <c r="K1157" i="6"/>
  <c r="L1157" i="6"/>
  <c r="H1158" i="6"/>
  <c r="I1158" i="6"/>
  <c r="J1158" i="6"/>
  <c r="K1158" i="6"/>
  <c r="L1158" i="6"/>
  <c r="H1159" i="6"/>
  <c r="I1159" i="6"/>
  <c r="J1159" i="6"/>
  <c r="K1159" i="6"/>
  <c r="L1159" i="6"/>
  <c r="H1160" i="6"/>
  <c r="I1160" i="6"/>
  <c r="J1160" i="6"/>
  <c r="K1160" i="6"/>
  <c r="L1160" i="6"/>
  <c r="H1161" i="6"/>
  <c r="I1161" i="6"/>
  <c r="J1161" i="6"/>
  <c r="K1161" i="6"/>
  <c r="L1161" i="6"/>
  <c r="H1162" i="6"/>
  <c r="I1162" i="6"/>
  <c r="J1162" i="6"/>
  <c r="K1162" i="6"/>
  <c r="L1162" i="6"/>
  <c r="H1163" i="6"/>
  <c r="I1163" i="6"/>
  <c r="J1163" i="6"/>
  <c r="K1163" i="6"/>
  <c r="L1163" i="6"/>
  <c r="H1164" i="6"/>
  <c r="I1164" i="6"/>
  <c r="J1164" i="6"/>
  <c r="K1164" i="6"/>
  <c r="L1164" i="6"/>
  <c r="H1165" i="6"/>
  <c r="I1165" i="6"/>
  <c r="J1165" i="6"/>
  <c r="K1165" i="6"/>
  <c r="L1165" i="6"/>
  <c r="H1166" i="6"/>
  <c r="I1166" i="6"/>
  <c r="J1166" i="6"/>
  <c r="K1166" i="6"/>
  <c r="L1166" i="6"/>
  <c r="H1167" i="6"/>
  <c r="I1167" i="6"/>
  <c r="J1167" i="6"/>
  <c r="K1167" i="6"/>
  <c r="L1167" i="6"/>
  <c r="H1168" i="6"/>
  <c r="I1168" i="6"/>
  <c r="J1168" i="6"/>
  <c r="K1168" i="6"/>
  <c r="L1168" i="6"/>
  <c r="H1169" i="6"/>
  <c r="I1169" i="6"/>
  <c r="J1169" i="6"/>
  <c r="K1169" i="6"/>
  <c r="L1169" i="6"/>
  <c r="H1170" i="6"/>
  <c r="I1170" i="6"/>
  <c r="J1170" i="6"/>
  <c r="K1170" i="6"/>
  <c r="L1170" i="6"/>
  <c r="H1171" i="6"/>
  <c r="I1171" i="6"/>
  <c r="J1171" i="6"/>
  <c r="K1171" i="6"/>
  <c r="L1171" i="6"/>
  <c r="H1172" i="6"/>
  <c r="I1172" i="6"/>
  <c r="J1172" i="6"/>
  <c r="K1172" i="6"/>
  <c r="L1172" i="6"/>
  <c r="H1173" i="6"/>
  <c r="I1173" i="6"/>
  <c r="J1173" i="6"/>
  <c r="K1173" i="6"/>
  <c r="L1173" i="6"/>
  <c r="H1174" i="6"/>
  <c r="I1174" i="6"/>
  <c r="J1174" i="6"/>
  <c r="K1174" i="6"/>
  <c r="L1174" i="6"/>
  <c r="H1175" i="6"/>
  <c r="I1175" i="6"/>
  <c r="J1175" i="6"/>
  <c r="K1175" i="6"/>
  <c r="L1175" i="6"/>
  <c r="H1176" i="6"/>
  <c r="I1176" i="6"/>
  <c r="J1176" i="6"/>
  <c r="K1176" i="6"/>
  <c r="L1176" i="6"/>
  <c r="H1177" i="6"/>
  <c r="I1177" i="6"/>
  <c r="J1177" i="6"/>
  <c r="K1177" i="6"/>
  <c r="L1177" i="6"/>
  <c r="H1178" i="6"/>
  <c r="I1178" i="6"/>
  <c r="J1178" i="6"/>
  <c r="K1178" i="6"/>
  <c r="L1178" i="6"/>
  <c r="H1179" i="6"/>
  <c r="I1179" i="6"/>
  <c r="J1179" i="6"/>
  <c r="K1179" i="6"/>
  <c r="L1179" i="6"/>
  <c r="H1180" i="6"/>
  <c r="I1180" i="6"/>
  <c r="J1180" i="6"/>
  <c r="K1180" i="6"/>
  <c r="L1180" i="6"/>
  <c r="H1181" i="6"/>
  <c r="I1181" i="6"/>
  <c r="J1181" i="6"/>
  <c r="K1181" i="6"/>
  <c r="L1181" i="6"/>
  <c r="H1182" i="6"/>
  <c r="I1182" i="6"/>
  <c r="J1182" i="6"/>
  <c r="K1182" i="6"/>
  <c r="L1182" i="6"/>
  <c r="H1183" i="6"/>
  <c r="I1183" i="6"/>
  <c r="J1183" i="6"/>
  <c r="K1183" i="6"/>
  <c r="L1183" i="6"/>
  <c r="H1184" i="6"/>
  <c r="I1184" i="6"/>
  <c r="J1184" i="6"/>
  <c r="K1184" i="6"/>
  <c r="L1184" i="6"/>
  <c r="H1185" i="6"/>
  <c r="I1185" i="6"/>
  <c r="J1185" i="6"/>
  <c r="K1185" i="6"/>
  <c r="L1185" i="6"/>
  <c r="H1186" i="6"/>
  <c r="I1186" i="6"/>
  <c r="J1186" i="6"/>
  <c r="K1186" i="6"/>
  <c r="L1186" i="6"/>
  <c r="H1187" i="6"/>
  <c r="I1187" i="6"/>
  <c r="J1187" i="6"/>
  <c r="K1187" i="6"/>
  <c r="L1187" i="6"/>
  <c r="H1188" i="6"/>
  <c r="I1188" i="6"/>
  <c r="J1188" i="6"/>
  <c r="K1188" i="6"/>
  <c r="L1188" i="6"/>
  <c r="H1189" i="6"/>
  <c r="I1189" i="6"/>
  <c r="J1189" i="6"/>
  <c r="K1189" i="6"/>
  <c r="L1189" i="6"/>
  <c r="H1190" i="6"/>
  <c r="I1190" i="6"/>
  <c r="J1190" i="6"/>
  <c r="K1190" i="6"/>
  <c r="L1190" i="6"/>
  <c r="H1191" i="6"/>
  <c r="I1191" i="6"/>
  <c r="J1191" i="6"/>
  <c r="K1191" i="6"/>
  <c r="L1191" i="6"/>
  <c r="H1192" i="6"/>
  <c r="I1192" i="6"/>
  <c r="J1192" i="6"/>
  <c r="K1192" i="6"/>
  <c r="L1192" i="6"/>
  <c r="H1193" i="6"/>
  <c r="I1193" i="6"/>
  <c r="J1193" i="6"/>
  <c r="K1193" i="6"/>
  <c r="L1193" i="6"/>
  <c r="H1194" i="6"/>
  <c r="I1194" i="6"/>
  <c r="J1194" i="6"/>
  <c r="K1194" i="6"/>
  <c r="L1194" i="6"/>
  <c r="H1195" i="6"/>
  <c r="I1195" i="6"/>
  <c r="J1195" i="6"/>
  <c r="K1195" i="6"/>
  <c r="L1195" i="6"/>
  <c r="H1196" i="6"/>
  <c r="I1196" i="6"/>
  <c r="J1196" i="6"/>
  <c r="K1196" i="6"/>
  <c r="L1196" i="6"/>
  <c r="H1197" i="6"/>
  <c r="I1197" i="6"/>
  <c r="J1197" i="6"/>
  <c r="K1197" i="6"/>
  <c r="L1197" i="6"/>
  <c r="H1198" i="6"/>
  <c r="I1198" i="6"/>
  <c r="J1198" i="6"/>
  <c r="K1198" i="6"/>
  <c r="L1198" i="6"/>
  <c r="H1199" i="6"/>
  <c r="I1199" i="6"/>
  <c r="J1199" i="6"/>
  <c r="K1199" i="6"/>
  <c r="L1199" i="6"/>
  <c r="H1200" i="6"/>
  <c r="I1200" i="6"/>
  <c r="J1200" i="6"/>
  <c r="K1200" i="6"/>
  <c r="L1200" i="6"/>
  <c r="H1201" i="6"/>
  <c r="I1201" i="6"/>
  <c r="J1201" i="6"/>
  <c r="K1201" i="6"/>
  <c r="L1201" i="6"/>
  <c r="H1202" i="6"/>
  <c r="I1202" i="6"/>
  <c r="J1202" i="6"/>
  <c r="K1202" i="6"/>
  <c r="L1202" i="6"/>
  <c r="H1203" i="6"/>
  <c r="I1203" i="6"/>
  <c r="J1203" i="6"/>
  <c r="K1203" i="6"/>
  <c r="L1203" i="6"/>
  <c r="H1204" i="6"/>
  <c r="I1204" i="6"/>
  <c r="J1204" i="6"/>
  <c r="K1204" i="6"/>
  <c r="L1204" i="6"/>
  <c r="H1205" i="6"/>
  <c r="I1205" i="6"/>
  <c r="J1205" i="6"/>
  <c r="K1205" i="6"/>
  <c r="L1205" i="6"/>
  <c r="H1206" i="6"/>
  <c r="I1206" i="6"/>
  <c r="J1206" i="6"/>
  <c r="K1206" i="6"/>
  <c r="L1206" i="6"/>
  <c r="H1207" i="6"/>
  <c r="I1207" i="6"/>
  <c r="J1207" i="6"/>
  <c r="K1207" i="6"/>
  <c r="L1207" i="6"/>
  <c r="H1208" i="6"/>
  <c r="I1208" i="6"/>
  <c r="J1208" i="6"/>
  <c r="K1208" i="6"/>
  <c r="L1208" i="6"/>
  <c r="H1209" i="6"/>
  <c r="I1209" i="6"/>
  <c r="J1209" i="6"/>
  <c r="K1209" i="6"/>
  <c r="L1209" i="6"/>
  <c r="H1210" i="6"/>
  <c r="I1210" i="6"/>
  <c r="J1210" i="6"/>
  <c r="K1210" i="6"/>
  <c r="L1210" i="6"/>
  <c r="H1211" i="6"/>
  <c r="I1211" i="6"/>
  <c r="J1211" i="6"/>
  <c r="K1211" i="6"/>
  <c r="L1211" i="6"/>
  <c r="H1212" i="6"/>
  <c r="I1212" i="6"/>
  <c r="J1212" i="6"/>
  <c r="K1212" i="6"/>
  <c r="L1212" i="6"/>
  <c r="H1213" i="6"/>
  <c r="I1213" i="6"/>
  <c r="J1213" i="6"/>
  <c r="K1213" i="6"/>
  <c r="L1213" i="6"/>
  <c r="H1214" i="6"/>
  <c r="I1214" i="6"/>
  <c r="J1214" i="6"/>
  <c r="K1214" i="6"/>
  <c r="L1214" i="6"/>
  <c r="H1215" i="6"/>
  <c r="I1215" i="6"/>
  <c r="J1215" i="6"/>
  <c r="K1215" i="6"/>
  <c r="L1215" i="6"/>
  <c r="H1216" i="6"/>
  <c r="I1216" i="6"/>
  <c r="J1216" i="6"/>
  <c r="K1216" i="6"/>
  <c r="L1216" i="6"/>
  <c r="H1217" i="6"/>
  <c r="I1217" i="6"/>
  <c r="J1217" i="6"/>
  <c r="K1217" i="6"/>
  <c r="L1217" i="6"/>
  <c r="H1218" i="6"/>
  <c r="I1218" i="6"/>
  <c r="J1218" i="6"/>
  <c r="K1218" i="6"/>
  <c r="L1218" i="6"/>
  <c r="H1219" i="6"/>
  <c r="I1219" i="6"/>
  <c r="J1219" i="6"/>
  <c r="K1219" i="6"/>
  <c r="L1219" i="6"/>
  <c r="H1220" i="6"/>
  <c r="I1220" i="6"/>
  <c r="J1220" i="6"/>
  <c r="K1220" i="6"/>
  <c r="L1220" i="6"/>
  <c r="H1221" i="6"/>
  <c r="I1221" i="6"/>
  <c r="J1221" i="6"/>
  <c r="K1221" i="6"/>
  <c r="L1221" i="6"/>
  <c r="H1222" i="6"/>
  <c r="I1222" i="6"/>
  <c r="J1222" i="6"/>
  <c r="K1222" i="6"/>
  <c r="L1222" i="6"/>
  <c r="H1223" i="6"/>
  <c r="I1223" i="6"/>
  <c r="J1223" i="6"/>
  <c r="K1223" i="6"/>
  <c r="L1223" i="6"/>
  <c r="H1224" i="6"/>
  <c r="I1224" i="6"/>
  <c r="J1224" i="6"/>
  <c r="K1224" i="6"/>
  <c r="L1224" i="6"/>
  <c r="H1225" i="6"/>
  <c r="I1225" i="6"/>
  <c r="J1225" i="6"/>
  <c r="K1225" i="6"/>
  <c r="L1225" i="6"/>
  <c r="H1226" i="6"/>
  <c r="I1226" i="6"/>
  <c r="J1226" i="6"/>
  <c r="K1226" i="6"/>
  <c r="L1226" i="6"/>
  <c r="H1227" i="6"/>
  <c r="I1227" i="6"/>
  <c r="J1227" i="6"/>
  <c r="K1227" i="6"/>
  <c r="L1227" i="6"/>
  <c r="H1228" i="6"/>
  <c r="I1228" i="6"/>
  <c r="J1228" i="6"/>
  <c r="K1228" i="6"/>
  <c r="L1228" i="6"/>
  <c r="H1229" i="6"/>
  <c r="I1229" i="6"/>
  <c r="J1229" i="6"/>
  <c r="K1229" i="6"/>
  <c r="L1229" i="6"/>
  <c r="H1230" i="6"/>
  <c r="I1230" i="6"/>
  <c r="J1230" i="6"/>
  <c r="K1230" i="6"/>
  <c r="L1230" i="6"/>
  <c r="H1231" i="6"/>
  <c r="I1231" i="6"/>
  <c r="J1231" i="6"/>
  <c r="K1231" i="6"/>
  <c r="L1231" i="6"/>
  <c r="H1232" i="6"/>
  <c r="I1232" i="6"/>
  <c r="J1232" i="6"/>
  <c r="K1232" i="6"/>
  <c r="L1232" i="6"/>
  <c r="H1233" i="6"/>
  <c r="I1233" i="6"/>
  <c r="J1233" i="6"/>
  <c r="K1233" i="6"/>
  <c r="L1233" i="6"/>
  <c r="H1234" i="6"/>
  <c r="I1234" i="6"/>
  <c r="J1234" i="6"/>
  <c r="K1234" i="6"/>
  <c r="L1234" i="6"/>
  <c r="H1235" i="6"/>
  <c r="I1235" i="6"/>
  <c r="J1235" i="6"/>
  <c r="K1235" i="6"/>
  <c r="L1235" i="6"/>
  <c r="H1236" i="6"/>
  <c r="I1236" i="6"/>
  <c r="J1236" i="6"/>
  <c r="K1236" i="6"/>
  <c r="L1236" i="6"/>
  <c r="H1237" i="6"/>
  <c r="I1237" i="6"/>
  <c r="J1237" i="6"/>
  <c r="K1237" i="6"/>
  <c r="L1237" i="6"/>
  <c r="H1238" i="6"/>
  <c r="I1238" i="6"/>
  <c r="J1238" i="6"/>
  <c r="K1238" i="6"/>
  <c r="L1238" i="6"/>
  <c r="H1239" i="6"/>
  <c r="I1239" i="6"/>
  <c r="J1239" i="6"/>
  <c r="K1239" i="6"/>
  <c r="L1239" i="6"/>
  <c r="H1240" i="6"/>
  <c r="I1240" i="6"/>
  <c r="J1240" i="6"/>
  <c r="K1240" i="6"/>
  <c r="L1240" i="6"/>
  <c r="H1241" i="6"/>
  <c r="I1241" i="6"/>
  <c r="J1241" i="6"/>
  <c r="K1241" i="6"/>
  <c r="L1241" i="6"/>
  <c r="H1242" i="6"/>
  <c r="I1242" i="6"/>
  <c r="J1242" i="6"/>
  <c r="K1242" i="6"/>
  <c r="L1242" i="6"/>
  <c r="H1243" i="6"/>
  <c r="I1243" i="6"/>
  <c r="J1243" i="6"/>
  <c r="K1243" i="6"/>
  <c r="L1243" i="6"/>
  <c r="H1244" i="6"/>
  <c r="I1244" i="6"/>
  <c r="J1244" i="6"/>
  <c r="K1244" i="6"/>
  <c r="L1244" i="6"/>
  <c r="H1245" i="6"/>
  <c r="I1245" i="6"/>
  <c r="J1245" i="6"/>
  <c r="K1245" i="6"/>
  <c r="L1245" i="6"/>
  <c r="H1246" i="6"/>
  <c r="I1246" i="6"/>
  <c r="J1246" i="6"/>
  <c r="K1246" i="6"/>
  <c r="L1246" i="6"/>
  <c r="H1247" i="6"/>
  <c r="I1247" i="6"/>
  <c r="J1247" i="6"/>
  <c r="K1247" i="6"/>
  <c r="L1247" i="6"/>
  <c r="H1248" i="6"/>
  <c r="I1248" i="6"/>
  <c r="J1248" i="6"/>
  <c r="K1248" i="6"/>
  <c r="L1248" i="6"/>
  <c r="H1249" i="6"/>
  <c r="I1249" i="6"/>
  <c r="J1249" i="6"/>
  <c r="K1249" i="6"/>
  <c r="L1249" i="6"/>
  <c r="H1250" i="6"/>
  <c r="I1250" i="6"/>
  <c r="J1250" i="6"/>
  <c r="K1250" i="6"/>
  <c r="L1250" i="6"/>
  <c r="H1251" i="6"/>
  <c r="I1251" i="6"/>
  <c r="J1251" i="6"/>
  <c r="K1251" i="6"/>
  <c r="L1251" i="6"/>
  <c r="H1252" i="6"/>
  <c r="I1252" i="6"/>
  <c r="J1252" i="6"/>
  <c r="K1252" i="6"/>
  <c r="L1252" i="6"/>
  <c r="H1253" i="6"/>
  <c r="I1253" i="6"/>
  <c r="J1253" i="6"/>
  <c r="K1253" i="6"/>
  <c r="L1253" i="6"/>
  <c r="H1254" i="6"/>
  <c r="I1254" i="6"/>
  <c r="J1254" i="6"/>
  <c r="K1254" i="6"/>
  <c r="L1254" i="6"/>
  <c r="H1255" i="6"/>
  <c r="I1255" i="6"/>
  <c r="J1255" i="6"/>
  <c r="K1255" i="6"/>
  <c r="L1255" i="6"/>
  <c r="H1256" i="6"/>
  <c r="I1256" i="6"/>
  <c r="J1256" i="6"/>
  <c r="K1256" i="6"/>
  <c r="L1256" i="6"/>
  <c r="H1257" i="6"/>
  <c r="I1257" i="6"/>
  <c r="J1257" i="6"/>
  <c r="K1257" i="6"/>
  <c r="L1257" i="6"/>
  <c r="H1258" i="6"/>
  <c r="I1258" i="6"/>
  <c r="J1258" i="6"/>
  <c r="K1258" i="6"/>
  <c r="L1258" i="6"/>
  <c r="H1259" i="6"/>
  <c r="I1259" i="6"/>
  <c r="J1259" i="6"/>
  <c r="K1259" i="6"/>
  <c r="L1259" i="6"/>
  <c r="H1260" i="6"/>
  <c r="I1260" i="6"/>
  <c r="J1260" i="6"/>
  <c r="K1260" i="6"/>
  <c r="L1260" i="6"/>
  <c r="H1261" i="6"/>
  <c r="I1261" i="6"/>
  <c r="J1261" i="6"/>
  <c r="K1261" i="6"/>
  <c r="L1261" i="6"/>
  <c r="H1262" i="6"/>
  <c r="I1262" i="6"/>
  <c r="J1262" i="6"/>
  <c r="K1262" i="6"/>
  <c r="L1262" i="6"/>
  <c r="H1263" i="6"/>
  <c r="I1263" i="6"/>
  <c r="J1263" i="6"/>
  <c r="K1263" i="6"/>
  <c r="L1263" i="6"/>
  <c r="H1264" i="6"/>
  <c r="I1264" i="6"/>
  <c r="J1264" i="6"/>
  <c r="K1264" i="6"/>
  <c r="L1264" i="6"/>
  <c r="H1265" i="6"/>
  <c r="I1265" i="6"/>
  <c r="J1265" i="6"/>
  <c r="K1265" i="6"/>
  <c r="L1265" i="6"/>
  <c r="H1266" i="6"/>
  <c r="I1266" i="6"/>
  <c r="J1266" i="6"/>
  <c r="K1266" i="6"/>
  <c r="L1266" i="6"/>
  <c r="H1267" i="6"/>
  <c r="I1267" i="6"/>
  <c r="J1267" i="6"/>
  <c r="K1267" i="6"/>
  <c r="L1267" i="6"/>
  <c r="H1268" i="6"/>
  <c r="I1268" i="6"/>
  <c r="J1268" i="6"/>
  <c r="K1268" i="6"/>
  <c r="L1268" i="6"/>
  <c r="H1269" i="6"/>
  <c r="I1269" i="6"/>
  <c r="J1269" i="6"/>
  <c r="K1269" i="6"/>
  <c r="L1269" i="6"/>
  <c r="H1270" i="6"/>
  <c r="I1270" i="6"/>
  <c r="J1270" i="6"/>
  <c r="K1270" i="6"/>
  <c r="L1270" i="6"/>
  <c r="H1271" i="6"/>
  <c r="I1271" i="6"/>
  <c r="J1271" i="6"/>
  <c r="K1271" i="6"/>
  <c r="L1271" i="6"/>
  <c r="H1272" i="6"/>
  <c r="I1272" i="6"/>
  <c r="J1272" i="6"/>
  <c r="K1272" i="6"/>
  <c r="L1272" i="6"/>
  <c r="H1273" i="6"/>
  <c r="I1273" i="6"/>
  <c r="J1273" i="6"/>
  <c r="K1273" i="6"/>
  <c r="L1273" i="6"/>
  <c r="H1274" i="6"/>
  <c r="I1274" i="6"/>
  <c r="J1274" i="6"/>
  <c r="K1274" i="6"/>
  <c r="L1274" i="6"/>
  <c r="H1275" i="6"/>
  <c r="I1275" i="6"/>
  <c r="J1275" i="6"/>
  <c r="K1275" i="6"/>
  <c r="L1275" i="6"/>
  <c r="H1276" i="6"/>
  <c r="I1276" i="6"/>
  <c r="J1276" i="6"/>
  <c r="K1276" i="6"/>
  <c r="L1276" i="6"/>
  <c r="H1277" i="6"/>
  <c r="I1277" i="6"/>
  <c r="J1277" i="6"/>
  <c r="K1277" i="6"/>
  <c r="L1277" i="6"/>
  <c r="H1278" i="6"/>
  <c r="I1278" i="6"/>
  <c r="J1278" i="6"/>
  <c r="K1278" i="6"/>
  <c r="L1278" i="6"/>
  <c r="H1279" i="6"/>
  <c r="I1279" i="6"/>
  <c r="J1279" i="6"/>
  <c r="K1279" i="6"/>
  <c r="L1279" i="6"/>
  <c r="H1280" i="6"/>
  <c r="I1280" i="6"/>
  <c r="J1280" i="6"/>
  <c r="K1280" i="6"/>
  <c r="L1280" i="6"/>
  <c r="H1281" i="6"/>
  <c r="I1281" i="6"/>
  <c r="J1281" i="6"/>
  <c r="K1281" i="6"/>
  <c r="L1281" i="6"/>
  <c r="H1282" i="6"/>
  <c r="I1282" i="6"/>
  <c r="J1282" i="6"/>
  <c r="K1282" i="6"/>
  <c r="L1282" i="6"/>
  <c r="H1283" i="6"/>
  <c r="I1283" i="6"/>
  <c r="J1283" i="6"/>
  <c r="K1283" i="6"/>
  <c r="L1283" i="6"/>
  <c r="H1284" i="6"/>
  <c r="I1284" i="6"/>
  <c r="J1284" i="6"/>
  <c r="K1284" i="6"/>
  <c r="L1284" i="6"/>
  <c r="H1285" i="6"/>
  <c r="I1285" i="6"/>
  <c r="J1285" i="6"/>
  <c r="K1285" i="6"/>
  <c r="L1285" i="6"/>
  <c r="H1286" i="6"/>
  <c r="I1286" i="6"/>
  <c r="J1286" i="6"/>
  <c r="K1286" i="6"/>
  <c r="L1286" i="6"/>
  <c r="H1287" i="6"/>
  <c r="I1287" i="6"/>
  <c r="J1287" i="6"/>
  <c r="K1287" i="6"/>
  <c r="L1287" i="6"/>
  <c r="H1288" i="6"/>
  <c r="I1288" i="6"/>
  <c r="J1288" i="6"/>
  <c r="K1288" i="6"/>
  <c r="L1288" i="6"/>
  <c r="H1289" i="6"/>
  <c r="I1289" i="6"/>
  <c r="J1289" i="6"/>
  <c r="K1289" i="6"/>
  <c r="L1289" i="6"/>
  <c r="H1290" i="6"/>
  <c r="I1290" i="6"/>
  <c r="J1290" i="6"/>
  <c r="K1290" i="6"/>
  <c r="L1290" i="6"/>
  <c r="H1291" i="6"/>
  <c r="I1291" i="6"/>
  <c r="J1291" i="6"/>
  <c r="K1291" i="6"/>
  <c r="L1291" i="6"/>
  <c r="H1292" i="6"/>
  <c r="I1292" i="6"/>
  <c r="J1292" i="6"/>
  <c r="K1292" i="6"/>
  <c r="L1292" i="6"/>
  <c r="H1293" i="6"/>
  <c r="I1293" i="6"/>
  <c r="J1293" i="6"/>
  <c r="K1293" i="6"/>
  <c r="L1293" i="6"/>
  <c r="H1294" i="6"/>
  <c r="I1294" i="6"/>
  <c r="J1294" i="6"/>
  <c r="K1294" i="6"/>
  <c r="L1294" i="6"/>
  <c r="H1295" i="6"/>
  <c r="I1295" i="6"/>
  <c r="J1295" i="6"/>
  <c r="K1295" i="6"/>
  <c r="L1295" i="6"/>
  <c r="H1296" i="6"/>
  <c r="I1296" i="6"/>
  <c r="J1296" i="6"/>
  <c r="K1296" i="6"/>
  <c r="L1296" i="6"/>
  <c r="H1297" i="6"/>
  <c r="I1297" i="6"/>
  <c r="J1297" i="6"/>
  <c r="K1297" i="6"/>
  <c r="L1297" i="6"/>
  <c r="H1298" i="6"/>
  <c r="I1298" i="6"/>
  <c r="J1298" i="6"/>
  <c r="K1298" i="6"/>
  <c r="L1298" i="6"/>
  <c r="H1299" i="6"/>
  <c r="I1299" i="6"/>
  <c r="J1299" i="6"/>
  <c r="K1299" i="6"/>
  <c r="L1299" i="6"/>
  <c r="H1300" i="6"/>
  <c r="I1300" i="6"/>
  <c r="J1300" i="6"/>
  <c r="K1300" i="6"/>
  <c r="L1300" i="6"/>
  <c r="H1301" i="6"/>
  <c r="I1301" i="6"/>
  <c r="J1301" i="6"/>
  <c r="K1301" i="6"/>
  <c r="L1301" i="6"/>
  <c r="H1302" i="6"/>
  <c r="I1302" i="6"/>
  <c r="J1302" i="6"/>
  <c r="K1302" i="6"/>
  <c r="L1302" i="6"/>
  <c r="H1303" i="6"/>
  <c r="I1303" i="6"/>
  <c r="J1303" i="6"/>
  <c r="K1303" i="6"/>
  <c r="L1303" i="6"/>
  <c r="H1304" i="6"/>
  <c r="I1304" i="6"/>
  <c r="J1304" i="6"/>
  <c r="K1304" i="6"/>
  <c r="L1304" i="6"/>
  <c r="H1305" i="6"/>
  <c r="I1305" i="6"/>
  <c r="J1305" i="6"/>
  <c r="K1305" i="6"/>
  <c r="L1305" i="6"/>
  <c r="H1306" i="6"/>
  <c r="I1306" i="6"/>
  <c r="J1306" i="6"/>
  <c r="K1306" i="6"/>
  <c r="L1306" i="6"/>
  <c r="H1307" i="6"/>
  <c r="I1307" i="6"/>
  <c r="J1307" i="6"/>
  <c r="K1307" i="6"/>
  <c r="L1307" i="6"/>
  <c r="H1308" i="6"/>
  <c r="I1308" i="6"/>
  <c r="J1308" i="6"/>
  <c r="K1308" i="6"/>
  <c r="L1308" i="6"/>
  <c r="H1309" i="6"/>
  <c r="I1309" i="6"/>
  <c r="J1309" i="6"/>
  <c r="K1309" i="6"/>
  <c r="L1309" i="6"/>
  <c r="H1310" i="6"/>
  <c r="I1310" i="6"/>
  <c r="J1310" i="6"/>
  <c r="K1310" i="6"/>
  <c r="L1310" i="6"/>
  <c r="H1311" i="6"/>
  <c r="I1311" i="6"/>
  <c r="J1311" i="6"/>
  <c r="K1311" i="6"/>
  <c r="L1311" i="6"/>
  <c r="H1312" i="6"/>
  <c r="I1312" i="6"/>
  <c r="J1312" i="6"/>
  <c r="K1312" i="6"/>
  <c r="L1312" i="6"/>
  <c r="H1313" i="6"/>
  <c r="I1313" i="6"/>
  <c r="J1313" i="6"/>
  <c r="K1313" i="6"/>
  <c r="L1313" i="6"/>
  <c r="H1314" i="6"/>
  <c r="I1314" i="6"/>
  <c r="J1314" i="6"/>
  <c r="K1314" i="6"/>
  <c r="L1314" i="6"/>
  <c r="H1315" i="6"/>
  <c r="I1315" i="6"/>
  <c r="J1315" i="6"/>
  <c r="K1315" i="6"/>
  <c r="L1315" i="6"/>
  <c r="H1316" i="6"/>
  <c r="I1316" i="6"/>
  <c r="J1316" i="6"/>
  <c r="K1316" i="6"/>
  <c r="L1316" i="6"/>
  <c r="H1317" i="6"/>
  <c r="I1317" i="6"/>
  <c r="J1317" i="6"/>
  <c r="K1317" i="6"/>
  <c r="L1317" i="6"/>
  <c r="H1318" i="6"/>
  <c r="I1318" i="6"/>
  <c r="J1318" i="6"/>
  <c r="K1318" i="6"/>
  <c r="L1318" i="6"/>
  <c r="H1319" i="6"/>
  <c r="I1319" i="6"/>
  <c r="J1319" i="6"/>
  <c r="K1319" i="6"/>
  <c r="L1319" i="6"/>
  <c r="H1320" i="6"/>
  <c r="I1320" i="6"/>
  <c r="J1320" i="6"/>
  <c r="K1320" i="6"/>
  <c r="L1320" i="6"/>
  <c r="H1321" i="6"/>
  <c r="I1321" i="6"/>
  <c r="J1321" i="6"/>
  <c r="K1321" i="6"/>
  <c r="L1321" i="6"/>
  <c r="H1322" i="6"/>
  <c r="I1322" i="6"/>
  <c r="J1322" i="6"/>
  <c r="K1322" i="6"/>
  <c r="L1322" i="6"/>
  <c r="H1323" i="6"/>
  <c r="I1323" i="6"/>
  <c r="J1323" i="6"/>
  <c r="K1323" i="6"/>
  <c r="L1323" i="6"/>
  <c r="H1324" i="6"/>
  <c r="I1324" i="6"/>
  <c r="J1324" i="6"/>
  <c r="K1324" i="6"/>
  <c r="L1324" i="6"/>
  <c r="H1325" i="6"/>
  <c r="I1325" i="6"/>
  <c r="J1325" i="6"/>
  <c r="K1325" i="6"/>
  <c r="L1325" i="6"/>
  <c r="H1326" i="6"/>
  <c r="I1326" i="6"/>
  <c r="J1326" i="6"/>
  <c r="K1326" i="6"/>
  <c r="L1326" i="6"/>
  <c r="H1327" i="6"/>
  <c r="I1327" i="6"/>
  <c r="J1327" i="6"/>
  <c r="K1327" i="6"/>
  <c r="L1327" i="6"/>
  <c r="H1328" i="6"/>
  <c r="I1328" i="6"/>
  <c r="J1328" i="6"/>
  <c r="K1328" i="6"/>
  <c r="L1328" i="6"/>
  <c r="H1329" i="6"/>
  <c r="I1329" i="6"/>
  <c r="J1329" i="6"/>
  <c r="K1329" i="6"/>
  <c r="L1329" i="6"/>
  <c r="H1330" i="6"/>
  <c r="I1330" i="6"/>
  <c r="J1330" i="6"/>
  <c r="K1330" i="6"/>
  <c r="L1330" i="6"/>
  <c r="H1331" i="6"/>
  <c r="I1331" i="6"/>
  <c r="J1331" i="6"/>
  <c r="K1331" i="6"/>
  <c r="L1331" i="6"/>
  <c r="H1332" i="6"/>
  <c r="I1332" i="6"/>
  <c r="J1332" i="6"/>
  <c r="K1332" i="6"/>
  <c r="L1332" i="6"/>
  <c r="H1333" i="6"/>
  <c r="I1333" i="6"/>
  <c r="J1333" i="6"/>
  <c r="K1333" i="6"/>
  <c r="L1333" i="6"/>
  <c r="H1334" i="6"/>
  <c r="I1334" i="6"/>
  <c r="J1334" i="6"/>
  <c r="K1334" i="6"/>
  <c r="L1334" i="6"/>
  <c r="H1335" i="6"/>
  <c r="I1335" i="6"/>
  <c r="J1335" i="6"/>
  <c r="K1335" i="6"/>
  <c r="L1335" i="6"/>
  <c r="H1336" i="6"/>
  <c r="I1336" i="6"/>
  <c r="J1336" i="6"/>
  <c r="K1336" i="6"/>
  <c r="L1336" i="6"/>
  <c r="H1337" i="6"/>
  <c r="I1337" i="6"/>
  <c r="J1337" i="6"/>
  <c r="K1337" i="6"/>
  <c r="L1337" i="6"/>
  <c r="H1338" i="6"/>
  <c r="I1338" i="6"/>
  <c r="J1338" i="6"/>
  <c r="K1338" i="6"/>
  <c r="L1338" i="6"/>
  <c r="H1339" i="6"/>
  <c r="I1339" i="6"/>
  <c r="J1339" i="6"/>
  <c r="K1339" i="6"/>
  <c r="L1339" i="6"/>
  <c r="H1340" i="6"/>
  <c r="I1340" i="6"/>
  <c r="J1340" i="6"/>
  <c r="K1340" i="6"/>
  <c r="L1340" i="6"/>
  <c r="H1341" i="6"/>
  <c r="I1341" i="6"/>
  <c r="J1341" i="6"/>
  <c r="K1341" i="6"/>
  <c r="L1341" i="6"/>
  <c r="H1342" i="6"/>
  <c r="I1342" i="6"/>
  <c r="J1342" i="6"/>
  <c r="K1342" i="6"/>
  <c r="L1342" i="6"/>
  <c r="H1343" i="6"/>
  <c r="I1343" i="6"/>
  <c r="J1343" i="6"/>
  <c r="K1343" i="6"/>
  <c r="L1343" i="6"/>
  <c r="H1344" i="6"/>
  <c r="I1344" i="6"/>
  <c r="J1344" i="6"/>
  <c r="K1344" i="6"/>
  <c r="L1344" i="6"/>
  <c r="H1345" i="6"/>
  <c r="I1345" i="6"/>
  <c r="J1345" i="6"/>
  <c r="K1345" i="6"/>
  <c r="L1345" i="6"/>
  <c r="H1346" i="6"/>
  <c r="I1346" i="6"/>
  <c r="J1346" i="6"/>
  <c r="K1346" i="6"/>
  <c r="L1346" i="6"/>
  <c r="H1347" i="6"/>
  <c r="I1347" i="6"/>
  <c r="J1347" i="6"/>
  <c r="K1347" i="6"/>
  <c r="L1347" i="6"/>
  <c r="H1348" i="6"/>
  <c r="I1348" i="6"/>
  <c r="J1348" i="6"/>
  <c r="K1348" i="6"/>
  <c r="L1348" i="6"/>
  <c r="H1349" i="6"/>
  <c r="I1349" i="6"/>
  <c r="J1349" i="6"/>
  <c r="K1349" i="6"/>
  <c r="L1349" i="6"/>
  <c r="H1350" i="6"/>
  <c r="I1350" i="6"/>
  <c r="J1350" i="6"/>
  <c r="K1350" i="6"/>
  <c r="L1350" i="6"/>
  <c r="H1351" i="6"/>
  <c r="I1351" i="6"/>
  <c r="J1351" i="6"/>
  <c r="K1351" i="6"/>
  <c r="L1351" i="6"/>
  <c r="H1352" i="6"/>
  <c r="I1352" i="6"/>
  <c r="J1352" i="6"/>
  <c r="K1352" i="6"/>
  <c r="L1352" i="6"/>
  <c r="H1353" i="6"/>
  <c r="I1353" i="6"/>
  <c r="J1353" i="6"/>
  <c r="K1353" i="6"/>
  <c r="L1353" i="6"/>
  <c r="H1354" i="6"/>
  <c r="I1354" i="6"/>
  <c r="J1354" i="6"/>
  <c r="K1354" i="6"/>
  <c r="L1354" i="6"/>
  <c r="H1355" i="6"/>
  <c r="I1355" i="6"/>
  <c r="J1355" i="6"/>
  <c r="K1355" i="6"/>
  <c r="L1355" i="6"/>
  <c r="H1356" i="6"/>
  <c r="I1356" i="6"/>
  <c r="J1356" i="6"/>
  <c r="K1356" i="6"/>
  <c r="L1356" i="6"/>
  <c r="H1357" i="6"/>
  <c r="I1357" i="6"/>
  <c r="J1357" i="6"/>
  <c r="K1357" i="6"/>
  <c r="L1357" i="6"/>
  <c r="H1358" i="6"/>
  <c r="I1358" i="6"/>
  <c r="J1358" i="6"/>
  <c r="K1358" i="6"/>
  <c r="L1358" i="6"/>
  <c r="H1359" i="6"/>
  <c r="I1359" i="6"/>
  <c r="J1359" i="6"/>
  <c r="K1359" i="6"/>
  <c r="L1359" i="6"/>
  <c r="H1360" i="6"/>
  <c r="I1360" i="6"/>
  <c r="J1360" i="6"/>
  <c r="K1360" i="6"/>
  <c r="L1360" i="6"/>
  <c r="H1361" i="6"/>
  <c r="I1361" i="6"/>
  <c r="J1361" i="6"/>
  <c r="K1361" i="6"/>
  <c r="L1361" i="6"/>
  <c r="H1362" i="6"/>
  <c r="I1362" i="6"/>
  <c r="J1362" i="6"/>
  <c r="K1362" i="6"/>
  <c r="L1362" i="6"/>
  <c r="H1363" i="6"/>
  <c r="I1363" i="6"/>
  <c r="J1363" i="6"/>
  <c r="K1363" i="6"/>
  <c r="L1363" i="6"/>
  <c r="H1364" i="6"/>
  <c r="I1364" i="6"/>
  <c r="J1364" i="6"/>
  <c r="K1364" i="6"/>
  <c r="L1364" i="6"/>
  <c r="H1365" i="6"/>
  <c r="I1365" i="6"/>
  <c r="J1365" i="6"/>
  <c r="K1365" i="6"/>
  <c r="L1365" i="6"/>
  <c r="H1366" i="6"/>
  <c r="I1366" i="6"/>
  <c r="J1366" i="6"/>
  <c r="K1366" i="6"/>
  <c r="L1366" i="6"/>
  <c r="H1367" i="6"/>
  <c r="I1367" i="6"/>
  <c r="J1367" i="6"/>
  <c r="K1367" i="6"/>
  <c r="L1367" i="6"/>
  <c r="H1368" i="6"/>
  <c r="I1368" i="6"/>
  <c r="J1368" i="6"/>
  <c r="K1368" i="6"/>
  <c r="L1368" i="6"/>
  <c r="H1369" i="6"/>
  <c r="I1369" i="6"/>
  <c r="J1369" i="6"/>
  <c r="K1369" i="6"/>
  <c r="L1369" i="6"/>
  <c r="H1370" i="6"/>
  <c r="I1370" i="6"/>
  <c r="J1370" i="6"/>
  <c r="K1370" i="6"/>
  <c r="L1370" i="6"/>
  <c r="H1371" i="6"/>
  <c r="I1371" i="6"/>
  <c r="J1371" i="6"/>
  <c r="K1371" i="6"/>
  <c r="L1371" i="6"/>
  <c r="H1372" i="6"/>
  <c r="I1372" i="6"/>
  <c r="J1372" i="6"/>
  <c r="K1372" i="6"/>
  <c r="L1372" i="6"/>
  <c r="H1373" i="6"/>
  <c r="I1373" i="6"/>
  <c r="J1373" i="6"/>
  <c r="K1373" i="6"/>
  <c r="L1373" i="6"/>
  <c r="H1374" i="6"/>
  <c r="I1374" i="6"/>
  <c r="J1374" i="6"/>
  <c r="K1374" i="6"/>
  <c r="L1374" i="6"/>
  <c r="H1375" i="6"/>
  <c r="I1375" i="6"/>
  <c r="J1375" i="6"/>
  <c r="K1375" i="6"/>
  <c r="L1375" i="6"/>
  <c r="H1376" i="6"/>
  <c r="I1376" i="6"/>
  <c r="J1376" i="6"/>
  <c r="K1376" i="6"/>
  <c r="L1376" i="6"/>
  <c r="H1377" i="6"/>
  <c r="I1377" i="6"/>
  <c r="J1377" i="6"/>
  <c r="K1377" i="6"/>
  <c r="L1377" i="6"/>
  <c r="H1378" i="6"/>
  <c r="I1378" i="6"/>
  <c r="J1378" i="6"/>
  <c r="K1378" i="6"/>
  <c r="L1378" i="6"/>
  <c r="H1379" i="6"/>
  <c r="I1379" i="6"/>
  <c r="J1379" i="6"/>
  <c r="K1379" i="6"/>
  <c r="L1379" i="6"/>
  <c r="H1380" i="6"/>
  <c r="I1380" i="6"/>
  <c r="J1380" i="6"/>
  <c r="K1380" i="6"/>
  <c r="L1380" i="6"/>
  <c r="H1381" i="6"/>
  <c r="I1381" i="6"/>
  <c r="J1381" i="6"/>
  <c r="K1381" i="6"/>
  <c r="L1381" i="6"/>
  <c r="H1382" i="6"/>
  <c r="I1382" i="6"/>
  <c r="J1382" i="6"/>
  <c r="K1382" i="6"/>
  <c r="L1382" i="6"/>
  <c r="H1383" i="6"/>
  <c r="I1383" i="6"/>
  <c r="J1383" i="6"/>
  <c r="K1383" i="6"/>
  <c r="L1383" i="6"/>
  <c r="H1384" i="6"/>
  <c r="I1384" i="6"/>
  <c r="J1384" i="6"/>
  <c r="K1384" i="6"/>
  <c r="L1384" i="6"/>
  <c r="H1385" i="6"/>
  <c r="I1385" i="6"/>
  <c r="J1385" i="6"/>
  <c r="K1385" i="6"/>
  <c r="L1385" i="6"/>
  <c r="H1386" i="6"/>
  <c r="I1386" i="6"/>
  <c r="J1386" i="6"/>
  <c r="K1386" i="6"/>
  <c r="L1386" i="6"/>
  <c r="H1387" i="6"/>
  <c r="I1387" i="6"/>
  <c r="J1387" i="6"/>
  <c r="K1387" i="6"/>
  <c r="L1387" i="6"/>
  <c r="H1388" i="6"/>
  <c r="I1388" i="6"/>
  <c r="J1388" i="6"/>
  <c r="K1388" i="6"/>
  <c r="L1388" i="6"/>
  <c r="H1389" i="6"/>
  <c r="I1389" i="6"/>
  <c r="J1389" i="6"/>
  <c r="K1389" i="6"/>
  <c r="L1389" i="6"/>
  <c r="H1390" i="6"/>
  <c r="I1390" i="6"/>
  <c r="J1390" i="6"/>
  <c r="K1390" i="6"/>
  <c r="L1390" i="6"/>
  <c r="H1391" i="6"/>
  <c r="I1391" i="6"/>
  <c r="J1391" i="6"/>
  <c r="K1391" i="6"/>
  <c r="L1391" i="6"/>
  <c r="H1392" i="6"/>
  <c r="I1392" i="6"/>
  <c r="J1392" i="6"/>
  <c r="K1392" i="6"/>
  <c r="L1392" i="6"/>
  <c r="H1393" i="6"/>
  <c r="I1393" i="6"/>
  <c r="J1393" i="6"/>
  <c r="K1393" i="6"/>
  <c r="L1393" i="6"/>
  <c r="H1394" i="6"/>
  <c r="I1394" i="6"/>
  <c r="J1394" i="6"/>
  <c r="K1394" i="6"/>
  <c r="L1394" i="6"/>
  <c r="H1395" i="6"/>
  <c r="I1395" i="6"/>
  <c r="J1395" i="6"/>
  <c r="K1395" i="6"/>
  <c r="L1395" i="6"/>
  <c r="H1396" i="6"/>
  <c r="I1396" i="6"/>
  <c r="J1396" i="6"/>
  <c r="K1396" i="6"/>
  <c r="L1396" i="6"/>
  <c r="H1397" i="6"/>
  <c r="I1397" i="6"/>
  <c r="J1397" i="6"/>
  <c r="K1397" i="6"/>
  <c r="L1397" i="6"/>
  <c r="H1398" i="6"/>
  <c r="I1398" i="6"/>
  <c r="J1398" i="6"/>
  <c r="K1398" i="6"/>
  <c r="L1398" i="6"/>
  <c r="H1399" i="6"/>
  <c r="I1399" i="6"/>
  <c r="J1399" i="6"/>
  <c r="K1399" i="6"/>
  <c r="L1399" i="6"/>
  <c r="H1400" i="6"/>
  <c r="I1400" i="6"/>
  <c r="J1400" i="6"/>
  <c r="K1400" i="6"/>
  <c r="L1400" i="6"/>
  <c r="H1401" i="6"/>
  <c r="I1401" i="6"/>
  <c r="J1401" i="6"/>
  <c r="K1401" i="6"/>
  <c r="L1401" i="6"/>
  <c r="H1402" i="6"/>
  <c r="I1402" i="6"/>
  <c r="J1402" i="6"/>
  <c r="K1402" i="6"/>
  <c r="L1402" i="6"/>
  <c r="H1403" i="6"/>
  <c r="I1403" i="6"/>
  <c r="J1403" i="6"/>
  <c r="K1403" i="6"/>
  <c r="L1403" i="6"/>
  <c r="H1404" i="6"/>
  <c r="I1404" i="6"/>
  <c r="J1404" i="6"/>
  <c r="K1404" i="6"/>
  <c r="L1404" i="6"/>
  <c r="H1405" i="6"/>
  <c r="I1405" i="6"/>
  <c r="J1405" i="6"/>
  <c r="K1405" i="6"/>
  <c r="L1405" i="6"/>
  <c r="H1406" i="6"/>
  <c r="I1406" i="6"/>
  <c r="J1406" i="6"/>
  <c r="K1406" i="6"/>
  <c r="L1406" i="6"/>
  <c r="H1407" i="6"/>
  <c r="I1407" i="6"/>
  <c r="J1407" i="6"/>
  <c r="K1407" i="6"/>
  <c r="L1407" i="6"/>
  <c r="H1408" i="6"/>
  <c r="I1408" i="6"/>
  <c r="J1408" i="6"/>
  <c r="K1408" i="6"/>
  <c r="L1408" i="6"/>
  <c r="H1409" i="6"/>
  <c r="I1409" i="6"/>
  <c r="J1409" i="6"/>
  <c r="K1409" i="6"/>
  <c r="L1409" i="6"/>
  <c r="H1410" i="6"/>
  <c r="I1410" i="6"/>
  <c r="J1410" i="6"/>
  <c r="K1410" i="6"/>
  <c r="L1410" i="6"/>
  <c r="H1411" i="6"/>
  <c r="I1411" i="6"/>
  <c r="J1411" i="6"/>
  <c r="K1411" i="6"/>
  <c r="L1411" i="6"/>
  <c r="H1412" i="6"/>
  <c r="I1412" i="6"/>
  <c r="J1412" i="6"/>
  <c r="K1412" i="6"/>
  <c r="L1412" i="6"/>
  <c r="H1413" i="6"/>
  <c r="I1413" i="6"/>
  <c r="J1413" i="6"/>
  <c r="K1413" i="6"/>
  <c r="L1413" i="6"/>
  <c r="H1414" i="6"/>
  <c r="I1414" i="6"/>
  <c r="J1414" i="6"/>
  <c r="K1414" i="6"/>
  <c r="L1414" i="6"/>
  <c r="H1415" i="6"/>
  <c r="I1415" i="6"/>
  <c r="J1415" i="6"/>
  <c r="K1415" i="6"/>
  <c r="L1415" i="6"/>
  <c r="H1416" i="6"/>
  <c r="I1416" i="6"/>
  <c r="J1416" i="6"/>
  <c r="K1416" i="6"/>
  <c r="L1416" i="6"/>
  <c r="H1417" i="6"/>
  <c r="I1417" i="6"/>
  <c r="J1417" i="6"/>
  <c r="K1417" i="6"/>
  <c r="L1417" i="6"/>
  <c r="H1418" i="6"/>
  <c r="I1418" i="6"/>
  <c r="J1418" i="6"/>
  <c r="K1418" i="6"/>
  <c r="L1418" i="6"/>
  <c r="H1419" i="6"/>
  <c r="I1419" i="6"/>
  <c r="J1419" i="6"/>
  <c r="K1419" i="6"/>
  <c r="L1419" i="6"/>
  <c r="H1420" i="6"/>
  <c r="I1420" i="6"/>
  <c r="J1420" i="6"/>
  <c r="K1420" i="6"/>
  <c r="L1420" i="6"/>
  <c r="H1421" i="6"/>
  <c r="I1421" i="6"/>
  <c r="J1421" i="6"/>
  <c r="K1421" i="6"/>
  <c r="L1421" i="6"/>
  <c r="H1422" i="6"/>
  <c r="I1422" i="6"/>
  <c r="J1422" i="6"/>
  <c r="K1422" i="6"/>
  <c r="L1422" i="6"/>
  <c r="H1423" i="6"/>
  <c r="I1423" i="6"/>
  <c r="J1423" i="6"/>
  <c r="K1423" i="6"/>
  <c r="L1423" i="6"/>
  <c r="H1424" i="6"/>
  <c r="I1424" i="6"/>
  <c r="J1424" i="6"/>
  <c r="K1424" i="6"/>
  <c r="L1424" i="6"/>
  <c r="H1425" i="6"/>
  <c r="I1425" i="6"/>
  <c r="J1425" i="6"/>
  <c r="K1425" i="6"/>
  <c r="L1425" i="6"/>
  <c r="H1426" i="6"/>
  <c r="I1426" i="6"/>
  <c r="J1426" i="6"/>
  <c r="K1426" i="6"/>
  <c r="L1426" i="6"/>
  <c r="H1427" i="6"/>
  <c r="I1427" i="6"/>
  <c r="J1427" i="6"/>
  <c r="K1427" i="6"/>
  <c r="L1427" i="6"/>
  <c r="H1428" i="6"/>
  <c r="I1428" i="6"/>
  <c r="J1428" i="6"/>
  <c r="K1428" i="6"/>
  <c r="L1428" i="6"/>
  <c r="H1429" i="6"/>
  <c r="I1429" i="6"/>
  <c r="J1429" i="6"/>
  <c r="K1429" i="6"/>
  <c r="L1429" i="6"/>
  <c r="H1430" i="6"/>
  <c r="I1430" i="6"/>
  <c r="J1430" i="6"/>
  <c r="K1430" i="6"/>
  <c r="L1430" i="6"/>
  <c r="H1431" i="6"/>
  <c r="I1431" i="6"/>
  <c r="J1431" i="6"/>
  <c r="K1431" i="6"/>
  <c r="L1431" i="6"/>
  <c r="H1432" i="6"/>
  <c r="I1432" i="6"/>
  <c r="J1432" i="6"/>
  <c r="K1432" i="6"/>
  <c r="L1432" i="6"/>
  <c r="H1433" i="6"/>
  <c r="I1433" i="6"/>
  <c r="J1433" i="6"/>
  <c r="K1433" i="6"/>
  <c r="L1433" i="6"/>
  <c r="H1434" i="6"/>
  <c r="I1434" i="6"/>
  <c r="J1434" i="6"/>
  <c r="K1434" i="6"/>
  <c r="L1434" i="6"/>
  <c r="H1435" i="6"/>
  <c r="I1435" i="6"/>
  <c r="J1435" i="6"/>
  <c r="K1435" i="6"/>
  <c r="L1435" i="6"/>
  <c r="H1436" i="6"/>
  <c r="I1436" i="6"/>
  <c r="J1436" i="6"/>
  <c r="K1436" i="6"/>
  <c r="L1436" i="6"/>
  <c r="H1437" i="6"/>
  <c r="I1437" i="6"/>
  <c r="J1437" i="6"/>
  <c r="K1437" i="6"/>
  <c r="L1437" i="6"/>
  <c r="H1438" i="6"/>
  <c r="I1438" i="6"/>
  <c r="J1438" i="6"/>
  <c r="K1438" i="6"/>
  <c r="L1438" i="6"/>
  <c r="H1439" i="6"/>
  <c r="I1439" i="6"/>
  <c r="J1439" i="6"/>
  <c r="K1439" i="6"/>
  <c r="L1439" i="6"/>
  <c r="H1440" i="6"/>
  <c r="I1440" i="6"/>
  <c r="J1440" i="6"/>
  <c r="K1440" i="6"/>
  <c r="L1440" i="6"/>
  <c r="H1441" i="6"/>
  <c r="I1441" i="6"/>
  <c r="J1441" i="6"/>
  <c r="K1441" i="6"/>
  <c r="L1441" i="6"/>
  <c r="H1442" i="6"/>
  <c r="I1442" i="6"/>
  <c r="J1442" i="6"/>
  <c r="K1442" i="6"/>
  <c r="L1442" i="6"/>
  <c r="H1443" i="6"/>
  <c r="I1443" i="6"/>
  <c r="J1443" i="6"/>
  <c r="K1443" i="6"/>
  <c r="L1443" i="6"/>
  <c r="H1444" i="6"/>
  <c r="I1444" i="6"/>
  <c r="J1444" i="6"/>
  <c r="K1444" i="6"/>
  <c r="L1444" i="6"/>
  <c r="H1445" i="6"/>
  <c r="I1445" i="6"/>
  <c r="J1445" i="6"/>
  <c r="K1445" i="6"/>
  <c r="L1445" i="6"/>
  <c r="H1446" i="6"/>
  <c r="I1446" i="6"/>
  <c r="J1446" i="6"/>
  <c r="K1446" i="6"/>
  <c r="L1446" i="6"/>
  <c r="H1447" i="6"/>
  <c r="I1447" i="6"/>
  <c r="J1447" i="6"/>
  <c r="K1447" i="6"/>
  <c r="L1447" i="6"/>
  <c r="H1448" i="6"/>
  <c r="I1448" i="6"/>
  <c r="J1448" i="6"/>
  <c r="K1448" i="6"/>
  <c r="L1448" i="6"/>
  <c r="H1449" i="6"/>
  <c r="I1449" i="6"/>
  <c r="J1449" i="6"/>
  <c r="K1449" i="6"/>
  <c r="L1449" i="6"/>
  <c r="H1450" i="6"/>
  <c r="I1450" i="6"/>
  <c r="J1450" i="6"/>
  <c r="K1450" i="6"/>
  <c r="L1450" i="6"/>
  <c r="H1451" i="6"/>
  <c r="I1451" i="6"/>
  <c r="J1451" i="6"/>
  <c r="K1451" i="6"/>
  <c r="L1451" i="6"/>
  <c r="H1452" i="6"/>
  <c r="I1452" i="6"/>
  <c r="J1452" i="6"/>
  <c r="K1452" i="6"/>
  <c r="L1452" i="6"/>
  <c r="H1453" i="6"/>
  <c r="I1453" i="6"/>
  <c r="J1453" i="6"/>
  <c r="K1453" i="6"/>
  <c r="L1453" i="6"/>
  <c r="H1454" i="6"/>
  <c r="I1454" i="6"/>
  <c r="J1454" i="6"/>
  <c r="K1454" i="6"/>
  <c r="L1454" i="6"/>
  <c r="H1455" i="6"/>
  <c r="I1455" i="6"/>
  <c r="J1455" i="6"/>
  <c r="K1455" i="6"/>
  <c r="L1455" i="6"/>
  <c r="H1456" i="6"/>
  <c r="I1456" i="6"/>
  <c r="J1456" i="6"/>
  <c r="K1456" i="6"/>
  <c r="L1456" i="6"/>
  <c r="H1457" i="6"/>
  <c r="I1457" i="6"/>
  <c r="J1457" i="6"/>
  <c r="K1457" i="6"/>
  <c r="L1457" i="6"/>
  <c r="H1458" i="6"/>
  <c r="I1458" i="6"/>
  <c r="J1458" i="6"/>
  <c r="K1458" i="6"/>
  <c r="L1458" i="6"/>
  <c r="H1459" i="6"/>
  <c r="I1459" i="6"/>
  <c r="J1459" i="6"/>
  <c r="K1459" i="6"/>
  <c r="L1459" i="6"/>
  <c r="H1460" i="6"/>
  <c r="I1460" i="6"/>
  <c r="J1460" i="6"/>
  <c r="K1460" i="6"/>
  <c r="L1460" i="6"/>
  <c r="H1461" i="6"/>
  <c r="I1461" i="6"/>
  <c r="J1461" i="6"/>
  <c r="K1461" i="6"/>
  <c r="L1461" i="6"/>
  <c r="H1462" i="6"/>
  <c r="I1462" i="6"/>
  <c r="J1462" i="6"/>
  <c r="K1462" i="6"/>
  <c r="L1462" i="6"/>
  <c r="H1463" i="6"/>
  <c r="I1463" i="6"/>
  <c r="J1463" i="6"/>
  <c r="K1463" i="6"/>
  <c r="L1463" i="6"/>
  <c r="H1464" i="6"/>
  <c r="I1464" i="6"/>
  <c r="J1464" i="6"/>
  <c r="K1464" i="6"/>
  <c r="L1464" i="6"/>
  <c r="H1465" i="6"/>
  <c r="I1465" i="6"/>
  <c r="J1465" i="6"/>
  <c r="K1465" i="6"/>
  <c r="L1465" i="6"/>
  <c r="H1466" i="6"/>
  <c r="I1466" i="6"/>
  <c r="J1466" i="6"/>
  <c r="K1466" i="6"/>
  <c r="L1466" i="6"/>
  <c r="H1467" i="6"/>
  <c r="I1467" i="6"/>
  <c r="J1467" i="6"/>
  <c r="K1467" i="6"/>
  <c r="L1467" i="6"/>
  <c r="H1468" i="6"/>
  <c r="I1468" i="6"/>
  <c r="J1468" i="6"/>
  <c r="K1468" i="6"/>
  <c r="L1468" i="6"/>
  <c r="H1469" i="6"/>
  <c r="I1469" i="6"/>
  <c r="J1469" i="6"/>
  <c r="K1469" i="6"/>
  <c r="L1469" i="6"/>
  <c r="H1470" i="6"/>
  <c r="I1470" i="6"/>
  <c r="J1470" i="6"/>
  <c r="K1470" i="6"/>
  <c r="L1470" i="6"/>
  <c r="H1471" i="6"/>
  <c r="I1471" i="6"/>
  <c r="J1471" i="6"/>
  <c r="K1471" i="6"/>
  <c r="L1471" i="6"/>
  <c r="H1472" i="6"/>
  <c r="I1472" i="6"/>
  <c r="J1472" i="6"/>
  <c r="K1472" i="6"/>
  <c r="L1472" i="6"/>
  <c r="H1473" i="6"/>
  <c r="I1473" i="6"/>
  <c r="J1473" i="6"/>
  <c r="K1473" i="6"/>
  <c r="L1473" i="6"/>
  <c r="H1474" i="6"/>
  <c r="I1474" i="6"/>
  <c r="J1474" i="6"/>
  <c r="K1474" i="6"/>
  <c r="L1474" i="6"/>
  <c r="H1475" i="6"/>
  <c r="I1475" i="6"/>
  <c r="J1475" i="6"/>
  <c r="K1475" i="6"/>
  <c r="L1475" i="6"/>
  <c r="H1476" i="6"/>
  <c r="I1476" i="6"/>
  <c r="J1476" i="6"/>
  <c r="K1476" i="6"/>
  <c r="L1476" i="6"/>
  <c r="H1477" i="6"/>
  <c r="I1477" i="6"/>
  <c r="J1477" i="6"/>
  <c r="K1477" i="6"/>
  <c r="L1477" i="6"/>
  <c r="H1478" i="6"/>
  <c r="I1478" i="6"/>
  <c r="J1478" i="6"/>
  <c r="K1478" i="6"/>
  <c r="L1478" i="6"/>
  <c r="H1479" i="6"/>
  <c r="I1479" i="6"/>
  <c r="J1479" i="6"/>
  <c r="K1479" i="6"/>
  <c r="L1479" i="6"/>
  <c r="H1480" i="6"/>
  <c r="I1480" i="6"/>
  <c r="J1480" i="6"/>
  <c r="K1480" i="6"/>
  <c r="L1480" i="6"/>
  <c r="H1481" i="6"/>
  <c r="I1481" i="6"/>
  <c r="J1481" i="6"/>
  <c r="K1481" i="6"/>
  <c r="L1481" i="6"/>
  <c r="H1482" i="6"/>
  <c r="I1482" i="6"/>
  <c r="J1482" i="6"/>
  <c r="K1482" i="6"/>
  <c r="L1482" i="6"/>
  <c r="H1483" i="6"/>
  <c r="I1483" i="6"/>
  <c r="J1483" i="6"/>
  <c r="K1483" i="6"/>
  <c r="L1483" i="6"/>
  <c r="H1484" i="6"/>
  <c r="I1484" i="6"/>
  <c r="J1484" i="6"/>
  <c r="K1484" i="6"/>
  <c r="L1484" i="6"/>
  <c r="H1485" i="6"/>
  <c r="I1485" i="6"/>
  <c r="J1485" i="6"/>
  <c r="K1485" i="6"/>
  <c r="L1485" i="6"/>
  <c r="H1486" i="6"/>
  <c r="I1486" i="6"/>
  <c r="J1486" i="6"/>
  <c r="K1486" i="6"/>
  <c r="L1486" i="6"/>
  <c r="H1487" i="6"/>
  <c r="I1487" i="6"/>
  <c r="J1487" i="6"/>
  <c r="K1487" i="6"/>
  <c r="L1487" i="6"/>
  <c r="H1488" i="6"/>
  <c r="I1488" i="6"/>
  <c r="J1488" i="6"/>
  <c r="K1488" i="6"/>
  <c r="L1488" i="6"/>
  <c r="H1489" i="6"/>
  <c r="I1489" i="6"/>
  <c r="J1489" i="6"/>
  <c r="K1489" i="6"/>
  <c r="L1489" i="6"/>
  <c r="H1490" i="6"/>
  <c r="I1490" i="6"/>
  <c r="J1490" i="6"/>
  <c r="K1490" i="6"/>
  <c r="L1490" i="6"/>
  <c r="H1491" i="6"/>
  <c r="I1491" i="6"/>
  <c r="J1491" i="6"/>
  <c r="K1491" i="6"/>
  <c r="L1491" i="6"/>
  <c r="H1492" i="6"/>
  <c r="I1492" i="6"/>
  <c r="J1492" i="6"/>
  <c r="K1492" i="6"/>
  <c r="L1492" i="6"/>
  <c r="H1493" i="6"/>
  <c r="I1493" i="6"/>
  <c r="J1493" i="6"/>
  <c r="K1493" i="6"/>
  <c r="L1493" i="6"/>
  <c r="H1494" i="6"/>
  <c r="I1494" i="6"/>
  <c r="J1494" i="6"/>
  <c r="K1494" i="6"/>
  <c r="L1494" i="6"/>
  <c r="H1495" i="6"/>
  <c r="I1495" i="6"/>
  <c r="J1495" i="6"/>
  <c r="K1495" i="6"/>
  <c r="L1495" i="6"/>
  <c r="H1496" i="6"/>
  <c r="I1496" i="6"/>
  <c r="J1496" i="6"/>
  <c r="K1496" i="6"/>
  <c r="L1496" i="6"/>
  <c r="H1497" i="6"/>
  <c r="I1497" i="6"/>
  <c r="J1497" i="6"/>
  <c r="K1497" i="6"/>
  <c r="L1497" i="6"/>
  <c r="H1498" i="6"/>
  <c r="I1498" i="6"/>
  <c r="J1498" i="6"/>
  <c r="K1498" i="6"/>
  <c r="L1498" i="6"/>
  <c r="H1499" i="6"/>
  <c r="I1499" i="6"/>
  <c r="J1499" i="6"/>
  <c r="K1499" i="6"/>
  <c r="L1499" i="6"/>
  <c r="H1500" i="6"/>
  <c r="I1500" i="6"/>
  <c r="J1500" i="6"/>
  <c r="K1500" i="6"/>
  <c r="L1500" i="6"/>
  <c r="H1501" i="6"/>
  <c r="I1501" i="6"/>
  <c r="J1501" i="6"/>
  <c r="K1501" i="6"/>
  <c r="L1501" i="6"/>
  <c r="H1502" i="6"/>
  <c r="I1502" i="6"/>
  <c r="J1502" i="6"/>
  <c r="K1502" i="6"/>
  <c r="L1502" i="6"/>
  <c r="H1503" i="6"/>
  <c r="I1503" i="6"/>
  <c r="J1503" i="6"/>
  <c r="K1503" i="6"/>
  <c r="L1503" i="6"/>
  <c r="H1504" i="6"/>
  <c r="I1504" i="6"/>
  <c r="J1504" i="6"/>
  <c r="K1504" i="6"/>
  <c r="L1504" i="6"/>
  <c r="H1505" i="6"/>
  <c r="I1505" i="6"/>
  <c r="J1505" i="6"/>
  <c r="K1505" i="6"/>
  <c r="L1505" i="6"/>
  <c r="H1506" i="6"/>
  <c r="I1506" i="6"/>
  <c r="J1506" i="6"/>
  <c r="K1506" i="6"/>
  <c r="L1506" i="6"/>
  <c r="H1507" i="6"/>
  <c r="I1507" i="6"/>
  <c r="J1507" i="6"/>
  <c r="K1507" i="6"/>
  <c r="L1507" i="6"/>
  <c r="H1508" i="6"/>
  <c r="I1508" i="6"/>
  <c r="J1508" i="6"/>
  <c r="K1508" i="6"/>
  <c r="L1508" i="6"/>
  <c r="H1509" i="6"/>
  <c r="I1509" i="6"/>
  <c r="J1509" i="6"/>
  <c r="K1509" i="6"/>
  <c r="L1509" i="6"/>
  <c r="H1510" i="6"/>
  <c r="I1510" i="6"/>
  <c r="J1510" i="6"/>
  <c r="K1510" i="6"/>
  <c r="L1510" i="6"/>
  <c r="H1511" i="6"/>
  <c r="I1511" i="6"/>
  <c r="J1511" i="6"/>
  <c r="K1511" i="6"/>
  <c r="L1511" i="6"/>
  <c r="H1512" i="6"/>
  <c r="I1512" i="6"/>
  <c r="J1512" i="6"/>
  <c r="K1512" i="6"/>
  <c r="L1512" i="6"/>
  <c r="H1513" i="6"/>
  <c r="I1513" i="6"/>
  <c r="J1513" i="6"/>
  <c r="K1513" i="6"/>
  <c r="L1513" i="6"/>
  <c r="H1514" i="6"/>
  <c r="I1514" i="6"/>
  <c r="J1514" i="6"/>
  <c r="K1514" i="6"/>
  <c r="L1514" i="6"/>
  <c r="H1515" i="6"/>
  <c r="I1515" i="6"/>
  <c r="J1515" i="6"/>
  <c r="K1515" i="6"/>
  <c r="L1515" i="6"/>
  <c r="H1516" i="6"/>
  <c r="I1516" i="6"/>
  <c r="J1516" i="6"/>
  <c r="K1516" i="6"/>
  <c r="L1516" i="6"/>
  <c r="H1517" i="6"/>
  <c r="I1517" i="6"/>
  <c r="J1517" i="6"/>
  <c r="K1517" i="6"/>
  <c r="L1517" i="6"/>
  <c r="H1518" i="6"/>
  <c r="I1518" i="6"/>
  <c r="J1518" i="6"/>
  <c r="K1518" i="6"/>
  <c r="L1518" i="6"/>
  <c r="H1519" i="6"/>
  <c r="I1519" i="6"/>
  <c r="J1519" i="6"/>
  <c r="K1519" i="6"/>
  <c r="L1519" i="6"/>
  <c r="H1520" i="6"/>
  <c r="I1520" i="6"/>
  <c r="J1520" i="6"/>
  <c r="K1520" i="6"/>
  <c r="L1520" i="6"/>
  <c r="H1521" i="6"/>
  <c r="I1521" i="6"/>
  <c r="J1521" i="6"/>
  <c r="K1521" i="6"/>
  <c r="L1521" i="6"/>
  <c r="H1522" i="6"/>
  <c r="I1522" i="6"/>
  <c r="J1522" i="6"/>
  <c r="K1522" i="6"/>
  <c r="L1522" i="6"/>
  <c r="H1523" i="6"/>
  <c r="I1523" i="6"/>
  <c r="J1523" i="6"/>
  <c r="K1523" i="6"/>
  <c r="L1523" i="6"/>
  <c r="H1524" i="6"/>
  <c r="I1524" i="6"/>
  <c r="J1524" i="6"/>
  <c r="K1524" i="6"/>
  <c r="L1524" i="6"/>
  <c r="H1525" i="6"/>
  <c r="I1525" i="6"/>
  <c r="J1525" i="6"/>
  <c r="K1525" i="6"/>
  <c r="L1525" i="6"/>
  <c r="H1526" i="6"/>
  <c r="I1526" i="6"/>
  <c r="J1526" i="6"/>
  <c r="K1526" i="6"/>
  <c r="L1526" i="6"/>
  <c r="H1527" i="6"/>
  <c r="I1527" i="6"/>
  <c r="J1527" i="6"/>
  <c r="K1527" i="6"/>
  <c r="L1527" i="6"/>
  <c r="H1528" i="6"/>
  <c r="I1528" i="6"/>
  <c r="J1528" i="6"/>
  <c r="K1528" i="6"/>
  <c r="L1528" i="6"/>
  <c r="H1529" i="6"/>
  <c r="I1529" i="6"/>
  <c r="J1529" i="6"/>
  <c r="K1529" i="6"/>
  <c r="L1529" i="6"/>
  <c r="H1530" i="6"/>
  <c r="I1530" i="6"/>
  <c r="J1530" i="6"/>
  <c r="K1530" i="6"/>
  <c r="L1530" i="6"/>
  <c r="H1531" i="6"/>
  <c r="I1531" i="6"/>
  <c r="J1531" i="6"/>
  <c r="K1531" i="6"/>
  <c r="L1531" i="6"/>
  <c r="H1532" i="6"/>
  <c r="I1532" i="6"/>
  <c r="J1532" i="6"/>
  <c r="K1532" i="6"/>
  <c r="L1532" i="6"/>
  <c r="H1533" i="6"/>
  <c r="I1533" i="6"/>
  <c r="J1533" i="6"/>
  <c r="K1533" i="6"/>
  <c r="L1533" i="6"/>
  <c r="H1534" i="6"/>
  <c r="I1534" i="6"/>
  <c r="J1534" i="6"/>
  <c r="K1534" i="6"/>
  <c r="L1534" i="6"/>
  <c r="H1535" i="6"/>
  <c r="I1535" i="6"/>
  <c r="J1535" i="6"/>
  <c r="K1535" i="6"/>
  <c r="L1535" i="6"/>
  <c r="H1536" i="6"/>
  <c r="I1536" i="6"/>
  <c r="J1536" i="6"/>
  <c r="K1536" i="6"/>
  <c r="L1536" i="6"/>
  <c r="H1537" i="6"/>
  <c r="I1537" i="6"/>
  <c r="J1537" i="6"/>
  <c r="K1537" i="6"/>
  <c r="L1537" i="6"/>
  <c r="H1538" i="6"/>
  <c r="I1538" i="6"/>
  <c r="J1538" i="6"/>
  <c r="K1538" i="6"/>
  <c r="L1538" i="6"/>
  <c r="H1539" i="6"/>
  <c r="I1539" i="6"/>
  <c r="J1539" i="6"/>
  <c r="K1539" i="6"/>
  <c r="L1539" i="6"/>
  <c r="H1540" i="6"/>
  <c r="I1540" i="6"/>
  <c r="J1540" i="6"/>
  <c r="K1540" i="6"/>
  <c r="L1540" i="6"/>
  <c r="H1541" i="6"/>
  <c r="I1541" i="6"/>
  <c r="J1541" i="6"/>
  <c r="K1541" i="6"/>
  <c r="L1541" i="6"/>
  <c r="H1542" i="6"/>
  <c r="I1542" i="6"/>
  <c r="J1542" i="6"/>
  <c r="K1542" i="6"/>
  <c r="L1542" i="6"/>
  <c r="H1543" i="6"/>
  <c r="I1543" i="6"/>
  <c r="J1543" i="6"/>
  <c r="K1543" i="6"/>
  <c r="L1543" i="6"/>
  <c r="H1544" i="6"/>
  <c r="I1544" i="6"/>
  <c r="J1544" i="6"/>
  <c r="K1544" i="6"/>
  <c r="L1544" i="6"/>
  <c r="H1545" i="6"/>
  <c r="I1545" i="6"/>
  <c r="J1545" i="6"/>
  <c r="K1545" i="6"/>
  <c r="L1545" i="6"/>
  <c r="H1546" i="6"/>
  <c r="I1546" i="6"/>
  <c r="J1546" i="6"/>
  <c r="K1546" i="6"/>
  <c r="L1546" i="6"/>
  <c r="H1547" i="6"/>
  <c r="I1547" i="6"/>
  <c r="J1547" i="6"/>
  <c r="K1547" i="6"/>
  <c r="L1547" i="6"/>
  <c r="H1548" i="6"/>
  <c r="I1548" i="6"/>
  <c r="J1548" i="6"/>
  <c r="K1548" i="6"/>
  <c r="L1548" i="6"/>
  <c r="H1549" i="6"/>
  <c r="I1549" i="6"/>
  <c r="J1549" i="6"/>
  <c r="K1549" i="6"/>
  <c r="L1549" i="6"/>
  <c r="H1550" i="6"/>
  <c r="I1550" i="6"/>
  <c r="J1550" i="6"/>
  <c r="K1550" i="6"/>
  <c r="L1550" i="6"/>
  <c r="H1551" i="6"/>
  <c r="I1551" i="6"/>
  <c r="J1551" i="6"/>
  <c r="K1551" i="6"/>
  <c r="L1551" i="6"/>
  <c r="H1552" i="6"/>
  <c r="I1552" i="6"/>
  <c r="J1552" i="6"/>
  <c r="K1552" i="6"/>
  <c r="L1552" i="6"/>
  <c r="H1553" i="6"/>
  <c r="I1553" i="6"/>
  <c r="J1553" i="6"/>
  <c r="K1553" i="6"/>
  <c r="L1553" i="6"/>
  <c r="H1554" i="6"/>
  <c r="I1554" i="6"/>
  <c r="J1554" i="6"/>
  <c r="K1554" i="6"/>
  <c r="L1554" i="6"/>
  <c r="H1555" i="6"/>
  <c r="I1555" i="6"/>
  <c r="J1555" i="6"/>
  <c r="K1555" i="6"/>
  <c r="L1555" i="6"/>
  <c r="H1556" i="6"/>
  <c r="I1556" i="6"/>
  <c r="J1556" i="6"/>
  <c r="K1556" i="6"/>
  <c r="L1556" i="6"/>
  <c r="H1557" i="6"/>
  <c r="I1557" i="6"/>
  <c r="J1557" i="6"/>
  <c r="K1557" i="6"/>
  <c r="L1557" i="6"/>
  <c r="H1558" i="6"/>
  <c r="I1558" i="6"/>
  <c r="J1558" i="6"/>
  <c r="K1558" i="6"/>
  <c r="L1558" i="6"/>
  <c r="H1559" i="6"/>
  <c r="I1559" i="6"/>
  <c r="J1559" i="6"/>
  <c r="K1559" i="6"/>
  <c r="L1559" i="6"/>
  <c r="H1560" i="6"/>
  <c r="I1560" i="6"/>
  <c r="J1560" i="6"/>
  <c r="K1560" i="6"/>
  <c r="L1560" i="6"/>
  <c r="H1561" i="6"/>
  <c r="I1561" i="6"/>
  <c r="J1561" i="6"/>
  <c r="K1561" i="6"/>
  <c r="L1561" i="6"/>
  <c r="H1562" i="6"/>
  <c r="I1562" i="6"/>
  <c r="J1562" i="6"/>
  <c r="K1562" i="6"/>
  <c r="L1562" i="6"/>
  <c r="H1563" i="6"/>
  <c r="I1563" i="6"/>
  <c r="J1563" i="6"/>
  <c r="K1563" i="6"/>
  <c r="L1563" i="6"/>
  <c r="H1564" i="6"/>
  <c r="I1564" i="6"/>
  <c r="J1564" i="6"/>
  <c r="K1564" i="6"/>
  <c r="L1564" i="6"/>
  <c r="H1565" i="6"/>
  <c r="I1565" i="6"/>
  <c r="J1565" i="6"/>
  <c r="K1565" i="6"/>
  <c r="L1565" i="6"/>
  <c r="H1566" i="6"/>
  <c r="I1566" i="6"/>
  <c r="J1566" i="6"/>
  <c r="K1566" i="6"/>
  <c r="L1566" i="6"/>
  <c r="H1567" i="6"/>
  <c r="I1567" i="6"/>
  <c r="J1567" i="6"/>
  <c r="K1567" i="6"/>
  <c r="L1567" i="6"/>
  <c r="H1568" i="6"/>
  <c r="I1568" i="6"/>
  <c r="J1568" i="6"/>
  <c r="K1568" i="6"/>
  <c r="L1568" i="6"/>
  <c r="H1569" i="6"/>
  <c r="I1569" i="6"/>
  <c r="J1569" i="6"/>
  <c r="K1569" i="6"/>
  <c r="L1569" i="6"/>
  <c r="H1570" i="6"/>
  <c r="I1570" i="6"/>
  <c r="J1570" i="6"/>
  <c r="K1570" i="6"/>
  <c r="L1570" i="6"/>
  <c r="H1571" i="6"/>
  <c r="I1571" i="6"/>
  <c r="J1571" i="6"/>
  <c r="K1571" i="6"/>
  <c r="L1571" i="6"/>
  <c r="H1572" i="6"/>
  <c r="I1572" i="6"/>
  <c r="J1572" i="6"/>
  <c r="K1572" i="6"/>
  <c r="L1572" i="6"/>
  <c r="H1573" i="6"/>
  <c r="I1573" i="6"/>
  <c r="J1573" i="6"/>
  <c r="K1573" i="6"/>
  <c r="L1573" i="6"/>
  <c r="H1574" i="6"/>
  <c r="I1574" i="6"/>
  <c r="J1574" i="6"/>
  <c r="K1574" i="6"/>
  <c r="L1574" i="6"/>
  <c r="H1575" i="6"/>
  <c r="I1575" i="6"/>
  <c r="J1575" i="6"/>
  <c r="K1575" i="6"/>
  <c r="L1575" i="6"/>
  <c r="H1576" i="6"/>
  <c r="I1576" i="6"/>
  <c r="J1576" i="6"/>
  <c r="K1576" i="6"/>
  <c r="L1576" i="6"/>
  <c r="H1577" i="6"/>
  <c r="I1577" i="6"/>
  <c r="J1577" i="6"/>
  <c r="K1577" i="6"/>
  <c r="L1577" i="6"/>
  <c r="H1578" i="6"/>
  <c r="I1578" i="6"/>
  <c r="J1578" i="6"/>
  <c r="K1578" i="6"/>
  <c r="L1578" i="6"/>
  <c r="H1579" i="6"/>
  <c r="I1579" i="6"/>
  <c r="J1579" i="6"/>
  <c r="K1579" i="6"/>
  <c r="L1579" i="6"/>
  <c r="H1580" i="6"/>
  <c r="I1580" i="6"/>
  <c r="J1580" i="6"/>
  <c r="K1580" i="6"/>
  <c r="L1580" i="6"/>
  <c r="H1581" i="6"/>
  <c r="I1581" i="6"/>
  <c r="J1581" i="6"/>
  <c r="K1581" i="6"/>
  <c r="L1581" i="6"/>
  <c r="H1582" i="6"/>
  <c r="I1582" i="6"/>
  <c r="J1582" i="6"/>
  <c r="K1582" i="6"/>
  <c r="L1582" i="6"/>
  <c r="H1583" i="6"/>
  <c r="I1583" i="6"/>
  <c r="J1583" i="6"/>
  <c r="K1583" i="6"/>
  <c r="L1583" i="6"/>
  <c r="H1584" i="6"/>
  <c r="I1584" i="6"/>
  <c r="J1584" i="6"/>
  <c r="K1584" i="6"/>
  <c r="L1584" i="6"/>
  <c r="H1585" i="6"/>
  <c r="I1585" i="6"/>
  <c r="J1585" i="6"/>
  <c r="K1585" i="6"/>
  <c r="L1585" i="6"/>
  <c r="H1586" i="6"/>
  <c r="I1586" i="6"/>
  <c r="J1586" i="6"/>
  <c r="K1586" i="6"/>
  <c r="L1586" i="6"/>
  <c r="H1587" i="6"/>
  <c r="I1587" i="6"/>
  <c r="J1587" i="6"/>
  <c r="K1587" i="6"/>
  <c r="L1587" i="6"/>
  <c r="H1588" i="6"/>
  <c r="I1588" i="6"/>
  <c r="J1588" i="6"/>
  <c r="K1588" i="6"/>
  <c r="L1588" i="6"/>
  <c r="H1589" i="6"/>
  <c r="I1589" i="6"/>
  <c r="J1589" i="6"/>
  <c r="K1589" i="6"/>
  <c r="L1589" i="6"/>
  <c r="H1590" i="6"/>
  <c r="I1590" i="6"/>
  <c r="J1590" i="6"/>
  <c r="K1590" i="6"/>
  <c r="L1590" i="6"/>
  <c r="H1591" i="6"/>
  <c r="I1591" i="6"/>
  <c r="J1591" i="6"/>
  <c r="K1591" i="6"/>
  <c r="L1591" i="6"/>
  <c r="H1592" i="6"/>
  <c r="I1592" i="6"/>
  <c r="J1592" i="6"/>
  <c r="K1592" i="6"/>
  <c r="L1592" i="6"/>
  <c r="H1593" i="6"/>
  <c r="I1593" i="6"/>
  <c r="J1593" i="6"/>
  <c r="K1593" i="6"/>
  <c r="L1593" i="6"/>
  <c r="H1594" i="6"/>
  <c r="I1594" i="6"/>
  <c r="J1594" i="6"/>
  <c r="K1594" i="6"/>
  <c r="L1594" i="6"/>
  <c r="H1595" i="6"/>
  <c r="I1595" i="6"/>
  <c r="J1595" i="6"/>
  <c r="K1595" i="6"/>
  <c r="L1595" i="6"/>
  <c r="H1596" i="6"/>
  <c r="I1596" i="6"/>
  <c r="J1596" i="6"/>
  <c r="K1596" i="6"/>
  <c r="L1596" i="6"/>
  <c r="H1597" i="6"/>
  <c r="I1597" i="6"/>
  <c r="J1597" i="6"/>
  <c r="K1597" i="6"/>
  <c r="L1597" i="6"/>
  <c r="H1598" i="6"/>
  <c r="I1598" i="6"/>
  <c r="J1598" i="6"/>
  <c r="K1598" i="6"/>
  <c r="L1598" i="6"/>
  <c r="H1599" i="6"/>
  <c r="I1599" i="6"/>
  <c r="J1599" i="6"/>
  <c r="K1599" i="6"/>
  <c r="L1599" i="6"/>
  <c r="H1600" i="6"/>
  <c r="I1600" i="6"/>
  <c r="J1600" i="6"/>
  <c r="K1600" i="6"/>
  <c r="L1600" i="6"/>
  <c r="H1601" i="6"/>
  <c r="I1601" i="6"/>
  <c r="J1601" i="6"/>
  <c r="K1601" i="6"/>
  <c r="L1601" i="6"/>
  <c r="H1602" i="6"/>
  <c r="I1602" i="6"/>
  <c r="J1602" i="6"/>
  <c r="K1602" i="6"/>
  <c r="L1602" i="6"/>
  <c r="H1603" i="6"/>
  <c r="I1603" i="6"/>
  <c r="J1603" i="6"/>
  <c r="K1603" i="6"/>
  <c r="L1603" i="6"/>
  <c r="H1604" i="6"/>
  <c r="I1604" i="6"/>
  <c r="J1604" i="6"/>
  <c r="K1604" i="6"/>
  <c r="L1604" i="6"/>
  <c r="H1605" i="6"/>
  <c r="I1605" i="6"/>
  <c r="J1605" i="6"/>
  <c r="K1605" i="6"/>
  <c r="L1605" i="6"/>
  <c r="H1606" i="6"/>
  <c r="I1606" i="6"/>
  <c r="J1606" i="6"/>
  <c r="K1606" i="6"/>
  <c r="L1606" i="6"/>
  <c r="H1607" i="6"/>
  <c r="I1607" i="6"/>
  <c r="J1607" i="6"/>
  <c r="K1607" i="6"/>
  <c r="L1607" i="6"/>
  <c r="H1608" i="6"/>
  <c r="I1608" i="6"/>
  <c r="J1608" i="6"/>
  <c r="K1608" i="6"/>
  <c r="L1608" i="6"/>
  <c r="H1609" i="6"/>
  <c r="I1609" i="6"/>
  <c r="J1609" i="6"/>
  <c r="K1609" i="6"/>
  <c r="L1609" i="6"/>
  <c r="H1610" i="6"/>
  <c r="I1610" i="6"/>
  <c r="J1610" i="6"/>
  <c r="K1610" i="6"/>
  <c r="L1610" i="6"/>
  <c r="H1611" i="6"/>
  <c r="I1611" i="6"/>
  <c r="J1611" i="6"/>
  <c r="K1611" i="6"/>
  <c r="L1611" i="6"/>
  <c r="H1612" i="6"/>
  <c r="I1612" i="6"/>
  <c r="J1612" i="6"/>
  <c r="K1612" i="6"/>
  <c r="L1612" i="6"/>
  <c r="H1613" i="6"/>
  <c r="I1613" i="6"/>
  <c r="J1613" i="6"/>
  <c r="K1613" i="6"/>
  <c r="L1613" i="6"/>
  <c r="H1614" i="6"/>
  <c r="I1614" i="6"/>
  <c r="J1614" i="6"/>
  <c r="K1614" i="6"/>
  <c r="L1614" i="6"/>
  <c r="H1615" i="6"/>
  <c r="I1615" i="6"/>
  <c r="J1615" i="6"/>
  <c r="K1615" i="6"/>
  <c r="L1615" i="6"/>
  <c r="H1616" i="6"/>
  <c r="I1616" i="6"/>
  <c r="J1616" i="6"/>
  <c r="K1616" i="6"/>
  <c r="L1616" i="6"/>
  <c r="H1617" i="6"/>
  <c r="I1617" i="6"/>
  <c r="J1617" i="6"/>
  <c r="K1617" i="6"/>
  <c r="L1617" i="6"/>
  <c r="H1618" i="6"/>
  <c r="I1618" i="6"/>
  <c r="J1618" i="6"/>
  <c r="K1618" i="6"/>
  <c r="L1618" i="6"/>
  <c r="H1619" i="6"/>
  <c r="I1619" i="6"/>
  <c r="J1619" i="6"/>
  <c r="K1619" i="6"/>
  <c r="L1619" i="6"/>
  <c r="H1620" i="6"/>
  <c r="I1620" i="6"/>
  <c r="J1620" i="6"/>
  <c r="K1620" i="6"/>
  <c r="L1620" i="6"/>
  <c r="H1621" i="6"/>
  <c r="I1621" i="6"/>
  <c r="J1621" i="6"/>
  <c r="K1621" i="6"/>
  <c r="L1621" i="6"/>
  <c r="H1622" i="6"/>
  <c r="I1622" i="6"/>
  <c r="J1622" i="6"/>
  <c r="K1622" i="6"/>
  <c r="L1622" i="6"/>
  <c r="H1623" i="6"/>
  <c r="I1623" i="6"/>
  <c r="J1623" i="6"/>
  <c r="K1623" i="6"/>
  <c r="L1623" i="6"/>
  <c r="H1624" i="6"/>
  <c r="I1624" i="6"/>
  <c r="J1624" i="6"/>
  <c r="K1624" i="6"/>
  <c r="L1624" i="6"/>
  <c r="H1625" i="6"/>
  <c r="I1625" i="6"/>
  <c r="J1625" i="6"/>
  <c r="K1625" i="6"/>
  <c r="L1625" i="6"/>
  <c r="H1626" i="6"/>
  <c r="I1626" i="6"/>
  <c r="J1626" i="6"/>
  <c r="K1626" i="6"/>
  <c r="L1626" i="6"/>
  <c r="H1627" i="6"/>
  <c r="I1627" i="6"/>
  <c r="J1627" i="6"/>
  <c r="K1627" i="6"/>
  <c r="L1627" i="6"/>
  <c r="H1628" i="6"/>
  <c r="I1628" i="6"/>
  <c r="J1628" i="6"/>
  <c r="K1628" i="6"/>
  <c r="L1628" i="6"/>
  <c r="H1629" i="6"/>
  <c r="I1629" i="6"/>
  <c r="J1629" i="6"/>
  <c r="K1629" i="6"/>
  <c r="L1629" i="6"/>
  <c r="H1630" i="6"/>
  <c r="I1630" i="6"/>
  <c r="J1630" i="6"/>
  <c r="K1630" i="6"/>
  <c r="L1630" i="6"/>
  <c r="H1631" i="6"/>
  <c r="I1631" i="6"/>
  <c r="J1631" i="6"/>
  <c r="K1631" i="6"/>
  <c r="L1631" i="6"/>
  <c r="H1632" i="6"/>
  <c r="I1632" i="6"/>
  <c r="J1632" i="6"/>
  <c r="K1632" i="6"/>
  <c r="L1632" i="6"/>
  <c r="H1633" i="6"/>
  <c r="I1633" i="6"/>
  <c r="J1633" i="6"/>
  <c r="K1633" i="6"/>
  <c r="L1633" i="6"/>
  <c r="H1634" i="6"/>
  <c r="I1634" i="6"/>
  <c r="J1634" i="6"/>
  <c r="K1634" i="6"/>
  <c r="L1634" i="6"/>
  <c r="H1635" i="6"/>
  <c r="I1635" i="6"/>
  <c r="J1635" i="6"/>
  <c r="K1635" i="6"/>
  <c r="L1635" i="6"/>
  <c r="H1636" i="6"/>
  <c r="I1636" i="6"/>
  <c r="J1636" i="6"/>
  <c r="K1636" i="6"/>
  <c r="L1636" i="6"/>
  <c r="H1637" i="6"/>
  <c r="I1637" i="6"/>
  <c r="J1637" i="6"/>
  <c r="K1637" i="6"/>
  <c r="L1637" i="6"/>
  <c r="H1638" i="6"/>
  <c r="I1638" i="6"/>
  <c r="J1638" i="6"/>
  <c r="K1638" i="6"/>
  <c r="L1638" i="6"/>
  <c r="H1639" i="6"/>
  <c r="I1639" i="6"/>
  <c r="J1639" i="6"/>
  <c r="K1639" i="6"/>
  <c r="L1639" i="6"/>
  <c r="H1640" i="6"/>
  <c r="I1640" i="6"/>
  <c r="J1640" i="6"/>
  <c r="K1640" i="6"/>
  <c r="L1640" i="6"/>
  <c r="H1641" i="6"/>
  <c r="I1641" i="6"/>
  <c r="J1641" i="6"/>
  <c r="K1641" i="6"/>
  <c r="L1641" i="6"/>
  <c r="H1642" i="6"/>
  <c r="I1642" i="6"/>
  <c r="J1642" i="6"/>
  <c r="K1642" i="6"/>
  <c r="L1642" i="6"/>
  <c r="H1643" i="6"/>
  <c r="I1643" i="6"/>
  <c r="J1643" i="6"/>
  <c r="K1643" i="6"/>
  <c r="L1643" i="6"/>
  <c r="H1644" i="6"/>
  <c r="I1644" i="6"/>
  <c r="J1644" i="6"/>
  <c r="K1644" i="6"/>
  <c r="L1644" i="6"/>
  <c r="H1645" i="6"/>
  <c r="I1645" i="6"/>
  <c r="J1645" i="6"/>
  <c r="K1645" i="6"/>
  <c r="L1645" i="6"/>
  <c r="H1646" i="6"/>
  <c r="I1646" i="6"/>
  <c r="J1646" i="6"/>
  <c r="K1646" i="6"/>
  <c r="L1646" i="6"/>
  <c r="H1647" i="6"/>
  <c r="I1647" i="6"/>
  <c r="J1647" i="6"/>
  <c r="K1647" i="6"/>
  <c r="L1647" i="6"/>
  <c r="H1648" i="6"/>
  <c r="I1648" i="6"/>
  <c r="J1648" i="6"/>
  <c r="K1648" i="6"/>
  <c r="L1648" i="6"/>
  <c r="H1649" i="6"/>
  <c r="I1649" i="6"/>
  <c r="J1649" i="6"/>
  <c r="K1649" i="6"/>
  <c r="L1649" i="6"/>
  <c r="H1650" i="6"/>
  <c r="I1650" i="6"/>
  <c r="J1650" i="6"/>
  <c r="K1650" i="6"/>
  <c r="L1650" i="6"/>
  <c r="H1651" i="6"/>
  <c r="I1651" i="6"/>
  <c r="J1651" i="6"/>
  <c r="K1651" i="6"/>
  <c r="L1651" i="6"/>
  <c r="H1652" i="6"/>
  <c r="I1652" i="6"/>
  <c r="J1652" i="6"/>
  <c r="K1652" i="6"/>
  <c r="L1652" i="6"/>
  <c r="H1653" i="6"/>
  <c r="I1653" i="6"/>
  <c r="J1653" i="6"/>
  <c r="K1653" i="6"/>
  <c r="L1653" i="6"/>
  <c r="H1654" i="6"/>
  <c r="I1654" i="6"/>
  <c r="J1654" i="6"/>
  <c r="K1654" i="6"/>
  <c r="L1654" i="6"/>
  <c r="H1655" i="6"/>
  <c r="I1655" i="6"/>
  <c r="J1655" i="6"/>
  <c r="K1655" i="6"/>
  <c r="L1655" i="6"/>
  <c r="H1656" i="6"/>
  <c r="I1656" i="6"/>
  <c r="J1656" i="6"/>
  <c r="K1656" i="6"/>
  <c r="L1656" i="6"/>
  <c r="H1657" i="6"/>
  <c r="I1657" i="6"/>
  <c r="J1657" i="6"/>
  <c r="K1657" i="6"/>
  <c r="L1657" i="6"/>
  <c r="H1658" i="6"/>
  <c r="I1658" i="6"/>
  <c r="J1658" i="6"/>
  <c r="K1658" i="6"/>
  <c r="L1658" i="6"/>
  <c r="H1659" i="6"/>
  <c r="I1659" i="6"/>
  <c r="J1659" i="6"/>
  <c r="K1659" i="6"/>
  <c r="L1659" i="6"/>
  <c r="H1660" i="6"/>
  <c r="I1660" i="6"/>
  <c r="J1660" i="6"/>
  <c r="K1660" i="6"/>
  <c r="L1660" i="6"/>
  <c r="H1661" i="6"/>
  <c r="I1661" i="6"/>
  <c r="J1661" i="6"/>
  <c r="K1661" i="6"/>
  <c r="L1661" i="6"/>
  <c r="H1662" i="6"/>
  <c r="I1662" i="6"/>
  <c r="J1662" i="6"/>
  <c r="K1662" i="6"/>
  <c r="L1662" i="6"/>
  <c r="H1663" i="6"/>
  <c r="I1663" i="6"/>
  <c r="J1663" i="6"/>
  <c r="K1663" i="6"/>
  <c r="L1663" i="6"/>
  <c r="H1664" i="6"/>
  <c r="I1664" i="6"/>
  <c r="J1664" i="6"/>
  <c r="K1664" i="6"/>
  <c r="L1664" i="6"/>
  <c r="H1665" i="6"/>
  <c r="I1665" i="6"/>
  <c r="J1665" i="6"/>
  <c r="K1665" i="6"/>
  <c r="L1665" i="6"/>
  <c r="H1666" i="6"/>
  <c r="I1666" i="6"/>
  <c r="J1666" i="6"/>
  <c r="K1666" i="6"/>
  <c r="L1666" i="6"/>
  <c r="H1667" i="6"/>
  <c r="I1667" i="6"/>
  <c r="J1667" i="6"/>
  <c r="K1667" i="6"/>
  <c r="L1667" i="6"/>
  <c r="H1668" i="6"/>
  <c r="I1668" i="6"/>
  <c r="J1668" i="6"/>
  <c r="K1668" i="6"/>
  <c r="L1668" i="6"/>
  <c r="H1669" i="6"/>
  <c r="I1669" i="6"/>
  <c r="J1669" i="6"/>
  <c r="K1669" i="6"/>
  <c r="L1669" i="6"/>
  <c r="H1670" i="6"/>
  <c r="I1670" i="6"/>
  <c r="J1670" i="6"/>
  <c r="K1670" i="6"/>
  <c r="L1670" i="6"/>
  <c r="H1671" i="6"/>
  <c r="I1671" i="6"/>
  <c r="J1671" i="6"/>
  <c r="K1671" i="6"/>
  <c r="L1671" i="6"/>
  <c r="H1672" i="6"/>
  <c r="I1672" i="6"/>
  <c r="J1672" i="6"/>
  <c r="K1672" i="6"/>
  <c r="L1672" i="6"/>
  <c r="H1673" i="6"/>
  <c r="I1673" i="6"/>
  <c r="J1673" i="6"/>
  <c r="K1673" i="6"/>
  <c r="L1673" i="6"/>
  <c r="H1674" i="6"/>
  <c r="I1674" i="6"/>
  <c r="J1674" i="6"/>
  <c r="K1674" i="6"/>
  <c r="L1674" i="6"/>
  <c r="H1675" i="6"/>
  <c r="I1675" i="6"/>
  <c r="J1675" i="6"/>
  <c r="K1675" i="6"/>
  <c r="L1675" i="6"/>
  <c r="H1676" i="6"/>
  <c r="I1676" i="6"/>
  <c r="J1676" i="6"/>
  <c r="K1676" i="6"/>
  <c r="L1676" i="6"/>
  <c r="H1677" i="6"/>
  <c r="I1677" i="6"/>
  <c r="J1677" i="6"/>
  <c r="K1677" i="6"/>
  <c r="L1677" i="6"/>
  <c r="H1678" i="6"/>
  <c r="I1678" i="6"/>
  <c r="J1678" i="6"/>
  <c r="K1678" i="6"/>
  <c r="L1678" i="6"/>
  <c r="H1679" i="6"/>
  <c r="I1679" i="6"/>
  <c r="J1679" i="6"/>
  <c r="K1679" i="6"/>
  <c r="L1679" i="6"/>
  <c r="H1680" i="6"/>
  <c r="I1680" i="6"/>
  <c r="J1680" i="6"/>
  <c r="K1680" i="6"/>
  <c r="L1680" i="6"/>
  <c r="H1681" i="6"/>
  <c r="I1681" i="6"/>
  <c r="J1681" i="6"/>
  <c r="K1681" i="6"/>
  <c r="L1681" i="6"/>
  <c r="H1682" i="6"/>
  <c r="I1682" i="6"/>
  <c r="J1682" i="6"/>
  <c r="K1682" i="6"/>
  <c r="L1682" i="6"/>
  <c r="H1683" i="6"/>
  <c r="I1683" i="6"/>
  <c r="J1683" i="6"/>
  <c r="K1683" i="6"/>
  <c r="L1683" i="6"/>
  <c r="H1684" i="6"/>
  <c r="I1684" i="6"/>
  <c r="J1684" i="6"/>
  <c r="K1684" i="6"/>
  <c r="L1684" i="6"/>
  <c r="H1685" i="6"/>
  <c r="I1685" i="6"/>
  <c r="J1685" i="6"/>
  <c r="K1685" i="6"/>
  <c r="L1685" i="6"/>
  <c r="H1686" i="6"/>
  <c r="I1686" i="6"/>
  <c r="J1686" i="6"/>
  <c r="K1686" i="6"/>
  <c r="L1686" i="6"/>
  <c r="H1687" i="6"/>
  <c r="I1687" i="6"/>
  <c r="J1687" i="6"/>
  <c r="K1687" i="6"/>
  <c r="L1687" i="6"/>
  <c r="H1688" i="6"/>
  <c r="I1688" i="6"/>
  <c r="J1688" i="6"/>
  <c r="K1688" i="6"/>
  <c r="L1688" i="6"/>
  <c r="H1689" i="6"/>
  <c r="I1689" i="6"/>
  <c r="J1689" i="6"/>
  <c r="K1689" i="6"/>
  <c r="L1689" i="6"/>
  <c r="H1690" i="6"/>
  <c r="I1690" i="6"/>
  <c r="J1690" i="6"/>
  <c r="K1690" i="6"/>
  <c r="L1690" i="6"/>
  <c r="H1691" i="6"/>
  <c r="I1691" i="6"/>
  <c r="J1691" i="6"/>
  <c r="K1691" i="6"/>
  <c r="L1691" i="6"/>
  <c r="H1692" i="6"/>
  <c r="I1692" i="6"/>
  <c r="J1692" i="6"/>
  <c r="K1692" i="6"/>
  <c r="L1692" i="6"/>
  <c r="H1693" i="6"/>
  <c r="I1693" i="6"/>
  <c r="J1693" i="6"/>
  <c r="K1693" i="6"/>
  <c r="L1693" i="6"/>
  <c r="H1694" i="6"/>
  <c r="I1694" i="6"/>
  <c r="J1694" i="6"/>
  <c r="K1694" i="6"/>
  <c r="L1694" i="6"/>
  <c r="H1695" i="6"/>
  <c r="I1695" i="6"/>
  <c r="J1695" i="6"/>
  <c r="K1695" i="6"/>
  <c r="L1695" i="6"/>
  <c r="H1696" i="6"/>
  <c r="I1696" i="6"/>
  <c r="J1696" i="6"/>
  <c r="K1696" i="6"/>
  <c r="L1696" i="6"/>
  <c r="H1697" i="6"/>
  <c r="I1697" i="6"/>
  <c r="J1697" i="6"/>
  <c r="K1697" i="6"/>
  <c r="L1697" i="6"/>
  <c r="H1698" i="6"/>
  <c r="I1698" i="6"/>
  <c r="J1698" i="6"/>
  <c r="K1698" i="6"/>
  <c r="L1698" i="6"/>
  <c r="H1699" i="6"/>
  <c r="I1699" i="6"/>
  <c r="J1699" i="6"/>
  <c r="K1699" i="6"/>
  <c r="L1699" i="6"/>
  <c r="H1700" i="6"/>
  <c r="I1700" i="6"/>
  <c r="J1700" i="6"/>
  <c r="K1700" i="6"/>
  <c r="L1700" i="6"/>
  <c r="H1701" i="6"/>
  <c r="I1701" i="6"/>
  <c r="J1701" i="6"/>
  <c r="K1701" i="6"/>
  <c r="L1701" i="6"/>
  <c r="H1702" i="6"/>
  <c r="I1702" i="6"/>
  <c r="J1702" i="6"/>
  <c r="K1702" i="6"/>
  <c r="L1702" i="6"/>
  <c r="H1703" i="6"/>
  <c r="I1703" i="6"/>
  <c r="J1703" i="6"/>
  <c r="K1703" i="6"/>
  <c r="L1703" i="6"/>
  <c r="H1704" i="6"/>
  <c r="I1704" i="6"/>
  <c r="J1704" i="6"/>
  <c r="K1704" i="6"/>
  <c r="L1704" i="6"/>
  <c r="H1705" i="6"/>
  <c r="I1705" i="6"/>
  <c r="J1705" i="6"/>
  <c r="K1705" i="6"/>
  <c r="L1705" i="6"/>
  <c r="H1706" i="6"/>
  <c r="I1706" i="6"/>
  <c r="J1706" i="6"/>
  <c r="K1706" i="6"/>
  <c r="L1706" i="6"/>
  <c r="H1707" i="6"/>
  <c r="I1707" i="6"/>
  <c r="J1707" i="6"/>
  <c r="K1707" i="6"/>
  <c r="L1707" i="6"/>
  <c r="H1708" i="6"/>
  <c r="I1708" i="6"/>
  <c r="J1708" i="6"/>
  <c r="K1708" i="6"/>
  <c r="L1708" i="6"/>
  <c r="H1709" i="6"/>
  <c r="I1709" i="6"/>
  <c r="J1709" i="6"/>
  <c r="K1709" i="6"/>
  <c r="L1709" i="6"/>
  <c r="H1710" i="6"/>
  <c r="I1710" i="6"/>
  <c r="J1710" i="6"/>
  <c r="K1710" i="6"/>
  <c r="L1710" i="6"/>
  <c r="H1711" i="6"/>
  <c r="I1711" i="6"/>
  <c r="J1711" i="6"/>
  <c r="K1711" i="6"/>
  <c r="L1711" i="6"/>
  <c r="H1712" i="6"/>
  <c r="I1712" i="6"/>
  <c r="J1712" i="6"/>
  <c r="K1712" i="6"/>
  <c r="L1712" i="6"/>
  <c r="H1713" i="6"/>
  <c r="I1713" i="6"/>
  <c r="J1713" i="6"/>
  <c r="K1713" i="6"/>
  <c r="L1713" i="6"/>
  <c r="H1714" i="6"/>
  <c r="I1714" i="6"/>
  <c r="J1714" i="6"/>
  <c r="K1714" i="6"/>
  <c r="L1714" i="6"/>
  <c r="H1715" i="6"/>
  <c r="I1715" i="6"/>
  <c r="J1715" i="6"/>
  <c r="K1715" i="6"/>
  <c r="L1715" i="6"/>
  <c r="H1716" i="6"/>
  <c r="I1716" i="6"/>
  <c r="J1716" i="6"/>
  <c r="K1716" i="6"/>
  <c r="L1716" i="6"/>
  <c r="H1717" i="6"/>
  <c r="I1717" i="6"/>
  <c r="J1717" i="6"/>
  <c r="K1717" i="6"/>
  <c r="L1717" i="6"/>
  <c r="H1718" i="6"/>
  <c r="I1718" i="6"/>
  <c r="J1718" i="6"/>
  <c r="K1718" i="6"/>
  <c r="L1718" i="6"/>
  <c r="H1719" i="6"/>
  <c r="I1719" i="6"/>
  <c r="J1719" i="6"/>
  <c r="K1719" i="6"/>
  <c r="L1719" i="6"/>
  <c r="H1720" i="6"/>
  <c r="I1720" i="6"/>
  <c r="J1720" i="6"/>
  <c r="K1720" i="6"/>
  <c r="L1720" i="6"/>
  <c r="H1721" i="6"/>
  <c r="I1721" i="6"/>
  <c r="J1721" i="6"/>
  <c r="K1721" i="6"/>
  <c r="L1721" i="6"/>
  <c r="H1722" i="6"/>
  <c r="I1722" i="6"/>
  <c r="J1722" i="6"/>
  <c r="K1722" i="6"/>
  <c r="L1722" i="6"/>
  <c r="H1723" i="6"/>
  <c r="I1723" i="6"/>
  <c r="J1723" i="6"/>
  <c r="K1723" i="6"/>
  <c r="L1723" i="6"/>
  <c r="H1724" i="6"/>
  <c r="I1724" i="6"/>
  <c r="J1724" i="6"/>
  <c r="K1724" i="6"/>
  <c r="L1724" i="6"/>
  <c r="H1725" i="6"/>
  <c r="I1725" i="6"/>
  <c r="J1725" i="6"/>
  <c r="K1725" i="6"/>
  <c r="L1725" i="6"/>
  <c r="H1726" i="6"/>
  <c r="I1726" i="6"/>
  <c r="J1726" i="6"/>
  <c r="K1726" i="6"/>
  <c r="L1726" i="6"/>
  <c r="H1727" i="6"/>
  <c r="I1727" i="6"/>
  <c r="J1727" i="6"/>
  <c r="K1727" i="6"/>
  <c r="L1727" i="6"/>
  <c r="H1728" i="6"/>
  <c r="I1728" i="6"/>
  <c r="J1728" i="6"/>
  <c r="K1728" i="6"/>
  <c r="L1728" i="6"/>
  <c r="H1729" i="6"/>
  <c r="I1729" i="6"/>
  <c r="J1729" i="6"/>
  <c r="K1729" i="6"/>
  <c r="L1729" i="6"/>
  <c r="H1730" i="6"/>
  <c r="I1730" i="6"/>
  <c r="J1730" i="6"/>
  <c r="K1730" i="6"/>
  <c r="L1730" i="6"/>
  <c r="H1731" i="6"/>
  <c r="I1731" i="6"/>
  <c r="J1731" i="6"/>
  <c r="K1731" i="6"/>
  <c r="L1731" i="6"/>
  <c r="H1732" i="6"/>
  <c r="I1732" i="6"/>
  <c r="J1732" i="6"/>
  <c r="K1732" i="6"/>
  <c r="L1732" i="6"/>
  <c r="H1733" i="6"/>
  <c r="I1733" i="6"/>
  <c r="J1733" i="6"/>
  <c r="K1733" i="6"/>
  <c r="L1733" i="6"/>
  <c r="H1734" i="6"/>
  <c r="I1734" i="6"/>
  <c r="J1734" i="6"/>
  <c r="K1734" i="6"/>
  <c r="L1734" i="6"/>
  <c r="H1735" i="6"/>
  <c r="I1735" i="6"/>
  <c r="J1735" i="6"/>
  <c r="K1735" i="6"/>
  <c r="L1735" i="6"/>
  <c r="H1736" i="6"/>
  <c r="I1736" i="6"/>
  <c r="J1736" i="6"/>
  <c r="K1736" i="6"/>
  <c r="L1736" i="6"/>
  <c r="H1737" i="6"/>
  <c r="I1737" i="6"/>
  <c r="J1737" i="6"/>
  <c r="K1737" i="6"/>
  <c r="L1737" i="6"/>
  <c r="H1738" i="6"/>
  <c r="I1738" i="6"/>
  <c r="J1738" i="6"/>
  <c r="K1738" i="6"/>
  <c r="L1738" i="6"/>
  <c r="H1739" i="6"/>
  <c r="I1739" i="6"/>
  <c r="J1739" i="6"/>
  <c r="K1739" i="6"/>
  <c r="L1739" i="6"/>
  <c r="H1740" i="6"/>
  <c r="I1740" i="6"/>
  <c r="J1740" i="6"/>
  <c r="K1740" i="6"/>
  <c r="L1740" i="6"/>
  <c r="H1741" i="6"/>
  <c r="I1741" i="6"/>
  <c r="J1741" i="6"/>
  <c r="K1741" i="6"/>
  <c r="L1741" i="6"/>
  <c r="H1742" i="6"/>
  <c r="I1742" i="6"/>
  <c r="J1742" i="6"/>
  <c r="K1742" i="6"/>
  <c r="L1742" i="6"/>
  <c r="H1743" i="6"/>
  <c r="I1743" i="6"/>
  <c r="J1743" i="6"/>
  <c r="K1743" i="6"/>
  <c r="L1743" i="6"/>
  <c r="H1744" i="6"/>
  <c r="I1744" i="6"/>
  <c r="J1744" i="6"/>
  <c r="K1744" i="6"/>
  <c r="L1744" i="6"/>
  <c r="H1745" i="6"/>
  <c r="I1745" i="6"/>
  <c r="J1745" i="6"/>
  <c r="K1745" i="6"/>
  <c r="L1745" i="6"/>
  <c r="H1746" i="6"/>
  <c r="I1746" i="6"/>
  <c r="J1746" i="6"/>
  <c r="K1746" i="6"/>
  <c r="L1746" i="6"/>
  <c r="H1747" i="6"/>
  <c r="I1747" i="6"/>
  <c r="J1747" i="6"/>
  <c r="K1747" i="6"/>
  <c r="L1747" i="6"/>
  <c r="H1748" i="6"/>
  <c r="I1748" i="6"/>
  <c r="J1748" i="6"/>
  <c r="K1748" i="6"/>
  <c r="L1748" i="6"/>
  <c r="H1749" i="6"/>
  <c r="I1749" i="6"/>
  <c r="J1749" i="6"/>
  <c r="K1749" i="6"/>
  <c r="L1749" i="6"/>
  <c r="H1750" i="6"/>
  <c r="I1750" i="6"/>
  <c r="J1750" i="6"/>
  <c r="K1750" i="6"/>
  <c r="L1750" i="6"/>
  <c r="H1751" i="6"/>
  <c r="I1751" i="6"/>
  <c r="J1751" i="6"/>
  <c r="K1751" i="6"/>
  <c r="L1751" i="6"/>
  <c r="H1752" i="6"/>
  <c r="I1752" i="6"/>
  <c r="J1752" i="6"/>
  <c r="K1752" i="6"/>
  <c r="L1752" i="6"/>
  <c r="H1753" i="6"/>
  <c r="I1753" i="6"/>
  <c r="J1753" i="6"/>
  <c r="K1753" i="6"/>
  <c r="L1753" i="6"/>
  <c r="H1754" i="6"/>
  <c r="I1754" i="6"/>
  <c r="J1754" i="6"/>
  <c r="K1754" i="6"/>
  <c r="L1754" i="6"/>
  <c r="H1755" i="6"/>
  <c r="I1755" i="6"/>
  <c r="J1755" i="6"/>
  <c r="K1755" i="6"/>
  <c r="L1755" i="6"/>
  <c r="H1756" i="6"/>
  <c r="I1756" i="6"/>
  <c r="J1756" i="6"/>
  <c r="K1756" i="6"/>
  <c r="L1756" i="6"/>
  <c r="H1757" i="6"/>
  <c r="I1757" i="6"/>
  <c r="J1757" i="6"/>
  <c r="K1757" i="6"/>
  <c r="L1757" i="6"/>
  <c r="H1758" i="6"/>
  <c r="I1758" i="6"/>
  <c r="J1758" i="6"/>
  <c r="K1758" i="6"/>
  <c r="L1758" i="6"/>
  <c r="H1759" i="6"/>
  <c r="I1759" i="6"/>
  <c r="J1759" i="6"/>
  <c r="K1759" i="6"/>
  <c r="L1759" i="6"/>
  <c r="H1760" i="6"/>
  <c r="I1760" i="6"/>
  <c r="J1760" i="6"/>
  <c r="K1760" i="6"/>
  <c r="L1760" i="6"/>
  <c r="H1761" i="6"/>
  <c r="I1761" i="6"/>
  <c r="J1761" i="6"/>
  <c r="K1761" i="6"/>
  <c r="L1761" i="6"/>
  <c r="H1762" i="6"/>
  <c r="I1762" i="6"/>
  <c r="J1762" i="6"/>
  <c r="K1762" i="6"/>
  <c r="L1762" i="6"/>
  <c r="H1763" i="6"/>
  <c r="I1763" i="6"/>
  <c r="J1763" i="6"/>
  <c r="K1763" i="6"/>
  <c r="L1763" i="6"/>
  <c r="H1764" i="6"/>
  <c r="I1764" i="6"/>
  <c r="J1764" i="6"/>
  <c r="K1764" i="6"/>
  <c r="L1764" i="6"/>
  <c r="H1765" i="6"/>
  <c r="I1765" i="6"/>
  <c r="J1765" i="6"/>
  <c r="K1765" i="6"/>
  <c r="L1765" i="6"/>
  <c r="H1766" i="6"/>
  <c r="I1766" i="6"/>
  <c r="J1766" i="6"/>
  <c r="K1766" i="6"/>
  <c r="L1766" i="6"/>
  <c r="H1767" i="6"/>
  <c r="I1767" i="6"/>
  <c r="J1767" i="6"/>
  <c r="K1767" i="6"/>
  <c r="L1767" i="6"/>
  <c r="H1768" i="6"/>
  <c r="I1768" i="6"/>
  <c r="J1768" i="6"/>
  <c r="K1768" i="6"/>
  <c r="L1768" i="6"/>
  <c r="H1769" i="6"/>
  <c r="I1769" i="6"/>
  <c r="J1769" i="6"/>
  <c r="K1769" i="6"/>
  <c r="L1769" i="6"/>
  <c r="H1770" i="6"/>
  <c r="I1770" i="6"/>
  <c r="J1770" i="6"/>
  <c r="K1770" i="6"/>
  <c r="L1770" i="6"/>
  <c r="H1771" i="6"/>
  <c r="I1771" i="6"/>
  <c r="J1771" i="6"/>
  <c r="K1771" i="6"/>
  <c r="L1771" i="6"/>
  <c r="H1772" i="6"/>
  <c r="I1772" i="6"/>
  <c r="J1772" i="6"/>
  <c r="K1772" i="6"/>
  <c r="L1772" i="6"/>
  <c r="H1773" i="6"/>
  <c r="I1773" i="6"/>
  <c r="J1773" i="6"/>
  <c r="K1773" i="6"/>
  <c r="L1773" i="6"/>
  <c r="H1774" i="6"/>
  <c r="I1774" i="6"/>
  <c r="J1774" i="6"/>
  <c r="K1774" i="6"/>
  <c r="L1774" i="6"/>
  <c r="H1775" i="6"/>
  <c r="I1775" i="6"/>
  <c r="J1775" i="6"/>
  <c r="K1775" i="6"/>
  <c r="L1775" i="6"/>
  <c r="H1776" i="6"/>
  <c r="I1776" i="6"/>
  <c r="J1776" i="6"/>
  <c r="K1776" i="6"/>
  <c r="L1776" i="6"/>
  <c r="H1777" i="6"/>
  <c r="I1777" i="6"/>
  <c r="J1777" i="6"/>
  <c r="K1777" i="6"/>
  <c r="L1777" i="6"/>
  <c r="H1778" i="6"/>
  <c r="I1778" i="6"/>
  <c r="J1778" i="6"/>
  <c r="K1778" i="6"/>
  <c r="L1778" i="6"/>
  <c r="H1779" i="6"/>
  <c r="I1779" i="6"/>
  <c r="J1779" i="6"/>
  <c r="K1779" i="6"/>
  <c r="L1779" i="6"/>
  <c r="H1780" i="6"/>
  <c r="I1780" i="6"/>
  <c r="J1780" i="6"/>
  <c r="K1780" i="6"/>
  <c r="L1780" i="6"/>
  <c r="H1781" i="6"/>
  <c r="I1781" i="6"/>
  <c r="J1781" i="6"/>
  <c r="K1781" i="6"/>
  <c r="L1781" i="6"/>
  <c r="H1782" i="6"/>
  <c r="I1782" i="6"/>
  <c r="J1782" i="6"/>
  <c r="K1782" i="6"/>
  <c r="L1782" i="6"/>
  <c r="H1783" i="6"/>
  <c r="I1783" i="6"/>
  <c r="J1783" i="6"/>
  <c r="K1783" i="6"/>
  <c r="L1783" i="6"/>
  <c r="H1784" i="6"/>
  <c r="I1784" i="6"/>
  <c r="J1784" i="6"/>
  <c r="K1784" i="6"/>
  <c r="L1784" i="6"/>
  <c r="H1785" i="6"/>
  <c r="I1785" i="6"/>
  <c r="J1785" i="6"/>
  <c r="K1785" i="6"/>
  <c r="L1785" i="6"/>
  <c r="H1786" i="6"/>
  <c r="I1786" i="6"/>
  <c r="J1786" i="6"/>
  <c r="K1786" i="6"/>
  <c r="L1786" i="6"/>
  <c r="H1787" i="6"/>
  <c r="I1787" i="6"/>
  <c r="J1787" i="6"/>
  <c r="K1787" i="6"/>
  <c r="L1787" i="6"/>
  <c r="H1788" i="6"/>
  <c r="I1788" i="6"/>
  <c r="J1788" i="6"/>
  <c r="K1788" i="6"/>
  <c r="L1788" i="6"/>
  <c r="H1789" i="6"/>
  <c r="I1789" i="6"/>
  <c r="J1789" i="6"/>
  <c r="K1789" i="6"/>
  <c r="L1789" i="6"/>
  <c r="H1790" i="6"/>
  <c r="I1790" i="6"/>
  <c r="J1790" i="6"/>
  <c r="K1790" i="6"/>
  <c r="L1790" i="6"/>
  <c r="H1791" i="6"/>
  <c r="I1791" i="6"/>
  <c r="J1791" i="6"/>
  <c r="K1791" i="6"/>
  <c r="L1791" i="6"/>
  <c r="H1792" i="6"/>
  <c r="I1792" i="6"/>
  <c r="J1792" i="6"/>
  <c r="K1792" i="6"/>
  <c r="L1792" i="6"/>
  <c r="H1793" i="6"/>
  <c r="I1793" i="6"/>
  <c r="J1793" i="6"/>
  <c r="K1793" i="6"/>
  <c r="L1793" i="6"/>
  <c r="H1794" i="6"/>
  <c r="I1794" i="6"/>
  <c r="J1794" i="6"/>
  <c r="K1794" i="6"/>
  <c r="L1794" i="6"/>
  <c r="H1795" i="6"/>
  <c r="I1795" i="6"/>
  <c r="J1795" i="6"/>
  <c r="K1795" i="6"/>
  <c r="L1795" i="6"/>
  <c r="H1796" i="6"/>
  <c r="I1796" i="6"/>
  <c r="J1796" i="6"/>
  <c r="K1796" i="6"/>
  <c r="L1796" i="6"/>
  <c r="H1797" i="6"/>
  <c r="I1797" i="6"/>
  <c r="J1797" i="6"/>
  <c r="K1797" i="6"/>
  <c r="L1797" i="6"/>
  <c r="H1798" i="6"/>
  <c r="I1798" i="6"/>
  <c r="J1798" i="6"/>
  <c r="K1798" i="6"/>
  <c r="L1798" i="6"/>
  <c r="H1799" i="6"/>
  <c r="I1799" i="6"/>
  <c r="J1799" i="6"/>
  <c r="K1799" i="6"/>
  <c r="L1799" i="6"/>
  <c r="H1800" i="6"/>
  <c r="I1800" i="6"/>
  <c r="J1800" i="6"/>
  <c r="K1800" i="6"/>
  <c r="L1800" i="6"/>
  <c r="H1801" i="6"/>
  <c r="I1801" i="6"/>
  <c r="J1801" i="6"/>
  <c r="K1801" i="6"/>
  <c r="L1801" i="6"/>
  <c r="H1802" i="6"/>
  <c r="I1802" i="6"/>
  <c r="J1802" i="6"/>
  <c r="K1802" i="6"/>
  <c r="L1802" i="6"/>
  <c r="H1803" i="6"/>
  <c r="I1803" i="6"/>
  <c r="J1803" i="6"/>
  <c r="K1803" i="6"/>
  <c r="L1803" i="6"/>
  <c r="H1804" i="6"/>
  <c r="I1804" i="6"/>
  <c r="J1804" i="6"/>
  <c r="K1804" i="6"/>
  <c r="L1804" i="6"/>
  <c r="H1805" i="6"/>
  <c r="I1805" i="6"/>
  <c r="J1805" i="6"/>
  <c r="K1805" i="6"/>
  <c r="L1805" i="6"/>
  <c r="H1806" i="6"/>
  <c r="I1806" i="6"/>
  <c r="J1806" i="6"/>
  <c r="K1806" i="6"/>
  <c r="L1806" i="6"/>
  <c r="H1807" i="6"/>
  <c r="I1807" i="6"/>
  <c r="J1807" i="6"/>
  <c r="K1807" i="6"/>
  <c r="L1807" i="6"/>
  <c r="H1808" i="6"/>
  <c r="I1808" i="6"/>
  <c r="J1808" i="6"/>
  <c r="K1808" i="6"/>
  <c r="L1808" i="6"/>
  <c r="H1809" i="6"/>
  <c r="I1809" i="6"/>
  <c r="J1809" i="6"/>
  <c r="K1809" i="6"/>
  <c r="L1809" i="6"/>
  <c r="H1810" i="6"/>
  <c r="I1810" i="6"/>
  <c r="J1810" i="6"/>
  <c r="K1810" i="6"/>
  <c r="L1810" i="6"/>
  <c r="H1811" i="6"/>
  <c r="I1811" i="6"/>
  <c r="J1811" i="6"/>
  <c r="K1811" i="6"/>
  <c r="L1811" i="6"/>
  <c r="H1812" i="6"/>
  <c r="I1812" i="6"/>
  <c r="J1812" i="6"/>
  <c r="K1812" i="6"/>
  <c r="L1812" i="6"/>
  <c r="H1813" i="6"/>
  <c r="I1813" i="6"/>
  <c r="J1813" i="6"/>
  <c r="K1813" i="6"/>
  <c r="L1813" i="6"/>
  <c r="H1814" i="6"/>
  <c r="I1814" i="6"/>
  <c r="J1814" i="6"/>
  <c r="K1814" i="6"/>
  <c r="L1814" i="6"/>
  <c r="H1815" i="6"/>
  <c r="I1815" i="6"/>
  <c r="J1815" i="6"/>
  <c r="K1815" i="6"/>
  <c r="L1815" i="6"/>
  <c r="H1816" i="6"/>
  <c r="I1816" i="6"/>
  <c r="J1816" i="6"/>
  <c r="K1816" i="6"/>
  <c r="L1816" i="6"/>
  <c r="H1817" i="6"/>
  <c r="I1817" i="6"/>
  <c r="J1817" i="6"/>
  <c r="K1817" i="6"/>
  <c r="L1817" i="6"/>
  <c r="H1818" i="6"/>
  <c r="I1818" i="6"/>
  <c r="J1818" i="6"/>
  <c r="K1818" i="6"/>
  <c r="L1818" i="6"/>
  <c r="H1819" i="6"/>
  <c r="I1819" i="6"/>
  <c r="J1819" i="6"/>
  <c r="K1819" i="6"/>
  <c r="L1819" i="6"/>
  <c r="H1820" i="6"/>
  <c r="I1820" i="6"/>
  <c r="J1820" i="6"/>
  <c r="K1820" i="6"/>
  <c r="L1820" i="6"/>
  <c r="H1821" i="6"/>
  <c r="I1821" i="6"/>
  <c r="J1821" i="6"/>
  <c r="K1821" i="6"/>
  <c r="L1821" i="6"/>
  <c r="H1822" i="6"/>
  <c r="I1822" i="6"/>
  <c r="J1822" i="6"/>
  <c r="K1822" i="6"/>
  <c r="L1822" i="6"/>
  <c r="H1823" i="6"/>
  <c r="I1823" i="6"/>
  <c r="J1823" i="6"/>
  <c r="K1823" i="6"/>
  <c r="L1823" i="6"/>
  <c r="H1824" i="6"/>
  <c r="I1824" i="6"/>
  <c r="J1824" i="6"/>
  <c r="K1824" i="6"/>
  <c r="L1824" i="6"/>
  <c r="H1825" i="6"/>
  <c r="I1825" i="6"/>
  <c r="J1825" i="6"/>
  <c r="K1825" i="6"/>
  <c r="L1825" i="6"/>
  <c r="H1826" i="6"/>
  <c r="I1826" i="6"/>
  <c r="J1826" i="6"/>
  <c r="K1826" i="6"/>
  <c r="L1826" i="6"/>
  <c r="H1827" i="6"/>
  <c r="I1827" i="6"/>
  <c r="J1827" i="6"/>
  <c r="K1827" i="6"/>
  <c r="L1827" i="6"/>
  <c r="H1828" i="6"/>
  <c r="I1828" i="6"/>
  <c r="J1828" i="6"/>
  <c r="K1828" i="6"/>
  <c r="L1828" i="6"/>
  <c r="H1829" i="6"/>
  <c r="I1829" i="6"/>
  <c r="J1829" i="6"/>
  <c r="K1829" i="6"/>
  <c r="L1829" i="6"/>
  <c r="H1830" i="6"/>
  <c r="I1830" i="6"/>
  <c r="J1830" i="6"/>
  <c r="K1830" i="6"/>
  <c r="L1830" i="6"/>
  <c r="H1831" i="6"/>
  <c r="I1831" i="6"/>
  <c r="J1831" i="6"/>
  <c r="K1831" i="6"/>
  <c r="L1831" i="6"/>
  <c r="H1832" i="6"/>
  <c r="I1832" i="6"/>
  <c r="J1832" i="6"/>
  <c r="K1832" i="6"/>
  <c r="L1832" i="6"/>
  <c r="H1833" i="6"/>
  <c r="I1833" i="6"/>
  <c r="J1833" i="6"/>
  <c r="K1833" i="6"/>
  <c r="L1833" i="6"/>
  <c r="H1834" i="6"/>
  <c r="I1834" i="6"/>
  <c r="J1834" i="6"/>
  <c r="K1834" i="6"/>
  <c r="L1834" i="6"/>
  <c r="H1835" i="6"/>
  <c r="I1835" i="6"/>
  <c r="J1835" i="6"/>
  <c r="K1835" i="6"/>
  <c r="L1835" i="6"/>
  <c r="H1836" i="6"/>
  <c r="I1836" i="6"/>
  <c r="J1836" i="6"/>
  <c r="K1836" i="6"/>
  <c r="L1836" i="6"/>
  <c r="H1837" i="6"/>
  <c r="I1837" i="6"/>
  <c r="J1837" i="6"/>
  <c r="K1837" i="6"/>
  <c r="L1837" i="6"/>
  <c r="H1838" i="6"/>
  <c r="I1838" i="6"/>
  <c r="J1838" i="6"/>
  <c r="K1838" i="6"/>
  <c r="L1838" i="6"/>
  <c r="H1839" i="6"/>
  <c r="I1839" i="6"/>
  <c r="J1839" i="6"/>
  <c r="K1839" i="6"/>
  <c r="L1839" i="6"/>
  <c r="H1840" i="6"/>
  <c r="I1840" i="6"/>
  <c r="J1840" i="6"/>
  <c r="K1840" i="6"/>
  <c r="L1840" i="6"/>
  <c r="H1841" i="6"/>
  <c r="I1841" i="6"/>
  <c r="J1841" i="6"/>
  <c r="K1841" i="6"/>
  <c r="L1841" i="6"/>
  <c r="H1842" i="6"/>
  <c r="I1842" i="6"/>
  <c r="J1842" i="6"/>
  <c r="K1842" i="6"/>
  <c r="L1842" i="6"/>
  <c r="H1843" i="6"/>
  <c r="I1843" i="6"/>
  <c r="J1843" i="6"/>
  <c r="K1843" i="6"/>
  <c r="L1843" i="6"/>
  <c r="H1844" i="6"/>
  <c r="I1844" i="6"/>
  <c r="J1844" i="6"/>
  <c r="K1844" i="6"/>
  <c r="L1844" i="6"/>
  <c r="H1845" i="6"/>
  <c r="I1845" i="6"/>
  <c r="J1845" i="6"/>
  <c r="K1845" i="6"/>
  <c r="L1845" i="6"/>
  <c r="H1846" i="6"/>
  <c r="I1846" i="6"/>
  <c r="J1846" i="6"/>
  <c r="K1846" i="6"/>
  <c r="L1846" i="6"/>
  <c r="H1847" i="6"/>
  <c r="I1847" i="6"/>
  <c r="J1847" i="6"/>
  <c r="K1847" i="6"/>
  <c r="L1847" i="6"/>
  <c r="H1848" i="6"/>
  <c r="I1848" i="6"/>
  <c r="J1848" i="6"/>
  <c r="K1848" i="6"/>
  <c r="L1848" i="6"/>
  <c r="H1849" i="6"/>
  <c r="I1849" i="6"/>
  <c r="J1849" i="6"/>
  <c r="K1849" i="6"/>
  <c r="L1849" i="6"/>
  <c r="H1850" i="6"/>
  <c r="I1850" i="6"/>
  <c r="J1850" i="6"/>
  <c r="K1850" i="6"/>
  <c r="L1850" i="6"/>
  <c r="H1851" i="6"/>
  <c r="I1851" i="6"/>
  <c r="J1851" i="6"/>
  <c r="K1851" i="6"/>
  <c r="L1851" i="6"/>
  <c r="H1852" i="6"/>
  <c r="I1852" i="6"/>
  <c r="J1852" i="6"/>
  <c r="K1852" i="6"/>
  <c r="L1852" i="6"/>
  <c r="H1853" i="6"/>
  <c r="I1853" i="6"/>
  <c r="J1853" i="6"/>
  <c r="K1853" i="6"/>
  <c r="L1853" i="6"/>
  <c r="H1854" i="6"/>
  <c r="I1854" i="6"/>
  <c r="J1854" i="6"/>
  <c r="K1854" i="6"/>
  <c r="L1854" i="6"/>
  <c r="H1855" i="6"/>
  <c r="I1855" i="6"/>
  <c r="J1855" i="6"/>
  <c r="K1855" i="6"/>
  <c r="L1855" i="6"/>
  <c r="H1856" i="6"/>
  <c r="I1856" i="6"/>
  <c r="J1856" i="6"/>
  <c r="K1856" i="6"/>
  <c r="L1856" i="6"/>
  <c r="H1857" i="6"/>
  <c r="I1857" i="6"/>
  <c r="J1857" i="6"/>
  <c r="K1857" i="6"/>
  <c r="L1857" i="6"/>
  <c r="H1858" i="6"/>
  <c r="I1858" i="6"/>
  <c r="J1858" i="6"/>
  <c r="K1858" i="6"/>
  <c r="L1858" i="6"/>
  <c r="H1859" i="6"/>
  <c r="I1859" i="6"/>
  <c r="J1859" i="6"/>
  <c r="K1859" i="6"/>
  <c r="L1859" i="6"/>
  <c r="H1860" i="6"/>
  <c r="I1860" i="6"/>
  <c r="J1860" i="6"/>
  <c r="K1860" i="6"/>
  <c r="L1860" i="6"/>
  <c r="H1861" i="6"/>
  <c r="I1861" i="6"/>
  <c r="J1861" i="6"/>
  <c r="K1861" i="6"/>
  <c r="L1861" i="6"/>
  <c r="H1862" i="6"/>
  <c r="I1862" i="6"/>
  <c r="J1862" i="6"/>
  <c r="K1862" i="6"/>
  <c r="L1862" i="6"/>
  <c r="H1863" i="6"/>
  <c r="I1863" i="6"/>
  <c r="J1863" i="6"/>
  <c r="K1863" i="6"/>
  <c r="L1863" i="6"/>
  <c r="H1864" i="6"/>
  <c r="I1864" i="6"/>
  <c r="J1864" i="6"/>
  <c r="K1864" i="6"/>
  <c r="L1864" i="6"/>
  <c r="H1865" i="6"/>
  <c r="I1865" i="6"/>
  <c r="J1865" i="6"/>
  <c r="K1865" i="6"/>
  <c r="L1865" i="6"/>
  <c r="H1866" i="6"/>
  <c r="I1866" i="6"/>
  <c r="J1866" i="6"/>
  <c r="K1866" i="6"/>
  <c r="L1866" i="6"/>
  <c r="H1867" i="6"/>
  <c r="I1867" i="6"/>
  <c r="J1867" i="6"/>
  <c r="K1867" i="6"/>
  <c r="L1867" i="6"/>
  <c r="H1868" i="6"/>
  <c r="I1868" i="6"/>
  <c r="J1868" i="6"/>
  <c r="K1868" i="6"/>
  <c r="L1868" i="6"/>
  <c r="H1869" i="6"/>
  <c r="I1869" i="6"/>
  <c r="J1869" i="6"/>
  <c r="K1869" i="6"/>
  <c r="L1869" i="6"/>
  <c r="H1870" i="6"/>
  <c r="I1870" i="6"/>
  <c r="J1870" i="6"/>
  <c r="K1870" i="6"/>
  <c r="L1870" i="6"/>
  <c r="H1871" i="6"/>
  <c r="I1871" i="6"/>
  <c r="J1871" i="6"/>
  <c r="K1871" i="6"/>
  <c r="L1871" i="6"/>
  <c r="H1872" i="6"/>
  <c r="I1872" i="6"/>
  <c r="J1872" i="6"/>
  <c r="K1872" i="6"/>
  <c r="L1872" i="6"/>
  <c r="H1873" i="6"/>
  <c r="I1873" i="6"/>
  <c r="J1873" i="6"/>
  <c r="K1873" i="6"/>
  <c r="L1873" i="6"/>
  <c r="H1874" i="6"/>
  <c r="I1874" i="6"/>
  <c r="J1874" i="6"/>
  <c r="K1874" i="6"/>
  <c r="L1874" i="6"/>
  <c r="H1875" i="6"/>
  <c r="I1875" i="6"/>
  <c r="J1875" i="6"/>
  <c r="K1875" i="6"/>
  <c r="L1875" i="6"/>
  <c r="H1876" i="6"/>
  <c r="I1876" i="6"/>
  <c r="J1876" i="6"/>
  <c r="K1876" i="6"/>
  <c r="L1876" i="6"/>
  <c r="H1877" i="6"/>
  <c r="I1877" i="6"/>
  <c r="J1877" i="6"/>
  <c r="K1877" i="6"/>
  <c r="L1877" i="6"/>
  <c r="H1878" i="6"/>
  <c r="I1878" i="6"/>
  <c r="J1878" i="6"/>
  <c r="K1878" i="6"/>
  <c r="L1878" i="6"/>
  <c r="H1879" i="6"/>
  <c r="I1879" i="6"/>
  <c r="J1879" i="6"/>
  <c r="K1879" i="6"/>
  <c r="L1879" i="6"/>
  <c r="H1880" i="6"/>
  <c r="I1880" i="6"/>
  <c r="J1880" i="6"/>
  <c r="K1880" i="6"/>
  <c r="L1880" i="6"/>
  <c r="H1881" i="6"/>
  <c r="I1881" i="6"/>
  <c r="J1881" i="6"/>
  <c r="K1881" i="6"/>
  <c r="L1881" i="6"/>
  <c r="H1882" i="6"/>
  <c r="I1882" i="6"/>
  <c r="J1882" i="6"/>
  <c r="K1882" i="6"/>
  <c r="L1882" i="6"/>
  <c r="H1883" i="6"/>
  <c r="I1883" i="6"/>
  <c r="J1883" i="6"/>
  <c r="K1883" i="6"/>
  <c r="L1883" i="6"/>
  <c r="H1884" i="6"/>
  <c r="I1884" i="6"/>
  <c r="J1884" i="6"/>
  <c r="K1884" i="6"/>
  <c r="L1884" i="6"/>
  <c r="H1885" i="6"/>
  <c r="I1885" i="6"/>
  <c r="J1885" i="6"/>
  <c r="K1885" i="6"/>
  <c r="L1885" i="6"/>
  <c r="H1886" i="6"/>
  <c r="I1886" i="6"/>
  <c r="J1886" i="6"/>
  <c r="K1886" i="6"/>
  <c r="L1886" i="6"/>
  <c r="H1887" i="6"/>
  <c r="I1887" i="6"/>
  <c r="J1887" i="6"/>
  <c r="K1887" i="6"/>
  <c r="L1887" i="6"/>
  <c r="H1888" i="6"/>
  <c r="I1888" i="6"/>
  <c r="J1888" i="6"/>
  <c r="K1888" i="6"/>
  <c r="L1888" i="6"/>
  <c r="H1889" i="6"/>
  <c r="I1889" i="6"/>
  <c r="J1889" i="6"/>
  <c r="K1889" i="6"/>
  <c r="L1889" i="6"/>
  <c r="H1890" i="6"/>
  <c r="I1890" i="6"/>
  <c r="J1890" i="6"/>
  <c r="K1890" i="6"/>
  <c r="L1890" i="6"/>
  <c r="H1891" i="6"/>
  <c r="I1891" i="6"/>
  <c r="J1891" i="6"/>
  <c r="K1891" i="6"/>
  <c r="L1891" i="6"/>
  <c r="H1892" i="6"/>
  <c r="I1892" i="6"/>
  <c r="J1892" i="6"/>
  <c r="K1892" i="6"/>
  <c r="L1892" i="6"/>
  <c r="H1893" i="6"/>
  <c r="I1893" i="6"/>
  <c r="J1893" i="6"/>
  <c r="K1893" i="6"/>
  <c r="L1893" i="6"/>
  <c r="H1894" i="6"/>
  <c r="I1894" i="6"/>
  <c r="J1894" i="6"/>
  <c r="K1894" i="6"/>
  <c r="L1894" i="6"/>
  <c r="H1895" i="6"/>
  <c r="I1895" i="6"/>
  <c r="J1895" i="6"/>
  <c r="K1895" i="6"/>
  <c r="L1895" i="6"/>
  <c r="H1896" i="6"/>
  <c r="I1896" i="6"/>
  <c r="J1896" i="6"/>
  <c r="K1896" i="6"/>
  <c r="L1896" i="6"/>
  <c r="H1897" i="6"/>
  <c r="I1897" i="6"/>
  <c r="J1897" i="6"/>
  <c r="K1897" i="6"/>
  <c r="L1897" i="6"/>
  <c r="H1898" i="6"/>
  <c r="I1898" i="6"/>
  <c r="J1898" i="6"/>
  <c r="K1898" i="6"/>
  <c r="L1898" i="6"/>
  <c r="H1899" i="6"/>
  <c r="I1899" i="6"/>
  <c r="J1899" i="6"/>
  <c r="K1899" i="6"/>
  <c r="L1899" i="6"/>
  <c r="H1900" i="6"/>
  <c r="I1900" i="6"/>
  <c r="J1900" i="6"/>
  <c r="K1900" i="6"/>
  <c r="L1900" i="6"/>
  <c r="H1901" i="6"/>
  <c r="I1901" i="6"/>
  <c r="J1901" i="6"/>
  <c r="K1901" i="6"/>
  <c r="L1901" i="6"/>
  <c r="H1902" i="6"/>
  <c r="I1902" i="6"/>
  <c r="J1902" i="6"/>
  <c r="K1902" i="6"/>
  <c r="L1902" i="6"/>
  <c r="H1903" i="6"/>
  <c r="I1903" i="6"/>
  <c r="J1903" i="6"/>
  <c r="K1903" i="6"/>
  <c r="L1903" i="6"/>
  <c r="H1904" i="6"/>
  <c r="I1904" i="6"/>
  <c r="J1904" i="6"/>
  <c r="K1904" i="6"/>
  <c r="L1904" i="6"/>
  <c r="H1905" i="6"/>
  <c r="I1905" i="6"/>
  <c r="J1905" i="6"/>
  <c r="K1905" i="6"/>
  <c r="L1905" i="6"/>
  <c r="H1906" i="6"/>
  <c r="I1906" i="6"/>
  <c r="J1906" i="6"/>
  <c r="K1906" i="6"/>
  <c r="L1906" i="6"/>
  <c r="H1907" i="6"/>
  <c r="I1907" i="6"/>
  <c r="J1907" i="6"/>
  <c r="K1907" i="6"/>
  <c r="L1907" i="6"/>
  <c r="H1908" i="6"/>
  <c r="I1908" i="6"/>
  <c r="J1908" i="6"/>
  <c r="K1908" i="6"/>
  <c r="L1908" i="6"/>
  <c r="H1909" i="6"/>
  <c r="I1909" i="6"/>
  <c r="J1909" i="6"/>
  <c r="K1909" i="6"/>
  <c r="L1909" i="6"/>
  <c r="H1910" i="6"/>
  <c r="I1910" i="6"/>
  <c r="J1910" i="6"/>
  <c r="K1910" i="6"/>
  <c r="L1910" i="6"/>
  <c r="H1911" i="6"/>
  <c r="I1911" i="6"/>
  <c r="J1911" i="6"/>
  <c r="K1911" i="6"/>
  <c r="L1911" i="6"/>
  <c r="H1912" i="6"/>
  <c r="I1912" i="6"/>
  <c r="J1912" i="6"/>
  <c r="K1912" i="6"/>
  <c r="L1912" i="6"/>
  <c r="H1913" i="6"/>
  <c r="I1913" i="6"/>
  <c r="J1913" i="6"/>
  <c r="K1913" i="6"/>
  <c r="L1913" i="6"/>
  <c r="H1914" i="6"/>
  <c r="I1914" i="6"/>
  <c r="J1914" i="6"/>
  <c r="K1914" i="6"/>
  <c r="L1914" i="6"/>
  <c r="H1915" i="6"/>
  <c r="I1915" i="6"/>
  <c r="J1915" i="6"/>
  <c r="K1915" i="6"/>
  <c r="L1915" i="6"/>
  <c r="H1916" i="6"/>
  <c r="I1916" i="6"/>
  <c r="J1916" i="6"/>
  <c r="K1916" i="6"/>
  <c r="L1916" i="6"/>
  <c r="H1917" i="6"/>
  <c r="I1917" i="6"/>
  <c r="J1917" i="6"/>
  <c r="K1917" i="6"/>
  <c r="L1917" i="6"/>
  <c r="H1918" i="6"/>
  <c r="I1918" i="6"/>
  <c r="J1918" i="6"/>
  <c r="K1918" i="6"/>
  <c r="L1918" i="6"/>
  <c r="H1919" i="6"/>
  <c r="I1919" i="6"/>
  <c r="J1919" i="6"/>
  <c r="K1919" i="6"/>
  <c r="L1919" i="6"/>
  <c r="H1920" i="6"/>
  <c r="I1920" i="6"/>
  <c r="J1920" i="6"/>
  <c r="K1920" i="6"/>
  <c r="L1920" i="6"/>
  <c r="H1921" i="6"/>
  <c r="I1921" i="6"/>
  <c r="J1921" i="6"/>
  <c r="K1921" i="6"/>
  <c r="L1921" i="6"/>
  <c r="H1922" i="6"/>
  <c r="I1922" i="6"/>
  <c r="J1922" i="6"/>
  <c r="K1922" i="6"/>
  <c r="L1922" i="6"/>
  <c r="H1923" i="6"/>
  <c r="I1923" i="6"/>
  <c r="J1923" i="6"/>
  <c r="K1923" i="6"/>
  <c r="L1923" i="6"/>
  <c r="H1924" i="6"/>
  <c r="I1924" i="6"/>
  <c r="J1924" i="6"/>
  <c r="K1924" i="6"/>
  <c r="L1924" i="6"/>
  <c r="H1925" i="6"/>
  <c r="I1925" i="6"/>
  <c r="J1925" i="6"/>
  <c r="K1925" i="6"/>
  <c r="L1925" i="6"/>
  <c r="H1926" i="6"/>
  <c r="I1926" i="6"/>
  <c r="J1926" i="6"/>
  <c r="K1926" i="6"/>
  <c r="L1926" i="6"/>
  <c r="H1927" i="6"/>
  <c r="I1927" i="6"/>
  <c r="J1927" i="6"/>
  <c r="K1927" i="6"/>
  <c r="L1927" i="6"/>
  <c r="H1928" i="6"/>
  <c r="I1928" i="6"/>
  <c r="J1928" i="6"/>
  <c r="K1928" i="6"/>
  <c r="L1928" i="6"/>
  <c r="H1929" i="6"/>
  <c r="I1929" i="6"/>
  <c r="J1929" i="6"/>
  <c r="K1929" i="6"/>
  <c r="L1929" i="6"/>
  <c r="H1930" i="6"/>
  <c r="I1930" i="6"/>
  <c r="J1930" i="6"/>
  <c r="K1930" i="6"/>
  <c r="L1930" i="6"/>
  <c r="H1931" i="6"/>
  <c r="I1931" i="6"/>
  <c r="J1931" i="6"/>
  <c r="K1931" i="6"/>
  <c r="L1931" i="6"/>
  <c r="H1932" i="6"/>
  <c r="I1932" i="6"/>
  <c r="J1932" i="6"/>
  <c r="K1932" i="6"/>
  <c r="L1932" i="6"/>
  <c r="H1933" i="6"/>
  <c r="I1933" i="6"/>
  <c r="J1933" i="6"/>
  <c r="K1933" i="6"/>
  <c r="L1933" i="6"/>
  <c r="H1934" i="6"/>
  <c r="I1934" i="6"/>
  <c r="J1934" i="6"/>
  <c r="K1934" i="6"/>
  <c r="L1934" i="6"/>
  <c r="H1935" i="6"/>
  <c r="I1935" i="6"/>
  <c r="J1935" i="6"/>
  <c r="K1935" i="6"/>
  <c r="L1935" i="6"/>
  <c r="H1936" i="6"/>
  <c r="I1936" i="6"/>
  <c r="J1936" i="6"/>
  <c r="K1936" i="6"/>
  <c r="L1936" i="6"/>
  <c r="H1937" i="6"/>
  <c r="I1937" i="6"/>
  <c r="J1937" i="6"/>
  <c r="K1937" i="6"/>
  <c r="L1937" i="6"/>
  <c r="H1938" i="6"/>
  <c r="I1938" i="6"/>
  <c r="J1938" i="6"/>
  <c r="K1938" i="6"/>
  <c r="L1938" i="6"/>
  <c r="H1939" i="6"/>
  <c r="I1939" i="6"/>
  <c r="J1939" i="6"/>
  <c r="K1939" i="6"/>
  <c r="L1939" i="6"/>
  <c r="H1940" i="6"/>
  <c r="I1940" i="6"/>
  <c r="J1940" i="6"/>
  <c r="K1940" i="6"/>
  <c r="L1940" i="6"/>
  <c r="H1941" i="6"/>
  <c r="I1941" i="6"/>
  <c r="J1941" i="6"/>
  <c r="K1941" i="6"/>
  <c r="L1941" i="6"/>
  <c r="H1942" i="6"/>
  <c r="I1942" i="6"/>
  <c r="J1942" i="6"/>
  <c r="K1942" i="6"/>
  <c r="L1942" i="6"/>
  <c r="H1943" i="6"/>
  <c r="I1943" i="6"/>
  <c r="J1943" i="6"/>
  <c r="K1943" i="6"/>
  <c r="L1943" i="6"/>
  <c r="H1944" i="6"/>
  <c r="I1944" i="6"/>
  <c r="J1944" i="6"/>
  <c r="K1944" i="6"/>
  <c r="L1944" i="6"/>
  <c r="H1945" i="6"/>
  <c r="I1945" i="6"/>
  <c r="J1945" i="6"/>
  <c r="K1945" i="6"/>
  <c r="L1945" i="6"/>
  <c r="H1946" i="6"/>
  <c r="I1946" i="6"/>
  <c r="J1946" i="6"/>
  <c r="K1946" i="6"/>
  <c r="L1946" i="6"/>
  <c r="H1947" i="6"/>
  <c r="I1947" i="6"/>
  <c r="J1947" i="6"/>
  <c r="K1947" i="6"/>
  <c r="L1947" i="6"/>
  <c r="H1948" i="6"/>
  <c r="I1948" i="6"/>
  <c r="J1948" i="6"/>
  <c r="K1948" i="6"/>
  <c r="L1948" i="6"/>
  <c r="H1949" i="6"/>
  <c r="I1949" i="6"/>
  <c r="J1949" i="6"/>
  <c r="K1949" i="6"/>
  <c r="L1949" i="6"/>
  <c r="H1950" i="6"/>
  <c r="I1950" i="6"/>
  <c r="J1950" i="6"/>
  <c r="K1950" i="6"/>
  <c r="L1950" i="6"/>
  <c r="H1951" i="6"/>
  <c r="I1951" i="6"/>
  <c r="J1951" i="6"/>
  <c r="K1951" i="6"/>
  <c r="L1951" i="6"/>
  <c r="H1952" i="6"/>
  <c r="I1952" i="6"/>
  <c r="J1952" i="6"/>
  <c r="K1952" i="6"/>
  <c r="L1952" i="6"/>
  <c r="H1953" i="6"/>
  <c r="I1953" i="6"/>
  <c r="J1953" i="6"/>
  <c r="K1953" i="6"/>
  <c r="L1953" i="6"/>
  <c r="H1954" i="6"/>
  <c r="I1954" i="6"/>
  <c r="J1954" i="6"/>
  <c r="K1954" i="6"/>
  <c r="L1954" i="6"/>
  <c r="H1955" i="6"/>
  <c r="I1955" i="6"/>
  <c r="J1955" i="6"/>
  <c r="K1955" i="6"/>
  <c r="L1955" i="6"/>
  <c r="H1956" i="6"/>
  <c r="I1956" i="6"/>
  <c r="J1956" i="6"/>
  <c r="K1956" i="6"/>
  <c r="L1956" i="6"/>
  <c r="H1957" i="6"/>
  <c r="I1957" i="6"/>
  <c r="J1957" i="6"/>
  <c r="K1957" i="6"/>
  <c r="L1957" i="6"/>
  <c r="H1958" i="6"/>
  <c r="I1958" i="6"/>
  <c r="J1958" i="6"/>
  <c r="K1958" i="6"/>
  <c r="L1958" i="6"/>
  <c r="H1959" i="6"/>
  <c r="I1959" i="6"/>
  <c r="J1959" i="6"/>
  <c r="K1959" i="6"/>
  <c r="L1959" i="6"/>
  <c r="H1960" i="6"/>
  <c r="I1960" i="6"/>
  <c r="J1960" i="6"/>
  <c r="K1960" i="6"/>
  <c r="L1960" i="6"/>
  <c r="H1961" i="6"/>
  <c r="I1961" i="6"/>
  <c r="J1961" i="6"/>
  <c r="K1961" i="6"/>
  <c r="L1961" i="6"/>
  <c r="H1962" i="6"/>
  <c r="I1962" i="6"/>
  <c r="J1962" i="6"/>
  <c r="K1962" i="6"/>
  <c r="L1962" i="6"/>
  <c r="H1963" i="6"/>
  <c r="I1963" i="6"/>
  <c r="J1963" i="6"/>
  <c r="K1963" i="6"/>
  <c r="L1963" i="6"/>
  <c r="H1964" i="6"/>
  <c r="I1964" i="6"/>
  <c r="J1964" i="6"/>
  <c r="K1964" i="6"/>
  <c r="L1964" i="6"/>
  <c r="H1965" i="6"/>
  <c r="I1965" i="6"/>
  <c r="J1965" i="6"/>
  <c r="K1965" i="6"/>
  <c r="L1965" i="6"/>
  <c r="H1966" i="6"/>
  <c r="I1966" i="6"/>
  <c r="J1966" i="6"/>
  <c r="K1966" i="6"/>
  <c r="L1966" i="6"/>
  <c r="H1967" i="6"/>
  <c r="I1967" i="6"/>
  <c r="J1967" i="6"/>
  <c r="K1967" i="6"/>
  <c r="L1967" i="6"/>
  <c r="H1968" i="6"/>
  <c r="I1968" i="6"/>
  <c r="J1968" i="6"/>
  <c r="K1968" i="6"/>
  <c r="L1968" i="6"/>
  <c r="H1969" i="6"/>
  <c r="I1969" i="6"/>
  <c r="J1969" i="6"/>
  <c r="K1969" i="6"/>
  <c r="L1969" i="6"/>
  <c r="H1970" i="6"/>
  <c r="I1970" i="6"/>
  <c r="J1970" i="6"/>
  <c r="K1970" i="6"/>
  <c r="L1970" i="6"/>
  <c r="H1971" i="6"/>
  <c r="I1971" i="6"/>
  <c r="J1971" i="6"/>
  <c r="K1971" i="6"/>
  <c r="L1971" i="6"/>
  <c r="H1972" i="6"/>
  <c r="I1972" i="6"/>
  <c r="J1972" i="6"/>
  <c r="K1972" i="6"/>
  <c r="L1972" i="6"/>
  <c r="H1973" i="6"/>
  <c r="I1973" i="6"/>
  <c r="J1973" i="6"/>
  <c r="K1973" i="6"/>
  <c r="L1973" i="6"/>
  <c r="H1974" i="6"/>
  <c r="I1974" i="6"/>
  <c r="J1974" i="6"/>
  <c r="K1974" i="6"/>
  <c r="L1974" i="6"/>
  <c r="H1975" i="6"/>
  <c r="I1975" i="6"/>
  <c r="J1975" i="6"/>
  <c r="K1975" i="6"/>
  <c r="L1975" i="6"/>
  <c r="H1976" i="6"/>
  <c r="I1976" i="6"/>
  <c r="J1976" i="6"/>
  <c r="K1976" i="6"/>
  <c r="L1976" i="6"/>
  <c r="H1977" i="6"/>
  <c r="I1977" i="6"/>
  <c r="J1977" i="6"/>
  <c r="K1977" i="6"/>
  <c r="L1977" i="6"/>
  <c r="H1978" i="6"/>
  <c r="I1978" i="6"/>
  <c r="J1978" i="6"/>
  <c r="K1978" i="6"/>
  <c r="L1978" i="6"/>
  <c r="H1979" i="6"/>
  <c r="I1979" i="6"/>
  <c r="J1979" i="6"/>
  <c r="K1979" i="6"/>
  <c r="L1979" i="6"/>
  <c r="H1980" i="6"/>
  <c r="I1980" i="6"/>
  <c r="J1980" i="6"/>
  <c r="K1980" i="6"/>
  <c r="L1980" i="6"/>
  <c r="H1981" i="6"/>
  <c r="I1981" i="6"/>
  <c r="J1981" i="6"/>
  <c r="K1981" i="6"/>
  <c r="L1981" i="6"/>
  <c r="H1982" i="6"/>
  <c r="I1982" i="6"/>
  <c r="J1982" i="6"/>
  <c r="K1982" i="6"/>
  <c r="L1982" i="6"/>
  <c r="H1983" i="6"/>
  <c r="I1983" i="6"/>
  <c r="J1983" i="6"/>
  <c r="K1983" i="6"/>
  <c r="L1983" i="6"/>
  <c r="H1984" i="6"/>
  <c r="I1984" i="6"/>
  <c r="J1984" i="6"/>
  <c r="K1984" i="6"/>
  <c r="L1984" i="6"/>
  <c r="H1985" i="6"/>
  <c r="I1985" i="6"/>
  <c r="J1985" i="6"/>
  <c r="K1985" i="6"/>
  <c r="L1985" i="6"/>
  <c r="H1986" i="6"/>
  <c r="I1986" i="6"/>
  <c r="J1986" i="6"/>
  <c r="K1986" i="6"/>
  <c r="L1986" i="6"/>
  <c r="H1987" i="6"/>
  <c r="I1987" i="6"/>
  <c r="J1987" i="6"/>
  <c r="K1987" i="6"/>
  <c r="L1987" i="6"/>
  <c r="H1988" i="6"/>
  <c r="I1988" i="6"/>
  <c r="J1988" i="6"/>
  <c r="K1988" i="6"/>
  <c r="L1988" i="6"/>
  <c r="H1989" i="6"/>
  <c r="I1989" i="6"/>
  <c r="J1989" i="6"/>
  <c r="K1989" i="6"/>
  <c r="L1989" i="6"/>
  <c r="H1990" i="6"/>
  <c r="I1990" i="6"/>
  <c r="J1990" i="6"/>
  <c r="K1990" i="6"/>
  <c r="L1990" i="6"/>
  <c r="H1991" i="6"/>
  <c r="I1991" i="6"/>
  <c r="J1991" i="6"/>
  <c r="K1991" i="6"/>
  <c r="L1991" i="6"/>
  <c r="H1992" i="6"/>
  <c r="I1992" i="6"/>
  <c r="J1992" i="6"/>
  <c r="K1992" i="6"/>
  <c r="L1992" i="6"/>
  <c r="H1993" i="6"/>
  <c r="I1993" i="6"/>
  <c r="J1993" i="6"/>
  <c r="K1993" i="6"/>
  <c r="L1993" i="6"/>
  <c r="H1994" i="6"/>
  <c r="I1994" i="6"/>
  <c r="J1994" i="6"/>
  <c r="K1994" i="6"/>
  <c r="L1994" i="6"/>
  <c r="H1995" i="6"/>
  <c r="I1995" i="6"/>
  <c r="J1995" i="6"/>
  <c r="K1995" i="6"/>
  <c r="L1995" i="6"/>
  <c r="H1996" i="6"/>
  <c r="I1996" i="6"/>
  <c r="J1996" i="6"/>
  <c r="K1996" i="6"/>
  <c r="L1996" i="6"/>
  <c r="H1997" i="6"/>
  <c r="I1997" i="6"/>
  <c r="J1997" i="6"/>
  <c r="K1997" i="6"/>
  <c r="L1997" i="6"/>
  <c r="H1998" i="6"/>
  <c r="I1998" i="6"/>
  <c r="J1998" i="6"/>
  <c r="K1998" i="6"/>
  <c r="L1998" i="6"/>
  <c r="H1999" i="6"/>
  <c r="I1999" i="6"/>
  <c r="J1999" i="6"/>
  <c r="K1999" i="6"/>
  <c r="L1999" i="6"/>
  <c r="H2000" i="6"/>
  <c r="I2000" i="6"/>
  <c r="J2000" i="6"/>
  <c r="K2000" i="6"/>
  <c r="L2000" i="6"/>
  <c r="H2001" i="6"/>
  <c r="I2001" i="6"/>
  <c r="J2001" i="6"/>
  <c r="K2001" i="6"/>
  <c r="L2001" i="6"/>
  <c r="H2002" i="6"/>
  <c r="I2002" i="6"/>
  <c r="J2002" i="6"/>
  <c r="K2002" i="6"/>
  <c r="L2002" i="6"/>
  <c r="H2003" i="6"/>
  <c r="I2003" i="6"/>
  <c r="J2003" i="6"/>
  <c r="K2003" i="6"/>
  <c r="L2003" i="6"/>
  <c r="H2004" i="6"/>
  <c r="I2004" i="6"/>
  <c r="J2004" i="6"/>
  <c r="K2004" i="6"/>
  <c r="L2004" i="6"/>
  <c r="H2005" i="6"/>
  <c r="I2005" i="6"/>
  <c r="J2005" i="6"/>
  <c r="K2005" i="6"/>
  <c r="L2005" i="6"/>
  <c r="H2006" i="6"/>
  <c r="I2006" i="6"/>
  <c r="J2006" i="6"/>
  <c r="K2006" i="6"/>
  <c r="L2006" i="6"/>
  <c r="H2007" i="6"/>
  <c r="I2007" i="6"/>
  <c r="J2007" i="6"/>
  <c r="K2007" i="6"/>
  <c r="L2007" i="6"/>
  <c r="H2008" i="6"/>
  <c r="I2008" i="6"/>
  <c r="J2008" i="6"/>
  <c r="K2008" i="6"/>
  <c r="L2008" i="6"/>
  <c r="H2009" i="6"/>
  <c r="I2009" i="6"/>
  <c r="J2009" i="6"/>
  <c r="K2009" i="6"/>
  <c r="L2009" i="6"/>
  <c r="H2010" i="6"/>
  <c r="I2010" i="6"/>
  <c r="J2010" i="6"/>
  <c r="K2010" i="6"/>
  <c r="L2010" i="6"/>
  <c r="H2011" i="6"/>
  <c r="I2011" i="6"/>
  <c r="J2011" i="6"/>
  <c r="K2011" i="6"/>
  <c r="L2011" i="6"/>
  <c r="H2012" i="6"/>
  <c r="I2012" i="6"/>
  <c r="J2012" i="6"/>
  <c r="K2012" i="6"/>
  <c r="L2012" i="6"/>
  <c r="H2013" i="6"/>
  <c r="I2013" i="6"/>
  <c r="J2013" i="6"/>
  <c r="K2013" i="6"/>
  <c r="L2013" i="6"/>
  <c r="H2014" i="6"/>
  <c r="I2014" i="6"/>
  <c r="J2014" i="6"/>
  <c r="K2014" i="6"/>
  <c r="L2014" i="6"/>
  <c r="H2015" i="6"/>
  <c r="I2015" i="6"/>
  <c r="J2015" i="6"/>
  <c r="K2015" i="6"/>
  <c r="L2015" i="6"/>
  <c r="H2016" i="6"/>
  <c r="I2016" i="6"/>
  <c r="J2016" i="6"/>
  <c r="K2016" i="6"/>
  <c r="L2016" i="6"/>
  <c r="H2017" i="6"/>
  <c r="I2017" i="6"/>
  <c r="J2017" i="6"/>
  <c r="K2017" i="6"/>
  <c r="L2017" i="6"/>
  <c r="H2018" i="6"/>
  <c r="I2018" i="6"/>
  <c r="J2018" i="6"/>
  <c r="K2018" i="6"/>
  <c r="L2018" i="6"/>
  <c r="H2019" i="6"/>
  <c r="I2019" i="6"/>
  <c r="J2019" i="6"/>
  <c r="K2019" i="6"/>
  <c r="L2019" i="6"/>
  <c r="H2020" i="6"/>
  <c r="I2020" i="6"/>
  <c r="J2020" i="6"/>
  <c r="K2020" i="6"/>
  <c r="L2020" i="6"/>
  <c r="H2021" i="6"/>
  <c r="I2021" i="6"/>
  <c r="J2021" i="6"/>
  <c r="K2021" i="6"/>
  <c r="L2021" i="6"/>
  <c r="H2022" i="6"/>
  <c r="I2022" i="6"/>
  <c r="J2022" i="6"/>
  <c r="K2022" i="6"/>
  <c r="L2022" i="6"/>
  <c r="H2023" i="6"/>
  <c r="I2023" i="6"/>
  <c r="J2023" i="6"/>
  <c r="K2023" i="6"/>
  <c r="L2023" i="6"/>
  <c r="H2024" i="6"/>
  <c r="I2024" i="6"/>
  <c r="J2024" i="6"/>
  <c r="K2024" i="6"/>
  <c r="L2024" i="6"/>
  <c r="H2025" i="6"/>
  <c r="I2025" i="6"/>
  <c r="J2025" i="6"/>
  <c r="K2025" i="6"/>
  <c r="L2025" i="6"/>
  <c r="H2026" i="6"/>
  <c r="I2026" i="6"/>
  <c r="J2026" i="6"/>
  <c r="K2026" i="6"/>
  <c r="L2026" i="6"/>
  <c r="H2027" i="6"/>
  <c r="I2027" i="6"/>
  <c r="J2027" i="6"/>
  <c r="K2027" i="6"/>
  <c r="L2027" i="6"/>
  <c r="H2028" i="6"/>
  <c r="I2028" i="6"/>
  <c r="J2028" i="6"/>
  <c r="K2028" i="6"/>
  <c r="L2028" i="6"/>
  <c r="H2029" i="6"/>
  <c r="I2029" i="6"/>
  <c r="J2029" i="6"/>
  <c r="K2029" i="6"/>
  <c r="L2029" i="6"/>
  <c r="H2030" i="6"/>
  <c r="I2030" i="6"/>
  <c r="J2030" i="6"/>
  <c r="K2030" i="6"/>
  <c r="L2030" i="6"/>
  <c r="H2031" i="6"/>
  <c r="I2031" i="6"/>
  <c r="J2031" i="6"/>
  <c r="K2031" i="6"/>
  <c r="L2031" i="6"/>
  <c r="H2032" i="6"/>
  <c r="I2032" i="6"/>
  <c r="J2032" i="6"/>
  <c r="K2032" i="6"/>
  <c r="L2032" i="6"/>
  <c r="H2033" i="6"/>
  <c r="I2033" i="6"/>
  <c r="J2033" i="6"/>
  <c r="K2033" i="6"/>
  <c r="L2033" i="6"/>
  <c r="H2034" i="6"/>
  <c r="I2034" i="6"/>
  <c r="J2034" i="6"/>
  <c r="K2034" i="6"/>
  <c r="L2034" i="6"/>
  <c r="H2035" i="6"/>
  <c r="I2035" i="6"/>
  <c r="J2035" i="6"/>
  <c r="K2035" i="6"/>
  <c r="L2035" i="6"/>
  <c r="H2036" i="6"/>
  <c r="I2036" i="6"/>
  <c r="J2036" i="6"/>
  <c r="K2036" i="6"/>
  <c r="L2036" i="6"/>
  <c r="H2037" i="6"/>
  <c r="I2037" i="6"/>
  <c r="J2037" i="6"/>
  <c r="K2037" i="6"/>
  <c r="L2037" i="6"/>
  <c r="H2038" i="6"/>
  <c r="I2038" i="6"/>
  <c r="J2038" i="6"/>
  <c r="K2038" i="6"/>
  <c r="L2038" i="6"/>
  <c r="H2039" i="6"/>
  <c r="I2039" i="6"/>
  <c r="J2039" i="6"/>
  <c r="K2039" i="6"/>
  <c r="L2039" i="6"/>
  <c r="H2040" i="6"/>
  <c r="I2040" i="6"/>
  <c r="J2040" i="6"/>
  <c r="K2040" i="6"/>
  <c r="L2040" i="6"/>
  <c r="H2041" i="6"/>
  <c r="I2041" i="6"/>
  <c r="J2041" i="6"/>
  <c r="K2041" i="6"/>
  <c r="L2041" i="6"/>
  <c r="H2042" i="6"/>
  <c r="I2042" i="6"/>
  <c r="J2042" i="6"/>
  <c r="K2042" i="6"/>
  <c r="L2042" i="6"/>
  <c r="H2043" i="6"/>
  <c r="I2043" i="6"/>
  <c r="J2043" i="6"/>
  <c r="K2043" i="6"/>
  <c r="L2043" i="6"/>
  <c r="H2044" i="6"/>
  <c r="I2044" i="6"/>
  <c r="J2044" i="6"/>
  <c r="K2044" i="6"/>
  <c r="L2044" i="6"/>
  <c r="H2045" i="6"/>
  <c r="I2045" i="6"/>
  <c r="J2045" i="6"/>
  <c r="K2045" i="6"/>
  <c r="L2045" i="6"/>
  <c r="H2046" i="6"/>
  <c r="I2046" i="6"/>
  <c r="J2046" i="6"/>
  <c r="K2046" i="6"/>
  <c r="L2046" i="6"/>
  <c r="H2047" i="6"/>
  <c r="I2047" i="6"/>
  <c r="J2047" i="6"/>
  <c r="K2047" i="6"/>
  <c r="L2047" i="6"/>
  <c r="H2048" i="6"/>
  <c r="I2048" i="6"/>
  <c r="J2048" i="6"/>
  <c r="K2048" i="6"/>
  <c r="L2048" i="6"/>
  <c r="H2049" i="6"/>
  <c r="I2049" i="6"/>
  <c r="J2049" i="6"/>
  <c r="K2049" i="6"/>
  <c r="L2049" i="6"/>
  <c r="H2050" i="6"/>
  <c r="I2050" i="6"/>
  <c r="J2050" i="6"/>
  <c r="K2050" i="6"/>
  <c r="L2050" i="6"/>
  <c r="H2051" i="6"/>
  <c r="I2051" i="6"/>
  <c r="J2051" i="6"/>
  <c r="K2051" i="6"/>
  <c r="L2051" i="6"/>
  <c r="H2052" i="6"/>
  <c r="I2052" i="6"/>
  <c r="J2052" i="6"/>
  <c r="K2052" i="6"/>
  <c r="L2052" i="6"/>
  <c r="H2053" i="6"/>
  <c r="I2053" i="6"/>
  <c r="J2053" i="6"/>
  <c r="K2053" i="6"/>
  <c r="L2053" i="6"/>
  <c r="H2054" i="6"/>
  <c r="I2054" i="6"/>
  <c r="J2054" i="6"/>
  <c r="K2054" i="6"/>
  <c r="L2054" i="6"/>
  <c r="H2055" i="6"/>
  <c r="I2055" i="6"/>
  <c r="J2055" i="6"/>
  <c r="K2055" i="6"/>
  <c r="L2055" i="6"/>
  <c r="H2056" i="6"/>
  <c r="I2056" i="6"/>
  <c r="J2056" i="6"/>
  <c r="K2056" i="6"/>
  <c r="L2056" i="6"/>
  <c r="H2057" i="6"/>
  <c r="I2057" i="6"/>
  <c r="J2057" i="6"/>
  <c r="K2057" i="6"/>
  <c r="L2057" i="6"/>
  <c r="H2058" i="6"/>
  <c r="I2058" i="6"/>
  <c r="J2058" i="6"/>
  <c r="K2058" i="6"/>
  <c r="L2058" i="6"/>
  <c r="H2059" i="6"/>
  <c r="I2059" i="6"/>
  <c r="J2059" i="6"/>
  <c r="K2059" i="6"/>
  <c r="L2059" i="6"/>
  <c r="H2060" i="6"/>
  <c r="I2060" i="6"/>
  <c r="J2060" i="6"/>
  <c r="K2060" i="6"/>
  <c r="L2060" i="6"/>
  <c r="H2061" i="6"/>
  <c r="I2061" i="6"/>
  <c r="J2061" i="6"/>
  <c r="K2061" i="6"/>
  <c r="L2061" i="6"/>
  <c r="H2062" i="6"/>
  <c r="I2062" i="6"/>
  <c r="J2062" i="6"/>
  <c r="K2062" i="6"/>
  <c r="L2062" i="6"/>
  <c r="H2063" i="6"/>
  <c r="I2063" i="6"/>
  <c r="J2063" i="6"/>
  <c r="K2063" i="6"/>
  <c r="L2063" i="6"/>
  <c r="H2064" i="6"/>
  <c r="I2064" i="6"/>
  <c r="J2064" i="6"/>
  <c r="K2064" i="6"/>
  <c r="L2064" i="6"/>
  <c r="H2065" i="6"/>
  <c r="I2065" i="6"/>
  <c r="J2065" i="6"/>
  <c r="K2065" i="6"/>
  <c r="L2065" i="6"/>
  <c r="H2066" i="6"/>
  <c r="I2066" i="6"/>
  <c r="J2066" i="6"/>
  <c r="K2066" i="6"/>
  <c r="L2066" i="6"/>
  <c r="H2067" i="6"/>
  <c r="I2067" i="6"/>
  <c r="J2067" i="6"/>
  <c r="K2067" i="6"/>
  <c r="L2067" i="6"/>
  <c r="H2068" i="6"/>
  <c r="I2068" i="6"/>
  <c r="J2068" i="6"/>
  <c r="K2068" i="6"/>
  <c r="L2068" i="6"/>
  <c r="H2069" i="6"/>
  <c r="I2069" i="6"/>
  <c r="J2069" i="6"/>
  <c r="K2069" i="6"/>
  <c r="L2069" i="6"/>
  <c r="H2070" i="6"/>
  <c r="I2070" i="6"/>
  <c r="J2070" i="6"/>
  <c r="K2070" i="6"/>
  <c r="L2070" i="6"/>
  <c r="H2071" i="6"/>
  <c r="I2071" i="6"/>
  <c r="J2071" i="6"/>
  <c r="K2071" i="6"/>
  <c r="L2071" i="6"/>
  <c r="H2072" i="6"/>
  <c r="I2072" i="6"/>
  <c r="J2072" i="6"/>
  <c r="K2072" i="6"/>
  <c r="L2072" i="6"/>
  <c r="H2073" i="6"/>
  <c r="I2073" i="6"/>
  <c r="J2073" i="6"/>
  <c r="K2073" i="6"/>
  <c r="L2073" i="6"/>
  <c r="H2074" i="6"/>
  <c r="I2074" i="6"/>
  <c r="J2074" i="6"/>
  <c r="K2074" i="6"/>
  <c r="L2074" i="6"/>
  <c r="H2075" i="6"/>
  <c r="I2075" i="6"/>
  <c r="J2075" i="6"/>
  <c r="K2075" i="6"/>
  <c r="L2075" i="6"/>
  <c r="H2076" i="6"/>
  <c r="I2076" i="6"/>
  <c r="J2076" i="6"/>
  <c r="K2076" i="6"/>
  <c r="L2076" i="6"/>
  <c r="H2077" i="6"/>
  <c r="I2077" i="6"/>
  <c r="J2077" i="6"/>
  <c r="K2077" i="6"/>
  <c r="L2077" i="6"/>
  <c r="H2078" i="6"/>
  <c r="I2078" i="6"/>
  <c r="J2078" i="6"/>
  <c r="K2078" i="6"/>
  <c r="L2078" i="6"/>
  <c r="H2079" i="6"/>
  <c r="I2079" i="6"/>
  <c r="J2079" i="6"/>
  <c r="K2079" i="6"/>
  <c r="L2079" i="6"/>
  <c r="H2080" i="6"/>
  <c r="I2080" i="6"/>
  <c r="J2080" i="6"/>
  <c r="K2080" i="6"/>
  <c r="L2080" i="6"/>
  <c r="H2081" i="6"/>
  <c r="I2081" i="6"/>
  <c r="J2081" i="6"/>
  <c r="K2081" i="6"/>
  <c r="L2081" i="6"/>
  <c r="H2082" i="6"/>
  <c r="I2082" i="6"/>
  <c r="J2082" i="6"/>
  <c r="K2082" i="6"/>
  <c r="L2082" i="6"/>
  <c r="H2083" i="6"/>
  <c r="I2083" i="6"/>
  <c r="J2083" i="6"/>
  <c r="K2083" i="6"/>
  <c r="L2083" i="6"/>
  <c r="H2084" i="6"/>
  <c r="I2084" i="6"/>
  <c r="J2084" i="6"/>
  <c r="K2084" i="6"/>
  <c r="L2084" i="6"/>
  <c r="H2085" i="6"/>
  <c r="I2085" i="6"/>
  <c r="J2085" i="6"/>
  <c r="K2085" i="6"/>
  <c r="L2085" i="6"/>
  <c r="H2086" i="6"/>
  <c r="I2086" i="6"/>
  <c r="J2086" i="6"/>
  <c r="K2086" i="6"/>
  <c r="L2086" i="6"/>
  <c r="H2087" i="6"/>
  <c r="I2087" i="6"/>
  <c r="J2087" i="6"/>
  <c r="K2087" i="6"/>
  <c r="L2087" i="6"/>
  <c r="H2088" i="6"/>
  <c r="I2088" i="6"/>
  <c r="J2088" i="6"/>
  <c r="K2088" i="6"/>
  <c r="L2088" i="6"/>
  <c r="H2089" i="6"/>
  <c r="I2089" i="6"/>
  <c r="J2089" i="6"/>
  <c r="K2089" i="6"/>
  <c r="L2089" i="6"/>
  <c r="H2090" i="6"/>
  <c r="I2090" i="6"/>
  <c r="J2090" i="6"/>
  <c r="K2090" i="6"/>
  <c r="L2090" i="6"/>
  <c r="H2091" i="6"/>
  <c r="I2091" i="6"/>
  <c r="J2091" i="6"/>
  <c r="K2091" i="6"/>
  <c r="L2091" i="6"/>
  <c r="H2092" i="6"/>
  <c r="I2092" i="6"/>
  <c r="J2092" i="6"/>
  <c r="K2092" i="6"/>
  <c r="L2092" i="6"/>
  <c r="H2093" i="6"/>
  <c r="I2093" i="6"/>
  <c r="J2093" i="6"/>
  <c r="K2093" i="6"/>
  <c r="L2093" i="6"/>
  <c r="H2094" i="6"/>
  <c r="I2094" i="6"/>
  <c r="J2094" i="6"/>
  <c r="K2094" i="6"/>
  <c r="L2094" i="6"/>
  <c r="H2095" i="6"/>
  <c r="I2095" i="6"/>
  <c r="J2095" i="6"/>
  <c r="K2095" i="6"/>
  <c r="L2095" i="6"/>
  <c r="H2096" i="6"/>
  <c r="I2096" i="6"/>
  <c r="J2096" i="6"/>
  <c r="K2096" i="6"/>
  <c r="L2096" i="6"/>
  <c r="H2097" i="6"/>
  <c r="I2097" i="6"/>
  <c r="J2097" i="6"/>
  <c r="K2097" i="6"/>
  <c r="L2097" i="6"/>
  <c r="H2098" i="6"/>
  <c r="I2098" i="6"/>
  <c r="J2098" i="6"/>
  <c r="K2098" i="6"/>
  <c r="L2098" i="6"/>
  <c r="H2099" i="6"/>
  <c r="I2099" i="6"/>
  <c r="J2099" i="6"/>
  <c r="K2099" i="6"/>
  <c r="L2099" i="6"/>
  <c r="H2100" i="6"/>
  <c r="I2100" i="6"/>
  <c r="J2100" i="6"/>
  <c r="K2100" i="6"/>
  <c r="L2100" i="6"/>
  <c r="H2101" i="6"/>
  <c r="I2101" i="6"/>
  <c r="J2101" i="6"/>
  <c r="K2101" i="6"/>
  <c r="L2101" i="6"/>
  <c r="H2102" i="6"/>
  <c r="I2102" i="6"/>
  <c r="J2102" i="6"/>
  <c r="K2102" i="6"/>
  <c r="L2102" i="6"/>
  <c r="H2103" i="6"/>
  <c r="I2103" i="6"/>
  <c r="J2103" i="6"/>
  <c r="K2103" i="6"/>
  <c r="L2103" i="6"/>
  <c r="H2104" i="6"/>
  <c r="I2104" i="6"/>
  <c r="J2104" i="6"/>
  <c r="K2104" i="6"/>
  <c r="L2104" i="6"/>
  <c r="H2105" i="6"/>
  <c r="I2105" i="6"/>
  <c r="J2105" i="6"/>
  <c r="K2105" i="6"/>
  <c r="L2105" i="6"/>
  <c r="H2106" i="6"/>
  <c r="I2106" i="6"/>
  <c r="J2106" i="6"/>
  <c r="K2106" i="6"/>
  <c r="L2106" i="6"/>
  <c r="H2107" i="6"/>
  <c r="I2107" i="6"/>
  <c r="J2107" i="6"/>
  <c r="K2107" i="6"/>
  <c r="L2107" i="6"/>
  <c r="H2108" i="6"/>
  <c r="I2108" i="6"/>
  <c r="J2108" i="6"/>
  <c r="K2108" i="6"/>
  <c r="L2108" i="6"/>
  <c r="H2109" i="6"/>
  <c r="I2109" i="6"/>
  <c r="J2109" i="6"/>
  <c r="K2109" i="6"/>
  <c r="L2109" i="6"/>
  <c r="H2110" i="6"/>
  <c r="I2110" i="6"/>
  <c r="J2110" i="6"/>
  <c r="K2110" i="6"/>
  <c r="L2110" i="6"/>
  <c r="H2111" i="6"/>
  <c r="I2111" i="6"/>
  <c r="J2111" i="6"/>
  <c r="K2111" i="6"/>
  <c r="L2111" i="6"/>
  <c r="H2112" i="6"/>
  <c r="I2112" i="6"/>
  <c r="J2112" i="6"/>
  <c r="K2112" i="6"/>
  <c r="L2112" i="6"/>
  <c r="H2113" i="6"/>
  <c r="I2113" i="6"/>
  <c r="J2113" i="6"/>
  <c r="K2113" i="6"/>
  <c r="L2113" i="6"/>
  <c r="H2114" i="6"/>
  <c r="I2114" i="6"/>
  <c r="J2114" i="6"/>
  <c r="K2114" i="6"/>
  <c r="L2114" i="6"/>
  <c r="H2115" i="6"/>
  <c r="I2115" i="6"/>
  <c r="J2115" i="6"/>
  <c r="K2115" i="6"/>
  <c r="L2115" i="6"/>
  <c r="H2116" i="6"/>
  <c r="I2116" i="6"/>
  <c r="J2116" i="6"/>
  <c r="K2116" i="6"/>
  <c r="L2116" i="6"/>
  <c r="H2117" i="6"/>
  <c r="I2117" i="6"/>
  <c r="J2117" i="6"/>
  <c r="K2117" i="6"/>
  <c r="L2117" i="6"/>
  <c r="H2118" i="6"/>
  <c r="I2118" i="6"/>
  <c r="J2118" i="6"/>
  <c r="K2118" i="6"/>
  <c r="L2118" i="6"/>
  <c r="H2119" i="6"/>
  <c r="I2119" i="6"/>
  <c r="J2119" i="6"/>
  <c r="K2119" i="6"/>
  <c r="L2119" i="6"/>
  <c r="H2120" i="6"/>
  <c r="I2120" i="6"/>
  <c r="J2120" i="6"/>
  <c r="K2120" i="6"/>
  <c r="L2120" i="6"/>
  <c r="H2121" i="6"/>
  <c r="I2121" i="6"/>
  <c r="J2121" i="6"/>
  <c r="K2121" i="6"/>
  <c r="L2121" i="6"/>
  <c r="H2122" i="6"/>
  <c r="I2122" i="6"/>
  <c r="J2122" i="6"/>
  <c r="K2122" i="6"/>
  <c r="L2122" i="6"/>
  <c r="H2123" i="6"/>
  <c r="I2123" i="6"/>
  <c r="J2123" i="6"/>
  <c r="K2123" i="6"/>
  <c r="L2123" i="6"/>
  <c r="H2124" i="6"/>
  <c r="I2124" i="6"/>
  <c r="J2124" i="6"/>
  <c r="K2124" i="6"/>
  <c r="L2124" i="6"/>
  <c r="H2125" i="6"/>
  <c r="I2125" i="6"/>
  <c r="J2125" i="6"/>
  <c r="K2125" i="6"/>
  <c r="L2125" i="6"/>
  <c r="H2126" i="6"/>
  <c r="I2126" i="6"/>
  <c r="J2126" i="6"/>
  <c r="K2126" i="6"/>
  <c r="L2126" i="6"/>
  <c r="H2127" i="6"/>
  <c r="I2127" i="6"/>
  <c r="J2127" i="6"/>
  <c r="K2127" i="6"/>
  <c r="L2127" i="6"/>
  <c r="H2128" i="6"/>
  <c r="I2128" i="6"/>
  <c r="J2128" i="6"/>
  <c r="K2128" i="6"/>
  <c r="L2128" i="6"/>
  <c r="H2129" i="6"/>
  <c r="I2129" i="6"/>
  <c r="J2129" i="6"/>
  <c r="K2129" i="6"/>
  <c r="L2129" i="6"/>
  <c r="H2130" i="6"/>
  <c r="I2130" i="6"/>
  <c r="J2130" i="6"/>
  <c r="K2130" i="6"/>
  <c r="L2130" i="6"/>
  <c r="H2131" i="6"/>
  <c r="I2131" i="6"/>
  <c r="J2131" i="6"/>
  <c r="K2131" i="6"/>
  <c r="L2131" i="6"/>
  <c r="H2132" i="6"/>
  <c r="I2132" i="6"/>
  <c r="J2132" i="6"/>
  <c r="K2132" i="6"/>
  <c r="L2132" i="6"/>
  <c r="H2133" i="6"/>
  <c r="I2133" i="6"/>
  <c r="J2133" i="6"/>
  <c r="K2133" i="6"/>
  <c r="L2133" i="6"/>
  <c r="H2134" i="6"/>
  <c r="I2134" i="6"/>
  <c r="J2134" i="6"/>
  <c r="K2134" i="6"/>
  <c r="L2134" i="6"/>
  <c r="H2135" i="6"/>
  <c r="I2135" i="6"/>
  <c r="J2135" i="6"/>
  <c r="K2135" i="6"/>
  <c r="L2135" i="6"/>
  <c r="H2136" i="6"/>
  <c r="I2136" i="6"/>
  <c r="J2136" i="6"/>
  <c r="K2136" i="6"/>
  <c r="L2136" i="6"/>
  <c r="H2137" i="6"/>
  <c r="I2137" i="6"/>
  <c r="J2137" i="6"/>
  <c r="K2137" i="6"/>
  <c r="L2137" i="6"/>
  <c r="H2138" i="6"/>
  <c r="I2138" i="6"/>
  <c r="J2138" i="6"/>
  <c r="K2138" i="6"/>
  <c r="L2138" i="6"/>
  <c r="H2139" i="6"/>
  <c r="I2139" i="6"/>
  <c r="J2139" i="6"/>
  <c r="K2139" i="6"/>
  <c r="L2139" i="6"/>
  <c r="H2140" i="6"/>
  <c r="I2140" i="6"/>
  <c r="J2140" i="6"/>
  <c r="K2140" i="6"/>
  <c r="L2140" i="6"/>
  <c r="H2141" i="6"/>
  <c r="I2141" i="6"/>
  <c r="J2141" i="6"/>
  <c r="K2141" i="6"/>
  <c r="L2141" i="6"/>
  <c r="H2142" i="6"/>
  <c r="I2142" i="6"/>
  <c r="J2142" i="6"/>
  <c r="K2142" i="6"/>
  <c r="L2142" i="6"/>
  <c r="H2143" i="6"/>
  <c r="I2143" i="6"/>
  <c r="J2143" i="6"/>
  <c r="K2143" i="6"/>
  <c r="L2143" i="6"/>
  <c r="H2144" i="6"/>
  <c r="I2144" i="6"/>
  <c r="J2144" i="6"/>
  <c r="K2144" i="6"/>
  <c r="L2144" i="6"/>
  <c r="H2145" i="6"/>
  <c r="I2145" i="6"/>
  <c r="J2145" i="6"/>
  <c r="K2145" i="6"/>
  <c r="L2145" i="6"/>
  <c r="H2146" i="6"/>
  <c r="I2146" i="6"/>
  <c r="J2146" i="6"/>
  <c r="K2146" i="6"/>
  <c r="L2146" i="6"/>
  <c r="H2147" i="6"/>
  <c r="I2147" i="6"/>
  <c r="J2147" i="6"/>
  <c r="K2147" i="6"/>
  <c r="L2147" i="6"/>
  <c r="H2148" i="6"/>
  <c r="I2148" i="6"/>
  <c r="J2148" i="6"/>
  <c r="K2148" i="6"/>
  <c r="L2148" i="6"/>
  <c r="H2149" i="6"/>
  <c r="I2149" i="6"/>
  <c r="J2149" i="6"/>
  <c r="K2149" i="6"/>
  <c r="L2149" i="6"/>
  <c r="H2150" i="6"/>
  <c r="I2150" i="6"/>
  <c r="J2150" i="6"/>
  <c r="K2150" i="6"/>
  <c r="L2150" i="6"/>
  <c r="H2151" i="6"/>
  <c r="I2151" i="6"/>
  <c r="J2151" i="6"/>
  <c r="K2151" i="6"/>
  <c r="L2151" i="6"/>
  <c r="H2152" i="6"/>
  <c r="I2152" i="6"/>
  <c r="J2152" i="6"/>
  <c r="K2152" i="6"/>
  <c r="L2152" i="6"/>
  <c r="H2153" i="6"/>
  <c r="I2153" i="6"/>
  <c r="J2153" i="6"/>
  <c r="K2153" i="6"/>
  <c r="L2153" i="6"/>
  <c r="H2154" i="6"/>
  <c r="I2154" i="6"/>
  <c r="J2154" i="6"/>
  <c r="K2154" i="6"/>
  <c r="L2154" i="6"/>
  <c r="H2155" i="6"/>
  <c r="I2155" i="6"/>
  <c r="J2155" i="6"/>
  <c r="K2155" i="6"/>
  <c r="L2155" i="6"/>
  <c r="H2156" i="6"/>
  <c r="I2156" i="6"/>
  <c r="J2156" i="6"/>
  <c r="K2156" i="6"/>
  <c r="L2156" i="6"/>
  <c r="H2157" i="6"/>
  <c r="I2157" i="6"/>
  <c r="J2157" i="6"/>
  <c r="K2157" i="6"/>
  <c r="L2157" i="6"/>
  <c r="H2158" i="6"/>
  <c r="I2158" i="6"/>
  <c r="J2158" i="6"/>
  <c r="K2158" i="6"/>
  <c r="L2158" i="6"/>
  <c r="H2159" i="6"/>
  <c r="I2159" i="6"/>
  <c r="J2159" i="6"/>
  <c r="K2159" i="6"/>
  <c r="L2159" i="6"/>
  <c r="H2160" i="6"/>
  <c r="I2160" i="6"/>
  <c r="J2160" i="6"/>
  <c r="K2160" i="6"/>
  <c r="L2160" i="6"/>
  <c r="H2161" i="6"/>
  <c r="I2161" i="6"/>
  <c r="J2161" i="6"/>
  <c r="K2161" i="6"/>
  <c r="L2161" i="6"/>
  <c r="H2162" i="6"/>
  <c r="I2162" i="6"/>
  <c r="J2162" i="6"/>
  <c r="K2162" i="6"/>
  <c r="L2162" i="6"/>
  <c r="H2163" i="6"/>
  <c r="I2163" i="6"/>
  <c r="J2163" i="6"/>
  <c r="K2163" i="6"/>
  <c r="L2163" i="6"/>
  <c r="H2164" i="6"/>
  <c r="I2164" i="6"/>
  <c r="J2164" i="6"/>
  <c r="K2164" i="6"/>
  <c r="L2164" i="6"/>
  <c r="H2165" i="6"/>
  <c r="I2165" i="6"/>
  <c r="J2165" i="6"/>
  <c r="K2165" i="6"/>
  <c r="L2165" i="6"/>
  <c r="H2166" i="6"/>
  <c r="I2166" i="6"/>
  <c r="J2166" i="6"/>
  <c r="K2166" i="6"/>
  <c r="L2166" i="6"/>
  <c r="H2167" i="6"/>
  <c r="I2167" i="6"/>
  <c r="J2167" i="6"/>
  <c r="K2167" i="6"/>
  <c r="L2167" i="6"/>
  <c r="H2168" i="6"/>
  <c r="I2168" i="6"/>
  <c r="J2168" i="6"/>
  <c r="K2168" i="6"/>
  <c r="L2168" i="6"/>
  <c r="H2169" i="6"/>
  <c r="I2169" i="6"/>
  <c r="J2169" i="6"/>
  <c r="K2169" i="6"/>
  <c r="L2169" i="6"/>
  <c r="H2170" i="6"/>
  <c r="I2170" i="6"/>
  <c r="J2170" i="6"/>
  <c r="K2170" i="6"/>
  <c r="L2170" i="6"/>
  <c r="H2171" i="6"/>
  <c r="I2171" i="6"/>
  <c r="J2171" i="6"/>
  <c r="K2171" i="6"/>
  <c r="L2171" i="6"/>
  <c r="H2172" i="6"/>
  <c r="I2172" i="6"/>
  <c r="J2172" i="6"/>
  <c r="K2172" i="6"/>
  <c r="L2172" i="6"/>
  <c r="H2173" i="6"/>
  <c r="I2173" i="6"/>
  <c r="J2173" i="6"/>
  <c r="K2173" i="6"/>
  <c r="L2173" i="6"/>
  <c r="H2174" i="6"/>
  <c r="I2174" i="6"/>
  <c r="J2174" i="6"/>
  <c r="K2174" i="6"/>
  <c r="L2174" i="6"/>
  <c r="H2175" i="6"/>
  <c r="I2175" i="6"/>
  <c r="J2175" i="6"/>
  <c r="K2175" i="6"/>
  <c r="L2175" i="6"/>
  <c r="H2176" i="6"/>
  <c r="I2176" i="6"/>
  <c r="J2176" i="6"/>
  <c r="K2176" i="6"/>
  <c r="L2176" i="6"/>
  <c r="H2177" i="6"/>
  <c r="I2177" i="6"/>
  <c r="J2177" i="6"/>
  <c r="K2177" i="6"/>
  <c r="L2177" i="6"/>
  <c r="H2178" i="6"/>
  <c r="I2178" i="6"/>
  <c r="J2178" i="6"/>
  <c r="K2178" i="6"/>
  <c r="L2178" i="6"/>
  <c r="H2179" i="6"/>
  <c r="I2179" i="6"/>
  <c r="J2179" i="6"/>
  <c r="K2179" i="6"/>
  <c r="L2179" i="6"/>
  <c r="H2180" i="6"/>
  <c r="I2180" i="6"/>
  <c r="J2180" i="6"/>
  <c r="K2180" i="6"/>
  <c r="L2180" i="6"/>
  <c r="H2181" i="6"/>
  <c r="I2181" i="6"/>
  <c r="J2181" i="6"/>
  <c r="K2181" i="6"/>
  <c r="L2181" i="6"/>
  <c r="H2182" i="6"/>
  <c r="I2182" i="6"/>
  <c r="J2182" i="6"/>
  <c r="K2182" i="6"/>
  <c r="L2182" i="6"/>
  <c r="H2183" i="6"/>
  <c r="I2183" i="6"/>
  <c r="J2183" i="6"/>
  <c r="K2183" i="6"/>
  <c r="L2183" i="6"/>
  <c r="H2184" i="6"/>
  <c r="I2184" i="6"/>
  <c r="J2184" i="6"/>
  <c r="K2184" i="6"/>
  <c r="L2184" i="6"/>
  <c r="H2185" i="6"/>
  <c r="I2185" i="6"/>
  <c r="J2185" i="6"/>
  <c r="K2185" i="6"/>
  <c r="L2185" i="6"/>
  <c r="H2186" i="6"/>
  <c r="I2186" i="6"/>
  <c r="J2186" i="6"/>
  <c r="K2186" i="6"/>
  <c r="L2186" i="6"/>
  <c r="H2187" i="6"/>
  <c r="I2187" i="6"/>
  <c r="J2187" i="6"/>
  <c r="K2187" i="6"/>
  <c r="L2187" i="6"/>
  <c r="H2188" i="6"/>
  <c r="I2188" i="6"/>
  <c r="J2188" i="6"/>
  <c r="K2188" i="6"/>
  <c r="L2188" i="6"/>
  <c r="H2189" i="6"/>
  <c r="I2189" i="6"/>
  <c r="J2189" i="6"/>
  <c r="K2189" i="6"/>
  <c r="L2189" i="6"/>
  <c r="H2190" i="6"/>
  <c r="I2190" i="6"/>
  <c r="J2190" i="6"/>
  <c r="K2190" i="6"/>
  <c r="L2190" i="6"/>
  <c r="H2191" i="6"/>
  <c r="I2191" i="6"/>
  <c r="J2191" i="6"/>
  <c r="K2191" i="6"/>
  <c r="L2191" i="6"/>
  <c r="H2192" i="6"/>
  <c r="I2192" i="6"/>
  <c r="J2192" i="6"/>
  <c r="K2192" i="6"/>
  <c r="L2192" i="6"/>
  <c r="H2193" i="6"/>
  <c r="I2193" i="6"/>
  <c r="J2193" i="6"/>
  <c r="K2193" i="6"/>
  <c r="L2193" i="6"/>
  <c r="H2194" i="6"/>
  <c r="I2194" i="6"/>
  <c r="J2194" i="6"/>
  <c r="K2194" i="6"/>
  <c r="L2194" i="6"/>
  <c r="H2195" i="6"/>
  <c r="I2195" i="6"/>
  <c r="J2195" i="6"/>
  <c r="K2195" i="6"/>
  <c r="L2195" i="6"/>
  <c r="H2196" i="6"/>
  <c r="I2196" i="6"/>
  <c r="J2196" i="6"/>
  <c r="K2196" i="6"/>
  <c r="L2196" i="6"/>
  <c r="H2197" i="6"/>
  <c r="I2197" i="6"/>
  <c r="J2197" i="6"/>
  <c r="K2197" i="6"/>
  <c r="L2197" i="6"/>
  <c r="H2198" i="6"/>
  <c r="I2198" i="6"/>
  <c r="J2198" i="6"/>
  <c r="K2198" i="6"/>
  <c r="L2198" i="6"/>
  <c r="H2199" i="6"/>
  <c r="I2199" i="6"/>
  <c r="J2199" i="6"/>
  <c r="K2199" i="6"/>
  <c r="L2199" i="6"/>
  <c r="H2200" i="6"/>
  <c r="I2200" i="6"/>
  <c r="J2200" i="6"/>
  <c r="K2200" i="6"/>
  <c r="L2200" i="6"/>
  <c r="H2201" i="6"/>
  <c r="I2201" i="6"/>
  <c r="J2201" i="6"/>
  <c r="K2201" i="6"/>
  <c r="L2201" i="6"/>
  <c r="H2202" i="6"/>
  <c r="I2202" i="6"/>
  <c r="J2202" i="6"/>
  <c r="K2202" i="6"/>
  <c r="L2202" i="6"/>
  <c r="H2203" i="6"/>
  <c r="I2203" i="6"/>
  <c r="J2203" i="6"/>
  <c r="K2203" i="6"/>
  <c r="L2203" i="6"/>
  <c r="H2204" i="6"/>
  <c r="I2204" i="6"/>
  <c r="J2204" i="6"/>
  <c r="K2204" i="6"/>
  <c r="L2204" i="6"/>
  <c r="H2205" i="6"/>
  <c r="I2205" i="6"/>
  <c r="J2205" i="6"/>
  <c r="K2205" i="6"/>
  <c r="L2205" i="6"/>
  <c r="H2206" i="6"/>
  <c r="I2206" i="6"/>
  <c r="J2206" i="6"/>
  <c r="K2206" i="6"/>
  <c r="L2206" i="6"/>
  <c r="H2207" i="6"/>
  <c r="I2207" i="6"/>
  <c r="J2207" i="6"/>
  <c r="K2207" i="6"/>
  <c r="L2207" i="6"/>
  <c r="H2208" i="6"/>
  <c r="I2208" i="6"/>
  <c r="J2208" i="6"/>
  <c r="K2208" i="6"/>
  <c r="L2208" i="6"/>
  <c r="H2209" i="6"/>
  <c r="I2209" i="6"/>
  <c r="J2209" i="6"/>
  <c r="K2209" i="6"/>
  <c r="L2209" i="6"/>
  <c r="H2210" i="6"/>
  <c r="I2210" i="6"/>
  <c r="J2210" i="6"/>
  <c r="K2210" i="6"/>
  <c r="L2210" i="6"/>
  <c r="H2211" i="6"/>
  <c r="I2211" i="6"/>
  <c r="J2211" i="6"/>
  <c r="K2211" i="6"/>
  <c r="L2211" i="6"/>
  <c r="H2212" i="6"/>
  <c r="I2212" i="6"/>
  <c r="J2212" i="6"/>
  <c r="K2212" i="6"/>
  <c r="L2212" i="6"/>
  <c r="H2213" i="6"/>
  <c r="I2213" i="6"/>
  <c r="J2213" i="6"/>
  <c r="K2213" i="6"/>
  <c r="L2213" i="6"/>
  <c r="H2214" i="6"/>
  <c r="I2214" i="6"/>
  <c r="J2214" i="6"/>
  <c r="K2214" i="6"/>
  <c r="L2214" i="6"/>
  <c r="H2215" i="6"/>
  <c r="I2215" i="6"/>
  <c r="J2215" i="6"/>
  <c r="K2215" i="6"/>
  <c r="L2215" i="6"/>
  <c r="H2216" i="6"/>
  <c r="I2216" i="6"/>
  <c r="J2216" i="6"/>
  <c r="K2216" i="6"/>
  <c r="L2216" i="6"/>
  <c r="H2217" i="6"/>
  <c r="I2217" i="6"/>
  <c r="J2217" i="6"/>
  <c r="K2217" i="6"/>
  <c r="L2217" i="6"/>
  <c r="H2218" i="6"/>
  <c r="I2218" i="6"/>
  <c r="J2218" i="6"/>
  <c r="K2218" i="6"/>
  <c r="L2218" i="6"/>
  <c r="H2219" i="6"/>
  <c r="I2219" i="6"/>
  <c r="J2219" i="6"/>
  <c r="K2219" i="6"/>
  <c r="L2219" i="6"/>
  <c r="H2220" i="6"/>
  <c r="I2220" i="6"/>
  <c r="J2220" i="6"/>
  <c r="K2220" i="6"/>
  <c r="L2220" i="6"/>
  <c r="H2221" i="6"/>
  <c r="I2221" i="6"/>
  <c r="J2221" i="6"/>
  <c r="K2221" i="6"/>
  <c r="L2221" i="6"/>
  <c r="H2222" i="6"/>
  <c r="I2222" i="6"/>
  <c r="J2222" i="6"/>
  <c r="K2222" i="6"/>
  <c r="L2222" i="6"/>
  <c r="H2223" i="6"/>
  <c r="I2223" i="6"/>
  <c r="J2223" i="6"/>
  <c r="K2223" i="6"/>
  <c r="L2223" i="6"/>
  <c r="H2224" i="6"/>
  <c r="I2224" i="6"/>
  <c r="J2224" i="6"/>
  <c r="K2224" i="6"/>
  <c r="L2224" i="6"/>
  <c r="H2225" i="6"/>
  <c r="I2225" i="6"/>
  <c r="J2225" i="6"/>
  <c r="K2225" i="6"/>
  <c r="L2225" i="6"/>
  <c r="H2226" i="6"/>
  <c r="I2226" i="6"/>
  <c r="J2226" i="6"/>
  <c r="K2226" i="6"/>
  <c r="L2226" i="6"/>
  <c r="H2227" i="6"/>
  <c r="I2227" i="6"/>
  <c r="J2227" i="6"/>
  <c r="K2227" i="6"/>
  <c r="L2227" i="6"/>
  <c r="H2228" i="6"/>
  <c r="I2228" i="6"/>
  <c r="J2228" i="6"/>
  <c r="K2228" i="6"/>
  <c r="L2228" i="6"/>
  <c r="H2229" i="6"/>
  <c r="I2229" i="6"/>
  <c r="J2229" i="6"/>
  <c r="K2229" i="6"/>
  <c r="L2229" i="6"/>
  <c r="H2230" i="6"/>
  <c r="I2230" i="6"/>
  <c r="J2230" i="6"/>
  <c r="K2230" i="6"/>
  <c r="L2230" i="6"/>
  <c r="H2231" i="6"/>
  <c r="I2231" i="6"/>
  <c r="J2231" i="6"/>
  <c r="K2231" i="6"/>
  <c r="L2231" i="6"/>
  <c r="H2232" i="6"/>
  <c r="I2232" i="6"/>
  <c r="J2232" i="6"/>
  <c r="K2232" i="6"/>
  <c r="L2232" i="6"/>
  <c r="H2233" i="6"/>
  <c r="I2233" i="6"/>
  <c r="J2233" i="6"/>
  <c r="K2233" i="6"/>
  <c r="L2233" i="6"/>
  <c r="H2234" i="6"/>
  <c r="I2234" i="6"/>
  <c r="J2234" i="6"/>
  <c r="K2234" i="6"/>
  <c r="L2234" i="6"/>
  <c r="H2235" i="6"/>
  <c r="I2235" i="6"/>
  <c r="J2235" i="6"/>
  <c r="K2235" i="6"/>
  <c r="L2235" i="6"/>
  <c r="H2236" i="6"/>
  <c r="I2236" i="6"/>
  <c r="J2236" i="6"/>
  <c r="K2236" i="6"/>
  <c r="L2236" i="6"/>
  <c r="H2237" i="6"/>
  <c r="I2237" i="6"/>
  <c r="J2237" i="6"/>
  <c r="K2237" i="6"/>
  <c r="L2237" i="6"/>
  <c r="H2238" i="6"/>
  <c r="I2238" i="6"/>
  <c r="J2238" i="6"/>
  <c r="K2238" i="6"/>
  <c r="L2238" i="6"/>
  <c r="H2239" i="6"/>
  <c r="I2239" i="6"/>
  <c r="J2239" i="6"/>
  <c r="K2239" i="6"/>
  <c r="L2239" i="6"/>
  <c r="H2240" i="6"/>
  <c r="I2240" i="6"/>
  <c r="J2240" i="6"/>
  <c r="K2240" i="6"/>
  <c r="L2240" i="6"/>
  <c r="H2241" i="6"/>
  <c r="I2241" i="6"/>
  <c r="J2241" i="6"/>
  <c r="K2241" i="6"/>
  <c r="L2241" i="6"/>
  <c r="H2242" i="6"/>
  <c r="I2242" i="6"/>
  <c r="J2242" i="6"/>
  <c r="K2242" i="6"/>
  <c r="L2242" i="6"/>
  <c r="H2243" i="6"/>
  <c r="I2243" i="6"/>
  <c r="J2243" i="6"/>
  <c r="K2243" i="6"/>
  <c r="L2243" i="6"/>
  <c r="H2244" i="6"/>
  <c r="I2244" i="6"/>
  <c r="J2244" i="6"/>
  <c r="K2244" i="6"/>
  <c r="L2244" i="6"/>
  <c r="H2245" i="6"/>
  <c r="I2245" i="6"/>
  <c r="J2245" i="6"/>
  <c r="K2245" i="6"/>
  <c r="L2245" i="6"/>
  <c r="H2246" i="6"/>
  <c r="I2246" i="6"/>
  <c r="J2246" i="6"/>
  <c r="K2246" i="6"/>
  <c r="L2246" i="6"/>
  <c r="H2247" i="6"/>
  <c r="I2247" i="6"/>
  <c r="J2247" i="6"/>
  <c r="K2247" i="6"/>
  <c r="L2247" i="6"/>
  <c r="H2248" i="6"/>
  <c r="I2248" i="6"/>
  <c r="J2248" i="6"/>
  <c r="K2248" i="6"/>
  <c r="L2248" i="6"/>
  <c r="H2249" i="6"/>
  <c r="I2249" i="6"/>
  <c r="J2249" i="6"/>
  <c r="K2249" i="6"/>
  <c r="L2249" i="6"/>
  <c r="H2250" i="6"/>
  <c r="I2250" i="6"/>
  <c r="J2250" i="6"/>
  <c r="K2250" i="6"/>
  <c r="L2250" i="6"/>
  <c r="H2251" i="6"/>
  <c r="I2251" i="6"/>
  <c r="J2251" i="6"/>
  <c r="K2251" i="6"/>
  <c r="L2251" i="6"/>
  <c r="H2252" i="6"/>
  <c r="I2252" i="6"/>
  <c r="J2252" i="6"/>
  <c r="K2252" i="6"/>
  <c r="L2252" i="6"/>
  <c r="H2253" i="6"/>
  <c r="I2253" i="6"/>
  <c r="J2253" i="6"/>
  <c r="K2253" i="6"/>
  <c r="L2253" i="6"/>
  <c r="H2254" i="6"/>
  <c r="I2254" i="6"/>
  <c r="J2254" i="6"/>
  <c r="K2254" i="6"/>
  <c r="L2254" i="6"/>
  <c r="H2255" i="6"/>
  <c r="I2255" i="6"/>
  <c r="J2255" i="6"/>
  <c r="K2255" i="6"/>
  <c r="L2255" i="6"/>
  <c r="H2256" i="6"/>
  <c r="I2256" i="6"/>
  <c r="J2256" i="6"/>
  <c r="K2256" i="6"/>
  <c r="L2256" i="6"/>
  <c r="H2257" i="6"/>
  <c r="I2257" i="6"/>
  <c r="J2257" i="6"/>
  <c r="K2257" i="6"/>
  <c r="L2257" i="6"/>
  <c r="H2258" i="6"/>
  <c r="I2258" i="6"/>
  <c r="J2258" i="6"/>
  <c r="K2258" i="6"/>
  <c r="L2258" i="6"/>
  <c r="H2259" i="6"/>
  <c r="I2259" i="6"/>
  <c r="J2259" i="6"/>
  <c r="K2259" i="6"/>
  <c r="L2259" i="6"/>
  <c r="H2260" i="6"/>
  <c r="I2260" i="6"/>
  <c r="J2260" i="6"/>
  <c r="K2260" i="6"/>
  <c r="L2260" i="6"/>
  <c r="H2261" i="6"/>
  <c r="I2261" i="6"/>
  <c r="J2261" i="6"/>
  <c r="K2261" i="6"/>
  <c r="L2261" i="6"/>
  <c r="H2262" i="6"/>
  <c r="I2262" i="6"/>
  <c r="J2262" i="6"/>
  <c r="K2262" i="6"/>
  <c r="L2262" i="6"/>
  <c r="H2263" i="6"/>
  <c r="I2263" i="6"/>
  <c r="J2263" i="6"/>
  <c r="K2263" i="6"/>
  <c r="L2263" i="6"/>
  <c r="H2264" i="6"/>
  <c r="I2264" i="6"/>
  <c r="J2264" i="6"/>
  <c r="K2264" i="6"/>
  <c r="L2264" i="6"/>
  <c r="H2265" i="6"/>
  <c r="I2265" i="6"/>
  <c r="J2265" i="6"/>
  <c r="K2265" i="6"/>
  <c r="L2265" i="6"/>
  <c r="H2266" i="6"/>
  <c r="I2266" i="6"/>
  <c r="J2266" i="6"/>
  <c r="K2266" i="6"/>
  <c r="L2266" i="6"/>
  <c r="H2267" i="6"/>
  <c r="I2267" i="6"/>
  <c r="J2267" i="6"/>
  <c r="K2267" i="6"/>
  <c r="L2267" i="6"/>
  <c r="H2268" i="6"/>
  <c r="I2268" i="6"/>
  <c r="J2268" i="6"/>
  <c r="K2268" i="6"/>
  <c r="L2268" i="6"/>
  <c r="H2269" i="6"/>
  <c r="I2269" i="6"/>
  <c r="J2269" i="6"/>
  <c r="K2269" i="6"/>
  <c r="L2269" i="6"/>
  <c r="H2270" i="6"/>
  <c r="I2270" i="6"/>
  <c r="J2270" i="6"/>
  <c r="K2270" i="6"/>
  <c r="L2270" i="6"/>
  <c r="H2271" i="6"/>
  <c r="I2271" i="6"/>
  <c r="J2271" i="6"/>
  <c r="K2271" i="6"/>
  <c r="L2271" i="6"/>
  <c r="H2272" i="6"/>
  <c r="I2272" i="6"/>
  <c r="J2272" i="6"/>
  <c r="K2272" i="6"/>
  <c r="L2272" i="6"/>
  <c r="H2273" i="6"/>
  <c r="I2273" i="6"/>
  <c r="J2273" i="6"/>
  <c r="K2273" i="6"/>
  <c r="L2273" i="6"/>
  <c r="H2274" i="6"/>
  <c r="I2274" i="6"/>
  <c r="J2274" i="6"/>
  <c r="K2274" i="6"/>
  <c r="L2274" i="6"/>
  <c r="H2275" i="6"/>
  <c r="I2275" i="6"/>
  <c r="J2275" i="6"/>
  <c r="K2275" i="6"/>
  <c r="L2275" i="6"/>
  <c r="H2276" i="6"/>
  <c r="I2276" i="6"/>
  <c r="J2276" i="6"/>
  <c r="K2276" i="6"/>
  <c r="L2276" i="6"/>
  <c r="H2277" i="6"/>
  <c r="I2277" i="6"/>
  <c r="J2277" i="6"/>
  <c r="K2277" i="6"/>
  <c r="L2277" i="6"/>
  <c r="H2278" i="6"/>
  <c r="I2278" i="6"/>
  <c r="J2278" i="6"/>
  <c r="K2278" i="6"/>
  <c r="L2278" i="6"/>
  <c r="H2279" i="6"/>
  <c r="I2279" i="6"/>
  <c r="J2279" i="6"/>
  <c r="K2279" i="6"/>
  <c r="L2279" i="6"/>
  <c r="H2280" i="6"/>
  <c r="I2280" i="6"/>
  <c r="J2280" i="6"/>
  <c r="K2280" i="6"/>
  <c r="L2280" i="6"/>
  <c r="H2281" i="6"/>
  <c r="I2281" i="6"/>
  <c r="J2281" i="6"/>
  <c r="K2281" i="6"/>
  <c r="L2281" i="6"/>
  <c r="H2282" i="6"/>
  <c r="I2282" i="6"/>
  <c r="J2282" i="6"/>
  <c r="K2282" i="6"/>
  <c r="L2282" i="6"/>
  <c r="H2283" i="6"/>
  <c r="I2283" i="6"/>
  <c r="J2283" i="6"/>
  <c r="K2283" i="6"/>
  <c r="L2283" i="6"/>
  <c r="H2284" i="6"/>
  <c r="I2284" i="6"/>
  <c r="J2284" i="6"/>
  <c r="K2284" i="6"/>
  <c r="L2284" i="6"/>
  <c r="H2285" i="6"/>
  <c r="I2285" i="6"/>
  <c r="J2285" i="6"/>
  <c r="K2285" i="6"/>
  <c r="L2285" i="6"/>
  <c r="H2286" i="6"/>
  <c r="I2286" i="6"/>
  <c r="J2286" i="6"/>
  <c r="K2286" i="6"/>
  <c r="L2286" i="6"/>
  <c r="H2287" i="6"/>
  <c r="I2287" i="6"/>
  <c r="J2287" i="6"/>
  <c r="K2287" i="6"/>
  <c r="L2287" i="6"/>
  <c r="H2288" i="6"/>
  <c r="I2288" i="6"/>
  <c r="J2288" i="6"/>
  <c r="K2288" i="6"/>
  <c r="L2288" i="6"/>
  <c r="H2289" i="6"/>
  <c r="I2289" i="6"/>
  <c r="J2289" i="6"/>
  <c r="K2289" i="6"/>
  <c r="L2289" i="6"/>
  <c r="H2290" i="6"/>
  <c r="I2290" i="6"/>
  <c r="J2290" i="6"/>
  <c r="K2290" i="6"/>
  <c r="L2290" i="6"/>
  <c r="H2291" i="6"/>
  <c r="I2291" i="6"/>
  <c r="J2291" i="6"/>
  <c r="K2291" i="6"/>
  <c r="L2291" i="6"/>
  <c r="H2292" i="6"/>
  <c r="I2292" i="6"/>
  <c r="J2292" i="6"/>
  <c r="K2292" i="6"/>
  <c r="L2292" i="6"/>
  <c r="H2293" i="6"/>
  <c r="I2293" i="6"/>
  <c r="J2293" i="6"/>
  <c r="K2293" i="6"/>
  <c r="L2293" i="6"/>
  <c r="H2294" i="6"/>
  <c r="I2294" i="6"/>
  <c r="J2294" i="6"/>
  <c r="K2294" i="6"/>
  <c r="L2294" i="6"/>
  <c r="H2295" i="6"/>
  <c r="I2295" i="6"/>
  <c r="J2295" i="6"/>
  <c r="K2295" i="6"/>
  <c r="L2295" i="6"/>
  <c r="H2296" i="6"/>
  <c r="I2296" i="6"/>
  <c r="J2296" i="6"/>
  <c r="K2296" i="6"/>
  <c r="L2296" i="6"/>
  <c r="H2297" i="6"/>
  <c r="I2297" i="6"/>
  <c r="J2297" i="6"/>
  <c r="K2297" i="6"/>
  <c r="L2297" i="6"/>
  <c r="H2298" i="6"/>
  <c r="I2298" i="6"/>
  <c r="J2298" i="6"/>
  <c r="K2298" i="6"/>
  <c r="L2298" i="6"/>
  <c r="H2299" i="6"/>
  <c r="I2299" i="6"/>
  <c r="J2299" i="6"/>
  <c r="K2299" i="6"/>
  <c r="L2299" i="6"/>
  <c r="H2300" i="6"/>
  <c r="I2300" i="6"/>
  <c r="J2300" i="6"/>
  <c r="K2300" i="6"/>
  <c r="L2300" i="6"/>
  <c r="H2301" i="6"/>
  <c r="I2301" i="6"/>
  <c r="J2301" i="6"/>
  <c r="K2301" i="6"/>
  <c r="L2301" i="6"/>
  <c r="H2302" i="6"/>
  <c r="I2302" i="6"/>
  <c r="J2302" i="6"/>
  <c r="K2302" i="6"/>
  <c r="L2302" i="6"/>
  <c r="H2303" i="6"/>
  <c r="I2303" i="6"/>
  <c r="J2303" i="6"/>
  <c r="K2303" i="6"/>
  <c r="L2303" i="6"/>
  <c r="H2304" i="6"/>
  <c r="I2304" i="6"/>
  <c r="J2304" i="6"/>
  <c r="K2304" i="6"/>
  <c r="L2304" i="6"/>
  <c r="H2305" i="6"/>
  <c r="I2305" i="6"/>
  <c r="J2305" i="6"/>
  <c r="K2305" i="6"/>
  <c r="L2305" i="6"/>
  <c r="H2306" i="6"/>
  <c r="I2306" i="6"/>
  <c r="J2306" i="6"/>
  <c r="K2306" i="6"/>
  <c r="L2306" i="6"/>
  <c r="H2307" i="6"/>
  <c r="I2307" i="6"/>
  <c r="J2307" i="6"/>
  <c r="K2307" i="6"/>
  <c r="L2307" i="6"/>
  <c r="H2308" i="6"/>
  <c r="I2308" i="6"/>
  <c r="J2308" i="6"/>
  <c r="K2308" i="6"/>
  <c r="L2308" i="6"/>
  <c r="H2309" i="6"/>
  <c r="I2309" i="6"/>
  <c r="J2309" i="6"/>
  <c r="K2309" i="6"/>
  <c r="L2309" i="6"/>
  <c r="H2310" i="6"/>
  <c r="I2310" i="6"/>
  <c r="J2310" i="6"/>
  <c r="K2310" i="6"/>
  <c r="L2310" i="6"/>
  <c r="H2311" i="6"/>
  <c r="I2311" i="6"/>
  <c r="J2311" i="6"/>
  <c r="K2311" i="6"/>
  <c r="L2311" i="6"/>
  <c r="H2312" i="6"/>
  <c r="I2312" i="6"/>
  <c r="J2312" i="6"/>
  <c r="K2312" i="6"/>
  <c r="L2312" i="6"/>
  <c r="H2313" i="6"/>
  <c r="I2313" i="6"/>
  <c r="J2313" i="6"/>
  <c r="K2313" i="6"/>
  <c r="L2313" i="6"/>
  <c r="H2314" i="6"/>
  <c r="I2314" i="6"/>
  <c r="J2314" i="6"/>
  <c r="K2314" i="6"/>
  <c r="L2314" i="6"/>
  <c r="H2315" i="6"/>
  <c r="I2315" i="6"/>
  <c r="J2315" i="6"/>
  <c r="K2315" i="6"/>
  <c r="L2315" i="6"/>
  <c r="H2316" i="6"/>
  <c r="I2316" i="6"/>
  <c r="J2316" i="6"/>
  <c r="K2316" i="6"/>
  <c r="L2316" i="6"/>
  <c r="H2317" i="6"/>
  <c r="I2317" i="6"/>
  <c r="J2317" i="6"/>
  <c r="K2317" i="6"/>
  <c r="L2317" i="6"/>
  <c r="H2318" i="6"/>
  <c r="I2318" i="6"/>
  <c r="J2318" i="6"/>
  <c r="K2318" i="6"/>
  <c r="L2318" i="6"/>
  <c r="H2319" i="6"/>
  <c r="I2319" i="6"/>
  <c r="J2319" i="6"/>
  <c r="K2319" i="6"/>
  <c r="L2319" i="6"/>
  <c r="H2320" i="6"/>
  <c r="I2320" i="6"/>
  <c r="J2320" i="6"/>
  <c r="K2320" i="6"/>
  <c r="L2320" i="6"/>
  <c r="H2321" i="6"/>
  <c r="I2321" i="6"/>
  <c r="J2321" i="6"/>
  <c r="K2321" i="6"/>
  <c r="L2321" i="6"/>
  <c r="H2322" i="6"/>
  <c r="I2322" i="6"/>
  <c r="J2322" i="6"/>
  <c r="K2322" i="6"/>
  <c r="L2322" i="6"/>
  <c r="H2323" i="6"/>
  <c r="I2323" i="6"/>
  <c r="J2323" i="6"/>
  <c r="K2323" i="6"/>
  <c r="L2323" i="6"/>
  <c r="H2324" i="6"/>
  <c r="I2324" i="6"/>
  <c r="J2324" i="6"/>
  <c r="K2324" i="6"/>
  <c r="L2324" i="6"/>
  <c r="H2325" i="6"/>
  <c r="I2325" i="6"/>
  <c r="J2325" i="6"/>
  <c r="K2325" i="6"/>
  <c r="L2325" i="6"/>
  <c r="H2326" i="6"/>
  <c r="I2326" i="6"/>
  <c r="J2326" i="6"/>
  <c r="K2326" i="6"/>
  <c r="L2326" i="6"/>
  <c r="H2327" i="6"/>
  <c r="I2327" i="6"/>
  <c r="J2327" i="6"/>
  <c r="K2327" i="6"/>
  <c r="L2327" i="6"/>
  <c r="H2328" i="6"/>
  <c r="I2328" i="6"/>
  <c r="J2328" i="6"/>
  <c r="K2328" i="6"/>
  <c r="L2328" i="6"/>
  <c r="H2329" i="6"/>
  <c r="I2329" i="6"/>
  <c r="J2329" i="6"/>
  <c r="K2329" i="6"/>
  <c r="L2329" i="6"/>
  <c r="H2330" i="6"/>
  <c r="I2330" i="6"/>
  <c r="J2330" i="6"/>
  <c r="K2330" i="6"/>
  <c r="L2330" i="6"/>
  <c r="H2331" i="6"/>
  <c r="I2331" i="6"/>
  <c r="J2331" i="6"/>
  <c r="K2331" i="6"/>
  <c r="L2331" i="6"/>
  <c r="H2332" i="6"/>
  <c r="I2332" i="6"/>
  <c r="J2332" i="6"/>
  <c r="K2332" i="6"/>
  <c r="L2332" i="6"/>
  <c r="H2333" i="6"/>
  <c r="I2333" i="6"/>
  <c r="J2333" i="6"/>
  <c r="K2333" i="6"/>
  <c r="L2333" i="6"/>
  <c r="H2334" i="6"/>
  <c r="I2334" i="6"/>
  <c r="J2334" i="6"/>
  <c r="K2334" i="6"/>
  <c r="L2334" i="6"/>
  <c r="H2335" i="6"/>
  <c r="I2335" i="6"/>
  <c r="J2335" i="6"/>
  <c r="K2335" i="6"/>
  <c r="L2335" i="6"/>
  <c r="H2336" i="6"/>
  <c r="I2336" i="6"/>
  <c r="J2336" i="6"/>
  <c r="K2336" i="6"/>
  <c r="L2336" i="6"/>
  <c r="H2337" i="6"/>
  <c r="I2337" i="6"/>
  <c r="J2337" i="6"/>
  <c r="K2337" i="6"/>
  <c r="L2337" i="6"/>
  <c r="H2338" i="6"/>
  <c r="I2338" i="6"/>
  <c r="J2338" i="6"/>
  <c r="K2338" i="6"/>
  <c r="L2338" i="6"/>
  <c r="H2339" i="6"/>
  <c r="I2339" i="6"/>
  <c r="J2339" i="6"/>
  <c r="K2339" i="6"/>
  <c r="L2339" i="6"/>
  <c r="H2340" i="6"/>
  <c r="I2340" i="6"/>
  <c r="J2340" i="6"/>
  <c r="K2340" i="6"/>
  <c r="L2340" i="6"/>
  <c r="H2341" i="6"/>
  <c r="I2341" i="6"/>
  <c r="J2341" i="6"/>
  <c r="K2341" i="6"/>
  <c r="L2341" i="6"/>
  <c r="H2342" i="6"/>
  <c r="I2342" i="6"/>
  <c r="J2342" i="6"/>
  <c r="K2342" i="6"/>
  <c r="L2342" i="6"/>
  <c r="H2343" i="6"/>
  <c r="I2343" i="6"/>
  <c r="J2343" i="6"/>
  <c r="K2343" i="6"/>
  <c r="L2343" i="6"/>
  <c r="H2344" i="6"/>
  <c r="I2344" i="6"/>
  <c r="J2344" i="6"/>
  <c r="K2344" i="6"/>
  <c r="L2344" i="6"/>
  <c r="H2345" i="6"/>
  <c r="I2345" i="6"/>
  <c r="J2345" i="6"/>
  <c r="K2345" i="6"/>
  <c r="L2345" i="6"/>
  <c r="H2346" i="6"/>
  <c r="I2346" i="6"/>
  <c r="J2346" i="6"/>
  <c r="K2346" i="6"/>
  <c r="L2346" i="6"/>
  <c r="H2347" i="6"/>
  <c r="I2347" i="6"/>
  <c r="J2347" i="6"/>
  <c r="K2347" i="6"/>
  <c r="L2347" i="6"/>
  <c r="H2348" i="6"/>
  <c r="I2348" i="6"/>
  <c r="J2348" i="6"/>
  <c r="K2348" i="6"/>
  <c r="L2348" i="6"/>
  <c r="H2349" i="6"/>
  <c r="I2349" i="6"/>
  <c r="J2349" i="6"/>
  <c r="K2349" i="6"/>
  <c r="L2349" i="6"/>
  <c r="H2350" i="6"/>
  <c r="I2350" i="6"/>
  <c r="J2350" i="6"/>
  <c r="K2350" i="6"/>
  <c r="L2350" i="6"/>
  <c r="H2351" i="6"/>
  <c r="I2351" i="6"/>
  <c r="J2351" i="6"/>
  <c r="K2351" i="6"/>
  <c r="L2351" i="6"/>
  <c r="H2352" i="6"/>
  <c r="I2352" i="6"/>
  <c r="J2352" i="6"/>
  <c r="K2352" i="6"/>
  <c r="L2352" i="6"/>
  <c r="H2353" i="6"/>
  <c r="I2353" i="6"/>
  <c r="J2353" i="6"/>
  <c r="K2353" i="6"/>
  <c r="L2353" i="6"/>
  <c r="H2354" i="6"/>
  <c r="I2354" i="6"/>
  <c r="J2354" i="6"/>
  <c r="K2354" i="6"/>
  <c r="L2354" i="6"/>
  <c r="H2355" i="6"/>
  <c r="I2355" i="6"/>
  <c r="J2355" i="6"/>
  <c r="K2355" i="6"/>
  <c r="L2355" i="6"/>
  <c r="H2356" i="6"/>
  <c r="I2356" i="6"/>
  <c r="J2356" i="6"/>
  <c r="K2356" i="6"/>
  <c r="L2356" i="6"/>
  <c r="H2357" i="6"/>
  <c r="I2357" i="6"/>
  <c r="J2357" i="6"/>
  <c r="K2357" i="6"/>
  <c r="L2357" i="6"/>
  <c r="H2358" i="6"/>
  <c r="I2358" i="6"/>
  <c r="J2358" i="6"/>
  <c r="K2358" i="6"/>
  <c r="L2358" i="6"/>
  <c r="H2359" i="6"/>
  <c r="I2359" i="6"/>
  <c r="J2359" i="6"/>
  <c r="K2359" i="6"/>
  <c r="L2359" i="6"/>
  <c r="H2360" i="6"/>
  <c r="I2360" i="6"/>
  <c r="J2360" i="6"/>
  <c r="K2360" i="6"/>
  <c r="L2360" i="6"/>
  <c r="H2361" i="6"/>
  <c r="I2361" i="6"/>
  <c r="J2361" i="6"/>
  <c r="K2361" i="6"/>
  <c r="L2361" i="6"/>
  <c r="H2362" i="6"/>
  <c r="I2362" i="6"/>
  <c r="J2362" i="6"/>
  <c r="K2362" i="6"/>
  <c r="L2362" i="6"/>
  <c r="H2363" i="6"/>
  <c r="I2363" i="6"/>
  <c r="J2363" i="6"/>
  <c r="K2363" i="6"/>
  <c r="L2363" i="6"/>
  <c r="H2364" i="6"/>
  <c r="I2364" i="6"/>
  <c r="J2364" i="6"/>
  <c r="K2364" i="6"/>
  <c r="L2364" i="6"/>
  <c r="H2365" i="6"/>
  <c r="I2365" i="6"/>
  <c r="J2365" i="6"/>
  <c r="K2365" i="6"/>
  <c r="L2365" i="6"/>
  <c r="H2366" i="6"/>
  <c r="I2366" i="6"/>
  <c r="J2366" i="6"/>
  <c r="K2366" i="6"/>
  <c r="L2366" i="6"/>
  <c r="H2367" i="6"/>
  <c r="I2367" i="6"/>
  <c r="J2367" i="6"/>
  <c r="K2367" i="6"/>
  <c r="L2367" i="6"/>
  <c r="H2368" i="6"/>
  <c r="I2368" i="6"/>
  <c r="J2368" i="6"/>
  <c r="K2368" i="6"/>
  <c r="L2368" i="6"/>
  <c r="H2369" i="6"/>
  <c r="I2369" i="6"/>
  <c r="J2369" i="6"/>
  <c r="K2369" i="6"/>
  <c r="L2369" i="6"/>
  <c r="H2370" i="6"/>
  <c r="I2370" i="6"/>
  <c r="J2370" i="6"/>
  <c r="K2370" i="6"/>
  <c r="L2370" i="6"/>
  <c r="H2371" i="6"/>
  <c r="I2371" i="6"/>
  <c r="J2371" i="6"/>
  <c r="K2371" i="6"/>
  <c r="L2371" i="6"/>
  <c r="H2372" i="6"/>
  <c r="I2372" i="6"/>
  <c r="J2372" i="6"/>
  <c r="K2372" i="6"/>
  <c r="L2372" i="6"/>
  <c r="H2373" i="6"/>
  <c r="I2373" i="6"/>
  <c r="J2373" i="6"/>
  <c r="K2373" i="6"/>
  <c r="L2373" i="6"/>
  <c r="H2374" i="6"/>
  <c r="I2374" i="6"/>
  <c r="J2374" i="6"/>
  <c r="K2374" i="6"/>
  <c r="L2374" i="6"/>
  <c r="H2375" i="6"/>
  <c r="I2375" i="6"/>
  <c r="J2375" i="6"/>
  <c r="K2375" i="6"/>
  <c r="L2375" i="6"/>
  <c r="H2376" i="6"/>
  <c r="I2376" i="6"/>
  <c r="J2376" i="6"/>
  <c r="K2376" i="6"/>
  <c r="L2376" i="6"/>
  <c r="H2377" i="6"/>
  <c r="I2377" i="6"/>
  <c r="J2377" i="6"/>
  <c r="K2377" i="6"/>
  <c r="L2377" i="6"/>
  <c r="H2378" i="6"/>
  <c r="I2378" i="6"/>
  <c r="J2378" i="6"/>
  <c r="K2378" i="6"/>
  <c r="L2378" i="6"/>
  <c r="H2379" i="6"/>
  <c r="I2379" i="6"/>
  <c r="J2379" i="6"/>
  <c r="K2379" i="6"/>
  <c r="L2379" i="6"/>
  <c r="H2380" i="6"/>
  <c r="I2380" i="6"/>
  <c r="J2380" i="6"/>
  <c r="K2380" i="6"/>
  <c r="L2380" i="6"/>
  <c r="H2381" i="6"/>
  <c r="I2381" i="6"/>
  <c r="J2381" i="6"/>
  <c r="K2381" i="6"/>
  <c r="L2381" i="6"/>
  <c r="H2382" i="6"/>
  <c r="I2382" i="6"/>
  <c r="J2382" i="6"/>
  <c r="K2382" i="6"/>
  <c r="L2382" i="6"/>
  <c r="H2383" i="6"/>
  <c r="I2383" i="6"/>
  <c r="J2383" i="6"/>
  <c r="K2383" i="6"/>
  <c r="L2383" i="6"/>
  <c r="H2384" i="6"/>
  <c r="I2384" i="6"/>
  <c r="J2384" i="6"/>
  <c r="K2384" i="6"/>
  <c r="L2384" i="6"/>
  <c r="H2385" i="6"/>
  <c r="I2385" i="6"/>
  <c r="J2385" i="6"/>
  <c r="K2385" i="6"/>
  <c r="L2385" i="6"/>
  <c r="H2386" i="6"/>
  <c r="I2386" i="6"/>
  <c r="J2386" i="6"/>
  <c r="K2386" i="6"/>
  <c r="L2386" i="6"/>
  <c r="H2387" i="6"/>
  <c r="I2387" i="6"/>
  <c r="J2387" i="6"/>
  <c r="K2387" i="6"/>
  <c r="L2387" i="6"/>
  <c r="H2388" i="6"/>
  <c r="I2388" i="6"/>
  <c r="J2388" i="6"/>
  <c r="K2388" i="6"/>
  <c r="L2388" i="6"/>
  <c r="H2389" i="6"/>
  <c r="I2389" i="6"/>
  <c r="J2389" i="6"/>
  <c r="K2389" i="6"/>
  <c r="L2389" i="6"/>
  <c r="H2390" i="6"/>
  <c r="I2390" i="6"/>
  <c r="J2390" i="6"/>
  <c r="K2390" i="6"/>
  <c r="L2390" i="6"/>
  <c r="H2391" i="6"/>
  <c r="I2391" i="6"/>
  <c r="J2391" i="6"/>
  <c r="K2391" i="6"/>
  <c r="L2391" i="6"/>
  <c r="H2392" i="6"/>
  <c r="I2392" i="6"/>
  <c r="J2392" i="6"/>
  <c r="K2392" i="6"/>
  <c r="L2392" i="6"/>
  <c r="H2393" i="6"/>
  <c r="I2393" i="6"/>
  <c r="J2393" i="6"/>
  <c r="K2393" i="6"/>
  <c r="L2393" i="6"/>
  <c r="H2394" i="6"/>
  <c r="I2394" i="6"/>
  <c r="J2394" i="6"/>
  <c r="K2394" i="6"/>
  <c r="L2394" i="6"/>
  <c r="H2395" i="6"/>
  <c r="I2395" i="6"/>
  <c r="J2395" i="6"/>
  <c r="K2395" i="6"/>
  <c r="L2395" i="6"/>
  <c r="H2396" i="6"/>
  <c r="I2396" i="6"/>
  <c r="J2396" i="6"/>
  <c r="K2396" i="6"/>
  <c r="L2396" i="6"/>
  <c r="H2397" i="6"/>
  <c r="I2397" i="6"/>
  <c r="J2397" i="6"/>
  <c r="K2397" i="6"/>
  <c r="L2397" i="6"/>
  <c r="H2398" i="6"/>
  <c r="I2398" i="6"/>
  <c r="J2398" i="6"/>
  <c r="K2398" i="6"/>
  <c r="L2398" i="6"/>
  <c r="H2399" i="6"/>
  <c r="I2399" i="6"/>
  <c r="J2399" i="6"/>
  <c r="K2399" i="6"/>
  <c r="L2399" i="6"/>
  <c r="H2400" i="6"/>
  <c r="I2400" i="6"/>
  <c r="J2400" i="6"/>
  <c r="K2400" i="6"/>
  <c r="L2400" i="6"/>
  <c r="H2401" i="6"/>
  <c r="I2401" i="6"/>
  <c r="J2401" i="6"/>
  <c r="K2401" i="6"/>
  <c r="L2401" i="6"/>
  <c r="H2402" i="6"/>
  <c r="I2402" i="6"/>
  <c r="J2402" i="6"/>
  <c r="K2402" i="6"/>
  <c r="L2402" i="6"/>
  <c r="H2403" i="6"/>
  <c r="I2403" i="6"/>
  <c r="J2403" i="6"/>
  <c r="K2403" i="6"/>
  <c r="L2403" i="6"/>
  <c r="H2404" i="6"/>
  <c r="I2404" i="6"/>
  <c r="J2404" i="6"/>
  <c r="K2404" i="6"/>
  <c r="L2404" i="6"/>
  <c r="H2405" i="6"/>
  <c r="I2405" i="6"/>
  <c r="J2405" i="6"/>
  <c r="K2405" i="6"/>
  <c r="L2405" i="6"/>
  <c r="H2406" i="6"/>
  <c r="I2406" i="6"/>
  <c r="J2406" i="6"/>
  <c r="K2406" i="6"/>
  <c r="L2406" i="6"/>
  <c r="H2407" i="6"/>
  <c r="I2407" i="6"/>
  <c r="J2407" i="6"/>
  <c r="K2407" i="6"/>
  <c r="L2407" i="6"/>
  <c r="H2408" i="6"/>
  <c r="I2408" i="6"/>
  <c r="J2408" i="6"/>
  <c r="K2408" i="6"/>
  <c r="L2408" i="6"/>
  <c r="H2409" i="6"/>
  <c r="I2409" i="6"/>
  <c r="J2409" i="6"/>
  <c r="K2409" i="6"/>
  <c r="L2409" i="6"/>
  <c r="H2410" i="6"/>
  <c r="I2410" i="6"/>
  <c r="J2410" i="6"/>
  <c r="K2410" i="6"/>
  <c r="L2410" i="6"/>
  <c r="H2411" i="6"/>
  <c r="I2411" i="6"/>
  <c r="J2411" i="6"/>
  <c r="K2411" i="6"/>
  <c r="L2411" i="6"/>
  <c r="H2412" i="6"/>
  <c r="I2412" i="6"/>
  <c r="J2412" i="6"/>
  <c r="K2412" i="6"/>
  <c r="L2412" i="6"/>
  <c r="H2413" i="6"/>
  <c r="I2413" i="6"/>
  <c r="J2413" i="6"/>
  <c r="K2413" i="6"/>
  <c r="L2413" i="6"/>
  <c r="H2414" i="6"/>
  <c r="I2414" i="6"/>
  <c r="J2414" i="6"/>
  <c r="K2414" i="6"/>
  <c r="L2414" i="6"/>
  <c r="H2415" i="6"/>
  <c r="I2415" i="6"/>
  <c r="J2415" i="6"/>
  <c r="K2415" i="6"/>
  <c r="L2415" i="6"/>
  <c r="H2416" i="6"/>
  <c r="I2416" i="6"/>
  <c r="J2416" i="6"/>
  <c r="K2416" i="6"/>
  <c r="L2416" i="6"/>
  <c r="H2417" i="6"/>
  <c r="I2417" i="6"/>
  <c r="J2417" i="6"/>
  <c r="K2417" i="6"/>
  <c r="L2417" i="6"/>
  <c r="H2418" i="6"/>
  <c r="I2418" i="6"/>
  <c r="J2418" i="6"/>
  <c r="K2418" i="6"/>
  <c r="L2418" i="6"/>
  <c r="H2419" i="6"/>
  <c r="I2419" i="6"/>
  <c r="J2419" i="6"/>
  <c r="K2419" i="6"/>
  <c r="L2419" i="6"/>
  <c r="H2420" i="6"/>
  <c r="I2420" i="6"/>
  <c r="J2420" i="6"/>
  <c r="K2420" i="6"/>
  <c r="L2420" i="6"/>
  <c r="H2421" i="6"/>
  <c r="I2421" i="6"/>
  <c r="J2421" i="6"/>
  <c r="K2421" i="6"/>
  <c r="L2421" i="6"/>
  <c r="H2422" i="6"/>
  <c r="I2422" i="6"/>
  <c r="J2422" i="6"/>
  <c r="K2422" i="6"/>
  <c r="L2422" i="6"/>
  <c r="H2423" i="6"/>
  <c r="I2423" i="6"/>
  <c r="J2423" i="6"/>
  <c r="K2423" i="6"/>
  <c r="L2423" i="6"/>
  <c r="H2424" i="6"/>
  <c r="I2424" i="6"/>
  <c r="J2424" i="6"/>
  <c r="K2424" i="6"/>
  <c r="L2424" i="6"/>
  <c r="H2425" i="6"/>
  <c r="I2425" i="6"/>
  <c r="J2425" i="6"/>
  <c r="K2425" i="6"/>
  <c r="L2425" i="6"/>
  <c r="H2426" i="6"/>
  <c r="I2426" i="6"/>
  <c r="J2426" i="6"/>
  <c r="K2426" i="6"/>
  <c r="L2426" i="6"/>
  <c r="H2427" i="6"/>
  <c r="I2427" i="6"/>
  <c r="J2427" i="6"/>
  <c r="K2427" i="6"/>
  <c r="L2427" i="6"/>
  <c r="H2428" i="6"/>
  <c r="I2428" i="6"/>
  <c r="J2428" i="6"/>
  <c r="K2428" i="6"/>
  <c r="L2428" i="6"/>
  <c r="H2429" i="6"/>
  <c r="I2429" i="6"/>
  <c r="J2429" i="6"/>
  <c r="K2429" i="6"/>
  <c r="L2429" i="6"/>
  <c r="H2430" i="6"/>
  <c r="I2430" i="6"/>
  <c r="J2430" i="6"/>
  <c r="K2430" i="6"/>
  <c r="L2430" i="6"/>
  <c r="H2431" i="6"/>
  <c r="I2431" i="6"/>
  <c r="J2431" i="6"/>
  <c r="K2431" i="6"/>
  <c r="L2431" i="6"/>
  <c r="H2432" i="6"/>
  <c r="I2432" i="6"/>
  <c r="J2432" i="6"/>
  <c r="K2432" i="6"/>
  <c r="L2432" i="6"/>
  <c r="H2433" i="6"/>
  <c r="I2433" i="6"/>
  <c r="J2433" i="6"/>
  <c r="K2433" i="6"/>
  <c r="L2433" i="6"/>
  <c r="H2434" i="6"/>
  <c r="I2434" i="6"/>
  <c r="J2434" i="6"/>
  <c r="K2434" i="6"/>
  <c r="L2434" i="6"/>
  <c r="H2435" i="6"/>
  <c r="I2435" i="6"/>
  <c r="J2435" i="6"/>
  <c r="K2435" i="6"/>
  <c r="L2435" i="6"/>
  <c r="H2436" i="6"/>
  <c r="I2436" i="6"/>
  <c r="J2436" i="6"/>
  <c r="K2436" i="6"/>
  <c r="L2436" i="6"/>
  <c r="H2437" i="6"/>
  <c r="I2437" i="6"/>
  <c r="J2437" i="6"/>
  <c r="K2437" i="6"/>
  <c r="L2437" i="6"/>
  <c r="H2438" i="6"/>
  <c r="I2438" i="6"/>
  <c r="J2438" i="6"/>
  <c r="K2438" i="6"/>
  <c r="L2438" i="6"/>
  <c r="H2439" i="6"/>
  <c r="I2439" i="6"/>
  <c r="J2439" i="6"/>
  <c r="K2439" i="6"/>
  <c r="L2439" i="6"/>
  <c r="H2440" i="6"/>
  <c r="I2440" i="6"/>
  <c r="J2440" i="6"/>
  <c r="K2440" i="6"/>
  <c r="L2440" i="6"/>
  <c r="H2441" i="6"/>
  <c r="I2441" i="6"/>
  <c r="J2441" i="6"/>
  <c r="K2441" i="6"/>
  <c r="L2441" i="6"/>
  <c r="H2442" i="6"/>
  <c r="I2442" i="6"/>
  <c r="J2442" i="6"/>
  <c r="K2442" i="6"/>
  <c r="L2442" i="6"/>
  <c r="H2443" i="6"/>
  <c r="I2443" i="6"/>
  <c r="J2443" i="6"/>
  <c r="K2443" i="6"/>
  <c r="L2443" i="6"/>
  <c r="H2444" i="6"/>
  <c r="I2444" i="6"/>
  <c r="J2444" i="6"/>
  <c r="K2444" i="6"/>
  <c r="L2444" i="6"/>
  <c r="H2445" i="6"/>
  <c r="I2445" i="6"/>
  <c r="J2445" i="6"/>
  <c r="K2445" i="6"/>
  <c r="L2445" i="6"/>
  <c r="H2446" i="6"/>
  <c r="I2446" i="6"/>
  <c r="J2446" i="6"/>
  <c r="K2446" i="6"/>
  <c r="L2446" i="6"/>
  <c r="H2447" i="6"/>
  <c r="I2447" i="6"/>
  <c r="J2447" i="6"/>
  <c r="K2447" i="6"/>
  <c r="L2447" i="6"/>
  <c r="H2448" i="6"/>
  <c r="I2448" i="6"/>
  <c r="J2448" i="6"/>
  <c r="K2448" i="6"/>
  <c r="L2448" i="6"/>
  <c r="H2449" i="6"/>
  <c r="I2449" i="6"/>
  <c r="J2449" i="6"/>
  <c r="K2449" i="6"/>
  <c r="L2449" i="6"/>
  <c r="H2450" i="6"/>
  <c r="I2450" i="6"/>
  <c r="J2450" i="6"/>
  <c r="K2450" i="6"/>
  <c r="L2450" i="6"/>
  <c r="H2451" i="6"/>
  <c r="I2451" i="6"/>
  <c r="J2451" i="6"/>
  <c r="K2451" i="6"/>
  <c r="L2451" i="6"/>
  <c r="H2452" i="6"/>
  <c r="I2452" i="6"/>
  <c r="J2452" i="6"/>
  <c r="K2452" i="6"/>
  <c r="L2452" i="6"/>
  <c r="H2453" i="6"/>
  <c r="I2453" i="6"/>
  <c r="J2453" i="6"/>
  <c r="K2453" i="6"/>
  <c r="L2453" i="6"/>
  <c r="H2454" i="6"/>
  <c r="I2454" i="6"/>
  <c r="J2454" i="6"/>
  <c r="K2454" i="6"/>
  <c r="L2454" i="6"/>
  <c r="H2455" i="6"/>
  <c r="I2455" i="6"/>
  <c r="J2455" i="6"/>
  <c r="K2455" i="6"/>
  <c r="L2455" i="6"/>
  <c r="H2456" i="6"/>
  <c r="I2456" i="6"/>
  <c r="J2456" i="6"/>
  <c r="K2456" i="6"/>
  <c r="L2456" i="6"/>
  <c r="H2457" i="6"/>
  <c r="I2457" i="6"/>
  <c r="J2457" i="6"/>
  <c r="K2457" i="6"/>
  <c r="L2457" i="6"/>
  <c r="H2458" i="6"/>
  <c r="I2458" i="6"/>
  <c r="J2458" i="6"/>
  <c r="K2458" i="6"/>
  <c r="L2458" i="6"/>
  <c r="H2459" i="6"/>
  <c r="I2459" i="6"/>
  <c r="J2459" i="6"/>
  <c r="K2459" i="6"/>
  <c r="L2459" i="6"/>
  <c r="H2460" i="6"/>
  <c r="I2460" i="6"/>
  <c r="J2460" i="6"/>
  <c r="K2460" i="6"/>
  <c r="L2460" i="6"/>
  <c r="H2461" i="6"/>
  <c r="I2461" i="6"/>
  <c r="J2461" i="6"/>
  <c r="K2461" i="6"/>
  <c r="L2461" i="6"/>
  <c r="H2462" i="6"/>
  <c r="I2462" i="6"/>
  <c r="J2462" i="6"/>
  <c r="K2462" i="6"/>
  <c r="L2462" i="6"/>
  <c r="H2463" i="6"/>
  <c r="I2463" i="6"/>
  <c r="J2463" i="6"/>
  <c r="K2463" i="6"/>
  <c r="L2463" i="6"/>
  <c r="H2464" i="6"/>
  <c r="I2464" i="6"/>
  <c r="J2464" i="6"/>
  <c r="K2464" i="6"/>
  <c r="L2464" i="6"/>
  <c r="H2465" i="6"/>
  <c r="I2465" i="6"/>
  <c r="J2465" i="6"/>
  <c r="K2465" i="6"/>
  <c r="L2465" i="6"/>
  <c r="H2466" i="6"/>
  <c r="I2466" i="6"/>
  <c r="J2466" i="6"/>
  <c r="K2466" i="6"/>
  <c r="L2466" i="6"/>
  <c r="H2467" i="6"/>
  <c r="I2467" i="6"/>
  <c r="J2467" i="6"/>
  <c r="K2467" i="6"/>
  <c r="L2467" i="6"/>
  <c r="H2468" i="6"/>
  <c r="I2468" i="6"/>
  <c r="J2468" i="6"/>
  <c r="K2468" i="6"/>
  <c r="L2468" i="6"/>
  <c r="H2469" i="6"/>
  <c r="I2469" i="6"/>
  <c r="J2469" i="6"/>
  <c r="K2469" i="6"/>
  <c r="L2469" i="6"/>
  <c r="H2470" i="6"/>
  <c r="I2470" i="6"/>
  <c r="J2470" i="6"/>
  <c r="K2470" i="6"/>
  <c r="L2470" i="6"/>
  <c r="H2471" i="6"/>
  <c r="I2471" i="6"/>
  <c r="J2471" i="6"/>
  <c r="K2471" i="6"/>
  <c r="L2471" i="6"/>
  <c r="H2472" i="6"/>
  <c r="I2472" i="6"/>
  <c r="J2472" i="6"/>
  <c r="K2472" i="6"/>
  <c r="L2472" i="6"/>
  <c r="H2473" i="6"/>
  <c r="I2473" i="6"/>
  <c r="J2473" i="6"/>
  <c r="K2473" i="6"/>
  <c r="L2473" i="6"/>
  <c r="H2474" i="6"/>
  <c r="I2474" i="6"/>
  <c r="J2474" i="6"/>
  <c r="K2474" i="6"/>
  <c r="L2474" i="6"/>
  <c r="H2475" i="6"/>
  <c r="I2475" i="6"/>
  <c r="J2475" i="6"/>
  <c r="K2475" i="6"/>
  <c r="L2475" i="6"/>
  <c r="H2476" i="6"/>
  <c r="I2476" i="6"/>
  <c r="J2476" i="6"/>
  <c r="K2476" i="6"/>
  <c r="L2476" i="6"/>
  <c r="H2477" i="6"/>
  <c r="I2477" i="6"/>
  <c r="J2477" i="6"/>
  <c r="K2477" i="6"/>
  <c r="L2477" i="6"/>
  <c r="H2478" i="6"/>
  <c r="I2478" i="6"/>
  <c r="J2478" i="6"/>
  <c r="K2478" i="6"/>
  <c r="L2478" i="6"/>
  <c r="H2479" i="6"/>
  <c r="I2479" i="6"/>
  <c r="J2479" i="6"/>
  <c r="K2479" i="6"/>
  <c r="L2479" i="6"/>
  <c r="H2480" i="6"/>
  <c r="I2480" i="6"/>
  <c r="J2480" i="6"/>
  <c r="K2480" i="6"/>
  <c r="L2480" i="6"/>
  <c r="H2481" i="6"/>
  <c r="I2481" i="6"/>
  <c r="J2481" i="6"/>
  <c r="K2481" i="6"/>
  <c r="L2481" i="6"/>
  <c r="H2482" i="6"/>
  <c r="I2482" i="6"/>
  <c r="J2482" i="6"/>
  <c r="K2482" i="6"/>
  <c r="L2482" i="6"/>
  <c r="H2483" i="6"/>
  <c r="I2483" i="6"/>
  <c r="J2483" i="6"/>
  <c r="K2483" i="6"/>
  <c r="L2483" i="6"/>
  <c r="H2484" i="6"/>
  <c r="I2484" i="6"/>
  <c r="J2484" i="6"/>
  <c r="K2484" i="6"/>
  <c r="L2484" i="6"/>
  <c r="H2485" i="6"/>
  <c r="I2485" i="6"/>
  <c r="J2485" i="6"/>
  <c r="K2485" i="6"/>
  <c r="L2485" i="6"/>
  <c r="H2486" i="6"/>
  <c r="I2486" i="6"/>
  <c r="J2486" i="6"/>
  <c r="K2486" i="6"/>
  <c r="L2486" i="6"/>
  <c r="H2487" i="6"/>
  <c r="I2487" i="6"/>
  <c r="J2487" i="6"/>
  <c r="K2487" i="6"/>
  <c r="L2487" i="6"/>
  <c r="H2488" i="6"/>
  <c r="I2488" i="6"/>
  <c r="J2488" i="6"/>
  <c r="K2488" i="6"/>
  <c r="L2488" i="6"/>
  <c r="H2489" i="6"/>
  <c r="I2489" i="6"/>
  <c r="J2489" i="6"/>
  <c r="K2489" i="6"/>
  <c r="L2489" i="6"/>
  <c r="H2490" i="6"/>
  <c r="I2490" i="6"/>
  <c r="J2490" i="6"/>
  <c r="K2490" i="6"/>
  <c r="L2490" i="6"/>
  <c r="H2491" i="6"/>
  <c r="I2491" i="6"/>
  <c r="J2491" i="6"/>
  <c r="K2491" i="6"/>
  <c r="L2491" i="6"/>
  <c r="H2492" i="6"/>
  <c r="I2492" i="6"/>
  <c r="J2492" i="6"/>
  <c r="K2492" i="6"/>
  <c r="L2492" i="6"/>
  <c r="H2493" i="6"/>
  <c r="I2493" i="6"/>
  <c r="J2493" i="6"/>
  <c r="K2493" i="6"/>
  <c r="L2493" i="6"/>
  <c r="H2494" i="6"/>
  <c r="I2494" i="6"/>
  <c r="J2494" i="6"/>
  <c r="K2494" i="6"/>
  <c r="L2494" i="6"/>
  <c r="H2495" i="6"/>
  <c r="I2495" i="6"/>
  <c r="J2495" i="6"/>
  <c r="K2495" i="6"/>
  <c r="L2495" i="6"/>
  <c r="H2496" i="6"/>
  <c r="I2496" i="6"/>
  <c r="J2496" i="6"/>
  <c r="K2496" i="6"/>
  <c r="L2496" i="6"/>
  <c r="H2497" i="6"/>
  <c r="I2497" i="6"/>
  <c r="J2497" i="6"/>
  <c r="K2497" i="6"/>
  <c r="L2497" i="6"/>
  <c r="H2498" i="6"/>
  <c r="I2498" i="6"/>
  <c r="J2498" i="6"/>
  <c r="K2498" i="6"/>
  <c r="L2498" i="6"/>
  <c r="H2499" i="6"/>
  <c r="I2499" i="6"/>
  <c r="J2499" i="6"/>
  <c r="K2499" i="6"/>
  <c r="L2499" i="6"/>
  <c r="H2500" i="6"/>
  <c r="I2500" i="6"/>
  <c r="J2500" i="6"/>
  <c r="K2500" i="6"/>
  <c r="L2500" i="6"/>
  <c r="H2501" i="6"/>
  <c r="I2501" i="6"/>
  <c r="J2501" i="6"/>
  <c r="K2501" i="6"/>
  <c r="L2501" i="6"/>
  <c r="L2" i="6"/>
  <c r="K2" i="6"/>
  <c r="J2" i="6"/>
  <c r="I2" i="6"/>
  <c r="H2" i="6"/>
  <c r="AC6" i="6"/>
  <c r="W3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2" i="6"/>
  <c r="X2" i="6"/>
  <c r="Y2" i="6"/>
  <c r="Z2" i="6"/>
  <c r="X3" i="6"/>
  <c r="Y3" i="6"/>
  <c r="Z3" i="6"/>
  <c r="X4" i="6"/>
  <c r="Y4" i="6"/>
  <c r="Z4" i="6"/>
  <c r="X5" i="6"/>
  <c r="Y5" i="6"/>
  <c r="Z5" i="6"/>
  <c r="X6" i="6"/>
  <c r="Y6" i="6"/>
  <c r="Z6" i="6"/>
  <c r="X7" i="6"/>
  <c r="Y7" i="6"/>
  <c r="Z7" i="6"/>
  <c r="X8" i="6"/>
  <c r="Y8" i="6"/>
  <c r="Z8" i="6"/>
  <c r="X9" i="6"/>
  <c r="Y9" i="6"/>
  <c r="Z9" i="6"/>
  <c r="X10" i="6"/>
  <c r="Y10" i="6"/>
  <c r="Z10" i="6"/>
  <c r="X11" i="6"/>
  <c r="Y11" i="6"/>
  <c r="Z11" i="6"/>
  <c r="X12" i="6"/>
  <c r="Y12" i="6"/>
  <c r="Z12" i="6"/>
  <c r="X13" i="6"/>
  <c r="Y13" i="6"/>
  <c r="Z13" i="6"/>
  <c r="X14" i="6"/>
  <c r="Y14" i="6"/>
  <c r="Z14" i="6"/>
  <c r="X15" i="6"/>
  <c r="Y15" i="6"/>
  <c r="Z15" i="6"/>
  <c r="W4" i="6"/>
  <c r="W5" i="6"/>
  <c r="W6" i="6"/>
  <c r="W7" i="6"/>
  <c r="W8" i="6"/>
  <c r="W9" i="6"/>
  <c r="W10" i="6"/>
  <c r="W11" i="6"/>
  <c r="W12" i="6"/>
  <c r="W13" i="6"/>
  <c r="W14" i="6"/>
  <c r="W15" i="6"/>
  <c r="W2" i="6"/>
  <c r="AC10" i="6"/>
  <c r="AC9" i="6"/>
  <c r="AC8" i="6"/>
  <c r="AC7" i="6"/>
  <c r="K15" i="8"/>
  <c r="K12" i="8"/>
  <c r="J13" i="8"/>
  <c r="K13" i="8" s="1"/>
  <c r="J14" i="8"/>
  <c r="J15" i="8"/>
  <c r="J16" i="8"/>
  <c r="J12" i="8"/>
  <c r="I13" i="8"/>
  <c r="I14" i="8"/>
  <c r="I15" i="8"/>
  <c r="I16" i="8"/>
  <c r="I12" i="8"/>
  <c r="J2" i="8"/>
  <c r="K14" i="8" s="1"/>
  <c r="I3" i="8"/>
  <c r="I4" i="8"/>
  <c r="I5" i="8"/>
  <c r="I6" i="8"/>
  <c r="I7" i="8"/>
  <c r="I8" i="8"/>
  <c r="I9" i="8"/>
  <c r="I2" i="8"/>
  <c r="K47" i="7"/>
  <c r="K48" i="7"/>
  <c r="K49" i="7"/>
  <c r="K50" i="7"/>
  <c r="K51" i="7"/>
  <c r="J48" i="7"/>
  <c r="J49" i="7"/>
  <c r="J50" i="7"/>
  <c r="J51" i="7"/>
  <c r="J47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31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14" i="7"/>
  <c r="J12" i="7"/>
  <c r="J11" i="7"/>
  <c r="J8" i="7"/>
  <c r="J5" i="7"/>
  <c r="J6" i="7"/>
  <c r="J7" i="7"/>
  <c r="J4" i="7"/>
  <c r="J1" i="7"/>
  <c r="H10" i="13" l="1"/>
  <c r="H89" i="13"/>
  <c r="H81" i="13"/>
  <c r="H73" i="13"/>
  <c r="H65" i="13"/>
  <c r="H57" i="13"/>
  <c r="H49" i="13"/>
  <c r="H41" i="13"/>
  <c r="H33" i="13"/>
  <c r="H25" i="13"/>
  <c r="H17" i="13"/>
  <c r="H9" i="13"/>
  <c r="H88" i="13"/>
  <c r="H80" i="13"/>
  <c r="H72" i="13"/>
  <c r="H64" i="13"/>
  <c r="H56" i="13"/>
  <c r="H48" i="13"/>
  <c r="H40" i="13"/>
  <c r="H32" i="13"/>
  <c r="H24" i="13"/>
  <c r="H16" i="13"/>
  <c r="H8" i="13"/>
  <c r="H87" i="13"/>
  <c r="H79" i="13"/>
  <c r="H71" i="13"/>
  <c r="H63" i="13"/>
  <c r="H55" i="13"/>
  <c r="H47" i="13"/>
  <c r="H39" i="13"/>
  <c r="H31" i="13"/>
  <c r="H23" i="13"/>
  <c r="H15" i="13"/>
  <c r="H7" i="13"/>
  <c r="H2" i="13"/>
  <c r="H86" i="13"/>
  <c r="H78" i="13"/>
  <c r="H70" i="13"/>
  <c r="H62" i="13"/>
  <c r="H54" i="13"/>
  <c r="H46" i="13"/>
  <c r="H38" i="13"/>
  <c r="H30" i="13"/>
  <c r="H22" i="13"/>
  <c r="H14" i="13"/>
  <c r="H6" i="13"/>
  <c r="H93" i="13"/>
  <c r="H85" i="13"/>
  <c r="H77" i="13"/>
  <c r="H69" i="13"/>
  <c r="H61" i="13"/>
  <c r="H53" i="13"/>
  <c r="H45" i="13"/>
  <c r="H37" i="13"/>
  <c r="H29" i="13"/>
  <c r="H21" i="13"/>
  <c r="H13" i="13"/>
  <c r="H5" i="13"/>
  <c r="H92" i="13"/>
  <c r="H84" i="13"/>
  <c r="H76" i="13"/>
  <c r="H68" i="13"/>
  <c r="H60" i="13"/>
  <c r="H52" i="13"/>
  <c r="H44" i="13"/>
  <c r="H36" i="13"/>
  <c r="H28" i="13"/>
  <c r="H20" i="13"/>
  <c r="H12" i="13"/>
  <c r="H4" i="13"/>
  <c r="H91" i="13"/>
  <c r="H83" i="13"/>
  <c r="H75" i="13"/>
  <c r="H67" i="13"/>
  <c r="H59" i="13"/>
  <c r="H51" i="13"/>
  <c r="H43" i="13"/>
  <c r="H35" i="13"/>
  <c r="H27" i="13"/>
  <c r="H19" i="13"/>
  <c r="H11" i="13"/>
  <c r="H3" i="13"/>
  <c r="L1322" i="12"/>
  <c r="N1322" i="12" s="1"/>
  <c r="L1152" i="12"/>
  <c r="N1152" i="12" s="1"/>
  <c r="L982" i="12"/>
  <c r="N982" i="12" s="1"/>
  <c r="L333" i="12"/>
  <c r="N333" i="12" s="1"/>
  <c r="L1130" i="12"/>
  <c r="N1130" i="12" s="1"/>
  <c r="L1450" i="12"/>
  <c r="N1450" i="12" s="1"/>
  <c r="L1280" i="12"/>
  <c r="N1280" i="12" s="1"/>
  <c r="L1110" i="12"/>
  <c r="N1110" i="12" s="1"/>
  <c r="L866" i="12"/>
  <c r="N866" i="12" s="1"/>
  <c r="L128" i="12"/>
  <c r="N128" i="12" s="1"/>
  <c r="L1430" i="12"/>
  <c r="N1430" i="12" s="1"/>
  <c r="L1258" i="12"/>
  <c r="N1258" i="12" s="1"/>
  <c r="L1088" i="12"/>
  <c r="N1088" i="12" s="1"/>
  <c r="L793" i="12"/>
  <c r="N793" i="12" s="1"/>
  <c r="L1302" i="12"/>
  <c r="N1302" i="12" s="1"/>
  <c r="L1408" i="12"/>
  <c r="N1408" i="12" s="1"/>
  <c r="L1238" i="12"/>
  <c r="N1238" i="12" s="1"/>
  <c r="L1066" i="12"/>
  <c r="N1066" i="12" s="1"/>
  <c r="L718" i="12"/>
  <c r="N718" i="12" s="1"/>
  <c r="L230" i="12"/>
  <c r="N230" i="12" s="1"/>
  <c r="L1386" i="12"/>
  <c r="N1386" i="12" s="1"/>
  <c r="L1216" i="12"/>
  <c r="N1216" i="12" s="1"/>
  <c r="L1046" i="12"/>
  <c r="N1046" i="12" s="1"/>
  <c r="L634" i="12"/>
  <c r="N634" i="12" s="1"/>
  <c r="L1366" i="12"/>
  <c r="N1366" i="12" s="1"/>
  <c r="L1194" i="12"/>
  <c r="N1194" i="12" s="1"/>
  <c r="L1024" i="12"/>
  <c r="N1024" i="12" s="1"/>
  <c r="L538" i="12"/>
  <c r="N538" i="12" s="1"/>
  <c r="L939" i="12"/>
  <c r="N939" i="12" s="1"/>
  <c r="L1344" i="12"/>
  <c r="N1344" i="12" s="1"/>
  <c r="L1174" i="12"/>
  <c r="N1174" i="12" s="1"/>
  <c r="L1002" i="12"/>
  <c r="N1002" i="12" s="1"/>
  <c r="L436" i="12"/>
  <c r="N436" i="12" s="1"/>
  <c r="L1448" i="12"/>
  <c r="N1448" i="12" s="1"/>
  <c r="L1426" i="12"/>
  <c r="N1426" i="12" s="1"/>
  <c r="L1406" i="12"/>
  <c r="N1406" i="12" s="1"/>
  <c r="L1384" i="12"/>
  <c r="N1384" i="12" s="1"/>
  <c r="L1362" i="12"/>
  <c r="N1362" i="12" s="1"/>
  <c r="L1342" i="12"/>
  <c r="N1342" i="12" s="1"/>
  <c r="L1320" i="12"/>
  <c r="N1320" i="12" s="1"/>
  <c r="L1298" i="12"/>
  <c r="N1298" i="12" s="1"/>
  <c r="L1278" i="12"/>
  <c r="N1278" i="12" s="1"/>
  <c r="L1256" i="12"/>
  <c r="N1256" i="12" s="1"/>
  <c r="L1234" i="12"/>
  <c r="N1234" i="12" s="1"/>
  <c r="L1214" i="12"/>
  <c r="N1214" i="12" s="1"/>
  <c r="L1192" i="12"/>
  <c r="N1192" i="12" s="1"/>
  <c r="L1170" i="12"/>
  <c r="N1170" i="12" s="1"/>
  <c r="L1150" i="12"/>
  <c r="N1150" i="12" s="1"/>
  <c r="L1128" i="12"/>
  <c r="N1128" i="12" s="1"/>
  <c r="L1106" i="12"/>
  <c r="N1106" i="12" s="1"/>
  <c r="L1086" i="12"/>
  <c r="N1086" i="12" s="1"/>
  <c r="L1064" i="12"/>
  <c r="N1064" i="12" s="1"/>
  <c r="L1042" i="12"/>
  <c r="N1042" i="12" s="1"/>
  <c r="L1022" i="12"/>
  <c r="N1022" i="12" s="1"/>
  <c r="L1000" i="12"/>
  <c r="N1000" i="12" s="1"/>
  <c r="L978" i="12"/>
  <c r="N978" i="12" s="1"/>
  <c r="L930" i="12"/>
  <c r="N930" i="12" s="1"/>
  <c r="L857" i="12"/>
  <c r="N857" i="12" s="1"/>
  <c r="L784" i="12"/>
  <c r="N784" i="12" s="1"/>
  <c r="L708" i="12"/>
  <c r="N708" i="12" s="1"/>
  <c r="L622" i="12"/>
  <c r="N622" i="12" s="1"/>
  <c r="L525" i="12"/>
  <c r="N525" i="12" s="1"/>
  <c r="L422" i="12"/>
  <c r="N422" i="12" s="1"/>
  <c r="L320" i="12"/>
  <c r="N320" i="12" s="1"/>
  <c r="L218" i="12"/>
  <c r="N218" i="12" s="1"/>
  <c r="L113" i="12"/>
  <c r="N113" i="12" s="1"/>
  <c r="L1446" i="12"/>
  <c r="N1446" i="12" s="1"/>
  <c r="L1424" i="12"/>
  <c r="N1424" i="12" s="1"/>
  <c r="L1402" i="12"/>
  <c r="N1402" i="12" s="1"/>
  <c r="L1382" i="12"/>
  <c r="N1382" i="12" s="1"/>
  <c r="L1360" i="12"/>
  <c r="N1360" i="12" s="1"/>
  <c r="L1338" i="12"/>
  <c r="N1338" i="12" s="1"/>
  <c r="L1318" i="12"/>
  <c r="N1318" i="12" s="1"/>
  <c r="L1296" i="12"/>
  <c r="N1296" i="12" s="1"/>
  <c r="L1274" i="12"/>
  <c r="N1274" i="12" s="1"/>
  <c r="L1254" i="12"/>
  <c r="N1254" i="12" s="1"/>
  <c r="L1232" i="12"/>
  <c r="N1232" i="12" s="1"/>
  <c r="L1210" i="12"/>
  <c r="N1210" i="12" s="1"/>
  <c r="L1190" i="12"/>
  <c r="N1190" i="12" s="1"/>
  <c r="L1168" i="12"/>
  <c r="N1168" i="12" s="1"/>
  <c r="L1146" i="12"/>
  <c r="N1146" i="12" s="1"/>
  <c r="L1126" i="12"/>
  <c r="N1126" i="12" s="1"/>
  <c r="L1104" i="12"/>
  <c r="N1104" i="12" s="1"/>
  <c r="L1082" i="12"/>
  <c r="N1082" i="12" s="1"/>
  <c r="L1062" i="12"/>
  <c r="N1062" i="12" s="1"/>
  <c r="L1040" i="12"/>
  <c r="N1040" i="12" s="1"/>
  <c r="L1018" i="12"/>
  <c r="N1018" i="12" s="1"/>
  <c r="L998" i="12"/>
  <c r="N998" i="12" s="1"/>
  <c r="L976" i="12"/>
  <c r="N976" i="12" s="1"/>
  <c r="L921" i="12"/>
  <c r="N921" i="12" s="1"/>
  <c r="L848" i="12"/>
  <c r="N848" i="12" s="1"/>
  <c r="L774" i="12"/>
  <c r="N774" i="12" s="1"/>
  <c r="L698" i="12"/>
  <c r="N698" i="12" s="1"/>
  <c r="L612" i="12"/>
  <c r="N612" i="12" s="1"/>
  <c r="L512" i="12"/>
  <c r="N512" i="12" s="1"/>
  <c r="L410" i="12"/>
  <c r="N410" i="12" s="1"/>
  <c r="L308" i="12"/>
  <c r="N308" i="12" s="1"/>
  <c r="L205" i="12"/>
  <c r="N205" i="12" s="1"/>
  <c r="L92" i="12"/>
  <c r="N92" i="12" s="1"/>
  <c r="L1442" i="12"/>
  <c r="N1442" i="12" s="1"/>
  <c r="L1422" i="12"/>
  <c r="N1422" i="12" s="1"/>
  <c r="L1400" i="12"/>
  <c r="N1400" i="12" s="1"/>
  <c r="L1378" i="12"/>
  <c r="N1378" i="12" s="1"/>
  <c r="L1358" i="12"/>
  <c r="N1358" i="12" s="1"/>
  <c r="L1336" i="12"/>
  <c r="N1336" i="12" s="1"/>
  <c r="L1314" i="12"/>
  <c r="N1314" i="12" s="1"/>
  <c r="L1294" i="12"/>
  <c r="N1294" i="12" s="1"/>
  <c r="L1272" i="12"/>
  <c r="N1272" i="12" s="1"/>
  <c r="L1250" i="12"/>
  <c r="N1250" i="12" s="1"/>
  <c r="L1230" i="12"/>
  <c r="N1230" i="12" s="1"/>
  <c r="L1208" i="12"/>
  <c r="N1208" i="12" s="1"/>
  <c r="L1186" i="12"/>
  <c r="N1186" i="12" s="1"/>
  <c r="L1166" i="12"/>
  <c r="N1166" i="12" s="1"/>
  <c r="L1144" i="12"/>
  <c r="N1144" i="12" s="1"/>
  <c r="L1122" i="12"/>
  <c r="N1122" i="12" s="1"/>
  <c r="L1102" i="12"/>
  <c r="N1102" i="12" s="1"/>
  <c r="L1080" i="12"/>
  <c r="N1080" i="12" s="1"/>
  <c r="L1058" i="12"/>
  <c r="N1058" i="12" s="1"/>
  <c r="L1038" i="12"/>
  <c r="N1038" i="12" s="1"/>
  <c r="L1016" i="12"/>
  <c r="N1016" i="12" s="1"/>
  <c r="L994" i="12"/>
  <c r="N994" i="12" s="1"/>
  <c r="L974" i="12"/>
  <c r="N974" i="12" s="1"/>
  <c r="L912" i="12"/>
  <c r="N912" i="12" s="1"/>
  <c r="L838" i="12"/>
  <c r="N838" i="12" s="1"/>
  <c r="L765" i="12"/>
  <c r="N765" i="12" s="1"/>
  <c r="L686" i="12"/>
  <c r="N686" i="12" s="1"/>
  <c r="L602" i="12"/>
  <c r="N602" i="12" s="1"/>
  <c r="L500" i="12"/>
  <c r="N500" i="12" s="1"/>
  <c r="L397" i="12"/>
  <c r="N397" i="12" s="1"/>
  <c r="L294" i="12"/>
  <c r="N294" i="12" s="1"/>
  <c r="L192" i="12"/>
  <c r="N192" i="12" s="1"/>
  <c r="L72" i="12"/>
  <c r="N72" i="12" s="1"/>
  <c r="L1440" i="12"/>
  <c r="N1440" i="12" s="1"/>
  <c r="L1418" i="12"/>
  <c r="N1418" i="12" s="1"/>
  <c r="L1398" i="12"/>
  <c r="N1398" i="12" s="1"/>
  <c r="L1376" i="12"/>
  <c r="N1376" i="12" s="1"/>
  <c r="L1354" i="12"/>
  <c r="N1354" i="12" s="1"/>
  <c r="L1334" i="12"/>
  <c r="N1334" i="12" s="1"/>
  <c r="L1312" i="12"/>
  <c r="N1312" i="12" s="1"/>
  <c r="L1290" i="12"/>
  <c r="N1290" i="12" s="1"/>
  <c r="L1270" i="12"/>
  <c r="N1270" i="12" s="1"/>
  <c r="L1248" i="12"/>
  <c r="N1248" i="12" s="1"/>
  <c r="L1226" i="12"/>
  <c r="N1226" i="12" s="1"/>
  <c r="L1206" i="12"/>
  <c r="N1206" i="12" s="1"/>
  <c r="L1184" i="12"/>
  <c r="N1184" i="12" s="1"/>
  <c r="L1162" i="12"/>
  <c r="N1162" i="12" s="1"/>
  <c r="L1142" i="12"/>
  <c r="N1142" i="12" s="1"/>
  <c r="L1120" i="12"/>
  <c r="N1120" i="12" s="1"/>
  <c r="L1098" i="12"/>
  <c r="N1098" i="12" s="1"/>
  <c r="L1078" i="12"/>
  <c r="N1078" i="12" s="1"/>
  <c r="L1056" i="12"/>
  <c r="N1056" i="12" s="1"/>
  <c r="L1034" i="12"/>
  <c r="N1034" i="12" s="1"/>
  <c r="L1014" i="12"/>
  <c r="N1014" i="12" s="1"/>
  <c r="L992" i="12"/>
  <c r="N992" i="12" s="1"/>
  <c r="L968" i="12"/>
  <c r="N968" i="12" s="1"/>
  <c r="L902" i="12"/>
  <c r="N902" i="12" s="1"/>
  <c r="L829" i="12"/>
  <c r="N829" i="12" s="1"/>
  <c r="L756" i="12"/>
  <c r="N756" i="12" s="1"/>
  <c r="L676" i="12"/>
  <c r="N676" i="12" s="1"/>
  <c r="L589" i="12"/>
  <c r="N589" i="12" s="1"/>
  <c r="L486" i="12"/>
  <c r="N486" i="12" s="1"/>
  <c r="L384" i="12"/>
  <c r="N384" i="12" s="1"/>
  <c r="L282" i="12"/>
  <c r="N282" i="12" s="1"/>
  <c r="L180" i="12"/>
  <c r="N180" i="12" s="1"/>
  <c r="L52" i="12"/>
  <c r="N52" i="12" s="1"/>
  <c r="L1438" i="12"/>
  <c r="N1438" i="12" s="1"/>
  <c r="L1416" i="12"/>
  <c r="N1416" i="12" s="1"/>
  <c r="L1394" i="12"/>
  <c r="N1394" i="12" s="1"/>
  <c r="L1374" i="12"/>
  <c r="N1374" i="12" s="1"/>
  <c r="L1352" i="12"/>
  <c r="N1352" i="12" s="1"/>
  <c r="L1330" i="12"/>
  <c r="N1330" i="12" s="1"/>
  <c r="L1310" i="12"/>
  <c r="N1310" i="12" s="1"/>
  <c r="L1288" i="12"/>
  <c r="N1288" i="12" s="1"/>
  <c r="L1266" i="12"/>
  <c r="N1266" i="12" s="1"/>
  <c r="L1246" i="12"/>
  <c r="N1246" i="12" s="1"/>
  <c r="L1224" i="12"/>
  <c r="N1224" i="12" s="1"/>
  <c r="L1202" i="12"/>
  <c r="N1202" i="12" s="1"/>
  <c r="L1182" i="12"/>
  <c r="N1182" i="12" s="1"/>
  <c r="L1160" i="12"/>
  <c r="N1160" i="12" s="1"/>
  <c r="L1138" i="12"/>
  <c r="N1138" i="12" s="1"/>
  <c r="L1118" i="12"/>
  <c r="N1118" i="12" s="1"/>
  <c r="L1096" i="12"/>
  <c r="N1096" i="12" s="1"/>
  <c r="L1074" i="12"/>
  <c r="N1074" i="12" s="1"/>
  <c r="L1054" i="12"/>
  <c r="N1054" i="12" s="1"/>
  <c r="L1032" i="12"/>
  <c r="N1032" i="12" s="1"/>
  <c r="L1010" i="12"/>
  <c r="N1010" i="12" s="1"/>
  <c r="L990" i="12"/>
  <c r="N990" i="12" s="1"/>
  <c r="L966" i="12"/>
  <c r="N966" i="12" s="1"/>
  <c r="L893" i="12"/>
  <c r="N893" i="12" s="1"/>
  <c r="L820" i="12"/>
  <c r="N820" i="12" s="1"/>
  <c r="L747" i="12"/>
  <c r="N747" i="12" s="1"/>
  <c r="L666" i="12"/>
  <c r="N666" i="12" s="1"/>
  <c r="L576" i="12"/>
  <c r="N576" i="12" s="1"/>
  <c r="L474" i="12"/>
  <c r="N474" i="12" s="1"/>
  <c r="L372" i="12"/>
  <c r="N372" i="12" s="1"/>
  <c r="L269" i="12"/>
  <c r="N269" i="12" s="1"/>
  <c r="L166" i="12"/>
  <c r="N166" i="12" s="1"/>
  <c r="L10" i="12"/>
  <c r="N10" i="12" s="1"/>
  <c r="L18" i="12"/>
  <c r="N18" i="12" s="1"/>
  <c r="L26" i="12"/>
  <c r="N26" i="12" s="1"/>
  <c r="L34" i="12"/>
  <c r="N34" i="12" s="1"/>
  <c r="L42" i="12"/>
  <c r="N42" i="12" s="1"/>
  <c r="L50" i="12"/>
  <c r="N50" i="12" s="1"/>
  <c r="L58" i="12"/>
  <c r="N58" i="12" s="1"/>
  <c r="L66" i="12"/>
  <c r="N66" i="12" s="1"/>
  <c r="L74" i="12"/>
  <c r="N74" i="12" s="1"/>
  <c r="L82" i="12"/>
  <c r="N82" i="12" s="1"/>
  <c r="L90" i="12"/>
  <c r="N90" i="12" s="1"/>
  <c r="L98" i="12"/>
  <c r="N98" i="12" s="1"/>
  <c r="L106" i="12"/>
  <c r="N106" i="12" s="1"/>
  <c r="L114" i="12"/>
  <c r="N114" i="12" s="1"/>
  <c r="L3" i="12"/>
  <c r="N3" i="12" s="1"/>
  <c r="L11" i="12"/>
  <c r="N11" i="12" s="1"/>
  <c r="L19" i="12"/>
  <c r="N19" i="12" s="1"/>
  <c r="L27" i="12"/>
  <c r="N27" i="12" s="1"/>
  <c r="L35" i="12"/>
  <c r="N35" i="12" s="1"/>
  <c r="L43" i="12"/>
  <c r="N43" i="12" s="1"/>
  <c r="L51" i="12"/>
  <c r="N51" i="12" s="1"/>
  <c r="L59" i="12"/>
  <c r="N59" i="12" s="1"/>
  <c r="L67" i="12"/>
  <c r="N67" i="12" s="1"/>
  <c r="L75" i="12"/>
  <c r="N75" i="12" s="1"/>
  <c r="L83" i="12"/>
  <c r="N83" i="12" s="1"/>
  <c r="L91" i="12"/>
  <c r="N91" i="12" s="1"/>
  <c r="L99" i="12"/>
  <c r="N99" i="12" s="1"/>
  <c r="L107" i="12"/>
  <c r="N107" i="12" s="1"/>
  <c r="L115" i="12"/>
  <c r="N115" i="12" s="1"/>
  <c r="L6" i="12"/>
  <c r="N6" i="12" s="1"/>
  <c r="L14" i="12"/>
  <c r="N14" i="12" s="1"/>
  <c r="L22" i="12"/>
  <c r="N22" i="12" s="1"/>
  <c r="L30" i="12"/>
  <c r="N30" i="12" s="1"/>
  <c r="L38" i="12"/>
  <c r="N38" i="12" s="1"/>
  <c r="L46" i="12"/>
  <c r="N46" i="12" s="1"/>
  <c r="L54" i="12"/>
  <c r="N54" i="12" s="1"/>
  <c r="L62" i="12"/>
  <c r="N62" i="12" s="1"/>
  <c r="L70" i="12"/>
  <c r="N70" i="12" s="1"/>
  <c r="L78" i="12"/>
  <c r="N78" i="12" s="1"/>
  <c r="L86" i="12"/>
  <c r="N86" i="12" s="1"/>
  <c r="L94" i="12"/>
  <c r="N94" i="12" s="1"/>
  <c r="L102" i="12"/>
  <c r="N102" i="12" s="1"/>
  <c r="L110" i="12"/>
  <c r="N110" i="12" s="1"/>
  <c r="L118" i="12"/>
  <c r="N118" i="12" s="1"/>
  <c r="L4" i="12"/>
  <c r="N4" i="12" s="1"/>
  <c r="L16" i="12"/>
  <c r="N16" i="12" s="1"/>
  <c r="L29" i="12"/>
  <c r="N29" i="12" s="1"/>
  <c r="L41" i="12"/>
  <c r="N41" i="12" s="1"/>
  <c r="L55" i="12"/>
  <c r="N55" i="12" s="1"/>
  <c r="L68" i="12"/>
  <c r="N68" i="12" s="1"/>
  <c r="L80" i="12"/>
  <c r="N80" i="12" s="1"/>
  <c r="L93" i="12"/>
  <c r="N93" i="12" s="1"/>
  <c r="L105" i="12"/>
  <c r="N105" i="12" s="1"/>
  <c r="L119" i="12"/>
  <c r="N119" i="12" s="1"/>
  <c r="L127" i="12"/>
  <c r="N127" i="12" s="1"/>
  <c r="L135" i="12"/>
  <c r="N135" i="12" s="1"/>
  <c r="L143" i="12"/>
  <c r="N143" i="12" s="1"/>
  <c r="L151" i="12"/>
  <c r="N151" i="12" s="1"/>
  <c r="L159" i="12"/>
  <c r="N159" i="12" s="1"/>
  <c r="L167" i="12"/>
  <c r="N167" i="12" s="1"/>
  <c r="L175" i="12"/>
  <c r="N175" i="12" s="1"/>
  <c r="L183" i="12"/>
  <c r="N183" i="12" s="1"/>
  <c r="L191" i="12"/>
  <c r="N191" i="12" s="1"/>
  <c r="L199" i="12"/>
  <c r="N199" i="12" s="1"/>
  <c r="L207" i="12"/>
  <c r="N207" i="12" s="1"/>
  <c r="L215" i="12"/>
  <c r="N215" i="12" s="1"/>
  <c r="L223" i="12"/>
  <c r="N223" i="12" s="1"/>
  <c r="L231" i="12"/>
  <c r="N231" i="12" s="1"/>
  <c r="L239" i="12"/>
  <c r="N239" i="12" s="1"/>
  <c r="L247" i="12"/>
  <c r="N247" i="12" s="1"/>
  <c r="L255" i="12"/>
  <c r="N255" i="12" s="1"/>
  <c r="L263" i="12"/>
  <c r="N263" i="12" s="1"/>
  <c r="L271" i="12"/>
  <c r="N271" i="12" s="1"/>
  <c r="L279" i="12"/>
  <c r="N279" i="12" s="1"/>
  <c r="L287" i="12"/>
  <c r="N287" i="12" s="1"/>
  <c r="L295" i="12"/>
  <c r="N295" i="12" s="1"/>
  <c r="L303" i="12"/>
  <c r="N303" i="12" s="1"/>
  <c r="L311" i="12"/>
  <c r="N311" i="12" s="1"/>
  <c r="L319" i="12"/>
  <c r="N319" i="12" s="1"/>
  <c r="L327" i="12"/>
  <c r="N327" i="12" s="1"/>
  <c r="L335" i="12"/>
  <c r="N335" i="12" s="1"/>
  <c r="L343" i="12"/>
  <c r="N343" i="12" s="1"/>
  <c r="L351" i="12"/>
  <c r="N351" i="12" s="1"/>
  <c r="L359" i="12"/>
  <c r="N359" i="12" s="1"/>
  <c r="L367" i="12"/>
  <c r="N367" i="12" s="1"/>
  <c r="L375" i="12"/>
  <c r="N375" i="12" s="1"/>
  <c r="L383" i="12"/>
  <c r="N383" i="12" s="1"/>
  <c r="L391" i="12"/>
  <c r="N391" i="12" s="1"/>
  <c r="L399" i="12"/>
  <c r="N399" i="12" s="1"/>
  <c r="L407" i="12"/>
  <c r="N407" i="12" s="1"/>
  <c r="L415" i="12"/>
  <c r="N415" i="12" s="1"/>
  <c r="L423" i="12"/>
  <c r="N423" i="12" s="1"/>
  <c r="L431" i="12"/>
  <c r="N431" i="12" s="1"/>
  <c r="L439" i="12"/>
  <c r="N439" i="12" s="1"/>
  <c r="L447" i="12"/>
  <c r="N447" i="12" s="1"/>
  <c r="L455" i="12"/>
  <c r="N455" i="12" s="1"/>
  <c r="L463" i="12"/>
  <c r="N463" i="12" s="1"/>
  <c r="L471" i="12"/>
  <c r="N471" i="12" s="1"/>
  <c r="L479" i="12"/>
  <c r="N479" i="12" s="1"/>
  <c r="L487" i="12"/>
  <c r="N487" i="12" s="1"/>
  <c r="L495" i="12"/>
  <c r="N495" i="12" s="1"/>
  <c r="L503" i="12"/>
  <c r="N503" i="12" s="1"/>
  <c r="L511" i="12"/>
  <c r="N511" i="12" s="1"/>
  <c r="L519" i="12"/>
  <c r="N519" i="12" s="1"/>
  <c r="L527" i="12"/>
  <c r="N527" i="12" s="1"/>
  <c r="L535" i="12"/>
  <c r="N535" i="12" s="1"/>
  <c r="L543" i="12"/>
  <c r="N543" i="12" s="1"/>
  <c r="L551" i="12"/>
  <c r="N551" i="12" s="1"/>
  <c r="L559" i="12"/>
  <c r="N559" i="12" s="1"/>
  <c r="L567" i="12"/>
  <c r="N567" i="12" s="1"/>
  <c r="L575" i="12"/>
  <c r="N575" i="12" s="1"/>
  <c r="L583" i="12"/>
  <c r="N583" i="12" s="1"/>
  <c r="L591" i="12"/>
  <c r="N591" i="12" s="1"/>
  <c r="L599" i="12"/>
  <c r="N599" i="12" s="1"/>
  <c r="L607" i="12"/>
  <c r="N607" i="12" s="1"/>
  <c r="L615" i="12"/>
  <c r="N615" i="12" s="1"/>
  <c r="L623" i="12"/>
  <c r="N623" i="12" s="1"/>
  <c r="L631" i="12"/>
  <c r="N631" i="12" s="1"/>
  <c r="L639" i="12"/>
  <c r="N639" i="12" s="1"/>
  <c r="L647" i="12"/>
  <c r="N647" i="12" s="1"/>
  <c r="L655" i="12"/>
  <c r="N655" i="12" s="1"/>
  <c r="L663" i="12"/>
  <c r="N663" i="12" s="1"/>
  <c r="L671" i="12"/>
  <c r="N671" i="12" s="1"/>
  <c r="L679" i="12"/>
  <c r="N679" i="12" s="1"/>
  <c r="L687" i="12"/>
  <c r="N687" i="12" s="1"/>
  <c r="L695" i="12"/>
  <c r="N695" i="12" s="1"/>
  <c r="L703" i="12"/>
  <c r="N703" i="12" s="1"/>
  <c r="L711" i="12"/>
  <c r="N711" i="12" s="1"/>
  <c r="L719" i="12"/>
  <c r="N719" i="12" s="1"/>
  <c r="L727" i="12"/>
  <c r="N727" i="12" s="1"/>
  <c r="L735" i="12"/>
  <c r="N735" i="12" s="1"/>
  <c r="L743" i="12"/>
  <c r="N743" i="12" s="1"/>
  <c r="L751" i="12"/>
  <c r="N751" i="12" s="1"/>
  <c r="L759" i="12"/>
  <c r="N759" i="12" s="1"/>
  <c r="L767" i="12"/>
  <c r="N767" i="12" s="1"/>
  <c r="L775" i="12"/>
  <c r="N775" i="12" s="1"/>
  <c r="L783" i="12"/>
  <c r="N783" i="12" s="1"/>
  <c r="L791" i="12"/>
  <c r="N791" i="12" s="1"/>
  <c r="L799" i="12"/>
  <c r="N799" i="12" s="1"/>
  <c r="L807" i="12"/>
  <c r="N807" i="12" s="1"/>
  <c r="L815" i="12"/>
  <c r="N815" i="12" s="1"/>
  <c r="L823" i="12"/>
  <c r="N823" i="12" s="1"/>
  <c r="L831" i="12"/>
  <c r="N831" i="12" s="1"/>
  <c r="L839" i="12"/>
  <c r="N839" i="12" s="1"/>
  <c r="L847" i="12"/>
  <c r="N847" i="12" s="1"/>
  <c r="L855" i="12"/>
  <c r="N855" i="12" s="1"/>
  <c r="L863" i="12"/>
  <c r="N863" i="12" s="1"/>
  <c r="L871" i="12"/>
  <c r="N871" i="12" s="1"/>
  <c r="L879" i="12"/>
  <c r="N879" i="12" s="1"/>
  <c r="L887" i="12"/>
  <c r="N887" i="12" s="1"/>
  <c r="L895" i="12"/>
  <c r="N895" i="12" s="1"/>
  <c r="L903" i="12"/>
  <c r="N903" i="12" s="1"/>
  <c r="L911" i="12"/>
  <c r="N911" i="12" s="1"/>
  <c r="L919" i="12"/>
  <c r="N919" i="12" s="1"/>
  <c r="L927" i="12"/>
  <c r="N927" i="12" s="1"/>
  <c r="L935" i="12"/>
  <c r="N935" i="12" s="1"/>
  <c r="L943" i="12"/>
  <c r="N943" i="12" s="1"/>
  <c r="L951" i="12"/>
  <c r="N951" i="12" s="1"/>
  <c r="L959" i="12"/>
  <c r="N959" i="12" s="1"/>
  <c r="L7" i="12"/>
  <c r="N7" i="12" s="1"/>
  <c r="L20" i="12"/>
  <c r="N20" i="12" s="1"/>
  <c r="L32" i="12"/>
  <c r="N32" i="12" s="1"/>
  <c r="L45" i="12"/>
  <c r="N45" i="12" s="1"/>
  <c r="L57" i="12"/>
  <c r="N57" i="12" s="1"/>
  <c r="L71" i="12"/>
  <c r="N71" i="12" s="1"/>
  <c r="L84" i="12"/>
  <c r="N84" i="12" s="1"/>
  <c r="L96" i="12"/>
  <c r="N96" i="12" s="1"/>
  <c r="L109" i="12"/>
  <c r="N109" i="12" s="1"/>
  <c r="L121" i="12"/>
  <c r="N121" i="12" s="1"/>
  <c r="L129" i="12"/>
  <c r="N129" i="12" s="1"/>
  <c r="L137" i="12"/>
  <c r="N137" i="12" s="1"/>
  <c r="L145" i="12"/>
  <c r="N145" i="12" s="1"/>
  <c r="L153" i="12"/>
  <c r="N153" i="12" s="1"/>
  <c r="L161" i="12"/>
  <c r="N161" i="12" s="1"/>
  <c r="L169" i="12"/>
  <c r="N169" i="12" s="1"/>
  <c r="L177" i="12"/>
  <c r="N177" i="12" s="1"/>
  <c r="L185" i="12"/>
  <c r="N185" i="12" s="1"/>
  <c r="L193" i="12"/>
  <c r="N193" i="12" s="1"/>
  <c r="L201" i="12"/>
  <c r="N201" i="12" s="1"/>
  <c r="L209" i="12"/>
  <c r="N209" i="12" s="1"/>
  <c r="L217" i="12"/>
  <c r="N217" i="12" s="1"/>
  <c r="L225" i="12"/>
  <c r="N225" i="12" s="1"/>
  <c r="L233" i="12"/>
  <c r="N233" i="12" s="1"/>
  <c r="L241" i="12"/>
  <c r="N241" i="12" s="1"/>
  <c r="L249" i="12"/>
  <c r="N249" i="12" s="1"/>
  <c r="L257" i="12"/>
  <c r="N257" i="12" s="1"/>
  <c r="L265" i="12"/>
  <c r="N265" i="12" s="1"/>
  <c r="L273" i="12"/>
  <c r="N273" i="12" s="1"/>
  <c r="L281" i="12"/>
  <c r="N281" i="12" s="1"/>
  <c r="L289" i="12"/>
  <c r="N289" i="12" s="1"/>
  <c r="L297" i="12"/>
  <c r="N297" i="12" s="1"/>
  <c r="L305" i="12"/>
  <c r="N305" i="12" s="1"/>
  <c r="L313" i="12"/>
  <c r="N313" i="12" s="1"/>
  <c r="L321" i="12"/>
  <c r="N321" i="12" s="1"/>
  <c r="L329" i="12"/>
  <c r="N329" i="12" s="1"/>
  <c r="L337" i="12"/>
  <c r="N337" i="12" s="1"/>
  <c r="L345" i="12"/>
  <c r="N345" i="12" s="1"/>
  <c r="L353" i="12"/>
  <c r="N353" i="12" s="1"/>
  <c r="L361" i="12"/>
  <c r="N361" i="12" s="1"/>
  <c r="L369" i="12"/>
  <c r="N369" i="12" s="1"/>
  <c r="L377" i="12"/>
  <c r="N377" i="12" s="1"/>
  <c r="L385" i="12"/>
  <c r="N385" i="12" s="1"/>
  <c r="L393" i="12"/>
  <c r="N393" i="12" s="1"/>
  <c r="L401" i="12"/>
  <c r="N401" i="12" s="1"/>
  <c r="L409" i="12"/>
  <c r="N409" i="12" s="1"/>
  <c r="L417" i="12"/>
  <c r="N417" i="12" s="1"/>
  <c r="L425" i="12"/>
  <c r="N425" i="12" s="1"/>
  <c r="L433" i="12"/>
  <c r="N433" i="12" s="1"/>
  <c r="L441" i="12"/>
  <c r="N441" i="12" s="1"/>
  <c r="L449" i="12"/>
  <c r="N449" i="12" s="1"/>
  <c r="L457" i="12"/>
  <c r="N457" i="12" s="1"/>
  <c r="L465" i="12"/>
  <c r="N465" i="12" s="1"/>
  <c r="L473" i="12"/>
  <c r="N473" i="12" s="1"/>
  <c r="L481" i="12"/>
  <c r="N481" i="12" s="1"/>
  <c r="L489" i="12"/>
  <c r="N489" i="12" s="1"/>
  <c r="L497" i="12"/>
  <c r="N497" i="12" s="1"/>
  <c r="L505" i="12"/>
  <c r="N505" i="12" s="1"/>
  <c r="L513" i="12"/>
  <c r="N513" i="12" s="1"/>
  <c r="L521" i="12"/>
  <c r="N521" i="12" s="1"/>
  <c r="L529" i="12"/>
  <c r="N529" i="12" s="1"/>
  <c r="L537" i="12"/>
  <c r="N537" i="12" s="1"/>
  <c r="L545" i="12"/>
  <c r="N545" i="12" s="1"/>
  <c r="L553" i="12"/>
  <c r="N553" i="12" s="1"/>
  <c r="L561" i="12"/>
  <c r="N561" i="12" s="1"/>
  <c r="L569" i="12"/>
  <c r="N569" i="12" s="1"/>
  <c r="L577" i="12"/>
  <c r="N577" i="12" s="1"/>
  <c r="L585" i="12"/>
  <c r="N585" i="12" s="1"/>
  <c r="L593" i="12"/>
  <c r="N593" i="12" s="1"/>
  <c r="L601" i="12"/>
  <c r="N601" i="12" s="1"/>
  <c r="L609" i="12"/>
  <c r="N609" i="12" s="1"/>
  <c r="L617" i="12"/>
  <c r="N617" i="12" s="1"/>
  <c r="L625" i="12"/>
  <c r="N625" i="12" s="1"/>
  <c r="L633" i="12"/>
  <c r="N633" i="12" s="1"/>
  <c r="L641" i="12"/>
  <c r="N641" i="12" s="1"/>
  <c r="L649" i="12"/>
  <c r="N649" i="12" s="1"/>
  <c r="L657" i="12"/>
  <c r="N657" i="12" s="1"/>
  <c r="L665" i="12"/>
  <c r="N665" i="12" s="1"/>
  <c r="L673" i="12"/>
  <c r="N673" i="12" s="1"/>
  <c r="L681" i="12"/>
  <c r="N681" i="12" s="1"/>
  <c r="L689" i="12"/>
  <c r="N689" i="12" s="1"/>
  <c r="L697" i="12"/>
  <c r="N697" i="12" s="1"/>
  <c r="L705" i="12"/>
  <c r="N705" i="12" s="1"/>
  <c r="L713" i="12"/>
  <c r="N713" i="12" s="1"/>
  <c r="L721" i="12"/>
  <c r="N721" i="12" s="1"/>
  <c r="L8" i="12"/>
  <c r="N8" i="12" s="1"/>
  <c r="L9" i="12"/>
  <c r="N9" i="12" s="1"/>
  <c r="L23" i="12"/>
  <c r="N23" i="12" s="1"/>
  <c r="L36" i="12"/>
  <c r="N36" i="12" s="1"/>
  <c r="L48" i="12"/>
  <c r="N48" i="12" s="1"/>
  <c r="L61" i="12"/>
  <c r="N61" i="12" s="1"/>
  <c r="L73" i="12"/>
  <c r="N73" i="12" s="1"/>
  <c r="L87" i="12"/>
  <c r="N87" i="12" s="1"/>
  <c r="L100" i="12"/>
  <c r="N100" i="12" s="1"/>
  <c r="L112" i="12"/>
  <c r="N112" i="12" s="1"/>
  <c r="L123" i="12"/>
  <c r="N123" i="12" s="1"/>
  <c r="L131" i="12"/>
  <c r="N131" i="12" s="1"/>
  <c r="L139" i="12"/>
  <c r="N139" i="12" s="1"/>
  <c r="L147" i="12"/>
  <c r="N147" i="12" s="1"/>
  <c r="L155" i="12"/>
  <c r="N155" i="12" s="1"/>
  <c r="L163" i="12"/>
  <c r="N163" i="12" s="1"/>
  <c r="L171" i="12"/>
  <c r="N171" i="12" s="1"/>
  <c r="L179" i="12"/>
  <c r="N179" i="12" s="1"/>
  <c r="L187" i="12"/>
  <c r="N187" i="12" s="1"/>
  <c r="L195" i="12"/>
  <c r="N195" i="12" s="1"/>
  <c r="L203" i="12"/>
  <c r="N203" i="12" s="1"/>
  <c r="L211" i="12"/>
  <c r="N211" i="12" s="1"/>
  <c r="L219" i="12"/>
  <c r="N219" i="12" s="1"/>
  <c r="L227" i="12"/>
  <c r="N227" i="12" s="1"/>
  <c r="L235" i="12"/>
  <c r="N235" i="12" s="1"/>
  <c r="L243" i="12"/>
  <c r="N243" i="12" s="1"/>
  <c r="L251" i="12"/>
  <c r="N251" i="12" s="1"/>
  <c r="L259" i="12"/>
  <c r="N259" i="12" s="1"/>
  <c r="L267" i="12"/>
  <c r="N267" i="12" s="1"/>
  <c r="L275" i="12"/>
  <c r="N275" i="12" s="1"/>
  <c r="L283" i="12"/>
  <c r="N283" i="12" s="1"/>
  <c r="L291" i="12"/>
  <c r="N291" i="12" s="1"/>
  <c r="L299" i="12"/>
  <c r="N299" i="12" s="1"/>
  <c r="L307" i="12"/>
  <c r="N307" i="12" s="1"/>
  <c r="L315" i="12"/>
  <c r="N315" i="12" s="1"/>
  <c r="L323" i="12"/>
  <c r="N323" i="12" s="1"/>
  <c r="L331" i="12"/>
  <c r="N331" i="12" s="1"/>
  <c r="L339" i="12"/>
  <c r="N339" i="12" s="1"/>
  <c r="L347" i="12"/>
  <c r="N347" i="12" s="1"/>
  <c r="L355" i="12"/>
  <c r="N355" i="12" s="1"/>
  <c r="L363" i="12"/>
  <c r="N363" i="12" s="1"/>
  <c r="L371" i="12"/>
  <c r="N371" i="12" s="1"/>
  <c r="L379" i="12"/>
  <c r="N379" i="12" s="1"/>
  <c r="L387" i="12"/>
  <c r="N387" i="12" s="1"/>
  <c r="L395" i="12"/>
  <c r="N395" i="12" s="1"/>
  <c r="L403" i="12"/>
  <c r="N403" i="12" s="1"/>
  <c r="L411" i="12"/>
  <c r="N411" i="12" s="1"/>
  <c r="L419" i="12"/>
  <c r="N419" i="12" s="1"/>
  <c r="L427" i="12"/>
  <c r="N427" i="12" s="1"/>
  <c r="L435" i="12"/>
  <c r="N435" i="12" s="1"/>
  <c r="L443" i="12"/>
  <c r="N443" i="12" s="1"/>
  <c r="L451" i="12"/>
  <c r="N451" i="12" s="1"/>
  <c r="L459" i="12"/>
  <c r="N459" i="12" s="1"/>
  <c r="L467" i="12"/>
  <c r="N467" i="12" s="1"/>
  <c r="L475" i="12"/>
  <c r="N475" i="12" s="1"/>
  <c r="L483" i="12"/>
  <c r="N483" i="12" s="1"/>
  <c r="L491" i="12"/>
  <c r="N491" i="12" s="1"/>
  <c r="L499" i="12"/>
  <c r="N499" i="12" s="1"/>
  <c r="L507" i="12"/>
  <c r="N507" i="12" s="1"/>
  <c r="L515" i="12"/>
  <c r="N515" i="12" s="1"/>
  <c r="L523" i="12"/>
  <c r="N523" i="12" s="1"/>
  <c r="L531" i="12"/>
  <c r="N531" i="12" s="1"/>
  <c r="L539" i="12"/>
  <c r="N539" i="12" s="1"/>
  <c r="L547" i="12"/>
  <c r="N547" i="12" s="1"/>
  <c r="L555" i="12"/>
  <c r="N555" i="12" s="1"/>
  <c r="L563" i="12"/>
  <c r="N563" i="12" s="1"/>
  <c r="L571" i="12"/>
  <c r="N571" i="12" s="1"/>
  <c r="L579" i="12"/>
  <c r="N579" i="12" s="1"/>
  <c r="L587" i="12"/>
  <c r="N587" i="12" s="1"/>
  <c r="L595" i="12"/>
  <c r="N595" i="12" s="1"/>
  <c r="L13" i="12"/>
  <c r="N13" i="12" s="1"/>
  <c r="L33" i="12"/>
  <c r="N33" i="12" s="1"/>
  <c r="L53" i="12"/>
  <c r="N53" i="12" s="1"/>
  <c r="L76" i="12"/>
  <c r="N76" i="12" s="1"/>
  <c r="L95" i="12"/>
  <c r="N95" i="12" s="1"/>
  <c r="L116" i="12"/>
  <c r="N116" i="12" s="1"/>
  <c r="L130" i="12"/>
  <c r="N130" i="12" s="1"/>
  <c r="L142" i="12"/>
  <c r="N142" i="12" s="1"/>
  <c r="L156" i="12"/>
  <c r="N156" i="12" s="1"/>
  <c r="L168" i="12"/>
  <c r="N168" i="12" s="1"/>
  <c r="L181" i="12"/>
  <c r="N181" i="12" s="1"/>
  <c r="L194" i="12"/>
  <c r="N194" i="12" s="1"/>
  <c r="L206" i="12"/>
  <c r="N206" i="12" s="1"/>
  <c r="L220" i="12"/>
  <c r="N220" i="12" s="1"/>
  <c r="L232" i="12"/>
  <c r="N232" i="12" s="1"/>
  <c r="L245" i="12"/>
  <c r="N245" i="12" s="1"/>
  <c r="L258" i="12"/>
  <c r="N258" i="12" s="1"/>
  <c r="L270" i="12"/>
  <c r="N270" i="12" s="1"/>
  <c r="L284" i="12"/>
  <c r="N284" i="12" s="1"/>
  <c r="L296" i="12"/>
  <c r="N296" i="12" s="1"/>
  <c r="L309" i="12"/>
  <c r="N309" i="12" s="1"/>
  <c r="L322" i="12"/>
  <c r="N322" i="12" s="1"/>
  <c r="L334" i="12"/>
  <c r="N334" i="12" s="1"/>
  <c r="L348" i="12"/>
  <c r="N348" i="12" s="1"/>
  <c r="L360" i="12"/>
  <c r="N360" i="12" s="1"/>
  <c r="L373" i="12"/>
  <c r="N373" i="12" s="1"/>
  <c r="L386" i="12"/>
  <c r="N386" i="12" s="1"/>
  <c r="L398" i="12"/>
  <c r="N398" i="12" s="1"/>
  <c r="L412" i="12"/>
  <c r="N412" i="12" s="1"/>
  <c r="L424" i="12"/>
  <c r="N424" i="12" s="1"/>
  <c r="L437" i="12"/>
  <c r="N437" i="12" s="1"/>
  <c r="L450" i="12"/>
  <c r="N450" i="12" s="1"/>
  <c r="L462" i="12"/>
  <c r="N462" i="12" s="1"/>
  <c r="L476" i="12"/>
  <c r="N476" i="12" s="1"/>
  <c r="L488" i="12"/>
  <c r="N488" i="12" s="1"/>
  <c r="L501" i="12"/>
  <c r="N501" i="12" s="1"/>
  <c r="L514" i="12"/>
  <c r="N514" i="12" s="1"/>
  <c r="L526" i="12"/>
  <c r="N526" i="12" s="1"/>
  <c r="L540" i="12"/>
  <c r="N540" i="12" s="1"/>
  <c r="L552" i="12"/>
  <c r="N552" i="12" s="1"/>
  <c r="L565" i="12"/>
  <c r="N565" i="12" s="1"/>
  <c r="L578" i="12"/>
  <c r="N578" i="12" s="1"/>
  <c r="L590" i="12"/>
  <c r="N590" i="12" s="1"/>
  <c r="L603" i="12"/>
  <c r="N603" i="12" s="1"/>
  <c r="L613" i="12"/>
  <c r="N613" i="12" s="1"/>
  <c r="L624" i="12"/>
  <c r="N624" i="12" s="1"/>
  <c r="L635" i="12"/>
  <c r="N635" i="12" s="1"/>
  <c r="L645" i="12"/>
  <c r="N645" i="12" s="1"/>
  <c r="L656" i="12"/>
  <c r="N656" i="12" s="1"/>
  <c r="L667" i="12"/>
  <c r="N667" i="12" s="1"/>
  <c r="L677" i="12"/>
  <c r="N677" i="12" s="1"/>
  <c r="L688" i="12"/>
  <c r="N688" i="12" s="1"/>
  <c r="L699" i="12"/>
  <c r="N699" i="12" s="1"/>
  <c r="L709" i="12"/>
  <c r="N709" i="12" s="1"/>
  <c r="L720" i="12"/>
  <c r="N720" i="12" s="1"/>
  <c r="L730" i="12"/>
  <c r="N730" i="12" s="1"/>
  <c r="L739" i="12"/>
  <c r="N739" i="12" s="1"/>
  <c r="L748" i="12"/>
  <c r="N748" i="12" s="1"/>
  <c r="L757" i="12"/>
  <c r="N757" i="12" s="1"/>
  <c r="L766" i="12"/>
  <c r="N766" i="12" s="1"/>
  <c r="L776" i="12"/>
  <c r="N776" i="12" s="1"/>
  <c r="L785" i="12"/>
  <c r="N785" i="12" s="1"/>
  <c r="L794" i="12"/>
  <c r="N794" i="12" s="1"/>
  <c r="L803" i="12"/>
  <c r="N803" i="12" s="1"/>
  <c r="L812" i="12"/>
  <c r="N812" i="12" s="1"/>
  <c r="L821" i="12"/>
  <c r="N821" i="12" s="1"/>
  <c r="L830" i="12"/>
  <c r="N830" i="12" s="1"/>
  <c r="L840" i="12"/>
  <c r="N840" i="12" s="1"/>
  <c r="L849" i="12"/>
  <c r="N849" i="12" s="1"/>
  <c r="L858" i="12"/>
  <c r="N858" i="12" s="1"/>
  <c r="L867" i="12"/>
  <c r="N867" i="12" s="1"/>
  <c r="L876" i="12"/>
  <c r="N876" i="12" s="1"/>
  <c r="L885" i="12"/>
  <c r="N885" i="12" s="1"/>
  <c r="L894" i="12"/>
  <c r="N894" i="12" s="1"/>
  <c r="L904" i="12"/>
  <c r="N904" i="12" s="1"/>
  <c r="L913" i="12"/>
  <c r="N913" i="12" s="1"/>
  <c r="L922" i="12"/>
  <c r="N922" i="12" s="1"/>
  <c r="L931" i="12"/>
  <c r="N931" i="12" s="1"/>
  <c r="L940" i="12"/>
  <c r="N940" i="12" s="1"/>
  <c r="L949" i="12"/>
  <c r="N949" i="12" s="1"/>
  <c r="L958" i="12"/>
  <c r="N958" i="12" s="1"/>
  <c r="L967" i="12"/>
  <c r="N967" i="12" s="1"/>
  <c r="L975" i="12"/>
  <c r="N975" i="12" s="1"/>
  <c r="L983" i="12"/>
  <c r="N983" i="12" s="1"/>
  <c r="L991" i="12"/>
  <c r="N991" i="12" s="1"/>
  <c r="L999" i="12"/>
  <c r="N999" i="12" s="1"/>
  <c r="L1007" i="12"/>
  <c r="N1007" i="12" s="1"/>
  <c r="L1015" i="12"/>
  <c r="N1015" i="12" s="1"/>
  <c r="L1023" i="12"/>
  <c r="N1023" i="12" s="1"/>
  <c r="L1031" i="12"/>
  <c r="N1031" i="12" s="1"/>
  <c r="L1039" i="12"/>
  <c r="N1039" i="12" s="1"/>
  <c r="L1047" i="12"/>
  <c r="N1047" i="12" s="1"/>
  <c r="L1055" i="12"/>
  <c r="N1055" i="12" s="1"/>
  <c r="L1063" i="12"/>
  <c r="N1063" i="12" s="1"/>
  <c r="L1071" i="12"/>
  <c r="N1071" i="12" s="1"/>
  <c r="L1079" i="12"/>
  <c r="N1079" i="12" s="1"/>
  <c r="L1087" i="12"/>
  <c r="N1087" i="12" s="1"/>
  <c r="L1095" i="12"/>
  <c r="N1095" i="12" s="1"/>
  <c r="L1103" i="12"/>
  <c r="N1103" i="12" s="1"/>
  <c r="L1111" i="12"/>
  <c r="N1111" i="12" s="1"/>
  <c r="L1119" i="12"/>
  <c r="N1119" i="12" s="1"/>
  <c r="L1127" i="12"/>
  <c r="N1127" i="12" s="1"/>
  <c r="L1135" i="12"/>
  <c r="N1135" i="12" s="1"/>
  <c r="L1143" i="12"/>
  <c r="N1143" i="12" s="1"/>
  <c r="L1151" i="12"/>
  <c r="N1151" i="12" s="1"/>
  <c r="L1159" i="12"/>
  <c r="N1159" i="12" s="1"/>
  <c r="L1167" i="12"/>
  <c r="N1167" i="12" s="1"/>
  <c r="L1175" i="12"/>
  <c r="N1175" i="12" s="1"/>
  <c r="L1183" i="12"/>
  <c r="N1183" i="12" s="1"/>
  <c r="L1191" i="12"/>
  <c r="N1191" i="12" s="1"/>
  <c r="L1199" i="12"/>
  <c r="N1199" i="12" s="1"/>
  <c r="L1207" i="12"/>
  <c r="N1207" i="12" s="1"/>
  <c r="L1215" i="12"/>
  <c r="N1215" i="12" s="1"/>
  <c r="L1223" i="12"/>
  <c r="N1223" i="12" s="1"/>
  <c r="L1231" i="12"/>
  <c r="N1231" i="12" s="1"/>
  <c r="L1239" i="12"/>
  <c r="N1239" i="12" s="1"/>
  <c r="L1247" i="12"/>
  <c r="N1247" i="12" s="1"/>
  <c r="L1255" i="12"/>
  <c r="N1255" i="12" s="1"/>
  <c r="L1263" i="12"/>
  <c r="N1263" i="12" s="1"/>
  <c r="L1271" i="12"/>
  <c r="N1271" i="12" s="1"/>
  <c r="L1279" i="12"/>
  <c r="N1279" i="12" s="1"/>
  <c r="L1287" i="12"/>
  <c r="N1287" i="12" s="1"/>
  <c r="L1295" i="12"/>
  <c r="N1295" i="12" s="1"/>
  <c r="L1303" i="12"/>
  <c r="N1303" i="12" s="1"/>
  <c r="L1311" i="12"/>
  <c r="N1311" i="12" s="1"/>
  <c r="L1319" i="12"/>
  <c r="N1319" i="12" s="1"/>
  <c r="L1327" i="12"/>
  <c r="N1327" i="12" s="1"/>
  <c r="L1335" i="12"/>
  <c r="N1335" i="12" s="1"/>
  <c r="L1343" i="12"/>
  <c r="N1343" i="12" s="1"/>
  <c r="L1351" i="12"/>
  <c r="N1351" i="12" s="1"/>
  <c r="L1359" i="12"/>
  <c r="N1359" i="12" s="1"/>
  <c r="L1367" i="12"/>
  <c r="N1367" i="12" s="1"/>
  <c r="L1375" i="12"/>
  <c r="N1375" i="12" s="1"/>
  <c r="L1383" i="12"/>
  <c r="N1383" i="12" s="1"/>
  <c r="L1391" i="12"/>
  <c r="N1391" i="12" s="1"/>
  <c r="L1399" i="12"/>
  <c r="N1399" i="12" s="1"/>
  <c r="L1407" i="12"/>
  <c r="N1407" i="12" s="1"/>
  <c r="L1415" i="12"/>
  <c r="N1415" i="12" s="1"/>
  <c r="L1423" i="12"/>
  <c r="N1423" i="12" s="1"/>
  <c r="L1431" i="12"/>
  <c r="N1431" i="12" s="1"/>
  <c r="L1439" i="12"/>
  <c r="N1439" i="12" s="1"/>
  <c r="L1447" i="12"/>
  <c r="N1447" i="12" s="1"/>
  <c r="L2" i="12"/>
  <c r="N2" i="12" s="1"/>
  <c r="L15" i="12"/>
  <c r="N15" i="12" s="1"/>
  <c r="L37" i="12"/>
  <c r="N37" i="12" s="1"/>
  <c r="L56" i="12"/>
  <c r="N56" i="12" s="1"/>
  <c r="L77" i="12"/>
  <c r="N77" i="12" s="1"/>
  <c r="L97" i="12"/>
  <c r="N97" i="12" s="1"/>
  <c r="L117" i="12"/>
  <c r="N117" i="12" s="1"/>
  <c r="L132" i="12"/>
  <c r="N132" i="12" s="1"/>
  <c r="L144" i="12"/>
  <c r="N144" i="12" s="1"/>
  <c r="L157" i="12"/>
  <c r="N157" i="12" s="1"/>
  <c r="L170" i="12"/>
  <c r="N170" i="12" s="1"/>
  <c r="L182" i="12"/>
  <c r="N182" i="12" s="1"/>
  <c r="L196" i="12"/>
  <c r="N196" i="12" s="1"/>
  <c r="L208" i="12"/>
  <c r="N208" i="12" s="1"/>
  <c r="L221" i="12"/>
  <c r="N221" i="12" s="1"/>
  <c r="L234" i="12"/>
  <c r="N234" i="12" s="1"/>
  <c r="L246" i="12"/>
  <c r="N246" i="12" s="1"/>
  <c r="L260" i="12"/>
  <c r="N260" i="12" s="1"/>
  <c r="L272" i="12"/>
  <c r="N272" i="12" s="1"/>
  <c r="L285" i="12"/>
  <c r="N285" i="12" s="1"/>
  <c r="L298" i="12"/>
  <c r="N298" i="12" s="1"/>
  <c r="L310" i="12"/>
  <c r="N310" i="12" s="1"/>
  <c r="L324" i="12"/>
  <c r="N324" i="12" s="1"/>
  <c r="L336" i="12"/>
  <c r="N336" i="12" s="1"/>
  <c r="L349" i="12"/>
  <c r="N349" i="12" s="1"/>
  <c r="L362" i="12"/>
  <c r="N362" i="12" s="1"/>
  <c r="L374" i="12"/>
  <c r="N374" i="12" s="1"/>
  <c r="L388" i="12"/>
  <c r="N388" i="12" s="1"/>
  <c r="L400" i="12"/>
  <c r="N400" i="12" s="1"/>
  <c r="L413" i="12"/>
  <c r="N413" i="12" s="1"/>
  <c r="L426" i="12"/>
  <c r="N426" i="12" s="1"/>
  <c r="L438" i="12"/>
  <c r="N438" i="12" s="1"/>
  <c r="L452" i="12"/>
  <c r="N452" i="12" s="1"/>
  <c r="L464" i="12"/>
  <c r="N464" i="12" s="1"/>
  <c r="L477" i="12"/>
  <c r="N477" i="12" s="1"/>
  <c r="L490" i="12"/>
  <c r="N490" i="12" s="1"/>
  <c r="L502" i="12"/>
  <c r="N502" i="12" s="1"/>
  <c r="L516" i="12"/>
  <c r="N516" i="12" s="1"/>
  <c r="L528" i="12"/>
  <c r="N528" i="12" s="1"/>
  <c r="L541" i="12"/>
  <c r="N541" i="12" s="1"/>
  <c r="L554" i="12"/>
  <c r="N554" i="12" s="1"/>
  <c r="L566" i="12"/>
  <c r="N566" i="12" s="1"/>
  <c r="L580" i="12"/>
  <c r="N580" i="12" s="1"/>
  <c r="L592" i="12"/>
  <c r="N592" i="12" s="1"/>
  <c r="L604" i="12"/>
  <c r="N604" i="12" s="1"/>
  <c r="L614" i="12"/>
  <c r="N614" i="12" s="1"/>
  <c r="L626" i="12"/>
  <c r="N626" i="12" s="1"/>
  <c r="L636" i="12"/>
  <c r="N636" i="12" s="1"/>
  <c r="L646" i="12"/>
  <c r="N646" i="12" s="1"/>
  <c r="L658" i="12"/>
  <c r="N658" i="12" s="1"/>
  <c r="L668" i="12"/>
  <c r="N668" i="12" s="1"/>
  <c r="L678" i="12"/>
  <c r="N678" i="12" s="1"/>
  <c r="L690" i="12"/>
  <c r="N690" i="12" s="1"/>
  <c r="L700" i="12"/>
  <c r="N700" i="12" s="1"/>
  <c r="L710" i="12"/>
  <c r="N710" i="12" s="1"/>
  <c r="L722" i="12"/>
  <c r="N722" i="12" s="1"/>
  <c r="L731" i="12"/>
  <c r="N731" i="12" s="1"/>
  <c r="L740" i="12"/>
  <c r="N740" i="12" s="1"/>
  <c r="L749" i="12"/>
  <c r="N749" i="12" s="1"/>
  <c r="L758" i="12"/>
  <c r="N758" i="12" s="1"/>
  <c r="L768" i="12"/>
  <c r="N768" i="12" s="1"/>
  <c r="L777" i="12"/>
  <c r="N777" i="12" s="1"/>
  <c r="L786" i="12"/>
  <c r="N786" i="12" s="1"/>
  <c r="L795" i="12"/>
  <c r="N795" i="12" s="1"/>
  <c r="L804" i="12"/>
  <c r="N804" i="12" s="1"/>
  <c r="L813" i="12"/>
  <c r="N813" i="12" s="1"/>
  <c r="L822" i="12"/>
  <c r="N822" i="12" s="1"/>
  <c r="L832" i="12"/>
  <c r="N832" i="12" s="1"/>
  <c r="L841" i="12"/>
  <c r="N841" i="12" s="1"/>
  <c r="L850" i="12"/>
  <c r="N850" i="12" s="1"/>
  <c r="L859" i="12"/>
  <c r="N859" i="12" s="1"/>
  <c r="L868" i="12"/>
  <c r="N868" i="12" s="1"/>
  <c r="L877" i="12"/>
  <c r="N877" i="12" s="1"/>
  <c r="L886" i="12"/>
  <c r="N886" i="12" s="1"/>
  <c r="L896" i="12"/>
  <c r="N896" i="12" s="1"/>
  <c r="L905" i="12"/>
  <c r="N905" i="12" s="1"/>
  <c r="L914" i="12"/>
  <c r="N914" i="12" s="1"/>
  <c r="L923" i="12"/>
  <c r="N923" i="12" s="1"/>
  <c r="L932" i="12"/>
  <c r="N932" i="12" s="1"/>
  <c r="L941" i="12"/>
  <c r="N941" i="12" s="1"/>
  <c r="L950" i="12"/>
  <c r="N950" i="12" s="1"/>
  <c r="L960" i="12"/>
  <c r="N960" i="12" s="1"/>
  <c r="L17" i="12"/>
  <c r="N17" i="12" s="1"/>
  <c r="L39" i="12"/>
  <c r="N39" i="12" s="1"/>
  <c r="L60" i="12"/>
  <c r="N60" i="12" s="1"/>
  <c r="L79" i="12"/>
  <c r="N79" i="12" s="1"/>
  <c r="L101" i="12"/>
  <c r="N101" i="12" s="1"/>
  <c r="L120" i="12"/>
  <c r="N120" i="12" s="1"/>
  <c r="L133" i="12"/>
  <c r="N133" i="12" s="1"/>
  <c r="L146" i="12"/>
  <c r="N146" i="12" s="1"/>
  <c r="L158" i="12"/>
  <c r="N158" i="12" s="1"/>
  <c r="L172" i="12"/>
  <c r="N172" i="12" s="1"/>
  <c r="L184" i="12"/>
  <c r="N184" i="12" s="1"/>
  <c r="L197" i="12"/>
  <c r="N197" i="12" s="1"/>
  <c r="L210" i="12"/>
  <c r="N210" i="12" s="1"/>
  <c r="L222" i="12"/>
  <c r="N222" i="12" s="1"/>
  <c r="L236" i="12"/>
  <c r="N236" i="12" s="1"/>
  <c r="L248" i="12"/>
  <c r="N248" i="12" s="1"/>
  <c r="L261" i="12"/>
  <c r="N261" i="12" s="1"/>
  <c r="L274" i="12"/>
  <c r="N274" i="12" s="1"/>
  <c r="L286" i="12"/>
  <c r="N286" i="12" s="1"/>
  <c r="L300" i="12"/>
  <c r="N300" i="12" s="1"/>
  <c r="L312" i="12"/>
  <c r="N312" i="12" s="1"/>
  <c r="L325" i="12"/>
  <c r="N325" i="12" s="1"/>
  <c r="L338" i="12"/>
  <c r="N338" i="12" s="1"/>
  <c r="L350" i="12"/>
  <c r="N350" i="12" s="1"/>
  <c r="L364" i="12"/>
  <c r="N364" i="12" s="1"/>
  <c r="L376" i="12"/>
  <c r="N376" i="12" s="1"/>
  <c r="L389" i="12"/>
  <c r="N389" i="12" s="1"/>
  <c r="L402" i="12"/>
  <c r="N402" i="12" s="1"/>
  <c r="L414" i="12"/>
  <c r="N414" i="12" s="1"/>
  <c r="L428" i="12"/>
  <c r="N428" i="12" s="1"/>
  <c r="L440" i="12"/>
  <c r="N440" i="12" s="1"/>
  <c r="L453" i="12"/>
  <c r="N453" i="12" s="1"/>
  <c r="L466" i="12"/>
  <c r="N466" i="12" s="1"/>
  <c r="L478" i="12"/>
  <c r="N478" i="12" s="1"/>
  <c r="L492" i="12"/>
  <c r="N492" i="12" s="1"/>
  <c r="L504" i="12"/>
  <c r="N504" i="12" s="1"/>
  <c r="L517" i="12"/>
  <c r="N517" i="12" s="1"/>
  <c r="L530" i="12"/>
  <c r="N530" i="12" s="1"/>
  <c r="L542" i="12"/>
  <c r="N542" i="12" s="1"/>
  <c r="L556" i="12"/>
  <c r="N556" i="12" s="1"/>
  <c r="L568" i="12"/>
  <c r="N568" i="12" s="1"/>
  <c r="L581" i="12"/>
  <c r="N581" i="12" s="1"/>
  <c r="L594" i="12"/>
  <c r="N594" i="12" s="1"/>
  <c r="L605" i="12"/>
  <c r="N605" i="12" s="1"/>
  <c r="L616" i="12"/>
  <c r="N616" i="12" s="1"/>
  <c r="L627" i="12"/>
  <c r="N627" i="12" s="1"/>
  <c r="L637" i="12"/>
  <c r="N637" i="12" s="1"/>
  <c r="L648" i="12"/>
  <c r="N648" i="12" s="1"/>
  <c r="L659" i="12"/>
  <c r="N659" i="12" s="1"/>
  <c r="L669" i="12"/>
  <c r="N669" i="12" s="1"/>
  <c r="L680" i="12"/>
  <c r="N680" i="12" s="1"/>
  <c r="L691" i="12"/>
  <c r="N691" i="12" s="1"/>
  <c r="L701" i="12"/>
  <c r="N701" i="12" s="1"/>
  <c r="L712" i="12"/>
  <c r="N712" i="12" s="1"/>
  <c r="L723" i="12"/>
  <c r="N723" i="12" s="1"/>
  <c r="L732" i="12"/>
  <c r="N732" i="12" s="1"/>
  <c r="L741" i="12"/>
  <c r="N741" i="12" s="1"/>
  <c r="L750" i="12"/>
  <c r="N750" i="12" s="1"/>
  <c r="L760" i="12"/>
  <c r="N760" i="12" s="1"/>
  <c r="L769" i="12"/>
  <c r="N769" i="12" s="1"/>
  <c r="L778" i="12"/>
  <c r="N778" i="12" s="1"/>
  <c r="L787" i="12"/>
  <c r="N787" i="12" s="1"/>
  <c r="L796" i="12"/>
  <c r="N796" i="12" s="1"/>
  <c r="L805" i="12"/>
  <c r="N805" i="12" s="1"/>
  <c r="L814" i="12"/>
  <c r="N814" i="12" s="1"/>
  <c r="L824" i="12"/>
  <c r="N824" i="12" s="1"/>
  <c r="L833" i="12"/>
  <c r="N833" i="12" s="1"/>
  <c r="L842" i="12"/>
  <c r="N842" i="12" s="1"/>
  <c r="L851" i="12"/>
  <c r="N851" i="12" s="1"/>
  <c r="L860" i="12"/>
  <c r="N860" i="12" s="1"/>
  <c r="L869" i="12"/>
  <c r="N869" i="12" s="1"/>
  <c r="L878" i="12"/>
  <c r="N878" i="12" s="1"/>
  <c r="L888" i="12"/>
  <c r="N888" i="12" s="1"/>
  <c r="L897" i="12"/>
  <c r="N897" i="12" s="1"/>
  <c r="L906" i="12"/>
  <c r="N906" i="12" s="1"/>
  <c r="L915" i="12"/>
  <c r="N915" i="12" s="1"/>
  <c r="L924" i="12"/>
  <c r="N924" i="12" s="1"/>
  <c r="L933" i="12"/>
  <c r="N933" i="12" s="1"/>
  <c r="L942" i="12"/>
  <c r="N942" i="12" s="1"/>
  <c r="L952" i="12"/>
  <c r="N952" i="12" s="1"/>
  <c r="L961" i="12"/>
  <c r="N961" i="12" s="1"/>
  <c r="L969" i="12"/>
  <c r="N969" i="12" s="1"/>
  <c r="L977" i="12"/>
  <c r="N977" i="12" s="1"/>
  <c r="L985" i="12"/>
  <c r="N985" i="12" s="1"/>
  <c r="L993" i="12"/>
  <c r="N993" i="12" s="1"/>
  <c r="L1001" i="12"/>
  <c r="N1001" i="12" s="1"/>
  <c r="L1009" i="12"/>
  <c r="N1009" i="12" s="1"/>
  <c r="L1017" i="12"/>
  <c r="N1017" i="12" s="1"/>
  <c r="L1025" i="12"/>
  <c r="N1025" i="12" s="1"/>
  <c r="L1033" i="12"/>
  <c r="N1033" i="12" s="1"/>
  <c r="L1041" i="12"/>
  <c r="N1041" i="12" s="1"/>
  <c r="L1049" i="12"/>
  <c r="N1049" i="12" s="1"/>
  <c r="L1057" i="12"/>
  <c r="N1057" i="12" s="1"/>
  <c r="L1065" i="12"/>
  <c r="N1065" i="12" s="1"/>
  <c r="L1073" i="12"/>
  <c r="N1073" i="12" s="1"/>
  <c r="L1081" i="12"/>
  <c r="N1081" i="12" s="1"/>
  <c r="L1089" i="12"/>
  <c r="N1089" i="12" s="1"/>
  <c r="L1097" i="12"/>
  <c r="N1097" i="12" s="1"/>
  <c r="L1105" i="12"/>
  <c r="N1105" i="12" s="1"/>
  <c r="L1113" i="12"/>
  <c r="N1113" i="12" s="1"/>
  <c r="L1121" i="12"/>
  <c r="N1121" i="12" s="1"/>
  <c r="L1129" i="12"/>
  <c r="N1129" i="12" s="1"/>
  <c r="L1137" i="12"/>
  <c r="N1137" i="12" s="1"/>
  <c r="L1145" i="12"/>
  <c r="N1145" i="12" s="1"/>
  <c r="L1153" i="12"/>
  <c r="N1153" i="12" s="1"/>
  <c r="L1161" i="12"/>
  <c r="N1161" i="12" s="1"/>
  <c r="L1169" i="12"/>
  <c r="N1169" i="12" s="1"/>
  <c r="L1177" i="12"/>
  <c r="N1177" i="12" s="1"/>
  <c r="L1185" i="12"/>
  <c r="N1185" i="12" s="1"/>
  <c r="L1193" i="12"/>
  <c r="N1193" i="12" s="1"/>
  <c r="L1201" i="12"/>
  <c r="N1201" i="12" s="1"/>
  <c r="L1209" i="12"/>
  <c r="N1209" i="12" s="1"/>
  <c r="L1217" i="12"/>
  <c r="N1217" i="12" s="1"/>
  <c r="L1225" i="12"/>
  <c r="N1225" i="12" s="1"/>
  <c r="L1233" i="12"/>
  <c r="N1233" i="12" s="1"/>
  <c r="L1241" i="12"/>
  <c r="N1241" i="12" s="1"/>
  <c r="L1249" i="12"/>
  <c r="N1249" i="12" s="1"/>
  <c r="L1257" i="12"/>
  <c r="N1257" i="12" s="1"/>
  <c r="L1265" i="12"/>
  <c r="N1265" i="12" s="1"/>
  <c r="L1273" i="12"/>
  <c r="N1273" i="12" s="1"/>
  <c r="L1281" i="12"/>
  <c r="N1281" i="12" s="1"/>
  <c r="L1289" i="12"/>
  <c r="N1289" i="12" s="1"/>
  <c r="L1297" i="12"/>
  <c r="N1297" i="12" s="1"/>
  <c r="L1305" i="12"/>
  <c r="N1305" i="12" s="1"/>
  <c r="L1313" i="12"/>
  <c r="N1313" i="12" s="1"/>
  <c r="L1321" i="12"/>
  <c r="N1321" i="12" s="1"/>
  <c r="L1329" i="12"/>
  <c r="N1329" i="12" s="1"/>
  <c r="L1337" i="12"/>
  <c r="N1337" i="12" s="1"/>
  <c r="L1345" i="12"/>
  <c r="N1345" i="12" s="1"/>
  <c r="L1353" i="12"/>
  <c r="N1353" i="12" s="1"/>
  <c r="L1361" i="12"/>
  <c r="N1361" i="12" s="1"/>
  <c r="L1369" i="12"/>
  <c r="N1369" i="12" s="1"/>
  <c r="L1377" i="12"/>
  <c r="N1377" i="12" s="1"/>
  <c r="L1385" i="12"/>
  <c r="N1385" i="12" s="1"/>
  <c r="L1393" i="12"/>
  <c r="N1393" i="12" s="1"/>
  <c r="L1401" i="12"/>
  <c r="N1401" i="12" s="1"/>
  <c r="L1409" i="12"/>
  <c r="N1409" i="12" s="1"/>
  <c r="L1417" i="12"/>
  <c r="N1417" i="12" s="1"/>
  <c r="L1425" i="12"/>
  <c r="N1425" i="12" s="1"/>
  <c r="L1433" i="12"/>
  <c r="N1433" i="12" s="1"/>
  <c r="L1441" i="12"/>
  <c r="N1441" i="12" s="1"/>
  <c r="L1449" i="12"/>
  <c r="N1449" i="12" s="1"/>
  <c r="L21" i="12"/>
  <c r="N21" i="12" s="1"/>
  <c r="L40" i="12"/>
  <c r="N40" i="12" s="1"/>
  <c r="L63" i="12"/>
  <c r="N63" i="12" s="1"/>
  <c r="L81" i="12"/>
  <c r="N81" i="12" s="1"/>
  <c r="L103" i="12"/>
  <c r="N103" i="12" s="1"/>
  <c r="L122" i="12"/>
  <c r="N122" i="12" s="1"/>
  <c r="L134" i="12"/>
  <c r="N134" i="12" s="1"/>
  <c r="L148" i="12"/>
  <c r="N148" i="12" s="1"/>
  <c r="L160" i="12"/>
  <c r="N160" i="12" s="1"/>
  <c r="L173" i="12"/>
  <c r="N173" i="12" s="1"/>
  <c r="L186" i="12"/>
  <c r="N186" i="12" s="1"/>
  <c r="L198" i="12"/>
  <c r="N198" i="12" s="1"/>
  <c r="L212" i="12"/>
  <c r="N212" i="12" s="1"/>
  <c r="L224" i="12"/>
  <c r="N224" i="12" s="1"/>
  <c r="L237" i="12"/>
  <c r="N237" i="12" s="1"/>
  <c r="L250" i="12"/>
  <c r="N250" i="12" s="1"/>
  <c r="L262" i="12"/>
  <c r="N262" i="12" s="1"/>
  <c r="L276" i="12"/>
  <c r="N276" i="12" s="1"/>
  <c r="L288" i="12"/>
  <c r="N288" i="12" s="1"/>
  <c r="L301" i="12"/>
  <c r="N301" i="12" s="1"/>
  <c r="L314" i="12"/>
  <c r="N314" i="12" s="1"/>
  <c r="L326" i="12"/>
  <c r="N326" i="12" s="1"/>
  <c r="L340" i="12"/>
  <c r="N340" i="12" s="1"/>
  <c r="L352" i="12"/>
  <c r="N352" i="12" s="1"/>
  <c r="L365" i="12"/>
  <c r="N365" i="12" s="1"/>
  <c r="L378" i="12"/>
  <c r="N378" i="12" s="1"/>
  <c r="L390" i="12"/>
  <c r="N390" i="12" s="1"/>
  <c r="L404" i="12"/>
  <c r="N404" i="12" s="1"/>
  <c r="L416" i="12"/>
  <c r="N416" i="12" s="1"/>
  <c r="L429" i="12"/>
  <c r="N429" i="12" s="1"/>
  <c r="L442" i="12"/>
  <c r="N442" i="12" s="1"/>
  <c r="L454" i="12"/>
  <c r="N454" i="12" s="1"/>
  <c r="L468" i="12"/>
  <c r="N468" i="12" s="1"/>
  <c r="L480" i="12"/>
  <c r="N480" i="12" s="1"/>
  <c r="L493" i="12"/>
  <c r="N493" i="12" s="1"/>
  <c r="L506" i="12"/>
  <c r="N506" i="12" s="1"/>
  <c r="L518" i="12"/>
  <c r="N518" i="12" s="1"/>
  <c r="L532" i="12"/>
  <c r="N532" i="12" s="1"/>
  <c r="L544" i="12"/>
  <c r="N544" i="12" s="1"/>
  <c r="L557" i="12"/>
  <c r="N557" i="12" s="1"/>
  <c r="L570" i="12"/>
  <c r="N570" i="12" s="1"/>
  <c r="L582" i="12"/>
  <c r="N582" i="12" s="1"/>
  <c r="L596" i="12"/>
  <c r="N596" i="12" s="1"/>
  <c r="L606" i="12"/>
  <c r="N606" i="12" s="1"/>
  <c r="L618" i="12"/>
  <c r="N618" i="12" s="1"/>
  <c r="L628" i="12"/>
  <c r="N628" i="12" s="1"/>
  <c r="L638" i="12"/>
  <c r="N638" i="12" s="1"/>
  <c r="L650" i="12"/>
  <c r="N650" i="12" s="1"/>
  <c r="L660" i="12"/>
  <c r="N660" i="12" s="1"/>
  <c r="L670" i="12"/>
  <c r="N670" i="12" s="1"/>
  <c r="L682" i="12"/>
  <c r="N682" i="12" s="1"/>
  <c r="L692" i="12"/>
  <c r="N692" i="12" s="1"/>
  <c r="L702" i="12"/>
  <c r="N702" i="12" s="1"/>
  <c r="L714" i="12"/>
  <c r="N714" i="12" s="1"/>
  <c r="L724" i="12"/>
  <c r="N724" i="12" s="1"/>
  <c r="L733" i="12"/>
  <c r="N733" i="12" s="1"/>
  <c r="L742" i="12"/>
  <c r="N742" i="12" s="1"/>
  <c r="L752" i="12"/>
  <c r="N752" i="12" s="1"/>
  <c r="L761" i="12"/>
  <c r="N761" i="12" s="1"/>
  <c r="L770" i="12"/>
  <c r="N770" i="12" s="1"/>
  <c r="L779" i="12"/>
  <c r="N779" i="12" s="1"/>
  <c r="L788" i="12"/>
  <c r="N788" i="12" s="1"/>
  <c r="L797" i="12"/>
  <c r="N797" i="12" s="1"/>
  <c r="L806" i="12"/>
  <c r="N806" i="12" s="1"/>
  <c r="L816" i="12"/>
  <c r="N816" i="12" s="1"/>
  <c r="L825" i="12"/>
  <c r="N825" i="12" s="1"/>
  <c r="L834" i="12"/>
  <c r="N834" i="12" s="1"/>
  <c r="L843" i="12"/>
  <c r="N843" i="12" s="1"/>
  <c r="L852" i="12"/>
  <c r="N852" i="12" s="1"/>
  <c r="L861" i="12"/>
  <c r="N861" i="12" s="1"/>
  <c r="L870" i="12"/>
  <c r="N870" i="12" s="1"/>
  <c r="L880" i="12"/>
  <c r="N880" i="12" s="1"/>
  <c r="L889" i="12"/>
  <c r="N889" i="12" s="1"/>
  <c r="L898" i="12"/>
  <c r="N898" i="12" s="1"/>
  <c r="L907" i="12"/>
  <c r="N907" i="12" s="1"/>
  <c r="L916" i="12"/>
  <c r="N916" i="12" s="1"/>
  <c r="L925" i="12"/>
  <c r="N925" i="12" s="1"/>
  <c r="L934" i="12"/>
  <c r="N934" i="12" s="1"/>
  <c r="L944" i="12"/>
  <c r="N944" i="12" s="1"/>
  <c r="L953" i="12"/>
  <c r="N953" i="12" s="1"/>
  <c r="L962" i="12"/>
  <c r="N962" i="12" s="1"/>
  <c r="L970" i="12"/>
  <c r="N970" i="12" s="1"/>
  <c r="L24" i="12"/>
  <c r="N24" i="12" s="1"/>
  <c r="L44" i="12"/>
  <c r="N44" i="12" s="1"/>
  <c r="L64" i="12"/>
  <c r="N64" i="12" s="1"/>
  <c r="L85" i="12"/>
  <c r="N85" i="12" s="1"/>
  <c r="L104" i="12"/>
  <c r="N104" i="12" s="1"/>
  <c r="L124" i="12"/>
  <c r="N124" i="12" s="1"/>
  <c r="L136" i="12"/>
  <c r="N136" i="12" s="1"/>
  <c r="L149" i="12"/>
  <c r="N149" i="12" s="1"/>
  <c r="L162" i="12"/>
  <c r="N162" i="12" s="1"/>
  <c r="L174" i="12"/>
  <c r="N174" i="12" s="1"/>
  <c r="L188" i="12"/>
  <c r="N188" i="12" s="1"/>
  <c r="L200" i="12"/>
  <c r="N200" i="12" s="1"/>
  <c r="L213" i="12"/>
  <c r="N213" i="12" s="1"/>
  <c r="L226" i="12"/>
  <c r="N226" i="12" s="1"/>
  <c r="L238" i="12"/>
  <c r="N238" i="12" s="1"/>
  <c r="L252" i="12"/>
  <c r="N252" i="12" s="1"/>
  <c r="L264" i="12"/>
  <c r="N264" i="12" s="1"/>
  <c r="L277" i="12"/>
  <c r="N277" i="12" s="1"/>
  <c r="L290" i="12"/>
  <c r="N290" i="12" s="1"/>
  <c r="L302" i="12"/>
  <c r="N302" i="12" s="1"/>
  <c r="L316" i="12"/>
  <c r="N316" i="12" s="1"/>
  <c r="L328" i="12"/>
  <c r="N328" i="12" s="1"/>
  <c r="L341" i="12"/>
  <c r="N341" i="12" s="1"/>
  <c r="L354" i="12"/>
  <c r="N354" i="12" s="1"/>
  <c r="L366" i="12"/>
  <c r="N366" i="12" s="1"/>
  <c r="L380" i="12"/>
  <c r="N380" i="12" s="1"/>
  <c r="L392" i="12"/>
  <c r="N392" i="12" s="1"/>
  <c r="L405" i="12"/>
  <c r="N405" i="12" s="1"/>
  <c r="L418" i="12"/>
  <c r="N418" i="12" s="1"/>
  <c r="L430" i="12"/>
  <c r="N430" i="12" s="1"/>
  <c r="L444" i="12"/>
  <c r="N444" i="12" s="1"/>
  <c r="L456" i="12"/>
  <c r="N456" i="12" s="1"/>
  <c r="L469" i="12"/>
  <c r="N469" i="12" s="1"/>
  <c r="L482" i="12"/>
  <c r="N482" i="12" s="1"/>
  <c r="L494" i="12"/>
  <c r="N494" i="12" s="1"/>
  <c r="L508" i="12"/>
  <c r="N508" i="12" s="1"/>
  <c r="L520" i="12"/>
  <c r="N520" i="12" s="1"/>
  <c r="L533" i="12"/>
  <c r="N533" i="12" s="1"/>
  <c r="L546" i="12"/>
  <c r="N546" i="12" s="1"/>
  <c r="L558" i="12"/>
  <c r="N558" i="12" s="1"/>
  <c r="L572" i="12"/>
  <c r="N572" i="12" s="1"/>
  <c r="L584" i="12"/>
  <c r="N584" i="12" s="1"/>
  <c r="L597" i="12"/>
  <c r="N597" i="12" s="1"/>
  <c r="L608" i="12"/>
  <c r="N608" i="12" s="1"/>
  <c r="L619" i="12"/>
  <c r="N619" i="12" s="1"/>
  <c r="L629" i="12"/>
  <c r="N629" i="12" s="1"/>
  <c r="L640" i="12"/>
  <c r="N640" i="12" s="1"/>
  <c r="L651" i="12"/>
  <c r="N651" i="12" s="1"/>
  <c r="L661" i="12"/>
  <c r="N661" i="12" s="1"/>
  <c r="L672" i="12"/>
  <c r="N672" i="12" s="1"/>
  <c r="L683" i="12"/>
  <c r="N683" i="12" s="1"/>
  <c r="L693" i="12"/>
  <c r="N693" i="12" s="1"/>
  <c r="L704" i="12"/>
  <c r="N704" i="12" s="1"/>
  <c r="L715" i="12"/>
  <c r="N715" i="12" s="1"/>
  <c r="L725" i="12"/>
  <c r="N725" i="12" s="1"/>
  <c r="L734" i="12"/>
  <c r="N734" i="12" s="1"/>
  <c r="L744" i="12"/>
  <c r="N744" i="12" s="1"/>
  <c r="L753" i="12"/>
  <c r="N753" i="12" s="1"/>
  <c r="L762" i="12"/>
  <c r="N762" i="12" s="1"/>
  <c r="L771" i="12"/>
  <c r="N771" i="12" s="1"/>
  <c r="L780" i="12"/>
  <c r="N780" i="12" s="1"/>
  <c r="L789" i="12"/>
  <c r="N789" i="12" s="1"/>
  <c r="L798" i="12"/>
  <c r="N798" i="12" s="1"/>
  <c r="L808" i="12"/>
  <c r="N808" i="12" s="1"/>
  <c r="L817" i="12"/>
  <c r="N817" i="12" s="1"/>
  <c r="L826" i="12"/>
  <c r="N826" i="12" s="1"/>
  <c r="L835" i="12"/>
  <c r="N835" i="12" s="1"/>
  <c r="L844" i="12"/>
  <c r="N844" i="12" s="1"/>
  <c r="L853" i="12"/>
  <c r="N853" i="12" s="1"/>
  <c r="L862" i="12"/>
  <c r="N862" i="12" s="1"/>
  <c r="L872" i="12"/>
  <c r="N872" i="12" s="1"/>
  <c r="L881" i="12"/>
  <c r="N881" i="12" s="1"/>
  <c r="L890" i="12"/>
  <c r="N890" i="12" s="1"/>
  <c r="L899" i="12"/>
  <c r="N899" i="12" s="1"/>
  <c r="L908" i="12"/>
  <c r="N908" i="12" s="1"/>
  <c r="L917" i="12"/>
  <c r="N917" i="12" s="1"/>
  <c r="L926" i="12"/>
  <c r="N926" i="12" s="1"/>
  <c r="L936" i="12"/>
  <c r="N936" i="12" s="1"/>
  <c r="L945" i="12"/>
  <c r="N945" i="12" s="1"/>
  <c r="L954" i="12"/>
  <c r="N954" i="12" s="1"/>
  <c r="L963" i="12"/>
  <c r="N963" i="12" s="1"/>
  <c r="L971" i="12"/>
  <c r="N971" i="12" s="1"/>
  <c r="L979" i="12"/>
  <c r="N979" i="12" s="1"/>
  <c r="L987" i="12"/>
  <c r="N987" i="12" s="1"/>
  <c r="L995" i="12"/>
  <c r="N995" i="12" s="1"/>
  <c r="L1003" i="12"/>
  <c r="N1003" i="12" s="1"/>
  <c r="L1011" i="12"/>
  <c r="N1011" i="12" s="1"/>
  <c r="L1019" i="12"/>
  <c r="N1019" i="12" s="1"/>
  <c r="L1027" i="12"/>
  <c r="N1027" i="12" s="1"/>
  <c r="L1035" i="12"/>
  <c r="N1035" i="12" s="1"/>
  <c r="L1043" i="12"/>
  <c r="N1043" i="12" s="1"/>
  <c r="L1051" i="12"/>
  <c r="N1051" i="12" s="1"/>
  <c r="L1059" i="12"/>
  <c r="N1059" i="12" s="1"/>
  <c r="L1067" i="12"/>
  <c r="N1067" i="12" s="1"/>
  <c r="L1075" i="12"/>
  <c r="N1075" i="12" s="1"/>
  <c r="L1083" i="12"/>
  <c r="N1083" i="12" s="1"/>
  <c r="L1091" i="12"/>
  <c r="N1091" i="12" s="1"/>
  <c r="L1099" i="12"/>
  <c r="N1099" i="12" s="1"/>
  <c r="L1107" i="12"/>
  <c r="N1107" i="12" s="1"/>
  <c r="L1115" i="12"/>
  <c r="N1115" i="12" s="1"/>
  <c r="L1123" i="12"/>
  <c r="N1123" i="12" s="1"/>
  <c r="L1131" i="12"/>
  <c r="N1131" i="12" s="1"/>
  <c r="L1139" i="12"/>
  <c r="N1139" i="12" s="1"/>
  <c r="L1147" i="12"/>
  <c r="N1147" i="12" s="1"/>
  <c r="L1155" i="12"/>
  <c r="N1155" i="12" s="1"/>
  <c r="L1163" i="12"/>
  <c r="N1163" i="12" s="1"/>
  <c r="L1171" i="12"/>
  <c r="N1171" i="12" s="1"/>
  <c r="L1179" i="12"/>
  <c r="N1179" i="12" s="1"/>
  <c r="L1187" i="12"/>
  <c r="N1187" i="12" s="1"/>
  <c r="L1195" i="12"/>
  <c r="N1195" i="12" s="1"/>
  <c r="L1203" i="12"/>
  <c r="N1203" i="12" s="1"/>
  <c r="L1211" i="12"/>
  <c r="N1211" i="12" s="1"/>
  <c r="L1219" i="12"/>
  <c r="N1219" i="12" s="1"/>
  <c r="L1227" i="12"/>
  <c r="N1227" i="12" s="1"/>
  <c r="L1235" i="12"/>
  <c r="N1235" i="12" s="1"/>
  <c r="L1243" i="12"/>
  <c r="N1243" i="12" s="1"/>
  <c r="L1251" i="12"/>
  <c r="N1251" i="12" s="1"/>
  <c r="L1259" i="12"/>
  <c r="N1259" i="12" s="1"/>
  <c r="L1267" i="12"/>
  <c r="N1267" i="12" s="1"/>
  <c r="L1275" i="12"/>
  <c r="N1275" i="12" s="1"/>
  <c r="L1283" i="12"/>
  <c r="N1283" i="12" s="1"/>
  <c r="L1291" i="12"/>
  <c r="N1291" i="12" s="1"/>
  <c r="L1299" i="12"/>
  <c r="N1299" i="12" s="1"/>
  <c r="L1307" i="12"/>
  <c r="N1307" i="12" s="1"/>
  <c r="L1315" i="12"/>
  <c r="N1315" i="12" s="1"/>
  <c r="L1323" i="12"/>
  <c r="N1323" i="12" s="1"/>
  <c r="L1331" i="12"/>
  <c r="N1331" i="12" s="1"/>
  <c r="L1339" i="12"/>
  <c r="N1339" i="12" s="1"/>
  <c r="L1347" i="12"/>
  <c r="N1347" i="12" s="1"/>
  <c r="L1355" i="12"/>
  <c r="N1355" i="12" s="1"/>
  <c r="L1363" i="12"/>
  <c r="N1363" i="12" s="1"/>
  <c r="L1371" i="12"/>
  <c r="N1371" i="12" s="1"/>
  <c r="L1379" i="12"/>
  <c r="N1379" i="12" s="1"/>
  <c r="L1387" i="12"/>
  <c r="N1387" i="12" s="1"/>
  <c r="L1395" i="12"/>
  <c r="N1395" i="12" s="1"/>
  <c r="L1403" i="12"/>
  <c r="N1403" i="12" s="1"/>
  <c r="L1411" i="12"/>
  <c r="N1411" i="12" s="1"/>
  <c r="L1419" i="12"/>
  <c r="N1419" i="12" s="1"/>
  <c r="L1427" i="12"/>
  <c r="N1427" i="12" s="1"/>
  <c r="L1435" i="12"/>
  <c r="N1435" i="12" s="1"/>
  <c r="L1443" i="12"/>
  <c r="N1443" i="12" s="1"/>
  <c r="L1451" i="12"/>
  <c r="N1451" i="12" s="1"/>
  <c r="L25" i="12"/>
  <c r="N25" i="12" s="1"/>
  <c r="L47" i="12"/>
  <c r="N47" i="12" s="1"/>
  <c r="L65" i="12"/>
  <c r="N65" i="12" s="1"/>
  <c r="L88" i="12"/>
  <c r="N88" i="12" s="1"/>
  <c r="L108" i="12"/>
  <c r="N108" i="12" s="1"/>
  <c r="L125" i="12"/>
  <c r="N125" i="12" s="1"/>
  <c r="L138" i="12"/>
  <c r="N138" i="12" s="1"/>
  <c r="L150" i="12"/>
  <c r="N150" i="12" s="1"/>
  <c r="L164" i="12"/>
  <c r="N164" i="12" s="1"/>
  <c r="L176" i="12"/>
  <c r="N176" i="12" s="1"/>
  <c r="L189" i="12"/>
  <c r="N189" i="12" s="1"/>
  <c r="L202" i="12"/>
  <c r="N202" i="12" s="1"/>
  <c r="L214" i="12"/>
  <c r="N214" i="12" s="1"/>
  <c r="L228" i="12"/>
  <c r="N228" i="12" s="1"/>
  <c r="L240" i="12"/>
  <c r="N240" i="12" s="1"/>
  <c r="L253" i="12"/>
  <c r="N253" i="12" s="1"/>
  <c r="L266" i="12"/>
  <c r="N266" i="12" s="1"/>
  <c r="L278" i="12"/>
  <c r="N278" i="12" s="1"/>
  <c r="L292" i="12"/>
  <c r="N292" i="12" s="1"/>
  <c r="L304" i="12"/>
  <c r="N304" i="12" s="1"/>
  <c r="L317" i="12"/>
  <c r="N317" i="12" s="1"/>
  <c r="L330" i="12"/>
  <c r="N330" i="12" s="1"/>
  <c r="L342" i="12"/>
  <c r="N342" i="12" s="1"/>
  <c r="L356" i="12"/>
  <c r="N356" i="12" s="1"/>
  <c r="L368" i="12"/>
  <c r="N368" i="12" s="1"/>
  <c r="L381" i="12"/>
  <c r="N381" i="12" s="1"/>
  <c r="L394" i="12"/>
  <c r="N394" i="12" s="1"/>
  <c r="L406" i="12"/>
  <c r="N406" i="12" s="1"/>
  <c r="L420" i="12"/>
  <c r="N420" i="12" s="1"/>
  <c r="L432" i="12"/>
  <c r="N432" i="12" s="1"/>
  <c r="L445" i="12"/>
  <c r="N445" i="12" s="1"/>
  <c r="L458" i="12"/>
  <c r="N458" i="12" s="1"/>
  <c r="L470" i="12"/>
  <c r="N470" i="12" s="1"/>
  <c r="L484" i="12"/>
  <c r="N484" i="12" s="1"/>
  <c r="L496" i="12"/>
  <c r="N496" i="12" s="1"/>
  <c r="L509" i="12"/>
  <c r="N509" i="12" s="1"/>
  <c r="L522" i="12"/>
  <c r="N522" i="12" s="1"/>
  <c r="L534" i="12"/>
  <c r="N534" i="12" s="1"/>
  <c r="L548" i="12"/>
  <c r="N548" i="12" s="1"/>
  <c r="L560" i="12"/>
  <c r="N560" i="12" s="1"/>
  <c r="L573" i="12"/>
  <c r="N573" i="12" s="1"/>
  <c r="L586" i="12"/>
  <c r="N586" i="12" s="1"/>
  <c r="L598" i="12"/>
  <c r="N598" i="12" s="1"/>
  <c r="L610" i="12"/>
  <c r="N610" i="12" s="1"/>
  <c r="L620" i="12"/>
  <c r="N620" i="12" s="1"/>
  <c r="L630" i="12"/>
  <c r="N630" i="12" s="1"/>
  <c r="L642" i="12"/>
  <c r="N642" i="12" s="1"/>
  <c r="L652" i="12"/>
  <c r="N652" i="12" s="1"/>
  <c r="L662" i="12"/>
  <c r="N662" i="12" s="1"/>
  <c r="L674" i="12"/>
  <c r="N674" i="12" s="1"/>
  <c r="L684" i="12"/>
  <c r="N684" i="12" s="1"/>
  <c r="L694" i="12"/>
  <c r="N694" i="12" s="1"/>
  <c r="L706" i="12"/>
  <c r="N706" i="12" s="1"/>
  <c r="L716" i="12"/>
  <c r="N716" i="12" s="1"/>
  <c r="L726" i="12"/>
  <c r="N726" i="12" s="1"/>
  <c r="L736" i="12"/>
  <c r="N736" i="12" s="1"/>
  <c r="L745" i="12"/>
  <c r="N745" i="12" s="1"/>
  <c r="L754" i="12"/>
  <c r="N754" i="12" s="1"/>
  <c r="L763" i="12"/>
  <c r="N763" i="12" s="1"/>
  <c r="L772" i="12"/>
  <c r="N772" i="12" s="1"/>
  <c r="L781" i="12"/>
  <c r="N781" i="12" s="1"/>
  <c r="L790" i="12"/>
  <c r="N790" i="12" s="1"/>
  <c r="L800" i="12"/>
  <c r="N800" i="12" s="1"/>
  <c r="L809" i="12"/>
  <c r="N809" i="12" s="1"/>
  <c r="L818" i="12"/>
  <c r="N818" i="12" s="1"/>
  <c r="L827" i="12"/>
  <c r="N827" i="12" s="1"/>
  <c r="L836" i="12"/>
  <c r="N836" i="12" s="1"/>
  <c r="L845" i="12"/>
  <c r="N845" i="12" s="1"/>
  <c r="L854" i="12"/>
  <c r="N854" i="12" s="1"/>
  <c r="L864" i="12"/>
  <c r="N864" i="12" s="1"/>
  <c r="L873" i="12"/>
  <c r="N873" i="12" s="1"/>
  <c r="L882" i="12"/>
  <c r="N882" i="12" s="1"/>
  <c r="L891" i="12"/>
  <c r="N891" i="12" s="1"/>
  <c r="L900" i="12"/>
  <c r="N900" i="12" s="1"/>
  <c r="L909" i="12"/>
  <c r="N909" i="12" s="1"/>
  <c r="L918" i="12"/>
  <c r="N918" i="12" s="1"/>
  <c r="L928" i="12"/>
  <c r="N928" i="12" s="1"/>
  <c r="L937" i="12"/>
  <c r="N937" i="12" s="1"/>
  <c r="L946" i="12"/>
  <c r="N946" i="12" s="1"/>
  <c r="L955" i="12"/>
  <c r="N955" i="12" s="1"/>
  <c r="L964" i="12"/>
  <c r="N964" i="12" s="1"/>
  <c r="L972" i="12"/>
  <c r="N972" i="12" s="1"/>
  <c r="L980" i="12"/>
  <c r="N980" i="12" s="1"/>
  <c r="L988" i="12"/>
  <c r="N988" i="12" s="1"/>
  <c r="L996" i="12"/>
  <c r="N996" i="12" s="1"/>
  <c r="L1004" i="12"/>
  <c r="N1004" i="12" s="1"/>
  <c r="L1012" i="12"/>
  <c r="N1012" i="12" s="1"/>
  <c r="L1020" i="12"/>
  <c r="N1020" i="12" s="1"/>
  <c r="L1028" i="12"/>
  <c r="N1028" i="12" s="1"/>
  <c r="L1036" i="12"/>
  <c r="N1036" i="12" s="1"/>
  <c r="L1044" i="12"/>
  <c r="N1044" i="12" s="1"/>
  <c r="L1052" i="12"/>
  <c r="N1052" i="12" s="1"/>
  <c r="L1060" i="12"/>
  <c r="N1060" i="12" s="1"/>
  <c r="L1068" i="12"/>
  <c r="N1068" i="12" s="1"/>
  <c r="L1076" i="12"/>
  <c r="N1076" i="12" s="1"/>
  <c r="L1084" i="12"/>
  <c r="N1084" i="12" s="1"/>
  <c r="L1092" i="12"/>
  <c r="N1092" i="12" s="1"/>
  <c r="L1100" i="12"/>
  <c r="N1100" i="12" s="1"/>
  <c r="L1108" i="12"/>
  <c r="N1108" i="12" s="1"/>
  <c r="L1116" i="12"/>
  <c r="N1116" i="12" s="1"/>
  <c r="L1124" i="12"/>
  <c r="N1124" i="12" s="1"/>
  <c r="L1132" i="12"/>
  <c r="N1132" i="12" s="1"/>
  <c r="L1140" i="12"/>
  <c r="N1140" i="12" s="1"/>
  <c r="L1148" i="12"/>
  <c r="N1148" i="12" s="1"/>
  <c r="L1156" i="12"/>
  <c r="N1156" i="12" s="1"/>
  <c r="L1164" i="12"/>
  <c r="N1164" i="12" s="1"/>
  <c r="L1172" i="12"/>
  <c r="N1172" i="12" s="1"/>
  <c r="L1180" i="12"/>
  <c r="N1180" i="12" s="1"/>
  <c r="L1188" i="12"/>
  <c r="N1188" i="12" s="1"/>
  <c r="L1196" i="12"/>
  <c r="N1196" i="12" s="1"/>
  <c r="L1204" i="12"/>
  <c r="N1204" i="12" s="1"/>
  <c r="L1212" i="12"/>
  <c r="N1212" i="12" s="1"/>
  <c r="L1220" i="12"/>
  <c r="N1220" i="12" s="1"/>
  <c r="L1228" i="12"/>
  <c r="N1228" i="12" s="1"/>
  <c r="L1236" i="12"/>
  <c r="N1236" i="12" s="1"/>
  <c r="L1244" i="12"/>
  <c r="N1244" i="12" s="1"/>
  <c r="L1252" i="12"/>
  <c r="N1252" i="12" s="1"/>
  <c r="L1260" i="12"/>
  <c r="N1260" i="12" s="1"/>
  <c r="L1268" i="12"/>
  <c r="N1268" i="12" s="1"/>
  <c r="L1276" i="12"/>
  <c r="N1276" i="12" s="1"/>
  <c r="L1284" i="12"/>
  <c r="N1284" i="12" s="1"/>
  <c r="L1292" i="12"/>
  <c r="N1292" i="12" s="1"/>
  <c r="L1300" i="12"/>
  <c r="N1300" i="12" s="1"/>
  <c r="L1308" i="12"/>
  <c r="N1308" i="12" s="1"/>
  <c r="L1316" i="12"/>
  <c r="N1316" i="12" s="1"/>
  <c r="L1324" i="12"/>
  <c r="N1324" i="12" s="1"/>
  <c r="L1332" i="12"/>
  <c r="N1332" i="12" s="1"/>
  <c r="L1340" i="12"/>
  <c r="N1340" i="12" s="1"/>
  <c r="L1348" i="12"/>
  <c r="N1348" i="12" s="1"/>
  <c r="L1356" i="12"/>
  <c r="N1356" i="12" s="1"/>
  <c r="L1364" i="12"/>
  <c r="N1364" i="12" s="1"/>
  <c r="L1372" i="12"/>
  <c r="N1372" i="12" s="1"/>
  <c r="L1380" i="12"/>
  <c r="N1380" i="12" s="1"/>
  <c r="L1388" i="12"/>
  <c r="N1388" i="12" s="1"/>
  <c r="L1396" i="12"/>
  <c r="N1396" i="12" s="1"/>
  <c r="L1404" i="12"/>
  <c r="N1404" i="12" s="1"/>
  <c r="L1412" i="12"/>
  <c r="N1412" i="12" s="1"/>
  <c r="L1420" i="12"/>
  <c r="N1420" i="12" s="1"/>
  <c r="L1428" i="12"/>
  <c r="N1428" i="12" s="1"/>
  <c r="L1436" i="12"/>
  <c r="N1436" i="12" s="1"/>
  <c r="L1444" i="12"/>
  <c r="N1444" i="12" s="1"/>
  <c r="L1452" i="12"/>
  <c r="N1452" i="12" s="1"/>
  <c r="L5" i="12"/>
  <c r="N5" i="12" s="1"/>
  <c r="L28" i="12"/>
  <c r="N28" i="12" s="1"/>
  <c r="L49" i="12"/>
  <c r="N49" i="12" s="1"/>
  <c r="L69" i="12"/>
  <c r="N69" i="12" s="1"/>
  <c r="L89" i="12"/>
  <c r="N89" i="12" s="1"/>
  <c r="L111" i="12"/>
  <c r="N111" i="12" s="1"/>
  <c r="L126" i="12"/>
  <c r="N126" i="12" s="1"/>
  <c r="L140" i="12"/>
  <c r="N140" i="12" s="1"/>
  <c r="L152" i="12"/>
  <c r="N152" i="12" s="1"/>
  <c r="L165" i="12"/>
  <c r="N165" i="12" s="1"/>
  <c r="L178" i="12"/>
  <c r="N178" i="12" s="1"/>
  <c r="L190" i="12"/>
  <c r="N190" i="12" s="1"/>
  <c r="L204" i="12"/>
  <c r="N204" i="12" s="1"/>
  <c r="L216" i="12"/>
  <c r="N216" i="12" s="1"/>
  <c r="L229" i="12"/>
  <c r="N229" i="12" s="1"/>
  <c r="L242" i="12"/>
  <c r="N242" i="12" s="1"/>
  <c r="L254" i="12"/>
  <c r="N254" i="12" s="1"/>
  <c r="L268" i="12"/>
  <c r="N268" i="12" s="1"/>
  <c r="L280" i="12"/>
  <c r="N280" i="12" s="1"/>
  <c r="L293" i="12"/>
  <c r="N293" i="12" s="1"/>
  <c r="L306" i="12"/>
  <c r="N306" i="12" s="1"/>
  <c r="L318" i="12"/>
  <c r="N318" i="12" s="1"/>
  <c r="L332" i="12"/>
  <c r="N332" i="12" s="1"/>
  <c r="L344" i="12"/>
  <c r="N344" i="12" s="1"/>
  <c r="L357" i="12"/>
  <c r="N357" i="12" s="1"/>
  <c r="L370" i="12"/>
  <c r="N370" i="12" s="1"/>
  <c r="L382" i="12"/>
  <c r="N382" i="12" s="1"/>
  <c r="L396" i="12"/>
  <c r="N396" i="12" s="1"/>
  <c r="L408" i="12"/>
  <c r="N408" i="12" s="1"/>
  <c r="L421" i="12"/>
  <c r="N421" i="12" s="1"/>
  <c r="L434" i="12"/>
  <c r="N434" i="12" s="1"/>
  <c r="L446" i="12"/>
  <c r="N446" i="12" s="1"/>
  <c r="L460" i="12"/>
  <c r="N460" i="12" s="1"/>
  <c r="L472" i="12"/>
  <c r="N472" i="12" s="1"/>
  <c r="L485" i="12"/>
  <c r="N485" i="12" s="1"/>
  <c r="L498" i="12"/>
  <c r="N498" i="12" s="1"/>
  <c r="L510" i="12"/>
  <c r="N510" i="12" s="1"/>
  <c r="L524" i="12"/>
  <c r="N524" i="12" s="1"/>
  <c r="L536" i="12"/>
  <c r="N536" i="12" s="1"/>
  <c r="L549" i="12"/>
  <c r="N549" i="12" s="1"/>
  <c r="L562" i="12"/>
  <c r="N562" i="12" s="1"/>
  <c r="L574" i="12"/>
  <c r="N574" i="12" s="1"/>
  <c r="L588" i="12"/>
  <c r="N588" i="12" s="1"/>
  <c r="L600" i="12"/>
  <c r="N600" i="12" s="1"/>
  <c r="L611" i="12"/>
  <c r="N611" i="12" s="1"/>
  <c r="L621" i="12"/>
  <c r="N621" i="12" s="1"/>
  <c r="L632" i="12"/>
  <c r="N632" i="12" s="1"/>
  <c r="L643" i="12"/>
  <c r="N643" i="12" s="1"/>
  <c r="L653" i="12"/>
  <c r="N653" i="12" s="1"/>
  <c r="L664" i="12"/>
  <c r="N664" i="12" s="1"/>
  <c r="L675" i="12"/>
  <c r="N675" i="12" s="1"/>
  <c r="L685" i="12"/>
  <c r="N685" i="12" s="1"/>
  <c r="L696" i="12"/>
  <c r="N696" i="12" s="1"/>
  <c r="L707" i="12"/>
  <c r="N707" i="12" s="1"/>
  <c r="L717" i="12"/>
  <c r="N717" i="12" s="1"/>
  <c r="L728" i="12"/>
  <c r="N728" i="12" s="1"/>
  <c r="L737" i="12"/>
  <c r="N737" i="12" s="1"/>
  <c r="L746" i="12"/>
  <c r="N746" i="12" s="1"/>
  <c r="L755" i="12"/>
  <c r="N755" i="12" s="1"/>
  <c r="L764" i="12"/>
  <c r="N764" i="12" s="1"/>
  <c r="L773" i="12"/>
  <c r="N773" i="12" s="1"/>
  <c r="L782" i="12"/>
  <c r="N782" i="12" s="1"/>
  <c r="L792" i="12"/>
  <c r="N792" i="12" s="1"/>
  <c r="L801" i="12"/>
  <c r="N801" i="12" s="1"/>
  <c r="L810" i="12"/>
  <c r="N810" i="12" s="1"/>
  <c r="L819" i="12"/>
  <c r="N819" i="12" s="1"/>
  <c r="L828" i="12"/>
  <c r="N828" i="12" s="1"/>
  <c r="L837" i="12"/>
  <c r="N837" i="12" s="1"/>
  <c r="L846" i="12"/>
  <c r="N846" i="12" s="1"/>
  <c r="L856" i="12"/>
  <c r="N856" i="12" s="1"/>
  <c r="L865" i="12"/>
  <c r="N865" i="12" s="1"/>
  <c r="L874" i="12"/>
  <c r="N874" i="12" s="1"/>
  <c r="L883" i="12"/>
  <c r="N883" i="12" s="1"/>
  <c r="L892" i="12"/>
  <c r="N892" i="12" s="1"/>
  <c r="L901" i="12"/>
  <c r="N901" i="12" s="1"/>
  <c r="L910" i="12"/>
  <c r="N910" i="12" s="1"/>
  <c r="L920" i="12"/>
  <c r="N920" i="12" s="1"/>
  <c r="L929" i="12"/>
  <c r="N929" i="12" s="1"/>
  <c r="L938" i="12"/>
  <c r="N938" i="12" s="1"/>
  <c r="L947" i="12"/>
  <c r="N947" i="12" s="1"/>
  <c r="L956" i="12"/>
  <c r="N956" i="12" s="1"/>
  <c r="L965" i="12"/>
  <c r="N965" i="12" s="1"/>
  <c r="L973" i="12"/>
  <c r="N973" i="12" s="1"/>
  <c r="L981" i="12"/>
  <c r="N981" i="12" s="1"/>
  <c r="L989" i="12"/>
  <c r="N989" i="12" s="1"/>
  <c r="L997" i="12"/>
  <c r="N997" i="12" s="1"/>
  <c r="L1005" i="12"/>
  <c r="N1005" i="12" s="1"/>
  <c r="L1013" i="12"/>
  <c r="N1013" i="12" s="1"/>
  <c r="L1021" i="12"/>
  <c r="N1021" i="12" s="1"/>
  <c r="L1029" i="12"/>
  <c r="N1029" i="12" s="1"/>
  <c r="L1037" i="12"/>
  <c r="N1037" i="12" s="1"/>
  <c r="L1045" i="12"/>
  <c r="N1045" i="12" s="1"/>
  <c r="L1053" i="12"/>
  <c r="N1053" i="12" s="1"/>
  <c r="L1061" i="12"/>
  <c r="N1061" i="12" s="1"/>
  <c r="L1069" i="12"/>
  <c r="N1069" i="12" s="1"/>
  <c r="L1077" i="12"/>
  <c r="N1077" i="12" s="1"/>
  <c r="L1085" i="12"/>
  <c r="N1085" i="12" s="1"/>
  <c r="L1093" i="12"/>
  <c r="N1093" i="12" s="1"/>
  <c r="L1101" i="12"/>
  <c r="N1101" i="12" s="1"/>
  <c r="L1109" i="12"/>
  <c r="N1109" i="12" s="1"/>
  <c r="L1117" i="12"/>
  <c r="N1117" i="12" s="1"/>
  <c r="L1125" i="12"/>
  <c r="N1125" i="12" s="1"/>
  <c r="L1133" i="12"/>
  <c r="N1133" i="12" s="1"/>
  <c r="L1141" i="12"/>
  <c r="N1141" i="12" s="1"/>
  <c r="L1149" i="12"/>
  <c r="N1149" i="12" s="1"/>
  <c r="L1157" i="12"/>
  <c r="N1157" i="12" s="1"/>
  <c r="L1165" i="12"/>
  <c r="N1165" i="12" s="1"/>
  <c r="L1173" i="12"/>
  <c r="N1173" i="12" s="1"/>
  <c r="L1181" i="12"/>
  <c r="N1181" i="12" s="1"/>
  <c r="L1189" i="12"/>
  <c r="N1189" i="12" s="1"/>
  <c r="L1197" i="12"/>
  <c r="N1197" i="12" s="1"/>
  <c r="L1205" i="12"/>
  <c r="N1205" i="12" s="1"/>
  <c r="L1213" i="12"/>
  <c r="N1213" i="12" s="1"/>
  <c r="L1221" i="12"/>
  <c r="N1221" i="12" s="1"/>
  <c r="L1229" i="12"/>
  <c r="N1229" i="12" s="1"/>
  <c r="L1237" i="12"/>
  <c r="N1237" i="12" s="1"/>
  <c r="L1245" i="12"/>
  <c r="N1245" i="12" s="1"/>
  <c r="L1253" i="12"/>
  <c r="N1253" i="12" s="1"/>
  <c r="L1261" i="12"/>
  <c r="N1261" i="12" s="1"/>
  <c r="L1269" i="12"/>
  <c r="N1269" i="12" s="1"/>
  <c r="L1277" i="12"/>
  <c r="N1277" i="12" s="1"/>
  <c r="L1285" i="12"/>
  <c r="N1285" i="12" s="1"/>
  <c r="L1293" i="12"/>
  <c r="N1293" i="12" s="1"/>
  <c r="L1301" i="12"/>
  <c r="N1301" i="12" s="1"/>
  <c r="L1309" i="12"/>
  <c r="N1309" i="12" s="1"/>
  <c r="L1317" i="12"/>
  <c r="N1317" i="12" s="1"/>
  <c r="L1325" i="12"/>
  <c r="N1325" i="12" s="1"/>
  <c r="L1333" i="12"/>
  <c r="N1333" i="12" s="1"/>
  <c r="L1341" i="12"/>
  <c r="N1341" i="12" s="1"/>
  <c r="L1349" i="12"/>
  <c r="N1349" i="12" s="1"/>
  <c r="L1357" i="12"/>
  <c r="N1357" i="12" s="1"/>
  <c r="L1365" i="12"/>
  <c r="N1365" i="12" s="1"/>
  <c r="L1373" i="12"/>
  <c r="N1373" i="12" s="1"/>
  <c r="L1381" i="12"/>
  <c r="N1381" i="12" s="1"/>
  <c r="L1389" i="12"/>
  <c r="N1389" i="12" s="1"/>
  <c r="L1397" i="12"/>
  <c r="N1397" i="12" s="1"/>
  <c r="L1405" i="12"/>
  <c r="N1405" i="12" s="1"/>
  <c r="L1413" i="12"/>
  <c r="N1413" i="12" s="1"/>
  <c r="L1421" i="12"/>
  <c r="N1421" i="12" s="1"/>
  <c r="L1429" i="12"/>
  <c r="N1429" i="12" s="1"/>
  <c r="L1437" i="12"/>
  <c r="N1437" i="12" s="1"/>
  <c r="L1445" i="12"/>
  <c r="N1445" i="12" s="1"/>
  <c r="L1453" i="12"/>
  <c r="N1453" i="12" s="1"/>
  <c r="L1434" i="12"/>
  <c r="N1434" i="12" s="1"/>
  <c r="L1414" i="12"/>
  <c r="N1414" i="12" s="1"/>
  <c r="L1392" i="12"/>
  <c r="N1392" i="12" s="1"/>
  <c r="L1370" i="12"/>
  <c r="N1370" i="12" s="1"/>
  <c r="L1350" i="12"/>
  <c r="N1350" i="12" s="1"/>
  <c r="L1328" i="12"/>
  <c r="N1328" i="12" s="1"/>
  <c r="L1306" i="12"/>
  <c r="N1306" i="12" s="1"/>
  <c r="L1286" i="12"/>
  <c r="N1286" i="12" s="1"/>
  <c r="L1264" i="12"/>
  <c r="N1264" i="12" s="1"/>
  <c r="L1242" i="12"/>
  <c r="N1242" i="12" s="1"/>
  <c r="L1222" i="12"/>
  <c r="N1222" i="12" s="1"/>
  <c r="L1200" i="12"/>
  <c r="N1200" i="12" s="1"/>
  <c r="L1178" i="12"/>
  <c r="N1178" i="12" s="1"/>
  <c r="L1158" i="12"/>
  <c r="N1158" i="12" s="1"/>
  <c r="L1136" i="12"/>
  <c r="N1136" i="12" s="1"/>
  <c r="L1114" i="12"/>
  <c r="N1114" i="12" s="1"/>
  <c r="L1094" i="12"/>
  <c r="N1094" i="12" s="1"/>
  <c r="L1072" i="12"/>
  <c r="N1072" i="12" s="1"/>
  <c r="L1050" i="12"/>
  <c r="N1050" i="12" s="1"/>
  <c r="L1030" i="12"/>
  <c r="N1030" i="12" s="1"/>
  <c r="L1008" i="12"/>
  <c r="N1008" i="12" s="1"/>
  <c r="L986" i="12"/>
  <c r="N986" i="12" s="1"/>
  <c r="L957" i="12"/>
  <c r="N957" i="12" s="1"/>
  <c r="L884" i="12"/>
  <c r="N884" i="12" s="1"/>
  <c r="L811" i="12"/>
  <c r="N811" i="12" s="1"/>
  <c r="L738" i="12"/>
  <c r="N738" i="12" s="1"/>
  <c r="L654" i="12"/>
  <c r="N654" i="12" s="1"/>
  <c r="L564" i="12"/>
  <c r="N564" i="12" s="1"/>
  <c r="L461" i="12"/>
  <c r="N461" i="12" s="1"/>
  <c r="L358" i="12"/>
  <c r="N358" i="12" s="1"/>
  <c r="L256" i="12"/>
  <c r="N256" i="12" s="1"/>
  <c r="L154" i="12"/>
  <c r="N154" i="12" s="1"/>
  <c r="L12" i="12"/>
  <c r="N12" i="12" s="1"/>
  <c r="L1454" i="12"/>
  <c r="N1454" i="12" s="1"/>
  <c r="L1432" i="12"/>
  <c r="N1432" i="12" s="1"/>
  <c r="L1410" i="12"/>
  <c r="N1410" i="12" s="1"/>
  <c r="L1390" i="12"/>
  <c r="N1390" i="12" s="1"/>
  <c r="L1368" i="12"/>
  <c r="N1368" i="12" s="1"/>
  <c r="L1346" i="12"/>
  <c r="N1346" i="12" s="1"/>
  <c r="L1326" i="12"/>
  <c r="N1326" i="12" s="1"/>
  <c r="L1304" i="12"/>
  <c r="N1304" i="12" s="1"/>
  <c r="L1282" i="12"/>
  <c r="N1282" i="12" s="1"/>
  <c r="L1262" i="12"/>
  <c r="N1262" i="12" s="1"/>
  <c r="L1240" i="12"/>
  <c r="N1240" i="12" s="1"/>
  <c r="L1218" i="12"/>
  <c r="N1218" i="12" s="1"/>
  <c r="L1198" i="12"/>
  <c r="N1198" i="12" s="1"/>
  <c r="L1176" i="12"/>
  <c r="N1176" i="12" s="1"/>
  <c r="L1154" i="12"/>
  <c r="N1154" i="12" s="1"/>
  <c r="L1134" i="12"/>
  <c r="N1134" i="12" s="1"/>
  <c r="L1112" i="12"/>
  <c r="N1112" i="12" s="1"/>
  <c r="L1090" i="12"/>
  <c r="N1090" i="12" s="1"/>
  <c r="L1070" i="12"/>
  <c r="N1070" i="12" s="1"/>
  <c r="L1048" i="12"/>
  <c r="N1048" i="12" s="1"/>
  <c r="L1026" i="12"/>
  <c r="N1026" i="12" s="1"/>
  <c r="L1006" i="12"/>
  <c r="N1006" i="12" s="1"/>
  <c r="L984" i="12"/>
  <c r="N984" i="12" s="1"/>
  <c r="L948" i="12"/>
  <c r="N948" i="12" s="1"/>
  <c r="L875" i="12"/>
  <c r="N875" i="12" s="1"/>
  <c r="L802" i="12"/>
  <c r="N802" i="12" s="1"/>
  <c r="L729" i="12"/>
  <c r="N729" i="12" s="1"/>
  <c r="L644" i="12"/>
  <c r="N644" i="12" s="1"/>
  <c r="L550" i="12"/>
  <c r="N550" i="12" s="1"/>
  <c r="L448" i="12"/>
  <c r="N448" i="12" s="1"/>
  <c r="L346" i="12"/>
  <c r="N346" i="12" s="1"/>
  <c r="L244" i="12"/>
  <c r="N244" i="12" s="1"/>
  <c r="L141" i="12"/>
  <c r="N141" i="12" s="1"/>
  <c r="L317" i="6"/>
  <c r="L270" i="6"/>
  <c r="L106" i="6"/>
  <c r="L6" i="6"/>
  <c r="L125" i="6"/>
  <c r="L315" i="6"/>
  <c r="L220" i="6"/>
  <c r="L128" i="6"/>
  <c r="L139" i="6"/>
  <c r="L126" i="6"/>
  <c r="L567" i="6"/>
  <c r="L263" i="6"/>
  <c r="L215" i="6"/>
  <c r="L191" i="6"/>
  <c r="L434" i="6"/>
  <c r="L354" i="6"/>
  <c r="L338" i="6"/>
  <c r="L322" i="6"/>
  <c r="L266" i="6"/>
  <c r="L242" i="6"/>
  <c r="L186" i="6"/>
  <c r="L749" i="6"/>
  <c r="L565" i="6"/>
  <c r="L517" i="6"/>
  <c r="L397" i="6"/>
  <c r="L365" i="6"/>
  <c r="L293" i="6"/>
  <c r="L261" i="6"/>
  <c r="L205" i="6"/>
  <c r="L77" i="6"/>
  <c r="L667" i="6"/>
  <c r="L643" i="6"/>
  <c r="L547" i="6"/>
  <c r="L515" i="6"/>
  <c r="L435" i="6"/>
  <c r="L355" i="6"/>
  <c r="L75" i="6"/>
  <c r="L33" i="6"/>
  <c r="L566" i="6"/>
  <c r="L262" i="6"/>
  <c r="L78" i="6"/>
  <c r="L43" i="6"/>
  <c r="Y16" i="6"/>
  <c r="X16" i="6"/>
  <c r="Z16" i="6"/>
  <c r="AA16" i="6"/>
  <c r="W16" i="6"/>
  <c r="K1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58E7A1-CC19-4DFC-8AA8-6E987DF4C00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F8A89DD-D65B-4ED0-8A64-3415355D75E1}" name="WorksheetConnection_Analysis 1.3!$AA$1:$AF$1454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Analysis1.3AA1AF14541"/>
        </x15:connection>
      </ext>
    </extLst>
  </connection>
  <connection id="3" xr16:uid="{D200AB51-7418-452B-B2E0-CBEB354D8501}" name="WorksheetConnection_Orders D!$A$1:$L$25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OrdersDA1L25011"/>
        </x15:connection>
      </ext>
    </extLst>
  </connection>
  <connection id="4" xr16:uid="{10B6D3C2-9E12-4349-B708-8DB886D7C9FF}" name="WorksheetConnection_Orders D!$A$1:$P$25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OrdersDA1P25011"/>
        </x15:connection>
      </ext>
    </extLst>
  </connection>
  <connection id="5" xr16:uid="{88FD247B-6101-4A2E-BB7C-3D7CA4F6D7F6}" name="WorksheetConnection_Orders D!$A$1:$R$2501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OrdersDA1R25011"/>
        </x15:connection>
      </ext>
    </extLst>
  </connection>
  <connection id="6" xr16:uid="{BB11FC10-53B4-4236-8522-C3672C993F08}" name="WorksheetConnection_Orders D!$A$1:$S$2501" type="102" refreshedVersion="8" minRefreshableVersion="5">
    <extLst>
      <ext xmlns:x15="http://schemas.microsoft.com/office/spreadsheetml/2010/11/main" uri="{DE250136-89BD-433C-8126-D09CA5730AF9}">
        <x15:connection id="Range 4" autoDelete="1">
          <x15:rangePr sourceName="_xlcn.WorksheetConnection_OrdersDA1S25011"/>
        </x15:connection>
      </ext>
    </extLst>
  </connection>
</connections>
</file>

<file path=xl/sharedStrings.xml><?xml version="1.0" encoding="utf-8"?>
<sst xmlns="http://schemas.openxmlformats.org/spreadsheetml/2006/main" count="34679" uniqueCount="360">
  <si>
    <t>Order Datetime</t>
  </si>
  <si>
    <t>Order Value</t>
  </si>
  <si>
    <t>Customer ID</t>
  </si>
  <si>
    <t>Sales POC</t>
  </si>
  <si>
    <t>Kwai Yu</t>
  </si>
  <si>
    <t>Paul Henriot</t>
  </si>
  <si>
    <t>Daniel Da Cunha</t>
  </si>
  <si>
    <t>Julie Young</t>
  </si>
  <si>
    <t>Julie Brown</t>
  </si>
  <si>
    <t>Juri Hirano</t>
  </si>
  <si>
    <t>Martine Rance</t>
  </si>
  <si>
    <t>Veysel Oeztan</t>
  </si>
  <si>
    <t>Julie Murphy</t>
  </si>
  <si>
    <t>Dominique Perrier</t>
  </si>
  <si>
    <t>Peter Ferguson</t>
  </si>
  <si>
    <t>Michael Frick</t>
  </si>
  <si>
    <t>William Brown</t>
  </si>
  <si>
    <t>Julie King</t>
  </si>
  <si>
    <t>Janine Labrune</t>
  </si>
  <si>
    <t>Marta Hernandez</t>
  </si>
  <si>
    <t>Matti Karttunen</t>
  </si>
  <si>
    <t>Jonas Bergulfsen</t>
  </si>
  <si>
    <t>Kyung Yu</t>
  </si>
  <si>
    <t>Georg Pipps</t>
  </si>
  <si>
    <t>Adrian Huxley</t>
  </si>
  <si>
    <t>Violeta Benitez</t>
  </si>
  <si>
    <t>Elizabeth Devon</t>
  </si>
  <si>
    <t>Diego Freyre</t>
  </si>
  <si>
    <t>Christina Berglund</t>
  </si>
  <si>
    <t>Mart¡n Sommer</t>
  </si>
  <si>
    <t>Eric Natividad</t>
  </si>
  <si>
    <t>Maria Hernandez</t>
  </si>
  <si>
    <t>Tony Calaghan</t>
  </si>
  <si>
    <t>Francisca Cervantes</t>
  </si>
  <si>
    <t>Mary Saveley</t>
  </si>
  <si>
    <t>Yoshi Tannamuri</t>
  </si>
  <si>
    <t>Steve Thompson</t>
  </si>
  <si>
    <t>Kyung Tseng</t>
  </si>
  <si>
    <t>Leslie Murphy</t>
  </si>
  <si>
    <t>Akiko Shimamura</t>
  </si>
  <si>
    <t>Paolo Accorti</t>
  </si>
  <si>
    <t>Maria Larsson</t>
  </si>
  <si>
    <t>Daniel Tonini</t>
  </si>
  <si>
    <t>Valarie Nelson</t>
  </si>
  <si>
    <t>Valarie Young</t>
  </si>
  <si>
    <t>Allen Nelson</t>
  </si>
  <si>
    <t>Anna O'Hara</t>
  </si>
  <si>
    <t>Jean Fresnisre</t>
  </si>
  <si>
    <t>Mory Kentary</t>
  </si>
  <si>
    <t>Rosa Hernandez</t>
  </si>
  <si>
    <t>Carine Schmitt</t>
  </si>
  <si>
    <t>Steve Frick</t>
  </si>
  <si>
    <t>Jytte Petersen</t>
  </si>
  <si>
    <t>Ann Brown</t>
  </si>
  <si>
    <t>Wing C Tam</t>
  </si>
  <si>
    <t>Annette Roulet</t>
  </si>
  <si>
    <t>Thomas Hardy</t>
  </si>
  <si>
    <t>Eduardo Saavedra</t>
  </si>
  <si>
    <t>Michael Chandler</t>
  </si>
  <si>
    <t>Valarie Thompson</t>
  </si>
  <si>
    <t>Catherine Dewey</t>
  </si>
  <si>
    <t>Elizabeth Lincoln</t>
  </si>
  <si>
    <t>Juri Yoshido</t>
  </si>
  <si>
    <t>Helen Bennett</t>
  </si>
  <si>
    <t>Pirkko Koskitalo</t>
  </si>
  <si>
    <t>Sue Frick</t>
  </si>
  <si>
    <t>Marie Bertrand</t>
  </si>
  <si>
    <t>Roland Mendel</t>
  </si>
  <si>
    <t>Valarie Franco</t>
  </si>
  <si>
    <t>Wendy Victorino</t>
  </si>
  <si>
    <t>Arnold Cruz</t>
  </si>
  <si>
    <t>Laurence Lebihan</t>
  </si>
  <si>
    <t>Henriette Pfalzheim</t>
  </si>
  <si>
    <t>Michael Holz</t>
  </si>
  <si>
    <t>Maurizio Moroni</t>
  </si>
  <si>
    <t>Miguel Barajas</t>
  </si>
  <si>
    <t>Roland Keitel</t>
  </si>
  <si>
    <t>Kalle Suominen</t>
  </si>
  <si>
    <t>Jeff Young</t>
  </si>
  <si>
    <t>Dean Cassidy</t>
  </si>
  <si>
    <t>Jesus Fernandez</t>
  </si>
  <si>
    <t>Victoria Ashworth</t>
  </si>
  <si>
    <t>Palle Ibsen</t>
  </si>
  <si>
    <t>Kee Kuo</t>
  </si>
  <si>
    <t>Leslie Young</t>
  </si>
  <si>
    <t>Jose Pedro Roel</t>
  </si>
  <si>
    <t>Sue Taylor</t>
  </si>
  <si>
    <t>Frederique Citeaux</t>
  </si>
  <si>
    <t>Sue King</t>
  </si>
  <si>
    <t>Jan Klaeboe</t>
  </si>
  <si>
    <t>Giovanni Rovelli</t>
  </si>
  <si>
    <t>Sean Connery</t>
  </si>
  <si>
    <t>Dan Lewis</t>
  </si>
  <si>
    <t>Michael Donnermeyer</t>
  </si>
  <si>
    <t>Pascale Cartrain</t>
  </si>
  <si>
    <t>Leslie Taylor</t>
  </si>
  <si>
    <t>Other</t>
  </si>
  <si>
    <t>App</t>
  </si>
  <si>
    <t>Website</t>
  </si>
  <si>
    <t>USA</t>
  </si>
  <si>
    <t>France</t>
  </si>
  <si>
    <t>Australia</t>
  </si>
  <si>
    <t>Finland</t>
  </si>
  <si>
    <t>Norway</t>
  </si>
  <si>
    <t>Austria</t>
  </si>
  <si>
    <t>Spain</t>
  </si>
  <si>
    <t>Singapore</t>
  </si>
  <si>
    <t>Italy</t>
  </si>
  <si>
    <t>Denmark</t>
  </si>
  <si>
    <t>Germany</t>
  </si>
  <si>
    <t>Switzerland</t>
  </si>
  <si>
    <t>Ireland</t>
  </si>
  <si>
    <t>Order Source</t>
  </si>
  <si>
    <t>India</t>
  </si>
  <si>
    <t>Customer Country</t>
  </si>
  <si>
    <t>Amelia</t>
  </si>
  <si>
    <t>Lukas</t>
  </si>
  <si>
    <t>Olivia</t>
  </si>
  <si>
    <t>Sofia</t>
  </si>
  <si>
    <t>Chloe</t>
  </si>
  <si>
    <t>Alexander</t>
  </si>
  <si>
    <t>Liam</t>
  </si>
  <si>
    <t>Sophia</t>
  </si>
  <si>
    <t>Emma</t>
  </si>
  <si>
    <t>Ethan</t>
  </si>
  <si>
    <t>Isabella</t>
  </si>
  <si>
    <t>Noah</t>
  </si>
  <si>
    <t>Ava</t>
  </si>
  <si>
    <t>Dev</t>
  </si>
  <si>
    <t>Mia</t>
  </si>
  <si>
    <t>William</t>
  </si>
  <si>
    <t>Sophie</t>
  </si>
  <si>
    <t>Lucas</t>
  </si>
  <si>
    <t>Aino</t>
  </si>
  <si>
    <t>Emily</t>
  </si>
  <si>
    <t>Benjamin</t>
  </si>
  <si>
    <t>Marco</t>
  </si>
  <si>
    <t>Daniela</t>
  </si>
  <si>
    <t>Charlotte</t>
  </si>
  <si>
    <t>Priya</t>
  </si>
  <si>
    <t>Oliver</t>
  </si>
  <si>
    <t>Sales Team</t>
  </si>
  <si>
    <t>Alpha</t>
  </si>
  <si>
    <t>Beta</t>
  </si>
  <si>
    <t>Gamma</t>
  </si>
  <si>
    <t>Delta</t>
  </si>
  <si>
    <t>Epsilon</t>
  </si>
  <si>
    <t>2023 Sales Target</t>
  </si>
  <si>
    <t>Order ID</t>
  </si>
  <si>
    <t>Gender</t>
  </si>
  <si>
    <t>Age</t>
  </si>
  <si>
    <t>M</t>
  </si>
  <si>
    <t>F</t>
  </si>
  <si>
    <t>Category</t>
  </si>
  <si>
    <t>A</t>
  </si>
  <si>
    <t>B</t>
  </si>
  <si>
    <t>C</t>
  </si>
  <si>
    <t>D</t>
  </si>
  <si>
    <t>E</t>
  </si>
  <si>
    <t>Sales Manager First Name</t>
  </si>
  <si>
    <t>Sales Manager Last Name</t>
  </si>
  <si>
    <t>Johnson</t>
  </si>
  <si>
    <t>Schmidt</t>
  </si>
  <si>
    <t>Jensen</t>
  </si>
  <si>
    <t>Laine</t>
  </si>
  <si>
    <t>Dupont</t>
  </si>
  <si>
    <t>Müller</t>
  </si>
  <si>
    <t>O'Sullivan</t>
  </si>
  <si>
    <t>Rossi</t>
  </si>
  <si>
    <t>Hansen</t>
  </si>
  <si>
    <t>Lee</t>
  </si>
  <si>
    <t>Garcia</t>
  </si>
  <si>
    <t>Meier</t>
  </si>
  <si>
    <t>Williams</t>
  </si>
  <si>
    <t>Patel</t>
  </si>
  <si>
    <t>Khan</t>
  </si>
  <si>
    <t>Brown</t>
  </si>
  <si>
    <t>Gruber</t>
  </si>
  <si>
    <t>Nielsen</t>
  </si>
  <si>
    <t>Virtanen</t>
  </si>
  <si>
    <t>Dubois</t>
  </si>
  <si>
    <t>Weber</t>
  </si>
  <si>
    <t>Murphy</t>
  </si>
  <si>
    <t>Bianchi</t>
  </si>
  <si>
    <t>Olsen</t>
  </si>
  <si>
    <t>Chen</t>
  </si>
  <si>
    <t>Hernandez</t>
  </si>
  <si>
    <t>Baumann</t>
  </si>
  <si>
    <t>Miller</t>
  </si>
  <si>
    <t>Kapoor</t>
  </si>
  <si>
    <t>Kumar</t>
  </si>
  <si>
    <t>Whatsapp</t>
  </si>
  <si>
    <t xml:space="preserve">These insights will help the company take decisions w.r.t. Orders. </t>
  </si>
  <si>
    <t>Your manager asks you to perform a few operations and get answers to key questions.</t>
  </si>
  <si>
    <t xml:space="preserve">Eventually it will help the company increase the number of orders, value of orders and hence revenue. </t>
  </si>
  <si>
    <r>
      <rPr>
        <b/>
        <sz val="11"/>
        <color theme="1"/>
        <rFont val="Calibri"/>
        <family val="2"/>
        <scheme val="minor"/>
      </rPr>
      <t>Problem Statement</t>
    </r>
    <r>
      <rPr>
        <sz val="11"/>
        <color theme="1"/>
        <rFont val="Calibri"/>
        <family val="2"/>
        <scheme val="minor"/>
      </rPr>
      <t xml:space="preserve"> As an analyst, your goal is to help the company derive insights from the data.</t>
    </r>
  </si>
  <si>
    <t>Catageory</t>
  </si>
  <si>
    <t>Countrywise gender</t>
  </si>
  <si>
    <t>18-90</t>
  </si>
  <si>
    <t>Countries</t>
  </si>
  <si>
    <t xml:space="preserve">Gender </t>
  </si>
  <si>
    <t>M &amp; F</t>
  </si>
  <si>
    <t>A,B,C,D,E</t>
  </si>
  <si>
    <t>8 Missing Values</t>
  </si>
  <si>
    <t>count</t>
  </si>
  <si>
    <t>Average sales</t>
  </si>
  <si>
    <t>Imagine you have to present a PPT to the CEO</t>
  </si>
  <si>
    <t>Define the North start Metric</t>
  </si>
  <si>
    <t>Increase the repeat order rate</t>
  </si>
  <si>
    <t>Demographic of the customers</t>
  </si>
  <si>
    <t>Time of the customer</t>
  </si>
  <si>
    <t>sources</t>
  </si>
  <si>
    <t>Chrun ratio</t>
  </si>
  <si>
    <t xml:space="preserve">Sales team performance </t>
  </si>
  <si>
    <t>Price sensitivity</t>
  </si>
  <si>
    <t xml:space="preserve">Blanks </t>
  </si>
  <si>
    <t xml:space="preserve">Customer Count </t>
  </si>
  <si>
    <t xml:space="preserve">Age </t>
  </si>
  <si>
    <t xml:space="preserve">vs </t>
  </si>
  <si>
    <t xml:space="preserve">Order value </t>
  </si>
  <si>
    <t>Order source</t>
  </si>
  <si>
    <t xml:space="preserve">Customer Id </t>
  </si>
  <si>
    <t xml:space="preserve">Order datetime </t>
  </si>
  <si>
    <t>vs</t>
  </si>
  <si>
    <t>order source</t>
  </si>
  <si>
    <t xml:space="preserve">order country </t>
  </si>
  <si>
    <t xml:space="preserve">category </t>
  </si>
  <si>
    <t xml:space="preserve">Order Soure </t>
  </si>
  <si>
    <t xml:space="preserve">Customer Order value </t>
  </si>
  <si>
    <t xml:space="preserve">Customer ID </t>
  </si>
  <si>
    <t xml:space="preserve">Order Date time </t>
  </si>
  <si>
    <t xml:space="preserve">Country </t>
  </si>
  <si>
    <t xml:space="preserve">2023 Sales Target </t>
  </si>
  <si>
    <t xml:space="preserve">Sales Team </t>
  </si>
  <si>
    <t xml:space="preserve">vs Customer </t>
  </si>
  <si>
    <t>gender</t>
  </si>
  <si>
    <t>age</t>
  </si>
  <si>
    <t>Make pivots of count for column we discussed</t>
  </si>
  <si>
    <t>Row Labels</t>
  </si>
  <si>
    <t>Grand Total</t>
  </si>
  <si>
    <t>Sum of Customer ID</t>
  </si>
  <si>
    <t>Count of Customer ID</t>
  </si>
  <si>
    <t>Count of Gender</t>
  </si>
  <si>
    <t>Column Labels</t>
  </si>
  <si>
    <t>Count of Category</t>
  </si>
  <si>
    <t>Count of Category2</t>
  </si>
  <si>
    <t>Count of Gender2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</si>
  <si>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</si>
  <si>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</si>
  <si>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</si>
  <si>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</si>
  <si>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</si>
  <si>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</si>
  <si>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</si>
  <si>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</si>
  <si>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Average of Age</t>
  </si>
  <si>
    <t>Age_group</t>
  </si>
  <si>
    <t xml:space="preserve">young </t>
  </si>
  <si>
    <t>&lt;30</t>
  </si>
  <si>
    <t xml:space="preserve">middle </t>
  </si>
  <si>
    <t>&lt;60</t>
  </si>
  <si>
    <t>Senior</t>
  </si>
  <si>
    <t>&gt;=60</t>
  </si>
  <si>
    <t>Middle</t>
  </si>
  <si>
    <t>Young</t>
  </si>
  <si>
    <t>Sum of Order Value</t>
  </si>
  <si>
    <t>Average of Order Value2</t>
  </si>
  <si>
    <t>Count of Order ID</t>
  </si>
  <si>
    <t xml:space="preserve">Austria has very high average order value </t>
  </si>
  <si>
    <t xml:space="preserve">Top countries by avg order value  Austria , France , Germany , Singapore , spain </t>
  </si>
  <si>
    <t xml:space="preserve">Most customers are from Usa </t>
  </si>
  <si>
    <t>34.82 % of customers are coming from USA</t>
  </si>
  <si>
    <t>Average of Order Value</t>
  </si>
  <si>
    <t>Distinct Count of Customer ID</t>
  </si>
  <si>
    <t xml:space="preserve">switzerland has highest repeat rate followed by </t>
  </si>
  <si>
    <t>Repeat Rate</t>
  </si>
  <si>
    <t xml:space="preserve">Do the same analysis for </t>
  </si>
  <si>
    <t xml:space="preserve">source </t>
  </si>
  <si>
    <t xml:space="preserve">3rd analysis </t>
  </si>
  <si>
    <t>Question 2,3-a,b,c</t>
  </si>
  <si>
    <t>find outliers in order value</t>
  </si>
  <si>
    <t>USA Has decent repeat rate 1.76</t>
  </si>
  <si>
    <t xml:space="preserve">For B Repeat rate is low but average is high </t>
  </si>
  <si>
    <t>Month</t>
  </si>
  <si>
    <t xml:space="preserve">Day Of The Week </t>
  </si>
  <si>
    <t xml:space="preserve">Time </t>
  </si>
  <si>
    <t>Hour of the Day</t>
  </si>
  <si>
    <t>Count of Order Value</t>
  </si>
  <si>
    <t>High value orders are placed between 10pm to 2am</t>
  </si>
  <si>
    <t>Most orders are placed between this time only</t>
  </si>
  <si>
    <t>Comparison against the averages</t>
  </si>
  <si>
    <t>For whatsapp channel, 1am is the most suitable time</t>
  </si>
  <si>
    <t xml:space="preserve">For Other channel 2 am and 10 pm is most suitable </t>
  </si>
  <si>
    <t>Most orders are coming at 11-2</t>
  </si>
  <si>
    <t>Ask sales to be more active at these hours</t>
  </si>
  <si>
    <t>Week of the day analysis</t>
  </si>
  <si>
    <t>Senior Total</t>
  </si>
  <si>
    <t>For senior age focus  on time  11pm -2am on whats app , other , websitte and App</t>
  </si>
  <si>
    <t>1.do the same analysis for week of the day</t>
  </si>
  <si>
    <t>2.look at it across the sources</t>
  </si>
  <si>
    <t>3.Look at it across the age groups</t>
  </si>
  <si>
    <t>4.deep dive</t>
  </si>
  <si>
    <t>Friday</t>
  </si>
  <si>
    <t>Monday</t>
  </si>
  <si>
    <t>Saturday</t>
  </si>
  <si>
    <t>Sunday</t>
  </si>
  <si>
    <t>Thursday</t>
  </si>
  <si>
    <t>Tuesday</t>
  </si>
  <si>
    <t>Wednesday</t>
  </si>
  <si>
    <t xml:space="preserve">There No much Difference everything looks same no. orders are place </t>
  </si>
  <si>
    <t xml:space="preserve">In Age group 60+ Senior are mostly placing High orders </t>
  </si>
  <si>
    <t>Young people are tech savy</t>
  </si>
  <si>
    <t>Average Age by country</t>
  </si>
  <si>
    <t>Max of Order Datetime</t>
  </si>
  <si>
    <t>Recency</t>
  </si>
  <si>
    <t>Customer Type</t>
  </si>
  <si>
    <t>Customer Recency Type</t>
  </si>
  <si>
    <t>One time</t>
  </si>
  <si>
    <t>Lost</t>
  </si>
  <si>
    <t>Repeat</t>
  </si>
  <si>
    <t>Passive</t>
  </si>
  <si>
    <t>Recent</t>
  </si>
  <si>
    <t>Count of Row Labels</t>
  </si>
  <si>
    <t>Average of Recency</t>
  </si>
  <si>
    <t>Power law</t>
  </si>
  <si>
    <t xml:space="preserve">10% of customersof myntra brings 50% of Revenue </t>
  </si>
  <si>
    <t>Customer type</t>
  </si>
  <si>
    <t>Distinct Count of Recency</t>
  </si>
  <si>
    <t>Sales Poc Scores</t>
  </si>
  <si>
    <t>Sales Target</t>
  </si>
  <si>
    <t xml:space="preserve">% of sales Target Achieved </t>
  </si>
  <si>
    <t>Total Orders</t>
  </si>
  <si>
    <t>Total Customers</t>
  </si>
  <si>
    <t>Orders Placed Customers</t>
  </si>
  <si>
    <t>Total Order Value</t>
  </si>
  <si>
    <t>Average Order Value</t>
  </si>
  <si>
    <t xml:space="preserve">Total Countries </t>
  </si>
  <si>
    <t>Country</t>
  </si>
  <si>
    <t>% of customers</t>
  </si>
  <si>
    <t>Age-Group</t>
  </si>
  <si>
    <t xml:space="preserve">Switzerland has highest repeat rate followed by </t>
  </si>
  <si>
    <t>Senior's are placing high orders but Repeat rate is low</t>
  </si>
  <si>
    <t xml:space="preserve">From Whatsapp channel 1am is the Higesht order value received </t>
  </si>
  <si>
    <t>App 2pm is Highest order value received</t>
  </si>
  <si>
    <t>Other 2am , Website 12am.</t>
  </si>
  <si>
    <t>Most of the orders Placing in 10pm -2am among all channels</t>
  </si>
  <si>
    <t xml:space="preserve">Middle &amp; Senior Age Group are placing orders at 4pm </t>
  </si>
  <si>
    <t>Young At 2am</t>
  </si>
  <si>
    <t>Highest Orders Placed senior But Highest Avg Order is High for Young</t>
  </si>
  <si>
    <t xml:space="preserve">Range of Data </t>
  </si>
  <si>
    <t>1-jan-23 to 31-dec-23</t>
  </si>
  <si>
    <t>Sales Poc Names</t>
  </si>
  <si>
    <t>Q1</t>
  </si>
  <si>
    <t>Q3</t>
  </si>
  <si>
    <t>IQR</t>
  </si>
  <si>
    <t>UL</t>
  </si>
  <si>
    <t>LL</t>
  </si>
  <si>
    <t xml:space="preserve">Category sales 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</si>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</sst>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:ss"/>
    <numFmt numFmtId="165" formatCode="0.0"/>
    <numFmt numFmtId="166" formatCode="[$-F800]dddd\,\ mmmm\ dd\,\ yyyy"/>
    <numFmt numFmtId="167" formatCode="dd/mm/yyyy\ hh\.mm\.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21" fontId="0" fillId="0" borderId="0" xfId="0" applyNumberFormat="1"/>
    <xf numFmtId="14" fontId="1" fillId="0" borderId="0" xfId="0" applyNumberFormat="1" applyFont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2" borderId="3" xfId="0" applyFill="1" applyBorder="1"/>
    <xf numFmtId="0" fontId="0" fillId="2" borderId="4" xfId="0" applyFill="1" applyBorder="1"/>
    <xf numFmtId="0" fontId="2" fillId="3" borderId="5" xfId="0" applyFont="1" applyFill="1" applyBorder="1"/>
    <xf numFmtId="0" fontId="2" fillId="3" borderId="7" xfId="0" applyFont="1" applyFill="1" applyBorder="1"/>
    <xf numFmtId="0" fontId="0" fillId="0" borderId="5" xfId="0" applyBorder="1"/>
    <xf numFmtId="0" fontId="0" fillId="0" borderId="7" xfId="0" applyBorder="1"/>
    <xf numFmtId="0" fontId="0" fillId="2" borderId="2" xfId="0" applyFill="1" applyBorder="1"/>
    <xf numFmtId="0" fontId="2" fillId="0" borderId="3" xfId="0" applyFont="1" applyBorder="1"/>
    <xf numFmtId="0" fontId="2" fillId="0" borderId="8" xfId="0" applyFont="1" applyBorder="1"/>
    <xf numFmtId="1" fontId="0" fillId="0" borderId="1" xfId="0" applyNumberForma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" fontId="0" fillId="0" borderId="6" xfId="0" applyNumberFormat="1" applyBorder="1"/>
    <xf numFmtId="9" fontId="0" fillId="0" borderId="6" xfId="1" applyFont="1" applyBorder="1"/>
    <xf numFmtId="1" fontId="0" fillId="0" borderId="8" xfId="0" applyNumberFormat="1" applyBorder="1"/>
    <xf numFmtId="9" fontId="0" fillId="0" borderId="9" xfId="1" applyFont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4" borderId="0" xfId="0" applyFont="1" applyFill="1"/>
    <xf numFmtId="0" fontId="1" fillId="2" borderId="0" xfId="0" applyFont="1" applyFill="1"/>
    <xf numFmtId="164" fontId="1" fillId="2" borderId="0" xfId="0" applyNumberFormat="1" applyFont="1" applyFill="1"/>
    <xf numFmtId="2" fontId="0" fillId="0" borderId="0" xfId="0" applyNumberFormat="1"/>
    <xf numFmtId="165" fontId="0" fillId="0" borderId="0" xfId="0" applyNumberFormat="1"/>
    <xf numFmtId="1" fontId="0" fillId="0" borderId="12" xfId="0" applyNumberFormat="1" applyBorder="1"/>
    <xf numFmtId="1" fontId="0" fillId="0" borderId="13" xfId="0" applyNumberFormat="1" applyBorder="1"/>
    <xf numFmtId="1" fontId="0" fillId="0" borderId="11" xfId="0" applyNumberFormat="1" applyBorder="1"/>
    <xf numFmtId="1" fontId="0" fillId="0" borderId="14" xfId="0" applyNumberFormat="1" applyBorder="1"/>
    <xf numFmtId="9" fontId="0" fillId="0" borderId="0" xfId="1" applyFont="1"/>
    <xf numFmtId="166" fontId="0" fillId="0" borderId="0" xfId="0" applyNumberFormat="1"/>
    <xf numFmtId="167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/>
    <xf numFmtId="9" fontId="0" fillId="0" borderId="1" xfId="1" applyFont="1" applyBorder="1"/>
    <xf numFmtId="0" fontId="0" fillId="0" borderId="1" xfId="0" applyBorder="1" applyAlignment="1">
      <alignment horizontal="left"/>
    </xf>
    <xf numFmtId="0" fontId="1" fillId="5" borderId="1" xfId="0" applyFont="1" applyFill="1" applyBorder="1"/>
    <xf numFmtId="9" fontId="0" fillId="0" borderId="0" xfId="1" applyFont="1" applyBorder="1"/>
    <xf numFmtId="2" fontId="0" fillId="0" borderId="1" xfId="0" applyNumberFormat="1" applyBorder="1"/>
    <xf numFmtId="0" fontId="1" fillId="0" borderId="0" xfId="0" applyFont="1" applyAlignment="1">
      <alignment horizontal="left"/>
    </xf>
    <xf numFmtId="165" fontId="0" fillId="0" borderId="1" xfId="0" applyNumberFormat="1" applyBorder="1"/>
    <xf numFmtId="0" fontId="1" fillId="0" borderId="0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pivotButton="1" applyBorder="1"/>
    <xf numFmtId="0" fontId="0" fillId="0" borderId="0" xfId="0" quotePrefix="1"/>
  </cellXfs>
  <cellStyles count="2">
    <cellStyle name="Normal" xfId="0" builtinId="0"/>
    <cellStyle name="Percent" xfId="1" builtinId="5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67" formatCode="dd/mm/yyyy\ hh\.mm\.ss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4" formatCode="0.00%"/>
    </dxf>
    <dxf>
      <numFmt numFmtId="1" formatCode="0"/>
    </dxf>
    <dxf>
      <numFmt numFmtId="168" formatCode="[&gt;=1000]#,##0,&quot;K&quot;;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ivotCacheDefinition" Target="pivotCache/pivotCacheDefinition12.xml"/><Relationship Id="rId39" Type="http://schemas.openxmlformats.org/officeDocument/2006/relationships/pivotCacheDefinition" Target="pivotCache/pivotCacheDefinition25.xml"/><Relationship Id="rId21" Type="http://schemas.openxmlformats.org/officeDocument/2006/relationships/pivotCacheDefinition" Target="pivotCache/pivotCacheDefinition7.xml"/><Relationship Id="rId34" Type="http://schemas.openxmlformats.org/officeDocument/2006/relationships/pivotCacheDefinition" Target="pivotCache/pivotCacheDefinition20.xml"/><Relationship Id="rId42" Type="http://schemas.openxmlformats.org/officeDocument/2006/relationships/pivotCacheDefinition" Target="pivotCache/pivotCacheDefinition28.xml"/><Relationship Id="rId47" Type="http://schemas.openxmlformats.org/officeDocument/2006/relationships/pivotCacheDefinition" Target="pivotCache/pivotCacheDefinition33.xml"/><Relationship Id="rId50" Type="http://schemas.openxmlformats.org/officeDocument/2006/relationships/pivotCacheDefinition" Target="pivotCache/pivotCacheDefinition36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33" Type="http://schemas.openxmlformats.org/officeDocument/2006/relationships/pivotCacheDefinition" Target="pivotCache/pivotCacheDefinition19.xml"/><Relationship Id="rId38" Type="http://schemas.openxmlformats.org/officeDocument/2006/relationships/pivotCacheDefinition" Target="pivotCache/pivotCacheDefinition24.xml"/><Relationship Id="rId46" Type="http://schemas.openxmlformats.org/officeDocument/2006/relationships/pivotCacheDefinition" Target="pivotCache/pivotCacheDefinition32.xml"/><Relationship Id="rId59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pivotCacheDefinition" Target="pivotCache/pivotCacheDefinition15.xml"/><Relationship Id="rId41" Type="http://schemas.openxmlformats.org/officeDocument/2006/relationships/pivotCacheDefinition" Target="pivotCache/pivotCacheDefinition27.xml"/><Relationship Id="rId54" Type="http://schemas.openxmlformats.org/officeDocument/2006/relationships/pivotCacheDefinition" Target="pivotCache/pivotCacheDefinition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32" Type="http://schemas.openxmlformats.org/officeDocument/2006/relationships/pivotCacheDefinition" Target="pivotCache/pivotCacheDefinition18.xml"/><Relationship Id="rId37" Type="http://schemas.openxmlformats.org/officeDocument/2006/relationships/pivotCacheDefinition" Target="pivotCache/pivotCacheDefinition23.xml"/><Relationship Id="rId40" Type="http://schemas.openxmlformats.org/officeDocument/2006/relationships/pivotCacheDefinition" Target="pivotCache/pivotCacheDefinition26.xml"/><Relationship Id="rId45" Type="http://schemas.openxmlformats.org/officeDocument/2006/relationships/pivotCacheDefinition" Target="pivotCache/pivotCacheDefinition31.xml"/><Relationship Id="rId53" Type="http://schemas.openxmlformats.org/officeDocument/2006/relationships/pivotCacheDefinition" Target="pivotCache/pivotCacheDefinition39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pivotCacheDefinition" Target="pivotCache/pivotCacheDefinition14.xml"/><Relationship Id="rId36" Type="http://schemas.openxmlformats.org/officeDocument/2006/relationships/pivotCacheDefinition" Target="pivotCache/pivotCacheDefinition22.xml"/><Relationship Id="rId49" Type="http://schemas.openxmlformats.org/officeDocument/2006/relationships/pivotCacheDefinition" Target="pivotCache/pivotCacheDefinition35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pivotCacheDefinition" Target="pivotCache/pivotCacheDefinition17.xml"/><Relationship Id="rId44" Type="http://schemas.openxmlformats.org/officeDocument/2006/relationships/pivotCacheDefinition" Target="pivotCache/pivotCacheDefinition30.xml"/><Relationship Id="rId52" Type="http://schemas.openxmlformats.org/officeDocument/2006/relationships/pivotCacheDefinition" Target="pivotCache/pivotCacheDefinition38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13.xml"/><Relationship Id="rId30" Type="http://schemas.openxmlformats.org/officeDocument/2006/relationships/pivotCacheDefinition" Target="pivotCache/pivotCacheDefinition16.xml"/><Relationship Id="rId35" Type="http://schemas.openxmlformats.org/officeDocument/2006/relationships/pivotCacheDefinition" Target="pivotCache/pivotCacheDefinition21.xml"/><Relationship Id="rId43" Type="http://schemas.openxmlformats.org/officeDocument/2006/relationships/pivotCacheDefinition" Target="pivotCache/pivotCacheDefinition29.xml"/><Relationship Id="rId48" Type="http://schemas.openxmlformats.org/officeDocument/2006/relationships/pivotCacheDefinition" Target="pivotCache/pivotCacheDefinition34.xml"/><Relationship Id="rId56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37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Dataset.xlsx]Analysis 1.2!PivotTable16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1.2'!$Y$65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1.2'!$X$66:$X$70</c:f>
              <c:strCache>
                <c:ptCount val="4"/>
                <c:pt idx="0">
                  <c:v>App</c:v>
                </c:pt>
                <c:pt idx="1">
                  <c:v>Other</c:v>
                </c:pt>
                <c:pt idx="2">
                  <c:v>Website</c:v>
                </c:pt>
                <c:pt idx="3">
                  <c:v>Whatsapp</c:v>
                </c:pt>
              </c:strCache>
            </c:strRef>
          </c:cat>
          <c:val>
            <c:numRef>
              <c:f>'Analysis 1.2'!$Y$66:$Y$70</c:f>
              <c:numCache>
                <c:formatCode>0</c:formatCode>
                <c:ptCount val="4"/>
                <c:pt idx="0">
                  <c:v>5132.3215434083604</c:v>
                </c:pt>
                <c:pt idx="1">
                  <c:v>4952.3062605752957</c:v>
                </c:pt>
                <c:pt idx="2">
                  <c:v>4802.105180533752</c:v>
                </c:pt>
                <c:pt idx="3">
                  <c:v>4760.8230647709324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1-4058-8053-2E2F9293F0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99255864"/>
        <c:axId val="599255144"/>
      </c:barChart>
      <c:lineChart>
        <c:grouping val="standard"/>
        <c:varyColors val="0"/>
        <c:ser>
          <c:idx val="1"/>
          <c:order val="1"/>
          <c:tx>
            <c:strRef>
              <c:f>'Analysis 1.2'!$Z$65</c:f>
              <c:strCache>
                <c:ptCount val="1"/>
                <c:pt idx="0">
                  <c:v>Sum of Order 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1.2'!$X$66:$X$70</c:f>
              <c:strCache>
                <c:ptCount val="4"/>
                <c:pt idx="0">
                  <c:v>App</c:v>
                </c:pt>
                <c:pt idx="1">
                  <c:v>Other</c:v>
                </c:pt>
                <c:pt idx="2">
                  <c:v>Website</c:v>
                </c:pt>
                <c:pt idx="3">
                  <c:v>Whatsapp</c:v>
                </c:pt>
              </c:strCache>
            </c:strRef>
          </c:cat>
          <c:val>
            <c:numRef>
              <c:f>'Analysis 1.2'!$Z$66:$Z$70</c:f>
              <c:numCache>
                <c:formatCode>0</c:formatCode>
                <c:ptCount val="4"/>
                <c:pt idx="0">
                  <c:v>3192304</c:v>
                </c:pt>
                <c:pt idx="1">
                  <c:v>2926813</c:v>
                </c:pt>
                <c:pt idx="2">
                  <c:v>3058941</c:v>
                </c:pt>
                <c:pt idx="3">
                  <c:v>3013601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51-4058-8053-2E2F9293F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2806904"/>
        <c:axId val="352807984"/>
      </c:lineChart>
      <c:catAx>
        <c:axId val="352806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source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07984"/>
        <c:crosses val="autoZero"/>
        <c:auto val="1"/>
        <c:lblAlgn val="ctr"/>
        <c:lblOffset val="100"/>
        <c:noMultiLvlLbl val="0"/>
      </c:catAx>
      <c:valAx>
        <c:axId val="352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806904"/>
        <c:crosses val="autoZero"/>
        <c:crossBetween val="between"/>
      </c:valAx>
      <c:valAx>
        <c:axId val="599255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55864"/>
        <c:crosses val="max"/>
        <c:crossBetween val="between"/>
      </c:valAx>
      <c:catAx>
        <c:axId val="599255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92551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Country Vs</a:t>
            </a:r>
            <a:r>
              <a:rPr lang="en-US" sz="1000" baseline="0"/>
              <a:t> </a:t>
            </a:r>
            <a:r>
              <a:rPr lang="en-US" sz="1000"/>
              <a:t>Repeat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- 1'!$F$11</c:f>
              <c:strCache>
                <c:ptCount val="1"/>
                <c:pt idx="0">
                  <c:v>Repeat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- 1'!$E$12:$E$25</c:f>
              <c:strCache>
                <c:ptCount val="14"/>
                <c:pt idx="0">
                  <c:v>Australia</c:v>
                </c:pt>
                <c:pt idx="1">
                  <c:v>Austria</c:v>
                </c:pt>
                <c:pt idx="2">
                  <c:v>Denmark</c:v>
                </c:pt>
                <c:pt idx="3">
                  <c:v>Finland</c:v>
                </c:pt>
                <c:pt idx="4">
                  <c:v>France</c:v>
                </c:pt>
                <c:pt idx="5">
                  <c:v>Germany</c:v>
                </c:pt>
                <c:pt idx="6">
                  <c:v>India</c:v>
                </c:pt>
                <c:pt idx="7">
                  <c:v>Ireland</c:v>
                </c:pt>
                <c:pt idx="8">
                  <c:v>Italy</c:v>
                </c:pt>
                <c:pt idx="9">
                  <c:v>Norway</c:v>
                </c:pt>
                <c:pt idx="10">
                  <c:v>Singapore</c:v>
                </c:pt>
                <c:pt idx="11">
                  <c:v>Spain</c:v>
                </c:pt>
                <c:pt idx="12">
                  <c:v>Switzerland</c:v>
                </c:pt>
                <c:pt idx="13">
                  <c:v>USA</c:v>
                </c:pt>
              </c:strCache>
            </c:strRef>
          </c:cat>
          <c:val>
            <c:numRef>
              <c:f>'Summary - 1'!$F$12:$F$25</c:f>
              <c:numCache>
                <c:formatCode>0.0</c:formatCode>
                <c:ptCount val="14"/>
                <c:pt idx="0">
                  <c:v>1.6097560975609757</c:v>
                </c:pt>
                <c:pt idx="1">
                  <c:v>1.5357142857142858</c:v>
                </c:pt>
                <c:pt idx="2">
                  <c:v>1.7837837837837838</c:v>
                </c:pt>
                <c:pt idx="3">
                  <c:v>1.6097560975609757</c:v>
                </c:pt>
                <c:pt idx="4">
                  <c:v>1.6787564766839378</c:v>
                </c:pt>
                <c:pt idx="5">
                  <c:v>1.4146341463414633</c:v>
                </c:pt>
                <c:pt idx="6">
                  <c:v>1.709090909090909</c:v>
                </c:pt>
                <c:pt idx="7">
                  <c:v>1.5384615384615385</c:v>
                </c:pt>
                <c:pt idx="8">
                  <c:v>1.7936507936507937</c:v>
                </c:pt>
                <c:pt idx="9">
                  <c:v>1.7391304347826086</c:v>
                </c:pt>
                <c:pt idx="10">
                  <c:v>1.8653846153846154</c:v>
                </c:pt>
                <c:pt idx="11">
                  <c:v>1.7467532467532467</c:v>
                </c:pt>
                <c:pt idx="12">
                  <c:v>2.25</c:v>
                </c:pt>
                <c:pt idx="13">
                  <c:v>1.7619047619047619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3-4E9D-A8A8-0E6B6C2A86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2112944"/>
        <c:axId val="612111504"/>
      </c:barChart>
      <c:catAx>
        <c:axId val="61211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11504"/>
        <c:crosses val="autoZero"/>
        <c:auto val="1"/>
        <c:lblAlgn val="ctr"/>
        <c:lblOffset val="100"/>
        <c:noMultiLvlLbl val="0"/>
      </c:catAx>
      <c:valAx>
        <c:axId val="6121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Repeat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1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Dataset.xlsx]Summary - 2!PivotTable37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Hour Avg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'Summary - 2'!$C$1</c:f>
              <c:strCache>
                <c:ptCount val="1"/>
                <c:pt idx="0">
                  <c:v>Count of Order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- 2'!$A$2:$A$8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- 2'!$C$2:$C$8</c:f>
              <c:numCache>
                <c:formatCode>0</c:formatCode>
                <c:ptCount val="7"/>
                <c:pt idx="0">
                  <c:v>1005</c:v>
                </c:pt>
                <c:pt idx="1">
                  <c:v>629</c:v>
                </c:pt>
                <c:pt idx="2">
                  <c:v>58</c:v>
                </c:pt>
                <c:pt idx="3">
                  <c:v>2</c:v>
                </c:pt>
                <c:pt idx="4">
                  <c:v>2</c:v>
                </c:pt>
                <c:pt idx="5">
                  <c:v>156</c:v>
                </c:pt>
                <c:pt idx="6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E-4BC8-9C1E-CD9ACBD0E7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18995272"/>
        <c:axId val="418994192"/>
      </c:barChart>
      <c:lineChart>
        <c:grouping val="standard"/>
        <c:varyColors val="0"/>
        <c:ser>
          <c:idx val="0"/>
          <c:order val="0"/>
          <c:tx>
            <c:strRef>
              <c:f>'Summary - 2'!$B$1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- 2'!$A$2:$A$8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- 2'!$B$2:$B$8</c:f>
              <c:numCache>
                <c:formatCode>0.00</c:formatCode>
                <c:ptCount val="7"/>
                <c:pt idx="0">
                  <c:v>4984.1631840796017</c:v>
                </c:pt>
                <c:pt idx="1">
                  <c:v>4969.430842607313</c:v>
                </c:pt>
                <c:pt idx="2">
                  <c:v>4571.4310344827591</c:v>
                </c:pt>
                <c:pt idx="3">
                  <c:v>4443.5</c:v>
                </c:pt>
                <c:pt idx="4">
                  <c:v>6297.5</c:v>
                </c:pt>
                <c:pt idx="5">
                  <c:v>4933.6025641025644</c:v>
                </c:pt>
                <c:pt idx="6">
                  <c:v>4760.4429012345681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E-4BC8-9C1E-CD9ACBD0E7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3996784"/>
        <c:axId val="653997864"/>
      </c:lineChart>
      <c:catAx>
        <c:axId val="65399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97864"/>
        <c:crosses val="autoZero"/>
        <c:auto val="1"/>
        <c:lblAlgn val="ctr"/>
        <c:lblOffset val="100"/>
        <c:noMultiLvlLbl val="0"/>
      </c:catAx>
      <c:valAx>
        <c:axId val="65399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996784"/>
        <c:crosses val="autoZero"/>
        <c:crossBetween val="between"/>
      </c:valAx>
      <c:valAx>
        <c:axId val="4189941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95272"/>
        <c:crosses val="max"/>
        <c:crossBetween val="between"/>
      </c:valAx>
      <c:catAx>
        <c:axId val="418995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8994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042650918635171"/>
          <c:y val="0.72258610708487325"/>
          <c:w val="0.58000190819768926"/>
          <c:h val="0.114531895219880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Dataset.xlsx]Summary - 2!PivotTable38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Source Vs Avg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- 2'!$B$24:$B$25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- 2'!$A$26:$A$32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- 2'!$B$26:$B$32</c:f>
              <c:numCache>
                <c:formatCode>0</c:formatCode>
                <c:ptCount val="7"/>
                <c:pt idx="0">
                  <c:v>5226.0959999999995</c:v>
                </c:pt>
                <c:pt idx="1">
                  <c:v>5005.2160493827159</c:v>
                </c:pt>
                <c:pt idx="2">
                  <c:v>4042.181818181818</c:v>
                </c:pt>
                <c:pt idx="3">
                  <c:v>8227</c:v>
                </c:pt>
                <c:pt idx="4">
                  <c:v>6297.5</c:v>
                </c:pt>
                <c:pt idx="5">
                  <c:v>5223.4736842105267</c:v>
                </c:pt>
                <c:pt idx="6">
                  <c:v>5133.9050632911394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3-49DF-B326-35D0D15E726F}"/>
            </c:ext>
          </c:extLst>
        </c:ser>
        <c:ser>
          <c:idx val="1"/>
          <c:order val="1"/>
          <c:tx>
            <c:strRef>
              <c:f>'Summary - 2'!$C$24:$C$25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- 2'!$A$26:$A$32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- 2'!$C$26:$C$32</c:f>
              <c:numCache>
                <c:formatCode>0</c:formatCode>
                <c:ptCount val="7"/>
                <c:pt idx="0">
                  <c:v>4942.0630252100837</c:v>
                </c:pt>
                <c:pt idx="1">
                  <c:v>5083.1168831168834</c:v>
                </c:pt>
                <c:pt idx="2">
                  <c:v>6276.7</c:v>
                </c:pt>
                <c:pt idx="3">
                  <c:v>660</c:v>
                </c:pt>
                <c:pt idx="5">
                  <c:v>5282.4324324324325</c:v>
                </c:pt>
                <c:pt idx="6">
                  <c:v>4694.8675496688738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3-49DF-B326-35D0D15E726F}"/>
            </c:ext>
          </c:extLst>
        </c:ser>
        <c:ser>
          <c:idx val="2"/>
          <c:order val="2"/>
          <c:tx>
            <c:strRef>
              <c:f>'Summary - 2'!$D$24:$D$25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- 2'!$A$26:$A$32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- 2'!$D$26:$D$32</c:f>
              <c:numCache>
                <c:formatCode>0</c:formatCode>
                <c:ptCount val="7"/>
                <c:pt idx="0">
                  <c:v>4911.0078740157478</c:v>
                </c:pt>
                <c:pt idx="1">
                  <c:v>4672.2937499999998</c:v>
                </c:pt>
                <c:pt idx="2">
                  <c:v>3588.3125</c:v>
                </c:pt>
                <c:pt idx="5">
                  <c:v>4782.105263157895</c:v>
                </c:pt>
                <c:pt idx="6">
                  <c:v>4880.7396449704138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E3-49DF-B326-35D0D15E726F}"/>
            </c:ext>
          </c:extLst>
        </c:ser>
        <c:ser>
          <c:idx val="3"/>
          <c:order val="3"/>
          <c:tx>
            <c:strRef>
              <c:f>'Summary - 2'!$E$24:$E$25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- 2'!$A$26:$A$32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- 2'!$E$26:$E$32</c:f>
              <c:numCache>
                <c:formatCode>0</c:formatCode>
                <c:ptCount val="7"/>
                <c:pt idx="0">
                  <c:v>4844.1583011583016</c:v>
                </c:pt>
                <c:pt idx="1">
                  <c:v>5156.3673469387759</c:v>
                </c:pt>
                <c:pt idx="2">
                  <c:v>4989.55</c:v>
                </c:pt>
                <c:pt idx="5">
                  <c:v>4509.2439024390242</c:v>
                </c:pt>
                <c:pt idx="6">
                  <c:v>4315.1084337349394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E3-49DF-B326-35D0D15E72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1709368"/>
        <c:axId val="661702888"/>
      </c:barChart>
      <c:catAx>
        <c:axId val="661709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02888"/>
        <c:crosses val="autoZero"/>
        <c:auto val="1"/>
        <c:lblAlgn val="ctr"/>
        <c:lblOffset val="100"/>
        <c:noMultiLvlLbl val="0"/>
      </c:catAx>
      <c:valAx>
        <c:axId val="66170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70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Dataset.xlsx]Summary - 2!PivotTable3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Hour vs No. of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- 2'!$B$40:$B$41</c:f>
              <c:strCache>
                <c:ptCount val="1"/>
                <c:pt idx="0">
                  <c:v>App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- 2'!$A$42:$A$49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- 2'!$B$42:$B$49</c:f>
              <c:numCache>
                <c:formatCode>0</c:formatCode>
                <c:ptCount val="7"/>
                <c:pt idx="0">
                  <c:v>250</c:v>
                </c:pt>
                <c:pt idx="1">
                  <c:v>162</c:v>
                </c:pt>
                <c:pt idx="2">
                  <c:v>11</c:v>
                </c:pt>
                <c:pt idx="3">
                  <c:v>1</c:v>
                </c:pt>
                <c:pt idx="4">
                  <c:v>2</c:v>
                </c:pt>
                <c:pt idx="5">
                  <c:v>38</c:v>
                </c:pt>
                <c:pt idx="6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8-4FD4-ABB2-2C36E5A7B889}"/>
            </c:ext>
          </c:extLst>
        </c:ser>
        <c:ser>
          <c:idx val="1"/>
          <c:order val="1"/>
          <c:tx>
            <c:strRef>
              <c:f>'Summary - 2'!$C$40:$C$41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- 2'!$A$42:$A$49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- 2'!$C$42:$C$49</c:f>
              <c:numCache>
                <c:formatCode>0</c:formatCode>
                <c:ptCount val="7"/>
                <c:pt idx="0">
                  <c:v>238</c:v>
                </c:pt>
                <c:pt idx="1">
                  <c:v>154</c:v>
                </c:pt>
                <c:pt idx="2">
                  <c:v>10</c:v>
                </c:pt>
                <c:pt idx="3">
                  <c:v>1</c:v>
                </c:pt>
                <c:pt idx="5">
                  <c:v>37</c:v>
                </c:pt>
                <c:pt idx="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88-4FD4-ABB2-2C36E5A7B889}"/>
            </c:ext>
          </c:extLst>
        </c:ser>
        <c:ser>
          <c:idx val="2"/>
          <c:order val="2"/>
          <c:tx>
            <c:strRef>
              <c:f>'Summary - 2'!$D$40:$D$41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- 2'!$A$42:$A$49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- 2'!$D$42:$D$49</c:f>
              <c:numCache>
                <c:formatCode>0</c:formatCode>
                <c:ptCount val="7"/>
                <c:pt idx="0">
                  <c:v>254</c:v>
                </c:pt>
                <c:pt idx="1">
                  <c:v>160</c:v>
                </c:pt>
                <c:pt idx="2">
                  <c:v>16</c:v>
                </c:pt>
                <c:pt idx="5">
                  <c:v>38</c:v>
                </c:pt>
                <c:pt idx="6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88-4FD4-ABB2-2C36E5A7B889}"/>
            </c:ext>
          </c:extLst>
        </c:ser>
        <c:ser>
          <c:idx val="3"/>
          <c:order val="3"/>
          <c:tx>
            <c:strRef>
              <c:f>'Summary - 2'!$E$40:$E$41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- 2'!$A$42:$A$49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- 2'!$E$42:$E$49</c:f>
              <c:numCache>
                <c:formatCode>0</c:formatCode>
                <c:ptCount val="7"/>
                <c:pt idx="0">
                  <c:v>259</c:v>
                </c:pt>
                <c:pt idx="1">
                  <c:v>147</c:v>
                </c:pt>
                <c:pt idx="2">
                  <c:v>20</c:v>
                </c:pt>
                <c:pt idx="5">
                  <c:v>41</c:v>
                </c:pt>
                <c:pt idx="6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88-4FD4-ABB2-2C36E5A7B8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9102520"/>
        <c:axId val="539102880"/>
      </c:barChart>
      <c:catAx>
        <c:axId val="539102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placed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02880"/>
        <c:crosses val="autoZero"/>
        <c:auto val="1"/>
        <c:lblAlgn val="ctr"/>
        <c:lblOffset val="100"/>
        <c:noMultiLvlLbl val="0"/>
      </c:catAx>
      <c:valAx>
        <c:axId val="5391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0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413385826771656"/>
          <c:y val="0.8139621609798775"/>
          <c:w val="0.34502735350852226"/>
          <c:h val="0.14539187809857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Dataset.xlsx]Summary - 2!PivotTable4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Hour vs avg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- 2'!$B$57:$B$58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- 2'!$A$59:$A$66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- 2'!$B$59:$B$66</c:f>
              <c:numCache>
                <c:formatCode>0</c:formatCode>
                <c:ptCount val="7"/>
                <c:pt idx="0">
                  <c:v>5166.4388714733541</c:v>
                </c:pt>
                <c:pt idx="1">
                  <c:v>5288.2401960784309</c:v>
                </c:pt>
                <c:pt idx="2">
                  <c:v>4704.583333333333</c:v>
                </c:pt>
                <c:pt idx="3">
                  <c:v>4443.5</c:v>
                </c:pt>
                <c:pt idx="4">
                  <c:v>6355</c:v>
                </c:pt>
                <c:pt idx="5">
                  <c:v>4629.1914893617022</c:v>
                </c:pt>
                <c:pt idx="6">
                  <c:v>4371.511415525114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B-411B-AEFD-1A5E56A44353}"/>
            </c:ext>
          </c:extLst>
        </c:ser>
        <c:ser>
          <c:idx val="1"/>
          <c:order val="1"/>
          <c:tx>
            <c:strRef>
              <c:f>'Summary - 2'!$C$57:$C$58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- 2'!$A$59:$A$66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- 2'!$C$59:$C$66</c:f>
              <c:numCache>
                <c:formatCode>0</c:formatCode>
                <c:ptCount val="7"/>
                <c:pt idx="0">
                  <c:v>4812.3541202672604</c:v>
                </c:pt>
                <c:pt idx="1">
                  <c:v>4700.8801498127341</c:v>
                </c:pt>
                <c:pt idx="2">
                  <c:v>3782.4</c:v>
                </c:pt>
                <c:pt idx="4">
                  <c:v>6240</c:v>
                </c:pt>
                <c:pt idx="5">
                  <c:v>5653.9682539682535</c:v>
                </c:pt>
                <c:pt idx="6">
                  <c:v>4942.2015209125475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B-411B-AEFD-1A5E56A44353}"/>
            </c:ext>
          </c:extLst>
        </c:ser>
        <c:ser>
          <c:idx val="2"/>
          <c:order val="2"/>
          <c:tx>
            <c:strRef>
              <c:f>'Summary - 2'!$D$57:$D$58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- 2'!$A$59:$A$66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'Summary - 2'!$D$59:$D$66</c:f>
              <c:numCache>
                <c:formatCode>0</c:formatCode>
                <c:ptCount val="7"/>
                <c:pt idx="0">
                  <c:v>5064.3164556962029</c:v>
                </c:pt>
                <c:pt idx="1">
                  <c:v>5011.6202531645567</c:v>
                </c:pt>
                <c:pt idx="2">
                  <c:v>5470.3571428571431</c:v>
                </c:pt>
                <c:pt idx="5">
                  <c:v>4258.04347826087</c:v>
                </c:pt>
                <c:pt idx="6">
                  <c:v>4985.5843373493972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6B-411B-AEFD-1A5E56A443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1251744"/>
        <c:axId val="661252104"/>
      </c:barChart>
      <c:catAx>
        <c:axId val="661251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Order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52104"/>
        <c:crosses val="autoZero"/>
        <c:auto val="1"/>
        <c:lblAlgn val="ctr"/>
        <c:lblOffset val="100"/>
        <c:noMultiLvlLbl val="0"/>
      </c:catAx>
      <c:valAx>
        <c:axId val="66125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5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42497812773404"/>
          <c:y val="0.81859179060950715"/>
          <c:w val="0.3198266063198793"/>
          <c:h val="0.12797329123590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Dataset.xlsx]Analysis 1.2!PivotTable7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 vs # of </a:t>
            </a:r>
            <a:r>
              <a:rPr lang="en-US" sz="1050" b="1"/>
              <a:t>Orders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'Analysis 1.2'!$Q$13:$Q$14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1.2'!$P$15:$P$22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'Analysis 1.2'!$Q$15:$Q$22</c:f>
              <c:numCache>
                <c:formatCode>General</c:formatCode>
                <c:ptCount val="7"/>
                <c:pt idx="0">
                  <c:v>319</c:v>
                </c:pt>
                <c:pt idx="1">
                  <c:v>204</c:v>
                </c:pt>
                <c:pt idx="2">
                  <c:v>24</c:v>
                </c:pt>
                <c:pt idx="3">
                  <c:v>2</c:v>
                </c:pt>
                <c:pt idx="4">
                  <c:v>1</c:v>
                </c:pt>
                <c:pt idx="5">
                  <c:v>47</c:v>
                </c:pt>
                <c:pt idx="6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8-4C43-A406-53C38C46D6F5}"/>
            </c:ext>
          </c:extLst>
        </c:ser>
        <c:ser>
          <c:idx val="1"/>
          <c:order val="1"/>
          <c:tx>
            <c:strRef>
              <c:f>'Analysis 1.2'!$R$13:$R$14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1.2'!$P$15:$P$22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'Analysis 1.2'!$R$15:$R$22</c:f>
              <c:numCache>
                <c:formatCode>General</c:formatCode>
                <c:ptCount val="7"/>
                <c:pt idx="0">
                  <c:v>449</c:v>
                </c:pt>
                <c:pt idx="1">
                  <c:v>267</c:v>
                </c:pt>
                <c:pt idx="2">
                  <c:v>20</c:v>
                </c:pt>
                <c:pt idx="4">
                  <c:v>1</c:v>
                </c:pt>
                <c:pt idx="5">
                  <c:v>63</c:v>
                </c:pt>
                <c:pt idx="6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8-4C43-A406-53C38C46D6F5}"/>
            </c:ext>
          </c:extLst>
        </c:ser>
        <c:ser>
          <c:idx val="2"/>
          <c:order val="2"/>
          <c:tx>
            <c:strRef>
              <c:f>'Analysis 1.2'!$S$13:$S$14</c:f>
              <c:strCache>
                <c:ptCount val="1"/>
                <c:pt idx="0">
                  <c:v>Young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1.2'!$P$15:$P$22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14</c:v>
                </c:pt>
                <c:pt idx="4">
                  <c:v>16</c:v>
                </c:pt>
                <c:pt idx="5">
                  <c:v>22</c:v>
                </c:pt>
                <c:pt idx="6">
                  <c:v>23</c:v>
                </c:pt>
              </c:strCache>
            </c:strRef>
          </c:cat>
          <c:val>
            <c:numRef>
              <c:f>'Analysis 1.2'!$S$15:$S$22</c:f>
              <c:numCache>
                <c:formatCode>General</c:formatCode>
                <c:ptCount val="7"/>
                <c:pt idx="0">
                  <c:v>237</c:v>
                </c:pt>
                <c:pt idx="1">
                  <c:v>158</c:v>
                </c:pt>
                <c:pt idx="2">
                  <c:v>14</c:v>
                </c:pt>
                <c:pt idx="5">
                  <c:v>46</c:v>
                </c:pt>
                <c:pt idx="6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8-4C43-A406-53C38C46D6F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2200064"/>
        <c:axId val="412200424"/>
      </c:barChart>
      <c:catAx>
        <c:axId val="41220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00424"/>
        <c:crosses val="autoZero"/>
        <c:auto val="1"/>
        <c:lblAlgn val="ctr"/>
        <c:lblOffset val="100"/>
        <c:noMultiLvlLbl val="0"/>
      </c:catAx>
      <c:valAx>
        <c:axId val="41220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Dataset.xlsx]Summary - 2!PivotTable6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Day vs Avg order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- 2'!$B$90</c:f>
              <c:strCache>
                <c:ptCount val="1"/>
                <c:pt idx="0">
                  <c:v>Average of Order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- 2'!$A$91:$A$98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'Summary - 2'!$B$91:$B$98</c:f>
              <c:numCache>
                <c:formatCode>0</c:formatCode>
                <c:ptCount val="7"/>
                <c:pt idx="0">
                  <c:v>4972.376470588235</c:v>
                </c:pt>
                <c:pt idx="1">
                  <c:v>4856.5336787564765</c:v>
                </c:pt>
                <c:pt idx="2">
                  <c:v>4669.630434782609</c:v>
                </c:pt>
                <c:pt idx="3">
                  <c:v>5011.9135446685877</c:v>
                </c:pt>
                <c:pt idx="4">
                  <c:v>4998.3141210374642</c:v>
                </c:pt>
                <c:pt idx="5">
                  <c:v>5073.2540983606559</c:v>
                </c:pt>
                <c:pt idx="6">
                  <c:v>4803.1098265895953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5-4252-9FC7-7F32FF4D13F1}"/>
            </c:ext>
          </c:extLst>
        </c:ser>
        <c:ser>
          <c:idx val="1"/>
          <c:order val="1"/>
          <c:tx>
            <c:strRef>
              <c:f>'Summary - 2'!$C$90</c:f>
              <c:strCache>
                <c:ptCount val="1"/>
                <c:pt idx="0">
                  <c:v>Count of Order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- 2'!$A$91:$A$98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'Summary - 2'!$C$91:$C$98</c:f>
              <c:numCache>
                <c:formatCode>0</c:formatCode>
                <c:ptCount val="7"/>
                <c:pt idx="0">
                  <c:v>340</c:v>
                </c:pt>
                <c:pt idx="1">
                  <c:v>386</c:v>
                </c:pt>
                <c:pt idx="2">
                  <c:v>368</c:v>
                </c:pt>
                <c:pt idx="3">
                  <c:v>347</c:v>
                </c:pt>
                <c:pt idx="4">
                  <c:v>347</c:v>
                </c:pt>
                <c:pt idx="5">
                  <c:v>366</c:v>
                </c:pt>
                <c:pt idx="6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5-4252-9FC7-7F32FF4D13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3865896"/>
        <c:axId val="663866256"/>
      </c:barChart>
      <c:catAx>
        <c:axId val="66386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66256"/>
        <c:crosses val="autoZero"/>
        <c:auto val="1"/>
        <c:lblAlgn val="ctr"/>
        <c:lblOffset val="100"/>
        <c:noMultiLvlLbl val="0"/>
      </c:catAx>
      <c:valAx>
        <c:axId val="66386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6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358267716535435"/>
          <c:y val="0.8139621609798775"/>
          <c:w val="0.61061242344706912"/>
          <c:h val="0.13613261883931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Dataset.xlsx]Summary - 3!PivotTable7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Chrun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'Summary - 3'!$C$1</c:f>
              <c:strCache>
                <c:ptCount val="1"/>
                <c:pt idx="0">
                  <c:v>Average of Recency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- 3'!$A$2:$A$4</c:f>
              <c:strCache>
                <c:ptCount val="2"/>
                <c:pt idx="0">
                  <c:v>One time</c:v>
                </c:pt>
                <c:pt idx="1">
                  <c:v>Repeat</c:v>
                </c:pt>
              </c:strCache>
            </c:strRef>
          </c:cat>
          <c:val>
            <c:numRef>
              <c:f>'Summary - 3'!$C$2:$C$4</c:f>
              <c:numCache>
                <c:formatCode>0.00</c:formatCode>
                <c:ptCount val="2"/>
                <c:pt idx="0">
                  <c:v>184.70040762874365</c:v>
                </c:pt>
                <c:pt idx="1">
                  <c:v>109.85295138888839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5-40FE-A918-B4417E1F8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12082072"/>
        <c:axId val="412082432"/>
      </c:barChart>
      <c:lineChart>
        <c:grouping val="standard"/>
        <c:varyColors val="0"/>
        <c:ser>
          <c:idx val="0"/>
          <c:order val="0"/>
          <c:tx>
            <c:strRef>
              <c:f>'Summary - 3'!$B$1</c:f>
              <c:strCache>
                <c:ptCount val="1"/>
                <c:pt idx="0">
                  <c:v>% of customers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- 3'!$A$2:$A$4</c:f>
              <c:strCache>
                <c:ptCount val="2"/>
                <c:pt idx="0">
                  <c:v>One time</c:v>
                </c:pt>
                <c:pt idx="1">
                  <c:v>Repeat</c:v>
                </c:pt>
              </c:strCache>
            </c:strRef>
          </c:cat>
          <c:val>
            <c:numRef>
              <c:f>'Summary - 3'!$B$2:$B$4</c:f>
              <c:numCache>
                <c:formatCode>0.00%</c:formatCode>
                <c:ptCount val="2"/>
                <c:pt idx="0">
                  <c:v>0.51823812801101166</c:v>
                </c:pt>
                <c:pt idx="1">
                  <c:v>0.48176187198898829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35-40FE-A918-B4417E1F8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3545904"/>
        <c:axId val="606211768"/>
      </c:lineChart>
      <c:catAx>
        <c:axId val="41208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82432"/>
        <c:crosses val="autoZero"/>
        <c:auto val="1"/>
        <c:lblAlgn val="ctr"/>
        <c:lblOffset val="100"/>
        <c:noMultiLvlLbl val="0"/>
      </c:catAx>
      <c:valAx>
        <c:axId val="41208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082072"/>
        <c:crosses val="autoZero"/>
        <c:crossBetween val="between"/>
      </c:valAx>
      <c:valAx>
        <c:axId val="6062117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545904"/>
        <c:crosses val="max"/>
        <c:crossBetween val="between"/>
      </c:valAx>
      <c:catAx>
        <c:axId val="653545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62117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630993000874893"/>
          <c:y val="0.77229549431321087"/>
          <c:w val="0.53622167274822352"/>
          <c:h val="0.128129929291274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Orders Dataset.xlsx]Summary - 3!PivotTable8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'Summary - 3'!$B$23</c:f>
              <c:strCache>
                <c:ptCount val="1"/>
                <c:pt idx="0">
                  <c:v>% of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- 3'!$A$24:$A$27</c:f>
              <c:strCache>
                <c:ptCount val="3"/>
                <c:pt idx="0">
                  <c:v>Lost</c:v>
                </c:pt>
                <c:pt idx="1">
                  <c:v>Passive</c:v>
                </c:pt>
                <c:pt idx="2">
                  <c:v>Recent</c:v>
                </c:pt>
              </c:strCache>
            </c:strRef>
          </c:cat>
          <c:val>
            <c:numRef>
              <c:f>'Summary - 3'!$B$24:$B$27</c:f>
              <c:numCache>
                <c:formatCode>0.00%</c:formatCode>
                <c:ptCount val="3"/>
                <c:pt idx="0">
                  <c:v>0.37370956641431519</c:v>
                </c:pt>
                <c:pt idx="1">
                  <c:v>0.289057123193393</c:v>
                </c:pt>
                <c:pt idx="2">
                  <c:v>0.33723331039229182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1-401B-938E-E3EC4F3957DE}"/>
            </c:ext>
          </c:extLst>
        </c:ser>
        <c:ser>
          <c:idx val="1"/>
          <c:order val="1"/>
          <c:tx>
            <c:strRef>
              <c:f>'Summary - 3'!$C$23</c:f>
              <c:strCache>
                <c:ptCount val="1"/>
                <c:pt idx="0">
                  <c:v>Average of Recency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- 3'!$A$24:$A$27</c:f>
              <c:strCache>
                <c:ptCount val="3"/>
                <c:pt idx="0">
                  <c:v>Lost</c:v>
                </c:pt>
                <c:pt idx="1">
                  <c:v>Passive</c:v>
                </c:pt>
                <c:pt idx="2">
                  <c:v>Recent</c:v>
                </c:pt>
              </c:strCache>
            </c:strRef>
          </c:cat>
          <c:val>
            <c:numRef>
              <c:f>'Summary - 3'!$C$24:$C$27</c:f>
              <c:numCache>
                <c:formatCode>0.00</c:formatCode>
                <c:ptCount val="3"/>
                <c:pt idx="0">
                  <c:v>262.48591288111248</c:v>
                </c:pt>
                <c:pt idx="1">
                  <c:v>128.96540674603125</c:v>
                </c:pt>
                <c:pt idx="2">
                  <c:v>39.349288548752192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1-401B-938E-E3EC4F3957D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7082239720034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- 3'!$B$36</c:f>
              <c:strCache>
                <c:ptCount val="1"/>
                <c:pt idx="0">
                  <c:v>% of sales Target Achieved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- 3'!$A$37:$A$41</c:f>
              <c:strCache>
                <c:ptCount val="5"/>
                <c:pt idx="0">
                  <c:v>Jytte Petersen</c:v>
                </c:pt>
                <c:pt idx="1">
                  <c:v>Dan Lewis</c:v>
                </c:pt>
                <c:pt idx="2">
                  <c:v>Kalle Suominen</c:v>
                </c:pt>
                <c:pt idx="3">
                  <c:v>Arnold Cruz</c:v>
                </c:pt>
                <c:pt idx="4">
                  <c:v>Julie King</c:v>
                </c:pt>
              </c:strCache>
            </c:strRef>
          </c:cat>
          <c:val>
            <c:numRef>
              <c:f>'Summary - 3'!$B$37:$B$41</c:f>
              <c:numCache>
                <c:formatCode>0%</c:formatCode>
                <c:ptCount val="5"/>
                <c:pt idx="0">
                  <c:v>1.45221</c:v>
                </c:pt>
                <c:pt idx="1">
                  <c:v>1.4184333333333334</c:v>
                </c:pt>
                <c:pt idx="2">
                  <c:v>1.3501700000000001</c:v>
                </c:pt>
                <c:pt idx="3">
                  <c:v>1.32192</c:v>
                </c:pt>
                <c:pt idx="4">
                  <c:v>1.3056300000000001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E-4308-A17E-23B2A4D07F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3863736"/>
        <c:axId val="695556248"/>
      </c:barChart>
      <c:catAx>
        <c:axId val="663863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6248"/>
        <c:crosses val="autoZero"/>
        <c:auto val="1"/>
        <c:lblAlgn val="ctr"/>
        <c:lblOffset val="100"/>
        <c:noMultiLvlLbl val="0"/>
      </c:catAx>
      <c:valAx>
        <c:axId val="695556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63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order value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order value</a:t>
          </a:r>
        </a:p>
      </cx:txPr>
    </cx:title>
    <cx:plotArea>
      <cx:plotAreaRegion>
        <cx:series layoutId="boxWhisker" uniqueId="{6922C8D5-3EF8-48BB-A153-6C6D8551BB97}">
          <cx:tx>
            <cx:txData>
              <cx:f>_xlchart.v1.1</cx:f>
              <cx:v>Order Value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Age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 </a:t>
          </a:r>
        </a:p>
      </cx:txPr>
    </cx:title>
    <cx:plotArea>
      <cx:plotAreaRegion>
        <cx:series layoutId="boxWhisker" uniqueId="{589EE48E-C4C3-4C40-AB24-C9B870414C9D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/>
    <cx:plotArea>
      <cx:plotAreaRegion>
        <cx:series layoutId="clusteredColumn" uniqueId="{EAF5F347-0C21-47E6-A27C-FA706BBE9494}">
          <cx:tx>
            <cx:txData>
              <cx:f>_xlchart.v1.10</cx:f>
              <cx:v>Recency</cx:v>
            </cx:txData>
          </cx:tx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434340</xdr:colOff>
      <xdr:row>17</xdr:row>
      <xdr:rowOff>121920</xdr:rowOff>
    </xdr:from>
    <xdr:to>
      <xdr:col>29</xdr:col>
      <xdr:colOff>205740</xdr:colOff>
      <xdr:row>32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3F7912B-47F8-4A1B-A9B8-6FB82B4112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15760" y="32537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30</xdr:col>
      <xdr:colOff>251460</xdr:colOff>
      <xdr:row>17</xdr:row>
      <xdr:rowOff>91440</xdr:rowOff>
    </xdr:from>
    <xdr:to>
      <xdr:col>37</xdr:col>
      <xdr:colOff>556260</xdr:colOff>
      <xdr:row>32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6C2D621-6F04-465F-9DEA-1C399E48EB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43080" y="32232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640080</xdr:colOff>
      <xdr:row>62</xdr:row>
      <xdr:rowOff>57150</xdr:rowOff>
    </xdr:from>
    <xdr:to>
      <xdr:col>35</xdr:col>
      <xdr:colOff>403860</xdr:colOff>
      <xdr:row>81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B27E9-E87F-D550-4D4E-499EDCEC8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499110</xdr:colOff>
      <xdr:row>1432</xdr:row>
      <xdr:rowOff>72390</xdr:rowOff>
    </xdr:from>
    <xdr:to>
      <xdr:col>25</xdr:col>
      <xdr:colOff>129540</xdr:colOff>
      <xdr:row>1447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9942E5-AE2E-C14A-E959-65CA9CD275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61870" y="261956550"/>
              <a:ext cx="572643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251460</xdr:colOff>
      <xdr:row>10</xdr:row>
      <xdr:rowOff>11430</xdr:rowOff>
    </xdr:from>
    <xdr:to>
      <xdr:col>20</xdr:col>
      <xdr:colOff>198120</xdr:colOff>
      <xdr:row>25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387B8-027B-CA6E-A0EC-286F4B73B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0</xdr:rowOff>
    </xdr:from>
    <xdr:to>
      <xdr:col>12</xdr:col>
      <xdr:colOff>327660</xdr:colOff>
      <xdr:row>19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685F8B-2013-CD56-8099-2E2CF82FF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205740</xdr:colOff>
      <xdr:row>20</xdr:row>
      <xdr:rowOff>137160</xdr:rowOff>
    </xdr:from>
    <xdr:to>
      <xdr:col>13</xdr:col>
      <xdr:colOff>365760</xdr:colOff>
      <xdr:row>37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2AC5A-87A2-68DA-FEE7-F1214837D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228600</xdr:colOff>
      <xdr:row>37</xdr:row>
      <xdr:rowOff>171450</xdr:rowOff>
    </xdr:from>
    <xdr:to>
      <xdr:col>16</xdr:col>
      <xdr:colOff>457200</xdr:colOff>
      <xdr:row>52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8D428-F256-3061-C7DA-9AA0C5970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251460</xdr:colOff>
      <xdr:row>53</xdr:row>
      <xdr:rowOff>60960</xdr:rowOff>
    </xdr:from>
    <xdr:to>
      <xdr:col>13</xdr:col>
      <xdr:colOff>213360</xdr:colOff>
      <xdr:row>70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469824-4B9C-0236-6828-33F5A5B5A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243840</xdr:colOff>
      <xdr:row>71</xdr:row>
      <xdr:rowOff>22860</xdr:rowOff>
    </xdr:from>
    <xdr:to>
      <xdr:col>12</xdr:col>
      <xdr:colOff>548640</xdr:colOff>
      <xdr:row>86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67E8B6-04B9-4810-98FA-1069217C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152400</xdr:colOff>
      <xdr:row>86</xdr:row>
      <xdr:rowOff>49530</xdr:rowOff>
    </xdr:from>
    <xdr:to>
      <xdr:col>11</xdr:col>
      <xdr:colOff>411480</xdr:colOff>
      <xdr:row>101</xdr:row>
      <xdr:rowOff>49530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AB35B9D-B584-FEF2-ACE0-CCB148F3D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0</xdr:row>
      <xdr:rowOff>49530</xdr:rowOff>
    </xdr:from>
    <xdr:to>
      <xdr:col>11</xdr:col>
      <xdr:colOff>594360</xdr:colOff>
      <xdr:row>17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1B154A-8B7F-695D-C358-2C63DE1CA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502920</xdr:colOff>
      <xdr:row>17</xdr:row>
      <xdr:rowOff>140970</xdr:rowOff>
    </xdr:from>
    <xdr:to>
      <xdr:col>11</xdr:col>
      <xdr:colOff>198120</xdr:colOff>
      <xdr:row>32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C89DDE-7532-3965-9FEC-C86576DD0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1097280</xdr:colOff>
      <xdr:row>33</xdr:row>
      <xdr:rowOff>19050</xdr:rowOff>
    </xdr:from>
    <xdr:to>
      <xdr:col>10</xdr:col>
      <xdr:colOff>182880</xdr:colOff>
      <xdr:row>48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AEA023-4CE7-783B-6D9D-03B6C0CAC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nomula" refreshedDate="45778.777498263888" createdVersion="8" refreshedVersion="8" minRefreshableVersion="3" recordCount="2500" xr:uid="{EAA9AB69-4394-4F78-8A53-DCFE70D1648B}">
  <cacheSource type="worksheet">
    <worksheetSource ref="A1:L2501" sheet="Orders D"/>
  </cacheSource>
  <cacheFields count="12">
    <cacheField name="Order ID" numFmtId="0">
      <sharedItems containsSemiMixedTypes="0" containsString="0" containsNumber="1" containsInteger="1" minValue="1597" maxValue="1682358"/>
    </cacheField>
    <cacheField name="Customer ID" numFmtId="0">
      <sharedItems containsSemiMixedTypes="0" containsString="0" containsNumber="1" containsInteger="1" minValue="1" maxValue="1998"/>
    </cacheField>
    <cacheField name="Customer Country" numFmtId="0">
      <sharedItems containsBlank="1"/>
    </cacheField>
    <cacheField name="Order Datetime" numFmtId="164">
      <sharedItems containsSemiMixedTypes="0" containsNonDate="0" containsDate="1" containsString="0" minDate="2023-01-01T00:44:00" maxDate="2023-12-31T23:34:00"/>
    </cacheField>
    <cacheField name="Order Source" numFmtId="0">
      <sharedItems containsBlank="1"/>
    </cacheField>
    <cacheField name="Sales POC" numFmtId="0">
      <sharedItems/>
    </cacheField>
    <cacheField name="Order Value" numFmtId="0">
      <sharedItems containsSemiMixedTypes="0" containsString="0" containsNumber="1" containsInteger="1" minValue="10" maxValue="9994"/>
    </cacheField>
    <cacheField name="Customer Country2" numFmtId="0">
      <sharedItems count="14">
        <s v="France"/>
        <s v="USA"/>
        <s v="Denmark"/>
        <s v="Singapore"/>
        <s v="Norway"/>
        <s v="Spain"/>
        <s v="Germany"/>
        <s v="Australia"/>
        <s v="Finland"/>
        <s v="Italy"/>
        <s v="India"/>
        <s v="Ireland"/>
        <s v="Austria"/>
        <s v="Switzerland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90"/>
    </cacheField>
    <cacheField name="Category" numFmtId="0">
      <sharedItems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nomula" refreshedDate="45778.777498495372" createdVersion="8" refreshedVersion="8" minRefreshableVersion="3" recordCount="2500" xr:uid="{1F6C77FB-74DC-416A-85FC-390FB9E92AE5}">
  <cacheSource type="worksheet">
    <worksheetSource ref="A1:F2501" sheet="Customers (2)"/>
  </cacheSource>
  <cacheFields count="6">
    <cacheField name="Customer ID" numFmtId="0">
      <sharedItems containsSemiMixedTypes="0" containsString="0" containsNumber="1" containsInteger="1" minValue="1" maxValue="2500"/>
    </cacheField>
    <cacheField name="Customer Country" numFmtId="0">
      <sharedItems count="14">
        <s v="France"/>
        <s v="Spain"/>
        <s v="USA"/>
        <s v="Australia"/>
        <s v="Denmark"/>
        <s v="Singapore"/>
        <s v="Norway"/>
        <s v="Germany"/>
        <s v="Austria"/>
        <s v="Finland"/>
        <s v="Italy"/>
        <s v="India"/>
        <s v="Ireland"/>
        <s v="Switzerland"/>
      </sharedItems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18" maxValue="90" count="73">
        <n v="31"/>
        <n v="49"/>
        <n v="39"/>
        <n v="54"/>
        <n v="81"/>
        <n v="62"/>
        <n v="76"/>
        <n v="70"/>
        <n v="75"/>
        <n v="32"/>
        <n v="82"/>
        <n v="65"/>
        <n v="84"/>
        <n v="64"/>
        <n v="48"/>
        <n v="63"/>
        <n v="85"/>
        <n v="35"/>
        <n v="38"/>
        <n v="68"/>
        <n v="78"/>
        <n v="47"/>
        <n v="59"/>
        <n v="27"/>
        <n v="66"/>
        <n v="77"/>
        <n v="19"/>
        <n v="72"/>
        <n v="22"/>
        <n v="55"/>
        <n v="53"/>
        <n v="20"/>
        <n v="46"/>
        <n v="37"/>
        <n v="42"/>
        <n v="43"/>
        <n v="90"/>
        <n v="89"/>
        <n v="25"/>
        <n v="30"/>
        <n v="83"/>
        <n v="52"/>
        <n v="79"/>
        <n v="29"/>
        <n v="60"/>
        <n v="23"/>
        <n v="74"/>
        <n v="51"/>
        <n v="18"/>
        <n v="34"/>
        <n v="28"/>
        <n v="36"/>
        <n v="56"/>
        <n v="86"/>
        <n v="33"/>
        <n v="61"/>
        <n v="87"/>
        <n v="50"/>
        <n v="24"/>
        <n v="80"/>
        <n v="40"/>
        <n v="88"/>
        <n v="41"/>
        <n v="69"/>
        <n v="58"/>
        <n v="67"/>
        <n v="57"/>
        <n v="21"/>
        <n v="71"/>
        <n v="73"/>
        <n v="26"/>
        <n v="45"/>
        <n v="44"/>
      </sharedItems>
      <fieldGroup base="3">
        <rangePr startNum="18" endNum="90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Category" numFmtId="0">
      <sharedItems/>
    </cacheField>
    <cacheField name="Age_group" numFmtId="0">
      <sharedItems count="3">
        <s v="Young"/>
        <s v="Middle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nomula" refreshedDate="45778.777498726849" createdVersion="8" refreshedVersion="8" minRefreshableVersion="3" recordCount="2500" xr:uid="{C3DD8077-C29D-454D-AEB8-5561EB3645B4}">
  <cacheSource type="worksheet">
    <worksheetSource ref="A1:E2501" sheet="Customers (2)"/>
  </cacheSource>
  <cacheFields count="5">
    <cacheField name="Customer ID" numFmtId="0">
      <sharedItems containsSemiMixedTypes="0" containsString="0" containsNumber="1" containsInteger="1" minValue="1" maxValue="2500"/>
    </cacheField>
    <cacheField name="Customer Country" numFmtId="0">
      <sharedItems count="14">
        <s v="France"/>
        <s v="Spain"/>
        <s v="USA"/>
        <s v="Australia"/>
        <s v="Denmark"/>
        <s v="Singapore"/>
        <s v="Norway"/>
        <s v="Germany"/>
        <s v="Austria"/>
        <s v="Finland"/>
        <s v="Italy"/>
        <s v="India"/>
        <s v="Ireland"/>
        <s v="Switzerland"/>
      </sharedItems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18" maxValue="90" count="73">
        <n v="31"/>
        <n v="49"/>
        <n v="39"/>
        <n v="54"/>
        <n v="81"/>
        <n v="62"/>
        <n v="76"/>
        <n v="70"/>
        <n v="75"/>
        <n v="32"/>
        <n v="82"/>
        <n v="65"/>
        <n v="84"/>
        <n v="64"/>
        <n v="48"/>
        <n v="63"/>
        <n v="85"/>
        <n v="35"/>
        <n v="38"/>
        <n v="68"/>
        <n v="78"/>
        <n v="47"/>
        <n v="59"/>
        <n v="27"/>
        <n v="66"/>
        <n v="77"/>
        <n v="19"/>
        <n v="72"/>
        <n v="22"/>
        <n v="55"/>
        <n v="53"/>
        <n v="20"/>
        <n v="46"/>
        <n v="37"/>
        <n v="42"/>
        <n v="43"/>
        <n v="90"/>
        <n v="89"/>
        <n v="25"/>
        <n v="30"/>
        <n v="83"/>
        <n v="52"/>
        <n v="79"/>
        <n v="29"/>
        <n v="60"/>
        <n v="23"/>
        <n v="74"/>
        <n v="51"/>
        <n v="18"/>
        <n v="34"/>
        <n v="28"/>
        <n v="36"/>
        <n v="56"/>
        <n v="86"/>
        <n v="33"/>
        <n v="61"/>
        <n v="87"/>
        <n v="50"/>
        <n v="24"/>
        <n v="80"/>
        <n v="40"/>
        <n v="88"/>
        <n v="41"/>
        <n v="69"/>
        <n v="58"/>
        <n v="67"/>
        <n v="57"/>
        <n v="21"/>
        <n v="71"/>
        <n v="73"/>
        <n v="26"/>
        <n v="45"/>
        <n v="44"/>
      </sharedItems>
      <fieldGroup base="3">
        <rangePr startNum="18" endNum="90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Category" numFmtId="0">
      <sharedItems count="5">
        <s v="A"/>
        <s v="B"/>
        <s v="C"/>
        <s v="D"/>
        <s v="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82638892" backgroundQuery="1" createdVersion="8" refreshedVersion="8" minRefreshableVersion="3" recordCount="0" supportSubquery="1" supportAdvancedDrill="1" xr:uid="{274BCB4D-E23F-4526-8644-FF2ED15A030F}">
  <cacheSource type="external" connectionId="1"/>
  <cacheFields count="5">
    <cacheField name="[Measures].[Sum of Order Value]" caption="Sum of Order Value" numFmtId="0" hierarchy="77" level="32767"/>
    <cacheField name="[Measures].[Average of Order Value]" caption="Average of Order Value" numFmtId="0" hierarchy="80" level="32767"/>
    <cacheField name="[Measures].[Count of Order ID]" caption="Count of Order ID" numFmtId="0" hierarchy="81" level="32767"/>
    <cacheField name="[Measures].[Distinct Count of Customer ID]" caption="Distinct Count of Customer ID" numFmtId="0" hierarchy="82" level="32767"/>
    <cacheField name="[Range].[Category].[Category]" caption="Category" numFmtId="0" hierarchy="10" level="1">
      <sharedItems count="4">
        <s v="A"/>
        <s v="B"/>
        <s v="C"/>
        <s v="D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4"/>
      </fieldsUsage>
    </cacheHierarchy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81249999" backgroundQuery="1" createdVersion="8" refreshedVersion="8" minRefreshableVersion="3" recordCount="0" supportSubquery="1" supportAdvancedDrill="1" xr:uid="{DE2E1F81-69B3-442B-9368-F37B583B7E98}">
  <cacheSource type="external" connectionId="1"/>
  <cacheFields count="5">
    <cacheField name="[Measures].[Sum of Order Value]" caption="Sum of Order Value" numFmtId="0" hierarchy="77" level="32767"/>
    <cacheField name="[Measures].[Average of Order Value]" caption="Average of Order Value" numFmtId="0" hierarchy="80" level="32767"/>
    <cacheField name="[Measures].[Count of Order ID]" caption="Count of Order ID" numFmtId="0" hierarchy="81" level="32767"/>
    <cacheField name="[Measures].[Distinct Count of Customer ID]" caption="Distinct Count of Customer ID" numFmtId="0" hierarchy="82" level="32767"/>
    <cacheField name="[Range].[Age_group].[Age_group]" caption="Age_group" numFmtId="0" hierarchy="11" level="1">
      <sharedItems count="3">
        <s v="Middle"/>
        <s v="Senior"/>
        <s v="Young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2" memberValueDatatype="130" unbalanced="0">
      <fieldsUsage count="2">
        <fieldUsage x="-1"/>
        <fieldUsage x="4"/>
      </fieldsUsage>
    </cacheHierarchy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79050928" backgroundQuery="1" createdVersion="8" refreshedVersion="8" minRefreshableVersion="3" recordCount="0" supportSubquery="1" supportAdvancedDrill="1" xr:uid="{FCC9474B-89A7-42E3-90F1-0089FE563EC2}">
  <cacheSource type="external" connectionId="1"/>
  <cacheFields count="5">
    <cacheField name="[Measures].[Sum of Order Value]" caption="Sum of Order Value" numFmtId="0" hierarchy="77" level="32767"/>
    <cacheField name="[Measures].[Average of Order Value]" caption="Average of Order Value" numFmtId="0" hierarchy="80" level="32767"/>
    <cacheField name="[Measures].[Count of Order ID]" caption="Count of Order ID" numFmtId="0" hierarchy="81" level="32767"/>
    <cacheField name="[Measures].[Distinct Count of Customer ID]" caption="Distinct Count of Customer ID" numFmtId="0" hierarchy="82" level="32767"/>
    <cacheField name="[Range].[Gender].[Gender]" caption="Gender" numFmtId="0" hierarchy="8" level="1">
      <sharedItems count="2">
        <s v="F"/>
        <s v="M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4"/>
      </fieldsUsage>
    </cacheHierarchy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77199073" backgroundQuery="1" createdVersion="8" refreshedVersion="8" minRefreshableVersion="3" recordCount="0" supportSubquery="1" supportAdvancedDrill="1" xr:uid="{D0E809B3-B2B9-41E1-BDC5-8D522A45AAAF}">
  <cacheSource type="external" connectionId="1"/>
  <cacheFields count="5">
    <cacheField name="[Range].[Customer Country 2].[Customer Country 2]" caption="Customer Country 2" numFmtId="0" hierarchy="7" level="1">
      <sharedItems count="14">
        <s v="Australia"/>
        <s v="Austria"/>
        <s v="Denmark"/>
        <s v="Finland"/>
        <s v="France"/>
        <s v="Germany"/>
        <s v="India"/>
        <s v="Ireland"/>
        <s v="Italy"/>
        <s v="Norway"/>
        <s v="Singapore"/>
        <s v="Spain"/>
        <s v="Switzerland"/>
        <s v="USA"/>
      </sharedItems>
    </cacheField>
    <cacheField name="[Measures].[Sum of Order Value]" caption="Sum of Order Value" numFmtId="0" hierarchy="77" level="32767"/>
    <cacheField name="[Measures].[Average of Order Value]" caption="Average of Order Value" numFmtId="0" hierarchy="80" level="32767"/>
    <cacheField name="[Measures].[Count of Order ID]" caption="Count of Order ID" numFmtId="0" hierarchy="81" level="32767"/>
    <cacheField name="[Measures].[Distinct Count of Customer ID]" caption="Distinct Count of Customer ID" numFmtId="0" hierarchy="82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2" memberValueDatatype="130" unbalanced="0">
      <fieldsUsage count="2">
        <fieldUsage x="-1"/>
        <fieldUsage x="0"/>
      </fieldsUsage>
    </cacheHierarchy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04551504632" backgroundQuery="1" createdVersion="8" refreshedVersion="8" minRefreshableVersion="3" recordCount="0" supportSubquery="1" supportAdvancedDrill="1" xr:uid="{1E610562-0B2E-4478-89EB-991257274040}">
  <cacheSource type="external" connectionId="1"/>
  <cacheFields count="3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Measures].[Average of Order Value 2]" caption="Average of Order Value 2" numFmtId="0" hierarchy="84" level="32767"/>
    <cacheField name="[Range 1].[Age_group].[Age_group]" caption="Age_group" numFmtId="0" hierarchy="23" level="1">
      <sharedItems count="3">
        <s v="Middle"/>
        <s v="Senior"/>
        <s v="Young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01601388892" backgroundQuery="1" createdVersion="8" refreshedVersion="8" minRefreshableVersion="3" recordCount="0" supportSubquery="1" supportAdvancedDrill="1" xr:uid="{DF047795-F683-4522-B1BD-3AD005AB658B}">
  <cacheSource type="external" connectionId="1"/>
  <cacheFields count="3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Measures].[Average of Order Value 2]" caption="Average of Order Value 2" numFmtId="0" hierarchy="84" level="32767"/>
    <cacheField name="[Measures].[Sum of Order Value 2]" caption="Sum of Order Value 2" numFmtId="0" hierarchy="83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94205555554" backgroundQuery="1" createdVersion="8" refreshedVersion="8" minRefreshableVersion="3" recordCount="0" supportSubquery="1" supportAdvancedDrill="1" xr:uid="{13C3AB7D-4A15-4B40-A2E6-C6D45435CC2C}">
  <cacheSource type="external" connectionId="1"/>
  <cacheFields count="4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Day Of The Week].[Day Of The Week]" caption="Day Of The Week" numFmtId="0" hierarchy="25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Range 1].[Age_group].[Age_group]" caption="Age_group" numFmtId="0" hierarchy="23" level="1">
      <sharedItems count="3">
        <s v="Middle"/>
        <s v="Senior"/>
        <s v="Young"/>
      </sharedItems>
    </cacheField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93359143521" backgroundQuery="1" createdVersion="8" refreshedVersion="8" minRefreshableVersion="3" recordCount="0" supportSubquery="1" supportAdvancedDrill="1" xr:uid="{E914BA03-E005-4E43-A590-C5527B80238B}">
  <cacheSource type="external" connectionId="1"/>
  <cacheFields count="4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Day Of The Week].[Day Of The Week]" caption="Day Of The Week" numFmtId="0" hierarchy="25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Range 1].[Age_group].[Age_group]" caption="Age_group" numFmtId="0" hierarchy="23" level="1">
      <sharedItems count="3">
        <s v="Middle"/>
        <s v="Senior"/>
        <s v="Young"/>
      </sharedItems>
    </cacheField>
    <cacheField name="[Measures].[Average of Order Value 2]" caption="Average of Order Value 2" numFmtId="0" hierarchy="84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86627777779" backgroundQuery="1" createdVersion="8" refreshedVersion="8" minRefreshableVersion="3" recordCount="0" supportSubquery="1" supportAdvancedDrill="1" xr:uid="{BD5279F2-DB0F-48C2-B4ED-3C348714ABEB}">
  <cacheSource type="external" connectionId="1"/>
  <cacheFields count="4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Day Of The Week].[Day Of The Week]" caption="Day Of The Week" numFmtId="0" hierarchy="25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Count of Order Value]" caption="Count of Order Value" numFmtId="0" hierarchy="85" level="32767"/>
    <cacheField name="[Range 1].[Age_group].[Age_group]" caption="Age_group" numFmtId="0" hierarchy="23" level="1">
      <sharedItems count="3">
        <s v="Middle"/>
        <s v="Senior"/>
        <s v="Young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88513541665" backgroundQuery="1" createdVersion="8" refreshedVersion="8" minRefreshableVersion="3" recordCount="0" supportSubquery="1" supportAdvancedDrill="1" xr:uid="{16B95768-E281-45A0-89C3-6C47B29AC66F}">
  <cacheSource type="external" connectionId="1"/>
  <cacheFields count="3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Day Of The Week].[Day Of The Week]" caption="Day Of The Week" numFmtId="0" hierarchy="25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9096273148" backgroundQuery="1" createdVersion="8" refreshedVersion="8" minRefreshableVersion="3" recordCount="0" supportSubquery="1" supportAdvancedDrill="1" xr:uid="{398C0230-F248-4EA5-81DC-C1C54A473621}">
  <cacheSource type="external" connectionId="1"/>
  <cacheFields count="4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Day Of The Week].[Day Of The Week]" caption="Day Of The Week" numFmtId="0" hierarchy="25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Range 1].[Age_group].[Age_group]" caption="Age_group" numFmtId="0" hierarchy="23" level="1">
      <sharedItems count="3">
        <s v="Middle"/>
        <s v="Senior"/>
        <s v="Young"/>
      </sharedItems>
    </cacheField>
    <cacheField name="[Measures].[Average of Order Value 2]" caption="Average of Order Value 2" numFmtId="0" hierarchy="84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88191550928" backgroundQuery="1" createdVersion="8" refreshedVersion="8" minRefreshableVersion="3" recordCount="0" supportSubquery="1" supportAdvancedDrill="1" xr:uid="{9C69EBDD-36C2-4CD6-A914-594CE8EFAFE1}">
  <cacheSource type="external" connectionId="1"/>
  <cacheFields count="3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Day Of The Week].[Day Of The Week]" caption="Day Of The Week" numFmtId="0" hierarchy="25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Average of Order Value 2]" caption="Average of Order Value 2" numFmtId="0" hierarchy="84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85654398147" backgroundQuery="1" createdVersion="8" refreshedVersion="8" minRefreshableVersion="3" recordCount="0" supportSubquery="1" supportAdvancedDrill="1" xr:uid="{50037BA1-411B-462A-B077-3ABE8EACB0DB}">
  <cacheSource type="external" connectionId="1"/>
  <cacheFields count="4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Day Of The Week].[Day Of The Week]" caption="Day Of The Week" numFmtId="0" hierarchy="25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Average of Order Value 2]" caption="Average of Order Value 2" numFmtId="0" hierarchy="84" level="32767"/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81490046298" backgroundQuery="1" createdVersion="8" refreshedVersion="8" minRefreshableVersion="3" recordCount="0" supportSubquery="1" supportAdvancedDrill="1" xr:uid="{BAC096F5-084E-4254-AFB1-6547844220C0}">
  <cacheSource type="external" connectionId="1"/>
  <cacheFields count="4">
    <cacheField name="[Range 1].[Hour of the Day].[Hour of the Day]" caption="Hour of the Day" numFmtId="0" hierarchy="27" level="1">
      <sharedItems containsSemiMixedTypes="0" containsString="0" containsNumber="1" containsInteger="1" minValue="0" maxValue="23" count="6">
        <n v="0"/>
        <n v="1"/>
        <n v="2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6]"/>
            <x15:cachedUniqueName index="4" name="[Range 1].[Hour of the Day].&amp;[22]"/>
            <x15:cachedUniqueName index="5" name="[Range 1].[Hour of the Day].&amp;[23]"/>
          </x15:cachedUniqueNames>
        </ext>
      </extLst>
    </cacheField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Age_group].[Age_group]" caption="Age_group" numFmtId="0" hierarchy="23" level="1">
      <sharedItems count="1">
        <s v="Senior"/>
      </sharedItems>
    </cacheField>
    <cacheField name="[Measures].[Count of Order ID 2]" caption="Count of Order ID 2" numFmtId="0" hierarchy="88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90162036" backgroundQuery="1" createdVersion="8" refreshedVersion="8" minRefreshableVersion="3" recordCount="0" supportSubquery="1" supportAdvancedDrill="1" xr:uid="{5735A009-766E-4EC7-8590-E86F04D0AAC3}">
  <cacheSource type="external" connectionId="1"/>
  <cacheFields count="4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Age_group].[Age_group]" caption="Age_group" numFmtId="0" hierarchy="23" level="1">
      <sharedItems count="3">
        <s v="Middle"/>
        <s v="Senior"/>
        <s v="Young"/>
      </sharedItems>
    </cacheField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91898145" backgroundQuery="1" createdVersion="8" refreshedVersion="8" minRefreshableVersion="3" recordCount="0" supportSubquery="1" supportAdvancedDrill="1" xr:uid="{9D278E60-05BC-496C-ACDB-D40CE4CA7313}">
  <cacheSource type="external" connectionId="1"/>
  <cacheFields count="4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Measures].[Average of Order Value 2]" caption="Average of Order Value 2" numFmtId="0" hierarchy="84" level="32767"/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Age_group].[Age_group]" caption="Age_group" numFmtId="0" hierarchy="23" level="1">
      <sharedItems count="3">
        <s v="Middle"/>
        <s v="Senior"/>
        <s v="Young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93171299" backgroundQuery="1" createdVersion="8" refreshedVersion="8" minRefreshableVersion="3" recordCount="0" supportSubquery="1" supportAdvancedDrill="1" xr:uid="{AA8D4F12-D98F-4B51-B5FB-1C38962C6F72}">
  <cacheSource type="external" connectionId="1"/>
  <cacheFields count="2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Measures].[Average of Order Value 2]" caption="Average of Order Value 2" numFmtId="0" hierarchy="84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94675924" backgroundQuery="1" createdVersion="8" refreshedVersion="8" minRefreshableVersion="3" recordCount="0" supportSubquery="1" supportAdvancedDrill="1" xr:uid="{071DC2BD-E0BB-4CA6-B640-FF8A69982287}">
  <cacheSource type="external" connectionId="1"/>
  <cacheFields count="3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96180555" backgroundQuery="1" createdVersion="8" refreshedVersion="8" minRefreshableVersion="3" recordCount="0" supportSubquery="1" supportAdvancedDrill="1" xr:uid="{AE0B9B33-CD98-4B24-83DF-BF5E4A04B21E}">
  <cacheSource type="external" connectionId="1"/>
  <cacheFields count="3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Measures].[Average of Order Value 2]" caption="Average of Order Value 2" numFmtId="0" hierarchy="84" level="32767"/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97685187" backgroundQuery="1" createdVersion="8" refreshedVersion="8" minRefreshableVersion="3" recordCount="0" supportSubquery="1" supportAdvancedDrill="1" xr:uid="{8C549588-0819-4E87-BEEF-D40AF39FF0B3}">
  <cacheSource type="external" connectionId="1"/>
  <cacheFields count="3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Measures].[Average of Order Value 2]" caption="Average of Order Value 2" numFmtId="0" hierarchy="84" level="32767"/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73689351851" backgroundQuery="1" createdVersion="8" refreshedVersion="8" minRefreshableVersion="3" recordCount="0" supportSubquery="1" supportAdvancedDrill="1" xr:uid="{0E4FE5A8-5FCF-4FB3-AD62-2F874E37EB42}">
  <cacheSource type="external" connectionId="1"/>
  <cacheFields count="4">
    <cacheField name="[Range 4].[Customer type].[Customer type]" caption="Customer type" numFmtId="0" hierarchy="68" level="1">
      <sharedItems count="2">
        <s v="One time"/>
        <s v="Repeat"/>
      </sharedItems>
    </cacheField>
    <cacheField name="[Measures].[Distinct Count of Recency]" caption="Distinct Count of Recency" numFmtId="0" hierarchy="101" level="32767"/>
    <cacheField name="[Range 4].[Order Source].[Order Source]" caption="Order Source" numFmtId="0" hierarchy="56" level="1">
      <sharedItems count="4">
        <s v="App"/>
        <s v="Other"/>
        <s v="Website"/>
        <s v="Whatsapp"/>
      </sharedItems>
    </cacheField>
    <cacheField name="[Range 4].[Customer Recency Type].[Customer Recency Type]" caption="Customer Recency Type" numFmtId="0" hierarchy="69" level="1">
      <sharedItems count="3">
        <s v="Lost"/>
        <s v="Passive"/>
        <s v="Recent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2" memberValueDatatype="130" unbalanced="0">
      <fieldsUsage count="2">
        <fieldUsage x="-1"/>
        <fieldUsage x="3"/>
      </fieldsUsage>
    </cacheHierarchy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70195254633" backgroundQuery="1" createdVersion="8" refreshedVersion="8" minRefreshableVersion="3" recordCount="0" supportSubquery="1" supportAdvancedDrill="1" xr:uid="{D16D0ADD-B1D4-4470-81EE-619AAF60ADCC}">
  <cacheSource type="external" connectionId="1"/>
  <cacheFields count="3">
    <cacheField name="[Range 4].[Customer type].[Customer type]" caption="Customer type" numFmtId="0" hierarchy="68" level="1">
      <sharedItems count="2">
        <s v="One time"/>
        <s v="Repeat"/>
      </sharedItems>
    </cacheField>
    <cacheField name="[Measures].[Distinct Count of Recency]" caption="Distinct Count of Recency" numFmtId="0" hierarchy="101" level="32767"/>
    <cacheField name="[Range 4].[Order Source].[Order Source]" caption="Order Source" numFmtId="0" hierarchy="56" level="1">
      <sharedItems count="4">
        <s v="App"/>
        <s v="Other"/>
        <s v="Website"/>
        <s v="Whatsapp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2" memberValueDatatype="130" unbalanced="0">
      <fieldsUsage count="2">
        <fieldUsage x="-1"/>
        <fieldUsage x="2"/>
      </fieldsUsage>
    </cacheHierarchy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69039583333" backgroundQuery="1" createdVersion="8" refreshedVersion="8" minRefreshableVersion="3" recordCount="0" supportSubquery="1" supportAdvancedDrill="1" xr:uid="{6E01F32C-D526-4959-B353-32C5AD98CEFE}">
  <cacheSource type="external" connectionId="1"/>
  <cacheFields count="3">
    <cacheField name="[Range 4].[Customer Country 2].[Customer Country 2]" caption="Customer Country 2" numFmtId="0" hierarchy="59" level="1">
      <sharedItems count="14">
        <s v="Australia"/>
        <s v="Austria"/>
        <s v="Denmark"/>
        <s v="Finland"/>
        <s v="France"/>
        <s v="Germany"/>
        <s v="India"/>
        <s v="Ireland"/>
        <s v="Italy"/>
        <s v="Norway"/>
        <s v="Singapore"/>
        <s v="Spain"/>
        <s v="Switzerland"/>
        <s v="USA"/>
      </sharedItems>
    </cacheField>
    <cacheField name="[Range 4].[Customer type].[Customer type]" caption="Customer type" numFmtId="0" hierarchy="68" level="1">
      <sharedItems count="2">
        <s v="One time"/>
        <s v="Repeat"/>
      </sharedItems>
    </cacheField>
    <cacheField name="[Measures].[Distinct Count of Recency]" caption="Distinct Count of Recency" numFmtId="0" hierarchy="101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67125694444" backgroundQuery="1" createdVersion="8" refreshedVersion="8" minRefreshableVersion="3" recordCount="0" supportSubquery="1" supportAdvancedDrill="1" xr:uid="{A34E2223-CAD3-48C8-AA89-F4048AEE4E45}">
  <cacheSource type="external" connectionId="1"/>
  <cacheFields count="2">
    <cacheField name="[Range 4].[Customer Country 2].[Customer Country 2]" caption="Customer Country 2" numFmtId="0" hierarchy="59" level="1">
      <sharedItems count="14">
        <s v="Australia"/>
        <s v="Austria"/>
        <s v="Denmark"/>
        <s v="Finland"/>
        <s v="France"/>
        <s v="Germany"/>
        <s v="India"/>
        <s v="Ireland"/>
        <s v="Italy"/>
        <s v="Norway"/>
        <s v="Singapore"/>
        <s v="Spain"/>
        <s v="Switzerland"/>
        <s v="USA"/>
      </sharedItems>
    </cacheField>
    <cacheField name="[Measures].[Average of Recency 2]" caption="Average of Recency 2" numFmtId="0" hierarchy="100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57455439815" backgroundQuery="1" createdVersion="8" refreshedVersion="8" minRefreshableVersion="3" recordCount="0" supportSubquery="1" supportAdvancedDrill="1" xr:uid="{0220E523-D4BE-4462-9DC6-4B5FF042D5BC}">
  <cacheSource type="external" connectionId="1"/>
  <cacheFields count="3">
    <cacheField name="[Measures].[Count of Row Labels]" caption="Count of Row Labels" numFmtId="0" hierarchy="95" level="32767"/>
    <cacheField name="[Measures].[Average of Recency]" caption="Average of Recency" numFmtId="0" hierarchy="97" level="32767"/>
    <cacheField name="[Range 2].[Customer Recency Type].[Customer Recency Type]" caption="Customer Recency Type" numFmtId="0" hierarchy="33" level="1">
      <sharedItems count="3">
        <s v="Lost"/>
        <s v="Passive"/>
        <s v="Recent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2" memberValueDatatype="130" unbalanced="0">
      <fieldsUsage count="2">
        <fieldUsage x="-1"/>
        <fieldUsage x="2"/>
      </fieldsUsage>
    </cacheHierarchy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57260648147" backgroundQuery="1" createdVersion="8" refreshedVersion="8" minRefreshableVersion="3" recordCount="0" supportSubquery="1" supportAdvancedDrill="1" xr:uid="{7319D2A3-F821-46BD-AE86-CAB731A77DC9}">
  <cacheSource type="external" connectionId="1"/>
  <cacheFields count="3">
    <cacheField name="[Range 2].[Customer Type].[Customer Type]" caption="Customer Type" numFmtId="0" hierarchy="32" level="1">
      <sharedItems count="2">
        <s v="One time"/>
        <s v="Repeat"/>
      </sharedItems>
    </cacheField>
    <cacheField name="[Measures].[Count of Row Labels]" caption="Count of Row Labels" numFmtId="0" hierarchy="95" level="32767"/>
    <cacheField name="[Measures].[Average of Recency]" caption="Average of Recency" numFmtId="0" hierarchy="97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49771990739" backgroundQuery="1" createdVersion="8" refreshedVersion="8" minRefreshableVersion="3" recordCount="0" supportSubquery="1" supportAdvancedDrill="1" xr:uid="{9C7251A6-5DD8-46EB-B68F-D58DF0366209}">
  <cacheSource type="external" connectionId="1"/>
  <cacheFields count="3">
    <cacheField name="[Range 1].[Customer ID].[Customer ID]" caption="Customer ID" numFmtId="0" hierarchy="13" level="1">
      <sharedItems containsSemiMixedTypes="0" containsString="0" containsNumber="1" containsInteger="1" minValue="1" maxValue="1998" count="1453">
        <n v="1"/>
        <n v="3"/>
        <n v="5"/>
        <n v="7"/>
        <n v="9"/>
        <n v="10"/>
        <n v="11"/>
        <n v="12"/>
        <n v="13"/>
        <n v="15"/>
        <n v="16"/>
        <n v="18"/>
        <n v="20"/>
        <n v="22"/>
        <n v="24"/>
        <n v="25"/>
        <n v="26"/>
        <n v="27"/>
        <n v="29"/>
        <n v="30"/>
        <n v="31"/>
        <n v="33"/>
        <n v="34"/>
        <n v="36"/>
        <n v="39"/>
        <n v="40"/>
        <n v="41"/>
        <n v="42"/>
        <n v="43"/>
        <n v="45"/>
        <n v="46"/>
        <n v="47"/>
        <n v="48"/>
        <n v="49"/>
        <n v="50"/>
        <n v="51"/>
        <n v="52"/>
        <n v="53"/>
        <n v="55"/>
        <n v="57"/>
        <n v="58"/>
        <n v="59"/>
        <n v="60"/>
        <n v="61"/>
        <n v="62"/>
        <n v="63"/>
        <n v="65"/>
        <n v="66"/>
        <n v="67"/>
        <n v="69"/>
        <n v="71"/>
        <n v="72"/>
        <n v="73"/>
        <n v="74"/>
        <n v="75"/>
        <n v="80"/>
        <n v="82"/>
        <n v="83"/>
        <n v="84"/>
        <n v="85"/>
        <n v="87"/>
        <n v="89"/>
        <n v="90"/>
        <n v="91"/>
        <n v="92"/>
        <n v="94"/>
        <n v="95"/>
        <n v="97"/>
        <n v="98"/>
        <n v="99"/>
        <n v="100"/>
        <n v="101"/>
        <n v="104"/>
        <n v="105"/>
        <n v="106"/>
        <n v="108"/>
        <n v="109"/>
        <n v="112"/>
        <n v="113"/>
        <n v="114"/>
        <n v="116"/>
        <n v="117"/>
        <n v="118"/>
        <n v="122"/>
        <n v="125"/>
        <n v="126"/>
        <n v="127"/>
        <n v="128"/>
        <n v="129"/>
        <n v="130"/>
        <n v="131"/>
        <n v="132"/>
        <n v="134"/>
        <n v="135"/>
        <n v="136"/>
        <n v="137"/>
        <n v="138"/>
        <n v="139"/>
        <n v="140"/>
        <n v="142"/>
        <n v="143"/>
        <n v="144"/>
        <n v="145"/>
        <n v="146"/>
        <n v="147"/>
        <n v="148"/>
        <n v="150"/>
        <n v="151"/>
        <n v="153"/>
        <n v="155"/>
        <n v="156"/>
        <n v="158"/>
        <n v="159"/>
        <n v="161"/>
        <n v="162"/>
        <n v="163"/>
        <n v="164"/>
        <n v="166"/>
        <n v="167"/>
        <n v="169"/>
        <n v="170"/>
        <n v="171"/>
        <n v="172"/>
        <n v="173"/>
        <n v="174"/>
        <n v="175"/>
        <n v="176"/>
        <n v="177"/>
        <n v="178"/>
        <n v="179"/>
        <n v="180"/>
        <n v="183"/>
        <n v="184"/>
        <n v="185"/>
        <n v="186"/>
        <n v="187"/>
        <n v="188"/>
        <n v="189"/>
        <n v="190"/>
        <n v="191"/>
        <n v="194"/>
        <n v="195"/>
        <n v="196"/>
        <n v="197"/>
        <n v="202"/>
        <n v="206"/>
        <n v="207"/>
        <n v="208"/>
        <n v="210"/>
        <n v="211"/>
        <n v="212"/>
        <n v="213"/>
        <n v="214"/>
        <n v="215"/>
        <n v="216"/>
        <n v="217"/>
        <n v="218"/>
        <n v="220"/>
        <n v="221"/>
        <n v="222"/>
        <n v="223"/>
        <n v="224"/>
        <n v="225"/>
        <n v="226"/>
        <n v="228"/>
        <n v="230"/>
        <n v="231"/>
        <n v="233"/>
        <n v="237"/>
        <n v="239"/>
        <n v="240"/>
        <n v="241"/>
        <n v="242"/>
        <n v="243"/>
        <n v="245"/>
        <n v="246"/>
        <n v="247"/>
        <n v="248"/>
        <n v="249"/>
        <n v="250"/>
        <n v="252"/>
        <n v="253"/>
        <n v="254"/>
        <n v="255"/>
        <n v="256"/>
        <n v="258"/>
        <n v="260"/>
        <n v="264"/>
        <n v="265"/>
        <n v="266"/>
        <n v="268"/>
        <n v="270"/>
        <n v="271"/>
        <n v="273"/>
        <n v="275"/>
        <n v="276"/>
        <n v="278"/>
        <n v="279"/>
        <n v="280"/>
        <n v="281"/>
        <n v="283"/>
        <n v="284"/>
        <n v="286"/>
        <n v="288"/>
        <n v="289"/>
        <n v="291"/>
        <n v="292"/>
        <n v="294"/>
        <n v="295"/>
        <n v="296"/>
        <n v="297"/>
        <n v="298"/>
        <n v="299"/>
        <n v="301"/>
        <n v="302"/>
        <n v="303"/>
        <n v="304"/>
        <n v="305"/>
        <n v="306"/>
        <n v="307"/>
        <n v="308"/>
        <n v="311"/>
        <n v="312"/>
        <n v="313"/>
        <n v="314"/>
        <n v="315"/>
        <n v="316"/>
        <n v="317"/>
        <n v="318"/>
        <n v="319"/>
        <n v="322"/>
        <n v="323"/>
        <n v="324"/>
        <n v="325"/>
        <n v="327"/>
        <n v="329"/>
        <n v="330"/>
        <n v="331"/>
        <n v="332"/>
        <n v="333"/>
        <n v="336"/>
        <n v="337"/>
        <n v="338"/>
        <n v="340"/>
        <n v="342"/>
        <n v="343"/>
        <n v="344"/>
        <n v="345"/>
        <n v="346"/>
        <n v="347"/>
        <n v="348"/>
        <n v="349"/>
        <n v="350"/>
        <n v="351"/>
        <n v="353"/>
        <n v="354"/>
        <n v="355"/>
        <n v="356"/>
        <n v="357"/>
        <n v="358"/>
        <n v="359"/>
        <n v="360"/>
        <n v="361"/>
        <n v="362"/>
        <n v="366"/>
        <n v="367"/>
        <n v="368"/>
        <n v="373"/>
        <n v="374"/>
        <n v="375"/>
        <n v="376"/>
        <n v="377"/>
        <n v="378"/>
        <n v="380"/>
        <n v="381"/>
        <n v="383"/>
        <n v="387"/>
        <n v="390"/>
        <n v="392"/>
        <n v="393"/>
        <n v="394"/>
        <n v="395"/>
        <n v="396"/>
        <n v="399"/>
        <n v="400"/>
        <n v="401"/>
        <n v="402"/>
        <n v="404"/>
        <n v="406"/>
        <n v="407"/>
        <n v="410"/>
        <n v="412"/>
        <n v="413"/>
        <n v="414"/>
        <n v="415"/>
        <n v="416"/>
        <n v="417"/>
        <n v="418"/>
        <n v="419"/>
        <n v="420"/>
        <n v="422"/>
        <n v="423"/>
        <n v="424"/>
        <n v="425"/>
        <n v="426"/>
        <n v="427"/>
        <n v="428"/>
        <n v="429"/>
        <n v="430"/>
        <n v="431"/>
        <n v="433"/>
        <n v="435"/>
        <n v="437"/>
        <n v="439"/>
        <n v="440"/>
        <n v="441"/>
        <n v="442"/>
        <n v="444"/>
        <n v="445"/>
        <n v="446"/>
        <n v="447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9"/>
        <n v="470"/>
        <n v="473"/>
        <n v="474"/>
        <n v="475"/>
        <n v="476"/>
        <n v="477"/>
        <n v="479"/>
        <n v="480"/>
        <n v="481"/>
        <n v="482"/>
        <n v="484"/>
        <n v="485"/>
        <n v="486"/>
        <n v="487"/>
        <n v="488"/>
        <n v="492"/>
        <n v="493"/>
        <n v="494"/>
        <n v="497"/>
        <n v="498"/>
        <n v="499"/>
        <n v="500"/>
        <n v="501"/>
        <n v="504"/>
        <n v="506"/>
        <n v="507"/>
        <n v="508"/>
        <n v="509"/>
        <n v="510"/>
        <n v="511"/>
        <n v="513"/>
        <n v="515"/>
        <n v="516"/>
        <n v="517"/>
        <n v="519"/>
        <n v="520"/>
        <n v="522"/>
        <n v="523"/>
        <n v="525"/>
        <n v="526"/>
        <n v="529"/>
        <n v="530"/>
        <n v="531"/>
        <n v="532"/>
        <n v="533"/>
        <n v="534"/>
        <n v="536"/>
        <n v="537"/>
        <n v="538"/>
        <n v="539"/>
        <n v="540"/>
        <n v="541"/>
        <n v="542"/>
        <n v="543"/>
        <n v="545"/>
        <n v="546"/>
        <n v="547"/>
        <n v="548"/>
        <n v="549"/>
        <n v="550"/>
        <n v="551"/>
        <n v="552"/>
        <n v="555"/>
        <n v="556"/>
        <n v="557"/>
        <n v="558"/>
        <n v="562"/>
        <n v="563"/>
        <n v="564"/>
        <n v="565"/>
        <n v="566"/>
        <n v="567"/>
        <n v="568"/>
        <n v="569"/>
        <n v="570"/>
        <n v="571"/>
        <n v="575"/>
        <n v="576"/>
        <n v="577"/>
        <n v="579"/>
        <n v="580"/>
        <n v="581"/>
        <n v="584"/>
        <n v="587"/>
        <n v="588"/>
        <n v="594"/>
        <n v="595"/>
        <n v="596"/>
        <n v="597"/>
        <n v="599"/>
        <n v="600"/>
        <n v="602"/>
        <n v="604"/>
        <n v="606"/>
        <n v="607"/>
        <n v="608"/>
        <n v="609"/>
        <n v="610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2"/>
        <n v="633"/>
        <n v="634"/>
        <n v="637"/>
        <n v="638"/>
        <n v="639"/>
        <n v="640"/>
        <n v="642"/>
        <n v="643"/>
        <n v="644"/>
        <n v="645"/>
        <n v="646"/>
        <n v="647"/>
        <n v="648"/>
        <n v="650"/>
        <n v="651"/>
        <n v="652"/>
        <n v="653"/>
        <n v="654"/>
        <n v="655"/>
        <n v="658"/>
        <n v="659"/>
        <n v="660"/>
        <n v="662"/>
        <n v="665"/>
        <n v="666"/>
        <n v="667"/>
        <n v="668"/>
        <n v="669"/>
        <n v="670"/>
        <n v="672"/>
        <n v="674"/>
        <n v="676"/>
        <n v="679"/>
        <n v="680"/>
        <n v="681"/>
        <n v="683"/>
        <n v="684"/>
        <n v="685"/>
        <n v="687"/>
        <n v="689"/>
        <n v="690"/>
        <n v="691"/>
        <n v="694"/>
        <n v="695"/>
        <n v="696"/>
        <n v="698"/>
        <n v="699"/>
        <n v="700"/>
        <n v="701"/>
        <n v="703"/>
        <n v="704"/>
        <n v="707"/>
        <n v="709"/>
        <n v="711"/>
        <n v="712"/>
        <n v="713"/>
        <n v="714"/>
        <n v="715"/>
        <n v="716"/>
        <n v="717"/>
        <n v="718"/>
        <n v="719"/>
        <n v="721"/>
        <n v="722"/>
        <n v="723"/>
        <n v="724"/>
        <n v="725"/>
        <n v="726"/>
        <n v="727"/>
        <n v="728"/>
        <n v="729"/>
        <n v="730"/>
        <n v="731"/>
        <n v="734"/>
        <n v="735"/>
        <n v="736"/>
        <n v="737"/>
        <n v="738"/>
        <n v="739"/>
        <n v="741"/>
        <n v="742"/>
        <n v="743"/>
        <n v="744"/>
        <n v="745"/>
        <n v="746"/>
        <n v="747"/>
        <n v="748"/>
        <n v="749"/>
        <n v="750"/>
        <n v="751"/>
        <n v="753"/>
        <n v="754"/>
        <n v="758"/>
        <n v="759"/>
        <n v="760"/>
        <n v="761"/>
        <n v="762"/>
        <n v="765"/>
        <n v="766"/>
        <n v="767"/>
        <n v="768"/>
        <n v="769"/>
        <n v="770"/>
        <n v="771"/>
        <n v="772"/>
        <n v="773"/>
        <n v="775"/>
        <n v="777"/>
        <n v="778"/>
        <n v="780"/>
        <n v="781"/>
        <n v="782"/>
        <n v="783"/>
        <n v="784"/>
        <n v="785"/>
        <n v="786"/>
        <n v="787"/>
        <n v="789"/>
        <n v="790"/>
        <n v="793"/>
        <n v="795"/>
        <n v="796"/>
        <n v="799"/>
        <n v="800"/>
        <n v="801"/>
        <n v="802"/>
        <n v="804"/>
        <n v="807"/>
        <n v="808"/>
        <n v="809"/>
        <n v="811"/>
        <n v="813"/>
        <n v="814"/>
        <n v="816"/>
        <n v="817"/>
        <n v="818"/>
        <n v="819"/>
        <n v="820"/>
        <n v="821"/>
        <n v="822"/>
        <n v="823"/>
        <n v="824"/>
        <n v="827"/>
        <n v="829"/>
        <n v="830"/>
        <n v="831"/>
        <n v="833"/>
        <n v="834"/>
        <n v="835"/>
        <n v="836"/>
        <n v="837"/>
        <n v="839"/>
        <n v="840"/>
        <n v="841"/>
        <n v="842"/>
        <n v="843"/>
        <n v="844"/>
        <n v="847"/>
        <n v="848"/>
        <n v="849"/>
        <n v="850"/>
        <n v="851"/>
        <n v="852"/>
        <n v="853"/>
        <n v="854"/>
        <n v="856"/>
        <n v="857"/>
        <n v="859"/>
        <n v="861"/>
        <n v="862"/>
        <n v="863"/>
        <n v="864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7"/>
        <n v="888"/>
        <n v="892"/>
        <n v="894"/>
        <n v="896"/>
        <n v="897"/>
        <n v="898"/>
        <n v="899"/>
        <n v="900"/>
        <n v="901"/>
        <n v="902"/>
        <n v="904"/>
        <n v="905"/>
        <n v="907"/>
        <n v="909"/>
        <n v="912"/>
        <n v="913"/>
        <n v="914"/>
        <n v="915"/>
        <n v="916"/>
        <n v="917"/>
        <n v="918"/>
        <n v="919"/>
        <n v="922"/>
        <n v="924"/>
        <n v="925"/>
        <n v="926"/>
        <n v="927"/>
        <n v="928"/>
        <n v="930"/>
        <n v="931"/>
        <n v="932"/>
        <n v="933"/>
        <n v="934"/>
        <n v="935"/>
        <n v="937"/>
        <n v="940"/>
        <n v="941"/>
        <n v="942"/>
        <n v="945"/>
        <n v="946"/>
        <n v="947"/>
        <n v="948"/>
        <n v="949"/>
        <n v="950"/>
        <n v="953"/>
        <n v="954"/>
        <n v="955"/>
        <n v="956"/>
        <n v="958"/>
        <n v="960"/>
        <n v="961"/>
        <n v="962"/>
        <n v="965"/>
        <n v="967"/>
        <n v="969"/>
        <n v="971"/>
        <n v="972"/>
        <n v="973"/>
        <n v="974"/>
        <n v="975"/>
        <n v="977"/>
        <n v="978"/>
        <n v="979"/>
        <n v="980"/>
        <n v="981"/>
        <n v="982"/>
        <n v="983"/>
        <n v="984"/>
        <n v="985"/>
        <n v="986"/>
        <n v="987"/>
        <n v="988"/>
        <n v="990"/>
        <n v="991"/>
        <n v="992"/>
        <n v="993"/>
        <n v="995"/>
        <n v="997"/>
        <n v="998"/>
        <n v="1000"/>
        <n v="1001"/>
        <n v="1002"/>
        <n v="1003"/>
        <n v="1004"/>
        <n v="1006"/>
        <n v="1007"/>
        <n v="1008"/>
        <n v="1009"/>
        <n v="1010"/>
        <n v="1011"/>
        <n v="1014"/>
        <n v="1015"/>
        <n v="1016"/>
        <n v="1017"/>
        <n v="1018"/>
        <n v="1019"/>
        <n v="1020"/>
        <n v="1021"/>
        <n v="1022"/>
        <n v="1023"/>
        <n v="1025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4"/>
        <n v="1045"/>
        <n v="1046"/>
        <n v="1047"/>
        <n v="1048"/>
        <n v="1050"/>
        <n v="1051"/>
        <n v="1052"/>
        <n v="1053"/>
        <n v="1054"/>
        <n v="1055"/>
        <n v="1057"/>
        <n v="1058"/>
        <n v="1060"/>
        <n v="1061"/>
        <n v="1062"/>
        <n v="1063"/>
        <n v="1064"/>
        <n v="1066"/>
        <n v="1068"/>
        <n v="1069"/>
        <n v="1070"/>
        <n v="1073"/>
        <n v="1075"/>
        <n v="1076"/>
        <n v="1077"/>
        <n v="1078"/>
        <n v="1079"/>
        <n v="1080"/>
        <n v="1082"/>
        <n v="1083"/>
        <n v="1084"/>
        <n v="1085"/>
        <n v="1086"/>
        <n v="1088"/>
        <n v="1090"/>
        <n v="1093"/>
        <n v="1094"/>
        <n v="1095"/>
        <n v="1096"/>
        <n v="1097"/>
        <n v="1098"/>
        <n v="1099"/>
        <n v="1100"/>
        <n v="1101"/>
        <n v="1102"/>
        <n v="1103"/>
        <n v="1105"/>
        <n v="1108"/>
        <n v="1109"/>
        <n v="1112"/>
        <n v="1114"/>
        <n v="1120"/>
        <n v="1121"/>
        <n v="1122"/>
        <n v="1123"/>
        <n v="1125"/>
        <n v="1126"/>
        <n v="1127"/>
        <n v="1128"/>
        <n v="1131"/>
        <n v="1133"/>
        <n v="1135"/>
        <n v="1138"/>
        <n v="1139"/>
        <n v="1140"/>
        <n v="1141"/>
        <n v="1142"/>
        <n v="1143"/>
        <n v="1145"/>
        <n v="1146"/>
        <n v="1147"/>
        <n v="1148"/>
        <n v="1149"/>
        <n v="1150"/>
        <n v="1152"/>
        <n v="1153"/>
        <n v="1154"/>
        <n v="1156"/>
        <n v="1157"/>
        <n v="1158"/>
        <n v="1160"/>
        <n v="1161"/>
        <n v="1162"/>
        <n v="1164"/>
        <n v="1167"/>
        <n v="1169"/>
        <n v="1170"/>
        <n v="1172"/>
        <n v="1173"/>
        <n v="1174"/>
        <n v="1176"/>
        <n v="1177"/>
        <n v="1179"/>
        <n v="1181"/>
        <n v="1182"/>
        <n v="1183"/>
        <n v="1185"/>
        <n v="1188"/>
        <n v="1189"/>
        <n v="1190"/>
        <n v="1191"/>
        <n v="1192"/>
        <n v="1193"/>
        <n v="1196"/>
        <n v="1198"/>
        <n v="1199"/>
        <n v="1201"/>
        <n v="1204"/>
        <n v="1205"/>
        <n v="1208"/>
        <n v="1209"/>
        <n v="1210"/>
        <n v="1212"/>
        <n v="1215"/>
        <n v="1216"/>
        <n v="1217"/>
        <n v="1218"/>
        <n v="1219"/>
        <n v="1220"/>
        <n v="1222"/>
        <n v="1223"/>
        <n v="1224"/>
        <n v="1225"/>
        <n v="1228"/>
        <n v="1229"/>
        <n v="1230"/>
        <n v="1231"/>
        <n v="1234"/>
        <n v="1235"/>
        <n v="1236"/>
        <n v="1237"/>
        <n v="1238"/>
        <n v="1239"/>
        <n v="1240"/>
        <n v="1242"/>
        <n v="1243"/>
        <n v="1244"/>
        <n v="1246"/>
        <n v="1247"/>
        <n v="1248"/>
        <n v="1249"/>
        <n v="1250"/>
        <n v="1251"/>
        <n v="1252"/>
        <n v="1253"/>
        <n v="1254"/>
        <n v="1256"/>
        <n v="1257"/>
        <n v="1258"/>
        <n v="1259"/>
        <n v="1260"/>
        <n v="1262"/>
        <n v="1263"/>
        <n v="1265"/>
        <n v="1266"/>
        <n v="1267"/>
        <n v="1268"/>
        <n v="1269"/>
        <n v="1270"/>
        <n v="1271"/>
        <n v="1272"/>
        <n v="1274"/>
        <n v="1276"/>
        <n v="1277"/>
        <n v="1278"/>
        <n v="1279"/>
        <n v="1280"/>
        <n v="1281"/>
        <n v="1282"/>
        <n v="1283"/>
        <n v="1284"/>
        <n v="1285"/>
        <n v="1286"/>
        <n v="1290"/>
        <n v="1291"/>
        <n v="1292"/>
        <n v="1293"/>
        <n v="1294"/>
        <n v="1295"/>
        <n v="1297"/>
        <n v="1301"/>
        <n v="1303"/>
        <n v="1304"/>
        <n v="1307"/>
        <n v="1308"/>
        <n v="1310"/>
        <n v="1311"/>
        <n v="1314"/>
        <n v="1315"/>
        <n v="1316"/>
        <n v="1317"/>
        <n v="1318"/>
        <n v="1320"/>
        <n v="1323"/>
        <n v="1325"/>
        <n v="1327"/>
        <n v="1329"/>
        <n v="1330"/>
        <n v="1331"/>
        <n v="1340"/>
        <n v="1342"/>
        <n v="1343"/>
        <n v="1344"/>
        <n v="1346"/>
        <n v="1347"/>
        <n v="1349"/>
        <n v="1350"/>
        <n v="1351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70"/>
        <n v="1371"/>
        <n v="1372"/>
        <n v="1374"/>
        <n v="1376"/>
        <n v="1377"/>
        <n v="1378"/>
        <n v="1381"/>
        <n v="1382"/>
        <n v="1385"/>
        <n v="1386"/>
        <n v="1388"/>
        <n v="1389"/>
        <n v="1391"/>
        <n v="1392"/>
        <n v="1393"/>
        <n v="1394"/>
        <n v="1395"/>
        <n v="1398"/>
        <n v="1399"/>
        <n v="1400"/>
        <n v="1401"/>
        <n v="1403"/>
        <n v="1404"/>
        <n v="1406"/>
        <n v="1407"/>
        <n v="1408"/>
        <n v="1409"/>
        <n v="1411"/>
        <n v="1413"/>
        <n v="1414"/>
        <n v="1415"/>
        <n v="1416"/>
        <n v="1420"/>
        <n v="1424"/>
        <n v="1425"/>
        <n v="1426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6"/>
        <n v="1447"/>
        <n v="1450"/>
        <n v="1451"/>
        <n v="1452"/>
        <n v="1454"/>
        <n v="1456"/>
        <n v="1457"/>
        <n v="1458"/>
        <n v="1459"/>
        <n v="1461"/>
        <n v="1462"/>
        <n v="1464"/>
        <n v="1465"/>
        <n v="1466"/>
        <n v="1467"/>
        <n v="1469"/>
        <n v="1472"/>
        <n v="1473"/>
        <n v="1474"/>
        <n v="1475"/>
        <n v="1476"/>
        <n v="1477"/>
        <n v="1478"/>
        <n v="1479"/>
        <n v="1483"/>
        <n v="1484"/>
        <n v="1485"/>
        <n v="1486"/>
        <n v="1487"/>
        <n v="1488"/>
        <n v="1489"/>
        <n v="1491"/>
        <n v="1492"/>
        <n v="1495"/>
        <n v="1496"/>
        <n v="1498"/>
        <n v="1499"/>
        <n v="1500"/>
        <n v="1501"/>
        <n v="1502"/>
        <n v="1504"/>
        <n v="1505"/>
        <n v="1506"/>
        <n v="1507"/>
        <n v="1509"/>
        <n v="1510"/>
        <n v="1511"/>
        <n v="1512"/>
        <n v="1513"/>
        <n v="1515"/>
        <n v="1516"/>
        <n v="1518"/>
        <n v="1519"/>
        <n v="1521"/>
        <n v="1522"/>
        <n v="1523"/>
        <n v="1524"/>
        <n v="1525"/>
        <n v="1526"/>
        <n v="1527"/>
        <n v="1529"/>
        <n v="1530"/>
        <n v="1531"/>
        <n v="1534"/>
        <n v="1537"/>
        <n v="1538"/>
        <n v="1539"/>
        <n v="1540"/>
        <n v="1542"/>
        <n v="1543"/>
        <n v="1544"/>
        <n v="1545"/>
        <n v="1546"/>
        <n v="1547"/>
        <n v="1548"/>
        <n v="1549"/>
        <n v="1551"/>
        <n v="1552"/>
        <n v="1553"/>
        <n v="1554"/>
        <n v="1556"/>
        <n v="1557"/>
        <n v="1558"/>
        <n v="1559"/>
        <n v="1560"/>
        <n v="1561"/>
        <n v="1562"/>
        <n v="1563"/>
        <n v="1564"/>
        <n v="1566"/>
        <n v="1567"/>
        <n v="1569"/>
        <n v="1570"/>
        <n v="1571"/>
        <n v="1574"/>
        <n v="1576"/>
        <n v="1577"/>
        <n v="1578"/>
        <n v="1580"/>
        <n v="1581"/>
        <n v="1583"/>
        <n v="1584"/>
        <n v="1586"/>
        <n v="1587"/>
        <n v="1588"/>
        <n v="1589"/>
        <n v="1590"/>
        <n v="1591"/>
        <n v="1593"/>
        <n v="1594"/>
        <n v="1595"/>
        <n v="1596"/>
        <n v="1597"/>
        <n v="1598"/>
        <n v="1599"/>
        <n v="1601"/>
        <n v="1603"/>
        <n v="1604"/>
        <n v="1605"/>
        <n v="1606"/>
        <n v="1607"/>
        <n v="1608"/>
        <n v="1611"/>
        <n v="1612"/>
        <n v="1613"/>
        <n v="1614"/>
        <n v="1615"/>
        <n v="1616"/>
        <n v="1617"/>
        <n v="1618"/>
        <n v="1619"/>
        <n v="1620"/>
        <n v="1622"/>
        <n v="1623"/>
        <n v="1624"/>
        <n v="1627"/>
        <n v="1628"/>
        <n v="1630"/>
        <n v="1633"/>
        <n v="1634"/>
        <n v="1635"/>
        <n v="1636"/>
        <n v="1639"/>
        <n v="1641"/>
        <n v="1642"/>
        <n v="1643"/>
        <n v="1644"/>
        <n v="1645"/>
        <n v="1646"/>
        <n v="1647"/>
        <n v="1648"/>
        <n v="1649"/>
        <n v="1651"/>
        <n v="1654"/>
        <n v="1657"/>
        <n v="1658"/>
        <n v="1661"/>
        <n v="1662"/>
        <n v="1663"/>
        <n v="1664"/>
        <n v="1665"/>
        <n v="1666"/>
        <n v="1667"/>
        <n v="1668"/>
        <n v="1670"/>
        <n v="1671"/>
        <n v="1673"/>
        <n v="1675"/>
        <n v="1676"/>
        <n v="1677"/>
        <n v="1679"/>
        <n v="1680"/>
        <n v="1681"/>
        <n v="1682"/>
        <n v="1685"/>
        <n v="1686"/>
        <n v="1687"/>
        <n v="1689"/>
        <n v="1690"/>
        <n v="1691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6"/>
        <n v="1707"/>
        <n v="1708"/>
        <n v="1710"/>
        <n v="1712"/>
        <n v="1714"/>
        <n v="1715"/>
        <n v="1716"/>
        <n v="1717"/>
        <n v="1718"/>
        <n v="1719"/>
        <n v="1721"/>
        <n v="1722"/>
        <n v="1723"/>
        <n v="1725"/>
        <n v="1726"/>
        <n v="1728"/>
        <n v="1729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5"/>
        <n v="1746"/>
        <n v="1747"/>
        <n v="1749"/>
        <n v="1751"/>
        <n v="1752"/>
        <n v="1755"/>
        <n v="1757"/>
        <n v="1759"/>
        <n v="1760"/>
        <n v="1762"/>
        <n v="1763"/>
        <n v="1766"/>
        <n v="1767"/>
        <n v="1768"/>
        <n v="1769"/>
        <n v="1770"/>
        <n v="1771"/>
        <n v="1772"/>
        <n v="1773"/>
        <n v="1775"/>
        <n v="1776"/>
        <n v="1777"/>
        <n v="1778"/>
        <n v="1780"/>
        <n v="1781"/>
        <n v="1782"/>
        <n v="1783"/>
        <n v="1784"/>
        <n v="1785"/>
        <n v="1786"/>
        <n v="1787"/>
        <n v="1789"/>
        <n v="1790"/>
        <n v="1791"/>
        <n v="1792"/>
        <n v="1793"/>
        <n v="1794"/>
        <n v="1795"/>
        <n v="1796"/>
        <n v="1797"/>
        <n v="1798"/>
        <n v="1799"/>
        <n v="1801"/>
        <n v="1802"/>
        <n v="1803"/>
        <n v="1804"/>
        <n v="1808"/>
        <n v="1809"/>
        <n v="1811"/>
        <n v="1812"/>
        <n v="1813"/>
        <n v="1814"/>
        <n v="1815"/>
        <n v="1816"/>
        <n v="1818"/>
        <n v="1820"/>
        <n v="1822"/>
        <n v="1824"/>
        <n v="1825"/>
        <n v="1826"/>
        <n v="1827"/>
        <n v="1828"/>
        <n v="1829"/>
        <n v="1830"/>
        <n v="1831"/>
        <n v="1833"/>
        <n v="1834"/>
        <n v="1835"/>
        <n v="1836"/>
        <n v="1837"/>
        <n v="1838"/>
        <n v="1839"/>
        <n v="1840"/>
        <n v="1842"/>
        <n v="1843"/>
        <n v="1844"/>
        <n v="1845"/>
        <n v="1847"/>
        <n v="1848"/>
        <n v="1849"/>
        <n v="1850"/>
        <n v="1851"/>
        <n v="1852"/>
        <n v="1854"/>
        <n v="1855"/>
        <n v="1856"/>
        <n v="1857"/>
        <n v="1858"/>
        <n v="1859"/>
        <n v="1860"/>
        <n v="1862"/>
        <n v="1863"/>
        <n v="1865"/>
        <n v="1866"/>
        <n v="1868"/>
        <n v="1870"/>
        <n v="1871"/>
        <n v="1872"/>
        <n v="1873"/>
        <n v="1874"/>
        <n v="1875"/>
        <n v="1877"/>
        <n v="1878"/>
        <n v="1879"/>
        <n v="1880"/>
        <n v="1881"/>
        <n v="1883"/>
        <n v="1884"/>
        <n v="1885"/>
        <n v="1886"/>
        <n v="1887"/>
        <n v="1891"/>
        <n v="1892"/>
        <n v="1893"/>
        <n v="1894"/>
        <n v="1895"/>
        <n v="1896"/>
        <n v="1897"/>
        <n v="1899"/>
        <n v="1900"/>
        <n v="1902"/>
        <n v="1903"/>
        <n v="1905"/>
        <n v="1907"/>
        <n v="1908"/>
        <n v="1910"/>
        <n v="1911"/>
        <n v="1913"/>
        <n v="1914"/>
        <n v="1915"/>
        <n v="1916"/>
        <n v="1917"/>
        <n v="1920"/>
        <n v="1922"/>
        <n v="1923"/>
        <n v="1926"/>
        <n v="1927"/>
        <n v="1928"/>
        <n v="1930"/>
        <n v="1931"/>
        <n v="1934"/>
        <n v="1936"/>
        <n v="1937"/>
        <n v="1938"/>
        <n v="1939"/>
        <n v="1940"/>
        <n v="1941"/>
        <n v="1942"/>
        <n v="1944"/>
        <n v="1945"/>
        <n v="1947"/>
        <n v="1948"/>
        <n v="1950"/>
        <n v="1952"/>
        <n v="1954"/>
        <n v="1955"/>
        <n v="1956"/>
        <n v="1957"/>
        <n v="1958"/>
        <n v="1959"/>
        <n v="1960"/>
        <n v="1961"/>
        <n v="1962"/>
        <n v="1963"/>
        <n v="1964"/>
        <n v="1967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2"/>
        <n v="1983"/>
        <n v="1984"/>
        <n v="1985"/>
        <n v="1986"/>
        <n v="1988"/>
        <n v="1990"/>
        <n v="1992"/>
        <n v="1993"/>
        <n v="1994"/>
        <n v="1997"/>
        <n v="1998"/>
      </sharedItems>
      <extLst>
        <ext xmlns:x15="http://schemas.microsoft.com/office/spreadsheetml/2010/11/main" uri="{4F2E5C28-24EA-4eb8-9CBF-B6C8F9C3D259}">
          <x15:cachedUniqueNames>
            <x15:cachedUniqueName index="0" name="[Range 1].[Customer ID].&amp;[1]"/>
            <x15:cachedUniqueName index="1" name="[Range 1].[Customer ID].&amp;[3]"/>
            <x15:cachedUniqueName index="2" name="[Range 1].[Customer ID].&amp;[5]"/>
            <x15:cachedUniqueName index="3" name="[Range 1].[Customer ID].&amp;[7]"/>
            <x15:cachedUniqueName index="4" name="[Range 1].[Customer ID].&amp;[9]"/>
            <x15:cachedUniqueName index="5" name="[Range 1].[Customer ID].&amp;[10]"/>
            <x15:cachedUniqueName index="6" name="[Range 1].[Customer ID].&amp;[11]"/>
            <x15:cachedUniqueName index="7" name="[Range 1].[Customer ID].&amp;[12]"/>
            <x15:cachedUniqueName index="8" name="[Range 1].[Customer ID].&amp;[13]"/>
            <x15:cachedUniqueName index="9" name="[Range 1].[Customer ID].&amp;[15]"/>
            <x15:cachedUniqueName index="10" name="[Range 1].[Customer ID].&amp;[16]"/>
            <x15:cachedUniqueName index="11" name="[Range 1].[Customer ID].&amp;[18]"/>
            <x15:cachedUniqueName index="12" name="[Range 1].[Customer ID].&amp;[20]"/>
            <x15:cachedUniqueName index="13" name="[Range 1].[Customer ID].&amp;[22]"/>
            <x15:cachedUniqueName index="14" name="[Range 1].[Customer ID].&amp;[24]"/>
            <x15:cachedUniqueName index="15" name="[Range 1].[Customer ID].&amp;[25]"/>
            <x15:cachedUniqueName index="16" name="[Range 1].[Customer ID].&amp;[26]"/>
            <x15:cachedUniqueName index="17" name="[Range 1].[Customer ID].&amp;[27]"/>
            <x15:cachedUniqueName index="18" name="[Range 1].[Customer ID].&amp;[29]"/>
            <x15:cachedUniqueName index="19" name="[Range 1].[Customer ID].&amp;[30]"/>
            <x15:cachedUniqueName index="20" name="[Range 1].[Customer ID].&amp;[31]"/>
            <x15:cachedUniqueName index="21" name="[Range 1].[Customer ID].&amp;[33]"/>
            <x15:cachedUniqueName index="22" name="[Range 1].[Customer ID].&amp;[34]"/>
            <x15:cachedUniqueName index="23" name="[Range 1].[Customer ID].&amp;[36]"/>
            <x15:cachedUniqueName index="24" name="[Range 1].[Customer ID].&amp;[39]"/>
            <x15:cachedUniqueName index="25" name="[Range 1].[Customer ID].&amp;[40]"/>
            <x15:cachedUniqueName index="26" name="[Range 1].[Customer ID].&amp;[41]"/>
            <x15:cachedUniqueName index="27" name="[Range 1].[Customer ID].&amp;[42]"/>
            <x15:cachedUniqueName index="28" name="[Range 1].[Customer ID].&amp;[43]"/>
            <x15:cachedUniqueName index="29" name="[Range 1].[Customer ID].&amp;[45]"/>
            <x15:cachedUniqueName index="30" name="[Range 1].[Customer ID].&amp;[46]"/>
            <x15:cachedUniqueName index="31" name="[Range 1].[Customer ID].&amp;[47]"/>
            <x15:cachedUniqueName index="32" name="[Range 1].[Customer ID].&amp;[48]"/>
            <x15:cachedUniqueName index="33" name="[Range 1].[Customer ID].&amp;[49]"/>
            <x15:cachedUniqueName index="34" name="[Range 1].[Customer ID].&amp;[50]"/>
            <x15:cachedUniqueName index="35" name="[Range 1].[Customer ID].&amp;[51]"/>
            <x15:cachedUniqueName index="36" name="[Range 1].[Customer ID].&amp;[52]"/>
            <x15:cachedUniqueName index="37" name="[Range 1].[Customer ID].&amp;[53]"/>
            <x15:cachedUniqueName index="38" name="[Range 1].[Customer ID].&amp;[55]"/>
            <x15:cachedUniqueName index="39" name="[Range 1].[Customer ID].&amp;[57]"/>
            <x15:cachedUniqueName index="40" name="[Range 1].[Customer ID].&amp;[58]"/>
            <x15:cachedUniqueName index="41" name="[Range 1].[Customer ID].&amp;[59]"/>
            <x15:cachedUniqueName index="42" name="[Range 1].[Customer ID].&amp;[60]"/>
            <x15:cachedUniqueName index="43" name="[Range 1].[Customer ID].&amp;[61]"/>
            <x15:cachedUniqueName index="44" name="[Range 1].[Customer ID].&amp;[62]"/>
            <x15:cachedUniqueName index="45" name="[Range 1].[Customer ID].&amp;[63]"/>
            <x15:cachedUniqueName index="46" name="[Range 1].[Customer ID].&amp;[65]"/>
            <x15:cachedUniqueName index="47" name="[Range 1].[Customer ID].&amp;[66]"/>
            <x15:cachedUniqueName index="48" name="[Range 1].[Customer ID].&amp;[67]"/>
            <x15:cachedUniqueName index="49" name="[Range 1].[Customer ID].&amp;[69]"/>
            <x15:cachedUniqueName index="50" name="[Range 1].[Customer ID].&amp;[71]"/>
            <x15:cachedUniqueName index="51" name="[Range 1].[Customer ID].&amp;[72]"/>
            <x15:cachedUniqueName index="52" name="[Range 1].[Customer ID].&amp;[73]"/>
            <x15:cachedUniqueName index="53" name="[Range 1].[Customer ID].&amp;[74]"/>
            <x15:cachedUniqueName index="54" name="[Range 1].[Customer ID].&amp;[75]"/>
            <x15:cachedUniqueName index="55" name="[Range 1].[Customer ID].&amp;[80]"/>
            <x15:cachedUniqueName index="56" name="[Range 1].[Customer ID].&amp;[82]"/>
            <x15:cachedUniqueName index="57" name="[Range 1].[Customer ID].&amp;[83]"/>
            <x15:cachedUniqueName index="58" name="[Range 1].[Customer ID].&amp;[84]"/>
            <x15:cachedUniqueName index="59" name="[Range 1].[Customer ID].&amp;[85]"/>
            <x15:cachedUniqueName index="60" name="[Range 1].[Customer ID].&amp;[87]"/>
            <x15:cachedUniqueName index="61" name="[Range 1].[Customer ID].&amp;[89]"/>
            <x15:cachedUniqueName index="62" name="[Range 1].[Customer ID].&amp;[90]"/>
            <x15:cachedUniqueName index="63" name="[Range 1].[Customer ID].&amp;[91]"/>
            <x15:cachedUniqueName index="64" name="[Range 1].[Customer ID].&amp;[92]"/>
            <x15:cachedUniqueName index="65" name="[Range 1].[Customer ID].&amp;[94]"/>
            <x15:cachedUniqueName index="66" name="[Range 1].[Customer ID].&amp;[95]"/>
            <x15:cachedUniqueName index="67" name="[Range 1].[Customer ID].&amp;[97]"/>
            <x15:cachedUniqueName index="68" name="[Range 1].[Customer ID].&amp;[98]"/>
            <x15:cachedUniqueName index="69" name="[Range 1].[Customer ID].&amp;[99]"/>
            <x15:cachedUniqueName index="70" name="[Range 1].[Customer ID].&amp;[100]"/>
            <x15:cachedUniqueName index="71" name="[Range 1].[Customer ID].&amp;[101]"/>
            <x15:cachedUniqueName index="72" name="[Range 1].[Customer ID].&amp;[104]"/>
            <x15:cachedUniqueName index="73" name="[Range 1].[Customer ID].&amp;[105]"/>
            <x15:cachedUniqueName index="74" name="[Range 1].[Customer ID].&amp;[106]"/>
            <x15:cachedUniqueName index="75" name="[Range 1].[Customer ID].&amp;[108]"/>
            <x15:cachedUniqueName index="76" name="[Range 1].[Customer ID].&amp;[109]"/>
            <x15:cachedUniqueName index="77" name="[Range 1].[Customer ID].&amp;[112]"/>
            <x15:cachedUniqueName index="78" name="[Range 1].[Customer ID].&amp;[113]"/>
            <x15:cachedUniqueName index="79" name="[Range 1].[Customer ID].&amp;[114]"/>
            <x15:cachedUniqueName index="80" name="[Range 1].[Customer ID].&amp;[116]"/>
            <x15:cachedUniqueName index="81" name="[Range 1].[Customer ID].&amp;[117]"/>
            <x15:cachedUniqueName index="82" name="[Range 1].[Customer ID].&amp;[118]"/>
            <x15:cachedUniqueName index="83" name="[Range 1].[Customer ID].&amp;[122]"/>
            <x15:cachedUniqueName index="84" name="[Range 1].[Customer ID].&amp;[125]"/>
            <x15:cachedUniqueName index="85" name="[Range 1].[Customer ID].&amp;[126]"/>
            <x15:cachedUniqueName index="86" name="[Range 1].[Customer ID].&amp;[127]"/>
            <x15:cachedUniqueName index="87" name="[Range 1].[Customer ID].&amp;[128]"/>
            <x15:cachedUniqueName index="88" name="[Range 1].[Customer ID].&amp;[129]"/>
            <x15:cachedUniqueName index="89" name="[Range 1].[Customer ID].&amp;[130]"/>
            <x15:cachedUniqueName index="90" name="[Range 1].[Customer ID].&amp;[131]"/>
            <x15:cachedUniqueName index="91" name="[Range 1].[Customer ID].&amp;[132]"/>
            <x15:cachedUniqueName index="92" name="[Range 1].[Customer ID].&amp;[134]"/>
            <x15:cachedUniqueName index="93" name="[Range 1].[Customer ID].&amp;[135]"/>
            <x15:cachedUniqueName index="94" name="[Range 1].[Customer ID].&amp;[136]"/>
            <x15:cachedUniqueName index="95" name="[Range 1].[Customer ID].&amp;[137]"/>
            <x15:cachedUniqueName index="96" name="[Range 1].[Customer ID].&amp;[138]"/>
            <x15:cachedUniqueName index="97" name="[Range 1].[Customer ID].&amp;[139]"/>
            <x15:cachedUniqueName index="98" name="[Range 1].[Customer ID].&amp;[140]"/>
            <x15:cachedUniqueName index="99" name="[Range 1].[Customer ID].&amp;[142]"/>
            <x15:cachedUniqueName index="100" name="[Range 1].[Customer ID].&amp;[143]"/>
            <x15:cachedUniqueName index="101" name="[Range 1].[Customer ID].&amp;[144]"/>
            <x15:cachedUniqueName index="102" name="[Range 1].[Customer ID].&amp;[145]"/>
            <x15:cachedUniqueName index="103" name="[Range 1].[Customer ID].&amp;[146]"/>
            <x15:cachedUniqueName index="104" name="[Range 1].[Customer ID].&amp;[147]"/>
            <x15:cachedUniqueName index="105" name="[Range 1].[Customer ID].&amp;[148]"/>
            <x15:cachedUniqueName index="106" name="[Range 1].[Customer ID].&amp;[150]"/>
            <x15:cachedUniqueName index="107" name="[Range 1].[Customer ID].&amp;[151]"/>
            <x15:cachedUniqueName index="108" name="[Range 1].[Customer ID].&amp;[153]"/>
            <x15:cachedUniqueName index="109" name="[Range 1].[Customer ID].&amp;[155]"/>
            <x15:cachedUniqueName index="110" name="[Range 1].[Customer ID].&amp;[156]"/>
            <x15:cachedUniqueName index="111" name="[Range 1].[Customer ID].&amp;[158]"/>
            <x15:cachedUniqueName index="112" name="[Range 1].[Customer ID].&amp;[159]"/>
            <x15:cachedUniqueName index="113" name="[Range 1].[Customer ID].&amp;[161]"/>
            <x15:cachedUniqueName index="114" name="[Range 1].[Customer ID].&amp;[162]"/>
            <x15:cachedUniqueName index="115" name="[Range 1].[Customer ID].&amp;[163]"/>
            <x15:cachedUniqueName index="116" name="[Range 1].[Customer ID].&amp;[164]"/>
            <x15:cachedUniqueName index="117" name="[Range 1].[Customer ID].&amp;[166]"/>
            <x15:cachedUniqueName index="118" name="[Range 1].[Customer ID].&amp;[167]"/>
            <x15:cachedUniqueName index="119" name="[Range 1].[Customer ID].&amp;[169]"/>
            <x15:cachedUniqueName index="120" name="[Range 1].[Customer ID].&amp;[170]"/>
            <x15:cachedUniqueName index="121" name="[Range 1].[Customer ID].&amp;[171]"/>
            <x15:cachedUniqueName index="122" name="[Range 1].[Customer ID].&amp;[172]"/>
            <x15:cachedUniqueName index="123" name="[Range 1].[Customer ID].&amp;[173]"/>
            <x15:cachedUniqueName index="124" name="[Range 1].[Customer ID].&amp;[174]"/>
            <x15:cachedUniqueName index="125" name="[Range 1].[Customer ID].&amp;[175]"/>
            <x15:cachedUniqueName index="126" name="[Range 1].[Customer ID].&amp;[176]"/>
            <x15:cachedUniqueName index="127" name="[Range 1].[Customer ID].&amp;[177]"/>
            <x15:cachedUniqueName index="128" name="[Range 1].[Customer ID].&amp;[178]"/>
            <x15:cachedUniqueName index="129" name="[Range 1].[Customer ID].&amp;[179]"/>
            <x15:cachedUniqueName index="130" name="[Range 1].[Customer ID].&amp;[180]"/>
            <x15:cachedUniqueName index="131" name="[Range 1].[Customer ID].&amp;[183]"/>
            <x15:cachedUniqueName index="132" name="[Range 1].[Customer ID].&amp;[184]"/>
            <x15:cachedUniqueName index="133" name="[Range 1].[Customer ID].&amp;[185]"/>
            <x15:cachedUniqueName index="134" name="[Range 1].[Customer ID].&amp;[186]"/>
            <x15:cachedUniqueName index="135" name="[Range 1].[Customer ID].&amp;[187]"/>
            <x15:cachedUniqueName index="136" name="[Range 1].[Customer ID].&amp;[188]"/>
            <x15:cachedUniqueName index="137" name="[Range 1].[Customer ID].&amp;[189]"/>
            <x15:cachedUniqueName index="138" name="[Range 1].[Customer ID].&amp;[190]"/>
            <x15:cachedUniqueName index="139" name="[Range 1].[Customer ID].&amp;[191]"/>
            <x15:cachedUniqueName index="140" name="[Range 1].[Customer ID].&amp;[194]"/>
            <x15:cachedUniqueName index="141" name="[Range 1].[Customer ID].&amp;[195]"/>
            <x15:cachedUniqueName index="142" name="[Range 1].[Customer ID].&amp;[196]"/>
            <x15:cachedUniqueName index="143" name="[Range 1].[Customer ID].&amp;[197]"/>
            <x15:cachedUniqueName index="144" name="[Range 1].[Customer ID].&amp;[202]"/>
            <x15:cachedUniqueName index="145" name="[Range 1].[Customer ID].&amp;[206]"/>
            <x15:cachedUniqueName index="146" name="[Range 1].[Customer ID].&amp;[207]"/>
            <x15:cachedUniqueName index="147" name="[Range 1].[Customer ID].&amp;[208]"/>
            <x15:cachedUniqueName index="148" name="[Range 1].[Customer ID].&amp;[210]"/>
            <x15:cachedUniqueName index="149" name="[Range 1].[Customer ID].&amp;[211]"/>
            <x15:cachedUniqueName index="150" name="[Range 1].[Customer ID].&amp;[212]"/>
            <x15:cachedUniqueName index="151" name="[Range 1].[Customer ID].&amp;[213]"/>
            <x15:cachedUniqueName index="152" name="[Range 1].[Customer ID].&amp;[214]"/>
            <x15:cachedUniqueName index="153" name="[Range 1].[Customer ID].&amp;[215]"/>
            <x15:cachedUniqueName index="154" name="[Range 1].[Customer ID].&amp;[216]"/>
            <x15:cachedUniqueName index="155" name="[Range 1].[Customer ID].&amp;[217]"/>
            <x15:cachedUniqueName index="156" name="[Range 1].[Customer ID].&amp;[218]"/>
            <x15:cachedUniqueName index="157" name="[Range 1].[Customer ID].&amp;[220]"/>
            <x15:cachedUniqueName index="158" name="[Range 1].[Customer ID].&amp;[221]"/>
            <x15:cachedUniqueName index="159" name="[Range 1].[Customer ID].&amp;[222]"/>
            <x15:cachedUniqueName index="160" name="[Range 1].[Customer ID].&amp;[223]"/>
            <x15:cachedUniqueName index="161" name="[Range 1].[Customer ID].&amp;[224]"/>
            <x15:cachedUniqueName index="162" name="[Range 1].[Customer ID].&amp;[225]"/>
            <x15:cachedUniqueName index="163" name="[Range 1].[Customer ID].&amp;[226]"/>
            <x15:cachedUniqueName index="164" name="[Range 1].[Customer ID].&amp;[228]"/>
            <x15:cachedUniqueName index="165" name="[Range 1].[Customer ID].&amp;[230]"/>
            <x15:cachedUniqueName index="166" name="[Range 1].[Customer ID].&amp;[231]"/>
            <x15:cachedUniqueName index="167" name="[Range 1].[Customer ID].&amp;[233]"/>
            <x15:cachedUniqueName index="168" name="[Range 1].[Customer ID].&amp;[237]"/>
            <x15:cachedUniqueName index="169" name="[Range 1].[Customer ID].&amp;[239]"/>
            <x15:cachedUniqueName index="170" name="[Range 1].[Customer ID].&amp;[240]"/>
            <x15:cachedUniqueName index="171" name="[Range 1].[Customer ID].&amp;[241]"/>
            <x15:cachedUniqueName index="172" name="[Range 1].[Customer ID].&amp;[242]"/>
            <x15:cachedUniqueName index="173" name="[Range 1].[Customer ID].&amp;[243]"/>
            <x15:cachedUniqueName index="174" name="[Range 1].[Customer ID].&amp;[245]"/>
            <x15:cachedUniqueName index="175" name="[Range 1].[Customer ID].&amp;[246]"/>
            <x15:cachedUniqueName index="176" name="[Range 1].[Customer ID].&amp;[247]"/>
            <x15:cachedUniqueName index="177" name="[Range 1].[Customer ID].&amp;[248]"/>
            <x15:cachedUniqueName index="178" name="[Range 1].[Customer ID].&amp;[249]"/>
            <x15:cachedUniqueName index="179" name="[Range 1].[Customer ID].&amp;[250]"/>
            <x15:cachedUniqueName index="180" name="[Range 1].[Customer ID].&amp;[252]"/>
            <x15:cachedUniqueName index="181" name="[Range 1].[Customer ID].&amp;[253]"/>
            <x15:cachedUniqueName index="182" name="[Range 1].[Customer ID].&amp;[254]"/>
            <x15:cachedUniqueName index="183" name="[Range 1].[Customer ID].&amp;[255]"/>
            <x15:cachedUniqueName index="184" name="[Range 1].[Customer ID].&amp;[256]"/>
            <x15:cachedUniqueName index="185" name="[Range 1].[Customer ID].&amp;[258]"/>
            <x15:cachedUniqueName index="186" name="[Range 1].[Customer ID].&amp;[260]"/>
            <x15:cachedUniqueName index="187" name="[Range 1].[Customer ID].&amp;[264]"/>
            <x15:cachedUniqueName index="188" name="[Range 1].[Customer ID].&amp;[265]"/>
            <x15:cachedUniqueName index="189" name="[Range 1].[Customer ID].&amp;[266]"/>
            <x15:cachedUniqueName index="190" name="[Range 1].[Customer ID].&amp;[268]"/>
            <x15:cachedUniqueName index="191" name="[Range 1].[Customer ID].&amp;[270]"/>
            <x15:cachedUniqueName index="192" name="[Range 1].[Customer ID].&amp;[271]"/>
            <x15:cachedUniqueName index="193" name="[Range 1].[Customer ID].&amp;[273]"/>
            <x15:cachedUniqueName index="194" name="[Range 1].[Customer ID].&amp;[275]"/>
            <x15:cachedUniqueName index="195" name="[Range 1].[Customer ID].&amp;[276]"/>
            <x15:cachedUniqueName index="196" name="[Range 1].[Customer ID].&amp;[278]"/>
            <x15:cachedUniqueName index="197" name="[Range 1].[Customer ID].&amp;[279]"/>
            <x15:cachedUniqueName index="198" name="[Range 1].[Customer ID].&amp;[280]"/>
            <x15:cachedUniqueName index="199" name="[Range 1].[Customer ID].&amp;[281]"/>
            <x15:cachedUniqueName index="200" name="[Range 1].[Customer ID].&amp;[283]"/>
            <x15:cachedUniqueName index="201" name="[Range 1].[Customer ID].&amp;[284]"/>
            <x15:cachedUniqueName index="202" name="[Range 1].[Customer ID].&amp;[286]"/>
            <x15:cachedUniqueName index="203" name="[Range 1].[Customer ID].&amp;[288]"/>
            <x15:cachedUniqueName index="204" name="[Range 1].[Customer ID].&amp;[289]"/>
            <x15:cachedUniqueName index="205" name="[Range 1].[Customer ID].&amp;[291]"/>
            <x15:cachedUniqueName index="206" name="[Range 1].[Customer ID].&amp;[292]"/>
            <x15:cachedUniqueName index="207" name="[Range 1].[Customer ID].&amp;[294]"/>
            <x15:cachedUniqueName index="208" name="[Range 1].[Customer ID].&amp;[295]"/>
            <x15:cachedUniqueName index="209" name="[Range 1].[Customer ID].&amp;[296]"/>
            <x15:cachedUniqueName index="210" name="[Range 1].[Customer ID].&amp;[297]"/>
            <x15:cachedUniqueName index="211" name="[Range 1].[Customer ID].&amp;[298]"/>
            <x15:cachedUniqueName index="212" name="[Range 1].[Customer ID].&amp;[299]"/>
            <x15:cachedUniqueName index="213" name="[Range 1].[Customer ID].&amp;[301]"/>
            <x15:cachedUniqueName index="214" name="[Range 1].[Customer ID].&amp;[302]"/>
            <x15:cachedUniqueName index="215" name="[Range 1].[Customer ID].&amp;[303]"/>
            <x15:cachedUniqueName index="216" name="[Range 1].[Customer ID].&amp;[304]"/>
            <x15:cachedUniqueName index="217" name="[Range 1].[Customer ID].&amp;[305]"/>
            <x15:cachedUniqueName index="218" name="[Range 1].[Customer ID].&amp;[306]"/>
            <x15:cachedUniqueName index="219" name="[Range 1].[Customer ID].&amp;[307]"/>
            <x15:cachedUniqueName index="220" name="[Range 1].[Customer ID].&amp;[308]"/>
            <x15:cachedUniqueName index="221" name="[Range 1].[Customer ID].&amp;[311]"/>
            <x15:cachedUniqueName index="222" name="[Range 1].[Customer ID].&amp;[312]"/>
            <x15:cachedUniqueName index="223" name="[Range 1].[Customer ID].&amp;[313]"/>
            <x15:cachedUniqueName index="224" name="[Range 1].[Customer ID].&amp;[314]"/>
            <x15:cachedUniqueName index="225" name="[Range 1].[Customer ID].&amp;[315]"/>
            <x15:cachedUniqueName index="226" name="[Range 1].[Customer ID].&amp;[316]"/>
            <x15:cachedUniqueName index="227" name="[Range 1].[Customer ID].&amp;[317]"/>
            <x15:cachedUniqueName index="228" name="[Range 1].[Customer ID].&amp;[318]"/>
            <x15:cachedUniqueName index="229" name="[Range 1].[Customer ID].&amp;[319]"/>
            <x15:cachedUniqueName index="230" name="[Range 1].[Customer ID].&amp;[322]"/>
            <x15:cachedUniqueName index="231" name="[Range 1].[Customer ID].&amp;[323]"/>
            <x15:cachedUniqueName index="232" name="[Range 1].[Customer ID].&amp;[324]"/>
            <x15:cachedUniqueName index="233" name="[Range 1].[Customer ID].&amp;[325]"/>
            <x15:cachedUniqueName index="234" name="[Range 1].[Customer ID].&amp;[327]"/>
            <x15:cachedUniqueName index="235" name="[Range 1].[Customer ID].&amp;[329]"/>
            <x15:cachedUniqueName index="236" name="[Range 1].[Customer ID].&amp;[330]"/>
            <x15:cachedUniqueName index="237" name="[Range 1].[Customer ID].&amp;[331]"/>
            <x15:cachedUniqueName index="238" name="[Range 1].[Customer ID].&amp;[332]"/>
            <x15:cachedUniqueName index="239" name="[Range 1].[Customer ID].&amp;[333]"/>
            <x15:cachedUniqueName index="240" name="[Range 1].[Customer ID].&amp;[336]"/>
            <x15:cachedUniqueName index="241" name="[Range 1].[Customer ID].&amp;[337]"/>
            <x15:cachedUniqueName index="242" name="[Range 1].[Customer ID].&amp;[338]"/>
            <x15:cachedUniqueName index="243" name="[Range 1].[Customer ID].&amp;[340]"/>
            <x15:cachedUniqueName index="244" name="[Range 1].[Customer ID].&amp;[342]"/>
            <x15:cachedUniqueName index="245" name="[Range 1].[Customer ID].&amp;[343]"/>
            <x15:cachedUniqueName index="246" name="[Range 1].[Customer ID].&amp;[344]"/>
            <x15:cachedUniqueName index="247" name="[Range 1].[Customer ID].&amp;[345]"/>
            <x15:cachedUniqueName index="248" name="[Range 1].[Customer ID].&amp;[346]"/>
            <x15:cachedUniqueName index="249" name="[Range 1].[Customer ID].&amp;[347]"/>
            <x15:cachedUniqueName index="250" name="[Range 1].[Customer ID].&amp;[348]"/>
            <x15:cachedUniqueName index="251" name="[Range 1].[Customer ID].&amp;[349]"/>
            <x15:cachedUniqueName index="252" name="[Range 1].[Customer ID].&amp;[350]"/>
            <x15:cachedUniqueName index="253" name="[Range 1].[Customer ID].&amp;[351]"/>
            <x15:cachedUniqueName index="254" name="[Range 1].[Customer ID].&amp;[353]"/>
            <x15:cachedUniqueName index="255" name="[Range 1].[Customer ID].&amp;[354]"/>
            <x15:cachedUniqueName index="256" name="[Range 1].[Customer ID].&amp;[355]"/>
            <x15:cachedUniqueName index="257" name="[Range 1].[Customer ID].&amp;[356]"/>
            <x15:cachedUniqueName index="258" name="[Range 1].[Customer ID].&amp;[357]"/>
            <x15:cachedUniqueName index="259" name="[Range 1].[Customer ID].&amp;[358]"/>
            <x15:cachedUniqueName index="260" name="[Range 1].[Customer ID].&amp;[359]"/>
            <x15:cachedUniqueName index="261" name="[Range 1].[Customer ID].&amp;[360]"/>
            <x15:cachedUniqueName index="262" name="[Range 1].[Customer ID].&amp;[361]"/>
            <x15:cachedUniqueName index="263" name="[Range 1].[Customer ID].&amp;[362]"/>
            <x15:cachedUniqueName index="264" name="[Range 1].[Customer ID].&amp;[366]"/>
            <x15:cachedUniqueName index="265" name="[Range 1].[Customer ID].&amp;[367]"/>
            <x15:cachedUniqueName index="266" name="[Range 1].[Customer ID].&amp;[368]"/>
            <x15:cachedUniqueName index="267" name="[Range 1].[Customer ID].&amp;[373]"/>
            <x15:cachedUniqueName index="268" name="[Range 1].[Customer ID].&amp;[374]"/>
            <x15:cachedUniqueName index="269" name="[Range 1].[Customer ID].&amp;[375]"/>
            <x15:cachedUniqueName index="270" name="[Range 1].[Customer ID].&amp;[376]"/>
            <x15:cachedUniqueName index="271" name="[Range 1].[Customer ID].&amp;[377]"/>
            <x15:cachedUniqueName index="272" name="[Range 1].[Customer ID].&amp;[378]"/>
            <x15:cachedUniqueName index="273" name="[Range 1].[Customer ID].&amp;[380]"/>
            <x15:cachedUniqueName index="274" name="[Range 1].[Customer ID].&amp;[381]"/>
            <x15:cachedUniqueName index="275" name="[Range 1].[Customer ID].&amp;[383]"/>
            <x15:cachedUniqueName index="276" name="[Range 1].[Customer ID].&amp;[387]"/>
            <x15:cachedUniqueName index="277" name="[Range 1].[Customer ID].&amp;[390]"/>
            <x15:cachedUniqueName index="278" name="[Range 1].[Customer ID].&amp;[392]"/>
            <x15:cachedUniqueName index="279" name="[Range 1].[Customer ID].&amp;[393]"/>
            <x15:cachedUniqueName index="280" name="[Range 1].[Customer ID].&amp;[394]"/>
            <x15:cachedUniqueName index="281" name="[Range 1].[Customer ID].&amp;[395]"/>
            <x15:cachedUniqueName index="282" name="[Range 1].[Customer ID].&amp;[396]"/>
            <x15:cachedUniqueName index="283" name="[Range 1].[Customer ID].&amp;[399]"/>
            <x15:cachedUniqueName index="284" name="[Range 1].[Customer ID].&amp;[400]"/>
            <x15:cachedUniqueName index="285" name="[Range 1].[Customer ID].&amp;[401]"/>
            <x15:cachedUniqueName index="286" name="[Range 1].[Customer ID].&amp;[402]"/>
            <x15:cachedUniqueName index="287" name="[Range 1].[Customer ID].&amp;[404]"/>
            <x15:cachedUniqueName index="288" name="[Range 1].[Customer ID].&amp;[406]"/>
            <x15:cachedUniqueName index="289" name="[Range 1].[Customer ID].&amp;[407]"/>
            <x15:cachedUniqueName index="290" name="[Range 1].[Customer ID].&amp;[410]"/>
            <x15:cachedUniqueName index="291" name="[Range 1].[Customer ID].&amp;[412]"/>
            <x15:cachedUniqueName index="292" name="[Range 1].[Customer ID].&amp;[413]"/>
            <x15:cachedUniqueName index="293" name="[Range 1].[Customer ID].&amp;[414]"/>
            <x15:cachedUniqueName index="294" name="[Range 1].[Customer ID].&amp;[415]"/>
            <x15:cachedUniqueName index="295" name="[Range 1].[Customer ID].&amp;[416]"/>
            <x15:cachedUniqueName index="296" name="[Range 1].[Customer ID].&amp;[417]"/>
            <x15:cachedUniqueName index="297" name="[Range 1].[Customer ID].&amp;[418]"/>
            <x15:cachedUniqueName index="298" name="[Range 1].[Customer ID].&amp;[419]"/>
            <x15:cachedUniqueName index="299" name="[Range 1].[Customer ID].&amp;[420]"/>
            <x15:cachedUniqueName index="300" name="[Range 1].[Customer ID].&amp;[422]"/>
            <x15:cachedUniqueName index="301" name="[Range 1].[Customer ID].&amp;[423]"/>
            <x15:cachedUniqueName index="302" name="[Range 1].[Customer ID].&amp;[424]"/>
            <x15:cachedUniqueName index="303" name="[Range 1].[Customer ID].&amp;[425]"/>
            <x15:cachedUniqueName index="304" name="[Range 1].[Customer ID].&amp;[426]"/>
            <x15:cachedUniqueName index="305" name="[Range 1].[Customer ID].&amp;[427]"/>
            <x15:cachedUniqueName index="306" name="[Range 1].[Customer ID].&amp;[428]"/>
            <x15:cachedUniqueName index="307" name="[Range 1].[Customer ID].&amp;[429]"/>
            <x15:cachedUniqueName index="308" name="[Range 1].[Customer ID].&amp;[430]"/>
            <x15:cachedUniqueName index="309" name="[Range 1].[Customer ID].&amp;[431]"/>
            <x15:cachedUniqueName index="310" name="[Range 1].[Customer ID].&amp;[433]"/>
            <x15:cachedUniqueName index="311" name="[Range 1].[Customer ID].&amp;[435]"/>
            <x15:cachedUniqueName index="312" name="[Range 1].[Customer ID].&amp;[437]"/>
            <x15:cachedUniqueName index="313" name="[Range 1].[Customer ID].&amp;[439]"/>
            <x15:cachedUniqueName index="314" name="[Range 1].[Customer ID].&amp;[440]"/>
            <x15:cachedUniqueName index="315" name="[Range 1].[Customer ID].&amp;[441]"/>
            <x15:cachedUniqueName index="316" name="[Range 1].[Customer ID].&amp;[442]"/>
            <x15:cachedUniqueName index="317" name="[Range 1].[Customer ID].&amp;[444]"/>
            <x15:cachedUniqueName index="318" name="[Range 1].[Customer ID].&amp;[445]"/>
            <x15:cachedUniqueName index="319" name="[Range 1].[Customer ID].&amp;[446]"/>
            <x15:cachedUniqueName index="320" name="[Range 1].[Customer ID].&amp;[447]"/>
            <x15:cachedUniqueName index="321" name="[Range 1].[Customer ID].&amp;[449]"/>
            <x15:cachedUniqueName index="322" name="[Range 1].[Customer ID].&amp;[450]"/>
            <x15:cachedUniqueName index="323" name="[Range 1].[Customer ID].&amp;[451]"/>
            <x15:cachedUniqueName index="324" name="[Range 1].[Customer ID].&amp;[452]"/>
            <x15:cachedUniqueName index="325" name="[Range 1].[Customer ID].&amp;[453]"/>
            <x15:cachedUniqueName index="326" name="[Range 1].[Customer ID].&amp;[454]"/>
            <x15:cachedUniqueName index="327" name="[Range 1].[Customer ID].&amp;[455]"/>
            <x15:cachedUniqueName index="328" name="[Range 1].[Customer ID].&amp;[456]"/>
            <x15:cachedUniqueName index="329" name="[Range 1].[Customer ID].&amp;[457]"/>
            <x15:cachedUniqueName index="330" name="[Range 1].[Customer ID].&amp;[458]"/>
            <x15:cachedUniqueName index="331" name="[Range 1].[Customer ID].&amp;[459]"/>
            <x15:cachedUniqueName index="332" name="[Range 1].[Customer ID].&amp;[460]"/>
            <x15:cachedUniqueName index="333" name="[Range 1].[Customer ID].&amp;[461]"/>
            <x15:cachedUniqueName index="334" name="[Range 1].[Customer ID].&amp;[462]"/>
            <x15:cachedUniqueName index="335" name="[Range 1].[Customer ID].&amp;[463]"/>
            <x15:cachedUniqueName index="336" name="[Range 1].[Customer ID].&amp;[464]"/>
            <x15:cachedUniqueName index="337" name="[Range 1].[Customer ID].&amp;[465]"/>
            <x15:cachedUniqueName index="338" name="[Range 1].[Customer ID].&amp;[466]"/>
            <x15:cachedUniqueName index="339" name="[Range 1].[Customer ID].&amp;[467]"/>
            <x15:cachedUniqueName index="340" name="[Range 1].[Customer ID].&amp;[469]"/>
            <x15:cachedUniqueName index="341" name="[Range 1].[Customer ID].&amp;[470]"/>
            <x15:cachedUniqueName index="342" name="[Range 1].[Customer ID].&amp;[473]"/>
            <x15:cachedUniqueName index="343" name="[Range 1].[Customer ID].&amp;[474]"/>
            <x15:cachedUniqueName index="344" name="[Range 1].[Customer ID].&amp;[475]"/>
            <x15:cachedUniqueName index="345" name="[Range 1].[Customer ID].&amp;[476]"/>
            <x15:cachedUniqueName index="346" name="[Range 1].[Customer ID].&amp;[477]"/>
            <x15:cachedUniqueName index="347" name="[Range 1].[Customer ID].&amp;[479]"/>
            <x15:cachedUniqueName index="348" name="[Range 1].[Customer ID].&amp;[480]"/>
            <x15:cachedUniqueName index="349" name="[Range 1].[Customer ID].&amp;[481]"/>
            <x15:cachedUniqueName index="350" name="[Range 1].[Customer ID].&amp;[482]"/>
            <x15:cachedUniqueName index="351" name="[Range 1].[Customer ID].&amp;[484]"/>
            <x15:cachedUniqueName index="352" name="[Range 1].[Customer ID].&amp;[485]"/>
            <x15:cachedUniqueName index="353" name="[Range 1].[Customer ID].&amp;[486]"/>
            <x15:cachedUniqueName index="354" name="[Range 1].[Customer ID].&amp;[487]"/>
            <x15:cachedUniqueName index="355" name="[Range 1].[Customer ID].&amp;[488]"/>
            <x15:cachedUniqueName index="356" name="[Range 1].[Customer ID].&amp;[492]"/>
            <x15:cachedUniqueName index="357" name="[Range 1].[Customer ID].&amp;[493]"/>
            <x15:cachedUniqueName index="358" name="[Range 1].[Customer ID].&amp;[494]"/>
            <x15:cachedUniqueName index="359" name="[Range 1].[Customer ID].&amp;[497]"/>
            <x15:cachedUniqueName index="360" name="[Range 1].[Customer ID].&amp;[498]"/>
            <x15:cachedUniqueName index="361" name="[Range 1].[Customer ID].&amp;[499]"/>
            <x15:cachedUniqueName index="362" name="[Range 1].[Customer ID].&amp;[500]"/>
            <x15:cachedUniqueName index="363" name="[Range 1].[Customer ID].&amp;[501]"/>
            <x15:cachedUniqueName index="364" name="[Range 1].[Customer ID].&amp;[504]"/>
            <x15:cachedUniqueName index="365" name="[Range 1].[Customer ID].&amp;[506]"/>
            <x15:cachedUniqueName index="366" name="[Range 1].[Customer ID].&amp;[507]"/>
            <x15:cachedUniqueName index="367" name="[Range 1].[Customer ID].&amp;[508]"/>
            <x15:cachedUniqueName index="368" name="[Range 1].[Customer ID].&amp;[509]"/>
            <x15:cachedUniqueName index="369" name="[Range 1].[Customer ID].&amp;[510]"/>
            <x15:cachedUniqueName index="370" name="[Range 1].[Customer ID].&amp;[511]"/>
            <x15:cachedUniqueName index="371" name="[Range 1].[Customer ID].&amp;[513]"/>
            <x15:cachedUniqueName index="372" name="[Range 1].[Customer ID].&amp;[515]"/>
            <x15:cachedUniqueName index="373" name="[Range 1].[Customer ID].&amp;[516]"/>
            <x15:cachedUniqueName index="374" name="[Range 1].[Customer ID].&amp;[517]"/>
            <x15:cachedUniqueName index="375" name="[Range 1].[Customer ID].&amp;[519]"/>
            <x15:cachedUniqueName index="376" name="[Range 1].[Customer ID].&amp;[520]"/>
            <x15:cachedUniqueName index="377" name="[Range 1].[Customer ID].&amp;[522]"/>
            <x15:cachedUniqueName index="378" name="[Range 1].[Customer ID].&amp;[523]"/>
            <x15:cachedUniqueName index="379" name="[Range 1].[Customer ID].&amp;[525]"/>
            <x15:cachedUniqueName index="380" name="[Range 1].[Customer ID].&amp;[526]"/>
            <x15:cachedUniqueName index="381" name="[Range 1].[Customer ID].&amp;[529]"/>
            <x15:cachedUniqueName index="382" name="[Range 1].[Customer ID].&amp;[530]"/>
            <x15:cachedUniqueName index="383" name="[Range 1].[Customer ID].&amp;[531]"/>
            <x15:cachedUniqueName index="384" name="[Range 1].[Customer ID].&amp;[532]"/>
            <x15:cachedUniqueName index="385" name="[Range 1].[Customer ID].&amp;[533]"/>
            <x15:cachedUniqueName index="386" name="[Range 1].[Customer ID].&amp;[534]"/>
            <x15:cachedUniqueName index="387" name="[Range 1].[Customer ID].&amp;[536]"/>
            <x15:cachedUniqueName index="388" name="[Range 1].[Customer ID].&amp;[537]"/>
            <x15:cachedUniqueName index="389" name="[Range 1].[Customer ID].&amp;[538]"/>
            <x15:cachedUniqueName index="390" name="[Range 1].[Customer ID].&amp;[539]"/>
            <x15:cachedUniqueName index="391" name="[Range 1].[Customer ID].&amp;[540]"/>
            <x15:cachedUniqueName index="392" name="[Range 1].[Customer ID].&amp;[541]"/>
            <x15:cachedUniqueName index="393" name="[Range 1].[Customer ID].&amp;[542]"/>
            <x15:cachedUniqueName index="394" name="[Range 1].[Customer ID].&amp;[543]"/>
            <x15:cachedUniqueName index="395" name="[Range 1].[Customer ID].&amp;[545]"/>
            <x15:cachedUniqueName index="396" name="[Range 1].[Customer ID].&amp;[546]"/>
            <x15:cachedUniqueName index="397" name="[Range 1].[Customer ID].&amp;[547]"/>
            <x15:cachedUniqueName index="398" name="[Range 1].[Customer ID].&amp;[548]"/>
            <x15:cachedUniqueName index="399" name="[Range 1].[Customer ID].&amp;[549]"/>
            <x15:cachedUniqueName index="400" name="[Range 1].[Customer ID].&amp;[550]"/>
            <x15:cachedUniqueName index="401" name="[Range 1].[Customer ID].&amp;[551]"/>
            <x15:cachedUniqueName index="402" name="[Range 1].[Customer ID].&amp;[552]"/>
            <x15:cachedUniqueName index="403" name="[Range 1].[Customer ID].&amp;[555]"/>
            <x15:cachedUniqueName index="404" name="[Range 1].[Customer ID].&amp;[556]"/>
            <x15:cachedUniqueName index="405" name="[Range 1].[Customer ID].&amp;[557]"/>
            <x15:cachedUniqueName index="406" name="[Range 1].[Customer ID].&amp;[558]"/>
            <x15:cachedUniqueName index="407" name="[Range 1].[Customer ID].&amp;[562]"/>
            <x15:cachedUniqueName index="408" name="[Range 1].[Customer ID].&amp;[563]"/>
            <x15:cachedUniqueName index="409" name="[Range 1].[Customer ID].&amp;[564]"/>
            <x15:cachedUniqueName index="410" name="[Range 1].[Customer ID].&amp;[565]"/>
            <x15:cachedUniqueName index="411" name="[Range 1].[Customer ID].&amp;[566]"/>
            <x15:cachedUniqueName index="412" name="[Range 1].[Customer ID].&amp;[567]"/>
            <x15:cachedUniqueName index="413" name="[Range 1].[Customer ID].&amp;[568]"/>
            <x15:cachedUniqueName index="414" name="[Range 1].[Customer ID].&amp;[569]"/>
            <x15:cachedUniqueName index="415" name="[Range 1].[Customer ID].&amp;[570]"/>
            <x15:cachedUniqueName index="416" name="[Range 1].[Customer ID].&amp;[571]"/>
            <x15:cachedUniqueName index="417" name="[Range 1].[Customer ID].&amp;[575]"/>
            <x15:cachedUniqueName index="418" name="[Range 1].[Customer ID].&amp;[576]"/>
            <x15:cachedUniqueName index="419" name="[Range 1].[Customer ID].&amp;[577]"/>
            <x15:cachedUniqueName index="420" name="[Range 1].[Customer ID].&amp;[579]"/>
            <x15:cachedUniqueName index="421" name="[Range 1].[Customer ID].&amp;[580]"/>
            <x15:cachedUniqueName index="422" name="[Range 1].[Customer ID].&amp;[581]"/>
            <x15:cachedUniqueName index="423" name="[Range 1].[Customer ID].&amp;[584]"/>
            <x15:cachedUniqueName index="424" name="[Range 1].[Customer ID].&amp;[587]"/>
            <x15:cachedUniqueName index="425" name="[Range 1].[Customer ID].&amp;[588]"/>
            <x15:cachedUniqueName index="426" name="[Range 1].[Customer ID].&amp;[594]"/>
            <x15:cachedUniqueName index="427" name="[Range 1].[Customer ID].&amp;[595]"/>
            <x15:cachedUniqueName index="428" name="[Range 1].[Customer ID].&amp;[596]"/>
            <x15:cachedUniqueName index="429" name="[Range 1].[Customer ID].&amp;[597]"/>
            <x15:cachedUniqueName index="430" name="[Range 1].[Customer ID].&amp;[599]"/>
            <x15:cachedUniqueName index="431" name="[Range 1].[Customer ID].&amp;[600]"/>
            <x15:cachedUniqueName index="432" name="[Range 1].[Customer ID].&amp;[602]"/>
            <x15:cachedUniqueName index="433" name="[Range 1].[Customer ID].&amp;[604]"/>
            <x15:cachedUniqueName index="434" name="[Range 1].[Customer ID].&amp;[606]"/>
            <x15:cachedUniqueName index="435" name="[Range 1].[Customer ID].&amp;[607]"/>
            <x15:cachedUniqueName index="436" name="[Range 1].[Customer ID].&amp;[608]"/>
            <x15:cachedUniqueName index="437" name="[Range 1].[Customer ID].&amp;[609]"/>
            <x15:cachedUniqueName index="438" name="[Range 1].[Customer ID].&amp;[610]"/>
            <x15:cachedUniqueName index="439" name="[Range 1].[Customer ID].&amp;[612]"/>
            <x15:cachedUniqueName index="440" name="[Range 1].[Customer ID].&amp;[613]"/>
            <x15:cachedUniqueName index="441" name="[Range 1].[Customer ID].&amp;[614]"/>
            <x15:cachedUniqueName index="442" name="[Range 1].[Customer ID].&amp;[615]"/>
            <x15:cachedUniqueName index="443" name="[Range 1].[Customer ID].&amp;[616]"/>
            <x15:cachedUniqueName index="444" name="[Range 1].[Customer ID].&amp;[617]"/>
            <x15:cachedUniqueName index="445" name="[Range 1].[Customer ID].&amp;[618]"/>
            <x15:cachedUniqueName index="446" name="[Range 1].[Customer ID].&amp;[619]"/>
            <x15:cachedUniqueName index="447" name="[Range 1].[Customer ID].&amp;[620]"/>
            <x15:cachedUniqueName index="448" name="[Range 1].[Customer ID].&amp;[621]"/>
            <x15:cachedUniqueName index="449" name="[Range 1].[Customer ID].&amp;[622]"/>
            <x15:cachedUniqueName index="450" name="[Range 1].[Customer ID].&amp;[623]"/>
            <x15:cachedUniqueName index="451" name="[Range 1].[Customer ID].&amp;[624]"/>
            <x15:cachedUniqueName index="452" name="[Range 1].[Customer ID].&amp;[625]"/>
            <x15:cachedUniqueName index="453" name="[Range 1].[Customer ID].&amp;[626]"/>
            <x15:cachedUniqueName index="454" name="[Range 1].[Customer ID].&amp;[627]"/>
            <x15:cachedUniqueName index="455" name="[Range 1].[Customer ID].&amp;[628]"/>
            <x15:cachedUniqueName index="456" name="[Range 1].[Customer ID].&amp;[629]"/>
            <x15:cachedUniqueName index="457" name="[Range 1].[Customer ID].&amp;[632]"/>
            <x15:cachedUniqueName index="458" name="[Range 1].[Customer ID].&amp;[633]"/>
            <x15:cachedUniqueName index="459" name="[Range 1].[Customer ID].&amp;[634]"/>
            <x15:cachedUniqueName index="460" name="[Range 1].[Customer ID].&amp;[637]"/>
            <x15:cachedUniqueName index="461" name="[Range 1].[Customer ID].&amp;[638]"/>
            <x15:cachedUniqueName index="462" name="[Range 1].[Customer ID].&amp;[639]"/>
            <x15:cachedUniqueName index="463" name="[Range 1].[Customer ID].&amp;[640]"/>
            <x15:cachedUniqueName index="464" name="[Range 1].[Customer ID].&amp;[642]"/>
            <x15:cachedUniqueName index="465" name="[Range 1].[Customer ID].&amp;[643]"/>
            <x15:cachedUniqueName index="466" name="[Range 1].[Customer ID].&amp;[644]"/>
            <x15:cachedUniqueName index="467" name="[Range 1].[Customer ID].&amp;[645]"/>
            <x15:cachedUniqueName index="468" name="[Range 1].[Customer ID].&amp;[646]"/>
            <x15:cachedUniqueName index="469" name="[Range 1].[Customer ID].&amp;[647]"/>
            <x15:cachedUniqueName index="470" name="[Range 1].[Customer ID].&amp;[648]"/>
            <x15:cachedUniqueName index="471" name="[Range 1].[Customer ID].&amp;[650]"/>
            <x15:cachedUniqueName index="472" name="[Range 1].[Customer ID].&amp;[651]"/>
            <x15:cachedUniqueName index="473" name="[Range 1].[Customer ID].&amp;[652]"/>
            <x15:cachedUniqueName index="474" name="[Range 1].[Customer ID].&amp;[653]"/>
            <x15:cachedUniqueName index="475" name="[Range 1].[Customer ID].&amp;[654]"/>
            <x15:cachedUniqueName index="476" name="[Range 1].[Customer ID].&amp;[655]"/>
            <x15:cachedUniqueName index="477" name="[Range 1].[Customer ID].&amp;[658]"/>
            <x15:cachedUniqueName index="478" name="[Range 1].[Customer ID].&amp;[659]"/>
            <x15:cachedUniqueName index="479" name="[Range 1].[Customer ID].&amp;[660]"/>
            <x15:cachedUniqueName index="480" name="[Range 1].[Customer ID].&amp;[662]"/>
            <x15:cachedUniqueName index="481" name="[Range 1].[Customer ID].&amp;[665]"/>
            <x15:cachedUniqueName index="482" name="[Range 1].[Customer ID].&amp;[666]"/>
            <x15:cachedUniqueName index="483" name="[Range 1].[Customer ID].&amp;[667]"/>
            <x15:cachedUniqueName index="484" name="[Range 1].[Customer ID].&amp;[668]"/>
            <x15:cachedUniqueName index="485" name="[Range 1].[Customer ID].&amp;[669]"/>
            <x15:cachedUniqueName index="486" name="[Range 1].[Customer ID].&amp;[670]"/>
            <x15:cachedUniqueName index="487" name="[Range 1].[Customer ID].&amp;[672]"/>
            <x15:cachedUniqueName index="488" name="[Range 1].[Customer ID].&amp;[674]"/>
            <x15:cachedUniqueName index="489" name="[Range 1].[Customer ID].&amp;[676]"/>
            <x15:cachedUniqueName index="490" name="[Range 1].[Customer ID].&amp;[679]"/>
            <x15:cachedUniqueName index="491" name="[Range 1].[Customer ID].&amp;[680]"/>
            <x15:cachedUniqueName index="492" name="[Range 1].[Customer ID].&amp;[681]"/>
            <x15:cachedUniqueName index="493" name="[Range 1].[Customer ID].&amp;[683]"/>
            <x15:cachedUniqueName index="494" name="[Range 1].[Customer ID].&amp;[684]"/>
            <x15:cachedUniqueName index="495" name="[Range 1].[Customer ID].&amp;[685]"/>
            <x15:cachedUniqueName index="496" name="[Range 1].[Customer ID].&amp;[687]"/>
            <x15:cachedUniqueName index="497" name="[Range 1].[Customer ID].&amp;[689]"/>
            <x15:cachedUniqueName index="498" name="[Range 1].[Customer ID].&amp;[690]"/>
            <x15:cachedUniqueName index="499" name="[Range 1].[Customer ID].&amp;[691]"/>
            <x15:cachedUniqueName index="500" name="[Range 1].[Customer ID].&amp;[694]"/>
            <x15:cachedUniqueName index="501" name="[Range 1].[Customer ID].&amp;[695]"/>
            <x15:cachedUniqueName index="502" name="[Range 1].[Customer ID].&amp;[696]"/>
            <x15:cachedUniqueName index="503" name="[Range 1].[Customer ID].&amp;[698]"/>
            <x15:cachedUniqueName index="504" name="[Range 1].[Customer ID].&amp;[699]"/>
            <x15:cachedUniqueName index="505" name="[Range 1].[Customer ID].&amp;[700]"/>
            <x15:cachedUniqueName index="506" name="[Range 1].[Customer ID].&amp;[701]"/>
            <x15:cachedUniqueName index="507" name="[Range 1].[Customer ID].&amp;[703]"/>
            <x15:cachedUniqueName index="508" name="[Range 1].[Customer ID].&amp;[704]"/>
            <x15:cachedUniqueName index="509" name="[Range 1].[Customer ID].&amp;[707]"/>
            <x15:cachedUniqueName index="510" name="[Range 1].[Customer ID].&amp;[709]"/>
            <x15:cachedUniqueName index="511" name="[Range 1].[Customer ID].&amp;[711]"/>
            <x15:cachedUniqueName index="512" name="[Range 1].[Customer ID].&amp;[712]"/>
            <x15:cachedUniqueName index="513" name="[Range 1].[Customer ID].&amp;[713]"/>
            <x15:cachedUniqueName index="514" name="[Range 1].[Customer ID].&amp;[714]"/>
            <x15:cachedUniqueName index="515" name="[Range 1].[Customer ID].&amp;[715]"/>
            <x15:cachedUniqueName index="516" name="[Range 1].[Customer ID].&amp;[716]"/>
            <x15:cachedUniqueName index="517" name="[Range 1].[Customer ID].&amp;[717]"/>
            <x15:cachedUniqueName index="518" name="[Range 1].[Customer ID].&amp;[718]"/>
            <x15:cachedUniqueName index="519" name="[Range 1].[Customer ID].&amp;[719]"/>
            <x15:cachedUniqueName index="520" name="[Range 1].[Customer ID].&amp;[721]"/>
            <x15:cachedUniqueName index="521" name="[Range 1].[Customer ID].&amp;[722]"/>
            <x15:cachedUniqueName index="522" name="[Range 1].[Customer ID].&amp;[723]"/>
            <x15:cachedUniqueName index="523" name="[Range 1].[Customer ID].&amp;[724]"/>
            <x15:cachedUniqueName index="524" name="[Range 1].[Customer ID].&amp;[725]"/>
            <x15:cachedUniqueName index="525" name="[Range 1].[Customer ID].&amp;[726]"/>
            <x15:cachedUniqueName index="526" name="[Range 1].[Customer ID].&amp;[727]"/>
            <x15:cachedUniqueName index="527" name="[Range 1].[Customer ID].&amp;[728]"/>
            <x15:cachedUniqueName index="528" name="[Range 1].[Customer ID].&amp;[729]"/>
            <x15:cachedUniqueName index="529" name="[Range 1].[Customer ID].&amp;[730]"/>
            <x15:cachedUniqueName index="530" name="[Range 1].[Customer ID].&amp;[731]"/>
            <x15:cachedUniqueName index="531" name="[Range 1].[Customer ID].&amp;[734]"/>
            <x15:cachedUniqueName index="532" name="[Range 1].[Customer ID].&amp;[735]"/>
            <x15:cachedUniqueName index="533" name="[Range 1].[Customer ID].&amp;[736]"/>
            <x15:cachedUniqueName index="534" name="[Range 1].[Customer ID].&amp;[737]"/>
            <x15:cachedUniqueName index="535" name="[Range 1].[Customer ID].&amp;[738]"/>
            <x15:cachedUniqueName index="536" name="[Range 1].[Customer ID].&amp;[739]"/>
            <x15:cachedUniqueName index="537" name="[Range 1].[Customer ID].&amp;[741]"/>
            <x15:cachedUniqueName index="538" name="[Range 1].[Customer ID].&amp;[742]"/>
            <x15:cachedUniqueName index="539" name="[Range 1].[Customer ID].&amp;[743]"/>
            <x15:cachedUniqueName index="540" name="[Range 1].[Customer ID].&amp;[744]"/>
            <x15:cachedUniqueName index="541" name="[Range 1].[Customer ID].&amp;[745]"/>
            <x15:cachedUniqueName index="542" name="[Range 1].[Customer ID].&amp;[746]"/>
            <x15:cachedUniqueName index="543" name="[Range 1].[Customer ID].&amp;[747]"/>
            <x15:cachedUniqueName index="544" name="[Range 1].[Customer ID].&amp;[748]"/>
            <x15:cachedUniqueName index="545" name="[Range 1].[Customer ID].&amp;[749]"/>
            <x15:cachedUniqueName index="546" name="[Range 1].[Customer ID].&amp;[750]"/>
            <x15:cachedUniqueName index="547" name="[Range 1].[Customer ID].&amp;[751]"/>
            <x15:cachedUniqueName index="548" name="[Range 1].[Customer ID].&amp;[753]"/>
            <x15:cachedUniqueName index="549" name="[Range 1].[Customer ID].&amp;[754]"/>
            <x15:cachedUniqueName index="550" name="[Range 1].[Customer ID].&amp;[758]"/>
            <x15:cachedUniqueName index="551" name="[Range 1].[Customer ID].&amp;[759]"/>
            <x15:cachedUniqueName index="552" name="[Range 1].[Customer ID].&amp;[760]"/>
            <x15:cachedUniqueName index="553" name="[Range 1].[Customer ID].&amp;[761]"/>
            <x15:cachedUniqueName index="554" name="[Range 1].[Customer ID].&amp;[762]"/>
            <x15:cachedUniqueName index="555" name="[Range 1].[Customer ID].&amp;[765]"/>
            <x15:cachedUniqueName index="556" name="[Range 1].[Customer ID].&amp;[766]"/>
            <x15:cachedUniqueName index="557" name="[Range 1].[Customer ID].&amp;[767]"/>
            <x15:cachedUniqueName index="558" name="[Range 1].[Customer ID].&amp;[768]"/>
            <x15:cachedUniqueName index="559" name="[Range 1].[Customer ID].&amp;[769]"/>
            <x15:cachedUniqueName index="560" name="[Range 1].[Customer ID].&amp;[770]"/>
            <x15:cachedUniqueName index="561" name="[Range 1].[Customer ID].&amp;[771]"/>
            <x15:cachedUniqueName index="562" name="[Range 1].[Customer ID].&amp;[772]"/>
            <x15:cachedUniqueName index="563" name="[Range 1].[Customer ID].&amp;[773]"/>
            <x15:cachedUniqueName index="564" name="[Range 1].[Customer ID].&amp;[775]"/>
            <x15:cachedUniqueName index="565" name="[Range 1].[Customer ID].&amp;[777]"/>
            <x15:cachedUniqueName index="566" name="[Range 1].[Customer ID].&amp;[778]"/>
            <x15:cachedUniqueName index="567" name="[Range 1].[Customer ID].&amp;[780]"/>
            <x15:cachedUniqueName index="568" name="[Range 1].[Customer ID].&amp;[781]"/>
            <x15:cachedUniqueName index="569" name="[Range 1].[Customer ID].&amp;[782]"/>
            <x15:cachedUniqueName index="570" name="[Range 1].[Customer ID].&amp;[783]"/>
            <x15:cachedUniqueName index="571" name="[Range 1].[Customer ID].&amp;[784]"/>
            <x15:cachedUniqueName index="572" name="[Range 1].[Customer ID].&amp;[785]"/>
            <x15:cachedUniqueName index="573" name="[Range 1].[Customer ID].&amp;[786]"/>
            <x15:cachedUniqueName index="574" name="[Range 1].[Customer ID].&amp;[787]"/>
            <x15:cachedUniqueName index="575" name="[Range 1].[Customer ID].&amp;[789]"/>
            <x15:cachedUniqueName index="576" name="[Range 1].[Customer ID].&amp;[790]"/>
            <x15:cachedUniqueName index="577" name="[Range 1].[Customer ID].&amp;[793]"/>
            <x15:cachedUniqueName index="578" name="[Range 1].[Customer ID].&amp;[795]"/>
            <x15:cachedUniqueName index="579" name="[Range 1].[Customer ID].&amp;[796]"/>
            <x15:cachedUniqueName index="580" name="[Range 1].[Customer ID].&amp;[799]"/>
            <x15:cachedUniqueName index="581" name="[Range 1].[Customer ID].&amp;[800]"/>
            <x15:cachedUniqueName index="582" name="[Range 1].[Customer ID].&amp;[801]"/>
            <x15:cachedUniqueName index="583" name="[Range 1].[Customer ID].&amp;[802]"/>
            <x15:cachedUniqueName index="584" name="[Range 1].[Customer ID].&amp;[804]"/>
            <x15:cachedUniqueName index="585" name="[Range 1].[Customer ID].&amp;[807]"/>
            <x15:cachedUniqueName index="586" name="[Range 1].[Customer ID].&amp;[808]"/>
            <x15:cachedUniqueName index="587" name="[Range 1].[Customer ID].&amp;[809]"/>
            <x15:cachedUniqueName index="588" name="[Range 1].[Customer ID].&amp;[811]"/>
            <x15:cachedUniqueName index="589" name="[Range 1].[Customer ID].&amp;[813]"/>
            <x15:cachedUniqueName index="590" name="[Range 1].[Customer ID].&amp;[814]"/>
            <x15:cachedUniqueName index="591" name="[Range 1].[Customer ID].&amp;[816]"/>
            <x15:cachedUniqueName index="592" name="[Range 1].[Customer ID].&amp;[817]"/>
            <x15:cachedUniqueName index="593" name="[Range 1].[Customer ID].&amp;[818]"/>
            <x15:cachedUniqueName index="594" name="[Range 1].[Customer ID].&amp;[819]"/>
            <x15:cachedUniqueName index="595" name="[Range 1].[Customer ID].&amp;[820]"/>
            <x15:cachedUniqueName index="596" name="[Range 1].[Customer ID].&amp;[821]"/>
            <x15:cachedUniqueName index="597" name="[Range 1].[Customer ID].&amp;[822]"/>
            <x15:cachedUniqueName index="598" name="[Range 1].[Customer ID].&amp;[823]"/>
            <x15:cachedUniqueName index="599" name="[Range 1].[Customer ID].&amp;[824]"/>
            <x15:cachedUniqueName index="600" name="[Range 1].[Customer ID].&amp;[827]"/>
            <x15:cachedUniqueName index="601" name="[Range 1].[Customer ID].&amp;[829]"/>
            <x15:cachedUniqueName index="602" name="[Range 1].[Customer ID].&amp;[830]"/>
            <x15:cachedUniqueName index="603" name="[Range 1].[Customer ID].&amp;[831]"/>
            <x15:cachedUniqueName index="604" name="[Range 1].[Customer ID].&amp;[833]"/>
            <x15:cachedUniqueName index="605" name="[Range 1].[Customer ID].&amp;[834]"/>
            <x15:cachedUniqueName index="606" name="[Range 1].[Customer ID].&amp;[835]"/>
            <x15:cachedUniqueName index="607" name="[Range 1].[Customer ID].&amp;[836]"/>
            <x15:cachedUniqueName index="608" name="[Range 1].[Customer ID].&amp;[837]"/>
            <x15:cachedUniqueName index="609" name="[Range 1].[Customer ID].&amp;[839]"/>
            <x15:cachedUniqueName index="610" name="[Range 1].[Customer ID].&amp;[840]"/>
            <x15:cachedUniqueName index="611" name="[Range 1].[Customer ID].&amp;[841]"/>
            <x15:cachedUniqueName index="612" name="[Range 1].[Customer ID].&amp;[842]"/>
            <x15:cachedUniqueName index="613" name="[Range 1].[Customer ID].&amp;[843]"/>
            <x15:cachedUniqueName index="614" name="[Range 1].[Customer ID].&amp;[844]"/>
            <x15:cachedUniqueName index="615" name="[Range 1].[Customer ID].&amp;[847]"/>
            <x15:cachedUniqueName index="616" name="[Range 1].[Customer ID].&amp;[848]"/>
            <x15:cachedUniqueName index="617" name="[Range 1].[Customer ID].&amp;[849]"/>
            <x15:cachedUniqueName index="618" name="[Range 1].[Customer ID].&amp;[850]"/>
            <x15:cachedUniqueName index="619" name="[Range 1].[Customer ID].&amp;[851]"/>
            <x15:cachedUniqueName index="620" name="[Range 1].[Customer ID].&amp;[852]"/>
            <x15:cachedUniqueName index="621" name="[Range 1].[Customer ID].&amp;[853]"/>
            <x15:cachedUniqueName index="622" name="[Range 1].[Customer ID].&amp;[854]"/>
            <x15:cachedUniqueName index="623" name="[Range 1].[Customer ID].&amp;[856]"/>
            <x15:cachedUniqueName index="624" name="[Range 1].[Customer ID].&amp;[857]"/>
            <x15:cachedUniqueName index="625" name="[Range 1].[Customer ID].&amp;[859]"/>
            <x15:cachedUniqueName index="626" name="[Range 1].[Customer ID].&amp;[861]"/>
            <x15:cachedUniqueName index="627" name="[Range 1].[Customer ID].&amp;[862]"/>
            <x15:cachedUniqueName index="628" name="[Range 1].[Customer ID].&amp;[863]"/>
            <x15:cachedUniqueName index="629" name="[Range 1].[Customer ID].&amp;[864]"/>
            <x15:cachedUniqueName index="630" name="[Range 1].[Customer ID].&amp;[866]"/>
            <x15:cachedUniqueName index="631" name="[Range 1].[Customer ID].&amp;[867]"/>
            <x15:cachedUniqueName index="632" name="[Range 1].[Customer ID].&amp;[868]"/>
            <x15:cachedUniqueName index="633" name="[Range 1].[Customer ID].&amp;[869]"/>
            <x15:cachedUniqueName index="634" name="[Range 1].[Customer ID].&amp;[870]"/>
            <x15:cachedUniqueName index="635" name="[Range 1].[Customer ID].&amp;[871]"/>
            <x15:cachedUniqueName index="636" name="[Range 1].[Customer ID].&amp;[872]"/>
            <x15:cachedUniqueName index="637" name="[Range 1].[Customer ID].&amp;[873]"/>
            <x15:cachedUniqueName index="638" name="[Range 1].[Customer ID].&amp;[874]"/>
            <x15:cachedUniqueName index="639" name="[Range 1].[Customer ID].&amp;[875]"/>
            <x15:cachedUniqueName index="640" name="[Range 1].[Customer ID].&amp;[876]"/>
            <x15:cachedUniqueName index="641" name="[Range 1].[Customer ID].&amp;[877]"/>
            <x15:cachedUniqueName index="642" name="[Range 1].[Customer ID].&amp;[878]"/>
            <x15:cachedUniqueName index="643" name="[Range 1].[Customer ID].&amp;[879]"/>
            <x15:cachedUniqueName index="644" name="[Range 1].[Customer ID].&amp;[880]"/>
            <x15:cachedUniqueName index="645" name="[Range 1].[Customer ID].&amp;[881]"/>
            <x15:cachedUniqueName index="646" name="[Range 1].[Customer ID].&amp;[882]"/>
            <x15:cachedUniqueName index="647" name="[Range 1].[Customer ID].&amp;[883]"/>
            <x15:cachedUniqueName index="648" name="[Range 1].[Customer ID].&amp;[887]"/>
            <x15:cachedUniqueName index="649" name="[Range 1].[Customer ID].&amp;[888]"/>
            <x15:cachedUniqueName index="650" name="[Range 1].[Customer ID].&amp;[892]"/>
            <x15:cachedUniqueName index="651" name="[Range 1].[Customer ID].&amp;[894]"/>
            <x15:cachedUniqueName index="652" name="[Range 1].[Customer ID].&amp;[896]"/>
            <x15:cachedUniqueName index="653" name="[Range 1].[Customer ID].&amp;[897]"/>
            <x15:cachedUniqueName index="654" name="[Range 1].[Customer ID].&amp;[898]"/>
            <x15:cachedUniqueName index="655" name="[Range 1].[Customer ID].&amp;[899]"/>
            <x15:cachedUniqueName index="656" name="[Range 1].[Customer ID].&amp;[900]"/>
            <x15:cachedUniqueName index="657" name="[Range 1].[Customer ID].&amp;[901]"/>
            <x15:cachedUniqueName index="658" name="[Range 1].[Customer ID].&amp;[902]"/>
            <x15:cachedUniqueName index="659" name="[Range 1].[Customer ID].&amp;[904]"/>
            <x15:cachedUniqueName index="660" name="[Range 1].[Customer ID].&amp;[905]"/>
            <x15:cachedUniqueName index="661" name="[Range 1].[Customer ID].&amp;[907]"/>
            <x15:cachedUniqueName index="662" name="[Range 1].[Customer ID].&amp;[909]"/>
            <x15:cachedUniqueName index="663" name="[Range 1].[Customer ID].&amp;[912]"/>
            <x15:cachedUniqueName index="664" name="[Range 1].[Customer ID].&amp;[913]"/>
            <x15:cachedUniqueName index="665" name="[Range 1].[Customer ID].&amp;[914]"/>
            <x15:cachedUniqueName index="666" name="[Range 1].[Customer ID].&amp;[915]"/>
            <x15:cachedUniqueName index="667" name="[Range 1].[Customer ID].&amp;[916]"/>
            <x15:cachedUniqueName index="668" name="[Range 1].[Customer ID].&amp;[917]"/>
            <x15:cachedUniqueName index="669" name="[Range 1].[Customer ID].&amp;[918]"/>
            <x15:cachedUniqueName index="670" name="[Range 1].[Customer ID].&amp;[919]"/>
            <x15:cachedUniqueName index="671" name="[Range 1].[Customer ID].&amp;[922]"/>
            <x15:cachedUniqueName index="672" name="[Range 1].[Customer ID].&amp;[924]"/>
            <x15:cachedUniqueName index="673" name="[Range 1].[Customer ID].&amp;[925]"/>
            <x15:cachedUniqueName index="674" name="[Range 1].[Customer ID].&amp;[926]"/>
            <x15:cachedUniqueName index="675" name="[Range 1].[Customer ID].&amp;[927]"/>
            <x15:cachedUniqueName index="676" name="[Range 1].[Customer ID].&amp;[928]"/>
            <x15:cachedUniqueName index="677" name="[Range 1].[Customer ID].&amp;[930]"/>
            <x15:cachedUniqueName index="678" name="[Range 1].[Customer ID].&amp;[931]"/>
            <x15:cachedUniqueName index="679" name="[Range 1].[Customer ID].&amp;[932]"/>
            <x15:cachedUniqueName index="680" name="[Range 1].[Customer ID].&amp;[933]"/>
            <x15:cachedUniqueName index="681" name="[Range 1].[Customer ID].&amp;[934]"/>
            <x15:cachedUniqueName index="682" name="[Range 1].[Customer ID].&amp;[935]"/>
            <x15:cachedUniqueName index="683" name="[Range 1].[Customer ID].&amp;[937]"/>
            <x15:cachedUniqueName index="684" name="[Range 1].[Customer ID].&amp;[940]"/>
            <x15:cachedUniqueName index="685" name="[Range 1].[Customer ID].&amp;[941]"/>
            <x15:cachedUniqueName index="686" name="[Range 1].[Customer ID].&amp;[942]"/>
            <x15:cachedUniqueName index="687" name="[Range 1].[Customer ID].&amp;[945]"/>
            <x15:cachedUniqueName index="688" name="[Range 1].[Customer ID].&amp;[946]"/>
            <x15:cachedUniqueName index="689" name="[Range 1].[Customer ID].&amp;[947]"/>
            <x15:cachedUniqueName index="690" name="[Range 1].[Customer ID].&amp;[948]"/>
            <x15:cachedUniqueName index="691" name="[Range 1].[Customer ID].&amp;[949]"/>
            <x15:cachedUniqueName index="692" name="[Range 1].[Customer ID].&amp;[950]"/>
            <x15:cachedUniqueName index="693" name="[Range 1].[Customer ID].&amp;[953]"/>
            <x15:cachedUniqueName index="694" name="[Range 1].[Customer ID].&amp;[954]"/>
            <x15:cachedUniqueName index="695" name="[Range 1].[Customer ID].&amp;[955]"/>
            <x15:cachedUniqueName index="696" name="[Range 1].[Customer ID].&amp;[956]"/>
            <x15:cachedUniqueName index="697" name="[Range 1].[Customer ID].&amp;[958]"/>
            <x15:cachedUniqueName index="698" name="[Range 1].[Customer ID].&amp;[960]"/>
            <x15:cachedUniqueName index="699" name="[Range 1].[Customer ID].&amp;[961]"/>
            <x15:cachedUniqueName index="700" name="[Range 1].[Customer ID].&amp;[962]"/>
            <x15:cachedUniqueName index="701" name="[Range 1].[Customer ID].&amp;[965]"/>
            <x15:cachedUniqueName index="702" name="[Range 1].[Customer ID].&amp;[967]"/>
            <x15:cachedUniqueName index="703" name="[Range 1].[Customer ID].&amp;[969]"/>
            <x15:cachedUniqueName index="704" name="[Range 1].[Customer ID].&amp;[971]"/>
            <x15:cachedUniqueName index="705" name="[Range 1].[Customer ID].&amp;[972]"/>
            <x15:cachedUniqueName index="706" name="[Range 1].[Customer ID].&amp;[973]"/>
            <x15:cachedUniqueName index="707" name="[Range 1].[Customer ID].&amp;[974]"/>
            <x15:cachedUniqueName index="708" name="[Range 1].[Customer ID].&amp;[975]"/>
            <x15:cachedUniqueName index="709" name="[Range 1].[Customer ID].&amp;[977]"/>
            <x15:cachedUniqueName index="710" name="[Range 1].[Customer ID].&amp;[978]"/>
            <x15:cachedUniqueName index="711" name="[Range 1].[Customer ID].&amp;[979]"/>
            <x15:cachedUniqueName index="712" name="[Range 1].[Customer ID].&amp;[980]"/>
            <x15:cachedUniqueName index="713" name="[Range 1].[Customer ID].&amp;[981]"/>
            <x15:cachedUniqueName index="714" name="[Range 1].[Customer ID].&amp;[982]"/>
            <x15:cachedUniqueName index="715" name="[Range 1].[Customer ID].&amp;[983]"/>
            <x15:cachedUniqueName index="716" name="[Range 1].[Customer ID].&amp;[984]"/>
            <x15:cachedUniqueName index="717" name="[Range 1].[Customer ID].&amp;[985]"/>
            <x15:cachedUniqueName index="718" name="[Range 1].[Customer ID].&amp;[986]"/>
            <x15:cachedUniqueName index="719" name="[Range 1].[Customer ID].&amp;[987]"/>
            <x15:cachedUniqueName index="720" name="[Range 1].[Customer ID].&amp;[988]"/>
            <x15:cachedUniqueName index="721" name="[Range 1].[Customer ID].&amp;[990]"/>
            <x15:cachedUniqueName index="722" name="[Range 1].[Customer ID].&amp;[991]"/>
            <x15:cachedUniqueName index="723" name="[Range 1].[Customer ID].&amp;[992]"/>
            <x15:cachedUniqueName index="724" name="[Range 1].[Customer ID].&amp;[993]"/>
            <x15:cachedUniqueName index="725" name="[Range 1].[Customer ID].&amp;[995]"/>
            <x15:cachedUniqueName index="726" name="[Range 1].[Customer ID].&amp;[997]"/>
            <x15:cachedUniqueName index="727" name="[Range 1].[Customer ID].&amp;[998]"/>
            <x15:cachedUniqueName index="728" name="[Range 1].[Customer ID].&amp;[1000]"/>
            <x15:cachedUniqueName index="729" name="[Range 1].[Customer ID].&amp;[1001]"/>
            <x15:cachedUniqueName index="730" name="[Range 1].[Customer ID].&amp;[1002]"/>
            <x15:cachedUniqueName index="731" name="[Range 1].[Customer ID].&amp;[1003]"/>
            <x15:cachedUniqueName index="732" name="[Range 1].[Customer ID].&amp;[1004]"/>
            <x15:cachedUniqueName index="733" name="[Range 1].[Customer ID].&amp;[1006]"/>
            <x15:cachedUniqueName index="734" name="[Range 1].[Customer ID].&amp;[1007]"/>
            <x15:cachedUniqueName index="735" name="[Range 1].[Customer ID].&amp;[1008]"/>
            <x15:cachedUniqueName index="736" name="[Range 1].[Customer ID].&amp;[1009]"/>
            <x15:cachedUniqueName index="737" name="[Range 1].[Customer ID].&amp;[1010]"/>
            <x15:cachedUniqueName index="738" name="[Range 1].[Customer ID].&amp;[1011]"/>
            <x15:cachedUniqueName index="739" name="[Range 1].[Customer ID].&amp;[1014]"/>
            <x15:cachedUniqueName index="740" name="[Range 1].[Customer ID].&amp;[1015]"/>
            <x15:cachedUniqueName index="741" name="[Range 1].[Customer ID].&amp;[1016]"/>
            <x15:cachedUniqueName index="742" name="[Range 1].[Customer ID].&amp;[1017]"/>
            <x15:cachedUniqueName index="743" name="[Range 1].[Customer ID].&amp;[1018]"/>
            <x15:cachedUniqueName index="744" name="[Range 1].[Customer ID].&amp;[1019]"/>
            <x15:cachedUniqueName index="745" name="[Range 1].[Customer ID].&amp;[1020]"/>
            <x15:cachedUniqueName index="746" name="[Range 1].[Customer ID].&amp;[1021]"/>
            <x15:cachedUniqueName index="747" name="[Range 1].[Customer ID].&amp;[1022]"/>
            <x15:cachedUniqueName index="748" name="[Range 1].[Customer ID].&amp;[1023]"/>
            <x15:cachedUniqueName index="749" name="[Range 1].[Customer ID].&amp;[1025]"/>
            <x15:cachedUniqueName index="750" name="[Range 1].[Customer ID].&amp;[1029]"/>
            <x15:cachedUniqueName index="751" name="[Range 1].[Customer ID].&amp;[1030]"/>
            <x15:cachedUniqueName index="752" name="[Range 1].[Customer ID].&amp;[1031]"/>
            <x15:cachedUniqueName index="753" name="[Range 1].[Customer ID].&amp;[1032]"/>
            <x15:cachedUniqueName index="754" name="[Range 1].[Customer ID].&amp;[1033]"/>
            <x15:cachedUniqueName index="755" name="[Range 1].[Customer ID].&amp;[1034]"/>
            <x15:cachedUniqueName index="756" name="[Range 1].[Customer ID].&amp;[1035]"/>
            <x15:cachedUniqueName index="757" name="[Range 1].[Customer ID].&amp;[1036]"/>
            <x15:cachedUniqueName index="758" name="[Range 1].[Customer ID].&amp;[1037]"/>
            <x15:cachedUniqueName index="759" name="[Range 1].[Customer ID].&amp;[1038]"/>
            <x15:cachedUniqueName index="760" name="[Range 1].[Customer ID].&amp;[1039]"/>
            <x15:cachedUniqueName index="761" name="[Range 1].[Customer ID].&amp;[1040]"/>
            <x15:cachedUniqueName index="762" name="[Range 1].[Customer ID].&amp;[1044]"/>
            <x15:cachedUniqueName index="763" name="[Range 1].[Customer ID].&amp;[1045]"/>
            <x15:cachedUniqueName index="764" name="[Range 1].[Customer ID].&amp;[1046]"/>
            <x15:cachedUniqueName index="765" name="[Range 1].[Customer ID].&amp;[1047]"/>
            <x15:cachedUniqueName index="766" name="[Range 1].[Customer ID].&amp;[1048]"/>
            <x15:cachedUniqueName index="767" name="[Range 1].[Customer ID].&amp;[1050]"/>
            <x15:cachedUniqueName index="768" name="[Range 1].[Customer ID].&amp;[1051]"/>
            <x15:cachedUniqueName index="769" name="[Range 1].[Customer ID].&amp;[1052]"/>
            <x15:cachedUniqueName index="770" name="[Range 1].[Customer ID].&amp;[1053]"/>
            <x15:cachedUniqueName index="771" name="[Range 1].[Customer ID].&amp;[1054]"/>
            <x15:cachedUniqueName index="772" name="[Range 1].[Customer ID].&amp;[1055]"/>
            <x15:cachedUniqueName index="773" name="[Range 1].[Customer ID].&amp;[1057]"/>
            <x15:cachedUniqueName index="774" name="[Range 1].[Customer ID].&amp;[1058]"/>
            <x15:cachedUniqueName index="775" name="[Range 1].[Customer ID].&amp;[1060]"/>
            <x15:cachedUniqueName index="776" name="[Range 1].[Customer ID].&amp;[1061]"/>
            <x15:cachedUniqueName index="777" name="[Range 1].[Customer ID].&amp;[1062]"/>
            <x15:cachedUniqueName index="778" name="[Range 1].[Customer ID].&amp;[1063]"/>
            <x15:cachedUniqueName index="779" name="[Range 1].[Customer ID].&amp;[1064]"/>
            <x15:cachedUniqueName index="780" name="[Range 1].[Customer ID].&amp;[1066]"/>
            <x15:cachedUniqueName index="781" name="[Range 1].[Customer ID].&amp;[1068]"/>
            <x15:cachedUniqueName index="782" name="[Range 1].[Customer ID].&amp;[1069]"/>
            <x15:cachedUniqueName index="783" name="[Range 1].[Customer ID].&amp;[1070]"/>
            <x15:cachedUniqueName index="784" name="[Range 1].[Customer ID].&amp;[1073]"/>
            <x15:cachedUniqueName index="785" name="[Range 1].[Customer ID].&amp;[1075]"/>
            <x15:cachedUniqueName index="786" name="[Range 1].[Customer ID].&amp;[1076]"/>
            <x15:cachedUniqueName index="787" name="[Range 1].[Customer ID].&amp;[1077]"/>
            <x15:cachedUniqueName index="788" name="[Range 1].[Customer ID].&amp;[1078]"/>
            <x15:cachedUniqueName index="789" name="[Range 1].[Customer ID].&amp;[1079]"/>
            <x15:cachedUniqueName index="790" name="[Range 1].[Customer ID].&amp;[1080]"/>
            <x15:cachedUniqueName index="791" name="[Range 1].[Customer ID].&amp;[1082]"/>
            <x15:cachedUniqueName index="792" name="[Range 1].[Customer ID].&amp;[1083]"/>
            <x15:cachedUniqueName index="793" name="[Range 1].[Customer ID].&amp;[1084]"/>
            <x15:cachedUniqueName index="794" name="[Range 1].[Customer ID].&amp;[1085]"/>
            <x15:cachedUniqueName index="795" name="[Range 1].[Customer ID].&amp;[1086]"/>
            <x15:cachedUniqueName index="796" name="[Range 1].[Customer ID].&amp;[1088]"/>
            <x15:cachedUniqueName index="797" name="[Range 1].[Customer ID].&amp;[1090]"/>
            <x15:cachedUniqueName index="798" name="[Range 1].[Customer ID].&amp;[1093]"/>
            <x15:cachedUniqueName index="799" name="[Range 1].[Customer ID].&amp;[1094]"/>
            <x15:cachedUniqueName index="800" name="[Range 1].[Customer ID].&amp;[1095]"/>
            <x15:cachedUniqueName index="801" name="[Range 1].[Customer ID].&amp;[1096]"/>
            <x15:cachedUniqueName index="802" name="[Range 1].[Customer ID].&amp;[1097]"/>
            <x15:cachedUniqueName index="803" name="[Range 1].[Customer ID].&amp;[1098]"/>
            <x15:cachedUniqueName index="804" name="[Range 1].[Customer ID].&amp;[1099]"/>
            <x15:cachedUniqueName index="805" name="[Range 1].[Customer ID].&amp;[1100]"/>
            <x15:cachedUniqueName index="806" name="[Range 1].[Customer ID].&amp;[1101]"/>
            <x15:cachedUniqueName index="807" name="[Range 1].[Customer ID].&amp;[1102]"/>
            <x15:cachedUniqueName index="808" name="[Range 1].[Customer ID].&amp;[1103]"/>
            <x15:cachedUniqueName index="809" name="[Range 1].[Customer ID].&amp;[1105]"/>
            <x15:cachedUniqueName index="810" name="[Range 1].[Customer ID].&amp;[1108]"/>
            <x15:cachedUniqueName index="811" name="[Range 1].[Customer ID].&amp;[1109]"/>
            <x15:cachedUniqueName index="812" name="[Range 1].[Customer ID].&amp;[1112]"/>
            <x15:cachedUniqueName index="813" name="[Range 1].[Customer ID].&amp;[1114]"/>
            <x15:cachedUniqueName index="814" name="[Range 1].[Customer ID].&amp;[1120]"/>
            <x15:cachedUniqueName index="815" name="[Range 1].[Customer ID].&amp;[1121]"/>
            <x15:cachedUniqueName index="816" name="[Range 1].[Customer ID].&amp;[1122]"/>
            <x15:cachedUniqueName index="817" name="[Range 1].[Customer ID].&amp;[1123]"/>
            <x15:cachedUniqueName index="818" name="[Range 1].[Customer ID].&amp;[1125]"/>
            <x15:cachedUniqueName index="819" name="[Range 1].[Customer ID].&amp;[1126]"/>
            <x15:cachedUniqueName index="820" name="[Range 1].[Customer ID].&amp;[1127]"/>
            <x15:cachedUniqueName index="821" name="[Range 1].[Customer ID].&amp;[1128]"/>
            <x15:cachedUniqueName index="822" name="[Range 1].[Customer ID].&amp;[1131]"/>
            <x15:cachedUniqueName index="823" name="[Range 1].[Customer ID].&amp;[1133]"/>
            <x15:cachedUniqueName index="824" name="[Range 1].[Customer ID].&amp;[1135]"/>
            <x15:cachedUniqueName index="825" name="[Range 1].[Customer ID].&amp;[1138]"/>
            <x15:cachedUniqueName index="826" name="[Range 1].[Customer ID].&amp;[1139]"/>
            <x15:cachedUniqueName index="827" name="[Range 1].[Customer ID].&amp;[1140]"/>
            <x15:cachedUniqueName index="828" name="[Range 1].[Customer ID].&amp;[1141]"/>
            <x15:cachedUniqueName index="829" name="[Range 1].[Customer ID].&amp;[1142]"/>
            <x15:cachedUniqueName index="830" name="[Range 1].[Customer ID].&amp;[1143]"/>
            <x15:cachedUniqueName index="831" name="[Range 1].[Customer ID].&amp;[1145]"/>
            <x15:cachedUniqueName index="832" name="[Range 1].[Customer ID].&amp;[1146]"/>
            <x15:cachedUniqueName index="833" name="[Range 1].[Customer ID].&amp;[1147]"/>
            <x15:cachedUniqueName index="834" name="[Range 1].[Customer ID].&amp;[1148]"/>
            <x15:cachedUniqueName index="835" name="[Range 1].[Customer ID].&amp;[1149]"/>
            <x15:cachedUniqueName index="836" name="[Range 1].[Customer ID].&amp;[1150]"/>
            <x15:cachedUniqueName index="837" name="[Range 1].[Customer ID].&amp;[1152]"/>
            <x15:cachedUniqueName index="838" name="[Range 1].[Customer ID].&amp;[1153]"/>
            <x15:cachedUniqueName index="839" name="[Range 1].[Customer ID].&amp;[1154]"/>
            <x15:cachedUniqueName index="840" name="[Range 1].[Customer ID].&amp;[1156]"/>
            <x15:cachedUniqueName index="841" name="[Range 1].[Customer ID].&amp;[1157]"/>
            <x15:cachedUniqueName index="842" name="[Range 1].[Customer ID].&amp;[1158]"/>
            <x15:cachedUniqueName index="843" name="[Range 1].[Customer ID].&amp;[1160]"/>
            <x15:cachedUniqueName index="844" name="[Range 1].[Customer ID].&amp;[1161]"/>
            <x15:cachedUniqueName index="845" name="[Range 1].[Customer ID].&amp;[1162]"/>
            <x15:cachedUniqueName index="846" name="[Range 1].[Customer ID].&amp;[1164]"/>
            <x15:cachedUniqueName index="847" name="[Range 1].[Customer ID].&amp;[1167]"/>
            <x15:cachedUniqueName index="848" name="[Range 1].[Customer ID].&amp;[1169]"/>
            <x15:cachedUniqueName index="849" name="[Range 1].[Customer ID].&amp;[1170]"/>
            <x15:cachedUniqueName index="850" name="[Range 1].[Customer ID].&amp;[1172]"/>
            <x15:cachedUniqueName index="851" name="[Range 1].[Customer ID].&amp;[1173]"/>
            <x15:cachedUniqueName index="852" name="[Range 1].[Customer ID].&amp;[1174]"/>
            <x15:cachedUniqueName index="853" name="[Range 1].[Customer ID].&amp;[1176]"/>
            <x15:cachedUniqueName index="854" name="[Range 1].[Customer ID].&amp;[1177]"/>
            <x15:cachedUniqueName index="855" name="[Range 1].[Customer ID].&amp;[1179]"/>
            <x15:cachedUniqueName index="856" name="[Range 1].[Customer ID].&amp;[1181]"/>
            <x15:cachedUniqueName index="857" name="[Range 1].[Customer ID].&amp;[1182]"/>
            <x15:cachedUniqueName index="858" name="[Range 1].[Customer ID].&amp;[1183]"/>
            <x15:cachedUniqueName index="859" name="[Range 1].[Customer ID].&amp;[1185]"/>
            <x15:cachedUniqueName index="860" name="[Range 1].[Customer ID].&amp;[1188]"/>
            <x15:cachedUniqueName index="861" name="[Range 1].[Customer ID].&amp;[1189]"/>
            <x15:cachedUniqueName index="862" name="[Range 1].[Customer ID].&amp;[1190]"/>
            <x15:cachedUniqueName index="863" name="[Range 1].[Customer ID].&amp;[1191]"/>
            <x15:cachedUniqueName index="864" name="[Range 1].[Customer ID].&amp;[1192]"/>
            <x15:cachedUniqueName index="865" name="[Range 1].[Customer ID].&amp;[1193]"/>
            <x15:cachedUniqueName index="866" name="[Range 1].[Customer ID].&amp;[1196]"/>
            <x15:cachedUniqueName index="867" name="[Range 1].[Customer ID].&amp;[1198]"/>
            <x15:cachedUniqueName index="868" name="[Range 1].[Customer ID].&amp;[1199]"/>
            <x15:cachedUniqueName index="869" name="[Range 1].[Customer ID].&amp;[1201]"/>
            <x15:cachedUniqueName index="870" name="[Range 1].[Customer ID].&amp;[1204]"/>
            <x15:cachedUniqueName index="871" name="[Range 1].[Customer ID].&amp;[1205]"/>
            <x15:cachedUniqueName index="872" name="[Range 1].[Customer ID].&amp;[1208]"/>
            <x15:cachedUniqueName index="873" name="[Range 1].[Customer ID].&amp;[1209]"/>
            <x15:cachedUniqueName index="874" name="[Range 1].[Customer ID].&amp;[1210]"/>
            <x15:cachedUniqueName index="875" name="[Range 1].[Customer ID].&amp;[1212]"/>
            <x15:cachedUniqueName index="876" name="[Range 1].[Customer ID].&amp;[1215]"/>
            <x15:cachedUniqueName index="877" name="[Range 1].[Customer ID].&amp;[1216]"/>
            <x15:cachedUniqueName index="878" name="[Range 1].[Customer ID].&amp;[1217]"/>
            <x15:cachedUniqueName index="879" name="[Range 1].[Customer ID].&amp;[1218]"/>
            <x15:cachedUniqueName index="880" name="[Range 1].[Customer ID].&amp;[1219]"/>
            <x15:cachedUniqueName index="881" name="[Range 1].[Customer ID].&amp;[1220]"/>
            <x15:cachedUniqueName index="882" name="[Range 1].[Customer ID].&amp;[1222]"/>
            <x15:cachedUniqueName index="883" name="[Range 1].[Customer ID].&amp;[1223]"/>
            <x15:cachedUniqueName index="884" name="[Range 1].[Customer ID].&amp;[1224]"/>
            <x15:cachedUniqueName index="885" name="[Range 1].[Customer ID].&amp;[1225]"/>
            <x15:cachedUniqueName index="886" name="[Range 1].[Customer ID].&amp;[1228]"/>
            <x15:cachedUniqueName index="887" name="[Range 1].[Customer ID].&amp;[1229]"/>
            <x15:cachedUniqueName index="888" name="[Range 1].[Customer ID].&amp;[1230]"/>
            <x15:cachedUniqueName index="889" name="[Range 1].[Customer ID].&amp;[1231]"/>
            <x15:cachedUniqueName index="890" name="[Range 1].[Customer ID].&amp;[1234]"/>
            <x15:cachedUniqueName index="891" name="[Range 1].[Customer ID].&amp;[1235]"/>
            <x15:cachedUniqueName index="892" name="[Range 1].[Customer ID].&amp;[1236]"/>
            <x15:cachedUniqueName index="893" name="[Range 1].[Customer ID].&amp;[1237]"/>
            <x15:cachedUniqueName index="894" name="[Range 1].[Customer ID].&amp;[1238]"/>
            <x15:cachedUniqueName index="895" name="[Range 1].[Customer ID].&amp;[1239]"/>
            <x15:cachedUniqueName index="896" name="[Range 1].[Customer ID].&amp;[1240]"/>
            <x15:cachedUniqueName index="897" name="[Range 1].[Customer ID].&amp;[1242]"/>
            <x15:cachedUniqueName index="898" name="[Range 1].[Customer ID].&amp;[1243]"/>
            <x15:cachedUniqueName index="899" name="[Range 1].[Customer ID].&amp;[1244]"/>
            <x15:cachedUniqueName index="900" name="[Range 1].[Customer ID].&amp;[1246]"/>
            <x15:cachedUniqueName index="901" name="[Range 1].[Customer ID].&amp;[1247]"/>
            <x15:cachedUniqueName index="902" name="[Range 1].[Customer ID].&amp;[1248]"/>
            <x15:cachedUniqueName index="903" name="[Range 1].[Customer ID].&amp;[1249]"/>
            <x15:cachedUniqueName index="904" name="[Range 1].[Customer ID].&amp;[1250]"/>
            <x15:cachedUniqueName index="905" name="[Range 1].[Customer ID].&amp;[1251]"/>
            <x15:cachedUniqueName index="906" name="[Range 1].[Customer ID].&amp;[1252]"/>
            <x15:cachedUniqueName index="907" name="[Range 1].[Customer ID].&amp;[1253]"/>
            <x15:cachedUniqueName index="908" name="[Range 1].[Customer ID].&amp;[1254]"/>
            <x15:cachedUniqueName index="909" name="[Range 1].[Customer ID].&amp;[1256]"/>
            <x15:cachedUniqueName index="910" name="[Range 1].[Customer ID].&amp;[1257]"/>
            <x15:cachedUniqueName index="911" name="[Range 1].[Customer ID].&amp;[1258]"/>
            <x15:cachedUniqueName index="912" name="[Range 1].[Customer ID].&amp;[1259]"/>
            <x15:cachedUniqueName index="913" name="[Range 1].[Customer ID].&amp;[1260]"/>
            <x15:cachedUniqueName index="914" name="[Range 1].[Customer ID].&amp;[1262]"/>
            <x15:cachedUniqueName index="915" name="[Range 1].[Customer ID].&amp;[1263]"/>
            <x15:cachedUniqueName index="916" name="[Range 1].[Customer ID].&amp;[1265]"/>
            <x15:cachedUniqueName index="917" name="[Range 1].[Customer ID].&amp;[1266]"/>
            <x15:cachedUniqueName index="918" name="[Range 1].[Customer ID].&amp;[1267]"/>
            <x15:cachedUniqueName index="919" name="[Range 1].[Customer ID].&amp;[1268]"/>
            <x15:cachedUniqueName index="920" name="[Range 1].[Customer ID].&amp;[1269]"/>
            <x15:cachedUniqueName index="921" name="[Range 1].[Customer ID].&amp;[1270]"/>
            <x15:cachedUniqueName index="922" name="[Range 1].[Customer ID].&amp;[1271]"/>
            <x15:cachedUniqueName index="923" name="[Range 1].[Customer ID].&amp;[1272]"/>
            <x15:cachedUniqueName index="924" name="[Range 1].[Customer ID].&amp;[1274]"/>
            <x15:cachedUniqueName index="925" name="[Range 1].[Customer ID].&amp;[1276]"/>
            <x15:cachedUniqueName index="926" name="[Range 1].[Customer ID].&amp;[1277]"/>
            <x15:cachedUniqueName index="927" name="[Range 1].[Customer ID].&amp;[1278]"/>
            <x15:cachedUniqueName index="928" name="[Range 1].[Customer ID].&amp;[1279]"/>
            <x15:cachedUniqueName index="929" name="[Range 1].[Customer ID].&amp;[1280]"/>
            <x15:cachedUniqueName index="930" name="[Range 1].[Customer ID].&amp;[1281]"/>
            <x15:cachedUniqueName index="931" name="[Range 1].[Customer ID].&amp;[1282]"/>
            <x15:cachedUniqueName index="932" name="[Range 1].[Customer ID].&amp;[1283]"/>
            <x15:cachedUniqueName index="933" name="[Range 1].[Customer ID].&amp;[1284]"/>
            <x15:cachedUniqueName index="934" name="[Range 1].[Customer ID].&amp;[1285]"/>
            <x15:cachedUniqueName index="935" name="[Range 1].[Customer ID].&amp;[1286]"/>
            <x15:cachedUniqueName index="936" name="[Range 1].[Customer ID].&amp;[1290]"/>
            <x15:cachedUniqueName index="937" name="[Range 1].[Customer ID].&amp;[1291]"/>
            <x15:cachedUniqueName index="938" name="[Range 1].[Customer ID].&amp;[1292]"/>
            <x15:cachedUniqueName index="939" name="[Range 1].[Customer ID].&amp;[1293]"/>
            <x15:cachedUniqueName index="940" name="[Range 1].[Customer ID].&amp;[1294]"/>
            <x15:cachedUniqueName index="941" name="[Range 1].[Customer ID].&amp;[1295]"/>
            <x15:cachedUniqueName index="942" name="[Range 1].[Customer ID].&amp;[1297]"/>
            <x15:cachedUniqueName index="943" name="[Range 1].[Customer ID].&amp;[1301]"/>
            <x15:cachedUniqueName index="944" name="[Range 1].[Customer ID].&amp;[1303]"/>
            <x15:cachedUniqueName index="945" name="[Range 1].[Customer ID].&amp;[1304]"/>
            <x15:cachedUniqueName index="946" name="[Range 1].[Customer ID].&amp;[1307]"/>
            <x15:cachedUniqueName index="947" name="[Range 1].[Customer ID].&amp;[1308]"/>
            <x15:cachedUniqueName index="948" name="[Range 1].[Customer ID].&amp;[1310]"/>
            <x15:cachedUniqueName index="949" name="[Range 1].[Customer ID].&amp;[1311]"/>
            <x15:cachedUniqueName index="950" name="[Range 1].[Customer ID].&amp;[1314]"/>
            <x15:cachedUniqueName index="951" name="[Range 1].[Customer ID].&amp;[1315]"/>
            <x15:cachedUniqueName index="952" name="[Range 1].[Customer ID].&amp;[1316]"/>
            <x15:cachedUniqueName index="953" name="[Range 1].[Customer ID].&amp;[1317]"/>
            <x15:cachedUniqueName index="954" name="[Range 1].[Customer ID].&amp;[1318]"/>
            <x15:cachedUniqueName index="955" name="[Range 1].[Customer ID].&amp;[1320]"/>
            <x15:cachedUniqueName index="956" name="[Range 1].[Customer ID].&amp;[1323]"/>
            <x15:cachedUniqueName index="957" name="[Range 1].[Customer ID].&amp;[1325]"/>
            <x15:cachedUniqueName index="958" name="[Range 1].[Customer ID].&amp;[1327]"/>
            <x15:cachedUniqueName index="959" name="[Range 1].[Customer ID].&amp;[1329]"/>
            <x15:cachedUniqueName index="960" name="[Range 1].[Customer ID].&amp;[1330]"/>
            <x15:cachedUniqueName index="961" name="[Range 1].[Customer ID].&amp;[1331]"/>
            <x15:cachedUniqueName index="962" name="[Range 1].[Customer ID].&amp;[1340]"/>
            <x15:cachedUniqueName index="963" name="[Range 1].[Customer ID].&amp;[1342]"/>
            <x15:cachedUniqueName index="964" name="[Range 1].[Customer ID].&amp;[1343]"/>
            <x15:cachedUniqueName index="965" name="[Range 1].[Customer ID].&amp;[1344]"/>
            <x15:cachedUniqueName index="966" name="[Range 1].[Customer ID].&amp;[1346]"/>
            <x15:cachedUniqueName index="967" name="[Range 1].[Customer ID].&amp;[1347]"/>
            <x15:cachedUniqueName index="968" name="[Range 1].[Customer ID].&amp;[1349]"/>
            <x15:cachedUniqueName index="969" name="[Range 1].[Customer ID].&amp;[1350]"/>
            <x15:cachedUniqueName index="970" name="[Range 1].[Customer ID].&amp;[1351]"/>
            <x15:cachedUniqueName index="971" name="[Range 1].[Customer ID].&amp;[1354]"/>
            <x15:cachedUniqueName index="972" name="[Range 1].[Customer ID].&amp;[1355]"/>
            <x15:cachedUniqueName index="973" name="[Range 1].[Customer ID].&amp;[1356]"/>
            <x15:cachedUniqueName index="974" name="[Range 1].[Customer ID].&amp;[1357]"/>
            <x15:cachedUniqueName index="975" name="[Range 1].[Customer ID].&amp;[1358]"/>
            <x15:cachedUniqueName index="976" name="[Range 1].[Customer ID].&amp;[1359]"/>
            <x15:cachedUniqueName index="977" name="[Range 1].[Customer ID].&amp;[1360]"/>
            <x15:cachedUniqueName index="978" name="[Range 1].[Customer ID].&amp;[1361]"/>
            <x15:cachedUniqueName index="979" name="[Range 1].[Customer ID].&amp;[1362]"/>
            <x15:cachedUniqueName index="980" name="[Range 1].[Customer ID].&amp;[1363]"/>
            <x15:cachedUniqueName index="981" name="[Range 1].[Customer ID].&amp;[1364]"/>
            <x15:cachedUniqueName index="982" name="[Range 1].[Customer ID].&amp;[1365]"/>
            <x15:cachedUniqueName index="983" name="[Range 1].[Customer ID].&amp;[1366]"/>
            <x15:cachedUniqueName index="984" name="[Range 1].[Customer ID].&amp;[1367]"/>
            <x15:cachedUniqueName index="985" name="[Range 1].[Customer ID].&amp;[1368]"/>
            <x15:cachedUniqueName index="986" name="[Range 1].[Customer ID].&amp;[1370]"/>
            <x15:cachedUniqueName index="987" name="[Range 1].[Customer ID].&amp;[1371]"/>
            <x15:cachedUniqueName index="988" name="[Range 1].[Customer ID].&amp;[1372]"/>
            <x15:cachedUniqueName index="989" name="[Range 1].[Customer ID].&amp;[1374]"/>
            <x15:cachedUniqueName index="990" name="[Range 1].[Customer ID].&amp;[1376]"/>
            <x15:cachedUniqueName index="991" name="[Range 1].[Customer ID].&amp;[1377]"/>
            <x15:cachedUniqueName index="992" name="[Range 1].[Customer ID].&amp;[1378]"/>
            <x15:cachedUniqueName index="993" name="[Range 1].[Customer ID].&amp;[1381]"/>
            <x15:cachedUniqueName index="994" name="[Range 1].[Customer ID].&amp;[1382]"/>
            <x15:cachedUniqueName index="995" name="[Range 1].[Customer ID].&amp;[1385]"/>
            <x15:cachedUniqueName index="996" name="[Range 1].[Customer ID].&amp;[1386]"/>
            <x15:cachedUniqueName index="997" name="[Range 1].[Customer ID].&amp;[1388]"/>
            <x15:cachedUniqueName index="998" name="[Range 1].[Customer ID].&amp;[1389]"/>
            <x15:cachedUniqueName index="999" name="[Range 1].[Customer ID].&amp;[1391]"/>
            <x15:cachedUniqueName index="1000" name="[Range 1].[Customer ID].&amp;[1392]"/>
            <x15:cachedUniqueName index="1001" name="[Range 1].[Customer ID].&amp;[1393]"/>
            <x15:cachedUniqueName index="1002" name="[Range 1].[Customer ID].&amp;[1394]"/>
            <x15:cachedUniqueName index="1003" name="[Range 1].[Customer ID].&amp;[1395]"/>
            <x15:cachedUniqueName index="1004" name="[Range 1].[Customer ID].&amp;[1398]"/>
            <x15:cachedUniqueName index="1005" name="[Range 1].[Customer ID].&amp;[1399]"/>
            <x15:cachedUniqueName index="1006" name="[Range 1].[Customer ID].&amp;[1400]"/>
            <x15:cachedUniqueName index="1007" name="[Range 1].[Customer ID].&amp;[1401]"/>
            <x15:cachedUniqueName index="1008" name="[Range 1].[Customer ID].&amp;[1403]"/>
            <x15:cachedUniqueName index="1009" name="[Range 1].[Customer ID].&amp;[1404]"/>
            <x15:cachedUniqueName index="1010" name="[Range 1].[Customer ID].&amp;[1406]"/>
            <x15:cachedUniqueName index="1011" name="[Range 1].[Customer ID].&amp;[1407]"/>
            <x15:cachedUniqueName index="1012" name="[Range 1].[Customer ID].&amp;[1408]"/>
            <x15:cachedUniqueName index="1013" name="[Range 1].[Customer ID].&amp;[1409]"/>
            <x15:cachedUniqueName index="1014" name="[Range 1].[Customer ID].&amp;[1411]"/>
            <x15:cachedUniqueName index="1015" name="[Range 1].[Customer ID].&amp;[1413]"/>
            <x15:cachedUniqueName index="1016" name="[Range 1].[Customer ID].&amp;[1414]"/>
            <x15:cachedUniqueName index="1017" name="[Range 1].[Customer ID].&amp;[1415]"/>
            <x15:cachedUniqueName index="1018" name="[Range 1].[Customer ID].&amp;[1416]"/>
            <x15:cachedUniqueName index="1019" name="[Range 1].[Customer ID].&amp;[1420]"/>
            <x15:cachedUniqueName index="1020" name="[Range 1].[Customer ID].&amp;[1424]"/>
            <x15:cachedUniqueName index="1021" name="[Range 1].[Customer ID].&amp;[1425]"/>
            <x15:cachedUniqueName index="1022" name="[Range 1].[Customer ID].&amp;[1426]"/>
            <x15:cachedUniqueName index="1023" name="[Range 1].[Customer ID].&amp;[1428]"/>
            <x15:cachedUniqueName index="1024" name="[Range 1].[Customer ID].&amp;[1429]"/>
            <x15:cachedUniqueName index="1025" name="[Range 1].[Customer ID].&amp;[1430]"/>
            <x15:cachedUniqueName index="1026" name="[Range 1].[Customer ID].&amp;[1431]"/>
            <x15:cachedUniqueName index="1027" name="[Range 1].[Customer ID].&amp;[1432]"/>
            <x15:cachedUniqueName index="1028" name="[Range 1].[Customer ID].&amp;[1433]"/>
            <x15:cachedUniqueName index="1029" name="[Range 1].[Customer ID].&amp;[1434]"/>
            <x15:cachedUniqueName index="1030" name="[Range 1].[Customer ID].&amp;[1435]"/>
            <x15:cachedUniqueName index="1031" name="[Range 1].[Customer ID].&amp;[1436]"/>
            <x15:cachedUniqueName index="1032" name="[Range 1].[Customer ID].&amp;[1437]"/>
            <x15:cachedUniqueName index="1033" name="[Range 1].[Customer ID].&amp;[1438]"/>
            <x15:cachedUniqueName index="1034" name="[Range 1].[Customer ID].&amp;[1439]"/>
            <x15:cachedUniqueName index="1035" name="[Range 1].[Customer ID].&amp;[1440]"/>
            <x15:cachedUniqueName index="1036" name="[Range 1].[Customer ID].&amp;[1441]"/>
            <x15:cachedUniqueName index="1037" name="[Range 1].[Customer ID].&amp;[1442]"/>
            <x15:cachedUniqueName index="1038" name="[Range 1].[Customer ID].&amp;[1446]"/>
            <x15:cachedUniqueName index="1039" name="[Range 1].[Customer ID].&amp;[1447]"/>
            <x15:cachedUniqueName index="1040" name="[Range 1].[Customer ID].&amp;[1450]"/>
            <x15:cachedUniqueName index="1041" name="[Range 1].[Customer ID].&amp;[1451]"/>
            <x15:cachedUniqueName index="1042" name="[Range 1].[Customer ID].&amp;[1452]"/>
            <x15:cachedUniqueName index="1043" name="[Range 1].[Customer ID].&amp;[1454]"/>
            <x15:cachedUniqueName index="1044" name="[Range 1].[Customer ID].&amp;[1456]"/>
            <x15:cachedUniqueName index="1045" name="[Range 1].[Customer ID].&amp;[1457]"/>
            <x15:cachedUniqueName index="1046" name="[Range 1].[Customer ID].&amp;[1458]"/>
            <x15:cachedUniqueName index="1047" name="[Range 1].[Customer ID].&amp;[1459]"/>
            <x15:cachedUniqueName index="1048" name="[Range 1].[Customer ID].&amp;[1461]"/>
            <x15:cachedUniqueName index="1049" name="[Range 1].[Customer ID].&amp;[1462]"/>
            <x15:cachedUniqueName index="1050" name="[Range 1].[Customer ID].&amp;[1464]"/>
            <x15:cachedUniqueName index="1051" name="[Range 1].[Customer ID].&amp;[1465]"/>
            <x15:cachedUniqueName index="1052" name="[Range 1].[Customer ID].&amp;[1466]"/>
            <x15:cachedUniqueName index="1053" name="[Range 1].[Customer ID].&amp;[1467]"/>
            <x15:cachedUniqueName index="1054" name="[Range 1].[Customer ID].&amp;[1469]"/>
            <x15:cachedUniqueName index="1055" name="[Range 1].[Customer ID].&amp;[1472]"/>
            <x15:cachedUniqueName index="1056" name="[Range 1].[Customer ID].&amp;[1473]"/>
            <x15:cachedUniqueName index="1057" name="[Range 1].[Customer ID].&amp;[1474]"/>
            <x15:cachedUniqueName index="1058" name="[Range 1].[Customer ID].&amp;[1475]"/>
            <x15:cachedUniqueName index="1059" name="[Range 1].[Customer ID].&amp;[1476]"/>
            <x15:cachedUniqueName index="1060" name="[Range 1].[Customer ID].&amp;[1477]"/>
            <x15:cachedUniqueName index="1061" name="[Range 1].[Customer ID].&amp;[1478]"/>
            <x15:cachedUniqueName index="1062" name="[Range 1].[Customer ID].&amp;[1479]"/>
            <x15:cachedUniqueName index="1063" name="[Range 1].[Customer ID].&amp;[1483]"/>
            <x15:cachedUniqueName index="1064" name="[Range 1].[Customer ID].&amp;[1484]"/>
            <x15:cachedUniqueName index="1065" name="[Range 1].[Customer ID].&amp;[1485]"/>
            <x15:cachedUniqueName index="1066" name="[Range 1].[Customer ID].&amp;[1486]"/>
            <x15:cachedUniqueName index="1067" name="[Range 1].[Customer ID].&amp;[1487]"/>
            <x15:cachedUniqueName index="1068" name="[Range 1].[Customer ID].&amp;[1488]"/>
            <x15:cachedUniqueName index="1069" name="[Range 1].[Customer ID].&amp;[1489]"/>
            <x15:cachedUniqueName index="1070" name="[Range 1].[Customer ID].&amp;[1491]"/>
            <x15:cachedUniqueName index="1071" name="[Range 1].[Customer ID].&amp;[1492]"/>
            <x15:cachedUniqueName index="1072" name="[Range 1].[Customer ID].&amp;[1495]"/>
            <x15:cachedUniqueName index="1073" name="[Range 1].[Customer ID].&amp;[1496]"/>
            <x15:cachedUniqueName index="1074" name="[Range 1].[Customer ID].&amp;[1498]"/>
            <x15:cachedUniqueName index="1075" name="[Range 1].[Customer ID].&amp;[1499]"/>
            <x15:cachedUniqueName index="1076" name="[Range 1].[Customer ID].&amp;[1500]"/>
            <x15:cachedUniqueName index="1077" name="[Range 1].[Customer ID].&amp;[1501]"/>
            <x15:cachedUniqueName index="1078" name="[Range 1].[Customer ID].&amp;[1502]"/>
            <x15:cachedUniqueName index="1079" name="[Range 1].[Customer ID].&amp;[1504]"/>
            <x15:cachedUniqueName index="1080" name="[Range 1].[Customer ID].&amp;[1505]"/>
            <x15:cachedUniqueName index="1081" name="[Range 1].[Customer ID].&amp;[1506]"/>
            <x15:cachedUniqueName index="1082" name="[Range 1].[Customer ID].&amp;[1507]"/>
            <x15:cachedUniqueName index="1083" name="[Range 1].[Customer ID].&amp;[1509]"/>
            <x15:cachedUniqueName index="1084" name="[Range 1].[Customer ID].&amp;[1510]"/>
            <x15:cachedUniqueName index="1085" name="[Range 1].[Customer ID].&amp;[1511]"/>
            <x15:cachedUniqueName index="1086" name="[Range 1].[Customer ID].&amp;[1512]"/>
            <x15:cachedUniqueName index="1087" name="[Range 1].[Customer ID].&amp;[1513]"/>
            <x15:cachedUniqueName index="1088" name="[Range 1].[Customer ID].&amp;[1515]"/>
            <x15:cachedUniqueName index="1089" name="[Range 1].[Customer ID].&amp;[1516]"/>
            <x15:cachedUniqueName index="1090" name="[Range 1].[Customer ID].&amp;[1518]"/>
            <x15:cachedUniqueName index="1091" name="[Range 1].[Customer ID].&amp;[1519]"/>
            <x15:cachedUniqueName index="1092" name="[Range 1].[Customer ID].&amp;[1521]"/>
            <x15:cachedUniqueName index="1093" name="[Range 1].[Customer ID].&amp;[1522]"/>
            <x15:cachedUniqueName index="1094" name="[Range 1].[Customer ID].&amp;[1523]"/>
            <x15:cachedUniqueName index="1095" name="[Range 1].[Customer ID].&amp;[1524]"/>
            <x15:cachedUniqueName index="1096" name="[Range 1].[Customer ID].&amp;[1525]"/>
            <x15:cachedUniqueName index="1097" name="[Range 1].[Customer ID].&amp;[1526]"/>
            <x15:cachedUniqueName index="1098" name="[Range 1].[Customer ID].&amp;[1527]"/>
            <x15:cachedUniqueName index="1099" name="[Range 1].[Customer ID].&amp;[1529]"/>
            <x15:cachedUniqueName index="1100" name="[Range 1].[Customer ID].&amp;[1530]"/>
            <x15:cachedUniqueName index="1101" name="[Range 1].[Customer ID].&amp;[1531]"/>
            <x15:cachedUniqueName index="1102" name="[Range 1].[Customer ID].&amp;[1534]"/>
            <x15:cachedUniqueName index="1103" name="[Range 1].[Customer ID].&amp;[1537]"/>
            <x15:cachedUniqueName index="1104" name="[Range 1].[Customer ID].&amp;[1538]"/>
            <x15:cachedUniqueName index="1105" name="[Range 1].[Customer ID].&amp;[1539]"/>
            <x15:cachedUniqueName index="1106" name="[Range 1].[Customer ID].&amp;[1540]"/>
            <x15:cachedUniqueName index="1107" name="[Range 1].[Customer ID].&amp;[1542]"/>
            <x15:cachedUniqueName index="1108" name="[Range 1].[Customer ID].&amp;[1543]"/>
            <x15:cachedUniqueName index="1109" name="[Range 1].[Customer ID].&amp;[1544]"/>
            <x15:cachedUniqueName index="1110" name="[Range 1].[Customer ID].&amp;[1545]"/>
            <x15:cachedUniqueName index="1111" name="[Range 1].[Customer ID].&amp;[1546]"/>
            <x15:cachedUniqueName index="1112" name="[Range 1].[Customer ID].&amp;[1547]"/>
            <x15:cachedUniqueName index="1113" name="[Range 1].[Customer ID].&amp;[1548]"/>
            <x15:cachedUniqueName index="1114" name="[Range 1].[Customer ID].&amp;[1549]"/>
            <x15:cachedUniqueName index="1115" name="[Range 1].[Customer ID].&amp;[1551]"/>
            <x15:cachedUniqueName index="1116" name="[Range 1].[Customer ID].&amp;[1552]"/>
            <x15:cachedUniqueName index="1117" name="[Range 1].[Customer ID].&amp;[1553]"/>
            <x15:cachedUniqueName index="1118" name="[Range 1].[Customer ID].&amp;[1554]"/>
            <x15:cachedUniqueName index="1119" name="[Range 1].[Customer ID].&amp;[1556]"/>
            <x15:cachedUniqueName index="1120" name="[Range 1].[Customer ID].&amp;[1557]"/>
            <x15:cachedUniqueName index="1121" name="[Range 1].[Customer ID].&amp;[1558]"/>
            <x15:cachedUniqueName index="1122" name="[Range 1].[Customer ID].&amp;[1559]"/>
            <x15:cachedUniqueName index="1123" name="[Range 1].[Customer ID].&amp;[1560]"/>
            <x15:cachedUniqueName index="1124" name="[Range 1].[Customer ID].&amp;[1561]"/>
            <x15:cachedUniqueName index="1125" name="[Range 1].[Customer ID].&amp;[1562]"/>
            <x15:cachedUniqueName index="1126" name="[Range 1].[Customer ID].&amp;[1563]"/>
            <x15:cachedUniqueName index="1127" name="[Range 1].[Customer ID].&amp;[1564]"/>
            <x15:cachedUniqueName index="1128" name="[Range 1].[Customer ID].&amp;[1566]"/>
            <x15:cachedUniqueName index="1129" name="[Range 1].[Customer ID].&amp;[1567]"/>
            <x15:cachedUniqueName index="1130" name="[Range 1].[Customer ID].&amp;[1569]"/>
            <x15:cachedUniqueName index="1131" name="[Range 1].[Customer ID].&amp;[1570]"/>
            <x15:cachedUniqueName index="1132" name="[Range 1].[Customer ID].&amp;[1571]"/>
            <x15:cachedUniqueName index="1133" name="[Range 1].[Customer ID].&amp;[1574]"/>
            <x15:cachedUniqueName index="1134" name="[Range 1].[Customer ID].&amp;[1576]"/>
            <x15:cachedUniqueName index="1135" name="[Range 1].[Customer ID].&amp;[1577]"/>
            <x15:cachedUniqueName index="1136" name="[Range 1].[Customer ID].&amp;[1578]"/>
            <x15:cachedUniqueName index="1137" name="[Range 1].[Customer ID].&amp;[1580]"/>
            <x15:cachedUniqueName index="1138" name="[Range 1].[Customer ID].&amp;[1581]"/>
            <x15:cachedUniqueName index="1139" name="[Range 1].[Customer ID].&amp;[1583]"/>
            <x15:cachedUniqueName index="1140" name="[Range 1].[Customer ID].&amp;[1584]"/>
            <x15:cachedUniqueName index="1141" name="[Range 1].[Customer ID].&amp;[1586]"/>
            <x15:cachedUniqueName index="1142" name="[Range 1].[Customer ID].&amp;[1587]"/>
            <x15:cachedUniqueName index="1143" name="[Range 1].[Customer ID].&amp;[1588]"/>
            <x15:cachedUniqueName index="1144" name="[Range 1].[Customer ID].&amp;[1589]"/>
            <x15:cachedUniqueName index="1145" name="[Range 1].[Customer ID].&amp;[1590]"/>
            <x15:cachedUniqueName index="1146" name="[Range 1].[Customer ID].&amp;[1591]"/>
            <x15:cachedUniqueName index="1147" name="[Range 1].[Customer ID].&amp;[1593]"/>
            <x15:cachedUniqueName index="1148" name="[Range 1].[Customer ID].&amp;[1594]"/>
            <x15:cachedUniqueName index="1149" name="[Range 1].[Customer ID].&amp;[1595]"/>
            <x15:cachedUniqueName index="1150" name="[Range 1].[Customer ID].&amp;[1596]"/>
            <x15:cachedUniqueName index="1151" name="[Range 1].[Customer ID].&amp;[1597]"/>
            <x15:cachedUniqueName index="1152" name="[Range 1].[Customer ID].&amp;[1598]"/>
            <x15:cachedUniqueName index="1153" name="[Range 1].[Customer ID].&amp;[1599]"/>
            <x15:cachedUniqueName index="1154" name="[Range 1].[Customer ID].&amp;[1601]"/>
            <x15:cachedUniqueName index="1155" name="[Range 1].[Customer ID].&amp;[1603]"/>
            <x15:cachedUniqueName index="1156" name="[Range 1].[Customer ID].&amp;[1604]"/>
            <x15:cachedUniqueName index="1157" name="[Range 1].[Customer ID].&amp;[1605]"/>
            <x15:cachedUniqueName index="1158" name="[Range 1].[Customer ID].&amp;[1606]"/>
            <x15:cachedUniqueName index="1159" name="[Range 1].[Customer ID].&amp;[1607]"/>
            <x15:cachedUniqueName index="1160" name="[Range 1].[Customer ID].&amp;[1608]"/>
            <x15:cachedUniqueName index="1161" name="[Range 1].[Customer ID].&amp;[1611]"/>
            <x15:cachedUniqueName index="1162" name="[Range 1].[Customer ID].&amp;[1612]"/>
            <x15:cachedUniqueName index="1163" name="[Range 1].[Customer ID].&amp;[1613]"/>
            <x15:cachedUniqueName index="1164" name="[Range 1].[Customer ID].&amp;[1614]"/>
            <x15:cachedUniqueName index="1165" name="[Range 1].[Customer ID].&amp;[1615]"/>
            <x15:cachedUniqueName index="1166" name="[Range 1].[Customer ID].&amp;[1616]"/>
            <x15:cachedUniqueName index="1167" name="[Range 1].[Customer ID].&amp;[1617]"/>
            <x15:cachedUniqueName index="1168" name="[Range 1].[Customer ID].&amp;[1618]"/>
            <x15:cachedUniqueName index="1169" name="[Range 1].[Customer ID].&amp;[1619]"/>
            <x15:cachedUniqueName index="1170" name="[Range 1].[Customer ID].&amp;[1620]"/>
            <x15:cachedUniqueName index="1171" name="[Range 1].[Customer ID].&amp;[1622]"/>
            <x15:cachedUniqueName index="1172" name="[Range 1].[Customer ID].&amp;[1623]"/>
            <x15:cachedUniqueName index="1173" name="[Range 1].[Customer ID].&amp;[1624]"/>
            <x15:cachedUniqueName index="1174" name="[Range 1].[Customer ID].&amp;[1627]"/>
            <x15:cachedUniqueName index="1175" name="[Range 1].[Customer ID].&amp;[1628]"/>
            <x15:cachedUniqueName index="1176" name="[Range 1].[Customer ID].&amp;[1630]"/>
            <x15:cachedUniqueName index="1177" name="[Range 1].[Customer ID].&amp;[1633]"/>
            <x15:cachedUniqueName index="1178" name="[Range 1].[Customer ID].&amp;[1634]"/>
            <x15:cachedUniqueName index="1179" name="[Range 1].[Customer ID].&amp;[1635]"/>
            <x15:cachedUniqueName index="1180" name="[Range 1].[Customer ID].&amp;[1636]"/>
            <x15:cachedUniqueName index="1181" name="[Range 1].[Customer ID].&amp;[1639]"/>
            <x15:cachedUniqueName index="1182" name="[Range 1].[Customer ID].&amp;[1641]"/>
            <x15:cachedUniqueName index="1183" name="[Range 1].[Customer ID].&amp;[1642]"/>
            <x15:cachedUniqueName index="1184" name="[Range 1].[Customer ID].&amp;[1643]"/>
            <x15:cachedUniqueName index="1185" name="[Range 1].[Customer ID].&amp;[1644]"/>
            <x15:cachedUniqueName index="1186" name="[Range 1].[Customer ID].&amp;[1645]"/>
            <x15:cachedUniqueName index="1187" name="[Range 1].[Customer ID].&amp;[1646]"/>
            <x15:cachedUniqueName index="1188" name="[Range 1].[Customer ID].&amp;[1647]"/>
            <x15:cachedUniqueName index="1189" name="[Range 1].[Customer ID].&amp;[1648]"/>
            <x15:cachedUniqueName index="1190" name="[Range 1].[Customer ID].&amp;[1649]"/>
            <x15:cachedUniqueName index="1191" name="[Range 1].[Customer ID].&amp;[1651]"/>
            <x15:cachedUniqueName index="1192" name="[Range 1].[Customer ID].&amp;[1654]"/>
            <x15:cachedUniqueName index="1193" name="[Range 1].[Customer ID].&amp;[1657]"/>
            <x15:cachedUniqueName index="1194" name="[Range 1].[Customer ID].&amp;[1658]"/>
            <x15:cachedUniqueName index="1195" name="[Range 1].[Customer ID].&amp;[1661]"/>
            <x15:cachedUniqueName index="1196" name="[Range 1].[Customer ID].&amp;[1662]"/>
            <x15:cachedUniqueName index="1197" name="[Range 1].[Customer ID].&amp;[1663]"/>
            <x15:cachedUniqueName index="1198" name="[Range 1].[Customer ID].&amp;[1664]"/>
            <x15:cachedUniqueName index="1199" name="[Range 1].[Customer ID].&amp;[1665]"/>
            <x15:cachedUniqueName index="1200" name="[Range 1].[Customer ID].&amp;[1666]"/>
            <x15:cachedUniqueName index="1201" name="[Range 1].[Customer ID].&amp;[1667]"/>
            <x15:cachedUniqueName index="1202" name="[Range 1].[Customer ID].&amp;[1668]"/>
            <x15:cachedUniqueName index="1203" name="[Range 1].[Customer ID].&amp;[1670]"/>
            <x15:cachedUniqueName index="1204" name="[Range 1].[Customer ID].&amp;[1671]"/>
            <x15:cachedUniqueName index="1205" name="[Range 1].[Customer ID].&amp;[1673]"/>
            <x15:cachedUniqueName index="1206" name="[Range 1].[Customer ID].&amp;[1675]"/>
            <x15:cachedUniqueName index="1207" name="[Range 1].[Customer ID].&amp;[1676]"/>
            <x15:cachedUniqueName index="1208" name="[Range 1].[Customer ID].&amp;[1677]"/>
            <x15:cachedUniqueName index="1209" name="[Range 1].[Customer ID].&amp;[1679]"/>
            <x15:cachedUniqueName index="1210" name="[Range 1].[Customer ID].&amp;[1680]"/>
            <x15:cachedUniqueName index="1211" name="[Range 1].[Customer ID].&amp;[1681]"/>
            <x15:cachedUniqueName index="1212" name="[Range 1].[Customer ID].&amp;[1682]"/>
            <x15:cachedUniqueName index="1213" name="[Range 1].[Customer ID].&amp;[1685]"/>
            <x15:cachedUniqueName index="1214" name="[Range 1].[Customer ID].&amp;[1686]"/>
            <x15:cachedUniqueName index="1215" name="[Range 1].[Customer ID].&amp;[1687]"/>
            <x15:cachedUniqueName index="1216" name="[Range 1].[Customer ID].&amp;[1689]"/>
            <x15:cachedUniqueName index="1217" name="[Range 1].[Customer ID].&amp;[1690]"/>
            <x15:cachedUniqueName index="1218" name="[Range 1].[Customer ID].&amp;[1691]"/>
            <x15:cachedUniqueName index="1219" name="[Range 1].[Customer ID].&amp;[1693]"/>
            <x15:cachedUniqueName index="1220" name="[Range 1].[Customer ID].&amp;[1694]"/>
            <x15:cachedUniqueName index="1221" name="[Range 1].[Customer ID].&amp;[1695]"/>
            <x15:cachedUniqueName index="1222" name="[Range 1].[Customer ID].&amp;[1696]"/>
            <x15:cachedUniqueName index="1223" name="[Range 1].[Customer ID].&amp;[1697]"/>
            <x15:cachedUniqueName index="1224" name="[Range 1].[Customer ID].&amp;[1698]"/>
            <x15:cachedUniqueName index="1225" name="[Range 1].[Customer ID].&amp;[1699]"/>
            <x15:cachedUniqueName index="1226" name="[Range 1].[Customer ID].&amp;[1700]"/>
            <x15:cachedUniqueName index="1227" name="[Range 1].[Customer ID].&amp;[1701]"/>
            <x15:cachedUniqueName index="1228" name="[Range 1].[Customer ID].&amp;[1702]"/>
            <x15:cachedUniqueName index="1229" name="[Range 1].[Customer ID].&amp;[1703]"/>
            <x15:cachedUniqueName index="1230" name="[Range 1].[Customer ID].&amp;[1704]"/>
            <x15:cachedUniqueName index="1231" name="[Range 1].[Customer ID].&amp;[1706]"/>
            <x15:cachedUniqueName index="1232" name="[Range 1].[Customer ID].&amp;[1707]"/>
            <x15:cachedUniqueName index="1233" name="[Range 1].[Customer ID].&amp;[1708]"/>
            <x15:cachedUniqueName index="1234" name="[Range 1].[Customer ID].&amp;[1710]"/>
            <x15:cachedUniqueName index="1235" name="[Range 1].[Customer ID].&amp;[1712]"/>
            <x15:cachedUniqueName index="1236" name="[Range 1].[Customer ID].&amp;[1714]"/>
            <x15:cachedUniqueName index="1237" name="[Range 1].[Customer ID].&amp;[1715]"/>
            <x15:cachedUniqueName index="1238" name="[Range 1].[Customer ID].&amp;[1716]"/>
            <x15:cachedUniqueName index="1239" name="[Range 1].[Customer ID].&amp;[1717]"/>
            <x15:cachedUniqueName index="1240" name="[Range 1].[Customer ID].&amp;[1718]"/>
            <x15:cachedUniqueName index="1241" name="[Range 1].[Customer ID].&amp;[1719]"/>
            <x15:cachedUniqueName index="1242" name="[Range 1].[Customer ID].&amp;[1721]"/>
            <x15:cachedUniqueName index="1243" name="[Range 1].[Customer ID].&amp;[1722]"/>
            <x15:cachedUniqueName index="1244" name="[Range 1].[Customer ID].&amp;[1723]"/>
            <x15:cachedUniqueName index="1245" name="[Range 1].[Customer ID].&amp;[1725]"/>
            <x15:cachedUniqueName index="1246" name="[Range 1].[Customer ID].&amp;[1726]"/>
            <x15:cachedUniqueName index="1247" name="[Range 1].[Customer ID].&amp;[1728]"/>
            <x15:cachedUniqueName index="1248" name="[Range 1].[Customer ID].&amp;[1729]"/>
            <x15:cachedUniqueName index="1249" name="[Range 1].[Customer ID].&amp;[1731]"/>
            <x15:cachedUniqueName index="1250" name="[Range 1].[Customer ID].&amp;[1732]"/>
            <x15:cachedUniqueName index="1251" name="[Range 1].[Customer ID].&amp;[1733]"/>
            <x15:cachedUniqueName index="1252" name="[Range 1].[Customer ID].&amp;[1734]"/>
            <x15:cachedUniqueName index="1253" name="[Range 1].[Customer ID].&amp;[1735]"/>
            <x15:cachedUniqueName index="1254" name="[Range 1].[Customer ID].&amp;[1736]"/>
            <x15:cachedUniqueName index="1255" name="[Range 1].[Customer ID].&amp;[1737]"/>
            <x15:cachedUniqueName index="1256" name="[Range 1].[Customer ID].&amp;[1738]"/>
            <x15:cachedUniqueName index="1257" name="[Range 1].[Customer ID].&amp;[1739]"/>
            <x15:cachedUniqueName index="1258" name="[Range 1].[Customer ID].&amp;[1740]"/>
            <x15:cachedUniqueName index="1259" name="[Range 1].[Customer ID].&amp;[1741]"/>
            <x15:cachedUniqueName index="1260" name="[Range 1].[Customer ID].&amp;[1742]"/>
            <x15:cachedUniqueName index="1261" name="[Range 1].[Customer ID].&amp;[1743]"/>
            <x15:cachedUniqueName index="1262" name="[Range 1].[Customer ID].&amp;[1745]"/>
            <x15:cachedUniqueName index="1263" name="[Range 1].[Customer ID].&amp;[1746]"/>
            <x15:cachedUniqueName index="1264" name="[Range 1].[Customer ID].&amp;[1747]"/>
            <x15:cachedUniqueName index="1265" name="[Range 1].[Customer ID].&amp;[1749]"/>
            <x15:cachedUniqueName index="1266" name="[Range 1].[Customer ID].&amp;[1751]"/>
            <x15:cachedUniqueName index="1267" name="[Range 1].[Customer ID].&amp;[1752]"/>
            <x15:cachedUniqueName index="1268" name="[Range 1].[Customer ID].&amp;[1755]"/>
            <x15:cachedUniqueName index="1269" name="[Range 1].[Customer ID].&amp;[1757]"/>
            <x15:cachedUniqueName index="1270" name="[Range 1].[Customer ID].&amp;[1759]"/>
            <x15:cachedUniqueName index="1271" name="[Range 1].[Customer ID].&amp;[1760]"/>
            <x15:cachedUniqueName index="1272" name="[Range 1].[Customer ID].&amp;[1762]"/>
            <x15:cachedUniqueName index="1273" name="[Range 1].[Customer ID].&amp;[1763]"/>
            <x15:cachedUniqueName index="1274" name="[Range 1].[Customer ID].&amp;[1766]"/>
            <x15:cachedUniqueName index="1275" name="[Range 1].[Customer ID].&amp;[1767]"/>
            <x15:cachedUniqueName index="1276" name="[Range 1].[Customer ID].&amp;[1768]"/>
            <x15:cachedUniqueName index="1277" name="[Range 1].[Customer ID].&amp;[1769]"/>
            <x15:cachedUniqueName index="1278" name="[Range 1].[Customer ID].&amp;[1770]"/>
            <x15:cachedUniqueName index="1279" name="[Range 1].[Customer ID].&amp;[1771]"/>
            <x15:cachedUniqueName index="1280" name="[Range 1].[Customer ID].&amp;[1772]"/>
            <x15:cachedUniqueName index="1281" name="[Range 1].[Customer ID].&amp;[1773]"/>
            <x15:cachedUniqueName index="1282" name="[Range 1].[Customer ID].&amp;[1775]"/>
            <x15:cachedUniqueName index="1283" name="[Range 1].[Customer ID].&amp;[1776]"/>
            <x15:cachedUniqueName index="1284" name="[Range 1].[Customer ID].&amp;[1777]"/>
            <x15:cachedUniqueName index="1285" name="[Range 1].[Customer ID].&amp;[1778]"/>
            <x15:cachedUniqueName index="1286" name="[Range 1].[Customer ID].&amp;[1780]"/>
            <x15:cachedUniqueName index="1287" name="[Range 1].[Customer ID].&amp;[1781]"/>
            <x15:cachedUniqueName index="1288" name="[Range 1].[Customer ID].&amp;[1782]"/>
            <x15:cachedUniqueName index="1289" name="[Range 1].[Customer ID].&amp;[1783]"/>
            <x15:cachedUniqueName index="1290" name="[Range 1].[Customer ID].&amp;[1784]"/>
            <x15:cachedUniqueName index="1291" name="[Range 1].[Customer ID].&amp;[1785]"/>
            <x15:cachedUniqueName index="1292" name="[Range 1].[Customer ID].&amp;[1786]"/>
            <x15:cachedUniqueName index="1293" name="[Range 1].[Customer ID].&amp;[1787]"/>
            <x15:cachedUniqueName index="1294" name="[Range 1].[Customer ID].&amp;[1789]"/>
            <x15:cachedUniqueName index="1295" name="[Range 1].[Customer ID].&amp;[1790]"/>
            <x15:cachedUniqueName index="1296" name="[Range 1].[Customer ID].&amp;[1791]"/>
            <x15:cachedUniqueName index="1297" name="[Range 1].[Customer ID].&amp;[1792]"/>
            <x15:cachedUniqueName index="1298" name="[Range 1].[Customer ID].&amp;[1793]"/>
            <x15:cachedUniqueName index="1299" name="[Range 1].[Customer ID].&amp;[1794]"/>
            <x15:cachedUniqueName index="1300" name="[Range 1].[Customer ID].&amp;[1795]"/>
            <x15:cachedUniqueName index="1301" name="[Range 1].[Customer ID].&amp;[1796]"/>
            <x15:cachedUniqueName index="1302" name="[Range 1].[Customer ID].&amp;[1797]"/>
            <x15:cachedUniqueName index="1303" name="[Range 1].[Customer ID].&amp;[1798]"/>
            <x15:cachedUniqueName index="1304" name="[Range 1].[Customer ID].&amp;[1799]"/>
            <x15:cachedUniqueName index="1305" name="[Range 1].[Customer ID].&amp;[1801]"/>
            <x15:cachedUniqueName index="1306" name="[Range 1].[Customer ID].&amp;[1802]"/>
            <x15:cachedUniqueName index="1307" name="[Range 1].[Customer ID].&amp;[1803]"/>
            <x15:cachedUniqueName index="1308" name="[Range 1].[Customer ID].&amp;[1804]"/>
            <x15:cachedUniqueName index="1309" name="[Range 1].[Customer ID].&amp;[1808]"/>
            <x15:cachedUniqueName index="1310" name="[Range 1].[Customer ID].&amp;[1809]"/>
            <x15:cachedUniqueName index="1311" name="[Range 1].[Customer ID].&amp;[1811]"/>
            <x15:cachedUniqueName index="1312" name="[Range 1].[Customer ID].&amp;[1812]"/>
            <x15:cachedUniqueName index="1313" name="[Range 1].[Customer ID].&amp;[1813]"/>
            <x15:cachedUniqueName index="1314" name="[Range 1].[Customer ID].&amp;[1814]"/>
            <x15:cachedUniqueName index="1315" name="[Range 1].[Customer ID].&amp;[1815]"/>
            <x15:cachedUniqueName index="1316" name="[Range 1].[Customer ID].&amp;[1816]"/>
            <x15:cachedUniqueName index="1317" name="[Range 1].[Customer ID].&amp;[1818]"/>
            <x15:cachedUniqueName index="1318" name="[Range 1].[Customer ID].&amp;[1820]"/>
            <x15:cachedUniqueName index="1319" name="[Range 1].[Customer ID].&amp;[1822]"/>
            <x15:cachedUniqueName index="1320" name="[Range 1].[Customer ID].&amp;[1824]"/>
            <x15:cachedUniqueName index="1321" name="[Range 1].[Customer ID].&amp;[1825]"/>
            <x15:cachedUniqueName index="1322" name="[Range 1].[Customer ID].&amp;[1826]"/>
            <x15:cachedUniqueName index="1323" name="[Range 1].[Customer ID].&amp;[1827]"/>
            <x15:cachedUniqueName index="1324" name="[Range 1].[Customer ID].&amp;[1828]"/>
            <x15:cachedUniqueName index="1325" name="[Range 1].[Customer ID].&amp;[1829]"/>
            <x15:cachedUniqueName index="1326" name="[Range 1].[Customer ID].&amp;[1830]"/>
            <x15:cachedUniqueName index="1327" name="[Range 1].[Customer ID].&amp;[1831]"/>
            <x15:cachedUniqueName index="1328" name="[Range 1].[Customer ID].&amp;[1833]"/>
            <x15:cachedUniqueName index="1329" name="[Range 1].[Customer ID].&amp;[1834]"/>
            <x15:cachedUniqueName index="1330" name="[Range 1].[Customer ID].&amp;[1835]"/>
            <x15:cachedUniqueName index="1331" name="[Range 1].[Customer ID].&amp;[1836]"/>
            <x15:cachedUniqueName index="1332" name="[Range 1].[Customer ID].&amp;[1837]"/>
            <x15:cachedUniqueName index="1333" name="[Range 1].[Customer ID].&amp;[1838]"/>
            <x15:cachedUniqueName index="1334" name="[Range 1].[Customer ID].&amp;[1839]"/>
            <x15:cachedUniqueName index="1335" name="[Range 1].[Customer ID].&amp;[1840]"/>
            <x15:cachedUniqueName index="1336" name="[Range 1].[Customer ID].&amp;[1842]"/>
            <x15:cachedUniqueName index="1337" name="[Range 1].[Customer ID].&amp;[1843]"/>
            <x15:cachedUniqueName index="1338" name="[Range 1].[Customer ID].&amp;[1844]"/>
            <x15:cachedUniqueName index="1339" name="[Range 1].[Customer ID].&amp;[1845]"/>
            <x15:cachedUniqueName index="1340" name="[Range 1].[Customer ID].&amp;[1847]"/>
            <x15:cachedUniqueName index="1341" name="[Range 1].[Customer ID].&amp;[1848]"/>
            <x15:cachedUniqueName index="1342" name="[Range 1].[Customer ID].&amp;[1849]"/>
            <x15:cachedUniqueName index="1343" name="[Range 1].[Customer ID].&amp;[1850]"/>
            <x15:cachedUniqueName index="1344" name="[Range 1].[Customer ID].&amp;[1851]"/>
            <x15:cachedUniqueName index="1345" name="[Range 1].[Customer ID].&amp;[1852]"/>
            <x15:cachedUniqueName index="1346" name="[Range 1].[Customer ID].&amp;[1854]"/>
            <x15:cachedUniqueName index="1347" name="[Range 1].[Customer ID].&amp;[1855]"/>
            <x15:cachedUniqueName index="1348" name="[Range 1].[Customer ID].&amp;[1856]"/>
            <x15:cachedUniqueName index="1349" name="[Range 1].[Customer ID].&amp;[1857]"/>
            <x15:cachedUniqueName index="1350" name="[Range 1].[Customer ID].&amp;[1858]"/>
            <x15:cachedUniqueName index="1351" name="[Range 1].[Customer ID].&amp;[1859]"/>
            <x15:cachedUniqueName index="1352" name="[Range 1].[Customer ID].&amp;[1860]"/>
            <x15:cachedUniqueName index="1353" name="[Range 1].[Customer ID].&amp;[1862]"/>
            <x15:cachedUniqueName index="1354" name="[Range 1].[Customer ID].&amp;[1863]"/>
            <x15:cachedUniqueName index="1355" name="[Range 1].[Customer ID].&amp;[1865]"/>
            <x15:cachedUniqueName index="1356" name="[Range 1].[Customer ID].&amp;[1866]"/>
            <x15:cachedUniqueName index="1357" name="[Range 1].[Customer ID].&amp;[1868]"/>
            <x15:cachedUniqueName index="1358" name="[Range 1].[Customer ID].&amp;[1870]"/>
            <x15:cachedUniqueName index="1359" name="[Range 1].[Customer ID].&amp;[1871]"/>
            <x15:cachedUniqueName index="1360" name="[Range 1].[Customer ID].&amp;[1872]"/>
            <x15:cachedUniqueName index="1361" name="[Range 1].[Customer ID].&amp;[1873]"/>
            <x15:cachedUniqueName index="1362" name="[Range 1].[Customer ID].&amp;[1874]"/>
            <x15:cachedUniqueName index="1363" name="[Range 1].[Customer ID].&amp;[1875]"/>
            <x15:cachedUniqueName index="1364" name="[Range 1].[Customer ID].&amp;[1877]"/>
            <x15:cachedUniqueName index="1365" name="[Range 1].[Customer ID].&amp;[1878]"/>
            <x15:cachedUniqueName index="1366" name="[Range 1].[Customer ID].&amp;[1879]"/>
            <x15:cachedUniqueName index="1367" name="[Range 1].[Customer ID].&amp;[1880]"/>
            <x15:cachedUniqueName index="1368" name="[Range 1].[Customer ID].&amp;[1881]"/>
            <x15:cachedUniqueName index="1369" name="[Range 1].[Customer ID].&amp;[1883]"/>
            <x15:cachedUniqueName index="1370" name="[Range 1].[Customer ID].&amp;[1884]"/>
            <x15:cachedUniqueName index="1371" name="[Range 1].[Customer ID].&amp;[1885]"/>
            <x15:cachedUniqueName index="1372" name="[Range 1].[Customer ID].&amp;[1886]"/>
            <x15:cachedUniqueName index="1373" name="[Range 1].[Customer ID].&amp;[1887]"/>
            <x15:cachedUniqueName index="1374" name="[Range 1].[Customer ID].&amp;[1891]"/>
            <x15:cachedUniqueName index="1375" name="[Range 1].[Customer ID].&amp;[1892]"/>
            <x15:cachedUniqueName index="1376" name="[Range 1].[Customer ID].&amp;[1893]"/>
            <x15:cachedUniqueName index="1377" name="[Range 1].[Customer ID].&amp;[1894]"/>
            <x15:cachedUniqueName index="1378" name="[Range 1].[Customer ID].&amp;[1895]"/>
            <x15:cachedUniqueName index="1379" name="[Range 1].[Customer ID].&amp;[1896]"/>
            <x15:cachedUniqueName index="1380" name="[Range 1].[Customer ID].&amp;[1897]"/>
            <x15:cachedUniqueName index="1381" name="[Range 1].[Customer ID].&amp;[1899]"/>
            <x15:cachedUniqueName index="1382" name="[Range 1].[Customer ID].&amp;[1900]"/>
            <x15:cachedUniqueName index="1383" name="[Range 1].[Customer ID].&amp;[1902]"/>
            <x15:cachedUniqueName index="1384" name="[Range 1].[Customer ID].&amp;[1903]"/>
            <x15:cachedUniqueName index="1385" name="[Range 1].[Customer ID].&amp;[1905]"/>
            <x15:cachedUniqueName index="1386" name="[Range 1].[Customer ID].&amp;[1907]"/>
            <x15:cachedUniqueName index="1387" name="[Range 1].[Customer ID].&amp;[1908]"/>
            <x15:cachedUniqueName index="1388" name="[Range 1].[Customer ID].&amp;[1910]"/>
            <x15:cachedUniqueName index="1389" name="[Range 1].[Customer ID].&amp;[1911]"/>
            <x15:cachedUniqueName index="1390" name="[Range 1].[Customer ID].&amp;[1913]"/>
            <x15:cachedUniqueName index="1391" name="[Range 1].[Customer ID].&amp;[1914]"/>
            <x15:cachedUniqueName index="1392" name="[Range 1].[Customer ID].&amp;[1915]"/>
            <x15:cachedUniqueName index="1393" name="[Range 1].[Customer ID].&amp;[1916]"/>
            <x15:cachedUniqueName index="1394" name="[Range 1].[Customer ID].&amp;[1917]"/>
            <x15:cachedUniqueName index="1395" name="[Range 1].[Customer ID].&amp;[1920]"/>
            <x15:cachedUniqueName index="1396" name="[Range 1].[Customer ID].&amp;[1922]"/>
            <x15:cachedUniqueName index="1397" name="[Range 1].[Customer ID].&amp;[1923]"/>
            <x15:cachedUniqueName index="1398" name="[Range 1].[Customer ID].&amp;[1926]"/>
            <x15:cachedUniqueName index="1399" name="[Range 1].[Customer ID].&amp;[1927]"/>
            <x15:cachedUniqueName index="1400" name="[Range 1].[Customer ID].&amp;[1928]"/>
            <x15:cachedUniqueName index="1401" name="[Range 1].[Customer ID].&amp;[1930]"/>
            <x15:cachedUniqueName index="1402" name="[Range 1].[Customer ID].&amp;[1931]"/>
            <x15:cachedUniqueName index="1403" name="[Range 1].[Customer ID].&amp;[1934]"/>
            <x15:cachedUniqueName index="1404" name="[Range 1].[Customer ID].&amp;[1936]"/>
            <x15:cachedUniqueName index="1405" name="[Range 1].[Customer ID].&amp;[1937]"/>
            <x15:cachedUniqueName index="1406" name="[Range 1].[Customer ID].&amp;[1938]"/>
            <x15:cachedUniqueName index="1407" name="[Range 1].[Customer ID].&amp;[1939]"/>
            <x15:cachedUniqueName index="1408" name="[Range 1].[Customer ID].&amp;[1940]"/>
            <x15:cachedUniqueName index="1409" name="[Range 1].[Customer ID].&amp;[1941]"/>
            <x15:cachedUniqueName index="1410" name="[Range 1].[Customer ID].&amp;[1942]"/>
            <x15:cachedUniqueName index="1411" name="[Range 1].[Customer ID].&amp;[1944]"/>
            <x15:cachedUniqueName index="1412" name="[Range 1].[Customer ID].&amp;[1945]"/>
            <x15:cachedUniqueName index="1413" name="[Range 1].[Customer ID].&amp;[1947]"/>
            <x15:cachedUniqueName index="1414" name="[Range 1].[Customer ID].&amp;[1948]"/>
            <x15:cachedUniqueName index="1415" name="[Range 1].[Customer ID].&amp;[1950]"/>
            <x15:cachedUniqueName index="1416" name="[Range 1].[Customer ID].&amp;[1952]"/>
            <x15:cachedUniqueName index="1417" name="[Range 1].[Customer ID].&amp;[1954]"/>
            <x15:cachedUniqueName index="1418" name="[Range 1].[Customer ID].&amp;[1955]"/>
            <x15:cachedUniqueName index="1419" name="[Range 1].[Customer ID].&amp;[1956]"/>
            <x15:cachedUniqueName index="1420" name="[Range 1].[Customer ID].&amp;[1957]"/>
            <x15:cachedUniqueName index="1421" name="[Range 1].[Customer ID].&amp;[1958]"/>
            <x15:cachedUniqueName index="1422" name="[Range 1].[Customer ID].&amp;[1959]"/>
            <x15:cachedUniqueName index="1423" name="[Range 1].[Customer ID].&amp;[1960]"/>
            <x15:cachedUniqueName index="1424" name="[Range 1].[Customer ID].&amp;[1961]"/>
            <x15:cachedUniqueName index="1425" name="[Range 1].[Customer ID].&amp;[1962]"/>
            <x15:cachedUniqueName index="1426" name="[Range 1].[Customer ID].&amp;[1963]"/>
            <x15:cachedUniqueName index="1427" name="[Range 1].[Customer ID].&amp;[1964]"/>
            <x15:cachedUniqueName index="1428" name="[Range 1].[Customer ID].&amp;[1967]"/>
            <x15:cachedUniqueName index="1429" name="[Range 1].[Customer ID].&amp;[1969]"/>
            <x15:cachedUniqueName index="1430" name="[Range 1].[Customer ID].&amp;[1970]"/>
            <x15:cachedUniqueName index="1431" name="[Range 1].[Customer ID].&amp;[1971]"/>
            <x15:cachedUniqueName index="1432" name="[Range 1].[Customer ID].&amp;[1972]"/>
            <x15:cachedUniqueName index="1433" name="[Range 1].[Customer ID].&amp;[1973]"/>
            <x15:cachedUniqueName index="1434" name="[Range 1].[Customer ID].&amp;[1974]"/>
            <x15:cachedUniqueName index="1435" name="[Range 1].[Customer ID].&amp;[1975]"/>
            <x15:cachedUniqueName index="1436" name="[Range 1].[Customer ID].&amp;[1976]"/>
            <x15:cachedUniqueName index="1437" name="[Range 1].[Customer ID].&amp;[1977]"/>
            <x15:cachedUniqueName index="1438" name="[Range 1].[Customer ID].&amp;[1978]"/>
            <x15:cachedUniqueName index="1439" name="[Range 1].[Customer ID].&amp;[1979]"/>
            <x15:cachedUniqueName index="1440" name="[Range 1].[Customer ID].&amp;[1980]"/>
            <x15:cachedUniqueName index="1441" name="[Range 1].[Customer ID].&amp;[1982]"/>
            <x15:cachedUniqueName index="1442" name="[Range 1].[Customer ID].&amp;[1983]"/>
            <x15:cachedUniqueName index="1443" name="[Range 1].[Customer ID].&amp;[1984]"/>
            <x15:cachedUniqueName index="1444" name="[Range 1].[Customer ID].&amp;[1985]"/>
            <x15:cachedUniqueName index="1445" name="[Range 1].[Customer ID].&amp;[1986]"/>
            <x15:cachedUniqueName index="1446" name="[Range 1].[Customer ID].&amp;[1988]"/>
            <x15:cachedUniqueName index="1447" name="[Range 1].[Customer ID].&amp;[1990]"/>
            <x15:cachedUniqueName index="1448" name="[Range 1].[Customer ID].&amp;[1992]"/>
            <x15:cachedUniqueName index="1449" name="[Range 1].[Customer ID].&amp;[1993]"/>
            <x15:cachedUniqueName index="1450" name="[Range 1].[Customer ID].&amp;[1994]"/>
            <x15:cachedUniqueName index="1451" name="[Range 1].[Customer ID].&amp;[1997]"/>
            <x15:cachedUniqueName index="1452" name="[Range 1].[Customer ID].&amp;[1998]"/>
          </x15:cachedUniqueNames>
        </ext>
      </extLst>
    </cacheField>
    <cacheField name="[Measures].[Count of Order ID 2]" caption="Count of Order ID 2" numFmtId="0" hierarchy="88" level="32767"/>
    <cacheField name="[Measures].[Max of Order Datetime]" caption="Max of Order Datetime" numFmtId="0" hierarchy="93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2" memberValueDatatype="20" unbalanced="0">
      <fieldsUsage count="2">
        <fieldUsage x="-1"/>
        <fieldUsage x="0"/>
      </fieldsUsage>
    </cacheHierarchy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32764814812" backgroundQuery="1" createdVersion="8" refreshedVersion="8" minRefreshableVersion="3" recordCount="0" supportSubquery="1" supportAdvancedDrill="1" xr:uid="{ADD2CBFF-FBCB-4894-B938-371A12D7C3E5}">
  <cacheSource type="external" connectionId="1"/>
  <cacheFields count="2">
    <cacheField name="[Range 1].[Customer Country 2].[Customer Country 2]" caption="Customer Country 2" numFmtId="0" hierarchy="19" level="1">
      <sharedItems count="14">
        <s v="Australia"/>
        <s v="Austria"/>
        <s v="Denmark"/>
        <s v="Finland"/>
        <s v="France"/>
        <s v="Germany"/>
        <s v="India"/>
        <s v="Ireland"/>
        <s v="Italy"/>
        <s v="Norway"/>
        <s v="Singapore"/>
        <s v="Spain"/>
        <s v="Switzerland"/>
        <s v="USA"/>
      </sharedItems>
    </cacheField>
    <cacheField name="[Measures].[Average of Age]" caption="Average of Age" numFmtId="0" hierarchy="91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82434722225" backgroundQuery="1" createdVersion="8" refreshedVersion="8" minRefreshableVersion="3" recordCount="0" supportSubquery="1" supportAdvancedDrill="1" xr:uid="{30ED9267-0343-4DD2-8963-FB2DFFE0ADA3}">
  <cacheSource type="external" connectionId="1"/>
  <cacheFields count="6">
    <cacheField name="[Range 4].[Order Source].[Order Source]" caption="Order Source" numFmtId="0" hierarchy="56" level="1">
      <sharedItems count="4">
        <s v="App"/>
        <s v="Other"/>
        <s v="Website"/>
        <s v="Whatsapp"/>
      </sharedItems>
    </cacheField>
    <cacheField name="[Range 4].[Sales POC].[Sales POC]" caption="Sales POC" numFmtId="0" hierarchy="57" level="1">
      <sharedItems count="92">
        <s v="Adrian Huxley"/>
        <s v="Akiko Shimamura"/>
        <s v="Allen Nelson"/>
        <s v="Ann Brown"/>
        <s v="Anna O'Hara"/>
        <s v="Annette Roulet"/>
        <s v="Arnold Cruz"/>
        <s v="Carine Schmitt"/>
        <s v="Catherine Dewey"/>
        <s v="Christina Berglund"/>
        <s v="Dan Lewis"/>
        <s v="Daniel Da Cunha"/>
        <s v="Daniel Tonini"/>
        <s v="Dean Cassidy"/>
        <s v="Diego Freyre"/>
        <s v="Dominique Perrier"/>
        <s v="Eduardo Saavedra"/>
        <s v="Elizabeth Devon"/>
        <s v="Elizabeth Lincoln"/>
        <s v="Eric Natividad"/>
        <s v="Francisca Cervantes"/>
        <s v="Frederique Citeaux"/>
        <s v="Georg Pipps"/>
        <s v="Giovanni Rovelli"/>
        <s v="Helen Bennett"/>
        <s v="Henriette Pfalzheim"/>
        <s v="Jan Klaeboe"/>
        <s v="Janine Labrune"/>
        <s v="Jean Fresnisre"/>
        <s v="Jeff Young"/>
        <s v="Jesus Fernandez"/>
        <s v="Jonas Bergulfsen"/>
        <s v="Jose Pedro Roel"/>
        <s v="Julie Brown"/>
        <s v="Julie King"/>
        <s v="Julie Murphy"/>
        <s v="Julie Young"/>
        <s v="Juri Hirano"/>
        <s v="Juri Yoshido"/>
        <s v="Jytte Petersen"/>
        <s v="Kalle Suominen"/>
        <s v="Kee Kuo"/>
        <s v="Kwai Yu"/>
        <s v="Kyung Tseng"/>
        <s v="Kyung Yu"/>
        <s v="Laurence Lebihan"/>
        <s v="Leslie Murphy"/>
        <s v="Leslie Taylor"/>
        <s v="Leslie Young"/>
        <s v="Maria Hernandez"/>
        <s v="Maria Larsson"/>
        <s v="Marie Bertrand"/>
        <s v="Mart¡n Sommer"/>
        <s v="Marta Hernandez"/>
        <s v="Martine Rance"/>
        <s v="Mary Saveley"/>
        <s v="Matti Karttunen"/>
        <s v="Maurizio Moroni"/>
        <s v="Michael Chandler"/>
        <s v="Michael Donnermeyer"/>
        <s v="Michael Frick"/>
        <s v="Michael Holz"/>
        <s v="Miguel Barajas"/>
        <s v="Mory Kentary"/>
        <s v="Palle Ibsen"/>
        <s v="Paolo Accorti"/>
        <s v="Pascale Cartrain"/>
        <s v="Paul Henriot"/>
        <s v="Peter Ferguson"/>
        <s v="Pirkko Koskitalo"/>
        <s v="Roland Keitel"/>
        <s v="Roland Mendel"/>
        <s v="Rosa Hernandez"/>
        <s v="Sean Connery"/>
        <s v="Steve Frick"/>
        <s v="Steve Thompson"/>
        <s v="Sue Frick"/>
        <s v="Sue King"/>
        <s v="Sue Taylor"/>
        <s v="Thomas Hardy"/>
        <s v="Tony Calaghan"/>
        <s v="Valarie Franco"/>
        <s v="Valarie Nelson"/>
        <s v="Valarie Thompson"/>
        <s v="Valarie Young"/>
        <s v="Veysel Oeztan"/>
        <s v="Victoria Ashworth"/>
        <s v="Violeta Benitez"/>
        <s v="Wendy Victorino"/>
        <s v="William Brown"/>
        <s v="Wing C Tam"/>
        <s v="Yoshi Tannamuri"/>
      </sharedItems>
    </cacheField>
    <cacheField name="[Measures].[Average of Recency 2]" caption="Average of Recency 2" numFmtId="0" hierarchy="100" level="32767"/>
    <cacheField name="[Measures].[Distinct Count of Customer ID 2]" caption="Distinct Count of Customer ID 2" numFmtId="0" hierarchy="104" level="32767"/>
    <cacheField name="[Measures].[Average of Order Value 3]" caption="Average of Order Value 3" numFmtId="0" hierarchy="106" level="32767"/>
    <cacheField name="[Measures].[Sum of Order Value 3]" caption="Sum of Order Value 3" numFmtId="0" hierarchy="10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2" memberValueDatatype="130" unbalanced="0">
      <fieldsUsage count="2">
        <fieldUsage x="-1"/>
        <fieldUsage x="0"/>
      </fieldsUsage>
    </cacheHierarchy>
    <cacheHierarchy uniqueName="[Range 4].[Sales POC]" caption="Sales POC" attribute="1" defaultMemberUniqueName="[Range 4].[Sales POC].[All]" allUniqueName="[Range 4].[Sales POC].[All]" dimensionUniqueName="[Range 4]" displayFolder="" count="2" memberValueDatatype="130" unbalanced="0">
      <fieldsUsage count="2">
        <fieldUsage x="-1"/>
        <fieldUsage x="1"/>
      </fieldsUsage>
    </cacheHierarchy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954258101854" backgroundQuery="1" createdVersion="8" refreshedVersion="8" minRefreshableVersion="3" recordCount="0" supportSubquery="1" supportAdvancedDrill="1" xr:uid="{5B66B056-416C-4A66-9466-2817CF7938E2}">
  <cacheSource type="external" connectionId="1"/>
  <cacheFields count="3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Measures].[Average of Order Value 2]" caption="Average of Order Value 2" numFmtId="0" hierarchy="84" level="32767"/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957964351852" backgroundQuery="1" createdVersion="8" refreshedVersion="8" minRefreshableVersion="3" recordCount="0" supportSubquery="1" supportAdvancedDrill="1" xr:uid="{54D99D38-ACF5-4FDE-8BFF-433100419391}">
  <cacheSource type="external" connectionId="1"/>
  <cacheFields count="3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Measures].[Average of Order Value 2]" caption="Average of Order Value 2" numFmtId="0" hierarchy="84" level="32767"/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94675924" backgroundQuery="1" createdVersion="8" refreshedVersion="8" minRefreshableVersion="3" recordCount="0" supportSubquery="1" supportAdvancedDrill="1" xr:uid="{F9DF4C4F-58E6-4922-8706-D61CC5C19708}">
  <cacheSource type="external" connectionId="1"/>
  <cacheFields count="3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91898145" backgroundQuery="1" createdVersion="8" refreshedVersion="8" minRefreshableVersion="3" recordCount="0" supportSubquery="1" supportAdvancedDrill="1" xr:uid="{870445D0-F942-4CED-B65B-3078EDAD7886}">
  <cacheSource type="external" connectionId="1"/>
  <cacheFields count="4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Measures].[Average of Order Value 2]" caption="Average of Order Value 2" numFmtId="0" hierarchy="84" level="32767"/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Age_group].[Age_group]" caption="Age_group" numFmtId="0" hierarchy="23" level="1">
      <sharedItems count="3">
        <s v="Middle"/>
        <s v="Senior"/>
        <s v="Young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77490162036" backgroundQuery="1" createdVersion="8" refreshedVersion="8" minRefreshableVersion="3" recordCount="0" supportSubquery="1" supportAdvancedDrill="1" xr:uid="{31ADEB48-803F-4039-BF5F-DB66B1274DBC}">
  <cacheSource type="external" connectionId="1"/>
  <cacheFields count="4">
    <cacheField name="[Range 1].[Hour of the Day].[Hour of the Day]" caption="Hour of the Day" numFmtId="0" hierarchy="27" level="1">
      <sharedItems containsSemiMixedTypes="0" containsString="0" containsNumber="1" containsInteger="1" minValue="0" maxValue="23" count="7">
        <n v="0"/>
        <n v="1"/>
        <n v="2"/>
        <n v="14"/>
        <n v="16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 1].[Hour of the Day].&amp;[0]"/>
            <x15:cachedUniqueName index="1" name="[Range 1].[Hour of the Day].&amp;[1]"/>
            <x15:cachedUniqueName index="2" name="[Range 1].[Hour of the Day].&amp;[2]"/>
            <x15:cachedUniqueName index="3" name="[Range 1].[Hour of the Day].&amp;[14]"/>
            <x15:cachedUniqueName index="4" name="[Range 1].[Hour of the Day].&amp;[16]"/>
            <x15:cachedUniqueName index="5" name="[Range 1].[Hour of the Day].&amp;[22]"/>
            <x15:cachedUniqueName index="6" name="[Range 1].[Hour of the Day].&amp;[23]"/>
          </x15:cachedUniqueNames>
        </ext>
      </extLst>
    </cacheField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Age_group].[Age_group]" caption="Age_group" numFmtId="0" hierarchy="23" level="1">
      <sharedItems count="3">
        <s v="Middle"/>
        <s v="Senior"/>
        <s v="Young"/>
      </sharedItems>
    </cacheField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2" memberValueDatatype="20" unbalanced="0">
      <fieldsUsage count="2">
        <fieldUsage x="-1"/>
        <fieldUsage x="0"/>
      </fieldsUsage>
    </cacheHierarchy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785654398147" backgroundQuery="1" createdVersion="8" refreshedVersion="8" minRefreshableVersion="3" recordCount="0" supportSubquery="1" supportAdvancedDrill="1" xr:uid="{E7DC9350-8C73-4530-A2B1-3F9F08984F90}">
  <cacheSource type="external" connectionId="1"/>
  <cacheFields count="4">
    <cacheField name="[Range 1].[Order Source].[Order Source]" caption="Order Source" numFmtId="0" hierarchy="16" level="1">
      <sharedItems count="4">
        <s v="App"/>
        <s v="Other"/>
        <s v="Website"/>
        <s v="Whatsapp"/>
      </sharedItems>
    </cacheField>
    <cacheField name="[Range 1].[Day Of The Week].[Day Of The Week]" caption="Day Of The Week" numFmtId="0" hierarchy="25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Average of Order Value 2]" caption="Average of Order Value 2" numFmtId="0" hierarchy="84" level="32767"/>
    <cacheField name="[Measures].[Count of Order Value]" caption="Count of Order Value" numFmtId="0" hierarchy="85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57260648147" backgroundQuery="1" createdVersion="8" refreshedVersion="8" minRefreshableVersion="3" recordCount="0" supportSubquery="1" supportAdvancedDrill="1" xr:uid="{84724F23-AC58-42E4-998E-649334AC5B31}">
  <cacheSource type="external" connectionId="1"/>
  <cacheFields count="3">
    <cacheField name="[Range 2].[Customer Type].[Customer Type]" caption="Customer Type" numFmtId="0" hierarchy="32" level="1">
      <sharedItems count="2">
        <s v="One time"/>
        <s v="Repeat"/>
      </sharedItems>
    </cacheField>
    <cacheField name="[Measures].[Count of Row Labels]" caption="Count of Row Labels" numFmtId="0" hierarchy="95" level="32767"/>
    <cacheField name="[Measures].[Average of Recency]" caption="Average of Recency" numFmtId="0" hierarchy="97" level="32767"/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0" memberValueDatatype="130" unbalanced="0"/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nomula" refreshedDate="45778.857455439815" backgroundQuery="1" createdVersion="8" refreshedVersion="8" minRefreshableVersion="3" recordCount="0" supportSubquery="1" supportAdvancedDrill="1" xr:uid="{737203AC-FB33-42AC-9C24-AD6E2C19F97D}">
  <cacheSource type="external" connectionId="1"/>
  <cacheFields count="3">
    <cacheField name="[Measures].[Count of Row Labels]" caption="Count of Row Labels" numFmtId="0" hierarchy="95" level="32767"/>
    <cacheField name="[Measures].[Average of Recency]" caption="Average of Recency" numFmtId="0" hierarchy="97" level="32767"/>
    <cacheField name="[Range 2].[Customer Recency Type].[Customer Recency Type]" caption="Customer Recency Type" numFmtId="0" hierarchy="33" level="1">
      <sharedItems count="3">
        <s v="Lost"/>
        <s v="Passive"/>
        <s v="Recent"/>
      </sharedItems>
    </cacheField>
  </cacheFields>
  <cacheHierarchies count="107">
    <cacheHierarchy uniqueName="[Range].[Order ID]" caption="Order ID" attribute="1" defaultMemberUniqueName="[Range].[Order ID].[All]" allUniqueName="[Range].[Order ID].[All]" dimensionUniqueName="[Range]" displayFolder="" count="0" memberValueDatatype="2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20" unbalanced="0"/>
    <cacheHierarchy uniqueName="[Range].[Customer Country]" caption="Customer Country" attribute="1" defaultMemberUniqueName="[Range].[Customer Country].[All]" allUniqueName="[Range].[Customer Country].[All]" dimensionUniqueName="[Range]" displayFolder="" count="0" memberValueDatatype="130" unbalanced="0"/>
    <cacheHierarchy uniqueName="[Range].[Order Datetime]" caption="Order Datetime" attribute="1" time="1" defaultMemberUniqueName="[Range].[Order Datetime].[All]" allUniqueName="[Range].[Order Datetime].[All]" dimensionUniqueName="[Range]" displayFolder="" count="0" memberValueDatatype="7" unbalanced="0"/>
    <cacheHierarchy uniqueName="[Range].[Order Source]" caption="Order Source" attribute="1" defaultMemberUniqueName="[Range].[Order Source].[All]" allUniqueName="[Range].[Order Source].[All]" dimensionUniqueName="[Range]" displayFolder="" count="0" memberValueDatatype="130" unbalanced="0"/>
    <cacheHierarchy uniqueName="[Range].[Sales POC]" caption="Sales POC" attribute="1" defaultMemberUniqueName="[Range].[Sales POC].[All]" allUniqueName="[Range].[Sales POC].[All]" dimensionUniqueName="[Range]" displayFolder="" count="0" memberValueDatatype="130" unbalanced="0"/>
    <cacheHierarchy uniqueName="[Range].[Order Value]" caption="Order Value" attribute="1" defaultMemberUniqueName="[Range].[Order Value].[All]" allUniqueName="[Range].[Order Value].[All]" dimensionUniqueName="[Range]" displayFolder="" count="0" memberValueDatatype="20" unbalanced="0"/>
    <cacheHierarchy uniqueName="[Range].[Customer Country 2]" caption="Customer Country 2" attribute="1" defaultMemberUniqueName="[Range].[Customer Country 2].[All]" allUniqueName="[Range].[Customer Country 2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Age_group]" caption="Age_group" attribute="1" defaultMemberUniqueName="[Range].[Age_group].[All]" allUniqueName="[Range].[Age_group].[All]" dimensionUniqueName="[Range]" displayFolder="" count="0" memberValueDatatype="130" unbalanced="0"/>
    <cacheHierarchy uniqueName="[Range 1].[Order ID]" caption="Order ID" attribute="1" defaultMemberUniqueName="[Range 1].[Order ID].[All]" allUniqueName="[Range 1].[Order ID].[All]" dimensionUniqueName="[Range 1]" displayFolder="" count="0" memberValueDatatype="20" unbalanced="0"/>
    <cacheHierarchy uniqueName="[Range 1].[Customer ID]" caption="Customer ID" attribute="1" defaultMemberUniqueName="[Range 1].[Customer ID].[All]" allUniqueName="[Range 1].[Customer ID].[All]" dimensionUniqueName="[Range 1]" displayFolder="" count="0" memberValueDatatype="20" unbalanced="0"/>
    <cacheHierarchy uniqueName="[Range 1].[Customer Country]" caption="Customer Country" attribute="1" defaultMemberUniqueName="[Range 1].[Customer Country].[All]" allUniqueName="[Range 1].[Customer Country].[All]" dimensionUniqueName="[Range 1]" displayFolder="" count="0" memberValueDatatype="130" unbalanced="0"/>
    <cacheHierarchy uniqueName="[Range 1].[Order Datetime]" caption="Order Datetime" attribute="1" time="1" defaultMemberUniqueName="[Range 1].[Order Datetime].[All]" allUniqueName="[Range 1].[Order Datetime].[All]" dimensionUniqueName="[Range 1]" displayFolder="" count="0" memberValueDatatype="7" unbalanced="0"/>
    <cacheHierarchy uniqueName="[Range 1].[Order Source]" caption="Order Source" attribute="1" defaultMemberUniqueName="[Range 1].[Order Source].[All]" allUniqueName="[Range 1].[Order Source].[All]" dimensionUniqueName="[Range 1]" displayFolder="" count="0" memberValueDatatype="130" unbalanced="0"/>
    <cacheHierarchy uniqueName="[Range 1].[Sales POC]" caption="Sales POC" attribute="1" defaultMemberUniqueName="[Range 1].[Sales POC].[All]" allUniqueName="[Range 1].[Sales POC].[All]" dimensionUniqueName="[Range 1]" displayFolder="" count="0" memberValueDatatype="130" unbalanced="0"/>
    <cacheHierarchy uniqueName="[Range 1].[Order Value]" caption="Order Value" attribute="1" defaultMemberUniqueName="[Range 1].[Order Value].[All]" allUniqueName="[Range 1].[Order Value].[All]" dimensionUniqueName="[Range 1]" displayFolder="" count="0" memberValueDatatype="20" unbalanced="0"/>
    <cacheHierarchy uniqueName="[Range 1].[Customer Country 2]" caption="Customer Country 2" attribute="1" defaultMemberUniqueName="[Range 1].[Customer Country 2].[All]" allUniqueName="[Range 1].[Customer Country 2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Category]" caption="Category" attribute="1" defaultMemberUniqueName="[Range 1].[Category].[All]" allUniqueName="[Range 1].[Category].[All]" dimensionUniqueName="[Range 1]" displayFolder="" count="0" memberValueDatatype="130" unbalanced="0"/>
    <cacheHierarchy uniqueName="[Range 1].[Age_group]" caption="Age_group" attribute="1" defaultMemberUniqueName="[Range 1].[Age_group].[All]" allUniqueName="[Range 1].[Age_group].[All]" dimensionUniqueName="[Range 1]" displayFolder="" count="0" memberValueDatatype="13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Day Of The Week]" caption="Day Of The Week" attribute="1" defaultMemberUniqueName="[Range 1].[Day Of The Week].[All]" allUniqueName="[Range 1].[Day Of The Week].[All]" dimensionUniqueName="[Range 1]" displayFolder="" count="0" memberValueDatatype="130" unbalanced="0"/>
    <cacheHierarchy uniqueName="[Range 1].[Time]" caption="Time" attribute="1" defaultMemberUniqueName="[Range 1].[Time].[All]" allUniqueName="[Range 1].[Time].[All]" dimensionUniqueName="[Range 1]" displayFolder="" count="0" memberValueDatatype="130" unbalanced="0"/>
    <cacheHierarchy uniqueName="[Range 1].[Hour of the Day]" caption="Hour of the Day" attribute="1" defaultMemberUniqueName="[Range 1].[Hour of the Day].[All]" allUniqueName="[Range 1].[Hour of the Day].[All]" dimensionUniqueName="[Range 1]" displayFolder="" count="0" memberValueDatatype="20" unbalanced="0"/>
    <cacheHierarchy uniqueName="[Range 2].[Row Labels]" caption="Row Labels" attribute="1" defaultMemberUniqueName="[Range 2].[Row Labels].[All]" allUniqueName="[Range 2].[Row Labels].[All]" dimensionUniqueName="[Range 2]" displayFolder="" count="0" memberValueDatatype="20" unbalanced="0"/>
    <cacheHierarchy uniqueName="[Range 2].[Count of Order ID]" caption="Count of Order ID" attribute="1" defaultMemberUniqueName="[Range 2].[Count of Order ID].[All]" allUniqueName="[Range 2].[Count of Order ID].[All]" dimensionUniqueName="[Range 2]" displayFolder="" count="0" memberValueDatatype="20" unbalanced="0"/>
    <cacheHierarchy uniqueName="[Range 2].[Max of Order Datetime]" caption="Max of Order Datetime" attribute="1" defaultMemberUniqueName="[Range 2].[Max of Order Datetime].[All]" allUniqueName="[Range 2].[Max of Order Datetime].[All]" dimensionUniqueName="[Range 2]" displayFolder="" count="0" memberValueDatatype="5" unbalanced="0"/>
    <cacheHierarchy uniqueName="[Range 2].[Recency]" caption="Recency" attribute="1" defaultMemberUniqueName="[Range 2].[Recency].[All]" allUniqueName="[Range 2].[Recency].[All]" dimensionUniqueName="[Range 2]" displayFolder="" count="0" memberValueDatatype="5" unbalanced="0"/>
    <cacheHierarchy uniqueName="[Range 2].[Customer Type]" caption="Customer Type" attribute="1" defaultMemberUniqueName="[Range 2].[Customer Type].[All]" allUniqueName="[Range 2].[Customer Type].[All]" dimensionUniqueName="[Range 2]" displayFolder="" count="0" memberValueDatatype="130" unbalanced="0"/>
    <cacheHierarchy uniqueName="[Range 2].[Customer Recency Type]" caption="Customer Recency Type" attribute="1" defaultMemberUniqueName="[Range 2].[Customer Recency Type].[All]" allUniqueName="[Range 2].[Customer Recency Type].[All]" dimensionUniqueName="[Range 2]" displayFolder="" count="2" memberValueDatatype="130" unbalanced="0">
      <fieldsUsage count="2">
        <fieldUsage x="-1"/>
        <fieldUsage x="2"/>
      </fieldsUsage>
    </cacheHierarchy>
    <cacheHierarchy uniqueName="[Range 3].[Order ID]" caption="Order ID" attribute="1" defaultMemberUniqueName="[Range 3].[Order ID].[All]" allUniqueName="[Range 3].[Order ID].[All]" dimensionUniqueName="[Range 3]" displayFolder="" count="0" memberValueDatatype="20" unbalanced="0"/>
    <cacheHierarchy uniqueName="[Range 3].[Customer ID]" caption="Customer ID" attribute="1" defaultMemberUniqueName="[Range 3].[Customer ID].[All]" allUniqueName="[Range 3].[Customer ID].[All]" dimensionUniqueName="[Range 3]" displayFolder="" count="0" memberValueDatatype="20" unbalanced="0"/>
    <cacheHierarchy uniqueName="[Range 3].[Customer Country]" caption="Customer Country" attribute="1" defaultMemberUniqueName="[Range 3].[Customer Country].[All]" allUniqueName="[Range 3].[Customer Country].[All]" dimensionUniqueName="[Range 3]" displayFolder="" count="0" memberValueDatatype="130" unbalanced="0"/>
    <cacheHierarchy uniqueName="[Range 3].[Order Datetime]" caption="Order Datetime" attribute="1" time="1" defaultMemberUniqueName="[Range 3].[Order Datetime].[All]" allUniqueName="[Range 3].[Order Datetime].[All]" dimensionUniqueName="[Range 3]" displayFolder="" count="0" memberValueDatatype="7" unbalanced="0"/>
    <cacheHierarchy uniqueName="[Range 3].[Order Source]" caption="Order Source" attribute="1" defaultMemberUniqueName="[Range 3].[Order Source].[All]" allUniqueName="[Range 3].[Order Source].[All]" dimensionUniqueName="[Range 3]" displayFolder="" count="0" memberValueDatatype="130" unbalanced="0"/>
    <cacheHierarchy uniqueName="[Range 3].[Sales POC]" caption="Sales POC" attribute="1" defaultMemberUniqueName="[Range 3].[Sales POC].[All]" allUniqueName="[Range 3].[Sales POC].[All]" dimensionUniqueName="[Range 3]" displayFolder="" count="0" memberValueDatatype="130" unbalanced="0"/>
    <cacheHierarchy uniqueName="[Range 3].[Order Value]" caption="Order Value" attribute="1" defaultMemberUniqueName="[Range 3].[Order Value].[All]" allUniqueName="[Range 3].[Order Value].[All]" dimensionUniqueName="[Range 3]" displayFolder="" count="0" memberValueDatatype="20" unbalanced="0"/>
    <cacheHierarchy uniqueName="[Range 3].[Customer Country 2]" caption="Customer Country 2" attribute="1" defaultMemberUniqueName="[Range 3].[Customer Country 2].[All]" allUniqueName="[Range 3].[Customer Country 2].[All]" dimensionUniqueName="[Range 3]" displayFolder="" count="0" memberValueDatatype="130" unbalanced="0"/>
    <cacheHierarchy uniqueName="[Range 3].[Gender]" caption="Gender" attribute="1" defaultMemberUniqueName="[Range 3].[Gender].[All]" allUniqueName="[Range 3].[Gender].[All]" dimensionUniqueName="[Range 3]" displayFolder="" count="0" memberValueDatatype="130" unbalanced="0"/>
    <cacheHierarchy uniqueName="[Range 3].[Age]" caption="Age" attribute="1" defaultMemberUniqueName="[Range 3].[Age].[All]" allUniqueName="[Range 3].[Age].[All]" dimensionUniqueName="[Range 3]" displayFolder="" count="0" memberValueDatatype="20" unbalanced="0"/>
    <cacheHierarchy uniqueName="[Range 3].[Category]" caption="Category" attribute="1" defaultMemberUniqueName="[Range 3].[Category].[All]" allUniqueName="[Range 3].[Category].[All]" dimensionUniqueName="[Range 3]" displayFolder="" count="0" memberValueDatatype="130" unbalanced="0"/>
    <cacheHierarchy uniqueName="[Range 3].[Age_group]" caption="Age_group" attribute="1" defaultMemberUniqueName="[Range 3].[Age_group].[All]" allUniqueName="[Range 3].[Age_group].[All]" dimensionUniqueName="[Range 3]" displayFolder="" count="0" memberValueDatatype="130" unbalanced="0"/>
    <cacheHierarchy uniqueName="[Range 3].[Month]" caption="Month" attribute="1" defaultMemberUniqueName="[Range 3].[Month].[All]" allUniqueName="[Range 3].[Month].[All]" dimensionUniqueName="[Range 3]" displayFolder="" count="0" memberValueDatatype="130" unbalanced="0"/>
    <cacheHierarchy uniqueName="[Range 3].[Day Of The Week]" caption="Day Of The Week" attribute="1" defaultMemberUniqueName="[Range 3].[Day Of The Week].[All]" allUniqueName="[Range 3].[Day Of The Week].[All]" dimensionUniqueName="[Range 3]" displayFolder="" count="0" memberValueDatatype="130" unbalanced="0"/>
    <cacheHierarchy uniqueName="[Range 3].[Time]" caption="Time" attribute="1" defaultMemberUniqueName="[Range 3].[Time].[All]" allUniqueName="[Range 3].[Time].[All]" dimensionUniqueName="[Range 3]" displayFolder="" count="0" memberValueDatatype="130" unbalanced="0"/>
    <cacheHierarchy uniqueName="[Range 3].[Hour of the Day]" caption="Hour of the Day" attribute="1" defaultMemberUniqueName="[Range 3].[Hour of the Day].[All]" allUniqueName="[Range 3].[Hour of the Day].[All]" dimensionUniqueName="[Range 3]" displayFolder="" count="0" memberValueDatatype="20" unbalanced="0"/>
    <cacheHierarchy uniqueName="[Range 3].[Customer type]" caption="Customer type" attribute="1" defaultMemberUniqueName="[Range 3].[Customer type].[All]" allUniqueName="[Range 3].[Customer type].[All]" dimensionUniqueName="[Range 3]" displayFolder="" count="0" memberValueDatatype="130" unbalanced="0"/>
    <cacheHierarchy uniqueName="[Range 3].[Customer Recency Type]" caption="Customer Recency Type" attribute="1" defaultMemberUniqueName="[Range 3].[Customer Recency Type].[All]" allUniqueName="[Range 3].[Customer Recency Type].[All]" dimensionUniqueName="[Range 3]" displayFolder="" count="0" memberValueDatatype="130" unbalanced="0"/>
    <cacheHierarchy uniqueName="[Range 4].[Order ID]" caption="Order ID" attribute="1" defaultMemberUniqueName="[Range 4].[Order ID].[All]" allUniqueName="[Range 4].[Order ID].[All]" dimensionUniqueName="[Range 4]" displayFolder="" count="0" memberValueDatatype="20" unbalanced="0"/>
    <cacheHierarchy uniqueName="[Range 4].[Customer ID]" caption="Customer ID" attribute="1" defaultMemberUniqueName="[Range 4].[Customer ID].[All]" allUniqueName="[Range 4].[Customer ID].[All]" dimensionUniqueName="[Range 4]" displayFolder="" count="0" memberValueDatatype="20" unbalanced="0"/>
    <cacheHierarchy uniqueName="[Range 4].[Customer Country]" caption="Customer Country" attribute="1" defaultMemberUniqueName="[Range 4].[Customer Country].[All]" allUniqueName="[Range 4].[Customer Country].[All]" dimensionUniqueName="[Range 4]" displayFolder="" count="0" memberValueDatatype="130" unbalanced="0"/>
    <cacheHierarchy uniqueName="[Range 4].[Order Datetime]" caption="Order Datetime" attribute="1" time="1" defaultMemberUniqueName="[Range 4].[Order Datetime].[All]" allUniqueName="[Range 4].[Order Datetime].[All]" dimensionUniqueName="[Range 4]" displayFolder="" count="0" memberValueDatatype="7" unbalanced="0"/>
    <cacheHierarchy uniqueName="[Range 4].[Order Source]" caption="Order Source" attribute="1" defaultMemberUniqueName="[Range 4].[Order Source].[All]" allUniqueName="[Range 4].[Order Source].[All]" dimensionUniqueName="[Range 4]" displayFolder="" count="0" memberValueDatatype="130" unbalanced="0"/>
    <cacheHierarchy uniqueName="[Range 4].[Sales POC]" caption="Sales POC" attribute="1" defaultMemberUniqueName="[Range 4].[Sales POC].[All]" allUniqueName="[Range 4].[Sales POC].[All]" dimensionUniqueName="[Range 4]" displayFolder="" count="0" memberValueDatatype="130" unbalanced="0"/>
    <cacheHierarchy uniqueName="[Range 4].[Order Value]" caption="Order Value" attribute="1" defaultMemberUniqueName="[Range 4].[Order Value].[All]" allUniqueName="[Range 4].[Order Value].[All]" dimensionUniqueName="[Range 4]" displayFolder="" count="0" memberValueDatatype="20" unbalanced="0"/>
    <cacheHierarchy uniqueName="[Range 4].[Customer Country 2]" caption="Customer Country 2" attribute="1" defaultMemberUniqueName="[Range 4].[Customer Country 2].[All]" allUniqueName="[Range 4].[Customer Country 2].[All]" dimensionUniqueName="[Range 4]" displayFolder="" count="0" memberValueDatatype="130" unbalanced="0"/>
    <cacheHierarchy uniqueName="[Range 4].[Gender]" caption="Gender" attribute="1" defaultMemberUniqueName="[Range 4].[Gender].[All]" allUniqueName="[Range 4].[Gender].[All]" dimensionUniqueName="[Range 4]" displayFolder="" count="0" memberValueDatatype="130" unbalanced="0"/>
    <cacheHierarchy uniqueName="[Range 4].[Age]" caption="Age" attribute="1" defaultMemberUniqueName="[Range 4].[Age].[All]" allUniqueName="[Range 4].[Age].[All]" dimensionUniqueName="[Range 4]" displayFolder="" count="0" memberValueDatatype="20" unbalanced="0"/>
    <cacheHierarchy uniqueName="[Range 4].[Category]" caption="Category" attribute="1" defaultMemberUniqueName="[Range 4].[Category].[All]" allUniqueName="[Range 4].[Category].[All]" dimensionUniqueName="[Range 4]" displayFolder="" count="0" memberValueDatatype="130" unbalanced="0"/>
    <cacheHierarchy uniqueName="[Range 4].[Age_group]" caption="Age_group" attribute="1" defaultMemberUniqueName="[Range 4].[Age_group].[All]" allUniqueName="[Range 4].[Age_group].[All]" dimensionUniqueName="[Range 4]" displayFolder="" count="0" memberValueDatatype="130" unbalanced="0"/>
    <cacheHierarchy uniqueName="[Range 4].[Month]" caption="Month" attribute="1" defaultMemberUniqueName="[Range 4].[Month].[All]" allUniqueName="[Range 4].[Month].[All]" dimensionUniqueName="[Range 4]" displayFolder="" count="0" memberValueDatatype="130" unbalanced="0"/>
    <cacheHierarchy uniqueName="[Range 4].[Day Of The Week]" caption="Day Of The Week" attribute="1" defaultMemberUniqueName="[Range 4].[Day Of The Week].[All]" allUniqueName="[Range 4].[Day Of The Week].[All]" dimensionUniqueName="[Range 4]" displayFolder="" count="0" memberValueDatatype="130" unbalanced="0"/>
    <cacheHierarchy uniqueName="[Range 4].[Time]" caption="Time" attribute="1" defaultMemberUniqueName="[Range 4].[Time].[All]" allUniqueName="[Range 4].[Time].[All]" dimensionUniqueName="[Range 4]" displayFolder="" count="0" memberValueDatatype="130" unbalanced="0"/>
    <cacheHierarchy uniqueName="[Range 4].[Hour of the Day]" caption="Hour of the Day" attribute="1" defaultMemberUniqueName="[Range 4].[Hour of the Day].[All]" allUniqueName="[Range 4].[Hour of the Day].[All]" dimensionUniqueName="[Range 4]" displayFolder="" count="0" memberValueDatatype="20" unbalanced="0"/>
    <cacheHierarchy uniqueName="[Range 4].[Customer type]" caption="Customer type" attribute="1" defaultMemberUniqueName="[Range 4].[Customer type].[All]" allUniqueName="[Range 4].[Customer type].[All]" dimensionUniqueName="[Range 4]" displayFolder="" count="0" memberValueDatatype="130" unbalanced="0"/>
    <cacheHierarchy uniqueName="[Range 4].[Customer Recency Type]" caption="Customer Recency Type" attribute="1" defaultMemberUniqueName="[Range 4].[Customer Recency Type].[All]" allUniqueName="[Range 4].[Customer Recency Type].[All]" dimensionUniqueName="[Range 4]" displayFolder="" count="0" memberValueDatatype="130" unbalanced="0"/>
    <cacheHierarchy uniqueName="[Range 4].[Recency]" caption="Recency" attribute="1" defaultMemberUniqueName="[Range 4].[Recency].[All]" allUniqueName="[Range 4].[Recency].[All]" dimensionUniqueName="[Range 4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4]" caption="__XL_Count Range 4" measure="1" displayFolder="" measureGroup="Range 4" count="0" hidden="1"/>
    <cacheHierarchy uniqueName="[Measures].[__No measures defined]" caption="__No measures defined" measure="1" displayFolder="" count="0" hidden="1"/>
    <cacheHierarchy uniqueName="[Measures].[Sum of Order Value]" caption="Sum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Customer ID]" caption="Sum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Order Value]" caption="Average of Order Valu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Order Value 2]" caption="Sum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Order Value 2]" caption="Average of Order Value 2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Value]" caption="Count of Order Value" measure="1" displayFolder="" measureGroup="Range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Source]" caption="Count of Order Source" measure="1" displayFolder="" measureGroup="Range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Order ID 2]" caption="Sum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 ID 2]" caption="Count of Order ID 2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Order ID]" caption="Average of Order ID" measure="1" displayFolder="" measureGroup="Range 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Age]" caption="Sum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Ran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Datetime]" caption="Count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ax of Order Datetime]" caption="Max of Order Datetime" measure="1" displayFolder="" measureGroup="Range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ow Labels]" caption="Sum of Row Labels" measure="1" displayFolder="" measureGroup="Range 2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Row Labels]" caption="Count of Row Labels" measure="1" displayFolder="" measureGroup="Range 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Recency]" caption="Sum of Recency" measure="1" displayFolder="" measureGroup="Range 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Average of Recency]" caption="Average of Recency" measure="1" displayFolder="" measureGroup="Range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Count of Customer type]" caption="Count of Customer type" measure="1" displayFolder="" measureGroup="Range 3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Recency 2]" caption="Sum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Recency 2]" caption="Average of Recency 2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Distinct Count of Recency]" caption="Distinct Count of Recency" measure="1" displayFolder="" measureGroup="Range 4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Customer ID 2]" caption="Sum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Customer ID]" caption="Count of Customer ID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Distinct Count of Customer ID 2]" caption="Distinct Count of Customer ID 2" measure="1" displayFolder="" measureGroup="Range 4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Order Value 3]" caption="Sum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Average of Order Value 3]" caption="Average of Order Value 3" measure="1" displayFolder="" measureGroup="Range 4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4" uniqueName="[Range 4]" caption="Range 4"/>
  </dimensions>
  <measureGroups count="5">
    <measureGroup name="Range" caption="Range"/>
    <measureGroup name="Range 1" caption="Range 1"/>
    <measureGroup name="Range 2" caption="Range 2"/>
    <measureGroup name="Range 3" caption="Range 3"/>
    <measureGroup name="Range 4" caption="Range 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265561"/>
    <n v="1"/>
    <s v="France"/>
    <d v="2023-02-28T00:34:00"/>
    <s v="Website"/>
    <s v="Kalle Suominen"/>
    <n v="3338"/>
    <x v="0"/>
    <s v="M"/>
    <n v="31"/>
    <s v="A"/>
    <s v="Young"/>
  </r>
  <r>
    <n v="1068397"/>
    <n v="3"/>
    <s v="USA"/>
    <d v="2023-04-12T01:01:00"/>
    <s v="Other"/>
    <s v="Julie Brown"/>
    <n v="9183"/>
    <x v="1"/>
    <s v="M"/>
    <n v="39"/>
    <s v="A"/>
    <s v="Middle"/>
  </r>
  <r>
    <n v="1130025"/>
    <n v="5"/>
    <s v="Denmark"/>
    <d v="2023-06-09T23:02:00"/>
    <s v="Other"/>
    <s v="Jeff Young"/>
    <n v="5739"/>
    <x v="2"/>
    <s v="M"/>
    <n v="81"/>
    <s v="A"/>
    <s v="Senior"/>
  </r>
  <r>
    <n v="10922"/>
    <n v="7"/>
    <s v="Singapore"/>
    <d v="2023-01-19T22:33:00"/>
    <s v="App"/>
    <s v="Kyung Yu"/>
    <n v="3157"/>
    <x v="3"/>
    <s v="M"/>
    <n v="76"/>
    <s v="A"/>
    <s v="Senior"/>
  </r>
  <r>
    <n v="990832"/>
    <n v="9"/>
    <s v="France"/>
    <d v="2023-07-30T00:18:00"/>
    <s v="Other"/>
    <s v="Kwai Yu"/>
    <n v="8202"/>
    <x v="0"/>
    <s v="F"/>
    <n v="75"/>
    <s v="A"/>
    <s v="Senior"/>
  </r>
  <r>
    <n v="1004148"/>
    <n v="9"/>
    <s v="France"/>
    <d v="2023-10-01T01:03:00"/>
    <s v="Whatsapp"/>
    <s v="Adrian Huxley"/>
    <n v="9670"/>
    <x v="0"/>
    <s v="F"/>
    <n v="75"/>
    <s v="A"/>
    <s v="Senior"/>
  </r>
  <r>
    <n v="213090"/>
    <n v="10"/>
    <s v="Norway"/>
    <d v="2023-10-09T01:03:00"/>
    <s v="Other"/>
    <s v="Jytte Petersen"/>
    <n v="9353"/>
    <x v="4"/>
    <s v="F"/>
    <n v="32"/>
    <s v="A"/>
    <s v="Young"/>
  </r>
  <r>
    <n v="390509"/>
    <n v="11"/>
    <s v="USA"/>
    <d v="2023-08-09T00:58:00"/>
    <s v="Other"/>
    <s v="Paul Henriot"/>
    <n v="2754"/>
    <x v="1"/>
    <s v="F"/>
    <n v="82"/>
    <s v="A"/>
    <s v="Senior"/>
  </r>
  <r>
    <n v="510478"/>
    <n v="12"/>
    <s v="Spain"/>
    <d v="2023-03-13T23:14:00"/>
    <s v="App"/>
    <s v="Sue King"/>
    <n v="4788"/>
    <x v="5"/>
    <s v="F"/>
    <n v="65"/>
    <s v="A"/>
    <s v="Senior"/>
  </r>
  <r>
    <n v="537514"/>
    <n v="12"/>
    <s v="Spain"/>
    <d v="2023-10-08T00:57:00"/>
    <m/>
    <s v="Julie Brown"/>
    <n v="8747"/>
    <x v="5"/>
    <s v="F"/>
    <n v="65"/>
    <s v="A"/>
    <s v="Senior"/>
  </r>
  <r>
    <n v="1033877"/>
    <n v="13"/>
    <s v="Spain"/>
    <d v="2023-02-26T01:42:00"/>
    <s v="Whatsapp"/>
    <s v="Victoria Ashworth"/>
    <n v="4612"/>
    <x v="5"/>
    <s v="F"/>
    <n v="84"/>
    <s v="A"/>
    <s v="Senior"/>
  </r>
  <r>
    <n v="675864"/>
    <n v="15"/>
    <s v="Germany"/>
    <d v="2023-08-21T00:12:00"/>
    <s v="Website"/>
    <s v="Anna O'Hara"/>
    <n v="9493"/>
    <x v="6"/>
    <s v="F"/>
    <n v="48"/>
    <s v="A"/>
    <s v="Middle"/>
  </r>
  <r>
    <n v="844238"/>
    <n v="16"/>
    <s v="Norway"/>
    <d v="2023-07-24T00:40:00"/>
    <s v="App"/>
    <s v="Diego Freyre"/>
    <n v="4887"/>
    <x v="4"/>
    <s v="F"/>
    <n v="81"/>
    <s v="A"/>
    <s v="Senior"/>
  </r>
  <r>
    <n v="1132855"/>
    <n v="16"/>
    <s v="Norway"/>
    <d v="2023-06-20T02:00:00"/>
    <s v="App"/>
    <s v="Jeff Young"/>
    <n v="4518"/>
    <x v="4"/>
    <s v="F"/>
    <n v="81"/>
    <s v="A"/>
    <s v="Senior"/>
  </r>
  <r>
    <n v="1547057"/>
    <n v="18"/>
    <s v="USA"/>
    <d v="2023-05-14T00:44:00"/>
    <s v="Other"/>
    <s v="Akiko Shimamura"/>
    <n v="9727"/>
    <x v="1"/>
    <s v="F"/>
    <n v="85"/>
    <s v="A"/>
    <s v="Senior"/>
  </r>
  <r>
    <n v="3971"/>
    <n v="20"/>
    <s v="USA"/>
    <d v="2023-10-26T23:11:00"/>
    <s v="Website"/>
    <s v="Julie Brown"/>
    <n v="5545"/>
    <x v="1"/>
    <s v="F"/>
    <n v="38"/>
    <s v="A"/>
    <s v="Middle"/>
  </r>
  <r>
    <n v="1104509"/>
    <n v="20"/>
    <s v="USA"/>
    <d v="2023-05-27T01:26:00"/>
    <s v="Other"/>
    <s v="Janine Labrune"/>
    <n v="5599"/>
    <x v="1"/>
    <s v="F"/>
    <n v="38"/>
    <s v="A"/>
    <s v="Middle"/>
  </r>
  <r>
    <n v="813036"/>
    <n v="22"/>
    <s v="Spain"/>
    <d v="2023-11-18T22:41:00"/>
    <s v="App"/>
    <s v="Thomas Hardy"/>
    <n v="5132"/>
    <x v="5"/>
    <s v="F"/>
    <n v="78"/>
    <s v="A"/>
    <s v="Senior"/>
  </r>
  <r>
    <n v="1036642"/>
    <n v="24"/>
    <s v="Spain"/>
    <d v="2023-05-03T01:23:00"/>
    <s v="Other"/>
    <s v="Diego Freyre"/>
    <n v="9159"/>
    <x v="5"/>
    <s v="F"/>
    <n v="47"/>
    <s v="A"/>
    <s v="Middle"/>
  </r>
  <r>
    <n v="1288792"/>
    <n v="25"/>
    <s v="USA"/>
    <d v="2023-12-05T01:41:00"/>
    <s v="Whatsapp"/>
    <s v="Anna O'Hara"/>
    <n v="3516"/>
    <x v="1"/>
    <s v="M"/>
    <n v="59"/>
    <s v="A"/>
    <s v="Middle"/>
  </r>
  <r>
    <n v="13586"/>
    <n v="26"/>
    <s v="France"/>
    <d v="2023-01-23T00:17:00"/>
    <s v="App"/>
    <s v="Adrian Huxley"/>
    <n v="321"/>
    <x v="0"/>
    <s v="M"/>
    <n v="27"/>
    <s v="A"/>
    <s v="Young"/>
  </r>
  <r>
    <n v="675163"/>
    <n v="26"/>
    <s v="France"/>
    <d v="2023-06-23T22:33:00"/>
    <s v="Whatsapp"/>
    <s v="Annette Roulet"/>
    <n v="8499"/>
    <x v="0"/>
    <s v="M"/>
    <n v="27"/>
    <s v="A"/>
    <s v="Young"/>
  </r>
  <r>
    <n v="1453632"/>
    <n v="26"/>
    <s v="France"/>
    <d v="2023-05-25T00:49:00"/>
    <s v="App"/>
    <s v="Diego Freyre"/>
    <n v="1681"/>
    <x v="0"/>
    <s v="M"/>
    <n v="27"/>
    <s v="A"/>
    <s v="Young"/>
  </r>
  <r>
    <n v="1480087"/>
    <n v="26"/>
    <s v="France"/>
    <d v="2023-07-08T23:57:00"/>
    <s v="Website"/>
    <s v="Steve Frick"/>
    <n v="9335"/>
    <x v="0"/>
    <s v="M"/>
    <n v="27"/>
    <s v="A"/>
    <s v="Young"/>
  </r>
  <r>
    <n v="257849"/>
    <n v="27"/>
    <s v="USA"/>
    <d v="2023-12-24T00:47:00"/>
    <s v="Other"/>
    <s v="Henriette Pfalzheim"/>
    <n v="1534"/>
    <x v="1"/>
    <s v="F"/>
    <n v="66"/>
    <s v="A"/>
    <s v="Senior"/>
  </r>
  <r>
    <n v="531173"/>
    <n v="27"/>
    <s v="USA"/>
    <d v="2023-08-08T02:00:00"/>
    <s v="App"/>
    <s v="Mary Saveley"/>
    <n v="9787"/>
    <x v="1"/>
    <s v="F"/>
    <n v="66"/>
    <s v="A"/>
    <s v="Senior"/>
  </r>
  <r>
    <n v="668693"/>
    <n v="27"/>
    <s v="USA"/>
    <d v="2023-01-10T23:11:00"/>
    <s v="Whatsapp"/>
    <s v="Victoria Ashworth"/>
    <n v="3654"/>
    <x v="1"/>
    <s v="F"/>
    <n v="66"/>
    <s v="A"/>
    <s v="Senior"/>
  </r>
  <r>
    <n v="672076"/>
    <n v="27"/>
    <s v="USA"/>
    <d v="2023-01-07T22:29:00"/>
    <s v="Other"/>
    <s v="Diego Freyre"/>
    <n v="9162"/>
    <x v="1"/>
    <s v="F"/>
    <n v="66"/>
    <s v="A"/>
    <s v="Senior"/>
  </r>
  <r>
    <n v="1292922"/>
    <n v="27"/>
    <s v="USA"/>
    <d v="2023-02-09T01:47:00"/>
    <s v="App"/>
    <s v="Victoria Ashworth"/>
    <n v="1646"/>
    <x v="1"/>
    <s v="F"/>
    <n v="66"/>
    <s v="A"/>
    <s v="Senior"/>
  </r>
  <r>
    <n v="664724"/>
    <n v="29"/>
    <s v="Spain"/>
    <d v="2023-09-07T23:40:00"/>
    <s v="App"/>
    <s v="Catherine Dewey"/>
    <n v="6535"/>
    <x v="5"/>
    <s v="F"/>
    <n v="19"/>
    <s v="A"/>
    <s v="Young"/>
  </r>
  <r>
    <n v="788290"/>
    <n v="29"/>
    <s v="Spain"/>
    <d v="2023-08-29T01:11:00"/>
    <s v="App"/>
    <s v="Laurence Lebihan"/>
    <n v="9872"/>
    <x v="5"/>
    <s v="F"/>
    <n v="19"/>
    <s v="A"/>
    <s v="Young"/>
  </r>
  <r>
    <n v="569318"/>
    <n v="30"/>
    <s v="France"/>
    <d v="2023-02-15T01:30:00"/>
    <s v="Other"/>
    <s v="Giovanni Rovelli"/>
    <n v="3887"/>
    <x v="0"/>
    <s v="F"/>
    <n v="72"/>
    <s v="A"/>
    <s v="Senior"/>
  </r>
  <r>
    <n v="998784"/>
    <n v="30"/>
    <s v="France"/>
    <d v="2023-05-08T00:36:00"/>
    <s v="Other"/>
    <s v="Jeff Young"/>
    <n v="3801"/>
    <x v="0"/>
    <s v="F"/>
    <n v="72"/>
    <s v="A"/>
    <s v="Senior"/>
  </r>
  <r>
    <n v="538560"/>
    <n v="31"/>
    <s v="USA"/>
    <d v="2023-11-01T00:21:00"/>
    <s v="App"/>
    <s v="Diego Freyre"/>
    <n v="9928"/>
    <x v="1"/>
    <s v="M"/>
    <n v="22"/>
    <s v="A"/>
    <s v="Young"/>
  </r>
  <r>
    <n v="552420"/>
    <n v="31"/>
    <s v="USA"/>
    <d v="2023-07-24T23:33:00"/>
    <s v="Other"/>
    <s v="Daniel Da Cunha"/>
    <n v="3937"/>
    <x v="1"/>
    <s v="M"/>
    <n v="22"/>
    <s v="A"/>
    <s v="Young"/>
  </r>
  <r>
    <n v="597539"/>
    <n v="31"/>
    <s v="USA"/>
    <d v="2023-08-23T01:13:00"/>
    <s v="Whatsapp"/>
    <s v="Paolo Accorti"/>
    <n v="6892"/>
    <x v="1"/>
    <s v="M"/>
    <n v="22"/>
    <s v="A"/>
    <s v="Young"/>
  </r>
  <r>
    <n v="1546512"/>
    <n v="33"/>
    <s v="Spain"/>
    <d v="2023-12-24T00:56:00"/>
    <m/>
    <s v="Valarie Nelson"/>
    <n v="9521"/>
    <x v="5"/>
    <s v="M"/>
    <n v="53"/>
    <s v="A"/>
    <s v="Middle"/>
  </r>
  <r>
    <n v="1617524"/>
    <n v="34"/>
    <s v="Australia"/>
    <d v="2023-02-11T23:42:00"/>
    <s v="Other"/>
    <s v="Valarie Nelson"/>
    <n v="1527"/>
    <x v="7"/>
    <s v="F"/>
    <n v="20"/>
    <s v="A"/>
    <s v="Young"/>
  </r>
  <r>
    <n v="604405"/>
    <n v="36"/>
    <s v="USA"/>
    <d v="2023-11-08T00:53:00"/>
    <s v="Website"/>
    <s v="Catherine Dewey"/>
    <n v="6944"/>
    <x v="1"/>
    <s v="M"/>
    <n v="63"/>
    <s v="A"/>
    <s v="Senior"/>
  </r>
  <r>
    <n v="1243085"/>
    <n v="39"/>
    <s v="USA"/>
    <d v="2023-11-11T01:39:00"/>
    <s v="Whatsapp"/>
    <s v="Frederique Citeaux"/>
    <n v="6819"/>
    <x v="1"/>
    <s v="F"/>
    <n v="46"/>
    <s v="A"/>
    <s v="Middle"/>
  </r>
  <r>
    <n v="245474"/>
    <n v="40"/>
    <s v="Australia"/>
    <d v="2023-11-18T23:13:00"/>
    <s v="Other"/>
    <s v="Arnold Cruz"/>
    <n v="3933"/>
    <x v="7"/>
    <s v="F"/>
    <n v="37"/>
    <s v="A"/>
    <s v="Middle"/>
  </r>
  <r>
    <n v="588730"/>
    <n v="40"/>
    <s v="Australia"/>
    <d v="2023-08-25T00:20:00"/>
    <s v="Other"/>
    <s v="Paul Henriot"/>
    <n v="238"/>
    <x v="7"/>
    <s v="F"/>
    <n v="37"/>
    <s v="A"/>
    <s v="Middle"/>
  </r>
  <r>
    <n v="926206"/>
    <n v="41"/>
    <s v="Australia"/>
    <d v="2023-02-25T23:00:00"/>
    <s v="App"/>
    <s v="Kalle Suominen"/>
    <n v="3952"/>
    <x v="7"/>
    <s v="F"/>
    <n v="42"/>
    <s v="A"/>
    <s v="Middle"/>
  </r>
  <r>
    <n v="310303"/>
    <n v="42"/>
    <s v="Spain"/>
    <d v="2023-07-28T00:28:00"/>
    <s v="Other"/>
    <s v="Adrian Huxley"/>
    <n v="369"/>
    <x v="5"/>
    <s v="F"/>
    <n v="43"/>
    <s v="A"/>
    <s v="Middle"/>
  </r>
  <r>
    <n v="1641043"/>
    <n v="42"/>
    <s v="Spain"/>
    <d v="2023-02-19T23:02:00"/>
    <s v="Other"/>
    <s v="Kwai Yu"/>
    <n v="8182"/>
    <x v="5"/>
    <s v="F"/>
    <n v="43"/>
    <s v="A"/>
    <s v="Middle"/>
  </r>
  <r>
    <n v="276698"/>
    <n v="43"/>
    <s v="Singapore"/>
    <d v="2023-05-11T01:05:00"/>
    <s v="Other"/>
    <s v="Marie Bertrand"/>
    <n v="9942"/>
    <x v="3"/>
    <s v="F"/>
    <n v="55"/>
    <s v="A"/>
    <s v="Middle"/>
  </r>
  <r>
    <n v="372217"/>
    <n v="43"/>
    <s v="Singapore"/>
    <d v="2023-09-19T23:19:00"/>
    <s v="Other"/>
    <s v="Valarie Nelson"/>
    <n v="6713"/>
    <x v="3"/>
    <s v="F"/>
    <n v="55"/>
    <s v="A"/>
    <s v="Middle"/>
  </r>
  <r>
    <n v="572449"/>
    <n v="43"/>
    <s v="Singapore"/>
    <d v="2023-05-01T23:54:00"/>
    <s v="Website"/>
    <s v="Frederique Citeaux"/>
    <n v="2289"/>
    <x v="3"/>
    <s v="F"/>
    <n v="55"/>
    <s v="A"/>
    <s v="Middle"/>
  </r>
  <r>
    <n v="1219662"/>
    <n v="45"/>
    <s v="USA"/>
    <d v="2023-05-10T23:02:00"/>
    <s v="Whatsapp"/>
    <s v="Georg Pipps"/>
    <n v="8683"/>
    <x v="1"/>
    <s v="M"/>
    <n v="89"/>
    <s v="A"/>
    <s v="Senior"/>
  </r>
  <r>
    <n v="1660467"/>
    <n v="46"/>
    <s v="Finland"/>
    <d v="2023-09-07T00:41:00"/>
    <s v="Other"/>
    <s v="Janine Labrune"/>
    <n v="7481"/>
    <x v="8"/>
    <s v="F"/>
    <n v="66"/>
    <s v="A"/>
    <s v="Senior"/>
  </r>
  <r>
    <n v="443374"/>
    <n v="47"/>
    <s v="Spain"/>
    <d v="2023-05-15T02:14:00"/>
    <s v="Website"/>
    <s v="Rosa Hernandez"/>
    <n v="768"/>
    <x v="5"/>
    <s v="M"/>
    <n v="25"/>
    <s v="A"/>
    <s v="Young"/>
  </r>
  <r>
    <n v="1050970"/>
    <n v="47"/>
    <s v="Spain"/>
    <d v="2023-05-09T01:13:00"/>
    <s v="Website"/>
    <s v="Dean Cassidy"/>
    <n v="2859"/>
    <x v="5"/>
    <s v="M"/>
    <n v="25"/>
    <s v="A"/>
    <s v="Young"/>
  </r>
  <r>
    <n v="754474"/>
    <n v="48"/>
    <s v="USA"/>
    <d v="2023-03-19T22:54:00"/>
    <s v="Whatsapp"/>
    <s v="Laurence Lebihan"/>
    <n v="5288"/>
    <x v="1"/>
    <s v="F"/>
    <n v="66"/>
    <s v="A"/>
    <s v="Senior"/>
  </r>
  <r>
    <n v="915353"/>
    <n v="48"/>
    <s v="USA"/>
    <d v="2023-07-24T01:33:00"/>
    <s v="Whatsapp"/>
    <s v="Anna O'Hara"/>
    <n v="2128"/>
    <x v="1"/>
    <s v="F"/>
    <n v="66"/>
    <s v="A"/>
    <s v="Senior"/>
  </r>
  <r>
    <n v="1135081"/>
    <n v="48"/>
    <s v="USA"/>
    <d v="2023-01-11T00:03:00"/>
    <s v="Whatsapp"/>
    <s v="Violeta Benitez"/>
    <n v="7107"/>
    <x v="1"/>
    <s v="F"/>
    <n v="66"/>
    <s v="A"/>
    <s v="Senior"/>
  </r>
  <r>
    <n v="1670695"/>
    <n v="48"/>
    <s v="USA"/>
    <d v="2023-03-08T00:34:00"/>
    <s v="App"/>
    <s v="Christina Berglund"/>
    <n v="8888"/>
    <x v="1"/>
    <s v="F"/>
    <n v="66"/>
    <s v="A"/>
    <s v="Senior"/>
  </r>
  <r>
    <n v="957446"/>
    <n v="49"/>
    <s v="France"/>
    <d v="2023-09-18T00:17:00"/>
    <s v="Other"/>
    <s v="Diego Freyre"/>
    <n v="5585"/>
    <x v="0"/>
    <s v="F"/>
    <n v="30"/>
    <s v="A"/>
    <s v="Young"/>
  </r>
  <r>
    <n v="1007141"/>
    <n v="50"/>
    <s v="Norway"/>
    <d v="2023-12-12T22:12:00"/>
    <s v="App"/>
    <s v="Juri Hirano"/>
    <n v="2689"/>
    <x v="4"/>
    <s v="F"/>
    <n v="83"/>
    <s v="A"/>
    <s v="Senior"/>
  </r>
  <r>
    <n v="537418"/>
    <n v="51"/>
    <s v="USA"/>
    <d v="2023-07-21T22:35:00"/>
    <s v="Whatsapp"/>
    <s v="Anna O'Hara"/>
    <n v="7284"/>
    <x v="1"/>
    <s v="F"/>
    <n v="63"/>
    <s v="A"/>
    <s v="Senior"/>
  </r>
  <r>
    <n v="636616"/>
    <n v="51"/>
    <s v="USA"/>
    <d v="2023-01-28T23:33:00"/>
    <s v="Website"/>
    <s v="Adrian Huxley"/>
    <n v="5103"/>
    <x v="1"/>
    <s v="F"/>
    <n v="63"/>
    <s v="A"/>
    <s v="Senior"/>
  </r>
  <r>
    <n v="871057"/>
    <n v="52"/>
    <s v="USA"/>
    <d v="2023-11-10T00:28:00"/>
    <s v="Website"/>
    <s v="Christina Berglund"/>
    <n v="6246"/>
    <x v="1"/>
    <s v="F"/>
    <n v="75"/>
    <s v="A"/>
    <s v="Senior"/>
  </r>
  <r>
    <n v="571695"/>
    <n v="53"/>
    <m/>
    <d v="2023-08-02T00:39:00"/>
    <s v="App"/>
    <s v="Mart¡n Sommer"/>
    <n v="832"/>
    <x v="9"/>
    <s v="M"/>
    <n v="62"/>
    <s v="A"/>
    <s v="Senior"/>
  </r>
  <r>
    <n v="1165962"/>
    <n v="53"/>
    <s v="Italy"/>
    <d v="2023-12-30T23:46:00"/>
    <s v="Website"/>
    <s v="Arnold Cruz"/>
    <n v="9977"/>
    <x v="9"/>
    <s v="M"/>
    <n v="62"/>
    <s v="A"/>
    <s v="Senior"/>
  </r>
  <r>
    <n v="1231036"/>
    <n v="53"/>
    <s v="Italy"/>
    <d v="2023-08-20T01:30:00"/>
    <s v="Website"/>
    <s v="Victoria Ashworth"/>
    <n v="312"/>
    <x v="9"/>
    <s v="M"/>
    <n v="62"/>
    <s v="A"/>
    <s v="Senior"/>
  </r>
  <r>
    <n v="1312635"/>
    <n v="55"/>
    <s v="Denmark"/>
    <d v="2023-02-13T23:45:00"/>
    <s v="Website"/>
    <s v="Elizabeth Lincoln"/>
    <n v="2981"/>
    <x v="2"/>
    <s v="F"/>
    <n v="32"/>
    <s v="A"/>
    <s v="Young"/>
  </r>
  <r>
    <n v="1255723"/>
    <n v="57"/>
    <s v="India"/>
    <d v="2023-06-10T23:54:00"/>
    <s v="Other"/>
    <s v="Dominique Perrier"/>
    <n v="9161"/>
    <x v="10"/>
    <s v="M"/>
    <n v="79"/>
    <s v="A"/>
    <s v="Senior"/>
  </r>
  <r>
    <n v="695670"/>
    <n v="58"/>
    <s v="Germany"/>
    <d v="2023-06-13T02:22:00"/>
    <s v="Whatsapp"/>
    <s v="Michael Frick"/>
    <n v="8331"/>
    <x v="6"/>
    <s v="M"/>
    <n v="29"/>
    <s v="A"/>
    <s v="Young"/>
  </r>
  <r>
    <n v="1356717"/>
    <n v="59"/>
    <s v="Australia"/>
    <d v="2023-03-11T22:29:00"/>
    <s v="App"/>
    <s v="Steve Frick"/>
    <n v="4472"/>
    <x v="7"/>
    <s v="F"/>
    <n v="70"/>
    <s v="A"/>
    <s v="Senior"/>
  </r>
  <r>
    <n v="1093212"/>
    <n v="60"/>
    <s v="USA"/>
    <d v="2023-07-22T01:04:00"/>
    <m/>
    <s v="Valarie Franco"/>
    <n v="799"/>
    <x v="1"/>
    <s v="M"/>
    <n v="60"/>
    <s v="A"/>
    <s v="Senior"/>
  </r>
  <r>
    <n v="88069"/>
    <n v="61"/>
    <s v="Spain"/>
    <d v="2023-01-26T01:29:00"/>
    <s v="Other"/>
    <s v="Juri Hirano"/>
    <n v="8410"/>
    <x v="5"/>
    <s v="F"/>
    <n v="47"/>
    <s v="A"/>
    <s v="Middle"/>
  </r>
  <r>
    <n v="499145"/>
    <n v="61"/>
    <s v="Spain"/>
    <d v="2023-08-30T22:54:00"/>
    <s v="Website"/>
    <s v="Valarie Nelson"/>
    <n v="165"/>
    <x v="5"/>
    <s v="F"/>
    <n v="47"/>
    <s v="A"/>
    <s v="Middle"/>
  </r>
  <r>
    <n v="1253263"/>
    <n v="61"/>
    <s v="Spain"/>
    <d v="2023-05-26T01:38:00"/>
    <s v="Whatsapp"/>
    <s v="Valarie Nelson"/>
    <n v="2843"/>
    <x v="5"/>
    <s v="F"/>
    <n v="47"/>
    <s v="A"/>
    <s v="Middle"/>
  </r>
  <r>
    <n v="1362785"/>
    <n v="61"/>
    <s v="Spain"/>
    <d v="2023-12-24T23:19:00"/>
    <s v="Other"/>
    <s v="Sue King"/>
    <n v="3114"/>
    <x v="5"/>
    <s v="F"/>
    <n v="47"/>
    <s v="A"/>
    <s v="Middle"/>
  </r>
  <r>
    <n v="502404"/>
    <n v="62"/>
    <s v="USA"/>
    <d v="2023-02-16T23:51:00"/>
    <s v="App"/>
    <s v="Marta Hernandez"/>
    <n v="3368"/>
    <x v="1"/>
    <s v="F"/>
    <n v="42"/>
    <s v="A"/>
    <s v="Middle"/>
  </r>
  <r>
    <n v="752092"/>
    <n v="62"/>
    <s v="USA"/>
    <d v="2023-01-23T01:07:00"/>
    <s v="App"/>
    <s v="Valarie Nelson"/>
    <n v="9268"/>
    <x v="1"/>
    <s v="F"/>
    <n v="42"/>
    <s v="A"/>
    <s v="Middle"/>
  </r>
  <r>
    <n v="810114"/>
    <n v="62"/>
    <s v="USA"/>
    <d v="2023-06-04T01:59:00"/>
    <s v="App"/>
    <s v="Leslie Taylor"/>
    <n v="2084"/>
    <x v="1"/>
    <s v="F"/>
    <n v="42"/>
    <s v="A"/>
    <s v="Middle"/>
  </r>
  <r>
    <n v="1086327"/>
    <n v="62"/>
    <s v="USA"/>
    <d v="2023-01-13T01:58:00"/>
    <s v="App"/>
    <s v="Mart¡n Sommer"/>
    <n v="4910"/>
    <x v="1"/>
    <s v="F"/>
    <n v="42"/>
    <s v="A"/>
    <s v="Middle"/>
  </r>
  <r>
    <n v="760774"/>
    <n v="63"/>
    <s v="Norway"/>
    <d v="2023-04-03T00:10:00"/>
    <s v="Website"/>
    <s v="Diego Freyre"/>
    <n v="2846"/>
    <x v="4"/>
    <s v="M"/>
    <n v="23"/>
    <s v="A"/>
    <s v="Young"/>
  </r>
  <r>
    <n v="1615509"/>
    <n v="63"/>
    <s v="Norway"/>
    <d v="2023-10-30T22:32:00"/>
    <s v="Other"/>
    <s v="Dean Cassidy"/>
    <n v="7909"/>
    <x v="4"/>
    <s v="M"/>
    <n v="23"/>
    <s v="A"/>
    <s v="Young"/>
  </r>
  <r>
    <n v="1289179"/>
    <n v="65"/>
    <s v="Spain"/>
    <d v="2023-02-04T01:04:00"/>
    <s v="Website"/>
    <s v="Julie King"/>
    <n v="2409"/>
    <x v="5"/>
    <s v="F"/>
    <n v="37"/>
    <s v="A"/>
    <s v="Middle"/>
  </r>
  <r>
    <n v="457087"/>
    <n v="66"/>
    <s v="Australia"/>
    <d v="2023-02-22T23:18:00"/>
    <s v="Website"/>
    <s v="Matti Karttunen"/>
    <n v="1838"/>
    <x v="7"/>
    <s v="M"/>
    <n v="30"/>
    <s v="A"/>
    <s v="Young"/>
  </r>
  <r>
    <n v="1123688"/>
    <n v="66"/>
    <s v="Australia"/>
    <d v="2023-04-25T01:07:00"/>
    <s v="Website"/>
    <s v="Diego Freyre"/>
    <n v="1398"/>
    <x v="7"/>
    <s v="M"/>
    <n v="30"/>
    <s v="A"/>
    <s v="Young"/>
  </r>
  <r>
    <n v="195686"/>
    <n v="67"/>
    <s v="Italy"/>
    <d v="2023-09-07T01:04:00"/>
    <s v="Whatsapp"/>
    <s v="Victoria Ashworth"/>
    <n v="2651"/>
    <x v="9"/>
    <s v="M"/>
    <n v="51"/>
    <s v="A"/>
    <s v="Middle"/>
  </r>
  <r>
    <n v="232129"/>
    <n v="67"/>
    <s v="Italy"/>
    <d v="2023-11-20T23:40:00"/>
    <s v="Other"/>
    <s v="Mary Saveley"/>
    <n v="6264"/>
    <x v="9"/>
    <s v="M"/>
    <n v="51"/>
    <s v="A"/>
    <s v="Middle"/>
  </r>
  <r>
    <n v="1303658"/>
    <n v="67"/>
    <s v="Italy"/>
    <d v="2023-06-10T01:42:00"/>
    <s v="App"/>
    <s v="Adrian Huxley"/>
    <n v="897"/>
    <x v="9"/>
    <s v="M"/>
    <n v="51"/>
    <s v="A"/>
    <s v="Middle"/>
  </r>
  <r>
    <n v="1016456"/>
    <n v="69"/>
    <s v="USA"/>
    <d v="2023-09-25T22:43:00"/>
    <s v="Whatsapp"/>
    <s v="Akiko Shimamura"/>
    <n v="1984"/>
    <x v="1"/>
    <s v="M"/>
    <n v="39"/>
    <s v="A"/>
    <s v="Middle"/>
  </r>
  <r>
    <n v="1404963"/>
    <n v="69"/>
    <s v="USA"/>
    <d v="2023-12-18T00:55:00"/>
    <s v="Website"/>
    <s v="Francisca Cervantes"/>
    <n v="1572"/>
    <x v="1"/>
    <s v="M"/>
    <n v="39"/>
    <s v="A"/>
    <s v="Middle"/>
  </r>
  <r>
    <n v="200851"/>
    <n v="71"/>
    <s v="India"/>
    <d v="2023-12-03T23:20:00"/>
    <s v="App"/>
    <s v="Laurence Lebihan"/>
    <n v="8510"/>
    <x v="10"/>
    <s v="M"/>
    <n v="48"/>
    <s v="A"/>
    <s v="Middle"/>
  </r>
  <r>
    <n v="1681720"/>
    <n v="71"/>
    <s v="India"/>
    <d v="2023-04-06T00:24:00"/>
    <s v="Other"/>
    <s v="Michael Donnermeyer"/>
    <n v="1552"/>
    <x v="10"/>
    <s v="M"/>
    <n v="48"/>
    <s v="A"/>
    <s v="Middle"/>
  </r>
  <r>
    <n v="157882"/>
    <n v="72"/>
    <s v="Spain"/>
    <d v="2023-11-24T00:54:00"/>
    <s v="Website"/>
    <s v="Yoshi Tannamuri"/>
    <n v="8982"/>
    <x v="5"/>
    <s v="F"/>
    <n v="18"/>
    <s v="A"/>
    <s v="Young"/>
  </r>
  <r>
    <n v="1393397"/>
    <n v="73"/>
    <s v="Germany"/>
    <d v="2023-04-05T00:32:00"/>
    <s v="Other"/>
    <s v="Paul Henriot"/>
    <n v="7174"/>
    <x v="6"/>
    <s v="F"/>
    <n v="34"/>
    <s v="A"/>
    <s v="Young"/>
  </r>
  <r>
    <n v="182197"/>
    <n v="74"/>
    <s v="USA"/>
    <d v="2023-06-04T01:54:00"/>
    <s v="App"/>
    <s v="Diego Freyre"/>
    <n v="801"/>
    <x v="1"/>
    <s v="F"/>
    <n v="28"/>
    <s v="A"/>
    <s v="Young"/>
  </r>
  <r>
    <n v="435768"/>
    <n v="74"/>
    <s v="USA"/>
    <d v="2023-02-13T00:32:00"/>
    <s v="Whatsapp"/>
    <s v="Henriette Pfalzheim"/>
    <n v="5262"/>
    <x v="1"/>
    <s v="F"/>
    <n v="28"/>
    <s v="A"/>
    <s v="Young"/>
  </r>
  <r>
    <n v="1649120"/>
    <n v="74"/>
    <s v="USA"/>
    <d v="2023-04-14T00:28:00"/>
    <s v="App"/>
    <s v="Julie Brown"/>
    <n v="4798"/>
    <x v="1"/>
    <s v="F"/>
    <n v="28"/>
    <s v="A"/>
    <s v="Young"/>
  </r>
  <r>
    <n v="1448694"/>
    <n v="75"/>
    <s v="Australia"/>
    <d v="2023-05-22T23:39:00"/>
    <s v="App"/>
    <s v="Juri Yoshido"/>
    <n v="1873"/>
    <x v="7"/>
    <s v="F"/>
    <n v="36"/>
    <s v="A"/>
    <s v="Middle"/>
  </r>
  <r>
    <n v="1428296"/>
    <n v="80"/>
    <s v="USA"/>
    <d v="2023-05-20T00:55:00"/>
    <s v="App"/>
    <s v="Jan Klaeboe"/>
    <n v="1637"/>
    <x v="1"/>
    <s v="M"/>
    <n v="37"/>
    <s v="A"/>
    <s v="Middle"/>
  </r>
  <r>
    <n v="1347720"/>
    <n v="82"/>
    <s v="Spain"/>
    <d v="2023-12-14T23:40:00"/>
    <s v="Other"/>
    <s v="Matti Karttunen"/>
    <n v="6776"/>
    <x v="5"/>
    <s v="F"/>
    <n v="28"/>
    <s v="A"/>
    <s v="Young"/>
  </r>
  <r>
    <n v="734468"/>
    <n v="83"/>
    <s v="Italy"/>
    <d v="2023-02-15T00:55:00"/>
    <s v="Website"/>
    <s v="Kwai Yu"/>
    <n v="5705"/>
    <x v="9"/>
    <s v="F"/>
    <n v="31"/>
    <s v="A"/>
    <s v="Young"/>
  </r>
  <r>
    <n v="504938"/>
    <n v="84"/>
    <s v="USA"/>
    <d v="2023-07-10T23:36:00"/>
    <m/>
    <s v="Christina Berglund"/>
    <n v="6541"/>
    <x v="1"/>
    <s v="M"/>
    <n v="85"/>
    <s v="A"/>
    <s v="Senior"/>
  </r>
  <r>
    <n v="1459990"/>
    <n v="85"/>
    <s v="Italy"/>
    <d v="2023-06-21T23:31:00"/>
    <s v="Website"/>
    <s v="Pirkko Koskitalo"/>
    <n v="1384"/>
    <x v="9"/>
    <s v="M"/>
    <n v="20"/>
    <s v="A"/>
    <s v="Young"/>
  </r>
  <r>
    <n v="1127154"/>
    <n v="87"/>
    <s v="India"/>
    <d v="2023-06-09T00:04:00"/>
    <s v="Other"/>
    <s v="Victoria Ashworth"/>
    <n v="9219"/>
    <x v="10"/>
    <s v="M"/>
    <n v="62"/>
    <s v="A"/>
    <s v="Senior"/>
  </r>
  <r>
    <n v="1257018"/>
    <n v="87"/>
    <s v="India"/>
    <d v="2023-02-04T01:30:00"/>
    <s v="App"/>
    <s v="Maurizio Moroni"/>
    <n v="8149"/>
    <x v="10"/>
    <s v="M"/>
    <n v="62"/>
    <s v="A"/>
    <s v="Senior"/>
  </r>
  <r>
    <n v="1465193"/>
    <n v="87"/>
    <s v="India"/>
    <d v="2023-04-25T00:30:00"/>
    <s v="Website"/>
    <s v="Wendy Victorino"/>
    <n v="7107"/>
    <x v="10"/>
    <s v="M"/>
    <n v="62"/>
    <s v="A"/>
    <s v="Senior"/>
  </r>
  <r>
    <n v="72556"/>
    <n v="89"/>
    <s v="Italy"/>
    <d v="2023-07-13T02:12:00"/>
    <s v="Website"/>
    <s v="Ann Brown"/>
    <n v="427"/>
    <x v="9"/>
    <s v="M"/>
    <n v="33"/>
    <s v="A"/>
    <s v="Young"/>
  </r>
  <r>
    <n v="1665934"/>
    <n v="89"/>
    <s v="Italy"/>
    <d v="2023-09-20T01:16:00"/>
    <s v="Other"/>
    <s v="Eduardo Saavedra"/>
    <n v="4910"/>
    <x v="9"/>
    <s v="M"/>
    <n v="33"/>
    <s v="A"/>
    <s v="Young"/>
  </r>
  <r>
    <n v="845718"/>
    <n v="90"/>
    <s v="USA"/>
    <d v="2023-02-15T23:01:00"/>
    <s v="Other"/>
    <s v="Valarie Young"/>
    <n v="1208"/>
    <x v="1"/>
    <s v="F"/>
    <n v="48"/>
    <s v="A"/>
    <s v="Middle"/>
  </r>
  <r>
    <n v="1548735"/>
    <n v="90"/>
    <s v="USA"/>
    <d v="2023-08-02T23:20:00"/>
    <s v="Whatsapp"/>
    <s v="Maria Larsson"/>
    <n v="1069"/>
    <x v="1"/>
    <s v="F"/>
    <n v="48"/>
    <s v="A"/>
    <s v="Middle"/>
  </r>
  <r>
    <n v="287761"/>
    <n v="91"/>
    <s v="Spain"/>
    <d v="2023-05-07T01:19:00"/>
    <s v="App"/>
    <s v="Diego Freyre"/>
    <n v="3891"/>
    <x v="5"/>
    <s v="M"/>
    <n v="61"/>
    <s v="A"/>
    <s v="Senior"/>
  </r>
  <r>
    <n v="946580"/>
    <n v="91"/>
    <s v="Spain"/>
    <d v="2023-11-27T23:02:00"/>
    <s v="App"/>
    <s v="Valarie Young"/>
    <n v="8726"/>
    <x v="5"/>
    <s v="M"/>
    <n v="61"/>
    <s v="A"/>
    <s v="Senior"/>
  </r>
  <r>
    <n v="759796"/>
    <n v="92"/>
    <s v="Denmark"/>
    <d v="2023-10-28T00:10:00"/>
    <s v="Other"/>
    <s v="Henriette Pfalzheim"/>
    <n v="545"/>
    <x v="2"/>
    <s v="M"/>
    <n v="75"/>
    <s v="A"/>
    <s v="Senior"/>
  </r>
  <r>
    <n v="631266"/>
    <n v="94"/>
    <s v="Denmark"/>
    <d v="2023-06-04T00:20:00"/>
    <s v="Website"/>
    <s v="Pirkko Koskitalo"/>
    <n v="985"/>
    <x v="2"/>
    <s v="M"/>
    <n v="65"/>
    <s v="A"/>
    <s v="Senior"/>
  </r>
  <r>
    <n v="635304"/>
    <n v="95"/>
    <s v="India"/>
    <d v="2023-10-08T01:28:00"/>
    <s v="App"/>
    <s v="Julie Murphy"/>
    <n v="201"/>
    <x v="10"/>
    <s v="M"/>
    <n v="50"/>
    <s v="A"/>
    <s v="Middle"/>
  </r>
  <r>
    <n v="679845"/>
    <n v="95"/>
    <s v="India"/>
    <d v="2023-02-24T00:06:00"/>
    <s v="Other"/>
    <s v="Eric Natividad"/>
    <n v="8415"/>
    <x v="10"/>
    <s v="M"/>
    <n v="50"/>
    <s v="A"/>
    <s v="Middle"/>
  </r>
  <r>
    <n v="573585"/>
    <n v="97"/>
    <s v="USA"/>
    <d v="2023-05-19T23:41:00"/>
    <s v="Whatsapp"/>
    <s v="Valarie Young"/>
    <n v="3551"/>
    <x v="1"/>
    <s v="F"/>
    <n v="84"/>
    <s v="A"/>
    <s v="Senior"/>
  </r>
  <r>
    <n v="743961"/>
    <n v="98"/>
    <s v="Denmark"/>
    <d v="2023-09-07T00:39:00"/>
    <s v="Other"/>
    <s v="Yoshi Tannamuri"/>
    <n v="2467"/>
    <x v="2"/>
    <s v="M"/>
    <n v="35"/>
    <s v="A"/>
    <s v="Middle"/>
  </r>
  <r>
    <n v="1589664"/>
    <n v="98"/>
    <s v="Denmark"/>
    <d v="2023-10-18T01:39:00"/>
    <s v="Website"/>
    <s v="Wing C Tam"/>
    <n v="9044"/>
    <x v="2"/>
    <s v="M"/>
    <n v="35"/>
    <s v="A"/>
    <s v="Middle"/>
  </r>
  <r>
    <n v="1605621"/>
    <n v="98"/>
    <s v="Denmark"/>
    <d v="2023-09-05T01:33:00"/>
    <s v="App"/>
    <s v="Violeta Benitez"/>
    <n v="4118"/>
    <x v="2"/>
    <s v="M"/>
    <n v="35"/>
    <s v="A"/>
    <s v="Middle"/>
  </r>
  <r>
    <n v="512440"/>
    <n v="99"/>
    <s v="Australia"/>
    <d v="2023-06-07T00:45:00"/>
    <s v="App"/>
    <s v="Sean Connery"/>
    <n v="4280"/>
    <x v="7"/>
    <s v="F"/>
    <n v="79"/>
    <s v="A"/>
    <s v="Senior"/>
  </r>
  <r>
    <n v="284363"/>
    <n v="100"/>
    <s v="Ireland"/>
    <d v="2023-03-21T23:28:00"/>
    <s v="Website"/>
    <s v="Veysel Oeztan"/>
    <n v="3844"/>
    <x v="11"/>
    <s v="M"/>
    <n v="85"/>
    <s v="A"/>
    <s v="Senior"/>
  </r>
  <r>
    <n v="774603"/>
    <n v="101"/>
    <s v="USA"/>
    <d v="2023-05-03T00:55:00"/>
    <s v="Other"/>
    <s v="Paul Henriot"/>
    <n v="1913"/>
    <x v="1"/>
    <s v="F"/>
    <n v="63"/>
    <s v="A"/>
    <s v="Senior"/>
  </r>
  <r>
    <n v="199110"/>
    <n v="104"/>
    <s v="Australia"/>
    <d v="2023-05-21T00:46:00"/>
    <s v="Whatsapp"/>
    <s v="Arnold Cruz"/>
    <n v="717"/>
    <x v="7"/>
    <s v="M"/>
    <n v="46"/>
    <s v="A"/>
    <s v="Middle"/>
  </r>
  <r>
    <n v="279106"/>
    <n v="104"/>
    <s v="Australia"/>
    <d v="2023-01-14T00:54:00"/>
    <s v="Website"/>
    <s v="Diego Freyre"/>
    <n v="4768"/>
    <x v="7"/>
    <s v="M"/>
    <n v="46"/>
    <s v="A"/>
    <s v="Middle"/>
  </r>
  <r>
    <n v="1524093"/>
    <n v="104"/>
    <s v="Australia"/>
    <d v="2023-10-17T23:20:00"/>
    <s v="Website"/>
    <s v="Steve Frick"/>
    <n v="6754"/>
    <x v="7"/>
    <s v="M"/>
    <n v="46"/>
    <s v="A"/>
    <s v="Middle"/>
  </r>
  <r>
    <n v="50199"/>
    <n v="105"/>
    <s v="USA"/>
    <d v="2023-01-29T01:26:00"/>
    <s v="Whatsapp"/>
    <s v="Adrian Huxley"/>
    <n v="8898"/>
    <x v="1"/>
    <s v="M"/>
    <n v="80"/>
    <s v="A"/>
    <s v="Senior"/>
  </r>
  <r>
    <n v="272174"/>
    <n v="105"/>
    <s v="USA"/>
    <d v="2023-06-20T01:08:00"/>
    <s v="Whatsapp"/>
    <s v="Valarie Nelson"/>
    <n v="5045"/>
    <x v="1"/>
    <s v="M"/>
    <n v="80"/>
    <s v="A"/>
    <s v="Senior"/>
  </r>
  <r>
    <n v="1256035"/>
    <n v="105"/>
    <s v="USA"/>
    <d v="2023-01-15T23:10:00"/>
    <s v="Whatsapp"/>
    <s v="Michael Holz"/>
    <n v="2774"/>
    <x v="1"/>
    <s v="M"/>
    <n v="80"/>
    <s v="A"/>
    <s v="Senior"/>
  </r>
  <r>
    <n v="1347929"/>
    <n v="105"/>
    <s v="USA"/>
    <d v="2023-02-16T00:21:00"/>
    <s v="Website"/>
    <s v="Juri Hirano"/>
    <n v="5624"/>
    <x v="1"/>
    <s v="M"/>
    <n v="80"/>
    <s v="A"/>
    <s v="Senior"/>
  </r>
  <r>
    <n v="1660154"/>
    <n v="105"/>
    <s v="USA"/>
    <d v="2023-05-10T01:40:00"/>
    <s v="App"/>
    <s v="Wing C Tam"/>
    <n v="9184"/>
    <x v="1"/>
    <s v="M"/>
    <n v="80"/>
    <s v="A"/>
    <s v="Senior"/>
  </r>
  <r>
    <n v="468652"/>
    <n v="106"/>
    <s v="Australia"/>
    <d v="2023-07-01T00:27:00"/>
    <s v="Whatsapp"/>
    <s v="Roland Keitel"/>
    <n v="1982"/>
    <x v="7"/>
    <s v="F"/>
    <n v="40"/>
    <s v="A"/>
    <s v="Middle"/>
  </r>
  <r>
    <n v="1331311"/>
    <n v="106"/>
    <s v="Australia"/>
    <d v="2023-01-07T00:48:00"/>
    <s v="Whatsapp"/>
    <s v="Diego Freyre"/>
    <n v="1909"/>
    <x v="7"/>
    <s v="F"/>
    <n v="40"/>
    <s v="A"/>
    <s v="Middle"/>
  </r>
  <r>
    <n v="315549"/>
    <n v="108"/>
    <s v="Spain"/>
    <d v="2023-03-19T23:39:00"/>
    <s v="Whatsapp"/>
    <s v="Julie Brown"/>
    <n v="7653"/>
    <x v="5"/>
    <s v="M"/>
    <n v="63"/>
    <s v="A"/>
    <s v="Senior"/>
  </r>
  <r>
    <n v="1516849"/>
    <n v="108"/>
    <s v="Spain"/>
    <d v="2023-06-03T00:22:00"/>
    <s v="App"/>
    <s v="Pascale Cartrain"/>
    <n v="5536"/>
    <x v="5"/>
    <s v="M"/>
    <n v="63"/>
    <s v="A"/>
    <s v="Senior"/>
  </r>
  <r>
    <n v="248737"/>
    <n v="109"/>
    <s v="USA"/>
    <d v="2023-03-15T00:38:00"/>
    <s v="Website"/>
    <s v="Veysel Oeztan"/>
    <n v="1887"/>
    <x v="1"/>
    <s v="F"/>
    <n v="32"/>
    <s v="A"/>
    <s v="Young"/>
  </r>
  <r>
    <n v="534263"/>
    <n v="109"/>
    <s v="USA"/>
    <d v="2023-06-16T00:34:00"/>
    <s v="App"/>
    <s v="Marta Hernandez"/>
    <n v="3129"/>
    <x v="1"/>
    <s v="F"/>
    <n v="32"/>
    <s v="A"/>
    <s v="Young"/>
  </r>
  <r>
    <n v="784475"/>
    <n v="109"/>
    <s v="USA"/>
    <d v="2023-12-24T01:43:00"/>
    <s v="App"/>
    <s v="Violeta Benitez"/>
    <n v="505"/>
    <x v="1"/>
    <s v="F"/>
    <n v="32"/>
    <s v="A"/>
    <s v="Young"/>
  </r>
  <r>
    <n v="444540"/>
    <n v="112"/>
    <s v="USA"/>
    <d v="2023-09-05T00:24:00"/>
    <s v="Website"/>
    <s v="Anna O'Hara"/>
    <n v="8547"/>
    <x v="1"/>
    <s v="M"/>
    <n v="70"/>
    <s v="A"/>
    <s v="Senior"/>
  </r>
  <r>
    <n v="1534392"/>
    <n v="112"/>
    <s v="USA"/>
    <d v="2023-01-26T23:02:00"/>
    <s v="Website"/>
    <s v="Diego Freyre"/>
    <n v="2347"/>
    <x v="1"/>
    <s v="M"/>
    <n v="70"/>
    <s v="A"/>
    <s v="Senior"/>
  </r>
  <r>
    <n v="1221647"/>
    <n v="113"/>
    <s v="USA"/>
    <d v="2023-03-26T00:36:00"/>
    <s v="Website"/>
    <s v="Leslie Young"/>
    <n v="6210"/>
    <x v="1"/>
    <s v="F"/>
    <n v="72"/>
    <s v="A"/>
    <s v="Senior"/>
  </r>
  <r>
    <n v="1467283"/>
    <n v="113"/>
    <s v="USA"/>
    <d v="2023-08-04T02:26:00"/>
    <s v="Website"/>
    <s v="Yoshi Tannamuri"/>
    <n v="722"/>
    <x v="1"/>
    <s v="F"/>
    <n v="72"/>
    <s v="A"/>
    <s v="Senior"/>
  </r>
  <r>
    <n v="1594992"/>
    <n v="114"/>
    <s v="USA"/>
    <d v="2023-12-10T23:18:00"/>
    <s v="App"/>
    <s v="Elizabeth Lincoln"/>
    <n v="1650"/>
    <x v="1"/>
    <s v="M"/>
    <n v="38"/>
    <s v="A"/>
    <s v="Middle"/>
  </r>
  <r>
    <n v="451541"/>
    <n v="116"/>
    <s v="Denmark"/>
    <d v="2023-06-29T01:31:00"/>
    <s v="Website"/>
    <s v="Sue King"/>
    <n v="2490"/>
    <x v="2"/>
    <s v="M"/>
    <n v="88"/>
    <s v="A"/>
    <s v="Senior"/>
  </r>
  <r>
    <n v="425321"/>
    <n v="117"/>
    <s v="India"/>
    <d v="2023-08-13T01:25:00"/>
    <s v="Other"/>
    <s v="Michael Chandler"/>
    <n v="4727"/>
    <x v="10"/>
    <s v="F"/>
    <n v="28"/>
    <s v="A"/>
    <s v="Young"/>
  </r>
  <r>
    <n v="1441698"/>
    <n v="118"/>
    <s v="USA"/>
    <d v="2023-05-06T23:52:00"/>
    <s v="Website"/>
    <s v="Allen Nelson"/>
    <n v="4154"/>
    <x v="1"/>
    <s v="F"/>
    <n v="25"/>
    <s v="A"/>
    <s v="Young"/>
  </r>
  <r>
    <n v="1494087"/>
    <n v="118"/>
    <s v="USA"/>
    <d v="2023-04-23T01:37:00"/>
    <s v="Website"/>
    <s v="Kee Kuo"/>
    <n v="6162"/>
    <x v="1"/>
    <s v="F"/>
    <n v="25"/>
    <s v="A"/>
    <s v="Young"/>
  </r>
  <r>
    <n v="499444"/>
    <n v="122"/>
    <s v="Spain"/>
    <d v="2023-07-24T00:03:00"/>
    <s v="Website"/>
    <s v="Wendy Victorino"/>
    <n v="9615"/>
    <x v="5"/>
    <s v="M"/>
    <n v="41"/>
    <s v="A"/>
    <s v="Middle"/>
  </r>
  <r>
    <n v="1307458"/>
    <n v="122"/>
    <s v="Spain"/>
    <d v="2023-01-01T01:31:00"/>
    <s v="Whatsapp"/>
    <s v="Georg Pipps"/>
    <n v="943"/>
    <x v="5"/>
    <s v="M"/>
    <n v="41"/>
    <s v="A"/>
    <s v="Middle"/>
  </r>
  <r>
    <n v="1466316"/>
    <n v="122"/>
    <s v="Spain"/>
    <d v="2023-01-07T01:51:00"/>
    <s v="Whatsapp"/>
    <s v="Kyung Yu"/>
    <n v="1672"/>
    <x v="5"/>
    <s v="M"/>
    <n v="41"/>
    <s v="A"/>
    <s v="Middle"/>
  </r>
  <r>
    <n v="499301"/>
    <n v="125"/>
    <s v="Spain"/>
    <d v="2023-10-16T01:28:00"/>
    <s v="Website"/>
    <s v="Diego Freyre"/>
    <n v="8557"/>
    <x v="5"/>
    <s v="F"/>
    <n v="58"/>
    <s v="A"/>
    <s v="Middle"/>
  </r>
  <r>
    <n v="1433358"/>
    <n v="125"/>
    <s v="Spain"/>
    <d v="2023-05-30T00:20:00"/>
    <s v="Other"/>
    <s v="Giovanni Rovelli"/>
    <n v="7762"/>
    <x v="5"/>
    <s v="F"/>
    <n v="58"/>
    <s v="A"/>
    <s v="Middle"/>
  </r>
  <r>
    <n v="401879"/>
    <n v="126"/>
    <s v="USA"/>
    <d v="2023-05-06T23:34:00"/>
    <s v="Whatsapp"/>
    <s v="Helen Bennett"/>
    <n v="1022"/>
    <x v="1"/>
    <s v="F"/>
    <n v="67"/>
    <s v="A"/>
    <s v="Senior"/>
  </r>
  <r>
    <n v="1093757"/>
    <n v="127"/>
    <s v="Denmark"/>
    <d v="2023-12-04T00:00:00"/>
    <s v="Website"/>
    <s v="Valarie Nelson"/>
    <n v="5671"/>
    <x v="2"/>
    <s v="F"/>
    <n v="57"/>
    <s v="A"/>
    <s v="Middle"/>
  </r>
  <r>
    <n v="1536698"/>
    <n v="127"/>
    <s v="Denmark"/>
    <d v="2023-11-10T02:07:00"/>
    <s v="Whatsapp"/>
    <s v="Diego Freyre"/>
    <n v="2350"/>
    <x v="2"/>
    <s v="F"/>
    <n v="57"/>
    <s v="A"/>
    <s v="Middle"/>
  </r>
  <r>
    <n v="73293"/>
    <n v="128"/>
    <s v="USA"/>
    <d v="2023-12-12T01:23:00"/>
    <s v="App"/>
    <s v="Matti Karttunen"/>
    <n v="7868"/>
    <x v="1"/>
    <s v="F"/>
    <n v="55"/>
    <s v="A"/>
    <s v="Middle"/>
  </r>
  <r>
    <n v="98856"/>
    <n v="129"/>
    <s v="USA"/>
    <d v="2023-11-09T00:10:00"/>
    <s v="Website"/>
    <s v="Kyung Yu"/>
    <n v="7750"/>
    <x v="1"/>
    <s v="F"/>
    <n v="21"/>
    <s v="A"/>
    <s v="Young"/>
  </r>
  <r>
    <n v="1311114"/>
    <n v="130"/>
    <s v="USA"/>
    <d v="2023-06-23T01:20:00"/>
    <s v="App"/>
    <s v="Thomas Hardy"/>
    <n v="1596"/>
    <x v="1"/>
    <s v="F"/>
    <n v="50"/>
    <s v="A"/>
    <s v="Middle"/>
  </r>
  <r>
    <n v="552683"/>
    <n v="131"/>
    <s v="Italy"/>
    <d v="2023-05-08T01:26:00"/>
    <s v="Other"/>
    <s v="Julie Young"/>
    <n v="6578"/>
    <x v="9"/>
    <s v="F"/>
    <n v="90"/>
    <s v="A"/>
    <s v="Senior"/>
  </r>
  <r>
    <n v="1590156"/>
    <n v="131"/>
    <s v="Italy"/>
    <d v="2023-03-30T23:46:00"/>
    <s v="App"/>
    <s v="Diego Freyre"/>
    <n v="8404"/>
    <x v="9"/>
    <s v="F"/>
    <n v="90"/>
    <s v="A"/>
    <s v="Senior"/>
  </r>
  <r>
    <n v="306798"/>
    <n v="132"/>
    <s v="Spain"/>
    <d v="2023-01-14T00:29:00"/>
    <s v="Whatsapp"/>
    <s v="Mary Saveley"/>
    <n v="291"/>
    <x v="5"/>
    <s v="F"/>
    <n v="50"/>
    <s v="A"/>
    <s v="Middle"/>
  </r>
  <r>
    <n v="322784"/>
    <n v="132"/>
    <s v="Spain"/>
    <d v="2023-01-02T23:21:00"/>
    <s v="Whatsapp"/>
    <s v="Valarie Young"/>
    <n v="5201"/>
    <x v="5"/>
    <s v="F"/>
    <n v="50"/>
    <s v="A"/>
    <s v="Middle"/>
  </r>
  <r>
    <n v="649787"/>
    <n v="132"/>
    <s v="Spain"/>
    <d v="2023-03-16T00:42:00"/>
    <s v="Website"/>
    <s v="Valarie Young"/>
    <n v="8578"/>
    <x v="5"/>
    <s v="F"/>
    <n v="50"/>
    <s v="A"/>
    <s v="Middle"/>
  </r>
  <r>
    <n v="730295"/>
    <n v="134"/>
    <s v="Australia"/>
    <d v="2023-08-06T00:04:00"/>
    <s v="Whatsapp"/>
    <s v="Jytte Petersen"/>
    <n v="4721"/>
    <x v="7"/>
    <s v="M"/>
    <n v="82"/>
    <s v="A"/>
    <s v="Senior"/>
  </r>
  <r>
    <n v="1343941"/>
    <n v="135"/>
    <s v="Spain"/>
    <d v="2023-08-09T23:14:00"/>
    <m/>
    <s v="Georg Pipps"/>
    <n v="6934"/>
    <x v="5"/>
    <s v="F"/>
    <n v="27"/>
    <s v="A"/>
    <s v="Young"/>
  </r>
  <r>
    <n v="1516974"/>
    <n v="136"/>
    <s v="USA"/>
    <d v="2023-05-11T00:55:00"/>
    <s v="Other"/>
    <s v="Jeff Young"/>
    <n v="1042"/>
    <x v="1"/>
    <s v="F"/>
    <n v="36"/>
    <s v="A"/>
    <s v="Middle"/>
  </r>
  <r>
    <n v="318630"/>
    <n v="137"/>
    <s v="India"/>
    <d v="2023-04-13T23:22:00"/>
    <s v="Whatsapp"/>
    <s v="Annette Roulet"/>
    <n v="9655"/>
    <x v="10"/>
    <s v="M"/>
    <n v="25"/>
    <s v="A"/>
    <s v="Young"/>
  </r>
  <r>
    <n v="1147846"/>
    <n v="137"/>
    <s v="India"/>
    <d v="2023-10-25T00:34:00"/>
    <s v="Other"/>
    <s v="Ann Brown"/>
    <n v="792"/>
    <x v="10"/>
    <s v="M"/>
    <n v="25"/>
    <s v="A"/>
    <s v="Young"/>
  </r>
  <r>
    <n v="280739"/>
    <n v="138"/>
    <s v="USA"/>
    <d v="2023-07-06T23:37:00"/>
    <s v="Whatsapp"/>
    <s v="Janine Labrune"/>
    <n v="2453"/>
    <x v="1"/>
    <s v="F"/>
    <n v="27"/>
    <s v="A"/>
    <s v="Young"/>
  </r>
  <r>
    <n v="114309"/>
    <n v="139"/>
    <s v="USA"/>
    <d v="2023-06-25T01:42:00"/>
    <s v="Other"/>
    <s v="Maurizio Moroni"/>
    <n v="5868"/>
    <x v="1"/>
    <s v="F"/>
    <n v="75"/>
    <s v="A"/>
    <s v="Senior"/>
  </r>
  <r>
    <n v="1471380"/>
    <n v="139"/>
    <s v="USA"/>
    <d v="2023-08-28T23:02:00"/>
    <s v="Other"/>
    <s v="Diego Freyre"/>
    <n v="2139"/>
    <x v="1"/>
    <s v="F"/>
    <n v="75"/>
    <s v="A"/>
    <s v="Senior"/>
  </r>
  <r>
    <n v="131508"/>
    <n v="140"/>
    <s v="USA"/>
    <d v="2023-02-11T00:50:00"/>
    <s v="Website"/>
    <s v="Leslie Murphy"/>
    <n v="2656"/>
    <x v="1"/>
    <s v="M"/>
    <n v="58"/>
    <s v="A"/>
    <s v="Middle"/>
  </r>
  <r>
    <n v="85703"/>
    <n v="142"/>
    <s v="India"/>
    <d v="2023-01-05T23:47:00"/>
    <s v="App"/>
    <s v="Jonas Bergulfsen"/>
    <n v="3427"/>
    <x v="10"/>
    <s v="M"/>
    <n v="77"/>
    <s v="A"/>
    <s v="Senior"/>
  </r>
  <r>
    <n v="1337570"/>
    <n v="143"/>
    <s v="USA"/>
    <d v="2023-02-06T23:10:00"/>
    <s v="Whatsapp"/>
    <s v="Violeta Benitez"/>
    <n v="518"/>
    <x v="1"/>
    <s v="M"/>
    <n v="46"/>
    <s v="A"/>
    <s v="Middle"/>
  </r>
  <r>
    <n v="1642122"/>
    <n v="143"/>
    <s v="USA"/>
    <d v="2023-10-28T00:17:00"/>
    <s v="App"/>
    <s v="Palle Ibsen"/>
    <n v="819"/>
    <x v="1"/>
    <s v="M"/>
    <n v="46"/>
    <s v="A"/>
    <s v="Middle"/>
  </r>
  <r>
    <n v="1089032"/>
    <n v="144"/>
    <s v="Denmark"/>
    <d v="2023-06-08T00:33:00"/>
    <s v="Other"/>
    <s v="Jose Pedro Roel"/>
    <n v="9067"/>
    <x v="2"/>
    <s v="M"/>
    <n v="27"/>
    <s v="A"/>
    <s v="Young"/>
  </r>
  <r>
    <n v="1358679"/>
    <n v="144"/>
    <s v="Denmark"/>
    <d v="2023-03-26T01:01:00"/>
    <s v="Website"/>
    <s v="Ann Brown"/>
    <n v="3276"/>
    <x v="2"/>
    <s v="M"/>
    <n v="27"/>
    <s v="A"/>
    <s v="Young"/>
  </r>
  <r>
    <n v="1376435"/>
    <n v="145"/>
    <s v="Italy"/>
    <d v="2023-03-06T23:40:00"/>
    <s v="App"/>
    <s v="Kalle Suominen"/>
    <n v="8109"/>
    <x v="9"/>
    <s v="M"/>
    <n v="18"/>
    <s v="A"/>
    <s v="Young"/>
  </r>
  <r>
    <n v="566985"/>
    <n v="146"/>
    <s v="Norway"/>
    <d v="2023-06-27T00:48:00"/>
    <s v="Other"/>
    <s v="Roland Keitel"/>
    <n v="3344"/>
    <x v="4"/>
    <s v="M"/>
    <n v="85"/>
    <s v="A"/>
    <s v="Senior"/>
  </r>
  <r>
    <n v="775856"/>
    <n v="146"/>
    <s v="Norway"/>
    <d v="2023-10-15T00:24:00"/>
    <s v="App"/>
    <s v="Julie King"/>
    <n v="5780"/>
    <x v="4"/>
    <s v="M"/>
    <n v="85"/>
    <s v="A"/>
    <s v="Senior"/>
  </r>
  <r>
    <n v="1385078"/>
    <n v="146"/>
    <s v="Norway"/>
    <d v="2023-07-19T01:33:00"/>
    <s v="App"/>
    <s v="Dean Cassidy"/>
    <n v="1972"/>
    <x v="4"/>
    <s v="M"/>
    <n v="85"/>
    <s v="A"/>
    <s v="Senior"/>
  </r>
  <r>
    <n v="1646930"/>
    <n v="146"/>
    <s v="Norway"/>
    <d v="2023-06-10T01:09:00"/>
    <s v="Other"/>
    <s v="Julie King"/>
    <n v="5619"/>
    <x v="4"/>
    <s v="M"/>
    <n v="85"/>
    <s v="A"/>
    <s v="Senior"/>
  </r>
  <r>
    <n v="54569"/>
    <n v="147"/>
    <s v="USA"/>
    <d v="2023-12-17T23:21:00"/>
    <s v="App"/>
    <s v="Daniel Da Cunha"/>
    <n v="6561"/>
    <x v="1"/>
    <s v="F"/>
    <n v="29"/>
    <s v="A"/>
    <s v="Young"/>
  </r>
  <r>
    <n v="122492"/>
    <n v="147"/>
    <s v="USA"/>
    <d v="2023-07-02T22:41:00"/>
    <s v="App"/>
    <s v="Maria Larsson"/>
    <n v="1788"/>
    <x v="1"/>
    <s v="F"/>
    <n v="29"/>
    <s v="A"/>
    <s v="Young"/>
  </r>
  <r>
    <n v="361964"/>
    <n v="147"/>
    <s v="USA"/>
    <d v="2023-02-20T00:36:00"/>
    <s v="App"/>
    <s v="Kyung Yu"/>
    <n v="2602"/>
    <x v="1"/>
    <s v="F"/>
    <n v="29"/>
    <s v="A"/>
    <s v="Young"/>
  </r>
  <r>
    <n v="14971"/>
    <n v="148"/>
    <s v="Spain"/>
    <d v="2023-09-10T00:06:00"/>
    <s v="Other"/>
    <s v="Violeta Benitez"/>
    <n v="7545"/>
    <x v="5"/>
    <s v="F"/>
    <n v="33"/>
    <s v="A"/>
    <s v="Young"/>
  </r>
  <r>
    <n v="226876"/>
    <n v="150"/>
    <s v="USA"/>
    <d v="2023-01-30T22:50:00"/>
    <s v="App"/>
    <s v="Valarie Nelson"/>
    <n v="17"/>
    <x v="1"/>
    <s v="F"/>
    <n v="31"/>
    <s v="A"/>
    <s v="Young"/>
  </r>
  <r>
    <n v="1528079"/>
    <n v="150"/>
    <s v="USA"/>
    <d v="2023-12-13T00:05:00"/>
    <s v="Other"/>
    <s v="Valarie Nelson"/>
    <n v="8608"/>
    <x v="1"/>
    <s v="F"/>
    <n v="31"/>
    <s v="A"/>
    <s v="Young"/>
  </r>
  <r>
    <n v="701802"/>
    <n v="151"/>
    <s v="Germany"/>
    <d v="2023-04-04T01:12:00"/>
    <s v="Other"/>
    <s v="Frederique Citeaux"/>
    <n v="927"/>
    <x v="6"/>
    <s v="M"/>
    <n v="76"/>
    <s v="A"/>
    <s v="Senior"/>
  </r>
  <r>
    <n v="238602"/>
    <n v="153"/>
    <s v="USA"/>
    <d v="2023-04-01T01:12:00"/>
    <m/>
    <s v="Jonas Bergulfsen"/>
    <n v="951"/>
    <x v="1"/>
    <s v="M"/>
    <n v="19"/>
    <s v="A"/>
    <s v="Young"/>
  </r>
  <r>
    <n v="402508"/>
    <n v="155"/>
    <s v="India"/>
    <d v="2023-10-20T01:40:00"/>
    <s v="Website"/>
    <s v="Ann Brown"/>
    <n v="8064"/>
    <x v="10"/>
    <s v="M"/>
    <n v="56"/>
    <s v="A"/>
    <s v="Middle"/>
  </r>
  <r>
    <n v="585827"/>
    <n v="156"/>
    <s v="France"/>
    <d v="2023-01-18T23:38:00"/>
    <s v="Website"/>
    <s v="Elizabeth Devon"/>
    <n v="3966"/>
    <x v="0"/>
    <s v="F"/>
    <n v="32"/>
    <s v="A"/>
    <s v="Young"/>
  </r>
  <r>
    <n v="95500"/>
    <n v="158"/>
    <s v="USA"/>
    <d v="2023-03-25T00:51:00"/>
    <s v="Whatsapp"/>
    <s v="Leslie Murphy"/>
    <n v="7674"/>
    <x v="1"/>
    <s v="F"/>
    <n v="41"/>
    <s v="A"/>
    <s v="Middle"/>
  </r>
  <r>
    <n v="1074617"/>
    <n v="158"/>
    <s v="USA"/>
    <d v="2023-05-04T00:19:00"/>
    <s v="Whatsapp"/>
    <s v="Giovanni Rovelli"/>
    <n v="4729"/>
    <x v="1"/>
    <s v="F"/>
    <n v="41"/>
    <s v="A"/>
    <s v="Middle"/>
  </r>
  <r>
    <n v="1149537"/>
    <n v="158"/>
    <s v="USA"/>
    <d v="2023-02-01T00:20:00"/>
    <s v="Website"/>
    <s v="Steve Frick"/>
    <n v="2663"/>
    <x v="1"/>
    <s v="F"/>
    <n v="41"/>
    <s v="A"/>
    <s v="Middle"/>
  </r>
  <r>
    <n v="649627"/>
    <n v="159"/>
    <s v="USA"/>
    <d v="2023-11-19T00:38:00"/>
    <s v="Other"/>
    <s v="Valarie Nelson"/>
    <n v="5618"/>
    <x v="1"/>
    <s v="M"/>
    <n v="25"/>
    <s v="A"/>
    <s v="Young"/>
  </r>
  <r>
    <n v="659390"/>
    <n v="159"/>
    <s v="USA"/>
    <d v="2023-12-16T00:15:00"/>
    <s v="App"/>
    <s v="Diego Freyre"/>
    <n v="2372"/>
    <x v="1"/>
    <s v="M"/>
    <n v="25"/>
    <s v="A"/>
    <s v="Young"/>
  </r>
  <r>
    <n v="692440"/>
    <n v="159"/>
    <s v="USA"/>
    <d v="2023-07-19T23:42:00"/>
    <s v="Other"/>
    <s v="Kwai Yu"/>
    <n v="7041"/>
    <x v="1"/>
    <s v="M"/>
    <n v="25"/>
    <s v="A"/>
    <s v="Young"/>
  </r>
  <r>
    <n v="1075177"/>
    <n v="161"/>
    <s v="France"/>
    <d v="2023-03-07T22:36:00"/>
    <s v="App"/>
    <s v="Diego Freyre"/>
    <n v="1124"/>
    <x v="0"/>
    <s v="F"/>
    <n v="68"/>
    <s v="A"/>
    <s v="Senior"/>
  </r>
  <r>
    <n v="964075"/>
    <n v="162"/>
    <s v="USA"/>
    <d v="2023-04-17T23:22:00"/>
    <s v="Other"/>
    <s v="Diego Freyre"/>
    <n v="1275"/>
    <x v="1"/>
    <s v="F"/>
    <n v="63"/>
    <s v="A"/>
    <s v="Senior"/>
  </r>
  <r>
    <n v="1395839"/>
    <n v="163"/>
    <s v="USA"/>
    <d v="2023-05-24T00:16:00"/>
    <s v="Website"/>
    <s v="Diego Freyre"/>
    <n v="2045"/>
    <x v="1"/>
    <s v="F"/>
    <n v="81"/>
    <s v="A"/>
    <s v="Senior"/>
  </r>
  <r>
    <n v="332513"/>
    <n v="164"/>
    <s v="USA"/>
    <d v="2023-03-17T01:16:00"/>
    <s v="App"/>
    <s v="Henriette Pfalzheim"/>
    <n v="9265"/>
    <x v="1"/>
    <s v="M"/>
    <n v="36"/>
    <s v="A"/>
    <s v="Middle"/>
  </r>
  <r>
    <n v="754402"/>
    <n v="164"/>
    <s v="USA"/>
    <d v="2023-06-26T01:26:00"/>
    <s v="Whatsapp"/>
    <s v="Arnold Cruz"/>
    <n v="136"/>
    <x v="1"/>
    <s v="M"/>
    <n v="36"/>
    <s v="A"/>
    <s v="Middle"/>
  </r>
  <r>
    <n v="1289947"/>
    <n v="164"/>
    <s v="USA"/>
    <d v="2023-11-21T23:25:00"/>
    <s v="Website"/>
    <s v="Jeff Young"/>
    <n v="1867"/>
    <x v="1"/>
    <s v="M"/>
    <n v="36"/>
    <s v="A"/>
    <s v="Middle"/>
  </r>
  <r>
    <n v="1644933"/>
    <n v="164"/>
    <s v="USA"/>
    <d v="2023-07-20T00:29:00"/>
    <s v="App"/>
    <s v="Akiko Shimamura"/>
    <n v="3831"/>
    <x v="1"/>
    <s v="M"/>
    <n v="36"/>
    <s v="A"/>
    <s v="Middle"/>
  </r>
  <r>
    <n v="325850"/>
    <n v="166"/>
    <s v="France"/>
    <d v="2023-05-09T00:47:00"/>
    <s v="Whatsapp"/>
    <s v="Diego Freyre"/>
    <n v="7311"/>
    <x v="0"/>
    <s v="M"/>
    <n v="27"/>
    <s v="A"/>
    <s v="Young"/>
  </r>
  <r>
    <n v="877681"/>
    <n v="166"/>
    <s v="France"/>
    <d v="2023-12-24T01:53:00"/>
    <s v="Other"/>
    <s v="Juri Hirano"/>
    <n v="2796"/>
    <x v="0"/>
    <s v="M"/>
    <n v="27"/>
    <s v="A"/>
    <s v="Young"/>
  </r>
  <r>
    <n v="296324"/>
    <n v="167"/>
    <s v="Australia"/>
    <d v="2023-05-13T23:09:00"/>
    <s v="Whatsapp"/>
    <s v="Georg Pipps"/>
    <n v="5732"/>
    <x v="7"/>
    <s v="F"/>
    <n v="27"/>
    <s v="A"/>
    <s v="Young"/>
  </r>
  <r>
    <n v="1029432"/>
    <n v="169"/>
    <s v="France"/>
    <d v="2023-08-10T23:03:00"/>
    <s v="App"/>
    <s v="Valarie Franco"/>
    <n v="9527"/>
    <x v="0"/>
    <s v="F"/>
    <n v="42"/>
    <s v="A"/>
    <s v="Middle"/>
  </r>
  <r>
    <n v="582139"/>
    <n v="170"/>
    <s v="Italy"/>
    <d v="2023-09-26T02:09:00"/>
    <s v="App"/>
    <s v="Palle Ibsen"/>
    <n v="2002"/>
    <x v="9"/>
    <s v="M"/>
    <n v="83"/>
    <s v="A"/>
    <s v="Senior"/>
  </r>
  <r>
    <n v="670697"/>
    <n v="171"/>
    <s v="USA"/>
    <d v="2023-05-16T00:23:00"/>
    <s v="Whatsapp"/>
    <s v="Jonas Bergulfsen"/>
    <n v="4251"/>
    <x v="1"/>
    <s v="M"/>
    <n v="31"/>
    <s v="A"/>
    <s v="Young"/>
  </r>
  <r>
    <n v="40114"/>
    <n v="172"/>
    <s v="USA"/>
    <d v="2023-09-24T01:12:00"/>
    <s v="App"/>
    <s v="Veysel Oeztan"/>
    <n v="1841"/>
    <x v="1"/>
    <s v="M"/>
    <n v="36"/>
    <s v="A"/>
    <s v="Middle"/>
  </r>
  <r>
    <n v="463922"/>
    <n v="172"/>
    <s v="USA"/>
    <d v="2023-09-23T01:05:00"/>
    <s v="Website"/>
    <s v="Eric Natividad"/>
    <n v="484"/>
    <x v="1"/>
    <s v="M"/>
    <n v="36"/>
    <s v="A"/>
    <s v="Middle"/>
  </r>
  <r>
    <n v="320353"/>
    <n v="173"/>
    <s v="India"/>
    <d v="2023-05-25T00:41:00"/>
    <s v="App"/>
    <s v="Veysel Oeztan"/>
    <n v="7229"/>
    <x v="10"/>
    <s v="M"/>
    <n v="59"/>
    <s v="A"/>
    <s v="Middle"/>
  </r>
  <r>
    <n v="563443"/>
    <n v="173"/>
    <s v="India"/>
    <d v="2023-10-29T00:36:00"/>
    <s v="Other"/>
    <s v="Kwai Yu"/>
    <n v="8023"/>
    <x v="10"/>
    <s v="M"/>
    <n v="59"/>
    <s v="A"/>
    <s v="Middle"/>
  </r>
  <r>
    <n v="640945"/>
    <n v="174"/>
    <s v="Italy"/>
    <d v="2023-05-16T00:09:00"/>
    <s v="Whatsapp"/>
    <s v="Steve Thompson"/>
    <n v="5492"/>
    <x v="9"/>
    <s v="M"/>
    <n v="68"/>
    <s v="A"/>
    <s v="Senior"/>
  </r>
  <r>
    <n v="1155724"/>
    <n v="174"/>
    <s v="Italy"/>
    <d v="2023-06-14T23:14:00"/>
    <s v="Other"/>
    <s v="Valarie Nelson"/>
    <n v="2828"/>
    <x v="9"/>
    <s v="M"/>
    <n v="68"/>
    <s v="A"/>
    <s v="Senior"/>
  </r>
  <r>
    <n v="698048"/>
    <n v="175"/>
    <s v="USA"/>
    <d v="2023-11-04T01:48:00"/>
    <s v="Other"/>
    <s v="Diego Freyre"/>
    <n v="731"/>
    <x v="1"/>
    <s v="M"/>
    <n v="70"/>
    <s v="A"/>
    <s v="Senior"/>
  </r>
  <r>
    <n v="1424927"/>
    <n v="176"/>
    <s v="France"/>
    <d v="2023-12-04T00:05:00"/>
    <s v="Website"/>
    <s v="Elizabeth Lincoln"/>
    <n v="9104"/>
    <x v="0"/>
    <s v="M"/>
    <n v="46"/>
    <s v="A"/>
    <s v="Middle"/>
  </r>
  <r>
    <n v="299065"/>
    <n v="177"/>
    <s v="India"/>
    <d v="2023-04-11T22:47:00"/>
    <s v="Other"/>
    <s v="Matti Karttunen"/>
    <n v="7292"/>
    <x v="10"/>
    <s v="M"/>
    <n v="75"/>
    <s v="A"/>
    <s v="Senior"/>
  </r>
  <r>
    <n v="661822"/>
    <n v="177"/>
    <s v="India"/>
    <d v="2023-10-15T23:37:00"/>
    <s v="Whatsapp"/>
    <s v="Mary Saveley"/>
    <n v="2352"/>
    <x v="10"/>
    <s v="M"/>
    <n v="75"/>
    <s v="A"/>
    <s v="Senior"/>
  </r>
  <r>
    <n v="983456"/>
    <n v="177"/>
    <s v="India"/>
    <d v="2023-04-25T01:37:00"/>
    <s v="Other"/>
    <s v="Michael Frick"/>
    <n v="2938"/>
    <x v="10"/>
    <s v="M"/>
    <n v="75"/>
    <s v="A"/>
    <s v="Senior"/>
  </r>
  <r>
    <n v="477337"/>
    <n v="178"/>
    <s v="India"/>
    <d v="2023-01-24T22:55:00"/>
    <s v="App"/>
    <s v="Diego Freyre"/>
    <n v="8277"/>
    <x v="10"/>
    <s v="F"/>
    <n v="24"/>
    <s v="A"/>
    <s v="Young"/>
  </r>
  <r>
    <n v="514550"/>
    <n v="178"/>
    <s v="India"/>
    <d v="2023-06-01T01:37:00"/>
    <s v="App"/>
    <s v="Valarie Franco"/>
    <n v="9871"/>
    <x v="10"/>
    <s v="F"/>
    <n v="24"/>
    <s v="A"/>
    <s v="Young"/>
  </r>
  <r>
    <n v="1156199"/>
    <n v="179"/>
    <s v="France"/>
    <d v="2023-08-09T00:11:00"/>
    <s v="Website"/>
    <s v="Kyung Yu"/>
    <n v="893"/>
    <x v="0"/>
    <s v="F"/>
    <n v="27"/>
    <s v="A"/>
    <s v="Young"/>
  </r>
  <r>
    <n v="479589"/>
    <n v="180"/>
    <s v="USA"/>
    <d v="2023-03-26T23:48:00"/>
    <s v="Other"/>
    <s v="Victoria Ashworth"/>
    <n v="9486"/>
    <x v="1"/>
    <s v="F"/>
    <n v="81"/>
    <s v="A"/>
    <s v="Senior"/>
  </r>
  <r>
    <n v="717493"/>
    <n v="180"/>
    <s v="USA"/>
    <d v="2023-02-21T00:53:00"/>
    <s v="Other"/>
    <s v="Victoria Ashworth"/>
    <n v="1788"/>
    <x v="1"/>
    <s v="F"/>
    <n v="81"/>
    <s v="A"/>
    <s v="Senior"/>
  </r>
  <r>
    <n v="146917"/>
    <n v="183"/>
    <s v="India"/>
    <d v="2023-02-24T01:46:00"/>
    <s v="Other"/>
    <s v="Julie King"/>
    <n v="2595"/>
    <x v="10"/>
    <s v="M"/>
    <n v="66"/>
    <s v="A"/>
    <s v="Senior"/>
  </r>
  <r>
    <n v="1312407"/>
    <n v="183"/>
    <s v="India"/>
    <d v="2023-04-04T01:19:00"/>
    <s v="App"/>
    <s v="Catherine Dewey"/>
    <n v="9002"/>
    <x v="10"/>
    <s v="M"/>
    <n v="66"/>
    <s v="A"/>
    <s v="Senior"/>
  </r>
  <r>
    <n v="686575"/>
    <n v="184"/>
    <s v="Singapore"/>
    <d v="2023-07-05T23:20:00"/>
    <s v="Website"/>
    <s v="Diego Freyre"/>
    <n v="5597"/>
    <x v="3"/>
    <s v="M"/>
    <n v="79"/>
    <s v="A"/>
    <s v="Senior"/>
  </r>
  <r>
    <n v="749692"/>
    <n v="184"/>
    <s v="Singapore"/>
    <d v="2023-03-27T01:08:00"/>
    <s v="Website"/>
    <s v="Daniel Tonini"/>
    <n v="6601"/>
    <x v="3"/>
    <s v="M"/>
    <n v="79"/>
    <s v="A"/>
    <s v="Senior"/>
  </r>
  <r>
    <n v="781195"/>
    <n v="184"/>
    <s v="Singapore"/>
    <d v="2023-11-02T00:11:00"/>
    <s v="App"/>
    <s v="Maurizio Moroni"/>
    <n v="5349"/>
    <x v="3"/>
    <s v="M"/>
    <n v="79"/>
    <s v="A"/>
    <s v="Senior"/>
  </r>
  <r>
    <n v="561027"/>
    <n v="185"/>
    <s v="Austria"/>
    <d v="2023-11-25T01:20:00"/>
    <s v="Whatsapp"/>
    <s v="Julie King"/>
    <n v="9534"/>
    <x v="12"/>
    <s v="M"/>
    <n v="86"/>
    <s v="A"/>
    <s v="Senior"/>
  </r>
  <r>
    <n v="208396"/>
    <n v="186"/>
    <s v="Singapore"/>
    <d v="2023-04-17T01:39:00"/>
    <s v="Whatsapp"/>
    <s v="Henriette Pfalzheim"/>
    <n v="9712"/>
    <x v="3"/>
    <s v="F"/>
    <n v="63"/>
    <s v="A"/>
    <s v="Senior"/>
  </r>
  <r>
    <n v="1668581"/>
    <n v="186"/>
    <s v="Singapore"/>
    <d v="2023-09-24T00:49:00"/>
    <s v="Website"/>
    <s v="Juri Yoshido"/>
    <n v="6296"/>
    <x v="3"/>
    <s v="F"/>
    <n v="63"/>
    <s v="A"/>
    <s v="Senior"/>
  </r>
  <r>
    <n v="272255"/>
    <n v="187"/>
    <s v="France"/>
    <d v="2023-05-15T23:47:00"/>
    <s v="Whatsapp"/>
    <s v="Diego Freyre"/>
    <n v="1181"/>
    <x v="0"/>
    <s v="F"/>
    <n v="68"/>
    <s v="A"/>
    <s v="Senior"/>
  </r>
  <r>
    <n v="1017548"/>
    <n v="187"/>
    <s v="France"/>
    <d v="2023-02-13T01:23:00"/>
    <s v="Website"/>
    <s v="Tony Calaghan"/>
    <n v="7555"/>
    <x v="0"/>
    <s v="F"/>
    <n v="68"/>
    <s v="A"/>
    <s v="Senior"/>
  </r>
  <r>
    <n v="1585229"/>
    <n v="187"/>
    <s v="France"/>
    <d v="2023-02-06T00:16:00"/>
    <s v="App"/>
    <s v="Marta Hernandez"/>
    <n v="7994"/>
    <x v="0"/>
    <s v="F"/>
    <n v="68"/>
    <s v="A"/>
    <s v="Senior"/>
  </r>
  <r>
    <n v="148706"/>
    <n v="188"/>
    <s v="India"/>
    <d v="2023-12-09T23:20:00"/>
    <s v="App"/>
    <s v="Valarie Nelson"/>
    <n v="4301"/>
    <x v="10"/>
    <s v="F"/>
    <n v="72"/>
    <s v="A"/>
    <s v="Senior"/>
  </r>
  <r>
    <n v="471520"/>
    <n v="188"/>
    <s v="India"/>
    <d v="2023-09-13T00:39:00"/>
    <s v="Website"/>
    <s v="Diego Freyre"/>
    <n v="8652"/>
    <x v="10"/>
    <s v="F"/>
    <n v="72"/>
    <s v="A"/>
    <s v="Senior"/>
  </r>
  <r>
    <n v="824598"/>
    <n v="189"/>
    <s v="USA"/>
    <d v="2023-11-23T00:49:00"/>
    <s v="Other"/>
    <s v="Diego Freyre"/>
    <n v="5989"/>
    <x v="1"/>
    <s v="F"/>
    <n v="59"/>
    <s v="A"/>
    <s v="Middle"/>
  </r>
  <r>
    <n v="1169043"/>
    <n v="189"/>
    <s v="USA"/>
    <d v="2023-06-25T00:24:00"/>
    <s v="Whatsapp"/>
    <s v="Diego Freyre"/>
    <n v="6955"/>
    <x v="1"/>
    <s v="F"/>
    <n v="59"/>
    <s v="A"/>
    <s v="Middle"/>
  </r>
  <r>
    <n v="386283"/>
    <n v="190"/>
    <s v="France"/>
    <d v="2023-02-06T23:45:00"/>
    <s v="App"/>
    <s v="Frederique Citeaux"/>
    <n v="8183"/>
    <x v="0"/>
    <s v="M"/>
    <n v="71"/>
    <s v="A"/>
    <s v="Senior"/>
  </r>
  <r>
    <n v="1230246"/>
    <n v="190"/>
    <s v="France"/>
    <d v="2023-11-23T22:52:00"/>
    <s v="Website"/>
    <s v="Elizabeth Lincoln"/>
    <n v="7244"/>
    <x v="0"/>
    <s v="M"/>
    <n v="71"/>
    <s v="A"/>
    <s v="Senior"/>
  </r>
  <r>
    <n v="1598652"/>
    <n v="191"/>
    <s v="Germany"/>
    <d v="2023-10-26T23:32:00"/>
    <s v="App"/>
    <s v="Jan Klaeboe"/>
    <n v="2084"/>
    <x v="6"/>
    <s v="F"/>
    <n v="23"/>
    <s v="A"/>
    <s v="Young"/>
  </r>
  <r>
    <n v="750732"/>
    <n v="194"/>
    <s v="India"/>
    <d v="2023-11-17T23:34:00"/>
    <s v="App"/>
    <s v="Roland Keitel"/>
    <n v="8355"/>
    <x v="10"/>
    <s v="F"/>
    <n v="64"/>
    <s v="A"/>
    <s v="Senior"/>
  </r>
  <r>
    <n v="878771"/>
    <n v="194"/>
    <s v="India"/>
    <d v="2023-07-21T01:58:00"/>
    <s v="Whatsapp"/>
    <s v="Francisca Cervantes"/>
    <n v="7705"/>
    <x v="10"/>
    <s v="F"/>
    <n v="64"/>
    <s v="A"/>
    <s v="Senior"/>
  </r>
  <r>
    <n v="1039481"/>
    <n v="194"/>
    <s v="India"/>
    <d v="2023-05-14T23:04:00"/>
    <s v="Whatsapp"/>
    <s v="Adrian Huxley"/>
    <n v="8428"/>
    <x v="10"/>
    <s v="F"/>
    <n v="64"/>
    <s v="A"/>
    <s v="Senior"/>
  </r>
  <r>
    <n v="901917"/>
    <n v="195"/>
    <s v="USA"/>
    <d v="2023-07-17T01:39:00"/>
    <s v="Other"/>
    <s v="Akiko Shimamura"/>
    <n v="1318"/>
    <x v="1"/>
    <s v="F"/>
    <n v="51"/>
    <s v="A"/>
    <s v="Middle"/>
  </r>
  <r>
    <n v="1472256"/>
    <n v="196"/>
    <s v="USA"/>
    <d v="2023-12-14T00:09:00"/>
    <s v="App"/>
    <s v="Jean Fresnisre"/>
    <n v="2311"/>
    <x v="1"/>
    <s v="M"/>
    <n v="77"/>
    <s v="A"/>
    <s v="Senior"/>
  </r>
  <r>
    <n v="506882"/>
    <n v="197"/>
    <s v="USA"/>
    <d v="2023-11-02T01:26:00"/>
    <s v="Website"/>
    <s v="Diego Freyre"/>
    <n v="3087"/>
    <x v="1"/>
    <s v="M"/>
    <n v="38"/>
    <s v="A"/>
    <s v="Middle"/>
  </r>
  <r>
    <n v="971123"/>
    <n v="197"/>
    <s v="USA"/>
    <d v="2023-02-02T00:32:00"/>
    <s v="Whatsapp"/>
    <s v="Diego Freyre"/>
    <n v="4194"/>
    <x v="1"/>
    <s v="M"/>
    <n v="38"/>
    <s v="A"/>
    <s v="Middle"/>
  </r>
  <r>
    <n v="380866"/>
    <n v="202"/>
    <s v="USA"/>
    <d v="2023-12-31T01:02:00"/>
    <s v="Other"/>
    <s v="Carine Schmitt"/>
    <n v="526"/>
    <x v="1"/>
    <s v="M"/>
    <n v="86"/>
    <s v="A"/>
    <s v="Senior"/>
  </r>
  <r>
    <n v="699766"/>
    <n v="202"/>
    <s v="USA"/>
    <d v="2023-12-29T01:28:00"/>
    <s v="App"/>
    <s v="Matti Karttunen"/>
    <n v="2379"/>
    <x v="1"/>
    <s v="M"/>
    <n v="86"/>
    <s v="A"/>
    <s v="Senior"/>
  </r>
  <r>
    <n v="1374086"/>
    <n v="206"/>
    <s v="USA"/>
    <d v="2023-09-10T23:42:00"/>
    <s v="Other"/>
    <s v="Akiko Shimamura"/>
    <n v="622"/>
    <x v="1"/>
    <s v="F"/>
    <n v="56"/>
    <s v="A"/>
    <s v="Middle"/>
  </r>
  <r>
    <n v="130805"/>
    <n v="207"/>
    <s v="Denmark"/>
    <d v="2023-07-11T00:15:00"/>
    <s v="App"/>
    <s v="Maurizio Moroni"/>
    <n v="9542"/>
    <x v="2"/>
    <s v="M"/>
    <n v="76"/>
    <s v="A"/>
    <s v="Senior"/>
  </r>
  <r>
    <n v="222114"/>
    <n v="208"/>
    <s v="USA"/>
    <d v="2023-07-13T23:39:00"/>
    <s v="Website"/>
    <s v="Jytte Petersen"/>
    <n v="4738"/>
    <x v="1"/>
    <s v="F"/>
    <n v="19"/>
    <s v="A"/>
    <s v="Young"/>
  </r>
  <r>
    <n v="458560"/>
    <n v="210"/>
    <s v="USA"/>
    <d v="2023-08-31T00:00:00"/>
    <s v="Other"/>
    <s v="Georg Pipps"/>
    <n v="9234"/>
    <x v="1"/>
    <s v="M"/>
    <n v="59"/>
    <s v="A"/>
    <s v="Middle"/>
  </r>
  <r>
    <n v="113132"/>
    <n v="211"/>
    <s v="France"/>
    <d v="2023-12-06T23:57:00"/>
    <s v="Whatsapp"/>
    <s v="Jytte Petersen"/>
    <n v="2270"/>
    <x v="0"/>
    <s v="F"/>
    <n v="79"/>
    <s v="A"/>
    <s v="Senior"/>
  </r>
  <r>
    <n v="1063742"/>
    <n v="212"/>
    <s v="Germany"/>
    <d v="2023-10-17T00:44:00"/>
    <s v="Whatsapp"/>
    <s v="Paolo Accorti"/>
    <n v="359"/>
    <x v="6"/>
    <s v="F"/>
    <n v="19"/>
    <s v="A"/>
    <s v="Young"/>
  </r>
  <r>
    <n v="125939"/>
    <n v="213"/>
    <s v="USA"/>
    <d v="2023-02-28T00:53:00"/>
    <s v="Whatsapp"/>
    <s v="Jytte Petersen"/>
    <n v="6023"/>
    <x v="1"/>
    <s v="F"/>
    <n v="52"/>
    <s v="A"/>
    <s v="Middle"/>
  </r>
  <r>
    <n v="1103132"/>
    <n v="213"/>
    <s v="USA"/>
    <d v="2023-10-28T00:27:00"/>
    <s v="Whatsapp"/>
    <s v="Valarie Nelson"/>
    <n v="2021"/>
    <x v="1"/>
    <s v="F"/>
    <n v="52"/>
    <s v="A"/>
    <s v="Middle"/>
  </r>
  <r>
    <n v="478198"/>
    <n v="214"/>
    <s v="USA"/>
    <d v="2023-10-21T00:56:00"/>
    <s v="Other"/>
    <s v="Diego Freyre"/>
    <n v="9837"/>
    <x v="1"/>
    <s v="F"/>
    <n v="18"/>
    <s v="A"/>
    <s v="Young"/>
  </r>
  <r>
    <n v="602700"/>
    <n v="214"/>
    <s v="USA"/>
    <d v="2023-07-08T02:06:00"/>
    <s v="Other"/>
    <s v="Valarie Nelson"/>
    <n v="8209"/>
    <x v="1"/>
    <s v="F"/>
    <n v="18"/>
    <s v="A"/>
    <s v="Young"/>
  </r>
  <r>
    <n v="999352"/>
    <n v="214"/>
    <s v="USA"/>
    <d v="2023-12-07T23:48:00"/>
    <s v="Website"/>
    <s v="Frederique Citeaux"/>
    <n v="8616"/>
    <x v="1"/>
    <s v="F"/>
    <n v="18"/>
    <s v="A"/>
    <s v="Young"/>
  </r>
  <r>
    <n v="1502119"/>
    <n v="214"/>
    <s v="USA"/>
    <d v="2023-09-23T23:28:00"/>
    <s v="App"/>
    <s v="Eric Natividad"/>
    <n v="8968"/>
    <x v="1"/>
    <s v="F"/>
    <n v="18"/>
    <s v="A"/>
    <s v="Young"/>
  </r>
  <r>
    <n v="1604289"/>
    <n v="214"/>
    <s v="USA"/>
    <d v="2023-04-15T01:58:00"/>
    <s v="Website"/>
    <s v="Adrian Huxley"/>
    <n v="9600"/>
    <x v="1"/>
    <s v="F"/>
    <n v="18"/>
    <s v="A"/>
    <s v="Young"/>
  </r>
  <r>
    <n v="1659401"/>
    <n v="214"/>
    <s v="USA"/>
    <d v="2023-07-11T23:22:00"/>
    <s v="Other"/>
    <s v="Rosa Hernandez"/>
    <n v="1671"/>
    <x v="1"/>
    <s v="F"/>
    <n v="18"/>
    <s v="A"/>
    <s v="Young"/>
  </r>
  <r>
    <n v="98968"/>
    <n v="215"/>
    <s v="USA"/>
    <d v="2023-01-23T00:13:00"/>
    <s v="App"/>
    <s v="Maria Larsson"/>
    <n v="2161"/>
    <x v="1"/>
    <s v="M"/>
    <n v="60"/>
    <s v="A"/>
    <s v="Senior"/>
  </r>
  <r>
    <n v="1016563"/>
    <n v="216"/>
    <s v="India"/>
    <d v="2023-11-08T23:53:00"/>
    <s v="App"/>
    <s v="Dan Lewis"/>
    <n v="8735"/>
    <x v="10"/>
    <s v="M"/>
    <n v="45"/>
    <s v="A"/>
    <s v="Middle"/>
  </r>
  <r>
    <n v="388268"/>
    <n v="217"/>
    <s v="USA"/>
    <d v="2023-10-21T00:48:00"/>
    <s v="App"/>
    <s v="Wendy Victorino"/>
    <n v="1780"/>
    <x v="1"/>
    <s v="F"/>
    <n v="60"/>
    <s v="A"/>
    <s v="Senior"/>
  </r>
  <r>
    <n v="1085556"/>
    <n v="217"/>
    <s v="USA"/>
    <d v="2023-12-29T01:31:00"/>
    <s v="App"/>
    <s v="Valarie Nelson"/>
    <n v="6006"/>
    <x v="1"/>
    <s v="F"/>
    <n v="60"/>
    <s v="A"/>
    <s v="Senior"/>
  </r>
  <r>
    <n v="5719"/>
    <n v="218"/>
    <s v="France"/>
    <d v="2023-11-23T01:10:00"/>
    <s v="Website"/>
    <s v="Veysel Oeztan"/>
    <n v="5954"/>
    <x v="0"/>
    <s v="F"/>
    <n v="34"/>
    <s v="A"/>
    <s v="Young"/>
  </r>
  <r>
    <n v="174652"/>
    <n v="218"/>
    <s v="France"/>
    <d v="2023-11-24T23:28:00"/>
    <s v="Whatsapp"/>
    <s v="Julie King"/>
    <n v="9736"/>
    <x v="0"/>
    <s v="F"/>
    <n v="34"/>
    <s v="A"/>
    <s v="Young"/>
  </r>
  <r>
    <n v="1513796"/>
    <n v="218"/>
    <s v="France"/>
    <d v="2023-06-23T23:56:00"/>
    <s v="Other"/>
    <s v="Diego Freyre"/>
    <n v="520"/>
    <x v="0"/>
    <s v="F"/>
    <n v="34"/>
    <s v="A"/>
    <s v="Young"/>
  </r>
  <r>
    <n v="765994"/>
    <n v="220"/>
    <s v="Australia"/>
    <d v="2023-05-10T00:23:00"/>
    <s v="Website"/>
    <s v="Michael Holz"/>
    <n v="5250"/>
    <x v="7"/>
    <s v="M"/>
    <n v="71"/>
    <s v="A"/>
    <s v="Senior"/>
  </r>
  <r>
    <n v="1299122"/>
    <n v="220"/>
    <s v="Australia"/>
    <d v="2023-01-07T23:19:00"/>
    <s v="Website"/>
    <s v="Sue Frick"/>
    <n v="9458"/>
    <x v="7"/>
    <s v="M"/>
    <n v="71"/>
    <s v="A"/>
    <s v="Senior"/>
  </r>
  <r>
    <n v="328597"/>
    <n v="221"/>
    <s v="Australia"/>
    <d v="2023-10-06T01:46:00"/>
    <s v="Whatsapp"/>
    <s v="Maurizio Moroni"/>
    <n v="5537"/>
    <x v="7"/>
    <s v="M"/>
    <n v="64"/>
    <s v="A"/>
    <s v="Senior"/>
  </r>
  <r>
    <n v="783822"/>
    <n v="221"/>
    <s v="Australia"/>
    <d v="2023-11-23T23:33:00"/>
    <s v="App"/>
    <s v="Diego Freyre"/>
    <n v="5404"/>
    <x v="7"/>
    <s v="M"/>
    <n v="64"/>
    <s v="A"/>
    <s v="Senior"/>
  </r>
  <r>
    <n v="794297"/>
    <n v="221"/>
    <s v="Australia"/>
    <d v="2023-07-04T00:50:00"/>
    <s v="Other"/>
    <s v="Julie Brown"/>
    <n v="7199"/>
    <x v="7"/>
    <s v="M"/>
    <n v="64"/>
    <s v="A"/>
    <s v="Senior"/>
  </r>
  <r>
    <n v="1309990"/>
    <n v="221"/>
    <s v="Australia"/>
    <d v="2023-06-24T23:59:00"/>
    <s v="Whatsapp"/>
    <s v="Maria Larsson"/>
    <n v="667"/>
    <x v="7"/>
    <s v="M"/>
    <n v="64"/>
    <s v="A"/>
    <s v="Senior"/>
  </r>
  <r>
    <n v="784839"/>
    <n v="222"/>
    <s v="Norway"/>
    <d v="2023-10-27T22:41:00"/>
    <s v="Whatsapp"/>
    <s v="Rosa Hernandez"/>
    <n v="6391"/>
    <x v="4"/>
    <s v="M"/>
    <n v="37"/>
    <s v="A"/>
    <s v="Middle"/>
  </r>
  <r>
    <n v="9839"/>
    <n v="223"/>
    <s v="India"/>
    <d v="2023-06-05T01:05:00"/>
    <s v="Other"/>
    <s v="William Brown"/>
    <n v="7215"/>
    <x v="10"/>
    <s v="M"/>
    <n v="41"/>
    <s v="A"/>
    <s v="Middle"/>
  </r>
  <r>
    <n v="904533"/>
    <n v="223"/>
    <s v="India"/>
    <d v="2023-06-06T01:23:00"/>
    <s v="App"/>
    <s v="Kyung Yu"/>
    <n v="6781"/>
    <x v="10"/>
    <s v="M"/>
    <n v="41"/>
    <s v="A"/>
    <s v="Middle"/>
  </r>
  <r>
    <n v="314254"/>
    <n v="224"/>
    <s v="India"/>
    <d v="2023-07-26T00:20:00"/>
    <s v="Other"/>
    <s v="Valarie Nelson"/>
    <n v="2043"/>
    <x v="10"/>
    <s v="M"/>
    <n v="64"/>
    <s v="A"/>
    <s v="Senior"/>
  </r>
  <r>
    <n v="394768"/>
    <n v="224"/>
    <s v="India"/>
    <d v="2023-12-29T23:26:00"/>
    <s v="Whatsapp"/>
    <s v="Dan Lewis"/>
    <n v="3458"/>
    <x v="10"/>
    <s v="M"/>
    <n v="64"/>
    <s v="A"/>
    <s v="Senior"/>
  </r>
  <r>
    <n v="1182341"/>
    <n v="225"/>
    <s v="Singapore"/>
    <d v="2023-12-02T23:13:00"/>
    <s v="Website"/>
    <s v="Anna O'Hara"/>
    <n v="567"/>
    <x v="3"/>
    <s v="F"/>
    <n v="83"/>
    <s v="A"/>
    <s v="Senior"/>
  </r>
  <r>
    <n v="442842"/>
    <n v="226"/>
    <s v="USA"/>
    <d v="2023-03-15T22:50:00"/>
    <s v="App"/>
    <s v="Georg Pipps"/>
    <n v="4064"/>
    <x v="1"/>
    <s v="M"/>
    <n v="31"/>
    <s v="A"/>
    <s v="Young"/>
  </r>
  <r>
    <n v="762584"/>
    <n v="226"/>
    <s v="USA"/>
    <d v="2023-04-02T01:12:00"/>
    <s v="Whatsapp"/>
    <s v="Jytte Petersen"/>
    <n v="6342"/>
    <x v="1"/>
    <s v="M"/>
    <n v="31"/>
    <s v="A"/>
    <s v="Young"/>
  </r>
  <r>
    <n v="837273"/>
    <n v="226"/>
    <s v="USA"/>
    <d v="2023-12-13T23:28:00"/>
    <s v="Other"/>
    <s v="Kalle Suominen"/>
    <n v="2647"/>
    <x v="1"/>
    <s v="M"/>
    <n v="31"/>
    <s v="A"/>
    <s v="Young"/>
  </r>
  <r>
    <n v="1133062"/>
    <n v="226"/>
    <s v="USA"/>
    <d v="2023-10-01T23:00:00"/>
    <s v="Website"/>
    <s v="Diego Freyre"/>
    <n v="3501"/>
    <x v="1"/>
    <s v="M"/>
    <n v="31"/>
    <s v="A"/>
    <s v="Young"/>
  </r>
  <r>
    <n v="1445405"/>
    <n v="226"/>
    <s v="USA"/>
    <d v="2023-04-26T01:08:00"/>
    <s v="Website"/>
    <s v="Dominique Perrier"/>
    <n v="4037"/>
    <x v="1"/>
    <s v="M"/>
    <n v="31"/>
    <s v="A"/>
    <s v="Young"/>
  </r>
  <r>
    <n v="1199289"/>
    <n v="228"/>
    <s v="France"/>
    <d v="2023-06-16T01:08:00"/>
    <s v="Website"/>
    <s v="Valarie Nelson"/>
    <n v="1078"/>
    <x v="0"/>
    <s v="F"/>
    <n v="34"/>
    <s v="A"/>
    <s v="Young"/>
  </r>
  <r>
    <n v="1362369"/>
    <n v="230"/>
    <s v="USA"/>
    <d v="2023-01-05T01:01:00"/>
    <s v="Other"/>
    <s v="Victoria Ashworth"/>
    <n v="9795"/>
    <x v="1"/>
    <s v="M"/>
    <n v="79"/>
    <s v="A"/>
    <s v="Senior"/>
  </r>
  <r>
    <n v="1626780"/>
    <n v="230"/>
    <s v="USA"/>
    <d v="2023-12-25T23:28:00"/>
    <s v="Website"/>
    <s v="Paul Henriot"/>
    <n v="3369"/>
    <x v="1"/>
    <s v="M"/>
    <n v="79"/>
    <s v="A"/>
    <s v="Senior"/>
  </r>
  <r>
    <n v="337678"/>
    <n v="231"/>
    <s v="USA"/>
    <d v="2023-06-25T00:11:00"/>
    <s v="Website"/>
    <s v="Wing C Tam"/>
    <n v="6888"/>
    <x v="1"/>
    <s v="M"/>
    <n v="41"/>
    <s v="A"/>
    <s v="Middle"/>
  </r>
  <r>
    <n v="1051553"/>
    <n v="231"/>
    <s v="USA"/>
    <d v="2023-09-29T00:26:00"/>
    <s v="Whatsapp"/>
    <s v="Kyung Yu"/>
    <n v="8153"/>
    <x v="1"/>
    <s v="M"/>
    <n v="41"/>
    <s v="A"/>
    <s v="Middle"/>
  </r>
  <r>
    <n v="942544"/>
    <n v="233"/>
    <s v="Italy"/>
    <d v="2023-06-29T23:09:00"/>
    <s v="Other"/>
    <s v="Adrian Huxley"/>
    <n v="5264"/>
    <x v="9"/>
    <s v="F"/>
    <n v="30"/>
    <s v="A"/>
    <s v="Young"/>
  </r>
  <r>
    <n v="1561588"/>
    <n v="237"/>
    <s v="France"/>
    <d v="2023-08-24T23:18:00"/>
    <s v="Other"/>
    <s v="Sue Frick"/>
    <n v="7424"/>
    <x v="0"/>
    <s v="F"/>
    <n v="57"/>
    <s v="A"/>
    <s v="Middle"/>
  </r>
  <r>
    <n v="940084"/>
    <n v="239"/>
    <s v="India"/>
    <d v="2023-09-19T00:05:00"/>
    <s v="Whatsapp"/>
    <s v="Laurence Lebihan"/>
    <n v="2257"/>
    <x v="10"/>
    <s v="F"/>
    <n v="77"/>
    <s v="A"/>
    <s v="Senior"/>
  </r>
  <r>
    <n v="1625678"/>
    <n v="239"/>
    <s v="India"/>
    <d v="2023-06-01T00:12:00"/>
    <s v="Other"/>
    <s v="Marie Bertrand"/>
    <n v="1366"/>
    <x v="10"/>
    <s v="F"/>
    <n v="77"/>
    <s v="A"/>
    <s v="Senior"/>
  </r>
  <r>
    <n v="628471"/>
    <n v="240"/>
    <s v="USA"/>
    <d v="2023-04-17T23:59:00"/>
    <s v="Whatsapp"/>
    <s v="Elizabeth Lincoln"/>
    <n v="9883"/>
    <x v="1"/>
    <s v="M"/>
    <n v="63"/>
    <s v="A"/>
    <s v="Senior"/>
  </r>
  <r>
    <n v="1000209"/>
    <n v="240"/>
    <s v="USA"/>
    <d v="2023-08-22T01:00:00"/>
    <s v="App"/>
    <s v="Sue King"/>
    <n v="3641"/>
    <x v="1"/>
    <s v="M"/>
    <n v="63"/>
    <s v="A"/>
    <s v="Senior"/>
  </r>
  <r>
    <n v="10526"/>
    <n v="241"/>
    <s v="USA"/>
    <d v="2023-10-19T22:52:00"/>
    <s v="Website"/>
    <s v="Matti Karttunen"/>
    <n v="6627"/>
    <x v="1"/>
    <s v="F"/>
    <n v="22"/>
    <s v="A"/>
    <s v="Young"/>
  </r>
  <r>
    <n v="27076"/>
    <n v="242"/>
    <s v="USA"/>
    <d v="2023-06-30T01:13:00"/>
    <s v="Other"/>
    <s v="Steve Thompson"/>
    <n v="4466"/>
    <x v="1"/>
    <s v="F"/>
    <n v="87"/>
    <s v="A"/>
    <s v="Senior"/>
  </r>
  <r>
    <n v="170046"/>
    <n v="242"/>
    <s v="USA"/>
    <d v="2023-01-16T00:57:00"/>
    <s v="App"/>
    <s v="Anna O'Hara"/>
    <n v="9317"/>
    <x v="1"/>
    <s v="F"/>
    <n v="87"/>
    <s v="A"/>
    <s v="Senior"/>
  </r>
  <r>
    <n v="246988"/>
    <n v="243"/>
    <s v="USA"/>
    <d v="2023-06-15T00:40:00"/>
    <s v="Whatsapp"/>
    <s v="Allen Nelson"/>
    <n v="4264"/>
    <x v="1"/>
    <s v="M"/>
    <n v="18"/>
    <s v="A"/>
    <s v="Young"/>
  </r>
  <r>
    <n v="922883"/>
    <n v="243"/>
    <s v="USA"/>
    <d v="2023-12-18T01:29:00"/>
    <s v="Whatsapp"/>
    <s v="Henriette Pfalzheim"/>
    <n v="4141"/>
    <x v="1"/>
    <s v="M"/>
    <n v="18"/>
    <s v="A"/>
    <s v="Young"/>
  </r>
  <r>
    <n v="1256855"/>
    <n v="243"/>
    <s v="USA"/>
    <d v="2023-09-16T00:56:00"/>
    <s v="Website"/>
    <s v="Elizabeth Devon"/>
    <n v="2567"/>
    <x v="1"/>
    <s v="M"/>
    <n v="18"/>
    <s v="A"/>
    <s v="Young"/>
  </r>
  <r>
    <n v="1462495"/>
    <n v="243"/>
    <s v="USA"/>
    <d v="2023-10-28T00:45:00"/>
    <s v="Website"/>
    <s v="Leslie Murphy"/>
    <n v="2850"/>
    <x v="1"/>
    <s v="M"/>
    <n v="18"/>
    <s v="A"/>
    <s v="Young"/>
  </r>
  <r>
    <n v="390345"/>
    <n v="245"/>
    <s v="India"/>
    <d v="2023-07-13T00:26:00"/>
    <s v="Whatsapp"/>
    <s v="Rosa Hernandez"/>
    <n v="4767"/>
    <x v="10"/>
    <s v="M"/>
    <n v="63"/>
    <s v="A"/>
    <s v="Senior"/>
  </r>
  <r>
    <n v="1239461"/>
    <n v="245"/>
    <s v="India"/>
    <d v="2023-09-14T01:17:00"/>
    <s v="Website"/>
    <s v="Julie King"/>
    <n v="653"/>
    <x v="10"/>
    <s v="M"/>
    <n v="63"/>
    <s v="A"/>
    <s v="Senior"/>
  </r>
  <r>
    <n v="604805"/>
    <n v="246"/>
    <s v="France"/>
    <d v="2023-08-12T01:43:00"/>
    <s v="Other"/>
    <s v="Jonas Bergulfsen"/>
    <n v="4349"/>
    <x v="0"/>
    <s v="F"/>
    <n v="67"/>
    <s v="A"/>
    <s v="Senior"/>
  </r>
  <r>
    <n v="1008914"/>
    <n v="247"/>
    <s v="France"/>
    <d v="2023-03-14T00:38:00"/>
    <s v="Website"/>
    <s v="Peter Ferguson"/>
    <n v="1718"/>
    <x v="0"/>
    <s v="M"/>
    <n v="45"/>
    <s v="A"/>
    <s v="Middle"/>
  </r>
  <r>
    <n v="541612"/>
    <n v="248"/>
    <s v="USA"/>
    <d v="2023-11-06T00:26:00"/>
    <s v="App"/>
    <s v="Diego Freyre"/>
    <n v="3155"/>
    <x v="1"/>
    <s v="F"/>
    <n v="47"/>
    <s v="A"/>
    <s v="Middle"/>
  </r>
  <r>
    <n v="1275891"/>
    <n v="248"/>
    <s v="USA"/>
    <d v="2023-11-18T22:39:00"/>
    <s v="Other"/>
    <s v="Kyung Tseng"/>
    <n v="1143"/>
    <x v="1"/>
    <s v="F"/>
    <n v="47"/>
    <s v="A"/>
    <s v="Middle"/>
  </r>
  <r>
    <n v="141306"/>
    <n v="249"/>
    <s v="USA"/>
    <d v="2023-01-11T01:46:00"/>
    <s v="Whatsapp"/>
    <s v="Mart¡n Sommer"/>
    <n v="9751"/>
    <x v="1"/>
    <s v="M"/>
    <n v="58"/>
    <s v="A"/>
    <s v="Middle"/>
  </r>
  <r>
    <n v="534259"/>
    <n v="249"/>
    <s v="USA"/>
    <d v="2023-05-03T23:15:00"/>
    <s v="Other"/>
    <s v="Maria Larsson"/>
    <n v="3939"/>
    <x v="1"/>
    <s v="M"/>
    <n v="58"/>
    <s v="A"/>
    <s v="Middle"/>
  </r>
  <r>
    <n v="990534"/>
    <n v="249"/>
    <s v="USA"/>
    <d v="2023-07-15T22:47:00"/>
    <s v="Whatsapp"/>
    <s v="Jonas Bergulfsen"/>
    <n v="3459"/>
    <x v="1"/>
    <s v="M"/>
    <n v="58"/>
    <s v="A"/>
    <s v="Middle"/>
  </r>
  <r>
    <n v="732301"/>
    <n v="250"/>
    <s v="India"/>
    <d v="2023-11-01T00:05:00"/>
    <s v="Whatsapp"/>
    <s v="Michael Holz"/>
    <n v="4048"/>
    <x v="10"/>
    <s v="F"/>
    <n v="51"/>
    <s v="A"/>
    <s v="Middle"/>
  </r>
  <r>
    <n v="15113"/>
    <n v="252"/>
    <s v="USA"/>
    <d v="2023-03-18T02:00:00"/>
    <s v="App"/>
    <s v="Elizabeth Devon"/>
    <n v="2730"/>
    <x v="1"/>
    <s v="F"/>
    <n v="89"/>
    <s v="A"/>
    <s v="Senior"/>
  </r>
  <r>
    <n v="685513"/>
    <n v="252"/>
    <s v="USA"/>
    <d v="2023-03-13T00:17:00"/>
    <s v="Other"/>
    <s v="Valarie Young"/>
    <n v="7916"/>
    <x v="1"/>
    <s v="F"/>
    <n v="89"/>
    <s v="A"/>
    <s v="Senior"/>
  </r>
  <r>
    <n v="709317"/>
    <n v="253"/>
    <s v="France"/>
    <d v="2023-09-06T00:01:00"/>
    <s v="Whatsapp"/>
    <s v="Leslie Murphy"/>
    <n v="9441"/>
    <x v="0"/>
    <s v="F"/>
    <n v="67"/>
    <s v="A"/>
    <s v="Senior"/>
  </r>
  <r>
    <n v="426461"/>
    <n v="254"/>
    <s v="France"/>
    <d v="2023-02-02T01:50:00"/>
    <s v="Whatsapp"/>
    <s v="Diego Freyre"/>
    <n v="6998"/>
    <x v="0"/>
    <s v="F"/>
    <n v="88"/>
    <s v="A"/>
    <s v="Senior"/>
  </r>
  <r>
    <n v="1346080"/>
    <n v="254"/>
    <s v="France"/>
    <d v="2023-09-24T23:34:00"/>
    <s v="Other"/>
    <s v="Georg Pipps"/>
    <n v="9148"/>
    <x v="0"/>
    <s v="F"/>
    <n v="88"/>
    <s v="A"/>
    <s v="Senior"/>
  </r>
  <r>
    <n v="638044"/>
    <n v="255"/>
    <s v="Italy"/>
    <d v="2023-01-29T23:33:00"/>
    <s v="Other"/>
    <s v="Giovanni Rovelli"/>
    <n v="8196"/>
    <x v="9"/>
    <s v="M"/>
    <n v="62"/>
    <s v="A"/>
    <s v="Senior"/>
  </r>
  <r>
    <n v="1108968"/>
    <n v="255"/>
    <s v="Italy"/>
    <d v="2023-11-14T01:12:00"/>
    <s v="App"/>
    <s v="Martine Rance"/>
    <n v="2300"/>
    <x v="9"/>
    <s v="M"/>
    <n v="62"/>
    <s v="A"/>
    <s v="Senior"/>
  </r>
  <r>
    <n v="1228563"/>
    <n v="255"/>
    <s v="Italy"/>
    <d v="2023-10-14T00:48:00"/>
    <s v="Website"/>
    <s v="William Brown"/>
    <n v="531"/>
    <x v="9"/>
    <s v="M"/>
    <n v="62"/>
    <s v="A"/>
    <s v="Senior"/>
  </r>
  <r>
    <n v="1525718"/>
    <n v="255"/>
    <s v="Italy"/>
    <d v="2023-08-23T01:22:00"/>
    <s v="Whatsapp"/>
    <s v="Dean Cassidy"/>
    <n v="1434"/>
    <x v="9"/>
    <s v="M"/>
    <n v="62"/>
    <s v="A"/>
    <s v="Senior"/>
  </r>
  <r>
    <n v="565931"/>
    <n v="256"/>
    <s v="Australia"/>
    <d v="2023-07-22T00:20:00"/>
    <s v="Whatsapp"/>
    <s v="Dominique Perrier"/>
    <n v="9251"/>
    <x v="7"/>
    <s v="M"/>
    <n v="72"/>
    <s v="A"/>
    <s v="Senior"/>
  </r>
  <r>
    <n v="411108"/>
    <n v="258"/>
    <s v="India"/>
    <d v="2023-04-01T23:57:00"/>
    <m/>
    <s v="Sue Taylor"/>
    <n v="4801"/>
    <x v="10"/>
    <s v="F"/>
    <n v="40"/>
    <s v="A"/>
    <s v="Middle"/>
  </r>
  <r>
    <n v="61504"/>
    <n v="260"/>
    <s v="USA"/>
    <d v="2023-12-26T00:32:00"/>
    <s v="App"/>
    <s v="Matti Karttunen"/>
    <n v="7129"/>
    <x v="1"/>
    <s v="F"/>
    <n v="88"/>
    <s v="A"/>
    <s v="Senior"/>
  </r>
  <r>
    <n v="5846"/>
    <n v="264"/>
    <s v="USA"/>
    <d v="2023-12-23T01:20:00"/>
    <s v="Website"/>
    <s v="Julie Murphy"/>
    <n v="9887"/>
    <x v="1"/>
    <s v="M"/>
    <n v="46"/>
    <s v="A"/>
    <s v="Middle"/>
  </r>
  <r>
    <n v="172114"/>
    <n v="264"/>
    <s v="USA"/>
    <d v="2023-02-22T00:22:00"/>
    <s v="Whatsapp"/>
    <s v="Michael Frick"/>
    <n v="5214"/>
    <x v="1"/>
    <s v="M"/>
    <n v="46"/>
    <s v="A"/>
    <s v="Middle"/>
  </r>
  <r>
    <n v="1604175"/>
    <n v="265"/>
    <s v="Australia"/>
    <d v="2023-04-30T00:17:00"/>
    <s v="Website"/>
    <s v="Dan Lewis"/>
    <n v="5731"/>
    <x v="7"/>
    <s v="M"/>
    <n v="66"/>
    <s v="A"/>
    <s v="Senior"/>
  </r>
  <r>
    <n v="85001"/>
    <n v="266"/>
    <s v="USA"/>
    <d v="2023-11-12T01:08:00"/>
    <s v="Whatsapp"/>
    <s v="Daniel Da Cunha"/>
    <n v="9796"/>
    <x v="1"/>
    <s v="F"/>
    <n v="37"/>
    <s v="A"/>
    <s v="Middle"/>
  </r>
  <r>
    <n v="1519463"/>
    <n v="266"/>
    <s v="USA"/>
    <d v="2023-01-10T23:28:00"/>
    <s v="Whatsapp"/>
    <s v="Valarie Nelson"/>
    <n v="5361"/>
    <x v="1"/>
    <s v="F"/>
    <n v="37"/>
    <s v="A"/>
    <s v="Middle"/>
  </r>
  <r>
    <n v="688366"/>
    <n v="268"/>
    <s v="India"/>
    <d v="2023-12-12T01:07:00"/>
    <s v="Whatsapp"/>
    <s v="Pirkko Koskitalo"/>
    <n v="345"/>
    <x v="10"/>
    <s v="M"/>
    <n v="47"/>
    <s v="A"/>
    <s v="Middle"/>
  </r>
  <r>
    <n v="696860"/>
    <n v="270"/>
    <s v="Australia"/>
    <d v="2023-03-11T00:55:00"/>
    <s v="Other"/>
    <s v="Peter Ferguson"/>
    <n v="4174"/>
    <x v="7"/>
    <s v="F"/>
    <n v="74"/>
    <s v="A"/>
    <s v="Senior"/>
  </r>
  <r>
    <n v="1239298"/>
    <n v="270"/>
    <s v="Australia"/>
    <d v="2023-09-24T23:41:00"/>
    <s v="App"/>
    <s v="Palle Ibsen"/>
    <n v="1355"/>
    <x v="7"/>
    <s v="F"/>
    <n v="74"/>
    <s v="A"/>
    <s v="Senior"/>
  </r>
  <r>
    <n v="1383688"/>
    <n v="271"/>
    <s v="USA"/>
    <d v="2023-02-14T01:50:00"/>
    <s v="Other"/>
    <s v="Steve Frick"/>
    <n v="240"/>
    <x v="1"/>
    <s v="M"/>
    <n v="68"/>
    <s v="A"/>
    <s v="Senior"/>
  </r>
  <r>
    <n v="765043"/>
    <n v="273"/>
    <s v="USA"/>
    <d v="2023-10-23T23:19:00"/>
    <s v="Whatsapp"/>
    <s v="Miguel Barajas"/>
    <n v="7579"/>
    <x v="1"/>
    <s v="M"/>
    <n v="34"/>
    <s v="A"/>
    <s v="Young"/>
  </r>
  <r>
    <n v="1456673"/>
    <n v="275"/>
    <s v="Italy"/>
    <d v="2023-07-06T00:10:00"/>
    <s v="Other"/>
    <s v="Mart¡n Sommer"/>
    <n v="4862"/>
    <x v="9"/>
    <s v="F"/>
    <n v="42"/>
    <s v="A"/>
    <s v="Middle"/>
  </r>
  <r>
    <n v="1646954"/>
    <n v="275"/>
    <s v="Italy"/>
    <d v="2023-01-23T00:34:00"/>
    <s v="Website"/>
    <s v="Arnold Cruz"/>
    <n v="4944"/>
    <x v="9"/>
    <s v="F"/>
    <n v="42"/>
    <s v="A"/>
    <s v="Middle"/>
  </r>
  <r>
    <n v="10101"/>
    <n v="276"/>
    <s v="India"/>
    <d v="2023-11-27T22:29:00"/>
    <s v="App"/>
    <s v="Julie King"/>
    <n v="6947"/>
    <x v="10"/>
    <s v="F"/>
    <n v="59"/>
    <s v="A"/>
    <s v="Middle"/>
  </r>
  <r>
    <n v="27115"/>
    <n v="276"/>
    <s v="India"/>
    <d v="2023-11-05T01:49:00"/>
    <s v="Website"/>
    <s v="Kyung Tseng"/>
    <n v="9943"/>
    <x v="10"/>
    <s v="F"/>
    <n v="59"/>
    <s v="A"/>
    <s v="Middle"/>
  </r>
  <r>
    <n v="495680"/>
    <n v="276"/>
    <s v="India"/>
    <d v="2023-06-26T00:49:00"/>
    <s v="App"/>
    <s v="Eric Natividad"/>
    <n v="2665"/>
    <x v="10"/>
    <s v="F"/>
    <n v="59"/>
    <s v="A"/>
    <s v="Middle"/>
  </r>
  <r>
    <n v="1353569"/>
    <n v="276"/>
    <s v="India"/>
    <d v="2023-07-28T01:20:00"/>
    <s v="Whatsapp"/>
    <s v="Sue Frick"/>
    <n v="7760"/>
    <x v="10"/>
    <s v="F"/>
    <n v="59"/>
    <s v="A"/>
    <s v="Middle"/>
  </r>
  <r>
    <n v="600527"/>
    <n v="278"/>
    <s v="USA"/>
    <d v="2023-08-26T23:16:00"/>
    <s v="Whatsapp"/>
    <s v="Valarie Young"/>
    <n v="8597"/>
    <x v="1"/>
    <s v="F"/>
    <n v="26"/>
    <s v="A"/>
    <s v="Young"/>
  </r>
  <r>
    <n v="804076"/>
    <n v="279"/>
    <s v="India"/>
    <d v="2023-08-13T00:13:00"/>
    <s v="Other"/>
    <s v="Peter Ferguson"/>
    <n v="4684"/>
    <x v="10"/>
    <s v="M"/>
    <n v="80"/>
    <s v="A"/>
    <s v="Senior"/>
  </r>
  <r>
    <n v="152504"/>
    <n v="280"/>
    <s v="USA"/>
    <d v="2023-04-20T01:03:00"/>
    <s v="Whatsapp"/>
    <s v="Francisca Cervantes"/>
    <n v="6681"/>
    <x v="1"/>
    <s v="M"/>
    <n v="51"/>
    <s v="A"/>
    <s v="Middle"/>
  </r>
  <r>
    <n v="946964"/>
    <n v="281"/>
    <s v="USA"/>
    <d v="2023-02-24T00:44:00"/>
    <s v="Website"/>
    <s v="Jeff Young"/>
    <n v="6535"/>
    <x v="1"/>
    <s v="M"/>
    <n v="75"/>
    <s v="A"/>
    <s v="Senior"/>
  </r>
  <r>
    <n v="1319964"/>
    <n v="281"/>
    <s v="USA"/>
    <d v="2023-02-02T23:45:00"/>
    <s v="Website"/>
    <s v="Juri Yoshido"/>
    <n v="2954"/>
    <x v="1"/>
    <s v="M"/>
    <n v="75"/>
    <s v="A"/>
    <s v="Senior"/>
  </r>
  <r>
    <n v="1021024"/>
    <n v="283"/>
    <s v="USA"/>
    <d v="2023-07-05T00:29:00"/>
    <s v="Whatsapp"/>
    <s v="Victoria Ashworth"/>
    <n v="2928"/>
    <x v="1"/>
    <s v="M"/>
    <n v="18"/>
    <s v="A"/>
    <s v="Young"/>
  </r>
  <r>
    <n v="788037"/>
    <n v="284"/>
    <s v="USA"/>
    <d v="2023-05-20T00:36:00"/>
    <s v="Whatsapp"/>
    <s v="Jytte Petersen"/>
    <n v="4007"/>
    <x v="1"/>
    <s v="M"/>
    <n v="82"/>
    <s v="A"/>
    <s v="Senior"/>
  </r>
  <r>
    <n v="561976"/>
    <n v="286"/>
    <s v="USA"/>
    <d v="2023-04-04T00:15:00"/>
    <s v="Other"/>
    <s v="Steve Frick"/>
    <n v="3146"/>
    <x v="1"/>
    <s v="M"/>
    <n v="79"/>
    <s v="A"/>
    <s v="Senior"/>
  </r>
  <r>
    <n v="879819"/>
    <n v="286"/>
    <s v="USA"/>
    <d v="2023-06-08T00:51:00"/>
    <s v="Other"/>
    <s v="Valarie Franco"/>
    <n v="6894"/>
    <x v="1"/>
    <s v="M"/>
    <n v="79"/>
    <s v="A"/>
    <s v="Senior"/>
  </r>
  <r>
    <n v="1432252"/>
    <n v="286"/>
    <s v="USA"/>
    <d v="2023-01-04T00:44:00"/>
    <s v="Whatsapp"/>
    <s v="Juri Hirano"/>
    <n v="4443"/>
    <x v="1"/>
    <s v="M"/>
    <n v="79"/>
    <s v="A"/>
    <s v="Senior"/>
  </r>
  <r>
    <n v="1043105"/>
    <n v="288"/>
    <s v="USA"/>
    <d v="2023-08-08T22:55:00"/>
    <s v="Other"/>
    <s v="Jonas Bergulfsen"/>
    <n v="9185"/>
    <x v="1"/>
    <s v="M"/>
    <n v="38"/>
    <s v="A"/>
    <s v="Middle"/>
  </r>
  <r>
    <n v="1101025"/>
    <n v="289"/>
    <s v="France"/>
    <d v="2023-05-02T00:30:00"/>
    <s v="App"/>
    <s v="Yoshi Tannamuri"/>
    <n v="5344"/>
    <x v="0"/>
    <s v="M"/>
    <n v="82"/>
    <s v="A"/>
    <s v="Senior"/>
  </r>
  <r>
    <n v="390821"/>
    <n v="291"/>
    <s v="India"/>
    <d v="2023-05-10T01:04:00"/>
    <s v="Website"/>
    <s v="Julie Young"/>
    <n v="2140"/>
    <x v="10"/>
    <s v="F"/>
    <n v="44"/>
    <s v="A"/>
    <s v="Middle"/>
  </r>
  <r>
    <n v="1133882"/>
    <n v="291"/>
    <s v="India"/>
    <d v="2023-08-07T23:55:00"/>
    <s v="Website"/>
    <s v="Wendy Victorino"/>
    <n v="3789"/>
    <x v="10"/>
    <s v="F"/>
    <n v="44"/>
    <s v="A"/>
    <s v="Middle"/>
  </r>
  <r>
    <n v="1638003"/>
    <n v="291"/>
    <s v="India"/>
    <d v="2023-11-30T22:47:00"/>
    <s v="Whatsapp"/>
    <s v="Dean Cassidy"/>
    <n v="4753"/>
    <x v="10"/>
    <s v="F"/>
    <n v="44"/>
    <s v="A"/>
    <s v="Middle"/>
  </r>
  <r>
    <n v="1681214"/>
    <n v="291"/>
    <s v="India"/>
    <d v="2023-05-15T01:00:00"/>
    <s v="Website"/>
    <s v="Jan Klaeboe"/>
    <n v="8168"/>
    <x v="10"/>
    <s v="F"/>
    <n v="44"/>
    <s v="A"/>
    <s v="Middle"/>
  </r>
  <r>
    <n v="477809"/>
    <n v="292"/>
    <s v="India"/>
    <d v="2023-08-12T23:36:00"/>
    <s v="App"/>
    <s v="Valarie Nelson"/>
    <n v="802"/>
    <x v="10"/>
    <s v="M"/>
    <n v="66"/>
    <s v="A"/>
    <s v="Senior"/>
  </r>
  <r>
    <n v="413305"/>
    <n v="294"/>
    <s v="France"/>
    <d v="2023-01-17T00:00:00"/>
    <s v="Other"/>
    <s v="Mart¡n Sommer"/>
    <n v="39"/>
    <x v="0"/>
    <s v="F"/>
    <n v="30"/>
    <s v="A"/>
    <s v="Young"/>
  </r>
  <r>
    <n v="1506385"/>
    <n v="294"/>
    <s v="France"/>
    <d v="2023-12-08T23:15:00"/>
    <s v="Other"/>
    <s v="Valarie Nelson"/>
    <n v="5490"/>
    <x v="0"/>
    <s v="F"/>
    <n v="30"/>
    <s v="A"/>
    <s v="Young"/>
  </r>
  <r>
    <n v="258070"/>
    <n v="295"/>
    <s v="India"/>
    <d v="2023-11-16T23:55:00"/>
    <s v="App"/>
    <s v="Christina Berglund"/>
    <n v="3890"/>
    <x v="10"/>
    <s v="F"/>
    <n v="44"/>
    <s v="A"/>
    <s v="Middle"/>
  </r>
  <r>
    <n v="1613483"/>
    <n v="296"/>
    <s v="Denmark"/>
    <d v="2023-10-20T01:05:00"/>
    <s v="Other"/>
    <s v="Valarie Franco"/>
    <n v="2248"/>
    <x v="2"/>
    <s v="F"/>
    <n v="70"/>
    <s v="A"/>
    <s v="Senior"/>
  </r>
  <r>
    <n v="850897"/>
    <n v="297"/>
    <s v="India"/>
    <d v="2023-05-10T00:40:00"/>
    <s v="Whatsapp"/>
    <s v="Wendy Victorino"/>
    <n v="975"/>
    <x v="10"/>
    <s v="M"/>
    <n v="25"/>
    <s v="A"/>
    <s v="Young"/>
  </r>
  <r>
    <n v="252920"/>
    <n v="298"/>
    <s v="Spain"/>
    <d v="2023-07-27T00:48:00"/>
    <s v="Website"/>
    <s v="Jytte Petersen"/>
    <n v="5044"/>
    <x v="5"/>
    <s v="M"/>
    <n v="34"/>
    <s v="A"/>
    <s v="Young"/>
  </r>
  <r>
    <n v="1365205"/>
    <n v="298"/>
    <s v="Spain"/>
    <d v="2023-01-23T22:59:00"/>
    <s v="Website"/>
    <s v="Sue Taylor"/>
    <n v="7140"/>
    <x v="5"/>
    <s v="M"/>
    <n v="34"/>
    <s v="A"/>
    <s v="Young"/>
  </r>
  <r>
    <n v="1500639"/>
    <n v="298"/>
    <s v="Spain"/>
    <d v="2023-06-22T00:55:00"/>
    <s v="Website"/>
    <s v="Kalle Suominen"/>
    <n v="611"/>
    <x v="5"/>
    <s v="M"/>
    <n v="34"/>
    <s v="A"/>
    <s v="Young"/>
  </r>
  <r>
    <n v="347767"/>
    <n v="299"/>
    <s v="India"/>
    <d v="2023-09-13T23:41:00"/>
    <s v="App"/>
    <s v="Diego Freyre"/>
    <n v="6931"/>
    <x v="10"/>
    <s v="M"/>
    <n v="58"/>
    <s v="A"/>
    <s v="Middle"/>
  </r>
  <r>
    <n v="525500"/>
    <n v="299"/>
    <s v="India"/>
    <d v="2023-07-04T01:12:00"/>
    <s v="Other"/>
    <s v="Mart¡n Sommer"/>
    <n v="9056"/>
    <x v="10"/>
    <s v="M"/>
    <n v="58"/>
    <s v="A"/>
    <s v="Middle"/>
  </r>
  <r>
    <n v="506560"/>
    <n v="301"/>
    <s v="India"/>
    <d v="2023-01-26T00:20:00"/>
    <s v="App"/>
    <s v="Anna O'Hara"/>
    <n v="2071"/>
    <x v="10"/>
    <s v="M"/>
    <n v="46"/>
    <s v="A"/>
    <s v="Middle"/>
  </r>
  <r>
    <n v="386673"/>
    <n v="302"/>
    <s v="Germany"/>
    <d v="2023-05-31T01:58:00"/>
    <s v="App"/>
    <s v="Elizabeth Devon"/>
    <n v="1947"/>
    <x v="6"/>
    <s v="F"/>
    <n v="29"/>
    <s v="A"/>
    <s v="Young"/>
  </r>
  <r>
    <n v="991744"/>
    <n v="303"/>
    <s v="India"/>
    <d v="2023-10-17T02:29:00"/>
    <s v="Other"/>
    <s v="Tony Calaghan"/>
    <n v="6212"/>
    <x v="10"/>
    <s v="F"/>
    <n v="73"/>
    <s v="A"/>
    <s v="Senior"/>
  </r>
  <r>
    <n v="1150741"/>
    <n v="304"/>
    <s v="India"/>
    <d v="2023-03-09T01:26:00"/>
    <s v="Other"/>
    <s v="Valarie Franco"/>
    <n v="9404"/>
    <x v="10"/>
    <s v="F"/>
    <n v="71"/>
    <s v="A"/>
    <s v="Senior"/>
  </r>
  <r>
    <n v="1318274"/>
    <n v="304"/>
    <s v="India"/>
    <d v="2023-03-05T23:33:00"/>
    <s v="Website"/>
    <s v="Valarie Nelson"/>
    <n v="2657"/>
    <x v="10"/>
    <s v="F"/>
    <n v="71"/>
    <s v="A"/>
    <s v="Senior"/>
  </r>
  <r>
    <n v="33983"/>
    <n v="305"/>
    <s v="Australia"/>
    <d v="2023-05-17T02:22:00"/>
    <s v="App"/>
    <s v="Julie Brown"/>
    <n v="3894"/>
    <x v="7"/>
    <s v="F"/>
    <n v="58"/>
    <s v="A"/>
    <s v="Middle"/>
  </r>
  <r>
    <n v="1004136"/>
    <n v="305"/>
    <s v="Australia"/>
    <d v="2023-04-25T23:44:00"/>
    <s v="Whatsapp"/>
    <s v="Sue Frick"/>
    <n v="4465"/>
    <x v="7"/>
    <s v="F"/>
    <n v="58"/>
    <s v="A"/>
    <s v="Middle"/>
  </r>
  <r>
    <n v="73057"/>
    <n v="306"/>
    <s v="India"/>
    <d v="2023-11-07T00:55:00"/>
    <s v="App"/>
    <s v="Wing C Tam"/>
    <n v="7936"/>
    <x v="10"/>
    <s v="F"/>
    <n v="20"/>
    <s v="A"/>
    <s v="Young"/>
  </r>
  <r>
    <n v="540823"/>
    <n v="306"/>
    <s v="India"/>
    <d v="2023-11-30T00:22:00"/>
    <s v="App"/>
    <s v="Peter Ferguson"/>
    <n v="3011"/>
    <x v="10"/>
    <s v="F"/>
    <n v="20"/>
    <s v="A"/>
    <s v="Young"/>
  </r>
  <r>
    <n v="978704"/>
    <n v="307"/>
    <s v="France"/>
    <d v="2023-08-18T00:49:00"/>
    <s v="Other"/>
    <s v="Veysel Oeztan"/>
    <n v="5631"/>
    <x v="0"/>
    <s v="M"/>
    <n v="65"/>
    <s v="A"/>
    <s v="Senior"/>
  </r>
  <r>
    <n v="1550175"/>
    <n v="308"/>
    <s v="Spain"/>
    <d v="2023-03-03T23:39:00"/>
    <s v="Website"/>
    <s v="Julie Murphy"/>
    <n v="6486"/>
    <x v="5"/>
    <s v="F"/>
    <n v="40"/>
    <s v="A"/>
    <s v="Middle"/>
  </r>
  <r>
    <n v="16263"/>
    <n v="311"/>
    <s v="Australia"/>
    <d v="2023-11-30T22:59:00"/>
    <s v="Website"/>
    <s v="Christina Berglund"/>
    <n v="6673"/>
    <x v="7"/>
    <s v="M"/>
    <n v="45"/>
    <s v="A"/>
    <s v="Middle"/>
  </r>
  <r>
    <n v="1461908"/>
    <n v="311"/>
    <s v="Australia"/>
    <d v="2023-07-06T22:57:00"/>
    <s v="Other"/>
    <s v="Wendy Victorino"/>
    <n v="6698"/>
    <x v="7"/>
    <s v="M"/>
    <n v="45"/>
    <s v="A"/>
    <s v="Middle"/>
  </r>
  <r>
    <n v="846198"/>
    <n v="312"/>
    <s v="Italy"/>
    <d v="2023-11-05T23:02:00"/>
    <s v="Other"/>
    <s v="Anna O'Hara"/>
    <n v="9762"/>
    <x v="9"/>
    <s v="M"/>
    <n v="38"/>
    <s v="A"/>
    <s v="Middle"/>
  </r>
  <r>
    <n v="1184082"/>
    <n v="312"/>
    <s v="Italy"/>
    <d v="2023-02-14T00:57:00"/>
    <s v="Other"/>
    <s v="Jeff Young"/>
    <n v="734"/>
    <x v="9"/>
    <s v="M"/>
    <n v="38"/>
    <s v="A"/>
    <s v="Middle"/>
  </r>
  <r>
    <n v="1267084"/>
    <n v="312"/>
    <s v="Italy"/>
    <d v="2023-12-11T23:14:00"/>
    <s v="Other"/>
    <s v="Diego Freyre"/>
    <n v="3305"/>
    <x v="9"/>
    <s v="M"/>
    <n v="38"/>
    <s v="A"/>
    <s v="Middle"/>
  </r>
  <r>
    <n v="794197"/>
    <n v="313"/>
    <s v="India"/>
    <d v="2023-09-01T23:47:00"/>
    <s v="Other"/>
    <s v="Dan Lewis"/>
    <n v="4130"/>
    <x v="10"/>
    <s v="F"/>
    <n v="61"/>
    <s v="A"/>
    <s v="Senior"/>
  </r>
  <r>
    <n v="1013457"/>
    <n v="313"/>
    <s v="India"/>
    <d v="2023-07-17T00:44:00"/>
    <s v="Website"/>
    <s v="Diego Freyre"/>
    <n v="3289"/>
    <x v="10"/>
    <s v="F"/>
    <n v="61"/>
    <s v="A"/>
    <s v="Senior"/>
  </r>
  <r>
    <n v="1600216"/>
    <n v="314"/>
    <s v="Spain"/>
    <d v="2023-11-19T00:15:00"/>
    <s v="App"/>
    <s v="Giovanni Rovelli"/>
    <n v="8607"/>
    <x v="5"/>
    <s v="M"/>
    <n v="38"/>
    <s v="A"/>
    <s v="Middle"/>
  </r>
  <r>
    <n v="831130"/>
    <n v="315"/>
    <s v="India"/>
    <d v="2023-09-11T00:35:00"/>
    <s v="Website"/>
    <s v="Eric Natividad"/>
    <n v="7205"/>
    <x v="10"/>
    <s v="F"/>
    <n v="85"/>
    <s v="A"/>
    <s v="Senior"/>
  </r>
  <r>
    <n v="1656749"/>
    <n v="316"/>
    <s v="India"/>
    <d v="2023-06-06T00:20:00"/>
    <s v="App"/>
    <s v="Matti Karttunen"/>
    <n v="7917"/>
    <x v="10"/>
    <s v="F"/>
    <n v="89"/>
    <s v="A"/>
    <s v="Senior"/>
  </r>
  <r>
    <n v="251999"/>
    <n v="317"/>
    <s v="France"/>
    <d v="2023-11-02T00:18:00"/>
    <s v="Other"/>
    <s v="Michael Holz"/>
    <n v="8817"/>
    <x v="0"/>
    <s v="M"/>
    <n v="24"/>
    <s v="A"/>
    <s v="Young"/>
  </r>
  <r>
    <n v="585616"/>
    <n v="318"/>
    <s v="India"/>
    <d v="2023-02-09T00:24:00"/>
    <s v="Other"/>
    <s v="Valarie Thompson"/>
    <n v="7526"/>
    <x v="10"/>
    <s v="F"/>
    <n v="35"/>
    <s v="A"/>
    <s v="Middle"/>
  </r>
  <r>
    <n v="1001243"/>
    <n v="318"/>
    <s v="India"/>
    <d v="2023-05-16T01:12:00"/>
    <s v="Whatsapp"/>
    <s v="Violeta Benitez"/>
    <n v="3114"/>
    <x v="10"/>
    <s v="F"/>
    <n v="35"/>
    <s v="A"/>
    <s v="Middle"/>
  </r>
  <r>
    <n v="501314"/>
    <n v="319"/>
    <s v="India"/>
    <d v="2023-02-06T22:49:00"/>
    <s v="Website"/>
    <s v="Kwai Yu"/>
    <n v="2512"/>
    <x v="10"/>
    <s v="F"/>
    <n v="39"/>
    <s v="A"/>
    <s v="Middle"/>
  </r>
  <r>
    <n v="1240090"/>
    <n v="319"/>
    <s v="India"/>
    <d v="2023-02-11T00:23:00"/>
    <s v="App"/>
    <s v="Valarie Young"/>
    <n v="286"/>
    <x v="10"/>
    <s v="F"/>
    <n v="39"/>
    <s v="A"/>
    <s v="Middle"/>
  </r>
  <r>
    <n v="1387867"/>
    <n v="322"/>
    <s v="India"/>
    <d v="2023-05-22T01:12:00"/>
    <s v="Website"/>
    <s v="Kwai Yu"/>
    <n v="7080"/>
    <x v="10"/>
    <s v="M"/>
    <n v="22"/>
    <s v="A"/>
    <s v="Young"/>
  </r>
  <r>
    <n v="334028"/>
    <n v="323"/>
    <s v="France"/>
    <d v="2023-07-07T01:21:00"/>
    <s v="App"/>
    <s v="Rosa Hernandez"/>
    <n v="9365"/>
    <x v="0"/>
    <s v="M"/>
    <n v="49"/>
    <s v="A"/>
    <s v="Middle"/>
  </r>
  <r>
    <n v="1179872"/>
    <n v="323"/>
    <s v="France"/>
    <d v="2023-07-27T00:04:00"/>
    <s v="App"/>
    <s v="Diego Freyre"/>
    <n v="6228"/>
    <x v="0"/>
    <s v="M"/>
    <n v="49"/>
    <s v="A"/>
    <s v="Middle"/>
  </r>
  <r>
    <n v="535104"/>
    <n v="324"/>
    <s v="Australia"/>
    <d v="2023-10-30T23:13:00"/>
    <s v="Whatsapp"/>
    <s v="Valarie Young"/>
    <n v="7237"/>
    <x v="7"/>
    <s v="F"/>
    <n v="28"/>
    <s v="A"/>
    <s v="Young"/>
  </r>
  <r>
    <n v="1004737"/>
    <n v="324"/>
    <s v="Australia"/>
    <d v="2023-08-06T02:00:00"/>
    <s v="Other"/>
    <s v="Peter Ferguson"/>
    <n v="9848"/>
    <x v="7"/>
    <s v="F"/>
    <n v="28"/>
    <s v="A"/>
    <s v="Young"/>
  </r>
  <r>
    <n v="196148"/>
    <n v="325"/>
    <s v="France"/>
    <d v="2023-01-15T01:09:00"/>
    <s v="Website"/>
    <s v="Marie Bertrand"/>
    <n v="8010"/>
    <x v="0"/>
    <s v="M"/>
    <n v="30"/>
    <s v="A"/>
    <s v="Young"/>
  </r>
  <r>
    <n v="401745"/>
    <n v="327"/>
    <s v="India"/>
    <d v="2023-06-25T22:55:00"/>
    <s v="Whatsapp"/>
    <s v="Francisca Cervantes"/>
    <n v="166"/>
    <x v="10"/>
    <s v="F"/>
    <n v="32"/>
    <s v="A"/>
    <s v="Young"/>
  </r>
  <r>
    <n v="881346"/>
    <n v="327"/>
    <s v="India"/>
    <d v="2023-12-19T23:40:00"/>
    <s v="Other"/>
    <s v="Wendy Victorino"/>
    <n v="8816"/>
    <x v="10"/>
    <s v="F"/>
    <n v="32"/>
    <s v="A"/>
    <s v="Young"/>
  </r>
  <r>
    <n v="1033000"/>
    <n v="327"/>
    <s v="India"/>
    <d v="2023-03-10T23:26:00"/>
    <s v="Whatsapp"/>
    <s v="Valarie Nelson"/>
    <n v="3478"/>
    <x v="10"/>
    <s v="F"/>
    <n v="32"/>
    <s v="A"/>
    <s v="Young"/>
  </r>
  <r>
    <n v="1129422"/>
    <n v="327"/>
    <s v="India"/>
    <d v="2023-10-21T01:26:00"/>
    <s v="Website"/>
    <s v="Julie King"/>
    <n v="1595"/>
    <x v="10"/>
    <s v="F"/>
    <n v="32"/>
    <s v="A"/>
    <s v="Young"/>
  </r>
  <r>
    <n v="1548655"/>
    <n v="327"/>
    <s v="India"/>
    <d v="2023-08-21T00:46:00"/>
    <s v="Website"/>
    <s v="Kyung Yu"/>
    <n v="8582"/>
    <x v="10"/>
    <s v="F"/>
    <n v="32"/>
    <s v="A"/>
    <s v="Young"/>
  </r>
  <r>
    <n v="628945"/>
    <n v="329"/>
    <s v="Spain"/>
    <d v="2023-06-20T01:20:00"/>
    <s v="Website"/>
    <s v="Francisca Cervantes"/>
    <n v="7750"/>
    <x v="5"/>
    <s v="F"/>
    <n v="55"/>
    <s v="A"/>
    <s v="Middle"/>
  </r>
  <r>
    <n v="1665250"/>
    <n v="329"/>
    <s v="Spain"/>
    <d v="2023-05-02T00:32:00"/>
    <s v="Whatsapp"/>
    <s v="Maria Larsson"/>
    <n v="6153"/>
    <x v="5"/>
    <s v="F"/>
    <n v="55"/>
    <s v="A"/>
    <s v="Middle"/>
  </r>
  <r>
    <n v="607197"/>
    <n v="330"/>
    <s v="India"/>
    <d v="2023-12-18T23:26:00"/>
    <s v="Website"/>
    <s v="Mart¡n Sommer"/>
    <n v="793"/>
    <x v="10"/>
    <s v="F"/>
    <n v="43"/>
    <s v="A"/>
    <s v="Middle"/>
  </r>
  <r>
    <n v="627652"/>
    <n v="330"/>
    <s v="India"/>
    <d v="2023-12-25T00:42:00"/>
    <s v="Other"/>
    <s v="Catherine Dewey"/>
    <n v="4651"/>
    <x v="10"/>
    <s v="F"/>
    <n v="43"/>
    <s v="A"/>
    <s v="Middle"/>
  </r>
  <r>
    <n v="848551"/>
    <n v="330"/>
    <s v="India"/>
    <d v="2023-01-25T00:12:00"/>
    <s v="Whatsapp"/>
    <s v="Jeff Young"/>
    <n v="6624"/>
    <x v="10"/>
    <s v="F"/>
    <n v="43"/>
    <s v="A"/>
    <s v="Middle"/>
  </r>
  <r>
    <n v="281813"/>
    <n v="331"/>
    <s v="Singapore"/>
    <d v="2023-06-21T01:58:00"/>
    <s v="App"/>
    <s v="Valarie Nelson"/>
    <n v="5117"/>
    <x v="3"/>
    <s v="M"/>
    <n v="24"/>
    <s v="A"/>
    <s v="Young"/>
  </r>
  <r>
    <n v="1460179"/>
    <n v="331"/>
    <s v="Singapore"/>
    <d v="2023-07-03T01:12:00"/>
    <s v="App"/>
    <s v="Roland Mendel"/>
    <n v="7781"/>
    <x v="3"/>
    <s v="M"/>
    <n v="24"/>
    <s v="A"/>
    <s v="Young"/>
  </r>
  <r>
    <n v="1355256"/>
    <n v="332"/>
    <s v="India"/>
    <d v="2023-02-20T00:39:00"/>
    <s v="Whatsapp"/>
    <s v="Jan Klaeboe"/>
    <n v="2173"/>
    <x v="10"/>
    <s v="M"/>
    <n v="78"/>
    <s v="A"/>
    <s v="Senior"/>
  </r>
  <r>
    <n v="159503"/>
    <n v="333"/>
    <s v="Germany"/>
    <d v="2023-05-14T00:29:00"/>
    <s v="App"/>
    <s v="Julie Murphy"/>
    <n v="5295"/>
    <x v="6"/>
    <s v="M"/>
    <n v="43"/>
    <s v="A"/>
    <s v="Middle"/>
  </r>
  <r>
    <n v="383781"/>
    <n v="333"/>
    <s v="Germany"/>
    <d v="2023-12-14T01:23:00"/>
    <s v="Website"/>
    <s v="Valarie Young"/>
    <n v="75"/>
    <x v="6"/>
    <s v="M"/>
    <n v="43"/>
    <s v="A"/>
    <s v="Middle"/>
  </r>
  <r>
    <n v="1524999"/>
    <n v="333"/>
    <s v="Germany"/>
    <d v="2023-01-17T23:25:00"/>
    <s v="Other"/>
    <s v="Valarie Franco"/>
    <n v="1766"/>
    <x v="6"/>
    <s v="M"/>
    <n v="43"/>
    <s v="A"/>
    <s v="Middle"/>
  </r>
  <r>
    <n v="214073"/>
    <n v="336"/>
    <s v="Spain"/>
    <d v="2023-01-16T01:37:00"/>
    <s v="Whatsapp"/>
    <s v="Miguel Barajas"/>
    <n v="730"/>
    <x v="5"/>
    <s v="F"/>
    <n v="26"/>
    <s v="A"/>
    <s v="Young"/>
  </r>
  <r>
    <n v="389519"/>
    <n v="336"/>
    <s v="Spain"/>
    <d v="2023-11-19T01:52:00"/>
    <s v="App"/>
    <s v="Jan Klaeboe"/>
    <n v="5243"/>
    <x v="5"/>
    <s v="F"/>
    <n v="26"/>
    <s v="A"/>
    <s v="Young"/>
  </r>
  <r>
    <n v="959447"/>
    <n v="336"/>
    <s v="Spain"/>
    <d v="2023-04-10T01:31:00"/>
    <s v="Whatsapp"/>
    <s v="Kalle Suominen"/>
    <n v="7839"/>
    <x v="5"/>
    <s v="F"/>
    <n v="26"/>
    <s v="A"/>
    <s v="Young"/>
  </r>
  <r>
    <n v="1289588"/>
    <n v="336"/>
    <s v="Spain"/>
    <d v="2023-09-05T23:54:00"/>
    <s v="Whatsapp"/>
    <s v="Valarie Nelson"/>
    <n v="4944"/>
    <x v="5"/>
    <s v="F"/>
    <n v="26"/>
    <s v="A"/>
    <s v="Young"/>
  </r>
  <r>
    <n v="1088292"/>
    <n v="337"/>
    <s v="Singapore"/>
    <d v="2023-01-18T00:20:00"/>
    <s v="Whatsapp"/>
    <s v="Eric Natividad"/>
    <n v="3551"/>
    <x v="3"/>
    <s v="M"/>
    <n v="58"/>
    <s v="A"/>
    <s v="Middle"/>
  </r>
  <r>
    <n v="1166715"/>
    <n v="337"/>
    <s v="Singapore"/>
    <d v="2023-05-10T00:15:00"/>
    <s v="Website"/>
    <s v="Valarie Thompson"/>
    <n v="8874"/>
    <x v="3"/>
    <s v="M"/>
    <n v="58"/>
    <s v="A"/>
    <s v="Middle"/>
  </r>
  <r>
    <n v="1280199"/>
    <n v="337"/>
    <s v="Singapore"/>
    <d v="2023-10-24T00:37:00"/>
    <s v="Other"/>
    <s v="Akiko Shimamura"/>
    <n v="622"/>
    <x v="3"/>
    <s v="M"/>
    <n v="58"/>
    <s v="A"/>
    <s v="Middle"/>
  </r>
  <r>
    <n v="846919"/>
    <n v="338"/>
    <s v="India"/>
    <d v="2023-08-20T02:07:00"/>
    <s v="Website"/>
    <s v="Valarie Nelson"/>
    <n v="2100"/>
    <x v="10"/>
    <s v="F"/>
    <n v="51"/>
    <s v="A"/>
    <s v="Middle"/>
  </r>
  <r>
    <n v="1472426"/>
    <n v="338"/>
    <s v="India"/>
    <d v="2023-09-16T23:57:00"/>
    <s v="Other"/>
    <s v="Janine Labrune"/>
    <n v="2068"/>
    <x v="10"/>
    <s v="F"/>
    <n v="51"/>
    <s v="A"/>
    <s v="Middle"/>
  </r>
  <r>
    <n v="962712"/>
    <n v="340"/>
    <s v="France"/>
    <d v="2023-03-08T00:19:00"/>
    <s v="Website"/>
    <s v="Dean Cassidy"/>
    <n v="1633"/>
    <x v="0"/>
    <s v="M"/>
    <n v="68"/>
    <s v="A"/>
    <s v="Senior"/>
  </r>
  <r>
    <n v="1448149"/>
    <n v="340"/>
    <s v="France"/>
    <d v="2023-05-12T23:47:00"/>
    <s v="Whatsapp"/>
    <s v="Dominique Perrier"/>
    <n v="8948"/>
    <x v="0"/>
    <s v="M"/>
    <n v="68"/>
    <s v="A"/>
    <s v="Senior"/>
  </r>
  <r>
    <n v="1479812"/>
    <n v="340"/>
    <s v="France"/>
    <d v="2023-06-13T00:53:00"/>
    <s v="Whatsapp"/>
    <s v="Dean Cassidy"/>
    <n v="7134"/>
    <x v="0"/>
    <s v="M"/>
    <n v="68"/>
    <s v="A"/>
    <s v="Senior"/>
  </r>
  <r>
    <n v="66951"/>
    <n v="342"/>
    <s v="India"/>
    <d v="2023-07-27T00:04:00"/>
    <s v="Whatsapp"/>
    <s v="Juri Hirano"/>
    <n v="7338"/>
    <x v="10"/>
    <s v="F"/>
    <n v="65"/>
    <s v="A"/>
    <s v="Senior"/>
  </r>
  <r>
    <n v="558573"/>
    <n v="342"/>
    <s v="India"/>
    <d v="2023-09-23T00:35:00"/>
    <s v="Other"/>
    <s v="Julie Murphy"/>
    <n v="2278"/>
    <x v="10"/>
    <s v="F"/>
    <n v="65"/>
    <s v="A"/>
    <s v="Senior"/>
  </r>
  <r>
    <n v="671598"/>
    <n v="342"/>
    <m/>
    <d v="2023-02-12T00:39:00"/>
    <s v="Website"/>
    <s v="Valarie Nelson"/>
    <n v="8711"/>
    <x v="10"/>
    <s v="F"/>
    <n v="65"/>
    <s v="A"/>
    <s v="Senior"/>
  </r>
  <r>
    <n v="312250"/>
    <n v="343"/>
    <s v="India"/>
    <d v="2023-11-18T00:28:00"/>
    <s v="Website"/>
    <s v="Maria Larsson"/>
    <n v="8056"/>
    <x v="10"/>
    <s v="F"/>
    <n v="88"/>
    <s v="A"/>
    <s v="Senior"/>
  </r>
  <r>
    <n v="554150"/>
    <n v="343"/>
    <s v="India"/>
    <d v="2023-05-05T00:03:00"/>
    <s v="Website"/>
    <s v="Julie Brown"/>
    <n v="1090"/>
    <x v="10"/>
    <s v="F"/>
    <n v="88"/>
    <s v="A"/>
    <s v="Senior"/>
  </r>
  <r>
    <n v="1202392"/>
    <n v="344"/>
    <s v="Finland"/>
    <d v="2023-10-31T00:04:00"/>
    <s v="Website"/>
    <s v="Veysel Oeztan"/>
    <n v="8051"/>
    <x v="8"/>
    <s v="F"/>
    <n v="84"/>
    <s v="A"/>
    <s v="Senior"/>
  </r>
  <r>
    <n v="1308737"/>
    <n v="344"/>
    <s v="Finland"/>
    <d v="2023-08-01T00:56:00"/>
    <s v="Whatsapp"/>
    <s v="Wing C Tam"/>
    <n v="144"/>
    <x v="8"/>
    <s v="F"/>
    <n v="84"/>
    <s v="A"/>
    <s v="Senior"/>
  </r>
  <r>
    <n v="1395655"/>
    <n v="345"/>
    <s v="India"/>
    <d v="2023-08-12T00:41:00"/>
    <s v="Website"/>
    <s v="Diego Freyre"/>
    <n v="8180"/>
    <x v="10"/>
    <s v="F"/>
    <n v="31"/>
    <s v="A"/>
    <s v="Young"/>
  </r>
  <r>
    <n v="895436"/>
    <n v="346"/>
    <s v="Spain"/>
    <d v="2023-09-08T00:38:00"/>
    <s v="Other"/>
    <s v="Tony Calaghan"/>
    <n v="6750"/>
    <x v="5"/>
    <s v="F"/>
    <n v="27"/>
    <s v="A"/>
    <s v="Young"/>
  </r>
  <r>
    <n v="197854"/>
    <n v="347"/>
    <s v="Denmark"/>
    <d v="2023-08-31T00:56:00"/>
    <s v="App"/>
    <s v="Diego Freyre"/>
    <n v="1674"/>
    <x v="2"/>
    <s v="F"/>
    <n v="59"/>
    <s v="A"/>
    <s v="Middle"/>
  </r>
  <r>
    <n v="1102910"/>
    <n v="347"/>
    <s v="Denmark"/>
    <d v="2023-11-02T23:43:00"/>
    <s v="Other"/>
    <s v="Diego Freyre"/>
    <n v="5043"/>
    <x v="2"/>
    <s v="F"/>
    <n v="59"/>
    <s v="A"/>
    <s v="Middle"/>
  </r>
  <r>
    <n v="1521957"/>
    <n v="347"/>
    <s v="Denmark"/>
    <d v="2023-11-06T23:18:00"/>
    <s v="Other"/>
    <s v="Maurizio Moroni"/>
    <n v="2198"/>
    <x v="2"/>
    <s v="F"/>
    <n v="59"/>
    <s v="A"/>
    <s v="Middle"/>
  </r>
  <r>
    <n v="1562703"/>
    <n v="347"/>
    <s v="Denmark"/>
    <d v="2023-09-14T00:25:00"/>
    <s v="Whatsapp"/>
    <s v="Janine Labrune"/>
    <n v="1845"/>
    <x v="2"/>
    <s v="F"/>
    <n v="59"/>
    <s v="A"/>
    <s v="Middle"/>
  </r>
  <r>
    <n v="1490112"/>
    <n v="348"/>
    <s v="France"/>
    <d v="2023-08-26T01:03:00"/>
    <s v="Other"/>
    <s v="Michael Frick"/>
    <n v="7429"/>
    <x v="0"/>
    <s v="M"/>
    <n v="61"/>
    <s v="A"/>
    <s v="Senior"/>
  </r>
  <r>
    <n v="912904"/>
    <n v="349"/>
    <s v="Denmark"/>
    <d v="2023-12-06T23:51:00"/>
    <s v="Other"/>
    <s v="Jean Fresnisre"/>
    <n v="2520"/>
    <x v="2"/>
    <s v="F"/>
    <n v="55"/>
    <s v="A"/>
    <s v="Middle"/>
  </r>
  <r>
    <n v="929955"/>
    <n v="349"/>
    <s v="Denmark"/>
    <d v="2023-01-21T23:42:00"/>
    <s v="Website"/>
    <s v="Valarie Nelson"/>
    <n v="3242"/>
    <x v="2"/>
    <s v="F"/>
    <n v="55"/>
    <s v="A"/>
    <s v="Middle"/>
  </r>
  <r>
    <n v="414191"/>
    <n v="350"/>
    <s v="Germany"/>
    <d v="2023-01-10T23:00:00"/>
    <s v="Other"/>
    <s v="Paolo Accorti"/>
    <n v="6814"/>
    <x v="6"/>
    <s v="F"/>
    <n v="39"/>
    <s v="A"/>
    <s v="Middle"/>
  </r>
  <r>
    <n v="1669358"/>
    <n v="351"/>
    <s v="Australia"/>
    <d v="2023-02-05T01:52:00"/>
    <s v="Website"/>
    <s v="Janine Labrune"/>
    <n v="462"/>
    <x v="7"/>
    <s v="F"/>
    <n v="87"/>
    <s v="A"/>
    <s v="Senior"/>
  </r>
  <r>
    <n v="60781"/>
    <n v="353"/>
    <s v="France"/>
    <d v="2023-10-26T01:40:00"/>
    <s v="App"/>
    <s v="Janine Labrune"/>
    <n v="936"/>
    <x v="0"/>
    <s v="F"/>
    <n v="66"/>
    <s v="A"/>
    <s v="Senior"/>
  </r>
  <r>
    <n v="1237541"/>
    <n v="354"/>
    <s v="India"/>
    <d v="2023-10-03T23:58:00"/>
    <s v="Website"/>
    <s v="Sue King"/>
    <n v="301"/>
    <x v="10"/>
    <s v="M"/>
    <n v="29"/>
    <s v="A"/>
    <s v="Young"/>
  </r>
  <r>
    <n v="1288732"/>
    <n v="354"/>
    <s v="India"/>
    <d v="2023-02-08T23:14:00"/>
    <s v="Whatsapp"/>
    <s v="Sue King"/>
    <n v="1265"/>
    <x v="10"/>
    <s v="M"/>
    <n v="29"/>
    <s v="A"/>
    <s v="Young"/>
  </r>
  <r>
    <n v="1228500"/>
    <n v="355"/>
    <s v="France"/>
    <d v="2023-03-18T22:32:00"/>
    <s v="Whatsapp"/>
    <s v="Valarie Thompson"/>
    <n v="8156"/>
    <x v="0"/>
    <s v="F"/>
    <n v="49"/>
    <s v="A"/>
    <s v="Middle"/>
  </r>
  <r>
    <n v="671412"/>
    <n v="356"/>
    <s v="India"/>
    <d v="2023-10-16T00:11:00"/>
    <s v="Whatsapp"/>
    <s v="Diego Freyre"/>
    <n v="1921"/>
    <x v="10"/>
    <s v="M"/>
    <n v="41"/>
    <s v="A"/>
    <s v="Middle"/>
  </r>
  <r>
    <n v="574845"/>
    <n v="357"/>
    <s v="Norway"/>
    <d v="2023-12-06T23:40:00"/>
    <s v="Other"/>
    <s v="Julie Young"/>
    <n v="1101"/>
    <x v="4"/>
    <s v="F"/>
    <n v="70"/>
    <s v="A"/>
    <s v="Senior"/>
  </r>
  <r>
    <n v="976870"/>
    <n v="357"/>
    <s v="Norway"/>
    <d v="2023-06-28T00:11:00"/>
    <s v="App"/>
    <s v="Julie Brown"/>
    <n v="1226"/>
    <x v="4"/>
    <s v="F"/>
    <n v="70"/>
    <s v="A"/>
    <s v="Senior"/>
  </r>
  <r>
    <n v="202334"/>
    <n v="358"/>
    <s v="Spain"/>
    <d v="2023-09-02T00:55:00"/>
    <s v="Other"/>
    <s v="Allen Nelson"/>
    <n v="4560"/>
    <x v="5"/>
    <s v="M"/>
    <n v="50"/>
    <s v="A"/>
    <s v="Middle"/>
  </r>
  <r>
    <n v="393917"/>
    <n v="359"/>
    <s v="France"/>
    <d v="2023-06-28T00:50:00"/>
    <s v="App"/>
    <s v="Georg Pipps"/>
    <n v="2533"/>
    <x v="0"/>
    <s v="F"/>
    <n v="37"/>
    <s v="A"/>
    <s v="Middle"/>
  </r>
  <r>
    <n v="447917"/>
    <n v="359"/>
    <s v="France"/>
    <d v="2023-03-18T23:46:00"/>
    <s v="Website"/>
    <s v="Jeff Young"/>
    <n v="9321"/>
    <x v="0"/>
    <s v="F"/>
    <n v="37"/>
    <s v="A"/>
    <s v="Middle"/>
  </r>
  <r>
    <n v="591821"/>
    <n v="359"/>
    <s v="France"/>
    <d v="2023-03-31T00:28:00"/>
    <s v="App"/>
    <s v="Christina Berglund"/>
    <n v="8262"/>
    <x v="0"/>
    <s v="F"/>
    <n v="37"/>
    <s v="A"/>
    <s v="Middle"/>
  </r>
  <r>
    <n v="867276"/>
    <n v="360"/>
    <s v="India"/>
    <d v="2023-01-12T01:03:00"/>
    <s v="App"/>
    <s v="Jean Fresnisre"/>
    <n v="6820"/>
    <x v="10"/>
    <s v="M"/>
    <n v="32"/>
    <s v="A"/>
    <s v="Young"/>
  </r>
  <r>
    <n v="1675528"/>
    <n v="360"/>
    <s v="India"/>
    <d v="2023-07-30T00:12:00"/>
    <s v="Whatsapp"/>
    <s v="Wing C Tam"/>
    <n v="3204"/>
    <x v="10"/>
    <s v="M"/>
    <n v="32"/>
    <s v="A"/>
    <s v="Young"/>
  </r>
  <r>
    <n v="682438"/>
    <n v="361"/>
    <s v="Italy"/>
    <d v="2023-12-11T01:01:00"/>
    <s v="Whatsapp"/>
    <s v="Ann Brown"/>
    <n v="1181"/>
    <x v="9"/>
    <s v="M"/>
    <n v="87"/>
    <s v="A"/>
    <s v="Senior"/>
  </r>
  <r>
    <n v="968680"/>
    <n v="362"/>
    <s v="India"/>
    <d v="2023-04-04T22:53:00"/>
    <s v="Other"/>
    <s v="Marie Bertrand"/>
    <n v="4761"/>
    <x v="10"/>
    <s v="M"/>
    <n v="68"/>
    <s v="A"/>
    <s v="Senior"/>
  </r>
  <r>
    <n v="1130287"/>
    <n v="362"/>
    <s v="India"/>
    <d v="2023-08-30T00:53:00"/>
    <s v="Website"/>
    <s v="Diego Freyre"/>
    <n v="7662"/>
    <x v="10"/>
    <s v="M"/>
    <n v="68"/>
    <s v="A"/>
    <s v="Senior"/>
  </r>
  <r>
    <n v="1629885"/>
    <n v="366"/>
    <s v="India"/>
    <d v="2023-08-31T23:57:00"/>
    <s v="Other"/>
    <s v="Diego Freyre"/>
    <n v="6675"/>
    <x v="10"/>
    <s v="F"/>
    <n v="79"/>
    <s v="A"/>
    <s v="Senior"/>
  </r>
  <r>
    <n v="1400596"/>
    <n v="367"/>
    <s v="India"/>
    <d v="2023-08-21T23:08:00"/>
    <s v="Whatsapp"/>
    <s v="Sue Taylor"/>
    <n v="680"/>
    <x v="10"/>
    <s v="M"/>
    <n v="23"/>
    <s v="A"/>
    <s v="Young"/>
  </r>
  <r>
    <n v="1438926"/>
    <n v="367"/>
    <s v="India"/>
    <d v="2023-04-26T22:39:00"/>
    <s v="App"/>
    <s v="Paul Henriot"/>
    <n v="3956"/>
    <x v="10"/>
    <s v="M"/>
    <n v="23"/>
    <s v="A"/>
    <s v="Young"/>
  </r>
  <r>
    <n v="1642131"/>
    <n v="368"/>
    <s v="Finland"/>
    <d v="2023-07-16T00:20:00"/>
    <s v="Other"/>
    <s v="Jonas Bergulfsen"/>
    <n v="419"/>
    <x v="8"/>
    <s v="F"/>
    <n v="58"/>
    <s v="A"/>
    <s v="Middle"/>
  </r>
  <r>
    <n v="906886"/>
    <n v="373"/>
    <s v="India"/>
    <d v="2023-03-09T00:47:00"/>
    <s v="Other"/>
    <s v="Daniel Tonini"/>
    <n v="7915"/>
    <x v="10"/>
    <s v="F"/>
    <n v="89"/>
    <s v="A"/>
    <s v="Senior"/>
  </r>
  <r>
    <n v="452684"/>
    <n v="374"/>
    <s v="Denmark"/>
    <d v="2023-08-08T01:58:00"/>
    <s v="Website"/>
    <s v="Henriette Pfalzheim"/>
    <n v="9309"/>
    <x v="2"/>
    <s v="M"/>
    <n v="71"/>
    <s v="A"/>
    <s v="Senior"/>
  </r>
  <r>
    <n v="1370327"/>
    <n v="374"/>
    <s v="Denmark"/>
    <d v="2023-12-18T01:13:00"/>
    <s v="Website"/>
    <s v="Paolo Accorti"/>
    <n v="9133"/>
    <x v="2"/>
    <s v="M"/>
    <n v="71"/>
    <s v="A"/>
    <s v="Senior"/>
  </r>
  <r>
    <n v="552382"/>
    <n v="375"/>
    <s v="Australia"/>
    <d v="2023-05-02T00:29:00"/>
    <s v="Website"/>
    <s v="Peter Ferguson"/>
    <n v="626"/>
    <x v="7"/>
    <s v="F"/>
    <n v="45"/>
    <s v="A"/>
    <s v="Middle"/>
  </r>
  <r>
    <n v="718344"/>
    <n v="375"/>
    <s v="Australia"/>
    <d v="2023-03-30T23:21:00"/>
    <s v="Whatsapp"/>
    <s v="Palle Ibsen"/>
    <n v="1580"/>
    <x v="7"/>
    <s v="F"/>
    <n v="45"/>
    <s v="A"/>
    <s v="Middle"/>
  </r>
  <r>
    <n v="1513475"/>
    <n v="375"/>
    <s v="Australia"/>
    <d v="2023-06-02T00:50:00"/>
    <s v="App"/>
    <s v="Diego Freyre"/>
    <n v="7352"/>
    <x v="7"/>
    <s v="F"/>
    <n v="45"/>
    <s v="A"/>
    <s v="Middle"/>
  </r>
  <r>
    <n v="401887"/>
    <n v="376"/>
    <s v="India"/>
    <d v="2023-02-03T01:12:00"/>
    <s v="Whatsapp"/>
    <s v="Jytte Petersen"/>
    <n v="9941"/>
    <x v="10"/>
    <s v="F"/>
    <n v="89"/>
    <s v="A"/>
    <s v="Senior"/>
  </r>
  <r>
    <n v="1469052"/>
    <n v="376"/>
    <s v="India"/>
    <d v="2023-06-15T23:29:00"/>
    <s v="App"/>
    <s v="Michael Frick"/>
    <n v="4580"/>
    <x v="10"/>
    <s v="F"/>
    <n v="89"/>
    <s v="A"/>
    <s v="Senior"/>
  </r>
  <r>
    <n v="1508707"/>
    <n v="376"/>
    <s v="India"/>
    <d v="2023-02-07T23:22:00"/>
    <s v="App"/>
    <s v="Kwai Yu"/>
    <n v="8491"/>
    <x v="10"/>
    <s v="F"/>
    <n v="89"/>
    <s v="A"/>
    <s v="Senior"/>
  </r>
  <r>
    <n v="1677717"/>
    <n v="376"/>
    <s v="India"/>
    <d v="2023-06-21T23:56:00"/>
    <s v="Other"/>
    <s v="Peter Ferguson"/>
    <n v="8542"/>
    <x v="10"/>
    <s v="F"/>
    <n v="89"/>
    <s v="A"/>
    <s v="Senior"/>
  </r>
  <r>
    <n v="595005"/>
    <n v="377"/>
    <s v="India"/>
    <d v="2023-10-09T01:49:00"/>
    <s v="Other"/>
    <s v="Sean Connery"/>
    <n v="1845"/>
    <x v="10"/>
    <s v="F"/>
    <n v="56"/>
    <s v="A"/>
    <s v="Middle"/>
  </r>
  <r>
    <n v="1106456"/>
    <n v="378"/>
    <s v="Switzerland"/>
    <d v="2023-08-03T22:52:00"/>
    <s v="Other"/>
    <s v="Julie Young"/>
    <n v="9636"/>
    <x v="13"/>
    <s v="M"/>
    <n v="69"/>
    <s v="A"/>
    <s v="Senior"/>
  </r>
  <r>
    <n v="1115759"/>
    <n v="378"/>
    <s v="Switzerland"/>
    <d v="2023-02-10T00:06:00"/>
    <s v="Website"/>
    <s v="Marta Hernandez"/>
    <n v="6504"/>
    <x v="13"/>
    <s v="M"/>
    <n v="69"/>
    <s v="A"/>
    <s v="Senior"/>
  </r>
  <r>
    <n v="1493135"/>
    <n v="378"/>
    <s v="Switzerland"/>
    <d v="2023-08-08T23:20:00"/>
    <s v="Whatsapp"/>
    <s v="Henriette Pfalzheim"/>
    <n v="8000"/>
    <x v="13"/>
    <s v="M"/>
    <n v="69"/>
    <s v="A"/>
    <s v="Senior"/>
  </r>
  <r>
    <n v="1244097"/>
    <n v="380"/>
    <s v="France"/>
    <d v="2023-04-19T00:22:00"/>
    <s v="Whatsapp"/>
    <s v="Diego Freyre"/>
    <n v="1026"/>
    <x v="0"/>
    <s v="F"/>
    <n v="29"/>
    <s v="A"/>
    <s v="Young"/>
  </r>
  <r>
    <n v="56703"/>
    <n v="381"/>
    <s v="Italy"/>
    <d v="2023-10-05T00:22:00"/>
    <s v="Whatsapp"/>
    <s v="Juri Hirano"/>
    <n v="3490"/>
    <x v="9"/>
    <s v="M"/>
    <n v="86"/>
    <s v="A"/>
    <s v="Senior"/>
  </r>
  <r>
    <n v="300907"/>
    <n v="383"/>
    <s v="France"/>
    <d v="2023-11-12T23:00:00"/>
    <s v="Whatsapp"/>
    <s v="Frederique Citeaux"/>
    <n v="346"/>
    <x v="0"/>
    <s v="F"/>
    <n v="57"/>
    <s v="A"/>
    <s v="Middle"/>
  </r>
  <r>
    <n v="1642677"/>
    <n v="387"/>
    <s v="Australia"/>
    <d v="2023-02-04T23:10:00"/>
    <s v="App"/>
    <s v="Maria Hernandez"/>
    <n v="8906"/>
    <x v="7"/>
    <s v="F"/>
    <n v="41"/>
    <s v="A"/>
    <s v="Middle"/>
  </r>
  <r>
    <n v="639027"/>
    <n v="390"/>
    <s v="India"/>
    <d v="2023-07-24T23:45:00"/>
    <s v="Other"/>
    <s v="Sean Connery"/>
    <n v="2403"/>
    <x v="10"/>
    <s v="M"/>
    <n v="89"/>
    <s v="A"/>
    <s v="Senior"/>
  </r>
  <r>
    <n v="1310379"/>
    <n v="390"/>
    <s v="India"/>
    <d v="2023-02-23T00:44:00"/>
    <s v="Website"/>
    <s v="Annette Roulet"/>
    <n v="9158"/>
    <x v="10"/>
    <s v="M"/>
    <n v="89"/>
    <s v="A"/>
    <s v="Senior"/>
  </r>
  <r>
    <n v="53899"/>
    <n v="392"/>
    <s v="India"/>
    <d v="2023-09-23T00:53:00"/>
    <s v="Whatsapp"/>
    <s v="Peter Ferguson"/>
    <n v="8165"/>
    <x v="10"/>
    <s v="M"/>
    <n v="79"/>
    <s v="A"/>
    <s v="Senior"/>
  </r>
  <r>
    <n v="146599"/>
    <n v="393"/>
    <s v="India"/>
    <d v="2023-05-15T02:07:00"/>
    <s v="Whatsapp"/>
    <s v="Daniel Da Cunha"/>
    <n v="7712"/>
    <x v="10"/>
    <s v="F"/>
    <n v="19"/>
    <s v="A"/>
    <s v="Young"/>
  </r>
  <r>
    <n v="352076"/>
    <n v="393"/>
    <s v="India"/>
    <d v="2023-03-26T23:56:00"/>
    <s v="App"/>
    <s v="Daniel Tonini"/>
    <n v="4290"/>
    <x v="10"/>
    <s v="F"/>
    <n v="19"/>
    <s v="A"/>
    <s v="Young"/>
  </r>
  <r>
    <n v="894762"/>
    <n v="393"/>
    <s v="India"/>
    <d v="2023-08-03T00:40:00"/>
    <s v="App"/>
    <s v="Juri Hirano"/>
    <n v="4907"/>
    <x v="10"/>
    <s v="F"/>
    <n v="19"/>
    <s v="A"/>
    <s v="Young"/>
  </r>
  <r>
    <n v="1164686"/>
    <n v="393"/>
    <s v="India"/>
    <d v="2023-12-29T01:34:00"/>
    <s v="Other"/>
    <s v="Dan Lewis"/>
    <n v="1148"/>
    <x v="10"/>
    <s v="F"/>
    <n v="19"/>
    <s v="A"/>
    <s v="Young"/>
  </r>
  <r>
    <n v="1551563"/>
    <n v="394"/>
    <s v="India"/>
    <d v="2023-12-07T01:39:00"/>
    <s v="Whatsapp"/>
    <s v="Diego Freyre"/>
    <n v="932"/>
    <x v="10"/>
    <s v="F"/>
    <n v="65"/>
    <s v="A"/>
    <s v="Senior"/>
  </r>
  <r>
    <n v="556001"/>
    <n v="395"/>
    <s v="India"/>
    <d v="2023-01-28T00:18:00"/>
    <s v="Other"/>
    <s v="Juri Hirano"/>
    <n v="8901"/>
    <x v="10"/>
    <s v="F"/>
    <n v="22"/>
    <s v="A"/>
    <s v="Young"/>
  </r>
  <r>
    <n v="265772"/>
    <n v="396"/>
    <s v="Spain"/>
    <d v="2023-12-11T00:52:00"/>
    <s v="App"/>
    <s v="Kalle Suominen"/>
    <n v="553"/>
    <x v="5"/>
    <s v="F"/>
    <n v="53"/>
    <s v="A"/>
    <s v="Middle"/>
  </r>
  <r>
    <n v="477068"/>
    <n v="396"/>
    <s v="Spain"/>
    <d v="2023-09-19T01:12:00"/>
    <s v="App"/>
    <s v="Jeff Young"/>
    <n v="6110"/>
    <x v="5"/>
    <s v="F"/>
    <n v="53"/>
    <s v="A"/>
    <s v="Middle"/>
  </r>
  <r>
    <n v="611265"/>
    <n v="396"/>
    <s v="Spain"/>
    <d v="2023-10-12T00:06:00"/>
    <s v="Other"/>
    <s v="Steve Thompson"/>
    <n v="1305"/>
    <x v="5"/>
    <s v="F"/>
    <n v="53"/>
    <s v="A"/>
    <s v="Middle"/>
  </r>
  <r>
    <n v="485583"/>
    <n v="399"/>
    <s v="India"/>
    <d v="2023-03-15T01:33:00"/>
    <s v="Website"/>
    <s v="Paolo Accorti"/>
    <n v="5485"/>
    <x v="10"/>
    <s v="F"/>
    <n v="83"/>
    <s v="A"/>
    <s v="Senior"/>
  </r>
  <r>
    <n v="1325889"/>
    <n v="399"/>
    <s v="India"/>
    <d v="2023-07-03T00:40:00"/>
    <s v="Whatsapp"/>
    <s v="Michael Chandler"/>
    <n v="4141"/>
    <x v="10"/>
    <s v="F"/>
    <n v="83"/>
    <s v="A"/>
    <s v="Senior"/>
  </r>
  <r>
    <n v="1630634"/>
    <n v="400"/>
    <s v="Australia"/>
    <d v="2023-03-10T01:04:00"/>
    <s v="Whatsapp"/>
    <s v="Eric Natividad"/>
    <n v="4641"/>
    <x v="7"/>
    <s v="M"/>
    <n v="80"/>
    <s v="A"/>
    <s v="Senior"/>
  </r>
  <r>
    <n v="237369"/>
    <n v="401"/>
    <s v="India"/>
    <d v="2023-05-10T00:23:00"/>
    <s v="App"/>
    <s v="Palle Ibsen"/>
    <n v="2313"/>
    <x v="10"/>
    <s v="M"/>
    <n v="36"/>
    <s v="A"/>
    <s v="Middle"/>
  </r>
  <r>
    <n v="1244841"/>
    <n v="402"/>
    <s v="India"/>
    <d v="2023-11-08T00:48:00"/>
    <s v="Website"/>
    <s v="Elizabeth Devon"/>
    <n v="3692"/>
    <x v="10"/>
    <s v="M"/>
    <n v="27"/>
    <s v="A"/>
    <s v="Young"/>
  </r>
  <r>
    <n v="487191"/>
    <n v="404"/>
    <s v="Germany"/>
    <d v="2023-02-07T00:58:00"/>
    <s v="Whatsapp"/>
    <s v="Jose Pedro Roel"/>
    <n v="4492"/>
    <x v="6"/>
    <s v="F"/>
    <n v="26"/>
    <s v="A"/>
    <s v="Young"/>
  </r>
  <r>
    <n v="16847"/>
    <n v="406"/>
    <s v="India"/>
    <d v="2023-11-08T00:17:00"/>
    <s v="Other"/>
    <s v="Mart¡n Sommer"/>
    <n v="1802"/>
    <x v="10"/>
    <s v="F"/>
    <n v="34"/>
    <s v="A"/>
    <s v="Young"/>
  </r>
  <r>
    <n v="968730"/>
    <n v="407"/>
    <s v="France"/>
    <d v="2023-05-24T00:54:00"/>
    <s v="Whatsapp"/>
    <s v="Jeff Young"/>
    <n v="6326"/>
    <x v="0"/>
    <s v="F"/>
    <n v="90"/>
    <s v="A"/>
    <s v="Senior"/>
  </r>
  <r>
    <n v="396721"/>
    <n v="410"/>
    <s v="India"/>
    <d v="2023-09-23T22:45:00"/>
    <s v="App"/>
    <s v="Valarie Thompson"/>
    <n v="3567"/>
    <x v="10"/>
    <s v="F"/>
    <n v="39"/>
    <s v="A"/>
    <s v="Middle"/>
  </r>
  <r>
    <n v="735675"/>
    <n v="412"/>
    <s v="India"/>
    <d v="2023-11-21T01:16:00"/>
    <s v="Other"/>
    <s v="Kalle Suominen"/>
    <n v="2472"/>
    <x v="10"/>
    <s v="F"/>
    <n v="41"/>
    <s v="A"/>
    <s v="Middle"/>
  </r>
  <r>
    <n v="677135"/>
    <n v="413"/>
    <s v="Spain"/>
    <d v="2023-05-03T00:17:00"/>
    <s v="Whatsapp"/>
    <s v="Pirkko Koskitalo"/>
    <n v="4602"/>
    <x v="5"/>
    <s v="M"/>
    <n v="47"/>
    <s v="A"/>
    <s v="Middle"/>
  </r>
  <r>
    <n v="1244975"/>
    <n v="413"/>
    <s v="Spain"/>
    <d v="2023-10-19T02:09:00"/>
    <s v="Whatsapp"/>
    <s v="Diego Freyre"/>
    <n v="9062"/>
    <x v="5"/>
    <s v="M"/>
    <n v="47"/>
    <s v="A"/>
    <s v="Middle"/>
  </r>
  <r>
    <n v="1278929"/>
    <n v="413"/>
    <s v="Spain"/>
    <d v="2023-04-16T23:26:00"/>
    <s v="Website"/>
    <s v="Francisca Cervantes"/>
    <n v="6020"/>
    <x v="5"/>
    <s v="M"/>
    <n v="47"/>
    <s v="A"/>
    <s v="Middle"/>
  </r>
  <r>
    <n v="251865"/>
    <n v="414"/>
    <s v="India"/>
    <d v="2023-12-07T23:06:00"/>
    <s v="Whatsapp"/>
    <s v="Dominique Perrier"/>
    <n v="6149"/>
    <x v="10"/>
    <s v="M"/>
    <n v="86"/>
    <s v="A"/>
    <s v="Senior"/>
  </r>
  <r>
    <n v="1276372"/>
    <n v="414"/>
    <s v="India"/>
    <d v="2023-03-03T00:53:00"/>
    <s v="Other"/>
    <s v="Allen Nelson"/>
    <n v="1465"/>
    <x v="10"/>
    <s v="M"/>
    <n v="86"/>
    <s v="A"/>
    <s v="Senior"/>
  </r>
  <r>
    <n v="1368464"/>
    <n v="414"/>
    <s v="India"/>
    <d v="2023-11-22T00:52:00"/>
    <s v="Other"/>
    <s v="Mary Saveley"/>
    <n v="7424"/>
    <x v="10"/>
    <s v="M"/>
    <n v="86"/>
    <s v="A"/>
    <s v="Senior"/>
  </r>
  <r>
    <n v="288186"/>
    <n v="415"/>
    <s v="India"/>
    <d v="2023-05-30T23:57:00"/>
    <s v="Whatsapp"/>
    <s v="Michael Holz"/>
    <n v="4166"/>
    <x v="10"/>
    <s v="M"/>
    <n v="60"/>
    <s v="A"/>
    <s v="Senior"/>
  </r>
  <r>
    <n v="363155"/>
    <n v="416"/>
    <s v="India"/>
    <d v="2023-01-19T00:56:00"/>
    <s v="Whatsapp"/>
    <s v="Julie Murphy"/>
    <n v="3033"/>
    <x v="10"/>
    <s v="F"/>
    <n v="64"/>
    <s v="A"/>
    <s v="Senior"/>
  </r>
  <r>
    <n v="893771"/>
    <n v="416"/>
    <s v="India"/>
    <d v="2023-09-01T00:34:00"/>
    <s v="Whatsapp"/>
    <s v="Mart¡n Sommer"/>
    <n v="1398"/>
    <x v="10"/>
    <s v="F"/>
    <n v="64"/>
    <s v="A"/>
    <s v="Senior"/>
  </r>
  <r>
    <n v="587721"/>
    <n v="417"/>
    <s v="France"/>
    <d v="2023-02-09T01:38:00"/>
    <s v="Other"/>
    <s v="Sue King"/>
    <n v="1430"/>
    <x v="0"/>
    <s v="M"/>
    <n v="53"/>
    <s v="A"/>
    <s v="Middle"/>
  </r>
  <r>
    <n v="866403"/>
    <n v="417"/>
    <s v="France"/>
    <d v="2023-07-02T23:48:00"/>
    <s v="Website"/>
    <s v="Catherine Dewey"/>
    <n v="122"/>
    <x v="0"/>
    <s v="M"/>
    <n v="53"/>
    <s v="A"/>
    <s v="Middle"/>
  </r>
  <r>
    <n v="892608"/>
    <n v="417"/>
    <s v="France"/>
    <d v="2023-12-10T00:16:00"/>
    <s v="Other"/>
    <s v="Janine Labrune"/>
    <n v="9919"/>
    <x v="0"/>
    <s v="M"/>
    <n v="53"/>
    <s v="A"/>
    <s v="Middle"/>
  </r>
  <r>
    <n v="262192"/>
    <n v="418"/>
    <s v="Singapore"/>
    <d v="2023-08-26T22:54:00"/>
    <s v="Whatsapp"/>
    <s v="Georg Pipps"/>
    <n v="6532"/>
    <x v="3"/>
    <s v="F"/>
    <n v="22"/>
    <s v="A"/>
    <s v="Young"/>
  </r>
  <r>
    <n v="622656"/>
    <n v="418"/>
    <s v="Singapore"/>
    <d v="2023-08-19T00:03:00"/>
    <s v="Other"/>
    <s v="Leslie Taylor"/>
    <n v="6905"/>
    <x v="3"/>
    <s v="F"/>
    <n v="22"/>
    <s v="A"/>
    <s v="Young"/>
  </r>
  <r>
    <n v="1457155"/>
    <n v="418"/>
    <s v="Singapore"/>
    <d v="2023-09-13T00:13:00"/>
    <s v="Website"/>
    <s v="Juri Hirano"/>
    <n v="2807"/>
    <x v="3"/>
    <s v="F"/>
    <n v="22"/>
    <s v="A"/>
    <s v="Young"/>
  </r>
  <r>
    <n v="354532"/>
    <n v="419"/>
    <s v="France"/>
    <d v="2023-11-21T01:00:00"/>
    <s v="App"/>
    <s v="Daniel Da Cunha"/>
    <n v="1673"/>
    <x v="0"/>
    <s v="M"/>
    <n v="66"/>
    <s v="A"/>
    <s v="Senior"/>
  </r>
  <r>
    <n v="440925"/>
    <n v="419"/>
    <s v="France"/>
    <d v="2023-01-17T00:19:00"/>
    <s v="Other"/>
    <s v="Kalle Suominen"/>
    <n v="8432"/>
    <x v="0"/>
    <s v="M"/>
    <n v="66"/>
    <s v="A"/>
    <s v="Senior"/>
  </r>
  <r>
    <n v="591570"/>
    <n v="419"/>
    <s v="France"/>
    <d v="2023-11-30T01:30:00"/>
    <s v="Whatsapp"/>
    <s v="Jonas Bergulfsen"/>
    <n v="8740"/>
    <x v="0"/>
    <s v="M"/>
    <n v="66"/>
    <s v="A"/>
    <s v="Senior"/>
  </r>
  <r>
    <n v="1047874"/>
    <n v="420"/>
    <s v="Spain"/>
    <d v="2023-09-12T23:00:00"/>
    <s v="App"/>
    <s v="Julie King"/>
    <n v="4920"/>
    <x v="5"/>
    <s v="F"/>
    <n v="72"/>
    <s v="A"/>
    <s v="Senior"/>
  </r>
  <r>
    <n v="1288279"/>
    <n v="420"/>
    <s v="Spain"/>
    <d v="2023-05-27T23:59:00"/>
    <s v="App"/>
    <s v="Victoria Ashworth"/>
    <n v="5628"/>
    <x v="5"/>
    <s v="F"/>
    <n v="72"/>
    <s v="A"/>
    <s v="Senior"/>
  </r>
  <r>
    <n v="877784"/>
    <n v="422"/>
    <s v="India"/>
    <d v="2023-02-27T22:50:00"/>
    <s v="Other"/>
    <s v="Eric Natividad"/>
    <n v="9049"/>
    <x v="10"/>
    <s v="F"/>
    <n v="64"/>
    <s v="A"/>
    <s v="Senior"/>
  </r>
  <r>
    <n v="44275"/>
    <n v="423"/>
    <s v="Singapore"/>
    <d v="2023-03-31T01:45:00"/>
    <s v="App"/>
    <s v="Janine Labrune"/>
    <n v="7290"/>
    <x v="3"/>
    <s v="F"/>
    <n v="27"/>
    <s v="A"/>
    <s v="Young"/>
  </r>
  <r>
    <n v="139357"/>
    <n v="423"/>
    <s v="Singapore"/>
    <d v="2023-05-18T23:38:00"/>
    <s v="Other"/>
    <s v="Valarie Nelson"/>
    <n v="5563"/>
    <x v="3"/>
    <s v="F"/>
    <n v="27"/>
    <s v="A"/>
    <s v="Young"/>
  </r>
  <r>
    <n v="529816"/>
    <n v="424"/>
    <s v="Spain"/>
    <d v="2023-09-04T23:49:00"/>
    <s v="Website"/>
    <s v="Ann Brown"/>
    <n v="4135"/>
    <x v="5"/>
    <s v="M"/>
    <n v="66"/>
    <s v="A"/>
    <s v="Senior"/>
  </r>
  <r>
    <n v="961533"/>
    <n v="424"/>
    <s v="Spain"/>
    <d v="2023-03-28T00:56:00"/>
    <s v="Website"/>
    <s v="Jose Pedro Roel"/>
    <n v="1084"/>
    <x v="5"/>
    <s v="M"/>
    <n v="66"/>
    <s v="A"/>
    <s v="Senior"/>
  </r>
  <r>
    <n v="720311"/>
    <n v="425"/>
    <s v="India"/>
    <d v="2023-02-27T00:22:00"/>
    <s v="Website"/>
    <s v="Diego Freyre"/>
    <n v="4868"/>
    <x v="10"/>
    <s v="M"/>
    <n v="51"/>
    <s v="A"/>
    <s v="Middle"/>
  </r>
  <r>
    <n v="1006791"/>
    <n v="425"/>
    <s v="India"/>
    <d v="2023-07-18T22:51:00"/>
    <s v="Website"/>
    <s v="Julie Young"/>
    <n v="8280"/>
    <x v="10"/>
    <s v="M"/>
    <n v="51"/>
    <s v="A"/>
    <s v="Middle"/>
  </r>
  <r>
    <n v="598766"/>
    <n v="426"/>
    <s v="Singapore"/>
    <d v="2023-03-14T23:25:00"/>
    <s v="Whatsapp"/>
    <s v="Maria Larsson"/>
    <n v="6288"/>
    <x v="3"/>
    <s v="F"/>
    <n v="78"/>
    <s v="A"/>
    <s v="Senior"/>
  </r>
  <r>
    <n v="1034415"/>
    <n v="427"/>
    <s v="India"/>
    <d v="2023-04-03T00:59:00"/>
    <s v="Website"/>
    <s v="Laurence Lebihan"/>
    <n v="3464"/>
    <x v="10"/>
    <s v="M"/>
    <n v="59"/>
    <s v="A"/>
    <s v="Middle"/>
  </r>
  <r>
    <n v="1599499"/>
    <n v="427"/>
    <s v="India"/>
    <d v="2023-03-13T23:51:00"/>
    <s v="Website"/>
    <s v="Steve Frick"/>
    <n v="3608"/>
    <x v="10"/>
    <s v="M"/>
    <n v="59"/>
    <s v="A"/>
    <s v="Middle"/>
  </r>
  <r>
    <n v="568627"/>
    <n v="428"/>
    <s v="Australia"/>
    <d v="2023-02-08T23:01:00"/>
    <s v="Whatsapp"/>
    <s v="Victoria Ashworth"/>
    <n v="8884"/>
    <x v="7"/>
    <s v="F"/>
    <n v="87"/>
    <s v="A"/>
    <s v="Senior"/>
  </r>
  <r>
    <n v="870973"/>
    <n v="429"/>
    <s v="Germany"/>
    <d v="2023-10-26T23:23:00"/>
    <s v="App"/>
    <s v="Janine Labrune"/>
    <n v="2728"/>
    <x v="6"/>
    <s v="F"/>
    <n v="58"/>
    <s v="A"/>
    <s v="Middle"/>
  </r>
  <r>
    <n v="49060"/>
    <n v="430"/>
    <s v="India"/>
    <d v="2023-09-22T00:33:00"/>
    <s v="Other"/>
    <s v="Kyung Yu"/>
    <n v="5513"/>
    <x v="10"/>
    <s v="M"/>
    <n v="82"/>
    <s v="A"/>
    <s v="Senior"/>
  </r>
  <r>
    <n v="988444"/>
    <n v="430"/>
    <s v="India"/>
    <d v="2023-08-04T01:09:00"/>
    <s v="Other"/>
    <s v="Matti Karttunen"/>
    <n v="9958"/>
    <x v="10"/>
    <s v="M"/>
    <n v="82"/>
    <s v="A"/>
    <s v="Senior"/>
  </r>
  <r>
    <n v="1134801"/>
    <n v="430"/>
    <s v="India"/>
    <d v="2023-03-12T23:29:00"/>
    <s v="Website"/>
    <s v="Diego Freyre"/>
    <n v="3505"/>
    <x v="10"/>
    <s v="M"/>
    <n v="82"/>
    <s v="A"/>
    <s v="Senior"/>
  </r>
  <r>
    <n v="1290822"/>
    <n v="430"/>
    <s v="India"/>
    <d v="2023-04-18T01:22:00"/>
    <s v="App"/>
    <s v="Frederique Citeaux"/>
    <n v="3136"/>
    <x v="10"/>
    <s v="M"/>
    <n v="82"/>
    <s v="A"/>
    <s v="Senior"/>
  </r>
  <r>
    <n v="1558851"/>
    <n v="431"/>
    <s v="India"/>
    <d v="2023-12-28T23:23:00"/>
    <s v="Website"/>
    <s v="Juri Hirano"/>
    <n v="3075"/>
    <x v="10"/>
    <s v="F"/>
    <n v="34"/>
    <s v="A"/>
    <s v="Young"/>
  </r>
  <r>
    <n v="37971"/>
    <n v="433"/>
    <s v="India"/>
    <d v="2023-06-24T01:28:00"/>
    <s v="Whatsapp"/>
    <s v="Julie Brown"/>
    <n v="7884"/>
    <x v="10"/>
    <s v="M"/>
    <n v="55"/>
    <s v="A"/>
    <s v="Middle"/>
  </r>
  <r>
    <n v="411162"/>
    <n v="433"/>
    <s v="India"/>
    <d v="2023-08-06T00:26:00"/>
    <s v="App"/>
    <s v="Julie Brown"/>
    <n v="2485"/>
    <x v="10"/>
    <s v="M"/>
    <n v="55"/>
    <s v="A"/>
    <s v="Middle"/>
  </r>
  <r>
    <n v="1238511"/>
    <n v="433"/>
    <s v="India"/>
    <d v="2023-01-09T00:24:00"/>
    <s v="Whatsapp"/>
    <s v="Anna O'Hara"/>
    <n v="7820"/>
    <x v="10"/>
    <s v="M"/>
    <n v="55"/>
    <s v="A"/>
    <s v="Middle"/>
  </r>
  <r>
    <n v="568873"/>
    <n v="435"/>
    <s v="India"/>
    <d v="2023-04-15T22:41:00"/>
    <s v="Other"/>
    <s v="Adrian Huxley"/>
    <n v="8247"/>
    <x v="10"/>
    <s v="F"/>
    <n v="89"/>
    <s v="A"/>
    <s v="Senior"/>
  </r>
  <r>
    <n v="813819"/>
    <n v="437"/>
    <s v="USA"/>
    <d v="2023-02-24T23:21:00"/>
    <s v="App"/>
    <s v="Eduardo Saavedra"/>
    <n v="8001"/>
    <x v="1"/>
    <s v="F"/>
    <n v="22"/>
    <s v="A"/>
    <s v="Young"/>
  </r>
  <r>
    <n v="484489"/>
    <n v="439"/>
    <s v="Spain"/>
    <d v="2023-11-26T00:24:00"/>
    <s v="Whatsapp"/>
    <s v="Mart¡n Sommer"/>
    <n v="6346"/>
    <x v="5"/>
    <s v="M"/>
    <n v="74"/>
    <s v="A"/>
    <s v="Senior"/>
  </r>
  <r>
    <n v="421069"/>
    <n v="440"/>
    <s v="Germany"/>
    <d v="2023-04-30T23:10:00"/>
    <s v="App"/>
    <s v="Julie Young"/>
    <n v="1791"/>
    <x v="6"/>
    <s v="M"/>
    <n v="83"/>
    <s v="A"/>
    <s v="Senior"/>
  </r>
  <r>
    <n v="1083336"/>
    <n v="441"/>
    <s v="USA"/>
    <d v="2023-02-19T00:07:00"/>
    <s v="Website"/>
    <s v="Diego Freyre"/>
    <n v="5859"/>
    <x v="1"/>
    <s v="M"/>
    <n v="77"/>
    <s v="A"/>
    <s v="Senior"/>
  </r>
  <r>
    <n v="1595227"/>
    <n v="441"/>
    <s v="USA"/>
    <d v="2023-07-14T00:48:00"/>
    <s v="Whatsapp"/>
    <s v="Sue Frick"/>
    <n v="4974"/>
    <x v="1"/>
    <s v="M"/>
    <n v="77"/>
    <s v="A"/>
    <s v="Senior"/>
  </r>
  <r>
    <n v="588548"/>
    <n v="442"/>
    <s v="USA"/>
    <d v="2023-03-17T00:42:00"/>
    <s v="Whatsapp"/>
    <s v="Diego Freyre"/>
    <n v="4334"/>
    <x v="1"/>
    <s v="M"/>
    <n v="62"/>
    <s v="A"/>
    <s v="Senior"/>
  </r>
  <r>
    <n v="692962"/>
    <n v="442"/>
    <s v="USA"/>
    <d v="2023-07-17T00:31:00"/>
    <s v="Website"/>
    <s v="Henriette Pfalzheim"/>
    <n v="1328"/>
    <x v="1"/>
    <s v="M"/>
    <n v="62"/>
    <s v="A"/>
    <s v="Senior"/>
  </r>
  <r>
    <n v="935674"/>
    <n v="442"/>
    <s v="USA"/>
    <d v="2023-08-04T00:54:00"/>
    <s v="Other"/>
    <s v="Mary Saveley"/>
    <n v="5395"/>
    <x v="1"/>
    <s v="M"/>
    <n v="62"/>
    <s v="A"/>
    <s v="Senior"/>
  </r>
  <r>
    <n v="1018548"/>
    <n v="442"/>
    <s v="USA"/>
    <d v="2023-03-07T23:24:00"/>
    <s v="App"/>
    <s v="William Brown"/>
    <n v="8622"/>
    <x v="1"/>
    <s v="M"/>
    <n v="62"/>
    <s v="A"/>
    <s v="Senior"/>
  </r>
  <r>
    <n v="139611"/>
    <n v="444"/>
    <s v="Spain"/>
    <d v="2023-10-21T01:15:00"/>
    <s v="App"/>
    <s v="Paolo Accorti"/>
    <n v="6827"/>
    <x v="5"/>
    <s v="F"/>
    <n v="23"/>
    <s v="A"/>
    <s v="Young"/>
  </r>
  <r>
    <n v="687364"/>
    <n v="444"/>
    <s v="Spain"/>
    <d v="2023-08-15T23:40:00"/>
    <s v="Website"/>
    <s v="Diego Freyre"/>
    <n v="4487"/>
    <x v="5"/>
    <s v="F"/>
    <n v="23"/>
    <s v="A"/>
    <s v="Young"/>
  </r>
  <r>
    <n v="849992"/>
    <n v="445"/>
    <s v="USA"/>
    <d v="2023-01-14T23:01:00"/>
    <s v="Whatsapp"/>
    <s v="Mary Saveley"/>
    <n v="4522"/>
    <x v="1"/>
    <s v="F"/>
    <n v="47"/>
    <s v="A"/>
    <s v="Middle"/>
  </r>
  <r>
    <n v="20076"/>
    <n v="446"/>
    <s v="USA"/>
    <d v="2023-03-16T23:20:00"/>
    <s v="Website"/>
    <s v="Eric Natividad"/>
    <n v="2311"/>
    <x v="1"/>
    <s v="M"/>
    <n v="67"/>
    <s v="A"/>
    <s v="Senior"/>
  </r>
  <r>
    <n v="170058"/>
    <n v="446"/>
    <s v="USA"/>
    <d v="2023-11-11T00:50:00"/>
    <s v="App"/>
    <s v="Martine Rance"/>
    <n v="8184"/>
    <x v="1"/>
    <s v="M"/>
    <n v="67"/>
    <s v="A"/>
    <s v="Senior"/>
  </r>
  <r>
    <n v="619879"/>
    <n v="446"/>
    <s v="USA"/>
    <d v="2023-01-11T01:22:00"/>
    <s v="Other"/>
    <s v="Allen Nelson"/>
    <n v="2645"/>
    <x v="1"/>
    <s v="M"/>
    <n v="67"/>
    <s v="A"/>
    <s v="Senior"/>
  </r>
  <r>
    <n v="685841"/>
    <n v="446"/>
    <s v="USA"/>
    <d v="2023-10-02T22:56:00"/>
    <s v="App"/>
    <s v="Steve Frick"/>
    <n v="7514"/>
    <x v="1"/>
    <s v="M"/>
    <n v="67"/>
    <s v="A"/>
    <s v="Senior"/>
  </r>
  <r>
    <n v="1311758"/>
    <n v="446"/>
    <s v="USA"/>
    <d v="2023-10-30T00:45:00"/>
    <s v="Whatsapp"/>
    <s v="Michael Chandler"/>
    <n v="7083"/>
    <x v="1"/>
    <s v="M"/>
    <n v="67"/>
    <s v="A"/>
    <s v="Senior"/>
  </r>
  <r>
    <n v="783763"/>
    <n v="447"/>
    <s v="USA"/>
    <d v="2023-07-20T01:32:00"/>
    <s v="App"/>
    <s v="Jan Klaeboe"/>
    <n v="3794"/>
    <x v="1"/>
    <s v="F"/>
    <n v="77"/>
    <s v="A"/>
    <s v="Senior"/>
  </r>
  <r>
    <n v="918347"/>
    <n v="449"/>
    <s v="USA"/>
    <d v="2023-08-02T23:47:00"/>
    <s v="Website"/>
    <s v="Jytte Petersen"/>
    <n v="1241"/>
    <x v="1"/>
    <s v="M"/>
    <n v="53"/>
    <s v="A"/>
    <s v="Middle"/>
  </r>
  <r>
    <n v="1271264"/>
    <n v="450"/>
    <s v="Italy"/>
    <d v="2023-09-29T01:13:00"/>
    <s v="Website"/>
    <s v="Dan Lewis"/>
    <n v="2686"/>
    <x v="9"/>
    <s v="F"/>
    <n v="53"/>
    <s v="A"/>
    <s v="Middle"/>
  </r>
  <r>
    <n v="1630533"/>
    <n v="450"/>
    <s v="Italy"/>
    <d v="2023-04-11T00:46:00"/>
    <s v="Other"/>
    <s v="Diego Freyre"/>
    <n v="1269"/>
    <x v="9"/>
    <s v="F"/>
    <n v="53"/>
    <s v="A"/>
    <s v="Middle"/>
  </r>
  <r>
    <n v="20342"/>
    <n v="451"/>
    <s v="Norway"/>
    <d v="2023-03-03T00:58:00"/>
    <s v="Other"/>
    <s v="Maria Hernandez"/>
    <n v="3940"/>
    <x v="4"/>
    <s v="M"/>
    <n v="74"/>
    <s v="A"/>
    <s v="Senior"/>
  </r>
  <r>
    <n v="750826"/>
    <n v="451"/>
    <s v="Norway"/>
    <d v="2023-04-13T23:39:00"/>
    <s v="Website"/>
    <s v="Peter Ferguson"/>
    <n v="9467"/>
    <x v="4"/>
    <s v="M"/>
    <n v="74"/>
    <s v="A"/>
    <s v="Senior"/>
  </r>
  <r>
    <n v="772763"/>
    <n v="452"/>
    <s v="Spain"/>
    <d v="2023-03-22T00:10:00"/>
    <s v="Whatsapp"/>
    <s v="Carine Schmitt"/>
    <n v="5141"/>
    <x v="5"/>
    <s v="M"/>
    <n v="75"/>
    <s v="A"/>
    <s v="Senior"/>
  </r>
  <r>
    <n v="936455"/>
    <n v="452"/>
    <s v="Spain"/>
    <d v="2023-01-14T00:46:00"/>
    <s v="Whatsapp"/>
    <s v="Wendy Victorino"/>
    <n v="9527"/>
    <x v="5"/>
    <s v="M"/>
    <n v="75"/>
    <s v="A"/>
    <s v="Senior"/>
  </r>
  <r>
    <n v="51688"/>
    <n v="453"/>
    <s v="France"/>
    <d v="2023-12-18T00:35:00"/>
    <s v="Other"/>
    <s v="Violeta Benitez"/>
    <n v="4365"/>
    <x v="0"/>
    <s v="M"/>
    <n v="52"/>
    <s v="A"/>
    <s v="Middle"/>
  </r>
  <r>
    <n v="1350108"/>
    <n v="453"/>
    <s v="France"/>
    <d v="2023-04-11T23:11:00"/>
    <s v="Website"/>
    <s v="Arnold Cruz"/>
    <n v="4256"/>
    <x v="0"/>
    <s v="M"/>
    <n v="52"/>
    <s v="A"/>
    <s v="Middle"/>
  </r>
  <r>
    <n v="1466718"/>
    <n v="453"/>
    <s v="France"/>
    <d v="2023-05-26T00:01:00"/>
    <s v="Website"/>
    <s v="Marta Hernandez"/>
    <n v="9174"/>
    <x v="0"/>
    <s v="M"/>
    <n v="52"/>
    <s v="A"/>
    <s v="Middle"/>
  </r>
  <r>
    <n v="1622599"/>
    <n v="453"/>
    <s v="France"/>
    <d v="2023-01-14T23:51:00"/>
    <s v="App"/>
    <s v="Marta Hernandez"/>
    <n v="8568"/>
    <x v="0"/>
    <s v="M"/>
    <n v="52"/>
    <s v="A"/>
    <s v="Middle"/>
  </r>
  <r>
    <n v="1165654"/>
    <n v="454"/>
    <s v="USA"/>
    <d v="2023-10-27T23:25:00"/>
    <s v="Website"/>
    <s v="Thomas Hardy"/>
    <n v="7755"/>
    <x v="1"/>
    <s v="F"/>
    <n v="37"/>
    <s v="A"/>
    <s v="Middle"/>
  </r>
  <r>
    <n v="691946"/>
    <n v="455"/>
    <s v="Germany"/>
    <d v="2023-02-03T23:46:00"/>
    <s v="Whatsapp"/>
    <s v="Michael Holz"/>
    <n v="1893"/>
    <x v="6"/>
    <s v="F"/>
    <n v="52"/>
    <s v="A"/>
    <s v="Middle"/>
  </r>
  <r>
    <n v="1643238"/>
    <n v="455"/>
    <s v="Germany"/>
    <d v="2023-03-31T02:00:00"/>
    <s v="Whatsapp"/>
    <s v="Diego Freyre"/>
    <n v="3777"/>
    <x v="6"/>
    <s v="F"/>
    <n v="52"/>
    <s v="A"/>
    <s v="Middle"/>
  </r>
  <r>
    <n v="671201"/>
    <n v="456"/>
    <s v="Australia"/>
    <d v="2023-05-29T01:20:00"/>
    <s v="Whatsapp"/>
    <s v="Diego Freyre"/>
    <n v="9565"/>
    <x v="7"/>
    <s v="M"/>
    <n v="75"/>
    <s v="A"/>
    <s v="Senior"/>
  </r>
  <r>
    <n v="280459"/>
    <n v="457"/>
    <s v="Denmark"/>
    <d v="2023-09-26T23:42:00"/>
    <s v="Whatsapp"/>
    <s v="Diego Freyre"/>
    <n v="3197"/>
    <x v="2"/>
    <s v="F"/>
    <n v="54"/>
    <s v="A"/>
    <s v="Middle"/>
  </r>
  <r>
    <n v="846161"/>
    <n v="458"/>
    <s v="Finland"/>
    <d v="2023-07-17T00:03:00"/>
    <s v="Whatsapp"/>
    <s v="Sue King"/>
    <n v="2523"/>
    <x v="8"/>
    <s v="M"/>
    <n v="60"/>
    <s v="A"/>
    <s v="Senior"/>
  </r>
  <r>
    <n v="1255175"/>
    <n v="458"/>
    <s v="Finland"/>
    <d v="2023-11-24T23:17:00"/>
    <s v="App"/>
    <s v="Henriette Pfalzheim"/>
    <n v="505"/>
    <x v="8"/>
    <s v="M"/>
    <n v="60"/>
    <s v="A"/>
    <s v="Senior"/>
  </r>
  <r>
    <n v="517514"/>
    <n v="459"/>
    <s v="Italy"/>
    <d v="2023-04-13T22:55:00"/>
    <s v="Other"/>
    <s v="Daniel Tonini"/>
    <n v="1379"/>
    <x v="9"/>
    <s v="F"/>
    <n v="30"/>
    <s v="A"/>
    <s v="Young"/>
  </r>
  <r>
    <n v="544675"/>
    <n v="459"/>
    <s v="Italy"/>
    <d v="2023-05-13T01:53:00"/>
    <s v="Whatsapp"/>
    <s v="Jan Klaeboe"/>
    <n v="6757"/>
    <x v="9"/>
    <s v="F"/>
    <n v="30"/>
    <s v="A"/>
    <s v="Young"/>
  </r>
  <r>
    <n v="1677075"/>
    <n v="460"/>
    <s v="Australia"/>
    <d v="2023-10-12T23:57:00"/>
    <s v="App"/>
    <s v="Steve Thompson"/>
    <n v="7376"/>
    <x v="7"/>
    <s v="F"/>
    <n v="58"/>
    <s v="A"/>
    <s v="Middle"/>
  </r>
  <r>
    <n v="871258"/>
    <n v="461"/>
    <s v="Australia"/>
    <d v="2023-05-26T00:34:00"/>
    <s v="App"/>
    <s v="Maria Hernandez"/>
    <n v="2564"/>
    <x v="7"/>
    <s v="M"/>
    <n v="77"/>
    <s v="A"/>
    <s v="Senior"/>
  </r>
  <r>
    <n v="1291973"/>
    <n v="461"/>
    <s v="Australia"/>
    <d v="2023-01-07T01:23:00"/>
    <s v="Other"/>
    <s v="Diego Freyre"/>
    <n v="5976"/>
    <x v="7"/>
    <s v="M"/>
    <n v="77"/>
    <s v="A"/>
    <s v="Senior"/>
  </r>
  <r>
    <n v="1370775"/>
    <n v="462"/>
    <s v="USA"/>
    <d v="2023-04-23T01:49:00"/>
    <s v="Website"/>
    <s v="Wendy Victorino"/>
    <n v="1949"/>
    <x v="1"/>
    <s v="F"/>
    <n v="80"/>
    <s v="A"/>
    <s v="Senior"/>
  </r>
  <r>
    <n v="1059637"/>
    <n v="463"/>
    <s v="Germany"/>
    <d v="2023-08-09T01:26:00"/>
    <s v="App"/>
    <s v="Wing C Tam"/>
    <n v="3285"/>
    <x v="6"/>
    <s v="M"/>
    <n v="55"/>
    <s v="A"/>
    <s v="Middle"/>
  </r>
  <r>
    <n v="1357382"/>
    <n v="463"/>
    <s v="Germany"/>
    <d v="2023-12-14T01:42:00"/>
    <s v="Website"/>
    <s v="Helen Bennett"/>
    <n v="2708"/>
    <x v="6"/>
    <s v="M"/>
    <n v="55"/>
    <s v="A"/>
    <s v="Middle"/>
  </r>
  <r>
    <n v="57568"/>
    <n v="464"/>
    <s v="Italy"/>
    <d v="2023-03-21T00:54:00"/>
    <s v="Website"/>
    <s v="Veysel Oeztan"/>
    <n v="5877"/>
    <x v="9"/>
    <s v="F"/>
    <n v="26"/>
    <s v="A"/>
    <s v="Young"/>
  </r>
  <r>
    <n v="884628"/>
    <n v="464"/>
    <s v="Italy"/>
    <d v="2023-12-06T00:01:00"/>
    <s v="Website"/>
    <s v="Kyung Yu"/>
    <n v="7177"/>
    <x v="9"/>
    <s v="F"/>
    <n v="26"/>
    <s v="A"/>
    <s v="Young"/>
  </r>
  <r>
    <n v="445200"/>
    <n v="465"/>
    <s v="USA"/>
    <d v="2023-06-16T02:10:00"/>
    <s v="Website"/>
    <s v="Palle Ibsen"/>
    <n v="2670"/>
    <x v="1"/>
    <s v="M"/>
    <n v="49"/>
    <s v="A"/>
    <s v="Middle"/>
  </r>
  <r>
    <n v="541964"/>
    <n v="465"/>
    <s v="USA"/>
    <d v="2023-10-22T23:56:00"/>
    <s v="Whatsapp"/>
    <s v="Mory Kentary"/>
    <n v="3372"/>
    <x v="1"/>
    <s v="M"/>
    <n v="49"/>
    <s v="A"/>
    <s v="Middle"/>
  </r>
  <r>
    <n v="1449763"/>
    <n v="465"/>
    <s v="USA"/>
    <d v="2023-03-12T01:07:00"/>
    <s v="App"/>
    <s v="Matti Karttunen"/>
    <n v="425"/>
    <x v="1"/>
    <s v="M"/>
    <n v="49"/>
    <s v="A"/>
    <s v="Middle"/>
  </r>
  <r>
    <n v="1475178"/>
    <n v="466"/>
    <s v="Italy"/>
    <d v="2023-04-12T00:10:00"/>
    <s v="Whatsapp"/>
    <s v="Mory Kentary"/>
    <n v="1408"/>
    <x v="9"/>
    <s v="F"/>
    <n v="32"/>
    <s v="A"/>
    <s v="Young"/>
  </r>
  <r>
    <n v="10667"/>
    <n v="467"/>
    <s v="France"/>
    <d v="2023-10-13T01:01:00"/>
    <s v="Whatsapp"/>
    <s v="Jonas Bergulfsen"/>
    <n v="840"/>
    <x v="0"/>
    <s v="M"/>
    <n v="62"/>
    <s v="A"/>
    <s v="Senior"/>
  </r>
  <r>
    <n v="1219899"/>
    <n v="469"/>
    <s v="France"/>
    <d v="2023-07-07T00:15:00"/>
    <s v="Other"/>
    <s v="Ann Brown"/>
    <n v="2819"/>
    <x v="0"/>
    <s v="F"/>
    <n v="90"/>
    <s v="A"/>
    <s v="Senior"/>
  </r>
  <r>
    <n v="347243"/>
    <n v="470"/>
    <s v="USA"/>
    <d v="2023-06-02T23:47:00"/>
    <s v="Website"/>
    <s v="Diego Freyre"/>
    <n v="5127"/>
    <x v="1"/>
    <s v="F"/>
    <n v="32"/>
    <s v="A"/>
    <s v="Young"/>
  </r>
  <r>
    <n v="1650492"/>
    <n v="473"/>
    <s v="Ireland"/>
    <d v="2023-12-02T00:17:00"/>
    <s v="Whatsapp"/>
    <s v="Martine Rance"/>
    <n v="8148"/>
    <x v="11"/>
    <s v="F"/>
    <n v="19"/>
    <s v="A"/>
    <s v="Young"/>
  </r>
  <r>
    <n v="920294"/>
    <n v="474"/>
    <s v="Finland"/>
    <d v="2023-10-05T01:21:00"/>
    <s v="Whatsapp"/>
    <s v="Juri Yoshido"/>
    <n v="6177"/>
    <x v="8"/>
    <s v="M"/>
    <n v="74"/>
    <s v="A"/>
    <s v="Senior"/>
  </r>
  <r>
    <n v="997669"/>
    <n v="475"/>
    <s v="USA"/>
    <d v="2023-01-22T23:19:00"/>
    <s v="App"/>
    <s v="Valarie Young"/>
    <n v="4684"/>
    <x v="1"/>
    <s v="F"/>
    <n v="51"/>
    <s v="A"/>
    <s v="Middle"/>
  </r>
  <r>
    <n v="625994"/>
    <n v="476"/>
    <s v="USA"/>
    <d v="2023-05-21T23:11:00"/>
    <s v="Website"/>
    <s v="Michael Chandler"/>
    <n v="7369"/>
    <x v="1"/>
    <s v="F"/>
    <n v="80"/>
    <s v="A"/>
    <s v="Senior"/>
  </r>
  <r>
    <n v="551810"/>
    <n v="477"/>
    <s v="Australia"/>
    <d v="2023-06-08T00:35:00"/>
    <s v="App"/>
    <s v="Maurizio Moroni"/>
    <n v="8174"/>
    <x v="7"/>
    <s v="M"/>
    <n v="31"/>
    <s v="A"/>
    <s v="Young"/>
  </r>
  <r>
    <n v="58309"/>
    <n v="479"/>
    <s v="Finland"/>
    <d v="2023-01-12T23:35:00"/>
    <s v="Website"/>
    <s v="Mory Kentary"/>
    <n v="9668"/>
    <x v="8"/>
    <s v="M"/>
    <n v="81"/>
    <s v="A"/>
    <s v="Senior"/>
  </r>
  <r>
    <n v="1665167"/>
    <n v="479"/>
    <s v="Finland"/>
    <d v="2023-03-04T01:46:00"/>
    <s v="App"/>
    <s v="Diego Freyre"/>
    <n v="6692"/>
    <x v="8"/>
    <s v="M"/>
    <n v="81"/>
    <s v="A"/>
    <s v="Senior"/>
  </r>
  <r>
    <n v="61005"/>
    <n v="480"/>
    <s v="Finland"/>
    <d v="2023-01-02T00:46:00"/>
    <s v="Other"/>
    <s v="Marta Hernandez"/>
    <n v="7727"/>
    <x v="8"/>
    <s v="M"/>
    <n v="46"/>
    <s v="A"/>
    <s v="Middle"/>
  </r>
  <r>
    <n v="1322635"/>
    <n v="481"/>
    <s v="Australia"/>
    <d v="2023-02-25T23:46:00"/>
    <s v="Whatsapp"/>
    <s v="Valarie Nelson"/>
    <n v="1854"/>
    <x v="7"/>
    <s v="F"/>
    <n v="49"/>
    <s v="A"/>
    <s v="Middle"/>
  </r>
  <r>
    <n v="1051057"/>
    <n v="482"/>
    <s v="France"/>
    <d v="2023-05-02T23:57:00"/>
    <s v="Other"/>
    <s v="Steve Frick"/>
    <n v="4768"/>
    <x v="0"/>
    <s v="M"/>
    <n v="82"/>
    <s v="A"/>
    <s v="Senior"/>
  </r>
  <r>
    <n v="976000"/>
    <n v="484"/>
    <s v="USA"/>
    <d v="2023-06-12T23:43:00"/>
    <s v="App"/>
    <s v="Daniel Da Cunha"/>
    <n v="6536"/>
    <x v="1"/>
    <s v="F"/>
    <n v="70"/>
    <s v="A"/>
    <s v="Senior"/>
  </r>
  <r>
    <n v="1163680"/>
    <n v="485"/>
    <s v="France"/>
    <d v="2023-03-26T00:35:00"/>
    <s v="App"/>
    <s v="Georg Pipps"/>
    <n v="890"/>
    <x v="0"/>
    <s v="M"/>
    <n v="19"/>
    <s v="A"/>
    <s v="Young"/>
  </r>
  <r>
    <n v="1198103"/>
    <n v="485"/>
    <s v="France"/>
    <d v="2023-03-24T01:56:00"/>
    <s v="App"/>
    <s v="Adrian Huxley"/>
    <n v="1994"/>
    <x v="0"/>
    <s v="M"/>
    <n v="19"/>
    <s v="A"/>
    <s v="Young"/>
  </r>
  <r>
    <n v="316364"/>
    <n v="486"/>
    <s v="Austria"/>
    <d v="2023-11-09T00:19:00"/>
    <s v="Website"/>
    <s v="Rosa Hernandez"/>
    <n v="1699"/>
    <x v="12"/>
    <s v="F"/>
    <n v="66"/>
    <s v="A"/>
    <s v="Senior"/>
  </r>
  <r>
    <n v="389725"/>
    <n v="487"/>
    <s v="Australia"/>
    <d v="2023-11-07T01:47:00"/>
    <s v="Whatsapp"/>
    <s v="Violeta Benitez"/>
    <n v="206"/>
    <x v="7"/>
    <s v="F"/>
    <n v="81"/>
    <s v="A"/>
    <s v="Senior"/>
  </r>
  <r>
    <n v="539212"/>
    <n v="488"/>
    <s v="USA"/>
    <d v="2023-11-29T01:52:00"/>
    <s v="Whatsapp"/>
    <s v="Janine Labrune"/>
    <n v="8345"/>
    <x v="1"/>
    <s v="F"/>
    <n v="19"/>
    <s v="A"/>
    <s v="Young"/>
  </r>
  <r>
    <n v="34978"/>
    <n v="492"/>
    <s v="Spain"/>
    <d v="2023-07-13T01:50:00"/>
    <s v="App"/>
    <s v="Kwai Yu"/>
    <n v="1494"/>
    <x v="5"/>
    <s v="F"/>
    <n v="32"/>
    <s v="A"/>
    <s v="Young"/>
  </r>
  <r>
    <n v="817610"/>
    <n v="493"/>
    <s v="USA"/>
    <d v="2023-01-04T23:36:00"/>
    <s v="Website"/>
    <s v="Catherine Dewey"/>
    <n v="4047"/>
    <x v="1"/>
    <s v="F"/>
    <n v="82"/>
    <s v="A"/>
    <s v="Senior"/>
  </r>
  <r>
    <n v="1437873"/>
    <n v="493"/>
    <s v="USA"/>
    <d v="2023-05-06T23:51:00"/>
    <s v="Website"/>
    <s v="Adrian Huxley"/>
    <n v="5373"/>
    <x v="1"/>
    <s v="F"/>
    <n v="82"/>
    <s v="A"/>
    <s v="Senior"/>
  </r>
  <r>
    <n v="449457"/>
    <n v="494"/>
    <s v="France"/>
    <d v="2023-11-02T01:10:00"/>
    <s v="App"/>
    <s v="Maurizio Moroni"/>
    <n v="3426"/>
    <x v="0"/>
    <s v="M"/>
    <n v="19"/>
    <s v="A"/>
    <s v="Young"/>
  </r>
  <r>
    <n v="759664"/>
    <n v="494"/>
    <s v="France"/>
    <d v="2023-07-18T23:40:00"/>
    <s v="Whatsapp"/>
    <s v="Veysel Oeztan"/>
    <n v="8605"/>
    <x v="0"/>
    <s v="M"/>
    <n v="19"/>
    <s v="A"/>
    <s v="Young"/>
  </r>
  <r>
    <n v="1050351"/>
    <n v="497"/>
    <s v="USA"/>
    <d v="2023-07-14T00:01:00"/>
    <s v="App"/>
    <s v="Marta Hernandez"/>
    <n v="9863"/>
    <x v="1"/>
    <s v="M"/>
    <n v="88"/>
    <s v="A"/>
    <s v="Senior"/>
  </r>
  <r>
    <n v="1290759"/>
    <n v="497"/>
    <s v="USA"/>
    <d v="2023-02-19T00:53:00"/>
    <s v="Website"/>
    <s v="Valarie Thompson"/>
    <n v="6538"/>
    <x v="1"/>
    <s v="M"/>
    <n v="88"/>
    <s v="A"/>
    <s v="Senior"/>
  </r>
  <r>
    <n v="17912"/>
    <n v="498"/>
    <s v="Germany"/>
    <d v="2023-03-21T22:56:00"/>
    <s v="Other"/>
    <s v="Juri Hirano"/>
    <n v="9179"/>
    <x v="6"/>
    <s v="F"/>
    <n v="32"/>
    <s v="A"/>
    <s v="Young"/>
  </r>
  <r>
    <n v="921540"/>
    <n v="499"/>
    <s v="Australia"/>
    <d v="2023-12-20T23:51:00"/>
    <s v="App"/>
    <s v="Michael Holz"/>
    <n v="2164"/>
    <x v="7"/>
    <s v="M"/>
    <n v="89"/>
    <s v="A"/>
    <s v="Senior"/>
  </r>
  <r>
    <n v="1530454"/>
    <n v="499"/>
    <s v="Australia"/>
    <d v="2023-04-27T23:01:00"/>
    <s v="Website"/>
    <s v="Palle Ibsen"/>
    <n v="7456"/>
    <x v="7"/>
    <s v="M"/>
    <n v="89"/>
    <s v="A"/>
    <s v="Senior"/>
  </r>
  <r>
    <n v="1655697"/>
    <n v="499"/>
    <s v="Australia"/>
    <d v="2023-05-05T00:56:00"/>
    <s v="Other"/>
    <s v="Miguel Barajas"/>
    <n v="3864"/>
    <x v="7"/>
    <s v="M"/>
    <n v="89"/>
    <s v="A"/>
    <s v="Senior"/>
  </r>
  <r>
    <n v="187746"/>
    <n v="500"/>
    <s v="USA"/>
    <d v="2023-10-21T00:12:00"/>
    <s v="Other"/>
    <s v="Mary Saveley"/>
    <n v="946"/>
    <x v="1"/>
    <s v="F"/>
    <n v="77"/>
    <s v="A"/>
    <s v="Senior"/>
  </r>
  <r>
    <n v="114621"/>
    <n v="501"/>
    <s v="Spain"/>
    <d v="2023-12-23T23:51:00"/>
    <s v="Whatsapp"/>
    <s v="Miguel Barajas"/>
    <n v="3842"/>
    <x v="5"/>
    <s v="F"/>
    <n v="45"/>
    <s v="B"/>
    <s v="Middle"/>
  </r>
  <r>
    <n v="242256"/>
    <n v="504"/>
    <s v="Finland"/>
    <d v="2023-07-16T01:51:00"/>
    <s v="Other"/>
    <s v="Valarie Nelson"/>
    <n v="3986"/>
    <x v="8"/>
    <s v="M"/>
    <n v="48"/>
    <s v="B"/>
    <s v="Middle"/>
  </r>
  <r>
    <n v="1213344"/>
    <n v="504"/>
    <s v="Finland"/>
    <d v="2023-06-04T00:18:00"/>
    <s v="Other"/>
    <s v="Henriette Pfalzheim"/>
    <n v="4603"/>
    <x v="8"/>
    <s v="M"/>
    <n v="48"/>
    <s v="B"/>
    <s v="Middle"/>
  </r>
  <r>
    <n v="482555"/>
    <n v="506"/>
    <s v="USA"/>
    <d v="2023-01-25T16:44:00"/>
    <s v="App"/>
    <s v="Sean Connery"/>
    <n v="6355"/>
    <x v="1"/>
    <s v="M"/>
    <n v="45"/>
    <s v="B"/>
    <s v="Middle"/>
  </r>
  <r>
    <n v="443577"/>
    <n v="507"/>
    <s v="USA"/>
    <d v="2023-09-17T01:34:00"/>
    <s v="App"/>
    <s v="Laurence Lebihan"/>
    <n v="7940"/>
    <x v="1"/>
    <s v="M"/>
    <n v="35"/>
    <s v="B"/>
    <s v="Middle"/>
  </r>
  <r>
    <n v="81431"/>
    <n v="508"/>
    <s v="Switzerland"/>
    <d v="2023-07-15T00:39:00"/>
    <s v="App"/>
    <s v="Helen Bennett"/>
    <n v="9101"/>
    <x v="13"/>
    <s v="F"/>
    <n v="65"/>
    <s v="B"/>
    <s v="Senior"/>
  </r>
  <r>
    <n v="1557337"/>
    <n v="508"/>
    <s v="Switzerland"/>
    <d v="2023-01-31T00:49:00"/>
    <s v="App"/>
    <s v="Peter Ferguson"/>
    <n v="4679"/>
    <x v="13"/>
    <s v="F"/>
    <n v="65"/>
    <s v="B"/>
    <s v="Senior"/>
  </r>
  <r>
    <n v="812612"/>
    <n v="509"/>
    <s v="France"/>
    <d v="2023-11-26T01:29:00"/>
    <s v="Whatsapp"/>
    <s v="Maria Larsson"/>
    <n v="3471"/>
    <x v="0"/>
    <s v="M"/>
    <n v="24"/>
    <s v="B"/>
    <s v="Young"/>
  </r>
  <r>
    <n v="845773"/>
    <n v="509"/>
    <s v="France"/>
    <d v="2023-10-20T00:35:00"/>
    <s v="Other"/>
    <s v="Victoria Ashworth"/>
    <n v="1906"/>
    <x v="0"/>
    <s v="M"/>
    <n v="24"/>
    <s v="B"/>
    <s v="Young"/>
  </r>
  <r>
    <n v="872066"/>
    <n v="510"/>
    <s v="USA"/>
    <d v="2023-10-04T23:49:00"/>
    <s v="App"/>
    <s v="Diego Freyre"/>
    <n v="7354"/>
    <x v="1"/>
    <s v="F"/>
    <n v="39"/>
    <s v="B"/>
    <s v="Middle"/>
  </r>
  <r>
    <n v="1479085"/>
    <n v="510"/>
    <s v="USA"/>
    <d v="2023-11-21T22:41:00"/>
    <s v="Other"/>
    <s v="Janine Labrune"/>
    <n v="6503"/>
    <x v="1"/>
    <s v="F"/>
    <n v="39"/>
    <s v="B"/>
    <s v="Middle"/>
  </r>
  <r>
    <n v="311285"/>
    <n v="511"/>
    <s v="USA"/>
    <d v="2023-10-14T23:47:00"/>
    <s v="Website"/>
    <s v="Paolo Accorti"/>
    <n v="3345"/>
    <x v="1"/>
    <s v="M"/>
    <n v="60"/>
    <s v="B"/>
    <s v="Senior"/>
  </r>
  <r>
    <n v="593583"/>
    <n v="513"/>
    <s v="USA"/>
    <d v="2023-08-22T01:08:00"/>
    <s v="Other"/>
    <s v="Tony Calaghan"/>
    <n v="9848"/>
    <x v="1"/>
    <s v="F"/>
    <n v="29"/>
    <s v="B"/>
    <s v="Young"/>
  </r>
  <r>
    <n v="175577"/>
    <n v="515"/>
    <s v="Spain"/>
    <d v="2023-11-21T01:53:00"/>
    <s v="Other"/>
    <s v="Marta Hernandez"/>
    <n v="5334"/>
    <x v="5"/>
    <s v="F"/>
    <n v="37"/>
    <s v="B"/>
    <s v="Middle"/>
  </r>
  <r>
    <n v="506188"/>
    <n v="515"/>
    <s v="Spain"/>
    <d v="2023-02-13T00:36:00"/>
    <s v="Other"/>
    <s v="Diego Freyre"/>
    <n v="2177"/>
    <x v="5"/>
    <s v="F"/>
    <n v="37"/>
    <s v="B"/>
    <s v="Middle"/>
  </r>
  <r>
    <n v="133285"/>
    <n v="516"/>
    <s v="France"/>
    <d v="2023-02-11T01:24:00"/>
    <s v="Other"/>
    <s v="Mary Saveley"/>
    <n v="7837"/>
    <x v="0"/>
    <s v="M"/>
    <n v="51"/>
    <s v="B"/>
    <s v="Middle"/>
  </r>
  <r>
    <n v="171269"/>
    <n v="516"/>
    <s v="France"/>
    <d v="2023-08-22T00:18:00"/>
    <s v="Whatsapp"/>
    <s v="Dominique Perrier"/>
    <n v="5709"/>
    <x v="0"/>
    <s v="M"/>
    <n v="51"/>
    <s v="B"/>
    <s v="Middle"/>
  </r>
  <r>
    <n v="596287"/>
    <n v="516"/>
    <s v="France"/>
    <d v="2023-09-03T00:51:00"/>
    <s v="Website"/>
    <s v="Adrian Huxley"/>
    <n v="5995"/>
    <x v="0"/>
    <s v="M"/>
    <n v="51"/>
    <s v="B"/>
    <s v="Middle"/>
  </r>
  <r>
    <n v="115590"/>
    <n v="517"/>
    <s v="Australia"/>
    <d v="2023-02-02T23:52:00"/>
    <s v="Other"/>
    <s v="Michael Holz"/>
    <n v="9953"/>
    <x v="7"/>
    <s v="F"/>
    <n v="77"/>
    <s v="B"/>
    <s v="Senior"/>
  </r>
  <r>
    <n v="1069668"/>
    <n v="517"/>
    <s v="Australia"/>
    <d v="2023-04-07T01:00:00"/>
    <s v="Website"/>
    <s v="Roland Keitel"/>
    <n v="8146"/>
    <x v="7"/>
    <s v="F"/>
    <n v="77"/>
    <s v="B"/>
    <s v="Senior"/>
  </r>
  <r>
    <n v="268811"/>
    <n v="519"/>
    <s v="France"/>
    <d v="2023-02-06T01:33:00"/>
    <s v="Other"/>
    <s v="Jose Pedro Roel"/>
    <n v="9147"/>
    <x v="0"/>
    <s v="M"/>
    <n v="70"/>
    <s v="B"/>
    <s v="Senior"/>
  </r>
  <r>
    <n v="344182"/>
    <n v="519"/>
    <s v="France"/>
    <d v="2023-07-20T01:09:00"/>
    <s v="Other"/>
    <s v="Valarie Nelson"/>
    <n v="9637"/>
    <x v="0"/>
    <s v="M"/>
    <n v="70"/>
    <s v="B"/>
    <s v="Senior"/>
  </r>
  <r>
    <n v="694715"/>
    <n v="519"/>
    <s v="France"/>
    <d v="2023-08-01T23:07:00"/>
    <s v="Other"/>
    <s v="Yoshi Tannamuri"/>
    <n v="6870"/>
    <x v="0"/>
    <s v="M"/>
    <n v="70"/>
    <s v="B"/>
    <s v="Senior"/>
  </r>
  <r>
    <n v="101815"/>
    <n v="520"/>
    <s v="Spain"/>
    <d v="2023-09-18T01:37:00"/>
    <s v="Whatsapp"/>
    <s v="Christina Berglund"/>
    <n v="5420"/>
    <x v="5"/>
    <s v="M"/>
    <n v="81"/>
    <s v="B"/>
    <s v="Senior"/>
  </r>
  <r>
    <n v="695237"/>
    <n v="520"/>
    <s v="Spain"/>
    <d v="2023-01-11T23:40:00"/>
    <s v="Website"/>
    <s v="Violeta Benitez"/>
    <n v="1232"/>
    <x v="5"/>
    <s v="M"/>
    <n v="81"/>
    <s v="B"/>
    <s v="Senior"/>
  </r>
  <r>
    <n v="1632433"/>
    <n v="520"/>
    <s v="Spain"/>
    <d v="2023-10-05T00:05:00"/>
    <s v="Website"/>
    <s v="Diego Freyre"/>
    <n v="2927"/>
    <x v="5"/>
    <s v="M"/>
    <n v="81"/>
    <s v="B"/>
    <s v="Senior"/>
  </r>
  <r>
    <n v="960685"/>
    <n v="522"/>
    <s v="USA"/>
    <d v="2023-11-24T00:50:00"/>
    <s v="Whatsapp"/>
    <s v="Eric Natividad"/>
    <n v="9772"/>
    <x v="1"/>
    <s v="F"/>
    <n v="77"/>
    <s v="B"/>
    <s v="Senior"/>
  </r>
  <r>
    <n v="1189996"/>
    <n v="522"/>
    <s v="USA"/>
    <d v="2023-12-04T00:22:00"/>
    <s v="App"/>
    <s v="Diego Freyre"/>
    <n v="4719"/>
    <x v="1"/>
    <s v="F"/>
    <n v="77"/>
    <s v="B"/>
    <s v="Senior"/>
  </r>
  <r>
    <n v="1334431"/>
    <n v="522"/>
    <s v="USA"/>
    <d v="2023-09-26T00:42:00"/>
    <s v="Whatsapp"/>
    <s v="Michael Holz"/>
    <n v="6918"/>
    <x v="1"/>
    <s v="F"/>
    <n v="77"/>
    <s v="B"/>
    <s v="Senior"/>
  </r>
  <r>
    <n v="671670"/>
    <n v="523"/>
    <s v="USA"/>
    <d v="2023-08-17T01:05:00"/>
    <s v="Whatsapp"/>
    <s v="Juri Yoshido"/>
    <n v="6441"/>
    <x v="1"/>
    <s v="M"/>
    <n v="26"/>
    <s v="B"/>
    <s v="Young"/>
  </r>
  <r>
    <n v="1018145"/>
    <n v="523"/>
    <s v="USA"/>
    <d v="2023-11-09T23:20:00"/>
    <s v="Other"/>
    <s v="Diego Freyre"/>
    <n v="9449"/>
    <x v="1"/>
    <s v="M"/>
    <n v="26"/>
    <s v="B"/>
    <s v="Young"/>
  </r>
  <r>
    <n v="1580986"/>
    <n v="523"/>
    <s v="USA"/>
    <d v="2023-09-06T02:05:00"/>
    <s v="Website"/>
    <s v="Dominique Perrier"/>
    <n v="438"/>
    <x v="1"/>
    <s v="M"/>
    <n v="26"/>
    <s v="B"/>
    <s v="Young"/>
  </r>
  <r>
    <n v="2011"/>
    <n v="525"/>
    <s v="India"/>
    <d v="2023-04-29T23:40:00"/>
    <s v="Whatsapp"/>
    <s v="Paul Henriot"/>
    <n v="4551"/>
    <x v="10"/>
    <s v="F"/>
    <n v="20"/>
    <s v="B"/>
    <s v="Young"/>
  </r>
  <r>
    <n v="49544"/>
    <n v="526"/>
    <s v="USA"/>
    <d v="2023-10-28T00:04:00"/>
    <s v="Website"/>
    <s v="Akiko Shimamura"/>
    <n v="7802"/>
    <x v="1"/>
    <s v="M"/>
    <n v="49"/>
    <s v="B"/>
    <s v="Middle"/>
  </r>
  <r>
    <n v="1188487"/>
    <n v="526"/>
    <s v="USA"/>
    <d v="2023-12-16T01:52:00"/>
    <s v="Website"/>
    <s v="Frederique Citeaux"/>
    <n v="2527"/>
    <x v="1"/>
    <s v="M"/>
    <n v="49"/>
    <s v="B"/>
    <s v="Middle"/>
  </r>
  <r>
    <n v="1609306"/>
    <n v="529"/>
    <s v="India"/>
    <d v="2023-12-01T01:21:00"/>
    <s v="App"/>
    <s v="Kalle Suominen"/>
    <n v="847"/>
    <x v="10"/>
    <s v="M"/>
    <n v="44"/>
    <s v="B"/>
    <s v="Middle"/>
  </r>
  <r>
    <n v="34125"/>
    <n v="530"/>
    <s v="Australia"/>
    <d v="2023-10-18T00:57:00"/>
    <s v="Whatsapp"/>
    <s v="Anna O'Hara"/>
    <n v="4341"/>
    <x v="7"/>
    <s v="F"/>
    <n v="23"/>
    <s v="B"/>
    <s v="Young"/>
  </r>
  <r>
    <n v="273817"/>
    <n v="530"/>
    <s v="Australia"/>
    <d v="2023-05-05T01:21:00"/>
    <s v="Website"/>
    <s v="Valarie Nelson"/>
    <n v="4051"/>
    <x v="7"/>
    <s v="F"/>
    <n v="23"/>
    <s v="B"/>
    <s v="Young"/>
  </r>
  <r>
    <n v="1440438"/>
    <n v="531"/>
    <s v="USA"/>
    <d v="2023-01-05T01:09:00"/>
    <s v="Website"/>
    <s v="Maurizio Moroni"/>
    <n v="1288"/>
    <x v="1"/>
    <s v="F"/>
    <n v="43"/>
    <s v="B"/>
    <s v="Middle"/>
  </r>
  <r>
    <n v="127157"/>
    <n v="532"/>
    <s v="USA"/>
    <d v="2023-02-15T23:57:00"/>
    <s v="App"/>
    <s v="Eric Natividad"/>
    <n v="2367"/>
    <x v="1"/>
    <s v="F"/>
    <n v="84"/>
    <s v="B"/>
    <s v="Senior"/>
  </r>
  <r>
    <n v="160692"/>
    <n v="532"/>
    <s v="USA"/>
    <d v="2023-11-06T01:04:00"/>
    <s v="Whatsapp"/>
    <s v="Valarie Nelson"/>
    <n v="679"/>
    <x v="1"/>
    <s v="F"/>
    <n v="84"/>
    <s v="B"/>
    <s v="Senior"/>
  </r>
  <r>
    <n v="299700"/>
    <n v="533"/>
    <s v="USA"/>
    <d v="2023-10-09T01:32:00"/>
    <s v="Whatsapp"/>
    <s v="Maria Larsson"/>
    <n v="7166"/>
    <x v="1"/>
    <s v="F"/>
    <n v="55"/>
    <s v="B"/>
    <s v="Middle"/>
  </r>
  <r>
    <n v="968501"/>
    <n v="534"/>
    <s v="India"/>
    <d v="2023-09-26T00:47:00"/>
    <s v="Whatsapp"/>
    <s v="Michael Frick"/>
    <n v="98"/>
    <x v="10"/>
    <s v="M"/>
    <n v="90"/>
    <s v="B"/>
    <s v="Senior"/>
  </r>
  <r>
    <n v="550510"/>
    <n v="536"/>
    <s v="Germany"/>
    <d v="2023-04-20T23:35:00"/>
    <s v="Whatsapp"/>
    <s v="William Brown"/>
    <n v="4540"/>
    <x v="6"/>
    <s v="F"/>
    <n v="69"/>
    <s v="B"/>
    <s v="Senior"/>
  </r>
  <r>
    <n v="1423052"/>
    <n v="536"/>
    <s v="Germany"/>
    <d v="2023-01-27T00:58:00"/>
    <s v="Website"/>
    <s v="Juri Hirano"/>
    <n v="8357"/>
    <x v="6"/>
    <s v="F"/>
    <n v="69"/>
    <s v="B"/>
    <s v="Senior"/>
  </r>
  <r>
    <n v="1033341"/>
    <n v="537"/>
    <s v="Australia"/>
    <d v="2023-12-06T00:44:00"/>
    <s v="Other"/>
    <s v="Valarie Young"/>
    <n v="1935"/>
    <x v="7"/>
    <s v="F"/>
    <n v="58"/>
    <s v="B"/>
    <s v="Middle"/>
  </r>
  <r>
    <n v="1294009"/>
    <n v="538"/>
    <s v="India"/>
    <d v="2023-01-06T01:46:00"/>
    <s v="Other"/>
    <s v="Sue King"/>
    <n v="4279"/>
    <x v="10"/>
    <s v="M"/>
    <n v="32"/>
    <s v="B"/>
    <s v="Young"/>
  </r>
  <r>
    <n v="1045700"/>
    <n v="539"/>
    <s v="India"/>
    <d v="2023-12-02T00:38:00"/>
    <s v="Whatsapp"/>
    <s v="Mory Kentary"/>
    <n v="5012"/>
    <x v="10"/>
    <s v="F"/>
    <n v="24"/>
    <s v="B"/>
    <s v="Young"/>
  </r>
  <r>
    <n v="498278"/>
    <n v="540"/>
    <s v="Australia"/>
    <d v="2023-06-13T01:07:00"/>
    <s v="Other"/>
    <s v="Steve Frick"/>
    <n v="4974"/>
    <x v="7"/>
    <s v="M"/>
    <n v="27"/>
    <s v="B"/>
    <s v="Young"/>
  </r>
  <r>
    <n v="209185"/>
    <n v="541"/>
    <s v="USA"/>
    <d v="2023-08-28T00:16:00"/>
    <s v="App"/>
    <s v="Diego Freyre"/>
    <n v="4430"/>
    <x v="1"/>
    <s v="M"/>
    <n v="85"/>
    <s v="B"/>
    <s v="Senior"/>
  </r>
  <r>
    <n v="769009"/>
    <n v="541"/>
    <s v="USA"/>
    <d v="2023-10-07T22:59:00"/>
    <s v="Whatsapp"/>
    <s v="Kalle Suominen"/>
    <n v="2143"/>
    <x v="1"/>
    <s v="M"/>
    <n v="85"/>
    <s v="B"/>
    <s v="Senior"/>
  </r>
  <r>
    <n v="642754"/>
    <n v="542"/>
    <s v="Australia"/>
    <d v="2023-02-06T00:40:00"/>
    <s v="Whatsapp"/>
    <s v="Sue Frick"/>
    <n v="4849"/>
    <x v="7"/>
    <s v="F"/>
    <n v="33"/>
    <s v="B"/>
    <s v="Young"/>
  </r>
  <r>
    <n v="743932"/>
    <n v="543"/>
    <s v="France"/>
    <d v="2023-08-26T00:28:00"/>
    <s v="Other"/>
    <s v="Sean Connery"/>
    <n v="5966"/>
    <x v="0"/>
    <s v="F"/>
    <n v="80"/>
    <s v="B"/>
    <s v="Senior"/>
  </r>
  <r>
    <n v="1486000"/>
    <n v="545"/>
    <s v="USA"/>
    <d v="2023-12-23T01:10:00"/>
    <s v="Website"/>
    <s v="Valarie Nelson"/>
    <n v="2377"/>
    <x v="1"/>
    <s v="M"/>
    <n v="76"/>
    <s v="B"/>
    <s v="Senior"/>
  </r>
  <r>
    <n v="1330979"/>
    <n v="546"/>
    <s v="USA"/>
    <d v="2023-01-03T23:33:00"/>
    <s v="App"/>
    <s v="Valarie Young"/>
    <n v="4461"/>
    <x v="1"/>
    <s v="M"/>
    <n v="57"/>
    <s v="B"/>
    <s v="Middle"/>
  </r>
  <r>
    <n v="1617273"/>
    <n v="547"/>
    <s v="USA"/>
    <d v="2023-08-18T00:04:00"/>
    <s v="App"/>
    <s v="Wendy Victorino"/>
    <n v="2095"/>
    <x v="1"/>
    <s v="F"/>
    <n v="69"/>
    <s v="B"/>
    <s v="Senior"/>
  </r>
  <r>
    <n v="500630"/>
    <n v="548"/>
    <s v="USA"/>
    <d v="2023-06-14T00:29:00"/>
    <s v="Other"/>
    <s v="Kyung Yu"/>
    <n v="3906"/>
    <x v="1"/>
    <s v="M"/>
    <n v="48"/>
    <s v="B"/>
    <s v="Middle"/>
  </r>
  <r>
    <n v="588588"/>
    <n v="548"/>
    <s v="USA"/>
    <d v="2023-08-31T00:27:00"/>
    <s v="Whatsapp"/>
    <s v="Violeta Benitez"/>
    <n v="1656"/>
    <x v="1"/>
    <s v="M"/>
    <n v="48"/>
    <s v="B"/>
    <s v="Middle"/>
  </r>
  <r>
    <n v="831974"/>
    <n v="548"/>
    <s v="USA"/>
    <d v="2023-12-26T00:54:00"/>
    <s v="Website"/>
    <s v="Valarie Nelson"/>
    <n v="6182"/>
    <x v="1"/>
    <s v="M"/>
    <n v="48"/>
    <s v="B"/>
    <s v="Middle"/>
  </r>
  <r>
    <n v="1535140"/>
    <n v="548"/>
    <s v="USA"/>
    <d v="2023-05-25T00:58:00"/>
    <s v="Other"/>
    <s v="Paul Henriot"/>
    <n v="5570"/>
    <x v="1"/>
    <s v="M"/>
    <n v="48"/>
    <s v="B"/>
    <s v="Middle"/>
  </r>
  <r>
    <n v="910121"/>
    <n v="549"/>
    <s v="USA"/>
    <d v="2023-08-16T00:19:00"/>
    <s v="App"/>
    <s v="Diego Freyre"/>
    <n v="767"/>
    <x v="1"/>
    <s v="M"/>
    <n v="70"/>
    <s v="B"/>
    <s v="Senior"/>
  </r>
  <r>
    <n v="924612"/>
    <n v="549"/>
    <s v="USA"/>
    <d v="2023-03-16T00:54:00"/>
    <s v="App"/>
    <s v="Diego Freyre"/>
    <n v="7323"/>
    <x v="1"/>
    <s v="M"/>
    <n v="70"/>
    <s v="B"/>
    <s v="Senior"/>
  </r>
  <r>
    <n v="467965"/>
    <n v="550"/>
    <s v="USA"/>
    <d v="2023-10-02T23:43:00"/>
    <s v="Whatsapp"/>
    <s v="Sue Taylor"/>
    <n v="8296"/>
    <x v="1"/>
    <s v="M"/>
    <n v="31"/>
    <s v="B"/>
    <s v="Young"/>
  </r>
  <r>
    <n v="1445568"/>
    <n v="550"/>
    <s v="USA"/>
    <d v="2023-07-23T02:16:00"/>
    <s v="App"/>
    <s v="Michael Holz"/>
    <n v="3612"/>
    <x v="1"/>
    <s v="M"/>
    <n v="31"/>
    <s v="B"/>
    <s v="Young"/>
  </r>
  <r>
    <n v="1480961"/>
    <n v="550"/>
    <s v="USA"/>
    <d v="2023-01-16T01:04:00"/>
    <s v="Website"/>
    <s v="Eduardo Saavedra"/>
    <n v="8407"/>
    <x v="1"/>
    <s v="M"/>
    <n v="31"/>
    <s v="B"/>
    <s v="Young"/>
  </r>
  <r>
    <n v="38528"/>
    <n v="551"/>
    <s v="Switzerland"/>
    <d v="2023-10-20T00:40:00"/>
    <s v="Other"/>
    <s v="Martine Rance"/>
    <n v="7036"/>
    <x v="13"/>
    <s v="M"/>
    <n v="20"/>
    <s v="B"/>
    <s v="Young"/>
  </r>
  <r>
    <n v="1675193"/>
    <n v="552"/>
    <s v="India"/>
    <d v="2023-11-12T23:47:00"/>
    <s v="Whatsapp"/>
    <s v="Peter Ferguson"/>
    <n v="2913"/>
    <x v="10"/>
    <s v="F"/>
    <n v="67"/>
    <s v="B"/>
    <s v="Senior"/>
  </r>
  <r>
    <n v="410734"/>
    <n v="555"/>
    <s v="USA"/>
    <d v="2023-05-06T01:13:00"/>
    <s v="Website"/>
    <s v="Sue King"/>
    <n v="3175"/>
    <x v="1"/>
    <s v="F"/>
    <n v="90"/>
    <s v="B"/>
    <s v="Senior"/>
  </r>
  <r>
    <n v="1556551"/>
    <n v="556"/>
    <s v="France"/>
    <d v="2023-04-11T00:35:00"/>
    <s v="App"/>
    <s v="Giovanni Rovelli"/>
    <n v="4482"/>
    <x v="0"/>
    <s v="F"/>
    <n v="72"/>
    <s v="B"/>
    <s v="Senior"/>
  </r>
  <r>
    <n v="867012"/>
    <n v="557"/>
    <s v="Germany"/>
    <d v="2023-02-26T00:16:00"/>
    <s v="App"/>
    <s v="Helen Bennett"/>
    <n v="7900"/>
    <x v="6"/>
    <s v="M"/>
    <n v="84"/>
    <s v="B"/>
    <s v="Senior"/>
  </r>
  <r>
    <n v="1454722"/>
    <n v="557"/>
    <s v="Germany"/>
    <d v="2023-06-14T00:51:00"/>
    <s v="Other"/>
    <s v="Valarie Nelson"/>
    <n v="7460"/>
    <x v="6"/>
    <s v="M"/>
    <n v="84"/>
    <s v="B"/>
    <s v="Senior"/>
  </r>
  <r>
    <n v="847595"/>
    <n v="558"/>
    <s v="India"/>
    <d v="2023-07-08T01:22:00"/>
    <s v="Other"/>
    <s v="Sean Connery"/>
    <n v="7327"/>
    <x v="10"/>
    <s v="F"/>
    <n v="72"/>
    <s v="B"/>
    <s v="Senior"/>
  </r>
  <r>
    <n v="993889"/>
    <n v="562"/>
    <s v="Singapore"/>
    <d v="2023-03-21T23:36:00"/>
    <s v="Other"/>
    <s v="Carine Schmitt"/>
    <n v="2862"/>
    <x v="3"/>
    <s v="F"/>
    <n v="75"/>
    <s v="B"/>
    <s v="Senior"/>
  </r>
  <r>
    <n v="1182819"/>
    <n v="562"/>
    <s v="Singapore"/>
    <d v="2023-08-23T23:26:00"/>
    <s v="Whatsapp"/>
    <s v="Giovanni Rovelli"/>
    <n v="7031"/>
    <x v="3"/>
    <s v="F"/>
    <n v="75"/>
    <s v="B"/>
    <s v="Senior"/>
  </r>
  <r>
    <n v="11114"/>
    <n v="563"/>
    <s v="France"/>
    <d v="2023-03-17T23:16:00"/>
    <s v="Website"/>
    <s v="Kwai Yu"/>
    <n v="6371"/>
    <x v="0"/>
    <s v="F"/>
    <n v="80"/>
    <s v="B"/>
    <s v="Senior"/>
  </r>
  <r>
    <n v="491960"/>
    <n v="564"/>
    <s v="USA"/>
    <d v="2023-07-10T00:08:00"/>
    <s v="Other"/>
    <s v="Diego Freyre"/>
    <n v="1650"/>
    <x v="1"/>
    <s v="F"/>
    <n v="83"/>
    <s v="B"/>
    <s v="Senior"/>
  </r>
  <r>
    <n v="1605731"/>
    <n v="564"/>
    <s v="USA"/>
    <d v="2023-06-24T00:02:00"/>
    <s v="Whatsapp"/>
    <s v="William Brown"/>
    <n v="6271"/>
    <x v="1"/>
    <s v="F"/>
    <n v="83"/>
    <s v="B"/>
    <s v="Senior"/>
  </r>
  <r>
    <n v="385361"/>
    <n v="565"/>
    <s v="France"/>
    <d v="2023-11-19T23:24:00"/>
    <s v="App"/>
    <s v="Valarie Thompson"/>
    <n v="9005"/>
    <x v="0"/>
    <s v="M"/>
    <n v="62"/>
    <s v="B"/>
    <s v="Senior"/>
  </r>
  <r>
    <n v="7615"/>
    <n v="566"/>
    <s v="USA"/>
    <d v="2023-11-03T23:46:00"/>
    <s v="Whatsapp"/>
    <s v="Dominique Perrier"/>
    <n v="8303"/>
    <x v="1"/>
    <s v="M"/>
    <n v="74"/>
    <s v="B"/>
    <s v="Senior"/>
  </r>
  <r>
    <n v="950100"/>
    <n v="567"/>
    <s v="Australia"/>
    <d v="2023-12-07T23:10:00"/>
    <s v="Website"/>
    <s v="Frederique Citeaux"/>
    <n v="4903"/>
    <x v="7"/>
    <s v="M"/>
    <n v="37"/>
    <s v="B"/>
    <s v="Middle"/>
  </r>
  <r>
    <n v="1682358"/>
    <n v="567"/>
    <s v="Australia"/>
    <d v="2023-03-27T23:19:00"/>
    <s v="Website"/>
    <s v="Helen Bennett"/>
    <n v="4540"/>
    <x v="7"/>
    <s v="M"/>
    <n v="37"/>
    <s v="B"/>
    <s v="Middle"/>
  </r>
  <r>
    <n v="571764"/>
    <n v="568"/>
    <s v="France"/>
    <d v="2023-08-08T00:12:00"/>
    <s v="Other"/>
    <s v="Mary Saveley"/>
    <n v="1895"/>
    <x v="0"/>
    <s v="F"/>
    <n v="82"/>
    <s v="B"/>
    <s v="Senior"/>
  </r>
  <r>
    <n v="740564"/>
    <n v="569"/>
    <s v="USA"/>
    <d v="2023-02-13T00:48:00"/>
    <s v="Whatsapp"/>
    <s v="Adrian Huxley"/>
    <n v="1398"/>
    <x v="1"/>
    <s v="M"/>
    <n v="62"/>
    <s v="B"/>
    <s v="Senior"/>
  </r>
  <r>
    <n v="858083"/>
    <n v="569"/>
    <s v="USA"/>
    <d v="2023-03-19T00:25:00"/>
    <s v="Website"/>
    <s v="Victoria Ashworth"/>
    <n v="5575"/>
    <x v="1"/>
    <s v="M"/>
    <n v="62"/>
    <s v="B"/>
    <s v="Senior"/>
  </r>
  <r>
    <n v="1407976"/>
    <n v="569"/>
    <s v="USA"/>
    <d v="2023-04-02T23:21:00"/>
    <s v="Other"/>
    <s v="Steve Thompson"/>
    <n v="8751"/>
    <x v="1"/>
    <s v="M"/>
    <n v="62"/>
    <s v="B"/>
    <s v="Senior"/>
  </r>
  <r>
    <n v="182299"/>
    <n v="570"/>
    <s v="India"/>
    <d v="2023-10-13T00:33:00"/>
    <s v="App"/>
    <s v="Diego Freyre"/>
    <n v="2238"/>
    <x v="10"/>
    <s v="F"/>
    <n v="66"/>
    <s v="B"/>
    <s v="Senior"/>
  </r>
  <r>
    <n v="69722"/>
    <n v="571"/>
    <s v="Finland"/>
    <d v="2023-09-05T00:58:00"/>
    <s v="Website"/>
    <s v="Tony Calaghan"/>
    <n v="1269"/>
    <x v="8"/>
    <s v="F"/>
    <n v="88"/>
    <s v="B"/>
    <s v="Senior"/>
  </r>
  <r>
    <n v="583129"/>
    <n v="575"/>
    <s v="India"/>
    <d v="2023-11-18T22:53:00"/>
    <s v="Whatsapp"/>
    <s v="Veysel Oeztan"/>
    <n v="7035"/>
    <x v="10"/>
    <s v="F"/>
    <n v="85"/>
    <s v="B"/>
    <s v="Senior"/>
  </r>
  <r>
    <n v="1020737"/>
    <n v="575"/>
    <s v="India"/>
    <d v="2023-12-07T01:58:00"/>
    <s v="App"/>
    <s v="Roland Keitel"/>
    <n v="7392"/>
    <x v="10"/>
    <s v="F"/>
    <n v="85"/>
    <s v="B"/>
    <s v="Senior"/>
  </r>
  <r>
    <n v="397428"/>
    <n v="576"/>
    <s v="USA"/>
    <d v="2023-05-10T23:04:00"/>
    <s v="App"/>
    <s v="Sue Frick"/>
    <n v="1426"/>
    <x v="1"/>
    <s v="M"/>
    <n v="47"/>
    <s v="B"/>
    <s v="Middle"/>
  </r>
  <r>
    <n v="992007"/>
    <n v="576"/>
    <s v="USA"/>
    <d v="2023-08-02T23:57:00"/>
    <s v="App"/>
    <s v="Maria Larsson"/>
    <n v="839"/>
    <x v="1"/>
    <s v="M"/>
    <n v="47"/>
    <s v="B"/>
    <s v="Middle"/>
  </r>
  <r>
    <n v="483229"/>
    <n v="577"/>
    <s v="France"/>
    <d v="2023-02-13T01:07:00"/>
    <s v="App"/>
    <s v="Jeff Young"/>
    <n v="1958"/>
    <x v="0"/>
    <s v="F"/>
    <n v="74"/>
    <s v="B"/>
    <s v="Senior"/>
  </r>
  <r>
    <n v="1052606"/>
    <n v="577"/>
    <s v="France"/>
    <d v="2023-11-03T00:10:00"/>
    <s v="App"/>
    <s v="Eduardo Saavedra"/>
    <n v="701"/>
    <x v="0"/>
    <s v="F"/>
    <n v="74"/>
    <s v="B"/>
    <s v="Senior"/>
  </r>
  <r>
    <n v="721053"/>
    <n v="579"/>
    <s v="USA"/>
    <d v="2023-04-23T00:03:00"/>
    <s v="Other"/>
    <s v="Akiko Shimamura"/>
    <n v="5093"/>
    <x v="1"/>
    <s v="F"/>
    <n v="62"/>
    <s v="B"/>
    <s v="Senior"/>
  </r>
  <r>
    <n v="957373"/>
    <n v="580"/>
    <s v="USA"/>
    <d v="2023-06-16T23:05:00"/>
    <s v="Other"/>
    <s v="Adrian Huxley"/>
    <n v="4659"/>
    <x v="1"/>
    <s v="F"/>
    <n v="24"/>
    <s v="B"/>
    <s v="Young"/>
  </r>
  <r>
    <n v="886188"/>
    <n v="581"/>
    <s v="USA"/>
    <d v="2023-10-03T01:12:00"/>
    <s v="Website"/>
    <s v="Roland Keitel"/>
    <n v="5000"/>
    <x v="1"/>
    <s v="M"/>
    <n v="53"/>
    <s v="B"/>
    <s v="Middle"/>
  </r>
  <r>
    <n v="1107821"/>
    <n v="581"/>
    <s v="USA"/>
    <d v="2023-10-18T00:25:00"/>
    <s v="Website"/>
    <s v="Julie Brown"/>
    <n v="3452"/>
    <x v="1"/>
    <s v="M"/>
    <n v="53"/>
    <s v="B"/>
    <s v="Middle"/>
  </r>
  <r>
    <n v="1273418"/>
    <n v="581"/>
    <s v="USA"/>
    <d v="2023-11-23T23:16:00"/>
    <s v="Whatsapp"/>
    <s v="Annette Roulet"/>
    <n v="5316"/>
    <x v="1"/>
    <s v="M"/>
    <n v="53"/>
    <s v="B"/>
    <s v="Middle"/>
  </r>
  <r>
    <n v="101471"/>
    <n v="584"/>
    <s v="USA"/>
    <d v="2023-11-25T01:12:00"/>
    <s v="Other"/>
    <s v="Yoshi Tannamuri"/>
    <n v="9105"/>
    <x v="1"/>
    <s v="F"/>
    <n v="70"/>
    <s v="B"/>
    <s v="Senior"/>
  </r>
  <r>
    <n v="1104723"/>
    <n v="584"/>
    <s v="USA"/>
    <d v="2023-01-26T23:40:00"/>
    <s v="Website"/>
    <s v="Arnold Cruz"/>
    <n v="1066"/>
    <x v="1"/>
    <s v="F"/>
    <n v="70"/>
    <s v="B"/>
    <s v="Senior"/>
  </r>
  <r>
    <n v="1075036"/>
    <n v="587"/>
    <s v="USA"/>
    <d v="2023-05-16T23:29:00"/>
    <s v="Whatsapp"/>
    <s v="Sean Connery"/>
    <n v="5378"/>
    <x v="1"/>
    <s v="M"/>
    <n v="51"/>
    <s v="B"/>
    <s v="Middle"/>
  </r>
  <r>
    <n v="1115751"/>
    <n v="587"/>
    <s v="USA"/>
    <d v="2023-06-06T23:48:00"/>
    <s v="Whatsapp"/>
    <s v="Miguel Barajas"/>
    <n v="3833"/>
    <x v="1"/>
    <s v="M"/>
    <n v="51"/>
    <s v="B"/>
    <s v="Middle"/>
  </r>
  <r>
    <n v="1032588"/>
    <n v="588"/>
    <s v="Italy"/>
    <d v="2023-11-11T00:50:00"/>
    <s v="Other"/>
    <s v="Daniel Tonini"/>
    <n v="6085"/>
    <x v="9"/>
    <s v="F"/>
    <n v="42"/>
    <s v="B"/>
    <s v="Middle"/>
  </r>
  <r>
    <n v="1369791"/>
    <n v="588"/>
    <s v="Italy"/>
    <d v="2023-02-07T01:07:00"/>
    <s v="App"/>
    <s v="Kee Kuo"/>
    <n v="6758"/>
    <x v="9"/>
    <s v="F"/>
    <n v="42"/>
    <s v="B"/>
    <s v="Middle"/>
  </r>
  <r>
    <n v="229056"/>
    <n v="594"/>
    <s v="USA"/>
    <d v="2023-06-06T01:58:00"/>
    <s v="Other"/>
    <s v="Maurizio Moroni"/>
    <n v="4328"/>
    <x v="1"/>
    <s v="F"/>
    <n v="58"/>
    <s v="B"/>
    <s v="Middle"/>
  </r>
  <r>
    <n v="327243"/>
    <n v="595"/>
    <s v="USA"/>
    <d v="2023-05-08T00:54:00"/>
    <s v="Other"/>
    <s v="Mory Kentary"/>
    <n v="8969"/>
    <x v="1"/>
    <s v="F"/>
    <n v="90"/>
    <s v="B"/>
    <s v="Senior"/>
  </r>
  <r>
    <n v="497663"/>
    <n v="596"/>
    <s v="Finland"/>
    <d v="2023-11-06T00:03:00"/>
    <s v="Other"/>
    <s v="Jose Pedro Roel"/>
    <n v="6580"/>
    <x v="8"/>
    <s v="M"/>
    <n v="66"/>
    <s v="B"/>
    <s v="Senior"/>
  </r>
  <r>
    <n v="857496"/>
    <n v="597"/>
    <s v="France"/>
    <d v="2023-03-12T01:04:00"/>
    <s v="Website"/>
    <s v="Diego Freyre"/>
    <n v="4933"/>
    <x v="0"/>
    <s v="F"/>
    <n v="43"/>
    <s v="B"/>
    <s v="Middle"/>
  </r>
  <r>
    <n v="1659771"/>
    <n v="597"/>
    <s v="France"/>
    <d v="2023-11-17T01:14:00"/>
    <s v="App"/>
    <s v="Georg Pipps"/>
    <n v="2382"/>
    <x v="0"/>
    <s v="F"/>
    <n v="43"/>
    <s v="B"/>
    <s v="Middle"/>
  </r>
  <r>
    <n v="375561"/>
    <n v="599"/>
    <s v="Australia"/>
    <d v="2023-12-29T00:24:00"/>
    <s v="App"/>
    <s v="Julie Brown"/>
    <n v="3609"/>
    <x v="7"/>
    <s v="F"/>
    <n v="32"/>
    <s v="B"/>
    <s v="Young"/>
  </r>
  <r>
    <n v="865712"/>
    <n v="599"/>
    <s v="Australia"/>
    <d v="2023-09-05T01:39:00"/>
    <s v="Website"/>
    <s v="Mary Saveley"/>
    <n v="8680"/>
    <x v="7"/>
    <s v="F"/>
    <n v="32"/>
    <s v="B"/>
    <s v="Young"/>
  </r>
  <r>
    <n v="1194493"/>
    <n v="600"/>
    <s v="USA"/>
    <d v="2023-07-03T00:13:00"/>
    <s v="Other"/>
    <s v="Sue King"/>
    <n v="3567"/>
    <x v="1"/>
    <s v="M"/>
    <n v="77"/>
    <s v="B"/>
    <s v="Senior"/>
  </r>
  <r>
    <n v="1171525"/>
    <n v="602"/>
    <s v="Austria"/>
    <d v="2023-03-03T23:49:00"/>
    <s v="Other"/>
    <s v="Michael Donnermeyer"/>
    <n v="849"/>
    <x v="12"/>
    <s v="F"/>
    <n v="24"/>
    <s v="B"/>
    <s v="Young"/>
  </r>
  <r>
    <n v="1454237"/>
    <n v="604"/>
    <s v="Austria"/>
    <d v="2023-11-20T00:40:00"/>
    <s v="App"/>
    <s v="Diego Freyre"/>
    <n v="8617"/>
    <x v="12"/>
    <s v="F"/>
    <n v="85"/>
    <s v="B"/>
    <s v="Senior"/>
  </r>
  <r>
    <n v="706696"/>
    <n v="606"/>
    <s v="USA"/>
    <d v="2023-07-09T00:41:00"/>
    <s v="Other"/>
    <s v="Diego Freyre"/>
    <n v="3500"/>
    <x v="1"/>
    <s v="M"/>
    <n v="18"/>
    <s v="B"/>
    <s v="Young"/>
  </r>
  <r>
    <n v="1088350"/>
    <n v="606"/>
    <s v="USA"/>
    <d v="2023-11-26T00:37:00"/>
    <s v="Website"/>
    <s v="Ann Brown"/>
    <n v="3144"/>
    <x v="1"/>
    <s v="M"/>
    <n v="18"/>
    <s v="B"/>
    <s v="Young"/>
  </r>
  <r>
    <n v="1391623"/>
    <n v="606"/>
    <s v="USA"/>
    <d v="2023-07-10T23:24:00"/>
    <s v="Website"/>
    <s v="Marie Bertrand"/>
    <n v="6445"/>
    <x v="1"/>
    <s v="M"/>
    <n v="18"/>
    <s v="B"/>
    <s v="Young"/>
  </r>
  <r>
    <n v="1389485"/>
    <n v="607"/>
    <s v="Singapore"/>
    <d v="2023-11-06T00:33:00"/>
    <s v="Website"/>
    <s v="Marta Hernandez"/>
    <n v="8449"/>
    <x v="3"/>
    <s v="F"/>
    <n v="41"/>
    <s v="B"/>
    <s v="Middle"/>
  </r>
  <r>
    <n v="942316"/>
    <n v="608"/>
    <s v="Denmark"/>
    <d v="2023-01-04T00:48:00"/>
    <s v="Whatsapp"/>
    <s v="Sue Frick"/>
    <n v="455"/>
    <x v="2"/>
    <s v="M"/>
    <n v="57"/>
    <s v="B"/>
    <s v="Middle"/>
  </r>
  <r>
    <n v="950345"/>
    <n v="608"/>
    <s v="Denmark"/>
    <d v="2023-02-13T02:00:00"/>
    <s v="Other"/>
    <s v="Jeff Young"/>
    <n v="4841"/>
    <x v="2"/>
    <s v="M"/>
    <n v="57"/>
    <s v="B"/>
    <s v="Middle"/>
  </r>
  <r>
    <n v="411449"/>
    <n v="609"/>
    <s v="USA"/>
    <d v="2023-05-01T00:10:00"/>
    <s v="Whatsapp"/>
    <s v="Giovanni Rovelli"/>
    <n v="4109"/>
    <x v="1"/>
    <s v="M"/>
    <n v="87"/>
    <s v="B"/>
    <s v="Senior"/>
  </r>
  <r>
    <n v="831821"/>
    <n v="609"/>
    <s v="USA"/>
    <d v="2023-05-23T00:35:00"/>
    <s v="App"/>
    <s v="Jeff Young"/>
    <n v="1827"/>
    <x v="1"/>
    <s v="M"/>
    <n v="87"/>
    <s v="B"/>
    <s v="Senior"/>
  </r>
  <r>
    <n v="1412551"/>
    <n v="610"/>
    <s v="France"/>
    <d v="2023-09-07T00:11:00"/>
    <s v="Other"/>
    <s v="Valarie Nelson"/>
    <n v="425"/>
    <x v="0"/>
    <s v="F"/>
    <n v="62"/>
    <s v="B"/>
    <s v="Senior"/>
  </r>
  <r>
    <n v="1509554"/>
    <n v="610"/>
    <s v="France"/>
    <d v="2023-04-16T00:34:00"/>
    <s v="App"/>
    <s v="Yoshi Tannamuri"/>
    <n v="4098"/>
    <x v="0"/>
    <s v="F"/>
    <n v="62"/>
    <s v="B"/>
    <s v="Senior"/>
  </r>
  <r>
    <n v="609375"/>
    <n v="612"/>
    <m/>
    <d v="2023-04-26T00:11:00"/>
    <s v="Other"/>
    <s v="Giovanni Rovelli"/>
    <n v="9567"/>
    <x v="1"/>
    <s v="M"/>
    <n v="18"/>
    <s v="B"/>
    <s v="Young"/>
  </r>
  <r>
    <n v="214557"/>
    <n v="613"/>
    <s v="India"/>
    <d v="2023-06-05T00:28:00"/>
    <s v="Whatsapp"/>
    <s v="Henriette Pfalzheim"/>
    <n v="5981"/>
    <x v="10"/>
    <s v="F"/>
    <n v="51"/>
    <s v="B"/>
    <s v="Middle"/>
  </r>
  <r>
    <n v="674745"/>
    <n v="613"/>
    <s v="India"/>
    <d v="2023-02-21T01:01:00"/>
    <s v="Whatsapp"/>
    <s v="Jeff Young"/>
    <n v="4027"/>
    <x v="10"/>
    <s v="F"/>
    <n v="51"/>
    <s v="B"/>
    <s v="Middle"/>
  </r>
  <r>
    <n v="1373414"/>
    <n v="613"/>
    <s v="India"/>
    <d v="2023-02-13T23:46:00"/>
    <s v="Whatsapp"/>
    <s v="Diego Freyre"/>
    <n v="5539"/>
    <x v="10"/>
    <s v="F"/>
    <n v="51"/>
    <s v="B"/>
    <s v="Middle"/>
  </r>
  <r>
    <n v="165674"/>
    <n v="614"/>
    <s v="USA"/>
    <d v="2023-11-29T00:34:00"/>
    <s v="App"/>
    <s v="Kwai Yu"/>
    <n v="8831"/>
    <x v="1"/>
    <s v="M"/>
    <n v="36"/>
    <s v="B"/>
    <s v="Middle"/>
  </r>
  <r>
    <n v="171420"/>
    <n v="614"/>
    <s v="USA"/>
    <d v="2023-01-17T00:51:00"/>
    <s v="Website"/>
    <s v="Martine Rance"/>
    <n v="8738"/>
    <x v="1"/>
    <s v="M"/>
    <n v="36"/>
    <s v="B"/>
    <s v="Middle"/>
  </r>
  <r>
    <n v="533511"/>
    <n v="615"/>
    <s v="France"/>
    <d v="2023-03-23T00:04:00"/>
    <s v="Website"/>
    <s v="Wendy Victorino"/>
    <n v="4159"/>
    <x v="0"/>
    <s v="F"/>
    <n v="53"/>
    <s v="B"/>
    <s v="Middle"/>
  </r>
  <r>
    <n v="1496982"/>
    <n v="616"/>
    <s v="France"/>
    <d v="2023-07-02T01:03:00"/>
    <s v="Website"/>
    <s v="Diego Freyre"/>
    <n v="4824"/>
    <x v="0"/>
    <s v="M"/>
    <n v="40"/>
    <s v="B"/>
    <s v="Middle"/>
  </r>
  <r>
    <n v="908364"/>
    <n v="617"/>
    <s v="USA"/>
    <d v="2023-06-01T23:55:00"/>
    <s v="Other"/>
    <s v="Valarie Nelson"/>
    <n v="5116"/>
    <x v="1"/>
    <s v="F"/>
    <n v="45"/>
    <s v="B"/>
    <s v="Middle"/>
  </r>
  <r>
    <n v="183654"/>
    <n v="618"/>
    <s v="Finland"/>
    <d v="2023-08-14T23:02:00"/>
    <s v="Other"/>
    <s v="Diego Freyre"/>
    <n v="1434"/>
    <x v="8"/>
    <s v="F"/>
    <n v="58"/>
    <s v="B"/>
    <s v="Middle"/>
  </r>
  <r>
    <n v="1582591"/>
    <n v="618"/>
    <s v="Finland"/>
    <d v="2023-10-05T01:34:00"/>
    <s v="App"/>
    <s v="Michael Frick"/>
    <n v="6609"/>
    <x v="8"/>
    <s v="F"/>
    <n v="58"/>
    <s v="B"/>
    <s v="Middle"/>
  </r>
  <r>
    <n v="1481396"/>
    <n v="619"/>
    <s v="USA"/>
    <d v="2023-11-23T01:11:00"/>
    <s v="App"/>
    <s v="Dan Lewis"/>
    <n v="3557"/>
    <x v="1"/>
    <s v="F"/>
    <n v="38"/>
    <s v="B"/>
    <s v="Middle"/>
  </r>
  <r>
    <n v="127349"/>
    <n v="620"/>
    <s v="Singapore"/>
    <d v="2023-04-11T00:36:00"/>
    <s v="Whatsapp"/>
    <s v="Jeff Young"/>
    <n v="4477"/>
    <x v="3"/>
    <s v="M"/>
    <n v="41"/>
    <s v="B"/>
    <s v="Middle"/>
  </r>
  <r>
    <n v="1347158"/>
    <n v="621"/>
    <s v="USA"/>
    <d v="2023-08-23T23:25:00"/>
    <s v="Website"/>
    <s v="Dan Lewis"/>
    <n v="468"/>
    <x v="1"/>
    <s v="F"/>
    <n v="50"/>
    <s v="B"/>
    <s v="Middle"/>
  </r>
  <r>
    <n v="1503619"/>
    <n v="621"/>
    <s v="USA"/>
    <d v="2023-01-17T00:54:00"/>
    <s v="Other"/>
    <s v="Steve Frick"/>
    <n v="4436"/>
    <x v="1"/>
    <s v="F"/>
    <n v="50"/>
    <s v="B"/>
    <s v="Middle"/>
  </r>
  <r>
    <n v="535352"/>
    <n v="622"/>
    <s v="India"/>
    <d v="2023-07-23T23:26:00"/>
    <s v="Website"/>
    <s v="Peter Ferguson"/>
    <n v="9155"/>
    <x v="10"/>
    <s v="M"/>
    <n v="71"/>
    <s v="B"/>
    <s v="Senior"/>
  </r>
  <r>
    <n v="841572"/>
    <n v="622"/>
    <s v="India"/>
    <d v="2023-02-28T22:36:00"/>
    <s v="App"/>
    <s v="Jeff Young"/>
    <n v="7748"/>
    <x v="10"/>
    <s v="M"/>
    <n v="71"/>
    <s v="B"/>
    <s v="Senior"/>
  </r>
  <r>
    <n v="869899"/>
    <n v="623"/>
    <s v="India"/>
    <d v="2023-06-20T01:37:00"/>
    <s v="App"/>
    <s v="Paolo Accorti"/>
    <n v="7143"/>
    <x v="10"/>
    <s v="F"/>
    <n v="80"/>
    <s v="B"/>
    <s v="Senior"/>
  </r>
  <r>
    <n v="1443815"/>
    <n v="623"/>
    <s v="India"/>
    <d v="2023-01-26T23:58:00"/>
    <s v="App"/>
    <s v="Anna O'Hara"/>
    <n v="9333"/>
    <x v="10"/>
    <s v="F"/>
    <n v="80"/>
    <s v="B"/>
    <s v="Senior"/>
  </r>
  <r>
    <n v="1558722"/>
    <n v="623"/>
    <s v="India"/>
    <d v="2023-07-27T01:37:00"/>
    <s v="Website"/>
    <s v="Diego Freyre"/>
    <n v="1232"/>
    <x v="10"/>
    <s v="F"/>
    <n v="80"/>
    <s v="B"/>
    <s v="Senior"/>
  </r>
  <r>
    <n v="122068"/>
    <n v="624"/>
    <s v="Australia"/>
    <d v="2023-10-01T01:43:00"/>
    <s v="Other"/>
    <s v="Janine Labrune"/>
    <n v="3030"/>
    <x v="7"/>
    <s v="M"/>
    <n v="43"/>
    <s v="B"/>
    <s v="Middle"/>
  </r>
  <r>
    <n v="312581"/>
    <n v="624"/>
    <s v="Australia"/>
    <d v="2023-08-07T00:48:00"/>
    <s v="Whatsapp"/>
    <s v="Valarie Young"/>
    <n v="5721"/>
    <x v="7"/>
    <s v="M"/>
    <n v="43"/>
    <s v="B"/>
    <s v="Middle"/>
  </r>
  <r>
    <n v="148310"/>
    <n v="625"/>
    <s v="India"/>
    <d v="2023-05-03T00:22:00"/>
    <s v="Other"/>
    <s v="Jonas Bergulfsen"/>
    <n v="2291"/>
    <x v="10"/>
    <s v="M"/>
    <n v="54"/>
    <s v="B"/>
    <s v="Middle"/>
  </r>
  <r>
    <n v="663055"/>
    <n v="626"/>
    <s v="USA"/>
    <d v="2023-06-19T23:25:00"/>
    <s v="App"/>
    <s v="Helen Bennett"/>
    <n v="6976"/>
    <x v="1"/>
    <s v="F"/>
    <n v="59"/>
    <s v="B"/>
    <s v="Middle"/>
  </r>
  <r>
    <n v="1338945"/>
    <n v="627"/>
    <s v="Finland"/>
    <d v="2023-02-24T00:15:00"/>
    <s v="Whatsapp"/>
    <s v="Peter Ferguson"/>
    <n v="4854"/>
    <x v="8"/>
    <s v="M"/>
    <n v="62"/>
    <s v="B"/>
    <s v="Senior"/>
  </r>
  <r>
    <n v="134419"/>
    <n v="628"/>
    <s v="France"/>
    <d v="2023-02-03T22:55:00"/>
    <s v="Website"/>
    <s v="Jesus Fernandez"/>
    <n v="2768"/>
    <x v="0"/>
    <s v="F"/>
    <n v="85"/>
    <s v="B"/>
    <s v="Senior"/>
  </r>
  <r>
    <n v="333900"/>
    <n v="629"/>
    <s v="USA"/>
    <d v="2023-11-12T01:08:00"/>
    <s v="Other"/>
    <s v="Violeta Benitez"/>
    <n v="8694"/>
    <x v="1"/>
    <s v="M"/>
    <n v="82"/>
    <s v="B"/>
    <s v="Senior"/>
  </r>
  <r>
    <n v="1107986"/>
    <n v="632"/>
    <s v="USA"/>
    <d v="2023-09-18T00:30:00"/>
    <s v="Other"/>
    <s v="Anna O'Hara"/>
    <n v="384"/>
    <x v="1"/>
    <s v="F"/>
    <n v="67"/>
    <s v="B"/>
    <s v="Senior"/>
  </r>
  <r>
    <n v="1675253"/>
    <n v="632"/>
    <s v="USA"/>
    <d v="2023-08-26T00:18:00"/>
    <s v="Website"/>
    <s v="Diego Freyre"/>
    <n v="3340"/>
    <x v="1"/>
    <s v="F"/>
    <n v="67"/>
    <s v="B"/>
    <s v="Senior"/>
  </r>
  <r>
    <n v="243485"/>
    <n v="633"/>
    <s v="France"/>
    <d v="2023-07-12T00:16:00"/>
    <s v="Website"/>
    <s v="Julie King"/>
    <n v="6552"/>
    <x v="0"/>
    <s v="F"/>
    <n v="88"/>
    <s v="B"/>
    <s v="Senior"/>
  </r>
  <r>
    <n v="624736"/>
    <n v="633"/>
    <s v="France"/>
    <d v="2023-05-21T01:42:00"/>
    <s v="Website"/>
    <s v="Eduardo Saavedra"/>
    <n v="486"/>
    <x v="0"/>
    <s v="F"/>
    <n v="88"/>
    <s v="B"/>
    <s v="Senior"/>
  </r>
  <r>
    <n v="1371439"/>
    <n v="633"/>
    <s v="France"/>
    <d v="2023-10-18T00:07:00"/>
    <s v="Other"/>
    <s v="Valarie Nelson"/>
    <n v="4266"/>
    <x v="0"/>
    <s v="F"/>
    <n v="88"/>
    <s v="B"/>
    <s v="Senior"/>
  </r>
  <r>
    <n v="725371"/>
    <n v="634"/>
    <s v="USA"/>
    <d v="2023-01-02T23:37:00"/>
    <s v="Website"/>
    <s v="Henriette Pfalzheim"/>
    <n v="7071"/>
    <x v="1"/>
    <s v="M"/>
    <n v="62"/>
    <s v="B"/>
    <s v="Senior"/>
  </r>
  <r>
    <n v="1052119"/>
    <n v="634"/>
    <s v="USA"/>
    <d v="2023-08-15T00:10:00"/>
    <s v="Whatsapp"/>
    <s v="Kwai Yu"/>
    <n v="4462"/>
    <x v="1"/>
    <s v="M"/>
    <n v="62"/>
    <s v="B"/>
    <s v="Senior"/>
  </r>
  <r>
    <n v="1567280"/>
    <n v="634"/>
    <s v="USA"/>
    <d v="2023-11-23T22:58:00"/>
    <s v="App"/>
    <s v="Violeta Benitez"/>
    <n v="9698"/>
    <x v="1"/>
    <s v="M"/>
    <n v="62"/>
    <s v="B"/>
    <s v="Senior"/>
  </r>
  <r>
    <n v="453466"/>
    <n v="637"/>
    <s v="USA"/>
    <d v="2023-03-11T01:23:00"/>
    <s v="Other"/>
    <s v="Violeta Benitez"/>
    <n v="6625"/>
    <x v="1"/>
    <s v="M"/>
    <n v="38"/>
    <s v="B"/>
    <s v="Middle"/>
  </r>
  <r>
    <n v="1401727"/>
    <n v="637"/>
    <s v="USA"/>
    <d v="2023-08-14T00:35:00"/>
    <s v="Other"/>
    <s v="Maria Hernandez"/>
    <n v="4277"/>
    <x v="1"/>
    <s v="M"/>
    <n v="38"/>
    <s v="B"/>
    <s v="Middle"/>
  </r>
  <r>
    <n v="360154"/>
    <n v="638"/>
    <s v="France"/>
    <d v="2023-05-24T00:50:00"/>
    <s v="Other"/>
    <s v="Diego Freyre"/>
    <n v="9618"/>
    <x v="0"/>
    <s v="M"/>
    <n v="65"/>
    <s v="B"/>
    <s v="Senior"/>
  </r>
  <r>
    <n v="50499"/>
    <n v="639"/>
    <s v="USA"/>
    <d v="2023-04-02T23:08:00"/>
    <s v="Website"/>
    <s v="Tony Calaghan"/>
    <n v="3514"/>
    <x v="1"/>
    <s v="F"/>
    <n v="59"/>
    <s v="B"/>
    <s v="Middle"/>
  </r>
  <r>
    <n v="943149"/>
    <n v="640"/>
    <s v="France"/>
    <d v="2023-09-24T22:47:00"/>
    <s v="Whatsapp"/>
    <s v="Sue King"/>
    <n v="6730"/>
    <x v="0"/>
    <s v="F"/>
    <n v="51"/>
    <s v="B"/>
    <s v="Middle"/>
  </r>
  <r>
    <n v="1274561"/>
    <n v="640"/>
    <s v="France"/>
    <d v="2023-09-19T01:57:00"/>
    <s v="App"/>
    <s v="Valarie Thompson"/>
    <n v="3448"/>
    <x v="0"/>
    <s v="F"/>
    <n v="51"/>
    <s v="B"/>
    <s v="Middle"/>
  </r>
  <r>
    <n v="1297796"/>
    <n v="640"/>
    <s v="France"/>
    <d v="2023-02-26T00:40:00"/>
    <s v="App"/>
    <s v="Diego Freyre"/>
    <n v="9438"/>
    <x v="0"/>
    <s v="F"/>
    <n v="51"/>
    <s v="B"/>
    <s v="Middle"/>
  </r>
  <r>
    <n v="1676930"/>
    <n v="640"/>
    <s v="France"/>
    <d v="2023-11-24T23:41:00"/>
    <s v="Website"/>
    <s v="Diego Freyre"/>
    <n v="598"/>
    <x v="0"/>
    <s v="F"/>
    <n v="51"/>
    <s v="B"/>
    <s v="Middle"/>
  </r>
  <r>
    <n v="688175"/>
    <n v="642"/>
    <s v="France"/>
    <d v="2023-11-08T00:52:00"/>
    <s v="App"/>
    <s v="Valarie Nelson"/>
    <n v="1612"/>
    <x v="0"/>
    <s v="F"/>
    <n v="32"/>
    <s v="B"/>
    <s v="Young"/>
  </r>
  <r>
    <n v="1177486"/>
    <n v="642"/>
    <s v="France"/>
    <d v="2023-12-18T01:38:00"/>
    <s v="App"/>
    <s v="Ann Brown"/>
    <n v="2740"/>
    <x v="0"/>
    <s v="F"/>
    <n v="32"/>
    <s v="B"/>
    <s v="Young"/>
  </r>
  <r>
    <n v="544608"/>
    <n v="643"/>
    <s v="India"/>
    <d v="2023-09-23T01:56:00"/>
    <s v="App"/>
    <s v="Janine Labrune"/>
    <n v="3678"/>
    <x v="10"/>
    <s v="F"/>
    <n v="39"/>
    <s v="B"/>
    <s v="Middle"/>
  </r>
  <r>
    <n v="1043175"/>
    <n v="644"/>
    <s v="Singapore"/>
    <d v="2023-06-29T23:34:00"/>
    <s v="Website"/>
    <s v="Juri Hirano"/>
    <n v="3317"/>
    <x v="3"/>
    <s v="M"/>
    <n v="61"/>
    <s v="B"/>
    <s v="Senior"/>
  </r>
  <r>
    <n v="180775"/>
    <n v="645"/>
    <s v="Denmark"/>
    <d v="2023-03-20T00:05:00"/>
    <s v="Website"/>
    <s v="Elizabeth Devon"/>
    <n v="4981"/>
    <x v="2"/>
    <s v="F"/>
    <n v="40"/>
    <s v="B"/>
    <s v="Middle"/>
  </r>
  <r>
    <n v="476585"/>
    <n v="645"/>
    <s v="Denmark"/>
    <d v="2023-04-21T00:30:00"/>
    <s v="App"/>
    <s v="Marie Bertrand"/>
    <n v="7949"/>
    <x v="2"/>
    <s v="F"/>
    <n v="40"/>
    <s v="B"/>
    <s v="Middle"/>
  </r>
  <r>
    <n v="912973"/>
    <n v="646"/>
    <s v="Singapore"/>
    <d v="2023-12-20T23:25:00"/>
    <s v="Whatsapp"/>
    <s v="Diego Freyre"/>
    <n v="816"/>
    <x v="3"/>
    <s v="F"/>
    <n v="69"/>
    <s v="B"/>
    <s v="Senior"/>
  </r>
  <r>
    <n v="1074708"/>
    <n v="647"/>
    <s v="Australia"/>
    <d v="2023-03-12T23:36:00"/>
    <s v="App"/>
    <s v="Valarie Nelson"/>
    <n v="7648"/>
    <x v="7"/>
    <s v="M"/>
    <n v="76"/>
    <s v="B"/>
    <s v="Senior"/>
  </r>
  <r>
    <n v="1543135"/>
    <n v="647"/>
    <s v="Australia"/>
    <d v="2023-06-07T01:04:00"/>
    <s v="App"/>
    <s v="Ann Brown"/>
    <n v="9026"/>
    <x v="7"/>
    <s v="M"/>
    <n v="76"/>
    <s v="B"/>
    <s v="Senior"/>
  </r>
  <r>
    <n v="320251"/>
    <n v="648"/>
    <s v="Austria"/>
    <d v="2023-11-11T01:40:00"/>
    <s v="App"/>
    <s v="Jean Fresnisre"/>
    <n v="8979"/>
    <x v="12"/>
    <s v="F"/>
    <n v="34"/>
    <s v="B"/>
    <s v="Young"/>
  </r>
  <r>
    <n v="529245"/>
    <n v="650"/>
    <s v="France"/>
    <d v="2023-02-16T00:23:00"/>
    <s v="Whatsapp"/>
    <s v="Eric Natividad"/>
    <n v="1465"/>
    <x v="0"/>
    <s v="F"/>
    <n v="38"/>
    <s v="B"/>
    <s v="Middle"/>
  </r>
  <r>
    <n v="402186"/>
    <n v="651"/>
    <s v="USA"/>
    <d v="2023-08-05T00:03:00"/>
    <s v="Website"/>
    <s v="Pascale Cartrain"/>
    <n v="8800"/>
    <x v="1"/>
    <s v="F"/>
    <n v="61"/>
    <s v="B"/>
    <s v="Senior"/>
  </r>
  <r>
    <n v="960053"/>
    <n v="651"/>
    <s v="USA"/>
    <d v="2023-08-01T00:20:00"/>
    <s v="Website"/>
    <s v="Tony Calaghan"/>
    <n v="3417"/>
    <x v="1"/>
    <s v="F"/>
    <n v="61"/>
    <s v="B"/>
    <s v="Senior"/>
  </r>
  <r>
    <n v="1494544"/>
    <n v="651"/>
    <s v="USA"/>
    <d v="2023-06-20T01:59:00"/>
    <s v="App"/>
    <s v="Diego Freyre"/>
    <n v="1370"/>
    <x v="1"/>
    <s v="F"/>
    <n v="61"/>
    <s v="B"/>
    <s v="Senior"/>
  </r>
  <r>
    <n v="31707"/>
    <n v="652"/>
    <s v="USA"/>
    <d v="2023-05-11T00:31:00"/>
    <s v="Other"/>
    <s v="Peter Ferguson"/>
    <n v="8379"/>
    <x v="1"/>
    <s v="F"/>
    <n v="79"/>
    <s v="B"/>
    <s v="Senior"/>
  </r>
  <r>
    <n v="800145"/>
    <n v="653"/>
    <s v="France"/>
    <d v="2023-04-01T00:49:00"/>
    <m/>
    <s v="Miguel Barajas"/>
    <n v="2086"/>
    <x v="0"/>
    <s v="F"/>
    <n v="68"/>
    <s v="B"/>
    <s v="Senior"/>
  </r>
  <r>
    <n v="347273"/>
    <n v="654"/>
    <s v="France"/>
    <d v="2023-06-08T00:18:00"/>
    <s v="Other"/>
    <s v="Steve Thompson"/>
    <n v="9105"/>
    <x v="0"/>
    <s v="M"/>
    <n v="51"/>
    <s v="B"/>
    <s v="Middle"/>
  </r>
  <r>
    <n v="1086104"/>
    <n v="654"/>
    <s v="France"/>
    <d v="2023-09-22T00:22:00"/>
    <s v="Website"/>
    <s v="Marie Bertrand"/>
    <n v="1737"/>
    <x v="0"/>
    <s v="M"/>
    <n v="51"/>
    <s v="B"/>
    <s v="Middle"/>
  </r>
  <r>
    <n v="1646606"/>
    <n v="654"/>
    <s v="France"/>
    <d v="2023-11-13T23:33:00"/>
    <s v="App"/>
    <s v="Daniel Da Cunha"/>
    <n v="673"/>
    <x v="0"/>
    <s v="M"/>
    <n v="51"/>
    <s v="B"/>
    <s v="Middle"/>
  </r>
  <r>
    <n v="775306"/>
    <n v="655"/>
    <s v="USA"/>
    <d v="2023-06-24T23:02:00"/>
    <s v="Website"/>
    <s v="Anna O'Hara"/>
    <n v="7346"/>
    <x v="1"/>
    <s v="M"/>
    <n v="22"/>
    <s v="B"/>
    <s v="Young"/>
  </r>
  <r>
    <n v="1452068"/>
    <n v="658"/>
    <s v="India"/>
    <d v="2023-09-30T01:26:00"/>
    <s v="Website"/>
    <s v="Rosa Hernandez"/>
    <n v="1299"/>
    <x v="10"/>
    <s v="M"/>
    <n v="42"/>
    <s v="B"/>
    <s v="Middle"/>
  </r>
  <r>
    <n v="1366020"/>
    <n v="659"/>
    <s v="Australia"/>
    <d v="2023-08-10T23:20:00"/>
    <s v="App"/>
    <s v="Valarie Nelson"/>
    <n v="9989"/>
    <x v="7"/>
    <s v="F"/>
    <n v="61"/>
    <s v="B"/>
    <s v="Senior"/>
  </r>
  <r>
    <n v="1571075"/>
    <n v="660"/>
    <s v="USA"/>
    <d v="2023-05-25T01:24:00"/>
    <s v="Other"/>
    <s v="Arnold Cruz"/>
    <n v="4346"/>
    <x v="1"/>
    <s v="M"/>
    <n v="23"/>
    <s v="B"/>
    <s v="Young"/>
  </r>
  <r>
    <n v="1134072"/>
    <n v="662"/>
    <s v="USA"/>
    <d v="2023-12-06T00:49:00"/>
    <s v="App"/>
    <s v="Elizabeth Devon"/>
    <n v="3885"/>
    <x v="1"/>
    <s v="F"/>
    <n v="23"/>
    <s v="B"/>
    <s v="Young"/>
  </r>
  <r>
    <n v="1111675"/>
    <n v="665"/>
    <s v="France"/>
    <d v="2023-02-26T23:36:00"/>
    <s v="Other"/>
    <s v="Dominique Perrier"/>
    <n v="5031"/>
    <x v="0"/>
    <s v="M"/>
    <n v="42"/>
    <s v="B"/>
    <s v="Middle"/>
  </r>
  <r>
    <n v="1061512"/>
    <n v="666"/>
    <s v="France"/>
    <d v="2023-03-02T01:24:00"/>
    <s v="Whatsapp"/>
    <s v="Jean Fresnisre"/>
    <n v="1743"/>
    <x v="0"/>
    <s v="F"/>
    <n v="24"/>
    <s v="B"/>
    <s v="Young"/>
  </r>
  <r>
    <n v="515145"/>
    <n v="667"/>
    <s v="France"/>
    <d v="2023-11-21T22:31:00"/>
    <s v="Other"/>
    <s v="Paolo Accorti"/>
    <n v="6458"/>
    <x v="0"/>
    <s v="M"/>
    <n v="64"/>
    <s v="B"/>
    <s v="Senior"/>
  </r>
  <r>
    <n v="909180"/>
    <n v="667"/>
    <s v="France"/>
    <d v="2023-06-01T00:48:00"/>
    <s v="Whatsapp"/>
    <s v="Julie Murphy"/>
    <n v="1650"/>
    <x v="0"/>
    <s v="M"/>
    <n v="64"/>
    <s v="B"/>
    <s v="Senior"/>
  </r>
  <r>
    <n v="539679"/>
    <n v="668"/>
    <s v="France"/>
    <d v="2023-05-07T00:28:00"/>
    <s v="Website"/>
    <s v="Giovanni Rovelli"/>
    <n v="24"/>
    <x v="0"/>
    <s v="F"/>
    <n v="90"/>
    <s v="B"/>
    <s v="Senior"/>
  </r>
  <r>
    <n v="1471535"/>
    <n v="668"/>
    <s v="France"/>
    <d v="2023-12-24T23:07:00"/>
    <s v="App"/>
    <s v="Valarie Nelson"/>
    <n v="6311"/>
    <x v="0"/>
    <s v="F"/>
    <n v="90"/>
    <s v="B"/>
    <s v="Senior"/>
  </r>
  <r>
    <n v="294015"/>
    <n v="669"/>
    <s v="USA"/>
    <d v="2023-09-03T23:27:00"/>
    <s v="App"/>
    <s v="Henriette Pfalzheim"/>
    <n v="9046"/>
    <x v="1"/>
    <s v="M"/>
    <n v="33"/>
    <s v="B"/>
    <s v="Young"/>
  </r>
  <r>
    <n v="837435"/>
    <n v="670"/>
    <s v="Australia"/>
    <d v="2023-09-04T23:52:00"/>
    <s v="Whatsapp"/>
    <s v="Kyung Yu"/>
    <n v="4671"/>
    <x v="7"/>
    <s v="F"/>
    <n v="57"/>
    <s v="B"/>
    <s v="Middle"/>
  </r>
  <r>
    <n v="593240"/>
    <n v="672"/>
    <s v="USA"/>
    <d v="2023-12-05T00:38:00"/>
    <s v="Whatsapp"/>
    <s v="Maria Hernandez"/>
    <n v="7472"/>
    <x v="1"/>
    <s v="F"/>
    <n v="78"/>
    <s v="B"/>
    <s v="Senior"/>
  </r>
  <r>
    <n v="655800"/>
    <n v="672"/>
    <s v="USA"/>
    <d v="2023-01-18T23:39:00"/>
    <s v="Whatsapp"/>
    <s v="Julie Brown"/>
    <n v="6855"/>
    <x v="1"/>
    <s v="F"/>
    <n v="78"/>
    <s v="B"/>
    <s v="Senior"/>
  </r>
  <r>
    <n v="569033"/>
    <n v="674"/>
    <s v="USA"/>
    <d v="2023-10-31T23:56:00"/>
    <s v="Website"/>
    <s v="Julie Brown"/>
    <n v="8931"/>
    <x v="1"/>
    <s v="F"/>
    <n v="71"/>
    <s v="B"/>
    <s v="Senior"/>
  </r>
  <r>
    <n v="81061"/>
    <n v="676"/>
    <s v="India"/>
    <d v="2023-03-30T00:28:00"/>
    <s v="Website"/>
    <s v="Francisca Cervantes"/>
    <n v="4219"/>
    <x v="10"/>
    <s v="F"/>
    <n v="74"/>
    <s v="B"/>
    <s v="Senior"/>
  </r>
  <r>
    <n v="1602189"/>
    <n v="676"/>
    <s v="India"/>
    <d v="2023-07-09T00:52:00"/>
    <s v="App"/>
    <s v="Eduardo Saavedra"/>
    <n v="179"/>
    <x v="10"/>
    <s v="F"/>
    <n v="74"/>
    <s v="B"/>
    <s v="Senior"/>
  </r>
  <r>
    <n v="275961"/>
    <n v="679"/>
    <s v="Singapore"/>
    <d v="2023-11-18T23:58:00"/>
    <s v="Website"/>
    <s v="Marta Hernandez"/>
    <n v="2936"/>
    <x v="3"/>
    <s v="M"/>
    <n v="34"/>
    <s v="B"/>
    <s v="Young"/>
  </r>
  <r>
    <n v="510973"/>
    <n v="679"/>
    <s v="Singapore"/>
    <d v="2023-02-19T01:04:00"/>
    <s v="Other"/>
    <s v="Giovanni Rovelli"/>
    <n v="7192"/>
    <x v="3"/>
    <s v="M"/>
    <n v="34"/>
    <s v="B"/>
    <s v="Young"/>
  </r>
  <r>
    <n v="231094"/>
    <n v="680"/>
    <s v="USA"/>
    <d v="2023-11-29T00:51:00"/>
    <s v="Other"/>
    <s v="Leslie Murphy"/>
    <n v="7379"/>
    <x v="1"/>
    <s v="M"/>
    <n v="81"/>
    <s v="B"/>
    <s v="Senior"/>
  </r>
  <r>
    <n v="768093"/>
    <n v="680"/>
    <s v="USA"/>
    <d v="2023-03-01T00:30:00"/>
    <s v="Other"/>
    <s v="Arnold Cruz"/>
    <n v="8126"/>
    <x v="1"/>
    <s v="M"/>
    <n v="81"/>
    <s v="B"/>
    <s v="Senior"/>
  </r>
  <r>
    <n v="1343250"/>
    <n v="681"/>
    <s v="USA"/>
    <d v="2023-11-04T23:02:00"/>
    <s v="App"/>
    <s v="Diego Freyre"/>
    <n v="6365"/>
    <x v="1"/>
    <s v="M"/>
    <n v="62"/>
    <s v="B"/>
    <s v="Senior"/>
  </r>
  <r>
    <n v="464859"/>
    <n v="683"/>
    <s v="Australia"/>
    <d v="2023-01-14T23:38:00"/>
    <s v="Other"/>
    <s v="Steve Frick"/>
    <n v="6431"/>
    <x v="7"/>
    <s v="F"/>
    <n v="47"/>
    <s v="B"/>
    <s v="Middle"/>
  </r>
  <r>
    <n v="1181602"/>
    <n v="683"/>
    <s v="Australia"/>
    <d v="2023-07-27T00:34:00"/>
    <s v="Website"/>
    <s v="Victoria Ashworth"/>
    <n v="8578"/>
    <x v="7"/>
    <s v="F"/>
    <n v="47"/>
    <s v="B"/>
    <s v="Middle"/>
  </r>
  <r>
    <n v="1422378"/>
    <n v="684"/>
    <s v="Finland"/>
    <d v="2023-11-06T00:11:00"/>
    <s v="Website"/>
    <s v="Diego Freyre"/>
    <n v="3274"/>
    <x v="8"/>
    <s v="F"/>
    <n v="88"/>
    <s v="B"/>
    <s v="Senior"/>
  </r>
  <r>
    <n v="1499914"/>
    <n v="684"/>
    <s v="Finland"/>
    <d v="2023-02-07T22:41:00"/>
    <s v="Whatsapp"/>
    <s v="Diego Freyre"/>
    <n v="7716"/>
    <x v="8"/>
    <s v="F"/>
    <n v="88"/>
    <s v="B"/>
    <s v="Senior"/>
  </r>
  <r>
    <n v="441275"/>
    <n v="685"/>
    <s v="Australia"/>
    <d v="2023-01-18T23:36:00"/>
    <s v="Other"/>
    <s v="Matti Karttunen"/>
    <n v="7319"/>
    <x v="7"/>
    <s v="M"/>
    <n v="50"/>
    <s v="B"/>
    <s v="Middle"/>
  </r>
  <r>
    <n v="461731"/>
    <n v="685"/>
    <s v="Australia"/>
    <d v="2023-11-09T01:39:00"/>
    <s v="Website"/>
    <s v="Kalle Suominen"/>
    <n v="5092"/>
    <x v="7"/>
    <s v="M"/>
    <n v="50"/>
    <s v="B"/>
    <s v="Middle"/>
  </r>
  <r>
    <n v="549930"/>
    <n v="685"/>
    <s v="Australia"/>
    <d v="2023-06-26T23:54:00"/>
    <s v="App"/>
    <s v="Paul Henriot"/>
    <n v="8311"/>
    <x v="7"/>
    <s v="M"/>
    <n v="50"/>
    <s v="B"/>
    <s v="Middle"/>
  </r>
  <r>
    <n v="823885"/>
    <n v="687"/>
    <s v="France"/>
    <d v="2023-05-08T01:04:00"/>
    <s v="Whatsapp"/>
    <s v="Pascale Cartrain"/>
    <n v="5519"/>
    <x v="0"/>
    <s v="F"/>
    <n v="50"/>
    <s v="B"/>
    <s v="Middle"/>
  </r>
  <r>
    <n v="1178982"/>
    <n v="687"/>
    <s v="France"/>
    <d v="2023-04-28T01:04:00"/>
    <s v="Whatsapp"/>
    <s v="Pirkko Koskitalo"/>
    <n v="52"/>
    <x v="0"/>
    <s v="F"/>
    <n v="50"/>
    <s v="B"/>
    <s v="Middle"/>
  </r>
  <r>
    <n v="82755"/>
    <n v="689"/>
    <s v="France"/>
    <d v="2023-11-02T01:19:00"/>
    <s v="App"/>
    <s v="Diego Freyre"/>
    <n v="5551"/>
    <x v="0"/>
    <s v="F"/>
    <n v="41"/>
    <s v="B"/>
    <s v="Middle"/>
  </r>
  <r>
    <n v="1580103"/>
    <n v="689"/>
    <s v="France"/>
    <d v="2023-03-07T00:57:00"/>
    <s v="Other"/>
    <s v="Anna O'Hara"/>
    <n v="5667"/>
    <x v="0"/>
    <s v="F"/>
    <n v="41"/>
    <s v="B"/>
    <s v="Middle"/>
  </r>
  <r>
    <n v="457958"/>
    <n v="690"/>
    <s v="Germany"/>
    <d v="2023-01-03T00:44:00"/>
    <s v="Other"/>
    <s v="Jytte Petersen"/>
    <n v="2923"/>
    <x v="6"/>
    <s v="M"/>
    <n v="37"/>
    <s v="B"/>
    <s v="Middle"/>
  </r>
  <r>
    <n v="561511"/>
    <n v="690"/>
    <s v="Germany"/>
    <d v="2023-12-01T01:15:00"/>
    <s v="Other"/>
    <s v="Marta Hernandez"/>
    <n v="6808"/>
    <x v="6"/>
    <s v="M"/>
    <n v="37"/>
    <s v="B"/>
    <s v="Middle"/>
  </r>
  <r>
    <n v="303923"/>
    <n v="691"/>
    <s v="Norway"/>
    <d v="2023-05-30T23:02:00"/>
    <s v="Website"/>
    <s v="Valarie Nelson"/>
    <n v="5642"/>
    <x v="4"/>
    <s v="F"/>
    <n v="33"/>
    <s v="B"/>
    <s v="Young"/>
  </r>
  <r>
    <n v="1039541"/>
    <n v="694"/>
    <s v="Finland"/>
    <d v="2023-01-23T00:23:00"/>
    <s v="Other"/>
    <s v="Kwai Yu"/>
    <n v="8648"/>
    <x v="8"/>
    <s v="M"/>
    <n v="36"/>
    <s v="B"/>
    <s v="Middle"/>
  </r>
  <r>
    <n v="1551349"/>
    <n v="694"/>
    <s v="Finland"/>
    <d v="2023-10-28T01:13:00"/>
    <s v="App"/>
    <s v="Mart¡n Sommer"/>
    <n v="9059"/>
    <x v="8"/>
    <s v="M"/>
    <n v="36"/>
    <s v="B"/>
    <s v="Middle"/>
  </r>
  <r>
    <n v="573406"/>
    <n v="695"/>
    <s v="France"/>
    <d v="2023-09-19T23:58:00"/>
    <s v="Other"/>
    <s v="Daniel Tonini"/>
    <n v="989"/>
    <x v="0"/>
    <s v="M"/>
    <n v="25"/>
    <s v="B"/>
    <s v="Young"/>
  </r>
  <r>
    <n v="1679147"/>
    <n v="696"/>
    <s v="France"/>
    <d v="2023-04-16T23:36:00"/>
    <s v="Other"/>
    <s v="Sue Frick"/>
    <n v="4669"/>
    <x v="0"/>
    <s v="F"/>
    <n v="30"/>
    <s v="B"/>
    <s v="Young"/>
  </r>
  <r>
    <n v="158217"/>
    <n v="698"/>
    <s v="Australia"/>
    <d v="2023-05-29T02:00:00"/>
    <s v="Whatsapp"/>
    <s v="Valarie Young"/>
    <n v="424"/>
    <x v="7"/>
    <s v="M"/>
    <n v="61"/>
    <s v="B"/>
    <s v="Senior"/>
  </r>
  <r>
    <n v="1664973"/>
    <n v="698"/>
    <s v="Australia"/>
    <d v="2023-08-10T00:54:00"/>
    <s v="Whatsapp"/>
    <s v="Ann Brown"/>
    <n v="1301"/>
    <x v="7"/>
    <s v="M"/>
    <n v="61"/>
    <s v="B"/>
    <s v="Senior"/>
  </r>
  <r>
    <n v="1553858"/>
    <n v="699"/>
    <s v="USA"/>
    <d v="2023-08-31T01:16:00"/>
    <s v="App"/>
    <s v="Jean Fresnisre"/>
    <n v="7598"/>
    <x v="1"/>
    <s v="F"/>
    <n v="68"/>
    <s v="B"/>
    <s v="Senior"/>
  </r>
  <r>
    <n v="823894"/>
    <n v="700"/>
    <s v="USA"/>
    <d v="2023-04-17T00:58:00"/>
    <s v="Website"/>
    <s v="Ann Brown"/>
    <n v="1666"/>
    <x v="1"/>
    <s v="F"/>
    <n v="53"/>
    <s v="B"/>
    <s v="Middle"/>
  </r>
  <r>
    <n v="1242334"/>
    <n v="701"/>
    <s v="India"/>
    <d v="2023-02-08T23:15:00"/>
    <s v="Website"/>
    <s v="Diego Freyre"/>
    <n v="4664"/>
    <x v="10"/>
    <s v="M"/>
    <n v="72"/>
    <s v="B"/>
    <s v="Senior"/>
  </r>
  <r>
    <n v="1429209"/>
    <n v="701"/>
    <s v="India"/>
    <d v="2023-12-04T01:16:00"/>
    <s v="Whatsapp"/>
    <s v="Steve Frick"/>
    <n v="1494"/>
    <x v="10"/>
    <s v="M"/>
    <n v="72"/>
    <s v="B"/>
    <s v="Senior"/>
  </r>
  <r>
    <n v="423933"/>
    <n v="703"/>
    <s v="USA"/>
    <d v="2023-03-22T01:31:00"/>
    <s v="Whatsapp"/>
    <s v="Arnold Cruz"/>
    <n v="4027"/>
    <x v="1"/>
    <s v="M"/>
    <n v="84"/>
    <s v="B"/>
    <s v="Senior"/>
  </r>
  <r>
    <n v="617035"/>
    <n v="704"/>
    <s v="USA"/>
    <d v="2023-07-08T23:25:00"/>
    <s v="App"/>
    <s v="Victoria Ashworth"/>
    <n v="777"/>
    <x v="1"/>
    <s v="F"/>
    <n v="76"/>
    <s v="B"/>
    <s v="Senior"/>
  </r>
  <r>
    <n v="805121"/>
    <n v="704"/>
    <s v="USA"/>
    <d v="2023-09-05T01:46:00"/>
    <s v="Website"/>
    <s v="Kalle Suominen"/>
    <n v="6764"/>
    <x v="1"/>
    <s v="F"/>
    <n v="76"/>
    <s v="B"/>
    <s v="Senior"/>
  </r>
  <r>
    <n v="976435"/>
    <n v="704"/>
    <s v="USA"/>
    <d v="2023-09-26T01:20:00"/>
    <s v="Website"/>
    <s v="Julie Young"/>
    <n v="5887"/>
    <x v="1"/>
    <s v="F"/>
    <n v="76"/>
    <s v="B"/>
    <s v="Senior"/>
  </r>
  <r>
    <n v="576171"/>
    <n v="707"/>
    <s v="France"/>
    <d v="2023-11-01T23:36:00"/>
    <s v="Whatsapp"/>
    <s v="Valarie Nelson"/>
    <n v="9989"/>
    <x v="0"/>
    <s v="M"/>
    <n v="23"/>
    <s v="B"/>
    <s v="Young"/>
  </r>
  <r>
    <n v="864744"/>
    <n v="709"/>
    <s v="France"/>
    <d v="2023-01-29T23:39:00"/>
    <s v="Other"/>
    <s v="Wing C Tam"/>
    <n v="2914"/>
    <x v="0"/>
    <s v="F"/>
    <n v="58"/>
    <s v="B"/>
    <s v="Middle"/>
  </r>
  <r>
    <n v="897460"/>
    <n v="711"/>
    <s v="USA"/>
    <d v="2023-09-24T23:05:00"/>
    <s v="App"/>
    <s v="Mary Saveley"/>
    <n v="3851"/>
    <x v="1"/>
    <s v="M"/>
    <n v="56"/>
    <s v="B"/>
    <s v="Middle"/>
  </r>
  <r>
    <n v="968469"/>
    <n v="711"/>
    <s v="USA"/>
    <d v="2023-09-17T00:15:00"/>
    <s v="App"/>
    <s v="Palle Ibsen"/>
    <n v="187"/>
    <x v="1"/>
    <s v="M"/>
    <n v="56"/>
    <s v="B"/>
    <s v="Middle"/>
  </r>
  <r>
    <n v="202059"/>
    <n v="712"/>
    <s v="USA"/>
    <d v="2023-03-27T01:24:00"/>
    <s v="Whatsapp"/>
    <s v="Valarie Nelson"/>
    <n v="7202"/>
    <x v="1"/>
    <s v="M"/>
    <n v="90"/>
    <s v="B"/>
    <s v="Senior"/>
  </r>
  <r>
    <n v="854481"/>
    <n v="712"/>
    <s v="USA"/>
    <d v="2023-12-18T22:44:00"/>
    <s v="Other"/>
    <s v="Elizabeth Devon"/>
    <n v="1745"/>
    <x v="1"/>
    <s v="M"/>
    <n v="90"/>
    <s v="B"/>
    <s v="Senior"/>
  </r>
  <r>
    <n v="935551"/>
    <n v="712"/>
    <s v="USA"/>
    <d v="2023-12-14T01:36:00"/>
    <s v="Whatsapp"/>
    <s v="Thomas Hardy"/>
    <n v="6779"/>
    <x v="1"/>
    <s v="M"/>
    <n v="90"/>
    <s v="B"/>
    <s v="Senior"/>
  </r>
  <r>
    <n v="279515"/>
    <n v="713"/>
    <s v="Finland"/>
    <d v="2023-09-15T23:00:00"/>
    <s v="App"/>
    <s v="Valarie Nelson"/>
    <n v="4633"/>
    <x v="8"/>
    <s v="M"/>
    <n v="89"/>
    <s v="B"/>
    <s v="Senior"/>
  </r>
  <r>
    <n v="1165475"/>
    <n v="713"/>
    <s v="Finland"/>
    <d v="2023-11-01T23:19:00"/>
    <s v="Website"/>
    <s v="Annette Roulet"/>
    <n v="4856"/>
    <x v="8"/>
    <s v="M"/>
    <n v="89"/>
    <s v="B"/>
    <s v="Senior"/>
  </r>
  <r>
    <n v="1544633"/>
    <n v="714"/>
    <s v="USA"/>
    <d v="2023-08-19T01:09:00"/>
    <s v="Other"/>
    <s v="Yoshi Tannamuri"/>
    <n v="347"/>
    <x v="1"/>
    <s v="M"/>
    <n v="25"/>
    <s v="B"/>
    <s v="Young"/>
  </r>
  <r>
    <n v="165080"/>
    <n v="715"/>
    <s v="USA"/>
    <d v="2023-12-23T23:22:00"/>
    <s v="Website"/>
    <s v="Jean Fresnisre"/>
    <n v="3378"/>
    <x v="1"/>
    <s v="M"/>
    <n v="81"/>
    <s v="B"/>
    <s v="Senior"/>
  </r>
  <r>
    <n v="1585349"/>
    <n v="716"/>
    <s v="India"/>
    <d v="2023-02-25T23:13:00"/>
    <s v="App"/>
    <s v="Matti Karttunen"/>
    <n v="9212"/>
    <x v="10"/>
    <s v="M"/>
    <n v="86"/>
    <s v="B"/>
    <s v="Senior"/>
  </r>
  <r>
    <n v="812395"/>
    <n v="717"/>
    <s v="Australia"/>
    <d v="2023-08-01T23:24:00"/>
    <s v="Other"/>
    <s v="Wing C Tam"/>
    <n v="9421"/>
    <x v="7"/>
    <s v="M"/>
    <n v="90"/>
    <s v="B"/>
    <s v="Senior"/>
  </r>
  <r>
    <n v="151746"/>
    <n v="718"/>
    <s v="Norway"/>
    <d v="2023-05-24T01:59:00"/>
    <s v="App"/>
    <s v="Roland Mendel"/>
    <n v="7817"/>
    <x v="4"/>
    <s v="F"/>
    <n v="77"/>
    <s v="B"/>
    <s v="Senior"/>
  </r>
  <r>
    <n v="1373309"/>
    <n v="718"/>
    <s v="Norway"/>
    <d v="2023-06-24T00:53:00"/>
    <s v="Other"/>
    <s v="Sue King"/>
    <n v="2634"/>
    <x v="4"/>
    <s v="F"/>
    <n v="77"/>
    <s v="B"/>
    <s v="Senior"/>
  </r>
  <r>
    <n v="88156"/>
    <n v="719"/>
    <s v="Norway"/>
    <d v="2023-12-14T01:07:00"/>
    <s v="Other"/>
    <s v="Eric Natividad"/>
    <n v="9836"/>
    <x v="4"/>
    <s v="M"/>
    <n v="29"/>
    <s v="B"/>
    <s v="Young"/>
  </r>
  <r>
    <n v="1061210"/>
    <n v="721"/>
    <s v="India"/>
    <d v="2023-12-07T00:09:00"/>
    <s v="Whatsapp"/>
    <s v="Helen Bennett"/>
    <n v="1496"/>
    <x v="10"/>
    <s v="M"/>
    <n v="46"/>
    <s v="B"/>
    <s v="Middle"/>
  </r>
  <r>
    <n v="1312340"/>
    <n v="721"/>
    <s v="India"/>
    <d v="2023-09-28T00:20:00"/>
    <s v="App"/>
    <s v="Diego Freyre"/>
    <n v="9364"/>
    <x v="10"/>
    <s v="M"/>
    <n v="46"/>
    <s v="B"/>
    <s v="Middle"/>
  </r>
  <r>
    <n v="296042"/>
    <n v="722"/>
    <s v="USA"/>
    <d v="2023-08-29T00:48:00"/>
    <s v="Whatsapp"/>
    <s v="Kwai Yu"/>
    <n v="3962"/>
    <x v="1"/>
    <s v="F"/>
    <n v="27"/>
    <s v="B"/>
    <s v="Young"/>
  </r>
  <r>
    <n v="1182759"/>
    <n v="722"/>
    <s v="USA"/>
    <d v="2023-01-07T01:06:00"/>
    <s v="Website"/>
    <s v="Palle Ibsen"/>
    <n v="2645"/>
    <x v="1"/>
    <s v="F"/>
    <n v="27"/>
    <s v="B"/>
    <s v="Young"/>
  </r>
  <r>
    <n v="60635"/>
    <n v="723"/>
    <s v="Denmark"/>
    <d v="2023-01-13T00:07:00"/>
    <s v="Other"/>
    <s v="William Brown"/>
    <n v="2575"/>
    <x v="2"/>
    <s v="F"/>
    <n v="80"/>
    <s v="B"/>
    <s v="Senior"/>
  </r>
  <r>
    <n v="106529"/>
    <n v="723"/>
    <s v="Denmark"/>
    <d v="2023-01-27T00:01:00"/>
    <s v="Other"/>
    <s v="Valarie Nelson"/>
    <n v="6130"/>
    <x v="2"/>
    <s v="F"/>
    <n v="80"/>
    <s v="B"/>
    <s v="Senior"/>
  </r>
  <r>
    <n v="630634"/>
    <n v="723"/>
    <s v="Denmark"/>
    <d v="2023-09-13T23:47:00"/>
    <s v="Other"/>
    <s v="Diego Freyre"/>
    <n v="2225"/>
    <x v="2"/>
    <s v="F"/>
    <n v="80"/>
    <s v="B"/>
    <s v="Senior"/>
  </r>
  <r>
    <n v="1242726"/>
    <n v="724"/>
    <s v="USA"/>
    <d v="2023-01-26T23:36:00"/>
    <s v="Website"/>
    <s v="Mary Saveley"/>
    <n v="3036"/>
    <x v="1"/>
    <s v="M"/>
    <n v="30"/>
    <s v="B"/>
    <s v="Young"/>
  </r>
  <r>
    <n v="28720"/>
    <n v="725"/>
    <s v="USA"/>
    <d v="2023-02-23T00:53:00"/>
    <s v="Whatsapp"/>
    <s v="Paolo Accorti"/>
    <n v="405"/>
    <x v="1"/>
    <s v="M"/>
    <n v="22"/>
    <s v="B"/>
    <s v="Young"/>
  </r>
  <r>
    <n v="86258"/>
    <n v="726"/>
    <s v="USA"/>
    <d v="2023-11-23T01:53:00"/>
    <s v="App"/>
    <s v="Mart¡n Sommer"/>
    <n v="6129"/>
    <x v="1"/>
    <s v="M"/>
    <n v="73"/>
    <s v="B"/>
    <s v="Senior"/>
  </r>
  <r>
    <n v="1453804"/>
    <n v="727"/>
    <s v="France"/>
    <d v="2023-01-15T22:36:00"/>
    <s v="App"/>
    <s v="Kalle Suominen"/>
    <n v="9801"/>
    <x v="0"/>
    <s v="M"/>
    <n v="64"/>
    <s v="B"/>
    <s v="Senior"/>
  </r>
  <r>
    <n v="1672683"/>
    <n v="727"/>
    <s v="France"/>
    <d v="2023-12-03T22:33:00"/>
    <s v="Whatsapp"/>
    <s v="Valarie Nelson"/>
    <n v="8160"/>
    <x v="0"/>
    <s v="M"/>
    <n v="64"/>
    <s v="B"/>
    <s v="Senior"/>
  </r>
  <r>
    <n v="1206775"/>
    <n v="728"/>
    <s v="India"/>
    <d v="2023-10-03T23:22:00"/>
    <s v="App"/>
    <s v="Elizabeth Devon"/>
    <n v="967"/>
    <x v="10"/>
    <s v="F"/>
    <n v="64"/>
    <s v="B"/>
    <s v="Senior"/>
  </r>
  <r>
    <n v="1213449"/>
    <n v="729"/>
    <s v="Italy"/>
    <d v="2023-03-07T00:23:00"/>
    <s v="Other"/>
    <s v="Violeta Benitez"/>
    <n v="3344"/>
    <x v="9"/>
    <s v="M"/>
    <n v="66"/>
    <s v="B"/>
    <s v="Senior"/>
  </r>
  <r>
    <n v="1583961"/>
    <n v="729"/>
    <s v="Italy"/>
    <d v="2023-05-06T00:39:00"/>
    <s v="Whatsapp"/>
    <s v="Dominique Perrier"/>
    <n v="6820"/>
    <x v="9"/>
    <s v="M"/>
    <n v="66"/>
    <s v="B"/>
    <s v="Senior"/>
  </r>
  <r>
    <n v="1612026"/>
    <n v="730"/>
    <s v="Austria"/>
    <d v="2023-01-25T01:29:00"/>
    <s v="App"/>
    <s v="Jose Pedro Roel"/>
    <n v="5053"/>
    <x v="12"/>
    <s v="F"/>
    <n v="61"/>
    <s v="B"/>
    <s v="Senior"/>
  </r>
  <r>
    <n v="308888"/>
    <n v="731"/>
    <s v="France"/>
    <d v="2023-04-06T01:09:00"/>
    <s v="Website"/>
    <s v="Kyung Tseng"/>
    <n v="5383"/>
    <x v="0"/>
    <s v="M"/>
    <n v="78"/>
    <s v="B"/>
    <s v="Senior"/>
  </r>
  <r>
    <n v="936199"/>
    <n v="734"/>
    <s v="Italy"/>
    <d v="2023-06-07T00:23:00"/>
    <s v="Website"/>
    <s v="Diego Freyre"/>
    <n v="6734"/>
    <x v="9"/>
    <s v="F"/>
    <n v="75"/>
    <s v="B"/>
    <s v="Senior"/>
  </r>
  <r>
    <n v="1348880"/>
    <n v="735"/>
    <s v="India"/>
    <d v="2023-01-25T00:31:00"/>
    <s v="Whatsapp"/>
    <s v="Annette Roulet"/>
    <n v="9491"/>
    <x v="10"/>
    <s v="F"/>
    <n v="42"/>
    <s v="B"/>
    <s v="Middle"/>
  </r>
  <r>
    <n v="557919"/>
    <n v="736"/>
    <s v="USA"/>
    <d v="2023-11-07T01:51:00"/>
    <s v="Whatsapp"/>
    <s v="Veysel Oeztan"/>
    <n v="1848"/>
    <x v="1"/>
    <s v="M"/>
    <n v="50"/>
    <s v="B"/>
    <s v="Middle"/>
  </r>
  <r>
    <n v="740082"/>
    <n v="736"/>
    <s v="USA"/>
    <d v="2023-04-10T23:51:00"/>
    <s v="App"/>
    <s v="Mart¡n Sommer"/>
    <n v="2994"/>
    <x v="1"/>
    <s v="M"/>
    <n v="50"/>
    <s v="B"/>
    <s v="Middle"/>
  </r>
  <r>
    <n v="800421"/>
    <n v="736"/>
    <s v="USA"/>
    <d v="2023-07-26T02:00:00"/>
    <s v="App"/>
    <s v="Matti Karttunen"/>
    <n v="3687"/>
    <x v="1"/>
    <s v="M"/>
    <n v="50"/>
    <s v="B"/>
    <s v="Middle"/>
  </r>
  <r>
    <n v="840743"/>
    <n v="736"/>
    <s v="USA"/>
    <d v="2023-11-01T23:25:00"/>
    <s v="Website"/>
    <s v="Michael Frick"/>
    <n v="3437"/>
    <x v="1"/>
    <s v="M"/>
    <n v="50"/>
    <s v="B"/>
    <s v="Middle"/>
  </r>
  <r>
    <n v="1469471"/>
    <n v="736"/>
    <s v="USA"/>
    <d v="2023-04-27T00:10:00"/>
    <s v="App"/>
    <s v="Valarie Nelson"/>
    <n v="4917"/>
    <x v="1"/>
    <s v="M"/>
    <n v="50"/>
    <s v="B"/>
    <s v="Middle"/>
  </r>
  <r>
    <n v="75706"/>
    <n v="737"/>
    <s v="India"/>
    <d v="2023-04-05T23:51:00"/>
    <s v="Website"/>
    <s v="Valarie Thompson"/>
    <n v="989"/>
    <x v="10"/>
    <s v="M"/>
    <n v="42"/>
    <s v="B"/>
    <s v="Middle"/>
  </r>
  <r>
    <n v="160435"/>
    <n v="737"/>
    <s v="India"/>
    <d v="2023-06-06T23:15:00"/>
    <s v="Other"/>
    <s v="Peter Ferguson"/>
    <n v="2127"/>
    <x v="10"/>
    <s v="M"/>
    <n v="42"/>
    <s v="B"/>
    <s v="Middle"/>
  </r>
  <r>
    <n v="536530"/>
    <n v="738"/>
    <s v="France"/>
    <d v="2023-04-27T23:58:00"/>
    <s v="Whatsapp"/>
    <s v="Valarie Nelson"/>
    <n v="891"/>
    <x v="0"/>
    <s v="M"/>
    <n v="25"/>
    <s v="B"/>
    <s v="Young"/>
  </r>
  <r>
    <n v="794975"/>
    <n v="738"/>
    <s v="France"/>
    <d v="2023-02-22T01:24:00"/>
    <s v="App"/>
    <s v="Anna O'Hara"/>
    <n v="1230"/>
    <x v="0"/>
    <s v="M"/>
    <n v="25"/>
    <s v="B"/>
    <s v="Young"/>
  </r>
  <r>
    <n v="1503185"/>
    <n v="738"/>
    <s v="France"/>
    <d v="2023-08-02T00:34:00"/>
    <s v="Whatsapp"/>
    <s v="Jose Pedro Roel"/>
    <n v="7706"/>
    <x v="0"/>
    <s v="M"/>
    <n v="25"/>
    <s v="B"/>
    <s v="Young"/>
  </r>
  <r>
    <n v="1069023"/>
    <n v="739"/>
    <s v="India"/>
    <d v="2023-02-14T00:41:00"/>
    <s v="App"/>
    <s v="Valarie Nelson"/>
    <n v="4804"/>
    <x v="10"/>
    <s v="F"/>
    <n v="51"/>
    <s v="B"/>
    <s v="Middle"/>
  </r>
  <r>
    <n v="896228"/>
    <n v="741"/>
    <s v="USA"/>
    <d v="2023-11-05T00:12:00"/>
    <s v="Whatsapp"/>
    <s v="Francisca Cervantes"/>
    <n v="3208"/>
    <x v="1"/>
    <s v="F"/>
    <n v="25"/>
    <s v="B"/>
    <s v="Young"/>
  </r>
  <r>
    <n v="1140822"/>
    <n v="741"/>
    <s v="USA"/>
    <d v="2023-11-11T00:29:00"/>
    <s v="App"/>
    <s v="Diego Freyre"/>
    <n v="2833"/>
    <x v="1"/>
    <s v="F"/>
    <n v="25"/>
    <s v="B"/>
    <s v="Young"/>
  </r>
  <r>
    <n v="1627081"/>
    <n v="741"/>
    <s v="USA"/>
    <d v="2023-01-09T01:36:00"/>
    <s v="Other"/>
    <s v="Valarie Nelson"/>
    <n v="5636"/>
    <x v="1"/>
    <s v="F"/>
    <n v="25"/>
    <s v="B"/>
    <s v="Young"/>
  </r>
  <r>
    <n v="1536982"/>
    <n v="742"/>
    <s v="USA"/>
    <d v="2023-04-02T00:12:00"/>
    <s v="Other"/>
    <s v="Julie King"/>
    <n v="5486"/>
    <x v="1"/>
    <s v="F"/>
    <n v="63"/>
    <s v="B"/>
    <s v="Senior"/>
  </r>
  <r>
    <n v="2889"/>
    <n v="743"/>
    <s v="USA"/>
    <d v="2023-11-28T00:31:00"/>
    <s v="Whatsapp"/>
    <s v="Julie Young"/>
    <n v="8397"/>
    <x v="1"/>
    <s v="F"/>
    <n v="29"/>
    <s v="B"/>
    <s v="Young"/>
  </r>
  <r>
    <n v="37737"/>
    <n v="744"/>
    <s v="Finland"/>
    <d v="2023-10-24T00:05:00"/>
    <s v="Website"/>
    <s v="Julie Young"/>
    <n v="9738"/>
    <x v="8"/>
    <s v="M"/>
    <n v="33"/>
    <s v="B"/>
    <s v="Young"/>
  </r>
  <r>
    <n v="737066"/>
    <n v="744"/>
    <s v="Finland"/>
    <d v="2023-02-21T00:20:00"/>
    <s v="Other"/>
    <s v="Valarie Nelson"/>
    <n v="9597"/>
    <x v="8"/>
    <s v="M"/>
    <n v="33"/>
    <s v="B"/>
    <s v="Young"/>
  </r>
  <r>
    <n v="1014724"/>
    <n v="744"/>
    <s v="Finland"/>
    <d v="2023-12-17T23:53:00"/>
    <s v="Other"/>
    <s v="Steve Frick"/>
    <n v="231"/>
    <x v="8"/>
    <s v="M"/>
    <n v="33"/>
    <s v="B"/>
    <s v="Young"/>
  </r>
  <r>
    <n v="1130380"/>
    <n v="745"/>
    <s v="Australia"/>
    <d v="2023-11-20T22:55:00"/>
    <s v="Website"/>
    <s v="Mary Saveley"/>
    <n v="7425"/>
    <x v="7"/>
    <s v="M"/>
    <n v="27"/>
    <s v="B"/>
    <s v="Young"/>
  </r>
  <r>
    <n v="888702"/>
    <n v="746"/>
    <s v="USA"/>
    <d v="2023-09-19T00:52:00"/>
    <s v="App"/>
    <s v="Peter Ferguson"/>
    <n v="98"/>
    <x v="1"/>
    <s v="F"/>
    <n v="75"/>
    <s v="B"/>
    <s v="Senior"/>
  </r>
  <r>
    <n v="1500373"/>
    <n v="746"/>
    <s v="USA"/>
    <d v="2023-04-19T22:50:00"/>
    <s v="Whatsapp"/>
    <s v="Jeff Young"/>
    <n v="1017"/>
    <x v="1"/>
    <s v="F"/>
    <n v="75"/>
    <s v="B"/>
    <s v="Senior"/>
  </r>
  <r>
    <n v="1234702"/>
    <n v="747"/>
    <s v="Italy"/>
    <d v="2023-10-03T00:12:00"/>
    <s v="Other"/>
    <s v="Pirkko Koskitalo"/>
    <n v="8157"/>
    <x v="9"/>
    <s v="F"/>
    <n v="64"/>
    <s v="B"/>
    <s v="Senior"/>
  </r>
  <r>
    <n v="80630"/>
    <n v="748"/>
    <s v="USA"/>
    <d v="2023-05-13T23:32:00"/>
    <s v="Whatsapp"/>
    <s v="Elizabeth Lincoln"/>
    <n v="62"/>
    <x v="1"/>
    <s v="F"/>
    <n v="40"/>
    <s v="B"/>
    <s v="Middle"/>
  </r>
  <r>
    <n v="719899"/>
    <n v="748"/>
    <s v="USA"/>
    <d v="2023-03-08T23:29:00"/>
    <s v="App"/>
    <s v="Marie Bertrand"/>
    <n v="2445"/>
    <x v="1"/>
    <s v="F"/>
    <n v="40"/>
    <s v="B"/>
    <s v="Middle"/>
  </r>
  <r>
    <n v="1252899"/>
    <n v="749"/>
    <s v="Singapore"/>
    <d v="2023-12-01T01:41:00"/>
    <s v="App"/>
    <s v="Laurence Lebihan"/>
    <n v="3812"/>
    <x v="3"/>
    <s v="F"/>
    <n v="82"/>
    <s v="B"/>
    <s v="Senior"/>
  </r>
  <r>
    <n v="1405341"/>
    <n v="749"/>
    <s v="Singapore"/>
    <d v="2023-07-08T01:28:00"/>
    <s v="Website"/>
    <s v="Sean Connery"/>
    <n v="1177"/>
    <x v="3"/>
    <s v="F"/>
    <n v="82"/>
    <s v="B"/>
    <s v="Senior"/>
  </r>
  <r>
    <n v="1005091"/>
    <n v="750"/>
    <s v="Finland"/>
    <d v="2023-03-29T23:19:00"/>
    <s v="App"/>
    <s v="Diego Freyre"/>
    <n v="6680"/>
    <x v="8"/>
    <s v="M"/>
    <n v="40"/>
    <s v="B"/>
    <s v="Middle"/>
  </r>
  <r>
    <n v="408889"/>
    <n v="751"/>
    <s v="India"/>
    <d v="2023-02-20T00:01:00"/>
    <s v="App"/>
    <s v="Victoria Ashworth"/>
    <n v="8398"/>
    <x v="10"/>
    <s v="M"/>
    <n v="82"/>
    <s v="B"/>
    <s v="Senior"/>
  </r>
  <r>
    <n v="224155"/>
    <n v="753"/>
    <s v="USA"/>
    <d v="2023-10-13T00:00:00"/>
    <s v="App"/>
    <s v="Eric Natividad"/>
    <n v="4988"/>
    <x v="1"/>
    <s v="M"/>
    <n v="18"/>
    <s v="B"/>
    <s v="Young"/>
  </r>
  <r>
    <n v="951047"/>
    <n v="753"/>
    <s v="USA"/>
    <d v="2023-01-12T23:45:00"/>
    <s v="Whatsapp"/>
    <s v="Diego Freyre"/>
    <n v="1714"/>
    <x v="1"/>
    <s v="M"/>
    <n v="18"/>
    <s v="B"/>
    <s v="Young"/>
  </r>
  <r>
    <n v="1664960"/>
    <n v="754"/>
    <s v="Italy"/>
    <d v="2023-05-24T22:53:00"/>
    <s v="Website"/>
    <s v="Georg Pipps"/>
    <n v="4918"/>
    <x v="9"/>
    <s v="F"/>
    <n v="58"/>
    <s v="B"/>
    <s v="Middle"/>
  </r>
  <r>
    <n v="1292166"/>
    <n v="758"/>
    <s v="USA"/>
    <d v="2023-02-17T00:03:00"/>
    <s v="Other"/>
    <s v="Violeta Benitez"/>
    <n v="7030"/>
    <x v="1"/>
    <s v="F"/>
    <n v="22"/>
    <s v="B"/>
    <s v="Young"/>
  </r>
  <r>
    <n v="788263"/>
    <n v="759"/>
    <s v="USA"/>
    <d v="2023-01-08T01:04:00"/>
    <s v="App"/>
    <s v="Arnold Cruz"/>
    <n v="8883"/>
    <x v="1"/>
    <s v="M"/>
    <n v="19"/>
    <s v="B"/>
    <s v="Young"/>
  </r>
  <r>
    <n v="964231"/>
    <n v="759"/>
    <s v="USA"/>
    <d v="2023-10-27T01:14:00"/>
    <s v="Website"/>
    <s v="Wendy Victorino"/>
    <n v="6583"/>
    <x v="1"/>
    <s v="M"/>
    <n v="19"/>
    <s v="B"/>
    <s v="Young"/>
  </r>
  <r>
    <n v="1140100"/>
    <n v="759"/>
    <s v="USA"/>
    <d v="2023-06-07T01:04:00"/>
    <s v="Website"/>
    <s v="Adrian Huxley"/>
    <n v="6772"/>
    <x v="1"/>
    <s v="M"/>
    <n v="19"/>
    <s v="B"/>
    <s v="Young"/>
  </r>
  <r>
    <n v="522201"/>
    <n v="760"/>
    <s v="India"/>
    <d v="2023-11-10T23:46:00"/>
    <s v="Other"/>
    <s v="Adrian Huxley"/>
    <n v="9296"/>
    <x v="10"/>
    <s v="M"/>
    <n v="22"/>
    <s v="B"/>
    <s v="Young"/>
  </r>
  <r>
    <n v="1360843"/>
    <n v="760"/>
    <s v="India"/>
    <d v="2023-06-02T00:34:00"/>
    <s v="Website"/>
    <s v="William Brown"/>
    <n v="2752"/>
    <x v="10"/>
    <s v="M"/>
    <n v="22"/>
    <s v="B"/>
    <s v="Young"/>
  </r>
  <r>
    <n v="1536418"/>
    <n v="760"/>
    <s v="India"/>
    <d v="2023-06-06T22:40:00"/>
    <s v="Website"/>
    <s v="Valarie Nelson"/>
    <n v="5883"/>
    <x v="10"/>
    <s v="M"/>
    <n v="22"/>
    <s v="B"/>
    <s v="Young"/>
  </r>
  <r>
    <n v="561399"/>
    <n v="761"/>
    <s v="Denmark"/>
    <d v="2023-10-26T00:48:00"/>
    <s v="Other"/>
    <s v="Janine Labrune"/>
    <n v="6729"/>
    <x v="2"/>
    <s v="M"/>
    <n v="42"/>
    <s v="B"/>
    <s v="Middle"/>
  </r>
  <r>
    <n v="387103"/>
    <n v="762"/>
    <s v="Denmark"/>
    <d v="2023-05-31T00:25:00"/>
    <s v="Website"/>
    <s v="Sue King"/>
    <n v="1379"/>
    <x v="2"/>
    <s v="F"/>
    <n v="21"/>
    <s v="B"/>
    <s v="Young"/>
  </r>
  <r>
    <n v="1654315"/>
    <n v="762"/>
    <s v="Denmark"/>
    <d v="2023-08-31T00:20:00"/>
    <s v="App"/>
    <s v="Michael Frick"/>
    <n v="4846"/>
    <x v="2"/>
    <s v="F"/>
    <n v="21"/>
    <s v="B"/>
    <s v="Young"/>
  </r>
  <r>
    <n v="63153"/>
    <n v="765"/>
    <s v="Norway"/>
    <d v="2023-03-28T23:27:00"/>
    <s v="Whatsapp"/>
    <s v="Kyung Yu"/>
    <n v="5427"/>
    <x v="4"/>
    <s v="F"/>
    <n v="46"/>
    <s v="B"/>
    <s v="Middle"/>
  </r>
  <r>
    <n v="130037"/>
    <n v="765"/>
    <s v="Norway"/>
    <d v="2023-05-16T01:11:00"/>
    <s v="App"/>
    <s v="Eric Natividad"/>
    <n v="7380"/>
    <x v="4"/>
    <s v="F"/>
    <n v="46"/>
    <s v="B"/>
    <s v="Middle"/>
  </r>
  <r>
    <n v="238839"/>
    <n v="766"/>
    <s v="USA"/>
    <d v="2023-06-15T00:52:00"/>
    <s v="App"/>
    <s v="Jeff Young"/>
    <n v="1367"/>
    <x v="1"/>
    <s v="F"/>
    <n v="89"/>
    <s v="B"/>
    <s v="Senior"/>
  </r>
  <r>
    <n v="305175"/>
    <n v="766"/>
    <s v="USA"/>
    <d v="2023-08-06T00:17:00"/>
    <s v="Whatsapp"/>
    <s v="Juri Hirano"/>
    <n v="1876"/>
    <x v="1"/>
    <s v="F"/>
    <n v="89"/>
    <s v="B"/>
    <s v="Senior"/>
  </r>
  <r>
    <n v="659698"/>
    <n v="767"/>
    <s v="USA"/>
    <d v="2023-08-30T01:20:00"/>
    <s v="Website"/>
    <s v="Valarie Nelson"/>
    <n v="6482"/>
    <x v="1"/>
    <s v="M"/>
    <n v="30"/>
    <s v="B"/>
    <s v="Young"/>
  </r>
  <r>
    <n v="978487"/>
    <n v="767"/>
    <s v="USA"/>
    <d v="2023-06-20T23:31:00"/>
    <s v="Other"/>
    <s v="Juri Hirano"/>
    <n v="8162"/>
    <x v="1"/>
    <s v="M"/>
    <n v="30"/>
    <s v="B"/>
    <s v="Young"/>
  </r>
  <r>
    <n v="807901"/>
    <n v="768"/>
    <s v="USA"/>
    <d v="2023-02-14T01:37:00"/>
    <s v="Other"/>
    <s v="Elizabeth Devon"/>
    <n v="1538"/>
    <x v="1"/>
    <s v="F"/>
    <n v="38"/>
    <s v="B"/>
    <s v="Middle"/>
  </r>
  <r>
    <n v="1400564"/>
    <n v="768"/>
    <s v="USA"/>
    <d v="2023-09-19T01:26:00"/>
    <s v="App"/>
    <s v="Adrian Huxley"/>
    <n v="5190"/>
    <x v="1"/>
    <s v="F"/>
    <n v="38"/>
    <s v="B"/>
    <s v="Middle"/>
  </r>
  <r>
    <n v="55920"/>
    <n v="769"/>
    <s v="France"/>
    <d v="2023-02-07T23:14:00"/>
    <s v="Other"/>
    <s v="Julie Young"/>
    <n v="9946"/>
    <x v="0"/>
    <s v="M"/>
    <n v="22"/>
    <s v="B"/>
    <s v="Young"/>
  </r>
  <r>
    <n v="636888"/>
    <n v="770"/>
    <s v="India"/>
    <d v="2023-11-26T01:27:00"/>
    <s v="Website"/>
    <s v="Eric Natividad"/>
    <n v="3115"/>
    <x v="10"/>
    <s v="M"/>
    <n v="72"/>
    <s v="B"/>
    <s v="Senior"/>
  </r>
  <r>
    <n v="429796"/>
    <n v="771"/>
    <s v="Denmark"/>
    <d v="2023-09-02T00:44:00"/>
    <s v="Website"/>
    <s v="Pirkko Koskitalo"/>
    <n v="9994"/>
    <x v="2"/>
    <s v="M"/>
    <n v="82"/>
    <s v="B"/>
    <s v="Senior"/>
  </r>
  <r>
    <n v="1099712"/>
    <n v="772"/>
    <s v="France"/>
    <d v="2023-09-06T01:29:00"/>
    <s v="App"/>
    <s v="Maria Larsson"/>
    <n v="9284"/>
    <x v="0"/>
    <s v="F"/>
    <n v="37"/>
    <s v="B"/>
    <s v="Middle"/>
  </r>
  <r>
    <n v="76181"/>
    <n v="773"/>
    <s v="USA"/>
    <d v="2023-10-21T00:48:00"/>
    <s v="Whatsapp"/>
    <s v="Kwai Yu"/>
    <n v="2221"/>
    <x v="1"/>
    <s v="M"/>
    <n v="77"/>
    <s v="B"/>
    <s v="Senior"/>
  </r>
  <r>
    <n v="602695"/>
    <n v="773"/>
    <s v="USA"/>
    <d v="2023-07-16T23:57:00"/>
    <s v="Other"/>
    <s v="Peter Ferguson"/>
    <n v="469"/>
    <x v="1"/>
    <s v="M"/>
    <n v="77"/>
    <s v="B"/>
    <s v="Senior"/>
  </r>
  <r>
    <n v="999060"/>
    <n v="773"/>
    <s v="USA"/>
    <d v="2023-05-17T00:56:00"/>
    <s v="Whatsapp"/>
    <s v="Valarie Thompson"/>
    <n v="2259"/>
    <x v="1"/>
    <s v="M"/>
    <n v="77"/>
    <s v="B"/>
    <s v="Senior"/>
  </r>
  <r>
    <n v="268063"/>
    <n v="775"/>
    <s v="Singapore"/>
    <d v="2023-01-30T01:58:00"/>
    <s v="Whatsapp"/>
    <s v="Eric Natividad"/>
    <n v="4938"/>
    <x v="3"/>
    <s v="M"/>
    <n v="68"/>
    <s v="B"/>
    <s v="Senior"/>
  </r>
  <r>
    <n v="382755"/>
    <n v="777"/>
    <s v="USA"/>
    <d v="2023-07-31T23:14:00"/>
    <s v="App"/>
    <s v="Palle Ibsen"/>
    <n v="1008"/>
    <x v="1"/>
    <s v="M"/>
    <n v="53"/>
    <s v="B"/>
    <s v="Middle"/>
  </r>
  <r>
    <n v="943915"/>
    <n v="778"/>
    <s v="France"/>
    <d v="2023-03-04T01:32:00"/>
    <s v="Other"/>
    <s v="Anna O'Hara"/>
    <n v="8064"/>
    <x v="0"/>
    <s v="F"/>
    <n v="26"/>
    <s v="B"/>
    <s v="Young"/>
  </r>
  <r>
    <n v="312391"/>
    <n v="780"/>
    <s v="India"/>
    <d v="2023-12-16T23:05:00"/>
    <s v="Website"/>
    <s v="Daniel Tonini"/>
    <n v="3848"/>
    <x v="10"/>
    <s v="M"/>
    <n v="43"/>
    <s v="B"/>
    <s v="Middle"/>
  </r>
  <r>
    <n v="427737"/>
    <n v="780"/>
    <s v="India"/>
    <d v="2023-12-28T00:58:00"/>
    <s v="Whatsapp"/>
    <s v="Michael Holz"/>
    <n v="4456"/>
    <x v="10"/>
    <s v="M"/>
    <n v="43"/>
    <s v="B"/>
    <s v="Middle"/>
  </r>
  <r>
    <n v="618196"/>
    <n v="780"/>
    <s v="India"/>
    <d v="2023-11-20T01:35:00"/>
    <s v="Whatsapp"/>
    <s v="Peter Ferguson"/>
    <n v="9962"/>
    <x v="10"/>
    <s v="M"/>
    <n v="43"/>
    <s v="B"/>
    <s v="Middle"/>
  </r>
  <r>
    <n v="878658"/>
    <n v="780"/>
    <s v="India"/>
    <d v="2023-10-18T01:28:00"/>
    <s v="Other"/>
    <s v="Ann Brown"/>
    <n v="3114"/>
    <x v="10"/>
    <s v="M"/>
    <n v="43"/>
    <s v="B"/>
    <s v="Middle"/>
  </r>
  <r>
    <n v="623784"/>
    <n v="781"/>
    <s v="Finland"/>
    <d v="2023-11-10T01:46:00"/>
    <s v="App"/>
    <s v="Matti Karttunen"/>
    <n v="6494"/>
    <x v="8"/>
    <s v="F"/>
    <n v="66"/>
    <s v="B"/>
    <s v="Senior"/>
  </r>
  <r>
    <n v="641229"/>
    <n v="781"/>
    <s v="Finland"/>
    <d v="2023-01-10T23:46:00"/>
    <s v="Whatsapp"/>
    <s v="Kyung Tseng"/>
    <n v="5740"/>
    <x v="8"/>
    <s v="F"/>
    <n v="66"/>
    <s v="B"/>
    <s v="Senior"/>
  </r>
  <r>
    <n v="1198743"/>
    <n v="782"/>
    <s v="USA"/>
    <d v="2023-07-01T01:05:00"/>
    <s v="App"/>
    <s v="Laurence Lebihan"/>
    <n v="2152"/>
    <x v="1"/>
    <s v="F"/>
    <n v="74"/>
    <s v="B"/>
    <s v="Senior"/>
  </r>
  <r>
    <n v="837731"/>
    <n v="783"/>
    <s v="USA"/>
    <d v="2023-08-28T23:18:00"/>
    <s v="Other"/>
    <s v="Kwai Yu"/>
    <n v="3632"/>
    <x v="1"/>
    <s v="F"/>
    <n v="42"/>
    <s v="B"/>
    <s v="Middle"/>
  </r>
  <r>
    <n v="78613"/>
    <n v="784"/>
    <s v="USA"/>
    <d v="2023-03-14T00:02:00"/>
    <s v="Whatsapp"/>
    <s v="Jean Fresnisre"/>
    <n v="6104"/>
    <x v="1"/>
    <s v="M"/>
    <n v="38"/>
    <s v="B"/>
    <s v="Middle"/>
  </r>
  <r>
    <n v="559015"/>
    <n v="785"/>
    <s v="Ireland"/>
    <d v="2023-05-13T00:46:00"/>
    <s v="Other"/>
    <s v="Mory Kentary"/>
    <n v="9196"/>
    <x v="11"/>
    <s v="M"/>
    <n v="44"/>
    <s v="B"/>
    <s v="Middle"/>
  </r>
  <r>
    <n v="583059"/>
    <n v="786"/>
    <s v="Denmark"/>
    <d v="2023-11-10T22:52:00"/>
    <s v="Website"/>
    <s v="Julie King"/>
    <n v="6333"/>
    <x v="2"/>
    <s v="M"/>
    <n v="61"/>
    <s v="B"/>
    <s v="Senior"/>
  </r>
  <r>
    <n v="1253641"/>
    <n v="786"/>
    <s v="Denmark"/>
    <d v="2023-01-30T01:50:00"/>
    <s v="Website"/>
    <s v="Allen Nelson"/>
    <n v="2881"/>
    <x v="2"/>
    <s v="M"/>
    <n v="61"/>
    <s v="B"/>
    <s v="Senior"/>
  </r>
  <r>
    <n v="629953"/>
    <n v="787"/>
    <s v="Austria"/>
    <d v="2023-04-29T00:45:00"/>
    <s v="Website"/>
    <s v="Jytte Petersen"/>
    <n v="9460"/>
    <x v="12"/>
    <s v="F"/>
    <n v="40"/>
    <s v="B"/>
    <s v="Middle"/>
  </r>
  <r>
    <n v="1081894"/>
    <n v="787"/>
    <s v="Austria"/>
    <d v="2023-02-08T01:35:00"/>
    <s v="Other"/>
    <s v="Julie Young"/>
    <n v="5113"/>
    <x v="12"/>
    <s v="F"/>
    <n v="40"/>
    <s v="B"/>
    <s v="Middle"/>
  </r>
  <r>
    <n v="610023"/>
    <n v="789"/>
    <s v="France"/>
    <d v="2023-05-28T01:14:00"/>
    <s v="Whatsapp"/>
    <s v="Sean Connery"/>
    <n v="620"/>
    <x v="0"/>
    <s v="M"/>
    <n v="62"/>
    <s v="B"/>
    <s v="Senior"/>
  </r>
  <r>
    <n v="917785"/>
    <n v="789"/>
    <s v="France"/>
    <d v="2023-05-07T00:02:00"/>
    <s v="Whatsapp"/>
    <s v="Henriette Pfalzheim"/>
    <n v="9379"/>
    <x v="0"/>
    <s v="M"/>
    <n v="62"/>
    <s v="B"/>
    <s v="Senior"/>
  </r>
  <r>
    <n v="1414158"/>
    <n v="789"/>
    <s v="France"/>
    <d v="2023-03-20T01:05:00"/>
    <s v="App"/>
    <s v="Michael Frick"/>
    <n v="8686"/>
    <x v="0"/>
    <s v="M"/>
    <n v="62"/>
    <s v="B"/>
    <s v="Senior"/>
  </r>
  <r>
    <n v="177753"/>
    <n v="790"/>
    <s v="India"/>
    <d v="2023-08-06T00:44:00"/>
    <s v="App"/>
    <s v="Jonas Bergulfsen"/>
    <n v="5420"/>
    <x v="10"/>
    <s v="M"/>
    <n v="85"/>
    <s v="B"/>
    <s v="Senior"/>
  </r>
  <r>
    <n v="1230163"/>
    <n v="793"/>
    <s v="USA"/>
    <d v="2023-06-05T22:41:00"/>
    <s v="Whatsapp"/>
    <s v="Catherine Dewey"/>
    <n v="7586"/>
    <x v="1"/>
    <s v="F"/>
    <n v="87"/>
    <s v="B"/>
    <s v="Senior"/>
  </r>
  <r>
    <n v="635137"/>
    <n v="795"/>
    <s v="Finland"/>
    <d v="2023-07-07T00:26:00"/>
    <s v="App"/>
    <s v="Jonas Bergulfsen"/>
    <n v="7566"/>
    <x v="8"/>
    <s v="M"/>
    <n v="83"/>
    <s v="B"/>
    <s v="Senior"/>
  </r>
  <r>
    <n v="525405"/>
    <n v="796"/>
    <s v="Finland"/>
    <d v="2023-01-17T00:15:00"/>
    <s v="Website"/>
    <s v="Marie Bertrand"/>
    <n v="6640"/>
    <x v="8"/>
    <s v="F"/>
    <n v="27"/>
    <s v="B"/>
    <s v="Young"/>
  </r>
  <r>
    <n v="1579155"/>
    <n v="796"/>
    <s v="Finland"/>
    <d v="2023-02-16T00:54:00"/>
    <s v="App"/>
    <s v="Julie Brown"/>
    <n v="799"/>
    <x v="8"/>
    <s v="F"/>
    <n v="27"/>
    <s v="B"/>
    <s v="Young"/>
  </r>
  <r>
    <n v="493809"/>
    <n v="799"/>
    <s v="USA"/>
    <d v="2023-02-12T02:00:00"/>
    <s v="Whatsapp"/>
    <s v="Jeff Young"/>
    <n v="8809"/>
    <x v="1"/>
    <s v="F"/>
    <n v="59"/>
    <s v="B"/>
    <s v="Middle"/>
  </r>
  <r>
    <n v="44241"/>
    <n v="800"/>
    <s v="Ireland"/>
    <d v="2023-10-15T00:32:00"/>
    <s v="Whatsapp"/>
    <s v="Julie King"/>
    <n v="3306"/>
    <x v="11"/>
    <s v="M"/>
    <n v="87"/>
    <s v="B"/>
    <s v="Senior"/>
  </r>
  <r>
    <n v="614468"/>
    <n v="801"/>
    <s v="France"/>
    <d v="2023-09-16T01:04:00"/>
    <s v="Website"/>
    <s v="Daniel Tonini"/>
    <n v="1451"/>
    <x v="0"/>
    <s v="M"/>
    <n v="77"/>
    <s v="B"/>
    <s v="Senior"/>
  </r>
  <r>
    <n v="959426"/>
    <n v="801"/>
    <s v="France"/>
    <d v="2023-11-06T00:09:00"/>
    <s v="App"/>
    <s v="Jeff Young"/>
    <n v="6481"/>
    <x v="0"/>
    <s v="M"/>
    <n v="77"/>
    <s v="B"/>
    <s v="Senior"/>
  </r>
  <r>
    <n v="219884"/>
    <n v="802"/>
    <s v="France"/>
    <d v="2023-01-19T23:41:00"/>
    <s v="Whatsapp"/>
    <s v="Kalle Suominen"/>
    <n v="2233"/>
    <x v="0"/>
    <s v="F"/>
    <n v="89"/>
    <s v="B"/>
    <s v="Senior"/>
  </r>
  <r>
    <n v="1654679"/>
    <n v="804"/>
    <s v="Germany"/>
    <d v="2023-06-18T23:39:00"/>
    <s v="Other"/>
    <s v="Juri Yoshido"/>
    <n v="8264"/>
    <x v="6"/>
    <s v="F"/>
    <n v="56"/>
    <s v="B"/>
    <s v="Middle"/>
  </r>
  <r>
    <n v="1409071"/>
    <n v="807"/>
    <s v="Finland"/>
    <d v="2023-04-25T23:14:00"/>
    <s v="Whatsapp"/>
    <s v="Kyung Tseng"/>
    <n v="1067"/>
    <x v="8"/>
    <s v="F"/>
    <n v="56"/>
    <s v="B"/>
    <s v="Middle"/>
  </r>
  <r>
    <n v="246834"/>
    <n v="808"/>
    <s v="USA"/>
    <d v="2023-07-27T00:34:00"/>
    <s v="Other"/>
    <s v="Valarie Nelson"/>
    <n v="9507"/>
    <x v="1"/>
    <s v="F"/>
    <n v="41"/>
    <s v="B"/>
    <s v="Middle"/>
  </r>
  <r>
    <n v="1031465"/>
    <n v="808"/>
    <s v="USA"/>
    <d v="2023-11-22T23:17:00"/>
    <s v="Website"/>
    <s v="Paolo Accorti"/>
    <n v="7817"/>
    <x v="1"/>
    <s v="F"/>
    <n v="41"/>
    <s v="B"/>
    <s v="Middle"/>
  </r>
  <r>
    <n v="691268"/>
    <n v="809"/>
    <s v="USA"/>
    <d v="2023-05-22T00:53:00"/>
    <s v="Website"/>
    <s v="Sue King"/>
    <n v="9498"/>
    <x v="1"/>
    <s v="M"/>
    <n v="87"/>
    <s v="B"/>
    <s v="Senior"/>
  </r>
  <r>
    <n v="1391439"/>
    <n v="811"/>
    <s v="India"/>
    <d v="2023-11-16T22:35:00"/>
    <s v="Website"/>
    <s v="Jonas Bergulfsen"/>
    <n v="6152"/>
    <x v="10"/>
    <s v="F"/>
    <n v="32"/>
    <s v="B"/>
    <s v="Young"/>
  </r>
  <r>
    <n v="139755"/>
    <n v="813"/>
    <s v="Singapore"/>
    <d v="2023-07-29T23:31:00"/>
    <s v="Other"/>
    <s v="Victoria Ashworth"/>
    <n v="7305"/>
    <x v="3"/>
    <s v="M"/>
    <n v="51"/>
    <s v="B"/>
    <s v="Middle"/>
  </r>
  <r>
    <n v="145667"/>
    <n v="813"/>
    <s v="Singapore"/>
    <d v="2023-08-02T00:13:00"/>
    <s v="Other"/>
    <s v="Valarie Nelson"/>
    <n v="8841"/>
    <x v="3"/>
    <s v="M"/>
    <n v="51"/>
    <s v="B"/>
    <s v="Middle"/>
  </r>
  <r>
    <n v="166687"/>
    <n v="813"/>
    <s v="Singapore"/>
    <d v="2023-05-21T00:35:00"/>
    <s v="Website"/>
    <s v="Daniel Da Cunha"/>
    <n v="2254"/>
    <x v="3"/>
    <s v="M"/>
    <n v="51"/>
    <s v="B"/>
    <s v="Middle"/>
  </r>
  <r>
    <n v="687698"/>
    <n v="814"/>
    <s v="USA"/>
    <d v="2023-01-16T00:45:00"/>
    <s v="App"/>
    <s v="Michael Holz"/>
    <n v="4616"/>
    <x v="1"/>
    <s v="F"/>
    <n v="60"/>
    <s v="B"/>
    <s v="Senior"/>
  </r>
  <r>
    <n v="1018282"/>
    <n v="814"/>
    <s v="USA"/>
    <d v="2023-12-07T00:33:00"/>
    <s v="App"/>
    <s v="Paul Henriot"/>
    <n v="6590"/>
    <x v="1"/>
    <s v="F"/>
    <n v="60"/>
    <s v="B"/>
    <s v="Senior"/>
  </r>
  <r>
    <n v="128831"/>
    <n v="816"/>
    <s v="India"/>
    <d v="2023-11-25T01:04:00"/>
    <s v="Whatsapp"/>
    <s v="Diego Freyre"/>
    <n v="483"/>
    <x v="10"/>
    <s v="M"/>
    <n v="46"/>
    <s v="B"/>
    <s v="Middle"/>
  </r>
  <r>
    <n v="1256522"/>
    <n v="816"/>
    <s v="India"/>
    <d v="2023-05-25T22:40:00"/>
    <s v="Other"/>
    <s v="Jytte Petersen"/>
    <n v="7805"/>
    <x v="10"/>
    <s v="M"/>
    <n v="46"/>
    <s v="B"/>
    <s v="Middle"/>
  </r>
  <r>
    <n v="517712"/>
    <n v="817"/>
    <s v="USA"/>
    <d v="2023-08-20T00:57:00"/>
    <s v="Other"/>
    <s v="Valarie Young"/>
    <n v="8560"/>
    <x v="1"/>
    <s v="M"/>
    <n v="39"/>
    <s v="B"/>
    <s v="Middle"/>
  </r>
  <r>
    <n v="789675"/>
    <n v="817"/>
    <s v="USA"/>
    <d v="2023-10-12T00:15:00"/>
    <s v="Website"/>
    <s v="Valarie Nelson"/>
    <n v="627"/>
    <x v="1"/>
    <s v="M"/>
    <n v="39"/>
    <s v="B"/>
    <s v="Middle"/>
  </r>
  <r>
    <n v="243319"/>
    <n v="818"/>
    <s v="France"/>
    <d v="2023-05-26T23:22:00"/>
    <s v="Whatsapp"/>
    <s v="Valarie Nelson"/>
    <n v="2539"/>
    <x v="0"/>
    <s v="F"/>
    <n v="87"/>
    <s v="B"/>
    <s v="Senior"/>
  </r>
  <r>
    <n v="599162"/>
    <n v="818"/>
    <s v="France"/>
    <d v="2023-03-30T00:07:00"/>
    <s v="Website"/>
    <s v="Daniel Tonini"/>
    <n v="6921"/>
    <x v="0"/>
    <s v="F"/>
    <n v="87"/>
    <s v="B"/>
    <s v="Senior"/>
  </r>
  <r>
    <n v="1665135"/>
    <n v="818"/>
    <s v="France"/>
    <d v="2023-12-31T01:14:00"/>
    <s v="Whatsapp"/>
    <s v="Valarie Nelson"/>
    <n v="4905"/>
    <x v="0"/>
    <s v="F"/>
    <n v="87"/>
    <s v="B"/>
    <s v="Senior"/>
  </r>
  <r>
    <n v="1287324"/>
    <n v="819"/>
    <s v="Ireland"/>
    <d v="2023-03-03T00:06:00"/>
    <s v="Whatsapp"/>
    <s v="Sue Frick"/>
    <n v="930"/>
    <x v="11"/>
    <s v="F"/>
    <n v="75"/>
    <s v="B"/>
    <s v="Senior"/>
  </r>
  <r>
    <n v="92317"/>
    <n v="820"/>
    <s v="Italy"/>
    <d v="2023-02-10T01:26:00"/>
    <s v="Website"/>
    <s v="Francisca Cervantes"/>
    <n v="6790"/>
    <x v="9"/>
    <s v="M"/>
    <n v="29"/>
    <s v="B"/>
    <s v="Young"/>
  </r>
  <r>
    <n v="164155"/>
    <n v="820"/>
    <s v="Italy"/>
    <d v="2023-05-21T00:49:00"/>
    <s v="Other"/>
    <s v="Anna O'Hara"/>
    <n v="6498"/>
    <x v="9"/>
    <s v="M"/>
    <n v="29"/>
    <s v="B"/>
    <s v="Young"/>
  </r>
  <r>
    <n v="318961"/>
    <n v="821"/>
    <s v="Italy"/>
    <d v="2023-05-09T01:14:00"/>
    <s v="Website"/>
    <s v="Anna O'Hara"/>
    <n v="7028"/>
    <x v="9"/>
    <s v="F"/>
    <n v="53"/>
    <s v="B"/>
    <s v="Middle"/>
  </r>
  <r>
    <n v="1599786"/>
    <n v="821"/>
    <s v="Italy"/>
    <d v="2023-01-19T23:25:00"/>
    <s v="App"/>
    <s v="Helen Bennett"/>
    <n v="480"/>
    <x v="9"/>
    <s v="F"/>
    <n v="53"/>
    <s v="B"/>
    <s v="Middle"/>
  </r>
  <r>
    <n v="1509587"/>
    <n v="822"/>
    <s v="USA"/>
    <d v="2023-12-08T00:16:00"/>
    <s v="Whatsapp"/>
    <s v="Jonas Bergulfsen"/>
    <n v="43"/>
    <x v="1"/>
    <s v="F"/>
    <n v="18"/>
    <s v="B"/>
    <s v="Young"/>
  </r>
  <r>
    <n v="1594427"/>
    <n v="822"/>
    <s v="USA"/>
    <d v="2023-12-12T22:47:00"/>
    <s v="App"/>
    <s v="Steve Thompson"/>
    <n v="4417"/>
    <x v="1"/>
    <s v="F"/>
    <n v="18"/>
    <s v="B"/>
    <s v="Young"/>
  </r>
  <r>
    <n v="1427947"/>
    <n v="823"/>
    <s v="France"/>
    <d v="2023-01-25T02:12:00"/>
    <s v="Website"/>
    <s v="Janine Labrune"/>
    <n v="4859"/>
    <x v="0"/>
    <s v="F"/>
    <n v="63"/>
    <s v="B"/>
    <s v="Senior"/>
  </r>
  <r>
    <n v="1640444"/>
    <n v="823"/>
    <s v="France"/>
    <d v="2023-02-03T23:54:00"/>
    <s v="Website"/>
    <s v="Valarie Nelson"/>
    <n v="6055"/>
    <x v="0"/>
    <s v="F"/>
    <n v="63"/>
    <s v="B"/>
    <s v="Senior"/>
  </r>
  <r>
    <n v="770892"/>
    <n v="824"/>
    <s v="USA"/>
    <d v="2023-08-02T02:26:00"/>
    <s v="Website"/>
    <s v="Valarie Nelson"/>
    <n v="8032"/>
    <x v="1"/>
    <s v="F"/>
    <n v="35"/>
    <s v="B"/>
    <s v="Middle"/>
  </r>
  <r>
    <n v="27493"/>
    <n v="827"/>
    <s v="Singapore"/>
    <d v="2023-10-26T00:12:00"/>
    <s v="Whatsapp"/>
    <s v="Leslie Murphy"/>
    <n v="2811"/>
    <x v="3"/>
    <s v="M"/>
    <n v="40"/>
    <s v="B"/>
    <s v="Middle"/>
  </r>
  <r>
    <n v="83818"/>
    <n v="827"/>
    <s v="Singapore"/>
    <d v="2023-04-17T00:40:00"/>
    <s v="App"/>
    <s v="Pirkko Koskitalo"/>
    <n v="7643"/>
    <x v="3"/>
    <s v="M"/>
    <n v="40"/>
    <s v="B"/>
    <s v="Middle"/>
  </r>
  <r>
    <n v="611594"/>
    <n v="827"/>
    <s v="Singapore"/>
    <d v="2023-01-07T00:06:00"/>
    <s v="Website"/>
    <s v="Kyung Tseng"/>
    <n v="4635"/>
    <x v="3"/>
    <s v="M"/>
    <n v="40"/>
    <s v="B"/>
    <s v="Middle"/>
  </r>
  <r>
    <n v="1488818"/>
    <n v="827"/>
    <s v="Singapore"/>
    <d v="2023-05-06T00:49:00"/>
    <s v="Other"/>
    <s v="Martine Rance"/>
    <n v="8763"/>
    <x v="3"/>
    <s v="M"/>
    <n v="40"/>
    <s v="B"/>
    <s v="Middle"/>
  </r>
  <r>
    <n v="83365"/>
    <n v="829"/>
    <s v="USA"/>
    <d v="2023-05-05T23:58:00"/>
    <s v="Whatsapp"/>
    <s v="Paul Henriot"/>
    <n v="7937"/>
    <x v="1"/>
    <s v="F"/>
    <n v="65"/>
    <s v="B"/>
    <s v="Senior"/>
  </r>
  <r>
    <n v="688473"/>
    <n v="829"/>
    <s v="USA"/>
    <d v="2023-09-25T01:13:00"/>
    <s v="App"/>
    <s v="Diego Freyre"/>
    <n v="2835"/>
    <x v="1"/>
    <s v="F"/>
    <n v="65"/>
    <s v="B"/>
    <s v="Senior"/>
  </r>
  <r>
    <n v="1422755"/>
    <n v="830"/>
    <s v="France"/>
    <d v="2023-10-27T00:04:00"/>
    <s v="App"/>
    <s v="Julie Young"/>
    <n v="7502"/>
    <x v="0"/>
    <s v="M"/>
    <n v="75"/>
    <s v="B"/>
    <s v="Senior"/>
  </r>
  <r>
    <n v="218379"/>
    <n v="831"/>
    <s v="Italy"/>
    <d v="2023-02-19T23:18:00"/>
    <s v="App"/>
    <s v="Georg Pipps"/>
    <n v="8241"/>
    <x v="9"/>
    <s v="F"/>
    <n v="69"/>
    <s v="B"/>
    <s v="Senior"/>
  </r>
  <r>
    <n v="525782"/>
    <n v="833"/>
    <s v="Switzerland"/>
    <d v="2023-06-02T00:24:00"/>
    <s v="Other"/>
    <s v="Juri Hirano"/>
    <n v="257"/>
    <x v="13"/>
    <s v="F"/>
    <n v="52"/>
    <s v="B"/>
    <s v="Middle"/>
  </r>
  <r>
    <n v="606775"/>
    <n v="834"/>
    <s v="Finland"/>
    <d v="2023-02-25T23:52:00"/>
    <s v="Other"/>
    <s v="Julie Murphy"/>
    <n v="7873"/>
    <x v="8"/>
    <s v="M"/>
    <n v="76"/>
    <s v="B"/>
    <s v="Senior"/>
  </r>
  <r>
    <n v="304668"/>
    <n v="835"/>
    <s v="Australia"/>
    <d v="2023-02-12T00:44:00"/>
    <s v="App"/>
    <s v="Mart¡n Sommer"/>
    <n v="3450"/>
    <x v="7"/>
    <s v="F"/>
    <n v="50"/>
    <s v="B"/>
    <s v="Middle"/>
  </r>
  <r>
    <n v="795276"/>
    <n v="836"/>
    <s v="India"/>
    <d v="2023-04-18T22:55:00"/>
    <s v="Whatsapp"/>
    <s v="Henriette Pfalzheim"/>
    <n v="1032"/>
    <x v="10"/>
    <s v="M"/>
    <n v="70"/>
    <s v="B"/>
    <s v="Senior"/>
  </r>
  <r>
    <n v="814175"/>
    <n v="836"/>
    <s v="India"/>
    <d v="2023-03-30T00:55:00"/>
    <s v="Website"/>
    <s v="Valarie Thompson"/>
    <n v="7467"/>
    <x v="10"/>
    <s v="M"/>
    <n v="70"/>
    <s v="B"/>
    <s v="Senior"/>
  </r>
  <r>
    <n v="1119156"/>
    <n v="837"/>
    <s v="Australia"/>
    <d v="2023-12-25T01:25:00"/>
    <s v="App"/>
    <s v="Jonas Bergulfsen"/>
    <n v="2932"/>
    <x v="7"/>
    <s v="F"/>
    <n v="55"/>
    <s v="B"/>
    <s v="Middle"/>
  </r>
  <r>
    <n v="310236"/>
    <n v="839"/>
    <s v="India"/>
    <d v="2023-04-18T00:04:00"/>
    <s v="Website"/>
    <s v="Akiko Shimamura"/>
    <n v="221"/>
    <x v="10"/>
    <s v="M"/>
    <n v="36"/>
    <s v="B"/>
    <s v="Middle"/>
  </r>
  <r>
    <n v="1038558"/>
    <n v="840"/>
    <s v="Finland"/>
    <d v="2023-07-03T01:46:00"/>
    <s v="App"/>
    <s v="Anna O'Hara"/>
    <n v="5596"/>
    <x v="8"/>
    <s v="F"/>
    <n v="47"/>
    <s v="B"/>
    <s v="Middle"/>
  </r>
  <r>
    <n v="484688"/>
    <n v="841"/>
    <s v="USA"/>
    <d v="2023-05-22T00:08:00"/>
    <s v="App"/>
    <s v="Frederique Citeaux"/>
    <n v="5991"/>
    <x v="1"/>
    <s v="F"/>
    <n v="42"/>
    <s v="B"/>
    <s v="Middle"/>
  </r>
  <r>
    <n v="1007700"/>
    <n v="841"/>
    <s v="USA"/>
    <d v="2023-09-10T23:34:00"/>
    <s v="Website"/>
    <s v="Mory Kentary"/>
    <n v="7646"/>
    <x v="1"/>
    <s v="F"/>
    <n v="42"/>
    <s v="B"/>
    <s v="Middle"/>
  </r>
  <r>
    <n v="576486"/>
    <n v="842"/>
    <s v="France"/>
    <d v="2023-06-20T01:39:00"/>
    <s v="Other"/>
    <s v="Valarie Nelson"/>
    <n v="2847"/>
    <x v="0"/>
    <s v="M"/>
    <n v="41"/>
    <s v="B"/>
    <s v="Middle"/>
  </r>
  <r>
    <n v="797415"/>
    <n v="842"/>
    <s v="France"/>
    <d v="2023-12-09T00:00:00"/>
    <s v="Website"/>
    <s v="Dominique Perrier"/>
    <n v="7700"/>
    <x v="0"/>
    <s v="M"/>
    <n v="41"/>
    <s v="B"/>
    <s v="Middle"/>
  </r>
  <r>
    <n v="899739"/>
    <n v="842"/>
    <s v="France"/>
    <d v="2023-01-06T00:48:00"/>
    <s v="App"/>
    <s v="Valarie Nelson"/>
    <n v="3937"/>
    <x v="0"/>
    <s v="M"/>
    <n v="41"/>
    <s v="B"/>
    <s v="Middle"/>
  </r>
  <r>
    <n v="1648466"/>
    <n v="842"/>
    <s v="France"/>
    <d v="2023-01-22T23:47:00"/>
    <s v="Whatsapp"/>
    <s v="Julie Young"/>
    <n v="3076"/>
    <x v="0"/>
    <s v="M"/>
    <n v="41"/>
    <s v="B"/>
    <s v="Middle"/>
  </r>
  <r>
    <n v="1409459"/>
    <n v="843"/>
    <s v="USA"/>
    <d v="2023-05-21T00:22:00"/>
    <s v="App"/>
    <s v="Sue Frick"/>
    <n v="6955"/>
    <x v="1"/>
    <s v="F"/>
    <n v="37"/>
    <s v="B"/>
    <s v="Middle"/>
  </r>
  <r>
    <n v="911597"/>
    <n v="844"/>
    <s v="Italy"/>
    <d v="2023-01-15T22:54:00"/>
    <s v="Website"/>
    <s v="Valarie Nelson"/>
    <n v="5409"/>
    <x v="9"/>
    <s v="M"/>
    <n v="90"/>
    <s v="B"/>
    <s v="Senior"/>
  </r>
  <r>
    <n v="255781"/>
    <n v="847"/>
    <s v="India"/>
    <d v="2023-08-26T22:47:00"/>
    <s v="Other"/>
    <s v="Roland Keitel"/>
    <n v="298"/>
    <x v="10"/>
    <s v="M"/>
    <n v="76"/>
    <s v="B"/>
    <s v="Senior"/>
  </r>
  <r>
    <n v="520860"/>
    <n v="848"/>
    <s v="USA"/>
    <d v="2023-01-23T22:39:00"/>
    <s v="App"/>
    <s v="Daniel Da Cunha"/>
    <n v="7161"/>
    <x v="1"/>
    <s v="F"/>
    <n v="44"/>
    <s v="B"/>
    <s v="Middle"/>
  </r>
  <r>
    <n v="737059"/>
    <n v="849"/>
    <s v="France"/>
    <d v="2023-10-08T00:44:00"/>
    <s v="App"/>
    <s v="Diego Freyre"/>
    <n v="8652"/>
    <x v="0"/>
    <s v="M"/>
    <n v="19"/>
    <s v="B"/>
    <s v="Young"/>
  </r>
  <r>
    <n v="875015"/>
    <n v="849"/>
    <s v="France"/>
    <d v="2023-08-24T00:25:00"/>
    <s v="Whatsapp"/>
    <s v="Valarie Nelson"/>
    <n v="235"/>
    <x v="0"/>
    <s v="M"/>
    <n v="19"/>
    <s v="B"/>
    <s v="Young"/>
  </r>
  <r>
    <n v="969765"/>
    <n v="850"/>
    <s v="USA"/>
    <d v="2023-02-16T01:46:00"/>
    <s v="App"/>
    <s v="Valarie Nelson"/>
    <n v="3206"/>
    <x v="1"/>
    <s v="F"/>
    <n v="52"/>
    <s v="B"/>
    <s v="Middle"/>
  </r>
  <r>
    <n v="675362"/>
    <n v="851"/>
    <s v="Singapore"/>
    <d v="2023-05-15T23:16:00"/>
    <s v="Other"/>
    <s v="Kalle Suominen"/>
    <n v="6791"/>
    <x v="3"/>
    <s v="F"/>
    <n v="58"/>
    <s v="B"/>
    <s v="Middle"/>
  </r>
  <r>
    <n v="482282"/>
    <n v="852"/>
    <s v="USA"/>
    <d v="2023-08-16T01:02:00"/>
    <s v="Other"/>
    <s v="Valarie Nelson"/>
    <n v="348"/>
    <x v="1"/>
    <s v="M"/>
    <n v="84"/>
    <s v="B"/>
    <s v="Senior"/>
  </r>
  <r>
    <n v="562295"/>
    <n v="853"/>
    <s v="USA"/>
    <d v="2023-07-21T00:02:00"/>
    <s v="Whatsapp"/>
    <s v="Kyung Yu"/>
    <n v="3046"/>
    <x v="1"/>
    <s v="M"/>
    <n v="57"/>
    <s v="B"/>
    <s v="Middle"/>
  </r>
  <r>
    <n v="637916"/>
    <n v="853"/>
    <s v="USA"/>
    <d v="2023-07-30T00:24:00"/>
    <s v="Other"/>
    <s v="Maria Hernandez"/>
    <n v="613"/>
    <x v="1"/>
    <s v="M"/>
    <n v="57"/>
    <s v="B"/>
    <s v="Middle"/>
  </r>
  <r>
    <n v="1171504"/>
    <n v="853"/>
    <s v="USA"/>
    <d v="2023-05-07T00:23:00"/>
    <s v="Website"/>
    <s v="Jan Klaeboe"/>
    <n v="4396"/>
    <x v="1"/>
    <s v="M"/>
    <n v="57"/>
    <s v="B"/>
    <s v="Middle"/>
  </r>
  <r>
    <n v="1657910"/>
    <n v="853"/>
    <s v="USA"/>
    <d v="2023-06-25T00:39:00"/>
    <s v="Website"/>
    <s v="Kee Kuo"/>
    <n v="8403"/>
    <x v="1"/>
    <s v="M"/>
    <n v="57"/>
    <s v="B"/>
    <s v="Middle"/>
  </r>
  <r>
    <n v="534708"/>
    <n v="854"/>
    <s v="USA"/>
    <d v="2023-09-10T00:52:00"/>
    <s v="Other"/>
    <s v="Yoshi Tannamuri"/>
    <n v="577"/>
    <x v="1"/>
    <s v="F"/>
    <n v="61"/>
    <s v="B"/>
    <s v="Senior"/>
  </r>
  <r>
    <n v="895383"/>
    <n v="854"/>
    <s v="USA"/>
    <d v="2023-06-13T01:42:00"/>
    <s v="Other"/>
    <s v="Roland Mendel"/>
    <n v="7452"/>
    <x v="1"/>
    <s v="F"/>
    <n v="61"/>
    <s v="B"/>
    <s v="Senior"/>
  </r>
  <r>
    <n v="972030"/>
    <n v="854"/>
    <s v="USA"/>
    <d v="2023-03-31T01:46:00"/>
    <s v="Whatsapp"/>
    <s v="Diego Freyre"/>
    <n v="6426"/>
    <x v="1"/>
    <s v="F"/>
    <n v="61"/>
    <s v="B"/>
    <s v="Senior"/>
  </r>
  <r>
    <n v="1597"/>
    <n v="856"/>
    <s v="USA"/>
    <d v="2023-12-15T00:50:00"/>
    <s v="Other"/>
    <s v="Kwai Yu"/>
    <n v="412"/>
    <x v="1"/>
    <s v="M"/>
    <n v="59"/>
    <s v="B"/>
    <s v="Middle"/>
  </r>
  <r>
    <n v="109103"/>
    <n v="856"/>
    <s v="USA"/>
    <d v="2023-03-01T23:29:00"/>
    <s v="App"/>
    <s v="Julie Brown"/>
    <n v="936"/>
    <x v="1"/>
    <s v="M"/>
    <n v="59"/>
    <s v="B"/>
    <s v="Middle"/>
  </r>
  <r>
    <n v="1056320"/>
    <n v="856"/>
    <s v="USA"/>
    <d v="2023-04-08T01:13:00"/>
    <s v="Whatsapp"/>
    <s v="Eric Natividad"/>
    <n v="6535"/>
    <x v="1"/>
    <s v="M"/>
    <n v="59"/>
    <s v="B"/>
    <s v="Middle"/>
  </r>
  <r>
    <n v="1336012"/>
    <n v="856"/>
    <s v="USA"/>
    <d v="2023-04-12T23:39:00"/>
    <s v="Whatsapp"/>
    <s v="Michael Holz"/>
    <n v="7915"/>
    <x v="1"/>
    <s v="M"/>
    <n v="59"/>
    <s v="B"/>
    <s v="Middle"/>
  </r>
  <r>
    <n v="818956"/>
    <n v="857"/>
    <s v="USA"/>
    <d v="2023-07-05T00:34:00"/>
    <s v="Whatsapp"/>
    <s v="Elizabeth Lincoln"/>
    <n v="1268"/>
    <x v="1"/>
    <s v="F"/>
    <n v="34"/>
    <s v="B"/>
    <s v="Young"/>
  </r>
  <r>
    <n v="1183427"/>
    <n v="857"/>
    <s v="USA"/>
    <d v="2023-02-05T22:35:00"/>
    <s v="Website"/>
    <s v="Valarie Young"/>
    <n v="3095"/>
    <x v="1"/>
    <s v="F"/>
    <n v="34"/>
    <s v="B"/>
    <s v="Young"/>
  </r>
  <r>
    <n v="1214829"/>
    <n v="859"/>
    <s v="USA"/>
    <d v="2023-10-20T00:35:00"/>
    <s v="Whatsapp"/>
    <s v="Peter Ferguson"/>
    <n v="7575"/>
    <x v="1"/>
    <s v="M"/>
    <n v="34"/>
    <s v="B"/>
    <s v="Young"/>
  </r>
  <r>
    <n v="1649225"/>
    <n v="859"/>
    <s v="USA"/>
    <d v="2023-09-12T23:05:00"/>
    <s v="Other"/>
    <s v="Anna O'Hara"/>
    <n v="811"/>
    <x v="1"/>
    <s v="M"/>
    <n v="34"/>
    <s v="B"/>
    <s v="Young"/>
  </r>
  <r>
    <n v="1671351"/>
    <n v="861"/>
    <s v="USA"/>
    <d v="2023-11-25T00:08:00"/>
    <s v="Whatsapp"/>
    <s v="Diego Freyre"/>
    <n v="4300"/>
    <x v="1"/>
    <s v="F"/>
    <n v="78"/>
    <s v="B"/>
    <s v="Senior"/>
  </r>
  <r>
    <n v="750814"/>
    <n v="862"/>
    <s v="USA"/>
    <d v="2023-04-23T23:47:00"/>
    <s v="Other"/>
    <s v="Julie Murphy"/>
    <n v="1843"/>
    <x v="1"/>
    <s v="F"/>
    <n v="68"/>
    <s v="B"/>
    <s v="Senior"/>
  </r>
  <r>
    <n v="1045182"/>
    <n v="862"/>
    <s v="USA"/>
    <d v="2023-02-26T01:40:00"/>
    <s v="Whatsapp"/>
    <s v="Julie Murphy"/>
    <n v="8821"/>
    <x v="1"/>
    <s v="F"/>
    <n v="68"/>
    <s v="B"/>
    <s v="Senior"/>
  </r>
  <r>
    <n v="1086091"/>
    <n v="863"/>
    <s v="Ireland"/>
    <d v="2023-09-10T23:34:00"/>
    <s v="App"/>
    <s v="Jonas Bergulfsen"/>
    <n v="6063"/>
    <x v="11"/>
    <s v="F"/>
    <n v="63"/>
    <s v="B"/>
    <s v="Senior"/>
  </r>
  <r>
    <n v="1163316"/>
    <n v="863"/>
    <s v="Ireland"/>
    <d v="2023-02-02T00:30:00"/>
    <s v="Website"/>
    <s v="Janine Labrune"/>
    <n v="5671"/>
    <x v="11"/>
    <s v="F"/>
    <n v="63"/>
    <s v="B"/>
    <s v="Senior"/>
  </r>
  <r>
    <n v="241334"/>
    <n v="864"/>
    <s v="USA"/>
    <d v="2023-01-13T00:39:00"/>
    <s v="Whatsapp"/>
    <s v="Akiko Shimamura"/>
    <n v="3422"/>
    <x v="1"/>
    <s v="F"/>
    <n v="78"/>
    <s v="B"/>
    <s v="Senior"/>
  </r>
  <r>
    <n v="508458"/>
    <n v="864"/>
    <s v="USA"/>
    <d v="2023-06-09T01:23:00"/>
    <s v="Website"/>
    <s v="Janine Labrune"/>
    <n v="1522"/>
    <x v="1"/>
    <s v="F"/>
    <n v="78"/>
    <s v="B"/>
    <s v="Senior"/>
  </r>
  <r>
    <n v="993121"/>
    <n v="864"/>
    <s v="USA"/>
    <d v="2023-05-08T23:56:00"/>
    <s v="Other"/>
    <s v="Diego Freyre"/>
    <n v="4384"/>
    <x v="1"/>
    <s v="F"/>
    <n v="78"/>
    <s v="B"/>
    <s v="Senior"/>
  </r>
  <r>
    <n v="1480900"/>
    <n v="866"/>
    <s v="Singapore"/>
    <d v="2023-01-02T00:12:00"/>
    <s v="App"/>
    <s v="Kwai Yu"/>
    <n v="2284"/>
    <x v="3"/>
    <s v="F"/>
    <n v="66"/>
    <s v="B"/>
    <s v="Senior"/>
  </r>
  <r>
    <n v="323100"/>
    <n v="867"/>
    <s v="USA"/>
    <d v="2023-05-29T00:15:00"/>
    <s v="Other"/>
    <s v="Jeff Young"/>
    <n v="6684"/>
    <x v="1"/>
    <s v="F"/>
    <n v="76"/>
    <s v="B"/>
    <s v="Senior"/>
  </r>
  <r>
    <n v="185213"/>
    <n v="868"/>
    <s v="Switzerland"/>
    <d v="2023-04-16T22:40:00"/>
    <s v="App"/>
    <s v="Maurizio Moroni"/>
    <n v="4245"/>
    <x v="13"/>
    <s v="F"/>
    <n v="31"/>
    <s v="B"/>
    <s v="Young"/>
  </r>
  <r>
    <n v="626705"/>
    <n v="868"/>
    <s v="Switzerland"/>
    <d v="2023-09-23T01:31:00"/>
    <s v="App"/>
    <s v="Valarie Thompson"/>
    <n v="2713"/>
    <x v="13"/>
    <s v="F"/>
    <n v="31"/>
    <s v="B"/>
    <s v="Young"/>
  </r>
  <r>
    <n v="1077723"/>
    <n v="868"/>
    <s v="Switzerland"/>
    <d v="2023-01-02T00:24:00"/>
    <s v="Whatsapp"/>
    <s v="Paolo Accorti"/>
    <n v="3711"/>
    <x v="13"/>
    <s v="F"/>
    <n v="31"/>
    <s v="B"/>
    <s v="Young"/>
  </r>
  <r>
    <n v="1157103"/>
    <n v="868"/>
    <s v="Switzerland"/>
    <d v="2023-09-27T01:35:00"/>
    <s v="Whatsapp"/>
    <s v="Palle Ibsen"/>
    <n v="6840"/>
    <x v="13"/>
    <s v="F"/>
    <n v="31"/>
    <s v="B"/>
    <s v="Young"/>
  </r>
  <r>
    <n v="275855"/>
    <n v="869"/>
    <s v="Austria"/>
    <d v="2023-08-24T23:51:00"/>
    <s v="App"/>
    <s v="Kwai Yu"/>
    <n v="7700"/>
    <x v="12"/>
    <s v="F"/>
    <n v="56"/>
    <s v="B"/>
    <s v="Middle"/>
  </r>
  <r>
    <n v="395235"/>
    <n v="869"/>
    <s v="Austria"/>
    <d v="2023-10-06T00:00:00"/>
    <s v="Other"/>
    <s v="Annette Roulet"/>
    <n v="6921"/>
    <x v="12"/>
    <s v="F"/>
    <n v="56"/>
    <s v="B"/>
    <s v="Middle"/>
  </r>
  <r>
    <n v="1243807"/>
    <n v="869"/>
    <s v="Austria"/>
    <d v="2023-06-22T01:24:00"/>
    <s v="Website"/>
    <s v="Jeff Young"/>
    <n v="5634"/>
    <x v="12"/>
    <s v="F"/>
    <n v="56"/>
    <s v="B"/>
    <s v="Middle"/>
  </r>
  <r>
    <n v="424517"/>
    <n v="870"/>
    <s v="India"/>
    <d v="2023-01-08T00:38:00"/>
    <s v="App"/>
    <s v="Valarie Nelson"/>
    <n v="2515"/>
    <x v="10"/>
    <s v="M"/>
    <n v="65"/>
    <s v="B"/>
    <s v="Senior"/>
  </r>
  <r>
    <n v="1218457"/>
    <n v="870"/>
    <s v="India"/>
    <d v="2023-01-31T00:48:00"/>
    <s v="App"/>
    <s v="Georg Pipps"/>
    <n v="7602"/>
    <x v="10"/>
    <s v="M"/>
    <n v="65"/>
    <s v="B"/>
    <s v="Senior"/>
  </r>
  <r>
    <n v="41478"/>
    <n v="871"/>
    <s v="Italy"/>
    <d v="2023-05-12T00:22:00"/>
    <s v="Website"/>
    <s v="Mory Kentary"/>
    <n v="2454"/>
    <x v="9"/>
    <s v="F"/>
    <n v="76"/>
    <s v="B"/>
    <s v="Senior"/>
  </r>
  <r>
    <n v="1543232"/>
    <n v="871"/>
    <s v="Italy"/>
    <d v="2023-06-26T00:25:00"/>
    <s v="Website"/>
    <s v="Francisca Cervantes"/>
    <n v="2237"/>
    <x v="9"/>
    <s v="F"/>
    <n v="76"/>
    <s v="B"/>
    <s v="Senior"/>
  </r>
  <r>
    <n v="862868"/>
    <n v="872"/>
    <s v="France"/>
    <d v="2023-06-17T23:20:00"/>
    <s v="App"/>
    <s v="Valarie Nelson"/>
    <n v="735"/>
    <x v="0"/>
    <s v="F"/>
    <n v="20"/>
    <s v="B"/>
    <s v="Young"/>
  </r>
  <r>
    <n v="1180153"/>
    <n v="873"/>
    <s v="Finland"/>
    <d v="2023-10-22T00:29:00"/>
    <s v="Other"/>
    <s v="Paul Henriot"/>
    <n v="3374"/>
    <x v="8"/>
    <s v="M"/>
    <n v="75"/>
    <s v="B"/>
    <s v="Senior"/>
  </r>
  <r>
    <n v="1102591"/>
    <n v="874"/>
    <s v="USA"/>
    <d v="2023-09-01T14:20:00"/>
    <s v="App"/>
    <s v="Mart¡n Sommer"/>
    <n v="8227"/>
    <x v="1"/>
    <s v="F"/>
    <n v="40"/>
    <s v="B"/>
    <s v="Middle"/>
  </r>
  <r>
    <n v="25923"/>
    <n v="875"/>
    <s v="USA"/>
    <d v="2023-10-27T01:07:00"/>
    <s v="App"/>
    <s v="Yoshi Tannamuri"/>
    <n v="8826"/>
    <x v="1"/>
    <s v="M"/>
    <n v="54"/>
    <s v="B"/>
    <s v="Middle"/>
  </r>
  <r>
    <n v="638603"/>
    <n v="876"/>
    <s v="USA"/>
    <d v="2023-05-28T01:55:00"/>
    <s v="App"/>
    <s v="Francisca Cervantes"/>
    <n v="4319"/>
    <x v="1"/>
    <s v="M"/>
    <n v="76"/>
    <s v="B"/>
    <s v="Senior"/>
  </r>
  <r>
    <n v="187527"/>
    <n v="877"/>
    <s v="India"/>
    <d v="2023-04-07T01:22:00"/>
    <s v="Whatsapp"/>
    <s v="Leslie Murphy"/>
    <n v="6774"/>
    <x v="10"/>
    <s v="M"/>
    <n v="78"/>
    <s v="B"/>
    <s v="Senior"/>
  </r>
  <r>
    <n v="471801"/>
    <n v="878"/>
    <s v="India"/>
    <d v="2023-01-19T01:26:00"/>
    <s v="Website"/>
    <s v="Valarie Nelson"/>
    <n v="1740"/>
    <x v="10"/>
    <s v="F"/>
    <n v="45"/>
    <s v="B"/>
    <s v="Middle"/>
  </r>
  <r>
    <n v="373284"/>
    <n v="879"/>
    <s v="USA"/>
    <d v="2023-01-24T22:51:00"/>
    <s v="Website"/>
    <s v="Valarie Young"/>
    <n v="4368"/>
    <x v="1"/>
    <s v="F"/>
    <n v="70"/>
    <s v="B"/>
    <s v="Senior"/>
  </r>
  <r>
    <n v="741193"/>
    <n v="879"/>
    <s v="USA"/>
    <d v="2023-06-20T00:02:00"/>
    <s v="App"/>
    <s v="Sue Taylor"/>
    <n v="4307"/>
    <x v="1"/>
    <s v="F"/>
    <n v="70"/>
    <s v="B"/>
    <s v="Senior"/>
  </r>
  <r>
    <n v="890131"/>
    <n v="879"/>
    <s v="USA"/>
    <d v="2023-09-28T01:51:00"/>
    <s v="Website"/>
    <s v="Valarie Nelson"/>
    <n v="3832"/>
    <x v="1"/>
    <s v="F"/>
    <n v="70"/>
    <s v="B"/>
    <s v="Senior"/>
  </r>
  <r>
    <n v="441310"/>
    <n v="880"/>
    <s v="India"/>
    <d v="2023-11-28T23:29:00"/>
    <s v="Website"/>
    <s v="Maria Larsson"/>
    <n v="3544"/>
    <x v="10"/>
    <s v="M"/>
    <n v="44"/>
    <s v="B"/>
    <s v="Middle"/>
  </r>
  <r>
    <n v="1589657"/>
    <n v="880"/>
    <s v="India"/>
    <d v="2023-04-12T23:45:00"/>
    <s v="Other"/>
    <s v="Diego Freyre"/>
    <n v="3223"/>
    <x v="10"/>
    <s v="M"/>
    <n v="44"/>
    <s v="B"/>
    <s v="Middle"/>
  </r>
  <r>
    <n v="733263"/>
    <n v="881"/>
    <s v="France"/>
    <d v="2023-10-25T00:34:00"/>
    <s v="Whatsapp"/>
    <s v="Henriette Pfalzheim"/>
    <n v="9697"/>
    <x v="0"/>
    <s v="M"/>
    <n v="67"/>
    <s v="B"/>
    <s v="Senior"/>
  </r>
  <r>
    <n v="966739"/>
    <n v="881"/>
    <s v="France"/>
    <d v="2023-08-20T00:41:00"/>
    <s v="Other"/>
    <s v="Kwai Yu"/>
    <n v="4693"/>
    <x v="0"/>
    <s v="M"/>
    <n v="67"/>
    <s v="B"/>
    <s v="Senior"/>
  </r>
  <r>
    <n v="822906"/>
    <n v="882"/>
    <s v="Singapore"/>
    <d v="2023-10-02T00:29:00"/>
    <s v="App"/>
    <s v="Helen Bennett"/>
    <n v="8093"/>
    <x v="3"/>
    <s v="M"/>
    <n v="20"/>
    <s v="B"/>
    <s v="Young"/>
  </r>
  <r>
    <n v="1359599"/>
    <n v="883"/>
    <s v="USA"/>
    <d v="2023-09-19T00:12:00"/>
    <s v="Other"/>
    <s v="Diego Freyre"/>
    <n v="2508"/>
    <x v="1"/>
    <s v="M"/>
    <n v="81"/>
    <s v="B"/>
    <s v="Senior"/>
  </r>
  <r>
    <n v="153794"/>
    <n v="887"/>
    <s v="USA"/>
    <d v="2023-01-14T00:27:00"/>
    <s v="Other"/>
    <s v="Adrian Huxley"/>
    <n v="3781"/>
    <x v="1"/>
    <s v="F"/>
    <n v="28"/>
    <s v="B"/>
    <s v="Young"/>
  </r>
  <r>
    <n v="1232656"/>
    <n v="888"/>
    <s v="Denmark"/>
    <d v="2023-04-04T02:58:00"/>
    <s v="Other"/>
    <s v="Christina Berglund"/>
    <n v="1139"/>
    <x v="2"/>
    <s v="M"/>
    <n v="71"/>
    <s v="B"/>
    <s v="Senior"/>
  </r>
  <r>
    <n v="1389680"/>
    <n v="888"/>
    <s v="Denmark"/>
    <d v="2023-01-10T00:22:00"/>
    <s v="Whatsapp"/>
    <s v="Palle Ibsen"/>
    <n v="9670"/>
    <x v="2"/>
    <s v="M"/>
    <n v="71"/>
    <s v="B"/>
    <s v="Senior"/>
  </r>
  <r>
    <n v="396045"/>
    <n v="892"/>
    <s v="USA"/>
    <d v="2023-05-13T00:44:00"/>
    <s v="Whatsapp"/>
    <s v="Thomas Hardy"/>
    <n v="4913"/>
    <x v="1"/>
    <s v="F"/>
    <n v="34"/>
    <s v="B"/>
    <s v="Young"/>
  </r>
  <r>
    <n v="1354758"/>
    <n v="892"/>
    <s v="USA"/>
    <d v="2023-11-08T00:11:00"/>
    <s v="Website"/>
    <s v="Janine Labrune"/>
    <n v="4217"/>
    <x v="1"/>
    <s v="F"/>
    <n v="34"/>
    <s v="B"/>
    <s v="Young"/>
  </r>
  <r>
    <n v="813822"/>
    <n v="894"/>
    <s v="Australia"/>
    <d v="2023-04-14T22:50:00"/>
    <s v="Whatsapp"/>
    <s v="Michael Chandler"/>
    <n v="3283"/>
    <x v="7"/>
    <s v="F"/>
    <n v="37"/>
    <s v="B"/>
    <s v="Middle"/>
  </r>
  <r>
    <n v="1616083"/>
    <n v="894"/>
    <s v="Australia"/>
    <d v="2023-06-13T00:54:00"/>
    <s v="App"/>
    <s v="Roland Keitel"/>
    <n v="9153"/>
    <x v="7"/>
    <s v="F"/>
    <n v="37"/>
    <s v="B"/>
    <s v="Middle"/>
  </r>
  <r>
    <n v="1478839"/>
    <n v="896"/>
    <s v="Australia"/>
    <d v="2023-02-07T01:43:00"/>
    <s v="Website"/>
    <s v="Julie King"/>
    <n v="6444"/>
    <x v="7"/>
    <s v="F"/>
    <n v="79"/>
    <s v="B"/>
    <s v="Senior"/>
  </r>
  <r>
    <n v="967619"/>
    <n v="897"/>
    <s v="USA"/>
    <d v="2023-06-27T23:21:00"/>
    <s v="App"/>
    <s v="Marta Hernandez"/>
    <n v="3504"/>
    <x v="1"/>
    <s v="M"/>
    <n v="46"/>
    <s v="B"/>
    <s v="Middle"/>
  </r>
  <r>
    <n v="1036614"/>
    <n v="898"/>
    <s v="USA"/>
    <d v="2023-01-20T00:00:00"/>
    <s v="Whatsapp"/>
    <s v="Daniel Da Cunha"/>
    <n v="4272"/>
    <x v="1"/>
    <s v="M"/>
    <n v="64"/>
    <s v="B"/>
    <s v="Senior"/>
  </r>
  <r>
    <n v="1180567"/>
    <n v="898"/>
    <s v="USA"/>
    <d v="2023-09-09T22:56:00"/>
    <s v="Other"/>
    <s v="Sue Frick"/>
    <n v="7717"/>
    <x v="1"/>
    <s v="M"/>
    <n v="64"/>
    <s v="B"/>
    <s v="Senior"/>
  </r>
  <r>
    <n v="1440486"/>
    <n v="898"/>
    <s v="USA"/>
    <d v="2023-11-23T00:28:00"/>
    <s v="Website"/>
    <s v="Arnold Cruz"/>
    <n v="7417"/>
    <x v="1"/>
    <s v="M"/>
    <n v="64"/>
    <s v="B"/>
    <s v="Senior"/>
  </r>
  <r>
    <n v="400313"/>
    <n v="899"/>
    <s v="USA"/>
    <d v="2023-04-18T00:43:00"/>
    <s v="Whatsapp"/>
    <s v="Jan Klaeboe"/>
    <n v="6891"/>
    <x v="1"/>
    <s v="F"/>
    <n v="75"/>
    <s v="B"/>
    <s v="Senior"/>
  </r>
  <r>
    <n v="445784"/>
    <n v="899"/>
    <s v="USA"/>
    <d v="2023-07-20T01:02:00"/>
    <s v="Whatsapp"/>
    <s v="Jean Fresnisre"/>
    <n v="7646"/>
    <x v="1"/>
    <s v="F"/>
    <n v="75"/>
    <s v="B"/>
    <s v="Senior"/>
  </r>
  <r>
    <n v="696736"/>
    <n v="899"/>
    <s v="USA"/>
    <d v="2023-11-19T00:57:00"/>
    <s v="App"/>
    <s v="Rosa Hernandez"/>
    <n v="2627"/>
    <x v="1"/>
    <s v="F"/>
    <n v="75"/>
    <s v="B"/>
    <s v="Senior"/>
  </r>
  <r>
    <n v="1026611"/>
    <n v="899"/>
    <s v="USA"/>
    <d v="2023-01-31T00:58:00"/>
    <s v="Website"/>
    <s v="Diego Freyre"/>
    <n v="2950"/>
    <x v="1"/>
    <s v="F"/>
    <n v="75"/>
    <s v="B"/>
    <s v="Senior"/>
  </r>
  <r>
    <n v="1485939"/>
    <n v="899"/>
    <s v="USA"/>
    <d v="2023-02-23T00:00:00"/>
    <s v="Whatsapp"/>
    <s v="Laurence Lebihan"/>
    <n v="902"/>
    <x v="1"/>
    <s v="F"/>
    <n v="75"/>
    <s v="B"/>
    <s v="Senior"/>
  </r>
  <r>
    <n v="1383231"/>
    <n v="900"/>
    <s v="USA"/>
    <d v="2023-07-27T23:49:00"/>
    <s v="Whatsapp"/>
    <s v="Maurizio Moroni"/>
    <n v="2730"/>
    <x v="1"/>
    <s v="M"/>
    <n v="54"/>
    <s v="B"/>
    <s v="Middle"/>
  </r>
  <r>
    <n v="642874"/>
    <n v="901"/>
    <s v="USA"/>
    <d v="2023-10-07T00:54:00"/>
    <s v="Website"/>
    <s v="Adrian Huxley"/>
    <n v="1789"/>
    <x v="1"/>
    <s v="F"/>
    <n v="44"/>
    <s v="B"/>
    <s v="Middle"/>
  </r>
  <r>
    <n v="1656071"/>
    <n v="901"/>
    <s v="USA"/>
    <d v="2023-11-05T00:01:00"/>
    <s v="App"/>
    <s v="Marta Hernandez"/>
    <n v="634"/>
    <x v="1"/>
    <s v="F"/>
    <n v="44"/>
    <s v="B"/>
    <s v="Middle"/>
  </r>
  <r>
    <n v="1335910"/>
    <n v="902"/>
    <s v="USA"/>
    <d v="2023-12-18T23:26:00"/>
    <s v="Other"/>
    <s v="Maurizio Moroni"/>
    <n v="355"/>
    <x v="1"/>
    <s v="F"/>
    <n v="82"/>
    <s v="B"/>
    <s v="Senior"/>
  </r>
  <r>
    <n v="1616804"/>
    <n v="902"/>
    <s v="USA"/>
    <d v="2023-04-07T23:00:00"/>
    <s v="App"/>
    <s v="Diego Freyre"/>
    <n v="8265"/>
    <x v="1"/>
    <s v="F"/>
    <n v="82"/>
    <s v="B"/>
    <s v="Senior"/>
  </r>
  <r>
    <n v="339088"/>
    <n v="904"/>
    <s v="India"/>
    <d v="2023-07-31T00:49:00"/>
    <s v="App"/>
    <s v="Jytte Petersen"/>
    <n v="4909"/>
    <x v="10"/>
    <s v="F"/>
    <n v="34"/>
    <s v="B"/>
    <s v="Young"/>
  </r>
  <r>
    <n v="44486"/>
    <n v="905"/>
    <s v="USA"/>
    <d v="2023-06-09T00:41:00"/>
    <s v="Website"/>
    <s v="Marta Hernandez"/>
    <n v="8730"/>
    <x v="1"/>
    <s v="F"/>
    <n v="25"/>
    <s v="B"/>
    <s v="Young"/>
  </r>
  <r>
    <n v="593879"/>
    <n v="907"/>
    <s v="Denmark"/>
    <d v="2023-06-04T01:36:00"/>
    <s v="Other"/>
    <s v="Francisca Cervantes"/>
    <n v="5944"/>
    <x v="2"/>
    <s v="M"/>
    <n v="55"/>
    <s v="B"/>
    <s v="Middle"/>
  </r>
  <r>
    <n v="879541"/>
    <n v="907"/>
    <s v="Denmark"/>
    <d v="2023-08-26T22:58:00"/>
    <s v="Whatsapp"/>
    <s v="Mary Saveley"/>
    <n v="1465"/>
    <x v="2"/>
    <s v="M"/>
    <n v="55"/>
    <s v="B"/>
    <s v="Middle"/>
  </r>
  <r>
    <n v="904997"/>
    <n v="909"/>
    <s v="India"/>
    <d v="2023-11-07T22:47:00"/>
    <s v="Website"/>
    <s v="Maria Larsson"/>
    <n v="9811"/>
    <x v="10"/>
    <s v="M"/>
    <n v="71"/>
    <s v="B"/>
    <s v="Senior"/>
  </r>
  <r>
    <n v="1280103"/>
    <n v="909"/>
    <s v="India"/>
    <d v="2023-10-06T01:10:00"/>
    <s v="Other"/>
    <s v="Giovanni Rovelli"/>
    <n v="2054"/>
    <x v="10"/>
    <s v="M"/>
    <n v="71"/>
    <s v="B"/>
    <s v="Senior"/>
  </r>
  <r>
    <n v="1358621"/>
    <n v="909"/>
    <s v="India"/>
    <d v="2023-11-23T22:52:00"/>
    <s v="App"/>
    <s v="Akiko Shimamura"/>
    <n v="7200"/>
    <x v="10"/>
    <s v="M"/>
    <n v="71"/>
    <s v="B"/>
    <s v="Senior"/>
  </r>
  <r>
    <n v="1288824"/>
    <n v="912"/>
    <s v="USA"/>
    <d v="2023-01-04T00:03:00"/>
    <s v="App"/>
    <s v="Palle Ibsen"/>
    <n v="8079"/>
    <x v="1"/>
    <s v="M"/>
    <n v="33"/>
    <s v="B"/>
    <s v="Young"/>
  </r>
  <r>
    <n v="1528540"/>
    <n v="913"/>
    <s v="USA"/>
    <d v="2023-02-03T01:54:00"/>
    <s v="Whatsapp"/>
    <s v="Kwai Yu"/>
    <n v="9004"/>
    <x v="1"/>
    <s v="F"/>
    <n v="28"/>
    <s v="B"/>
    <s v="Young"/>
  </r>
  <r>
    <n v="1380014"/>
    <n v="914"/>
    <s v="USA"/>
    <d v="2023-12-14T00:57:00"/>
    <s v="Other"/>
    <s v="Eric Natividad"/>
    <n v="5389"/>
    <x v="1"/>
    <s v="F"/>
    <n v="80"/>
    <s v="B"/>
    <s v="Senior"/>
  </r>
  <r>
    <n v="34504"/>
    <n v="915"/>
    <s v="France"/>
    <d v="2023-02-06T00:55:00"/>
    <s v="Other"/>
    <s v="Diego Freyre"/>
    <n v="9163"/>
    <x v="0"/>
    <s v="M"/>
    <n v="39"/>
    <s v="B"/>
    <s v="Middle"/>
  </r>
  <r>
    <n v="778907"/>
    <n v="915"/>
    <s v="France"/>
    <d v="2023-11-08T00:09:00"/>
    <s v="Other"/>
    <s v="Veysel Oeztan"/>
    <n v="8273"/>
    <x v="0"/>
    <s v="M"/>
    <n v="39"/>
    <s v="B"/>
    <s v="Middle"/>
  </r>
  <r>
    <n v="1409549"/>
    <n v="915"/>
    <s v="France"/>
    <d v="2023-07-22T00:03:00"/>
    <s v="App"/>
    <s v="Georg Pipps"/>
    <n v="8235"/>
    <x v="0"/>
    <s v="M"/>
    <n v="39"/>
    <s v="B"/>
    <s v="Middle"/>
  </r>
  <r>
    <n v="689972"/>
    <n v="916"/>
    <m/>
    <d v="2023-02-08T01:49:00"/>
    <s v="Other"/>
    <s v="Elizabeth Devon"/>
    <n v="2682"/>
    <x v="0"/>
    <s v="M"/>
    <n v="61"/>
    <s v="B"/>
    <s v="Senior"/>
  </r>
  <r>
    <n v="825424"/>
    <n v="916"/>
    <s v="France"/>
    <d v="2023-06-17T00:50:00"/>
    <s v="Whatsapp"/>
    <s v="Sue Frick"/>
    <n v="7143"/>
    <x v="0"/>
    <s v="M"/>
    <n v="61"/>
    <s v="B"/>
    <s v="Senior"/>
  </r>
  <r>
    <n v="611767"/>
    <n v="917"/>
    <s v="Norway"/>
    <d v="2023-04-28T23:59:00"/>
    <s v="App"/>
    <s v="Sue Frick"/>
    <n v="1716"/>
    <x v="4"/>
    <s v="F"/>
    <n v="41"/>
    <s v="B"/>
    <s v="Middle"/>
  </r>
  <r>
    <n v="1562821"/>
    <n v="917"/>
    <s v="Norway"/>
    <d v="2023-06-13T00:11:00"/>
    <s v="Whatsapp"/>
    <s v="Jan Klaeboe"/>
    <n v="5545"/>
    <x v="4"/>
    <s v="F"/>
    <n v="41"/>
    <s v="B"/>
    <s v="Middle"/>
  </r>
  <r>
    <n v="930116"/>
    <n v="918"/>
    <s v="Australia"/>
    <d v="2023-08-18T23:37:00"/>
    <s v="App"/>
    <s v="Victoria Ashworth"/>
    <n v="4873"/>
    <x v="7"/>
    <s v="M"/>
    <n v="75"/>
    <s v="B"/>
    <s v="Senior"/>
  </r>
  <r>
    <n v="268861"/>
    <n v="919"/>
    <s v="Denmark"/>
    <d v="2023-07-09T01:00:00"/>
    <s v="App"/>
    <s v="Steve Frick"/>
    <n v="4370"/>
    <x v="2"/>
    <s v="M"/>
    <n v="27"/>
    <s v="B"/>
    <s v="Young"/>
  </r>
  <r>
    <n v="745795"/>
    <n v="919"/>
    <s v="Denmark"/>
    <d v="2023-03-01T00:51:00"/>
    <s v="Other"/>
    <s v="Steve Thompson"/>
    <n v="8983"/>
    <x v="2"/>
    <s v="M"/>
    <n v="27"/>
    <s v="B"/>
    <s v="Young"/>
  </r>
  <r>
    <n v="520080"/>
    <n v="922"/>
    <s v="Switzerland"/>
    <d v="2023-10-18T01:34:00"/>
    <s v="Whatsapp"/>
    <s v="Laurence Lebihan"/>
    <n v="917"/>
    <x v="13"/>
    <s v="F"/>
    <n v="31"/>
    <s v="B"/>
    <s v="Young"/>
  </r>
  <r>
    <n v="721384"/>
    <n v="922"/>
    <s v="Switzerland"/>
    <d v="2023-03-17T00:04:00"/>
    <s v="Whatsapp"/>
    <s v="Valarie Nelson"/>
    <n v="1833"/>
    <x v="13"/>
    <s v="F"/>
    <n v="31"/>
    <s v="B"/>
    <s v="Young"/>
  </r>
  <r>
    <n v="837272"/>
    <n v="924"/>
    <s v="India"/>
    <d v="2023-04-07T00:55:00"/>
    <s v="App"/>
    <s v="Roland Keitel"/>
    <n v="3774"/>
    <x v="10"/>
    <s v="M"/>
    <n v="64"/>
    <s v="B"/>
    <s v="Senior"/>
  </r>
  <r>
    <n v="531700"/>
    <n v="925"/>
    <s v="USA"/>
    <d v="2023-06-05T00:51:00"/>
    <s v="App"/>
    <s v="Valarie Franco"/>
    <n v="8597"/>
    <x v="1"/>
    <s v="F"/>
    <n v="34"/>
    <s v="B"/>
    <s v="Young"/>
  </r>
  <r>
    <n v="391564"/>
    <n v="926"/>
    <s v="USA"/>
    <d v="2023-05-03T23:32:00"/>
    <s v="Other"/>
    <s v="Diego Freyre"/>
    <n v="3051"/>
    <x v="1"/>
    <s v="F"/>
    <n v="19"/>
    <s v="B"/>
    <s v="Young"/>
  </r>
  <r>
    <n v="825270"/>
    <n v="926"/>
    <s v="USA"/>
    <d v="2023-01-13T23:22:00"/>
    <s v="App"/>
    <s v="Paul Henriot"/>
    <n v="9917"/>
    <x v="1"/>
    <s v="F"/>
    <n v="19"/>
    <s v="B"/>
    <s v="Young"/>
  </r>
  <r>
    <n v="363764"/>
    <n v="927"/>
    <s v="India"/>
    <d v="2023-06-20T00:23:00"/>
    <s v="Website"/>
    <s v="Adrian Huxley"/>
    <n v="6014"/>
    <x v="10"/>
    <s v="M"/>
    <n v="77"/>
    <s v="B"/>
    <s v="Senior"/>
  </r>
  <r>
    <n v="650459"/>
    <n v="928"/>
    <s v="Austria"/>
    <d v="2023-05-09T00:37:00"/>
    <s v="App"/>
    <s v="Victoria Ashworth"/>
    <n v="6510"/>
    <x v="12"/>
    <s v="F"/>
    <n v="56"/>
    <s v="B"/>
    <s v="Middle"/>
  </r>
  <r>
    <n v="751921"/>
    <n v="928"/>
    <s v="Austria"/>
    <d v="2023-06-22T01:29:00"/>
    <s v="Website"/>
    <s v="Allen Nelson"/>
    <n v="9633"/>
    <x v="12"/>
    <s v="F"/>
    <n v="56"/>
    <s v="B"/>
    <s v="Middle"/>
  </r>
  <r>
    <n v="761261"/>
    <n v="930"/>
    <s v="Australia"/>
    <d v="2023-06-18T23:31:00"/>
    <s v="Other"/>
    <s v="Michael Holz"/>
    <n v="2321"/>
    <x v="7"/>
    <s v="M"/>
    <n v="21"/>
    <s v="B"/>
    <s v="Young"/>
  </r>
  <r>
    <n v="149497"/>
    <n v="931"/>
    <s v="USA"/>
    <d v="2023-04-10T23:39:00"/>
    <s v="Other"/>
    <s v="Juri Hirano"/>
    <n v="7840"/>
    <x v="1"/>
    <s v="F"/>
    <n v="58"/>
    <s v="B"/>
    <s v="Middle"/>
  </r>
  <r>
    <n v="374946"/>
    <n v="931"/>
    <s v="USA"/>
    <d v="2023-09-17T00:38:00"/>
    <s v="Whatsapp"/>
    <s v="Daniel Da Cunha"/>
    <n v="8553"/>
    <x v="1"/>
    <s v="F"/>
    <n v="58"/>
    <s v="B"/>
    <s v="Middle"/>
  </r>
  <r>
    <n v="797824"/>
    <n v="931"/>
    <s v="USA"/>
    <d v="2023-08-26T23:38:00"/>
    <s v="Other"/>
    <s v="Michael Frick"/>
    <n v="7354"/>
    <x v="1"/>
    <s v="F"/>
    <n v="58"/>
    <s v="B"/>
    <s v="Middle"/>
  </r>
  <r>
    <n v="1580615"/>
    <n v="932"/>
    <s v="Switzerland"/>
    <d v="2023-11-15T00:23:00"/>
    <s v="Website"/>
    <s v="Martine Rance"/>
    <n v="1629"/>
    <x v="13"/>
    <s v="F"/>
    <n v="61"/>
    <s v="B"/>
    <s v="Senior"/>
  </r>
  <r>
    <n v="1631401"/>
    <n v="932"/>
    <s v="Switzerland"/>
    <d v="2023-06-25T01:54:00"/>
    <s v="Whatsapp"/>
    <s v="Valarie Nelson"/>
    <n v="638"/>
    <x v="13"/>
    <s v="F"/>
    <n v="61"/>
    <s v="B"/>
    <s v="Senior"/>
  </r>
  <r>
    <n v="507043"/>
    <n v="933"/>
    <s v="USA"/>
    <d v="2023-07-19T01:46:00"/>
    <s v="Whatsapp"/>
    <s v="Diego Freyre"/>
    <n v="6796"/>
    <x v="1"/>
    <s v="F"/>
    <n v="24"/>
    <s v="B"/>
    <s v="Young"/>
  </r>
  <r>
    <n v="711277"/>
    <n v="933"/>
    <s v="USA"/>
    <d v="2023-08-11T23:08:00"/>
    <s v="Whatsapp"/>
    <s v="Helen Bennett"/>
    <n v="2857"/>
    <x v="1"/>
    <s v="F"/>
    <n v="24"/>
    <s v="B"/>
    <s v="Young"/>
  </r>
  <r>
    <n v="1127964"/>
    <n v="934"/>
    <s v="USA"/>
    <d v="2023-11-05T00:23:00"/>
    <s v="App"/>
    <s v="Palle Ibsen"/>
    <n v="927"/>
    <x v="1"/>
    <s v="M"/>
    <n v="70"/>
    <s v="B"/>
    <s v="Senior"/>
  </r>
  <r>
    <n v="305510"/>
    <n v="935"/>
    <s v="France"/>
    <d v="2023-11-21T02:00:00"/>
    <s v="Website"/>
    <s v="Tony Calaghan"/>
    <n v="6989"/>
    <x v="0"/>
    <s v="M"/>
    <n v="38"/>
    <s v="B"/>
    <s v="Middle"/>
  </r>
  <r>
    <n v="805282"/>
    <n v="935"/>
    <s v="France"/>
    <d v="2023-08-10T00:22:00"/>
    <s v="Whatsapp"/>
    <s v="Diego Freyre"/>
    <n v="7748"/>
    <x v="0"/>
    <s v="M"/>
    <n v="38"/>
    <s v="B"/>
    <s v="Middle"/>
  </r>
  <r>
    <n v="211600"/>
    <n v="937"/>
    <s v="Germany"/>
    <d v="2023-08-05T01:16:00"/>
    <s v="Other"/>
    <s v="Michael Holz"/>
    <n v="8720"/>
    <x v="6"/>
    <s v="F"/>
    <n v="21"/>
    <s v="B"/>
    <s v="Young"/>
  </r>
  <r>
    <n v="1086644"/>
    <n v="940"/>
    <s v="USA"/>
    <d v="2023-08-21T01:23:00"/>
    <s v="Website"/>
    <s v="Juri Hirano"/>
    <n v="9735"/>
    <x v="1"/>
    <s v="M"/>
    <n v="79"/>
    <s v="B"/>
    <s v="Senior"/>
  </r>
  <r>
    <n v="692957"/>
    <n v="941"/>
    <s v="USA"/>
    <d v="2023-12-02T23:46:00"/>
    <s v="Website"/>
    <s v="Marta Hernandez"/>
    <n v="8917"/>
    <x v="1"/>
    <s v="M"/>
    <n v="81"/>
    <s v="B"/>
    <s v="Senior"/>
  </r>
  <r>
    <n v="1190887"/>
    <n v="942"/>
    <s v="USA"/>
    <d v="2023-02-08T00:23:00"/>
    <s v="Website"/>
    <s v="Elizabeth Devon"/>
    <n v="2060"/>
    <x v="1"/>
    <s v="F"/>
    <n v="72"/>
    <s v="B"/>
    <s v="Senior"/>
  </r>
  <r>
    <n v="4801"/>
    <n v="945"/>
    <s v="France"/>
    <d v="2023-02-18T00:23:00"/>
    <s v="Other"/>
    <s v="Martine Rance"/>
    <n v="4674"/>
    <x v="0"/>
    <s v="M"/>
    <n v="34"/>
    <s v="B"/>
    <s v="Young"/>
  </r>
  <r>
    <n v="775387"/>
    <n v="945"/>
    <s v="France"/>
    <d v="2023-09-16T23:07:00"/>
    <s v="Whatsapp"/>
    <s v="Palle Ibsen"/>
    <n v="8620"/>
    <x v="0"/>
    <s v="M"/>
    <n v="34"/>
    <s v="B"/>
    <s v="Young"/>
  </r>
  <r>
    <n v="748762"/>
    <n v="946"/>
    <s v="India"/>
    <d v="2023-09-11T00:40:00"/>
    <s v="Website"/>
    <s v="Paolo Accorti"/>
    <n v="9843"/>
    <x v="10"/>
    <s v="M"/>
    <n v="27"/>
    <s v="B"/>
    <s v="Young"/>
  </r>
  <r>
    <n v="563575"/>
    <n v="947"/>
    <s v="Australia"/>
    <d v="2023-04-05T23:41:00"/>
    <s v="App"/>
    <s v="Akiko Shimamura"/>
    <n v="2260"/>
    <x v="7"/>
    <s v="F"/>
    <n v="22"/>
    <s v="B"/>
    <s v="Young"/>
  </r>
  <r>
    <n v="85897"/>
    <n v="948"/>
    <s v="Finland"/>
    <d v="2023-01-29T23:39:00"/>
    <s v="Website"/>
    <s v="Marie Bertrand"/>
    <n v="4650"/>
    <x v="8"/>
    <s v="M"/>
    <n v="27"/>
    <s v="B"/>
    <s v="Young"/>
  </r>
  <r>
    <n v="145440"/>
    <n v="948"/>
    <s v="Finland"/>
    <d v="2023-08-19T01:19:00"/>
    <s v="Whatsapp"/>
    <s v="Valarie Nelson"/>
    <n v="140"/>
    <x v="8"/>
    <s v="M"/>
    <n v="27"/>
    <s v="B"/>
    <s v="Young"/>
  </r>
  <r>
    <n v="1506022"/>
    <n v="949"/>
    <s v="Norway"/>
    <d v="2023-01-06T00:29:00"/>
    <s v="Whatsapp"/>
    <s v="Sue Taylor"/>
    <n v="8624"/>
    <x v="4"/>
    <s v="M"/>
    <n v="71"/>
    <s v="B"/>
    <s v="Senior"/>
  </r>
  <r>
    <n v="1028549"/>
    <n v="950"/>
    <s v="France"/>
    <d v="2023-06-05T01:04:00"/>
    <s v="Website"/>
    <s v="Mart¡n Sommer"/>
    <n v="6236"/>
    <x v="0"/>
    <s v="M"/>
    <n v="72"/>
    <s v="B"/>
    <s v="Senior"/>
  </r>
  <r>
    <n v="1170043"/>
    <n v="950"/>
    <s v="France"/>
    <d v="2023-11-20T01:42:00"/>
    <s v="Other"/>
    <s v="Allen Nelson"/>
    <n v="6767"/>
    <x v="0"/>
    <s v="M"/>
    <n v="72"/>
    <s v="B"/>
    <s v="Senior"/>
  </r>
  <r>
    <n v="622405"/>
    <n v="953"/>
    <s v="USA"/>
    <d v="2023-09-24T01:23:00"/>
    <s v="Whatsapp"/>
    <s v="Georg Pipps"/>
    <n v="9431"/>
    <x v="1"/>
    <s v="F"/>
    <n v="67"/>
    <s v="B"/>
    <s v="Senior"/>
  </r>
  <r>
    <n v="28841"/>
    <n v="954"/>
    <s v="India"/>
    <d v="2023-01-19T01:08:00"/>
    <s v="App"/>
    <s v="Maria Larsson"/>
    <n v="8558"/>
    <x v="10"/>
    <s v="M"/>
    <n v="35"/>
    <s v="B"/>
    <s v="Middle"/>
  </r>
  <r>
    <n v="883497"/>
    <n v="954"/>
    <s v="India"/>
    <d v="2023-08-03T00:58:00"/>
    <s v="Website"/>
    <s v="Adrian Huxley"/>
    <n v="1216"/>
    <x v="10"/>
    <s v="M"/>
    <n v="35"/>
    <s v="B"/>
    <s v="Middle"/>
  </r>
  <r>
    <n v="679362"/>
    <n v="955"/>
    <s v="India"/>
    <d v="2023-03-22T00:34:00"/>
    <s v="App"/>
    <s v="Michael Chandler"/>
    <n v="1750"/>
    <x v="10"/>
    <s v="M"/>
    <n v="85"/>
    <s v="B"/>
    <s v="Senior"/>
  </r>
  <r>
    <n v="691227"/>
    <n v="955"/>
    <s v="India"/>
    <d v="2023-07-09T00:49:00"/>
    <s v="Whatsapp"/>
    <s v="Valarie Nelson"/>
    <n v="5936"/>
    <x v="10"/>
    <s v="M"/>
    <n v="85"/>
    <s v="B"/>
    <s v="Senior"/>
  </r>
  <r>
    <n v="283066"/>
    <n v="956"/>
    <s v="France"/>
    <d v="2023-02-06T01:53:00"/>
    <s v="App"/>
    <s v="Allen Nelson"/>
    <n v="5819"/>
    <x v="0"/>
    <s v="M"/>
    <n v="27"/>
    <s v="B"/>
    <s v="Young"/>
  </r>
  <r>
    <n v="829375"/>
    <n v="956"/>
    <s v="France"/>
    <d v="2023-09-14T00:16:00"/>
    <s v="Other"/>
    <s v="Diego Freyre"/>
    <n v="1515"/>
    <x v="0"/>
    <s v="M"/>
    <n v="27"/>
    <s v="B"/>
    <s v="Young"/>
  </r>
  <r>
    <n v="719496"/>
    <n v="958"/>
    <s v="USA"/>
    <d v="2023-04-05T23:14:00"/>
    <s v="App"/>
    <s v="Christina Berglund"/>
    <n v="8062"/>
    <x v="1"/>
    <s v="M"/>
    <n v="89"/>
    <s v="B"/>
    <s v="Senior"/>
  </r>
  <r>
    <n v="1163648"/>
    <n v="958"/>
    <s v="USA"/>
    <d v="2023-03-02T00:57:00"/>
    <s v="App"/>
    <s v="Giovanni Rovelli"/>
    <n v="9428"/>
    <x v="1"/>
    <s v="M"/>
    <n v="89"/>
    <s v="B"/>
    <s v="Senior"/>
  </r>
  <r>
    <n v="1252385"/>
    <n v="958"/>
    <s v="USA"/>
    <d v="2023-02-26T23:38:00"/>
    <s v="App"/>
    <s v="Arnold Cruz"/>
    <n v="9723"/>
    <x v="1"/>
    <s v="M"/>
    <n v="89"/>
    <s v="B"/>
    <s v="Senior"/>
  </r>
  <r>
    <n v="1197422"/>
    <n v="960"/>
    <s v="USA"/>
    <d v="2023-12-24T23:45:00"/>
    <s v="App"/>
    <s v="Diego Freyre"/>
    <n v="6726"/>
    <x v="1"/>
    <s v="F"/>
    <n v="69"/>
    <s v="B"/>
    <s v="Senior"/>
  </r>
  <r>
    <n v="484525"/>
    <n v="961"/>
    <s v="USA"/>
    <d v="2023-12-10T23:55:00"/>
    <s v="Whatsapp"/>
    <s v="Mary Saveley"/>
    <n v="3218"/>
    <x v="1"/>
    <s v="F"/>
    <n v="82"/>
    <s v="B"/>
    <s v="Senior"/>
  </r>
  <r>
    <n v="513459"/>
    <n v="961"/>
    <s v="USA"/>
    <d v="2023-02-09T00:06:00"/>
    <s v="Other"/>
    <s v="Mart¡n Sommer"/>
    <n v="9907"/>
    <x v="1"/>
    <s v="F"/>
    <n v="82"/>
    <s v="B"/>
    <s v="Senior"/>
  </r>
  <r>
    <n v="30449"/>
    <n v="962"/>
    <s v="USA"/>
    <d v="2023-07-01T23:42:00"/>
    <s v="App"/>
    <s v="Valarie Nelson"/>
    <n v="660"/>
    <x v="1"/>
    <s v="F"/>
    <n v="75"/>
    <s v="B"/>
    <s v="Senior"/>
  </r>
  <r>
    <n v="396352"/>
    <n v="965"/>
    <s v="Australia"/>
    <d v="2023-06-13T01:46:00"/>
    <s v="App"/>
    <s v="Mory Kentary"/>
    <n v="6855"/>
    <x v="7"/>
    <s v="F"/>
    <n v="50"/>
    <s v="B"/>
    <s v="Middle"/>
  </r>
  <r>
    <n v="477915"/>
    <n v="965"/>
    <s v="Australia"/>
    <d v="2023-05-21T00:27:00"/>
    <s v="App"/>
    <s v="Valarie Nelson"/>
    <n v="5391"/>
    <x v="7"/>
    <s v="F"/>
    <n v="50"/>
    <s v="B"/>
    <s v="Middle"/>
  </r>
  <r>
    <n v="314530"/>
    <n v="967"/>
    <s v="Australia"/>
    <d v="2023-11-11T00:50:00"/>
    <s v="Whatsapp"/>
    <s v="Anna O'Hara"/>
    <n v="4214"/>
    <x v="7"/>
    <s v="F"/>
    <n v="54"/>
    <s v="B"/>
    <s v="Middle"/>
  </r>
  <r>
    <n v="411916"/>
    <n v="967"/>
    <s v="Australia"/>
    <d v="2023-07-29T00:10:00"/>
    <s v="Whatsapp"/>
    <s v="Valarie Nelson"/>
    <n v="2961"/>
    <x v="7"/>
    <s v="F"/>
    <n v="54"/>
    <s v="B"/>
    <s v="Middle"/>
  </r>
  <r>
    <n v="1085382"/>
    <n v="969"/>
    <s v="USA"/>
    <d v="2023-03-10T01:10:00"/>
    <s v="Other"/>
    <s v="Anna O'Hara"/>
    <n v="5959"/>
    <x v="1"/>
    <s v="F"/>
    <n v="27"/>
    <s v="B"/>
    <s v="Young"/>
  </r>
  <r>
    <n v="426515"/>
    <n v="971"/>
    <s v="France"/>
    <d v="2023-10-20T00:53:00"/>
    <s v="Whatsapp"/>
    <s v="Diego Freyre"/>
    <n v="6753"/>
    <x v="0"/>
    <s v="M"/>
    <n v="22"/>
    <s v="B"/>
    <s v="Young"/>
  </r>
  <r>
    <n v="1234676"/>
    <n v="972"/>
    <s v="France"/>
    <d v="2023-01-03T00:39:00"/>
    <s v="App"/>
    <s v="Diego Freyre"/>
    <n v="9851"/>
    <x v="0"/>
    <s v="F"/>
    <n v="35"/>
    <s v="B"/>
    <s v="Middle"/>
  </r>
  <r>
    <n v="1070209"/>
    <n v="973"/>
    <s v="USA"/>
    <d v="2023-08-10T00:32:00"/>
    <s v="Other"/>
    <s v="Victoria Ashworth"/>
    <n v="7741"/>
    <x v="1"/>
    <s v="M"/>
    <n v="50"/>
    <s v="B"/>
    <s v="Middle"/>
  </r>
  <r>
    <n v="1444921"/>
    <n v="973"/>
    <s v="USA"/>
    <d v="2023-09-17T00:13:00"/>
    <s v="App"/>
    <s v="Henriette Pfalzheim"/>
    <n v="7329"/>
    <x v="1"/>
    <s v="M"/>
    <n v="50"/>
    <s v="B"/>
    <s v="Middle"/>
  </r>
  <r>
    <n v="489835"/>
    <n v="974"/>
    <s v="France"/>
    <d v="2023-10-09T01:26:00"/>
    <s v="Other"/>
    <s v="Laurence Lebihan"/>
    <n v="6589"/>
    <x v="0"/>
    <s v="M"/>
    <n v="60"/>
    <s v="B"/>
    <s v="Senior"/>
  </r>
  <r>
    <n v="1274337"/>
    <n v="974"/>
    <s v="France"/>
    <d v="2023-11-01T02:06:00"/>
    <s v="Whatsapp"/>
    <s v="Michael Chandler"/>
    <n v="856"/>
    <x v="0"/>
    <s v="M"/>
    <n v="60"/>
    <s v="B"/>
    <s v="Senior"/>
  </r>
  <r>
    <n v="21461"/>
    <n v="975"/>
    <s v="France"/>
    <d v="2023-02-20T23:40:00"/>
    <s v="Website"/>
    <s v="Tony Calaghan"/>
    <n v="5888"/>
    <x v="0"/>
    <s v="M"/>
    <n v="45"/>
    <s v="B"/>
    <s v="Middle"/>
  </r>
  <r>
    <n v="754290"/>
    <n v="977"/>
    <s v="India"/>
    <d v="2023-03-05T01:51:00"/>
    <s v="App"/>
    <s v="Catherine Dewey"/>
    <n v="7063"/>
    <x v="10"/>
    <s v="M"/>
    <n v="31"/>
    <s v="B"/>
    <s v="Young"/>
  </r>
  <r>
    <n v="1058847"/>
    <n v="977"/>
    <s v="India"/>
    <d v="2023-09-09T23:10:00"/>
    <s v="Website"/>
    <s v="Jesus Fernandez"/>
    <n v="2786"/>
    <x v="10"/>
    <s v="M"/>
    <n v="31"/>
    <s v="B"/>
    <s v="Young"/>
  </r>
  <r>
    <n v="1624567"/>
    <n v="977"/>
    <s v="India"/>
    <d v="2023-07-20T01:58:00"/>
    <s v="Website"/>
    <s v="Palle Ibsen"/>
    <n v="1814"/>
    <x v="10"/>
    <s v="M"/>
    <n v="31"/>
    <s v="B"/>
    <s v="Young"/>
  </r>
  <r>
    <n v="149877"/>
    <n v="978"/>
    <s v="USA"/>
    <d v="2023-01-20T23:29:00"/>
    <s v="Other"/>
    <s v="Eric Natividad"/>
    <n v="5106"/>
    <x v="1"/>
    <s v="M"/>
    <n v="80"/>
    <s v="B"/>
    <s v="Senior"/>
  </r>
  <r>
    <n v="1500165"/>
    <n v="979"/>
    <s v="Australia"/>
    <d v="2023-05-15T23:21:00"/>
    <s v="Whatsapp"/>
    <s v="Marie Bertrand"/>
    <n v="3867"/>
    <x v="7"/>
    <s v="F"/>
    <n v="47"/>
    <s v="B"/>
    <s v="Middle"/>
  </r>
  <r>
    <n v="1508568"/>
    <n v="979"/>
    <s v="Australia"/>
    <d v="2023-12-24T00:49:00"/>
    <s v="Other"/>
    <s v="Kyung Yu"/>
    <n v="3218"/>
    <x v="7"/>
    <s v="F"/>
    <n v="47"/>
    <s v="B"/>
    <s v="Middle"/>
  </r>
  <r>
    <n v="899991"/>
    <n v="980"/>
    <s v="USA"/>
    <d v="2023-01-09T23:45:00"/>
    <s v="App"/>
    <s v="Leslie Murphy"/>
    <n v="4447"/>
    <x v="1"/>
    <s v="F"/>
    <n v="31"/>
    <s v="B"/>
    <s v="Young"/>
  </r>
  <r>
    <n v="1485425"/>
    <n v="980"/>
    <s v="USA"/>
    <d v="2023-07-18T22:55:00"/>
    <s v="App"/>
    <s v="Arnold Cruz"/>
    <n v="9648"/>
    <x v="1"/>
    <s v="F"/>
    <n v="31"/>
    <s v="B"/>
    <s v="Young"/>
  </r>
  <r>
    <n v="918151"/>
    <n v="981"/>
    <s v="USA"/>
    <d v="2023-04-27T01:16:00"/>
    <s v="App"/>
    <s v="Dominique Perrier"/>
    <n v="1322"/>
    <x v="1"/>
    <s v="F"/>
    <n v="78"/>
    <s v="B"/>
    <s v="Senior"/>
  </r>
  <r>
    <n v="931367"/>
    <n v="981"/>
    <s v="USA"/>
    <d v="2023-06-12T01:53:00"/>
    <s v="Website"/>
    <s v="Giovanni Rovelli"/>
    <n v="2393"/>
    <x v="1"/>
    <s v="F"/>
    <n v="78"/>
    <s v="B"/>
    <s v="Senior"/>
  </r>
  <r>
    <n v="742778"/>
    <n v="982"/>
    <s v="USA"/>
    <d v="2023-07-14T23:32:00"/>
    <s v="Whatsapp"/>
    <s v="Giovanni Rovelli"/>
    <n v="8688"/>
    <x v="1"/>
    <s v="F"/>
    <n v="35"/>
    <s v="B"/>
    <s v="Middle"/>
  </r>
  <r>
    <n v="859166"/>
    <n v="982"/>
    <s v="USA"/>
    <d v="2023-06-26T01:09:00"/>
    <s v="App"/>
    <s v="Julie Young"/>
    <n v="34"/>
    <x v="1"/>
    <s v="F"/>
    <n v="35"/>
    <s v="B"/>
    <s v="Middle"/>
  </r>
  <r>
    <n v="1168908"/>
    <n v="982"/>
    <s v="USA"/>
    <d v="2023-10-16T01:12:00"/>
    <s v="Whatsapp"/>
    <s v="Kyung Tseng"/>
    <n v="6598"/>
    <x v="1"/>
    <s v="F"/>
    <n v="35"/>
    <s v="B"/>
    <s v="Middle"/>
  </r>
  <r>
    <n v="1515579"/>
    <n v="982"/>
    <s v="USA"/>
    <d v="2023-05-06T00:51:00"/>
    <s v="App"/>
    <s v="Diego Freyre"/>
    <n v="811"/>
    <x v="1"/>
    <s v="F"/>
    <n v="35"/>
    <s v="B"/>
    <s v="Middle"/>
  </r>
  <r>
    <n v="28318"/>
    <n v="983"/>
    <s v="USA"/>
    <d v="2023-02-17T00:49:00"/>
    <s v="Website"/>
    <s v="Adrian Huxley"/>
    <n v="5284"/>
    <x v="1"/>
    <s v="M"/>
    <n v="58"/>
    <s v="B"/>
    <s v="Middle"/>
  </r>
  <r>
    <n v="659911"/>
    <n v="983"/>
    <s v="USA"/>
    <d v="2023-08-06T01:17:00"/>
    <s v="Other"/>
    <s v="Diego Freyre"/>
    <n v="1431"/>
    <x v="1"/>
    <s v="M"/>
    <n v="58"/>
    <s v="B"/>
    <s v="Middle"/>
  </r>
  <r>
    <n v="1562667"/>
    <n v="984"/>
    <s v="France"/>
    <d v="2023-07-06T23:41:00"/>
    <s v="Other"/>
    <s v="Diego Freyre"/>
    <n v="424"/>
    <x v="0"/>
    <s v="F"/>
    <n v="33"/>
    <s v="B"/>
    <s v="Young"/>
  </r>
  <r>
    <n v="95657"/>
    <n v="985"/>
    <s v="USA"/>
    <d v="2023-05-12T23:40:00"/>
    <s v="Other"/>
    <s v="Wendy Victorino"/>
    <n v="8990"/>
    <x v="1"/>
    <s v="M"/>
    <n v="69"/>
    <s v="B"/>
    <s v="Senior"/>
  </r>
  <r>
    <n v="690812"/>
    <n v="985"/>
    <s v="USA"/>
    <d v="2023-08-29T00:07:00"/>
    <s v="App"/>
    <s v="Maurizio Moroni"/>
    <n v="3887"/>
    <x v="1"/>
    <s v="M"/>
    <n v="69"/>
    <s v="B"/>
    <s v="Senior"/>
  </r>
  <r>
    <n v="1329378"/>
    <n v="985"/>
    <s v="USA"/>
    <d v="2023-02-10T23:33:00"/>
    <s v="Website"/>
    <s v="Veysel Oeztan"/>
    <n v="5704"/>
    <x v="1"/>
    <s v="M"/>
    <n v="69"/>
    <s v="B"/>
    <s v="Senior"/>
  </r>
  <r>
    <n v="1101866"/>
    <n v="986"/>
    <s v="Australia"/>
    <d v="2023-06-17T01:01:00"/>
    <s v="Website"/>
    <s v="Michael Frick"/>
    <n v="9741"/>
    <x v="7"/>
    <s v="F"/>
    <n v="44"/>
    <s v="B"/>
    <s v="Middle"/>
  </r>
  <r>
    <n v="42094"/>
    <n v="987"/>
    <s v="USA"/>
    <d v="2023-06-16T22:35:00"/>
    <s v="Website"/>
    <s v="Peter Ferguson"/>
    <n v="4039"/>
    <x v="1"/>
    <s v="F"/>
    <n v="23"/>
    <s v="B"/>
    <s v="Young"/>
  </r>
  <r>
    <n v="592705"/>
    <n v="987"/>
    <s v="USA"/>
    <d v="2023-04-24T01:43:00"/>
    <s v="App"/>
    <s v="Adrian Huxley"/>
    <n v="5893"/>
    <x v="1"/>
    <s v="F"/>
    <n v="23"/>
    <s v="B"/>
    <s v="Young"/>
  </r>
  <r>
    <n v="1271599"/>
    <n v="987"/>
    <s v="USA"/>
    <d v="2023-07-18T23:25:00"/>
    <s v="App"/>
    <s v="Wing C Tam"/>
    <n v="2478"/>
    <x v="1"/>
    <s v="F"/>
    <n v="23"/>
    <s v="B"/>
    <s v="Young"/>
  </r>
  <r>
    <n v="585826"/>
    <n v="988"/>
    <s v="USA"/>
    <d v="2023-12-25T01:35:00"/>
    <s v="Other"/>
    <s v="Frederique Citeaux"/>
    <n v="6591"/>
    <x v="1"/>
    <s v="M"/>
    <n v="62"/>
    <s v="B"/>
    <s v="Senior"/>
  </r>
  <r>
    <n v="123546"/>
    <n v="990"/>
    <s v="Germany"/>
    <d v="2023-05-16T00:44:00"/>
    <s v="App"/>
    <s v="Georg Pipps"/>
    <n v="9475"/>
    <x v="6"/>
    <s v="M"/>
    <n v="37"/>
    <s v="B"/>
    <s v="Middle"/>
  </r>
  <r>
    <n v="633156"/>
    <n v="990"/>
    <s v="Germany"/>
    <d v="2023-02-09T00:04:00"/>
    <s v="App"/>
    <s v="Juri Yoshido"/>
    <n v="9361"/>
    <x v="6"/>
    <s v="M"/>
    <n v="37"/>
    <s v="B"/>
    <s v="Middle"/>
  </r>
  <r>
    <n v="1311873"/>
    <n v="990"/>
    <s v="Germany"/>
    <d v="2023-03-10T01:11:00"/>
    <s v="Website"/>
    <s v="Valarie Thompson"/>
    <n v="2981"/>
    <x v="6"/>
    <s v="M"/>
    <n v="37"/>
    <s v="B"/>
    <s v="Middle"/>
  </r>
  <r>
    <n v="94709"/>
    <n v="991"/>
    <s v="USA"/>
    <d v="2023-05-15T22:36:00"/>
    <s v="Website"/>
    <s v="Wendy Victorino"/>
    <n v="1850"/>
    <x v="1"/>
    <s v="F"/>
    <n v="55"/>
    <s v="B"/>
    <s v="Middle"/>
  </r>
  <r>
    <n v="152609"/>
    <n v="991"/>
    <s v="USA"/>
    <d v="2023-08-12T01:29:00"/>
    <s v="Whatsapp"/>
    <s v="Mary Saveley"/>
    <n v="7294"/>
    <x v="1"/>
    <s v="F"/>
    <n v="55"/>
    <s v="B"/>
    <s v="Middle"/>
  </r>
  <r>
    <n v="875981"/>
    <n v="991"/>
    <s v="USA"/>
    <d v="2023-09-05T01:14:00"/>
    <s v="Website"/>
    <s v="Jonas Bergulfsen"/>
    <n v="6567"/>
    <x v="1"/>
    <s v="F"/>
    <n v="55"/>
    <s v="B"/>
    <s v="Middle"/>
  </r>
  <r>
    <n v="1667673"/>
    <n v="991"/>
    <s v="USA"/>
    <d v="2023-09-09T23:31:00"/>
    <s v="App"/>
    <s v="Catherine Dewey"/>
    <n v="1581"/>
    <x v="1"/>
    <s v="F"/>
    <n v="55"/>
    <s v="B"/>
    <s v="Middle"/>
  </r>
  <r>
    <n v="1514182"/>
    <n v="992"/>
    <s v="USA"/>
    <d v="2023-01-14T00:18:00"/>
    <s v="App"/>
    <s v="Janine Labrune"/>
    <n v="4187"/>
    <x v="1"/>
    <s v="M"/>
    <n v="51"/>
    <s v="B"/>
    <s v="Middle"/>
  </r>
  <r>
    <n v="1648180"/>
    <n v="993"/>
    <s v="Finland"/>
    <d v="2023-01-02T00:28:00"/>
    <s v="App"/>
    <s v="Valarie Nelson"/>
    <n v="4526"/>
    <x v="8"/>
    <s v="F"/>
    <n v="86"/>
    <s v="B"/>
    <s v="Senior"/>
  </r>
  <r>
    <n v="560929"/>
    <n v="995"/>
    <s v="France"/>
    <d v="2023-01-21T00:03:00"/>
    <s v="Other"/>
    <s v="William Brown"/>
    <n v="2792"/>
    <x v="0"/>
    <s v="F"/>
    <n v="82"/>
    <s v="B"/>
    <s v="Senior"/>
  </r>
  <r>
    <n v="979166"/>
    <n v="995"/>
    <s v="France"/>
    <d v="2023-03-12T23:36:00"/>
    <s v="App"/>
    <s v="Julie Murphy"/>
    <n v="6809"/>
    <x v="0"/>
    <s v="F"/>
    <n v="82"/>
    <s v="B"/>
    <s v="Senior"/>
  </r>
  <r>
    <n v="431955"/>
    <n v="997"/>
    <s v="India"/>
    <d v="2023-03-12T01:01:00"/>
    <s v="Whatsapp"/>
    <s v="Maurizio Moroni"/>
    <n v="9387"/>
    <x v="10"/>
    <s v="F"/>
    <n v="58"/>
    <s v="B"/>
    <s v="Middle"/>
  </r>
  <r>
    <n v="1159317"/>
    <n v="997"/>
    <s v="India"/>
    <d v="2023-12-06T00:48:00"/>
    <s v="Other"/>
    <s v="Valarie Nelson"/>
    <n v="9148"/>
    <x v="10"/>
    <s v="F"/>
    <n v="58"/>
    <s v="B"/>
    <s v="Middle"/>
  </r>
  <r>
    <n v="1317983"/>
    <n v="997"/>
    <s v="India"/>
    <d v="2023-12-12T01:27:00"/>
    <s v="Website"/>
    <s v="Pirkko Koskitalo"/>
    <n v="7185"/>
    <x v="10"/>
    <s v="F"/>
    <n v="58"/>
    <s v="B"/>
    <s v="Middle"/>
  </r>
  <r>
    <n v="535213"/>
    <n v="998"/>
    <s v="Norway"/>
    <d v="2023-08-20T01:06:00"/>
    <s v="Website"/>
    <s v="Christina Berglund"/>
    <n v="1196"/>
    <x v="4"/>
    <s v="F"/>
    <n v="89"/>
    <s v="B"/>
    <s v="Senior"/>
  </r>
  <r>
    <n v="622835"/>
    <n v="998"/>
    <s v="Norway"/>
    <d v="2023-11-28T01:47:00"/>
    <s v="Whatsapp"/>
    <s v="Wing C Tam"/>
    <n v="678"/>
    <x v="4"/>
    <s v="F"/>
    <n v="89"/>
    <s v="B"/>
    <s v="Senior"/>
  </r>
  <r>
    <n v="1662668"/>
    <n v="1000"/>
    <s v="India"/>
    <d v="2023-10-06T00:15:00"/>
    <s v="Website"/>
    <s v="Elizabeth Devon"/>
    <n v="4805"/>
    <x v="10"/>
    <s v="F"/>
    <n v="69"/>
    <s v="B"/>
    <s v="Senior"/>
  </r>
  <r>
    <n v="712741"/>
    <n v="1001"/>
    <s v="USA"/>
    <d v="2023-12-20T00:20:00"/>
    <s v="Other"/>
    <s v="Catherine Dewey"/>
    <n v="1475"/>
    <x v="1"/>
    <s v="F"/>
    <n v="41"/>
    <s v="C"/>
    <s v="Middle"/>
  </r>
  <r>
    <n v="619949"/>
    <n v="1002"/>
    <s v="India"/>
    <d v="2023-03-16T01:14:00"/>
    <s v="App"/>
    <s v="Julie Brown"/>
    <n v="1392"/>
    <x v="10"/>
    <s v="M"/>
    <n v="86"/>
    <s v="C"/>
    <s v="Senior"/>
  </r>
  <r>
    <n v="1480394"/>
    <n v="1003"/>
    <s v="USA"/>
    <d v="2023-06-04T00:36:00"/>
    <s v="Website"/>
    <s v="Kyung Yu"/>
    <n v="2616"/>
    <x v="1"/>
    <s v="F"/>
    <n v="64"/>
    <s v="C"/>
    <s v="Senior"/>
  </r>
  <r>
    <n v="57478"/>
    <n v="1004"/>
    <s v="USA"/>
    <d v="2023-02-06T00:03:00"/>
    <s v="Other"/>
    <s v="Martine Rance"/>
    <n v="7689"/>
    <x v="1"/>
    <s v="M"/>
    <n v="55"/>
    <s v="C"/>
    <s v="Middle"/>
  </r>
  <r>
    <n v="1376269"/>
    <n v="1006"/>
    <s v="Australia"/>
    <d v="2023-09-11T00:31:00"/>
    <s v="Website"/>
    <s v="Maria Hernandez"/>
    <n v="1068"/>
    <x v="7"/>
    <s v="F"/>
    <n v="18"/>
    <s v="C"/>
    <s v="Young"/>
  </r>
  <r>
    <n v="89811"/>
    <n v="1007"/>
    <s v="USA"/>
    <d v="2023-07-30T23:40:00"/>
    <s v="Website"/>
    <s v="Roland Mendel"/>
    <n v="3761"/>
    <x v="1"/>
    <s v="F"/>
    <n v="62"/>
    <s v="C"/>
    <s v="Senior"/>
  </r>
  <r>
    <n v="510541"/>
    <n v="1007"/>
    <s v="USA"/>
    <d v="2023-03-03T00:11:00"/>
    <s v="Whatsapp"/>
    <s v="Sue Taylor"/>
    <n v="8601"/>
    <x v="1"/>
    <s v="F"/>
    <n v="62"/>
    <s v="C"/>
    <s v="Senior"/>
  </r>
  <r>
    <n v="812864"/>
    <n v="1007"/>
    <s v="USA"/>
    <d v="2023-08-11T00:11:00"/>
    <s v="Website"/>
    <s v="Annette Roulet"/>
    <n v="9730"/>
    <x v="1"/>
    <s v="F"/>
    <n v="62"/>
    <s v="C"/>
    <s v="Senior"/>
  </r>
  <r>
    <n v="867382"/>
    <n v="1007"/>
    <s v="USA"/>
    <d v="2023-01-28T00:35:00"/>
    <s v="Website"/>
    <s v="Catherine Dewey"/>
    <n v="2855"/>
    <x v="1"/>
    <s v="F"/>
    <n v="62"/>
    <s v="C"/>
    <s v="Senior"/>
  </r>
  <r>
    <n v="533763"/>
    <n v="1008"/>
    <s v="Singapore"/>
    <d v="2023-06-26T00:29:00"/>
    <s v="App"/>
    <s v="Valarie Nelson"/>
    <n v="4873"/>
    <x v="3"/>
    <s v="F"/>
    <n v="27"/>
    <s v="C"/>
    <s v="Young"/>
  </r>
  <r>
    <n v="537900"/>
    <n v="1009"/>
    <s v="USA"/>
    <d v="2023-01-10T00:17:00"/>
    <s v="Whatsapp"/>
    <s v="Anna O'Hara"/>
    <n v="3462"/>
    <x v="1"/>
    <s v="F"/>
    <n v="44"/>
    <s v="C"/>
    <s v="Middle"/>
  </r>
  <r>
    <n v="1585425"/>
    <n v="1009"/>
    <s v="USA"/>
    <d v="2023-03-22T23:33:00"/>
    <s v="Other"/>
    <s v="Jonas Bergulfsen"/>
    <n v="3322"/>
    <x v="1"/>
    <s v="F"/>
    <n v="44"/>
    <s v="C"/>
    <s v="Middle"/>
  </r>
  <r>
    <n v="573466"/>
    <n v="1010"/>
    <s v="Spain"/>
    <d v="2023-08-15T00:24:00"/>
    <s v="Website"/>
    <s v="Valarie Nelson"/>
    <n v="8552"/>
    <x v="5"/>
    <s v="F"/>
    <n v="28"/>
    <s v="C"/>
    <s v="Young"/>
  </r>
  <r>
    <n v="848868"/>
    <n v="1010"/>
    <s v="Spain"/>
    <d v="2023-07-25T23:44:00"/>
    <s v="App"/>
    <s v="Thomas Hardy"/>
    <n v="7710"/>
    <x v="5"/>
    <s v="F"/>
    <n v="28"/>
    <s v="C"/>
    <s v="Young"/>
  </r>
  <r>
    <n v="106294"/>
    <n v="1011"/>
    <s v="France"/>
    <d v="2023-04-04T22:59:00"/>
    <s v="Whatsapp"/>
    <s v="Laurence Lebihan"/>
    <n v="4430"/>
    <x v="0"/>
    <s v="M"/>
    <n v="20"/>
    <s v="C"/>
    <s v="Young"/>
  </r>
  <r>
    <n v="1336024"/>
    <n v="1011"/>
    <s v="France"/>
    <d v="2023-08-24T00:18:00"/>
    <s v="Other"/>
    <s v="Jan Klaeboe"/>
    <n v="8888"/>
    <x v="0"/>
    <s v="M"/>
    <n v="20"/>
    <s v="C"/>
    <s v="Young"/>
  </r>
  <r>
    <n v="70005"/>
    <n v="1014"/>
    <s v="India"/>
    <d v="2023-06-09T00:05:00"/>
    <s v="App"/>
    <s v="Diego Freyre"/>
    <n v="3582"/>
    <x v="10"/>
    <s v="F"/>
    <n v="69"/>
    <s v="C"/>
    <s v="Senior"/>
  </r>
  <r>
    <n v="354439"/>
    <n v="1014"/>
    <s v="India"/>
    <d v="2023-01-04T00:29:00"/>
    <s v="Other"/>
    <s v="Sue King"/>
    <n v="2885"/>
    <x v="10"/>
    <s v="F"/>
    <n v="69"/>
    <s v="C"/>
    <s v="Senior"/>
  </r>
  <r>
    <n v="152762"/>
    <n v="1015"/>
    <s v="Italy"/>
    <d v="2023-06-20T22:41:00"/>
    <s v="Website"/>
    <s v="Daniel Tonini"/>
    <n v="9099"/>
    <x v="9"/>
    <s v="F"/>
    <n v="50"/>
    <s v="C"/>
    <s v="Middle"/>
  </r>
  <r>
    <n v="1284756"/>
    <n v="1015"/>
    <s v="Italy"/>
    <d v="2023-11-07T00:06:00"/>
    <s v="App"/>
    <s v="Paul Henriot"/>
    <n v="8923"/>
    <x v="9"/>
    <s v="F"/>
    <n v="50"/>
    <s v="C"/>
    <s v="Middle"/>
  </r>
  <r>
    <n v="10508"/>
    <n v="1016"/>
    <s v="India"/>
    <d v="2023-08-24T23:13:00"/>
    <s v="Whatsapp"/>
    <s v="Marta Hernandez"/>
    <n v="4247"/>
    <x v="10"/>
    <s v="F"/>
    <n v="23"/>
    <s v="C"/>
    <s v="Young"/>
  </r>
  <r>
    <n v="23598"/>
    <n v="1017"/>
    <s v="India"/>
    <d v="2023-10-10T00:52:00"/>
    <s v="App"/>
    <s v="Mary Saveley"/>
    <n v="3015"/>
    <x v="10"/>
    <s v="M"/>
    <n v="38"/>
    <s v="C"/>
    <s v="Middle"/>
  </r>
  <r>
    <n v="1366911"/>
    <n v="1017"/>
    <s v="India"/>
    <d v="2023-08-30T23:40:00"/>
    <s v="Other"/>
    <s v="Jeff Young"/>
    <n v="1302"/>
    <x v="10"/>
    <s v="M"/>
    <n v="38"/>
    <s v="C"/>
    <s v="Middle"/>
  </r>
  <r>
    <n v="1064762"/>
    <n v="1018"/>
    <s v="France"/>
    <d v="2023-10-25T00:53:00"/>
    <s v="Whatsapp"/>
    <s v="Christina Berglund"/>
    <n v="1726"/>
    <x v="0"/>
    <s v="F"/>
    <n v="52"/>
    <s v="C"/>
    <s v="Middle"/>
  </r>
  <r>
    <n v="1141931"/>
    <n v="1018"/>
    <s v="France"/>
    <d v="2023-07-02T22:49:00"/>
    <s v="Website"/>
    <s v="Marie Bertrand"/>
    <n v="9219"/>
    <x v="0"/>
    <s v="F"/>
    <n v="52"/>
    <s v="C"/>
    <s v="Middle"/>
  </r>
  <r>
    <n v="532196"/>
    <n v="1019"/>
    <s v="Italy"/>
    <d v="2023-10-08T00:48:00"/>
    <s v="Other"/>
    <s v="Wendy Victorino"/>
    <n v="3019"/>
    <x v="9"/>
    <s v="F"/>
    <n v="64"/>
    <s v="C"/>
    <s v="Senior"/>
  </r>
  <r>
    <n v="746275"/>
    <n v="1020"/>
    <s v="Australia"/>
    <d v="2023-05-13T01:19:00"/>
    <s v="App"/>
    <s v="Diego Freyre"/>
    <n v="3551"/>
    <x v="7"/>
    <s v="F"/>
    <n v="86"/>
    <s v="C"/>
    <s v="Senior"/>
  </r>
  <r>
    <n v="178761"/>
    <n v="1021"/>
    <s v="Singapore"/>
    <d v="2023-02-25T22:36:00"/>
    <s v="Website"/>
    <s v="Juri Hirano"/>
    <n v="2487"/>
    <x v="3"/>
    <s v="M"/>
    <n v="49"/>
    <s v="C"/>
    <s v="Middle"/>
  </r>
  <r>
    <n v="1665582"/>
    <n v="1022"/>
    <s v="India"/>
    <d v="2023-06-24T00:16:00"/>
    <s v="Other"/>
    <s v="Jesus Fernandez"/>
    <n v="7517"/>
    <x v="10"/>
    <s v="F"/>
    <n v="60"/>
    <s v="C"/>
    <s v="Senior"/>
  </r>
  <r>
    <n v="883461"/>
    <n v="1023"/>
    <s v="Germany"/>
    <d v="2023-11-05T23:05:00"/>
    <s v="Whatsapp"/>
    <s v="Wendy Victorino"/>
    <n v="7192"/>
    <x v="6"/>
    <s v="M"/>
    <n v="52"/>
    <s v="C"/>
    <s v="Middle"/>
  </r>
  <r>
    <n v="1661217"/>
    <n v="1025"/>
    <s v="Australia"/>
    <d v="2023-09-03T23:21:00"/>
    <s v="Website"/>
    <s v="Valarie Nelson"/>
    <n v="9380"/>
    <x v="7"/>
    <s v="M"/>
    <n v="48"/>
    <s v="C"/>
    <s v="Middle"/>
  </r>
  <r>
    <n v="1057228"/>
    <n v="1029"/>
    <s v="Spain"/>
    <d v="2023-09-30T23:50:00"/>
    <s v="Website"/>
    <s v="Diego Freyre"/>
    <n v="9442"/>
    <x v="5"/>
    <s v="F"/>
    <n v="45"/>
    <s v="C"/>
    <s v="Middle"/>
  </r>
  <r>
    <n v="416161"/>
    <n v="1030"/>
    <s v="India"/>
    <d v="2023-02-16T01:13:00"/>
    <s v="Website"/>
    <s v="Wendy Victorino"/>
    <n v="5555"/>
    <x v="10"/>
    <s v="F"/>
    <n v="68"/>
    <s v="C"/>
    <s v="Senior"/>
  </r>
  <r>
    <n v="451694"/>
    <n v="1031"/>
    <s v="Australia"/>
    <d v="2023-05-27T23:34:00"/>
    <s v="Whatsapp"/>
    <s v="Michael Holz"/>
    <n v="3713"/>
    <x v="7"/>
    <s v="M"/>
    <n v="40"/>
    <s v="C"/>
    <s v="Middle"/>
  </r>
  <r>
    <n v="1154586"/>
    <n v="1031"/>
    <s v="Australia"/>
    <d v="2023-10-08T00:03:00"/>
    <s v="Whatsapp"/>
    <s v="Wendy Victorino"/>
    <n v="5173"/>
    <x v="7"/>
    <s v="M"/>
    <n v="40"/>
    <s v="C"/>
    <s v="Middle"/>
  </r>
  <r>
    <n v="1561328"/>
    <n v="1031"/>
    <s v="Australia"/>
    <d v="2023-10-30T23:49:00"/>
    <s v="Whatsapp"/>
    <s v="Elizabeth Lincoln"/>
    <n v="2619"/>
    <x v="7"/>
    <s v="M"/>
    <n v="40"/>
    <s v="C"/>
    <s v="Middle"/>
  </r>
  <r>
    <n v="1635802"/>
    <n v="1031"/>
    <s v="Australia"/>
    <d v="2023-12-27T23:52:00"/>
    <s v="Website"/>
    <s v="Mary Saveley"/>
    <n v="67"/>
    <x v="7"/>
    <s v="M"/>
    <n v="40"/>
    <s v="C"/>
    <s v="Middle"/>
  </r>
  <r>
    <n v="313756"/>
    <n v="1032"/>
    <s v="France"/>
    <d v="2023-12-28T01:31:00"/>
    <s v="App"/>
    <s v="Peter Ferguson"/>
    <n v="1340"/>
    <x v="0"/>
    <s v="M"/>
    <n v="21"/>
    <s v="C"/>
    <s v="Young"/>
  </r>
  <r>
    <n v="1532546"/>
    <n v="1032"/>
    <s v="France"/>
    <d v="2023-11-15T00:35:00"/>
    <s v="App"/>
    <s v="Jonas Bergulfsen"/>
    <n v="5274"/>
    <x v="0"/>
    <s v="M"/>
    <n v="21"/>
    <s v="C"/>
    <s v="Young"/>
  </r>
  <r>
    <n v="1359304"/>
    <n v="1033"/>
    <s v="India"/>
    <d v="2023-07-16T23:16:00"/>
    <s v="App"/>
    <s v="Pirkko Koskitalo"/>
    <n v="941"/>
    <x v="10"/>
    <s v="F"/>
    <n v="56"/>
    <s v="C"/>
    <s v="Middle"/>
  </r>
  <r>
    <n v="515694"/>
    <n v="1034"/>
    <s v="Italy"/>
    <d v="2023-12-02T01:30:00"/>
    <s v="Other"/>
    <s v="Wendy Victorino"/>
    <n v="462"/>
    <x v="9"/>
    <s v="F"/>
    <n v="31"/>
    <s v="C"/>
    <s v="Young"/>
  </r>
  <r>
    <n v="1650779"/>
    <n v="1034"/>
    <s v="Italy"/>
    <d v="2023-04-12T00:48:00"/>
    <s v="Other"/>
    <s v="Diego Freyre"/>
    <n v="8843"/>
    <x v="9"/>
    <s v="F"/>
    <n v="31"/>
    <s v="C"/>
    <s v="Young"/>
  </r>
  <r>
    <n v="1269964"/>
    <n v="1035"/>
    <s v="India"/>
    <d v="2023-02-12T00:40:00"/>
    <s v="Whatsapp"/>
    <s v="Giovanni Rovelli"/>
    <n v="9940"/>
    <x v="10"/>
    <s v="M"/>
    <n v="56"/>
    <s v="C"/>
    <s v="Middle"/>
  </r>
  <r>
    <n v="519130"/>
    <n v="1036"/>
    <s v="India"/>
    <d v="2023-09-28T00:35:00"/>
    <s v="Website"/>
    <s v="Victoria Ashworth"/>
    <n v="6750"/>
    <x v="10"/>
    <s v="F"/>
    <n v="29"/>
    <s v="C"/>
    <s v="Young"/>
  </r>
  <r>
    <n v="1236573"/>
    <n v="1036"/>
    <s v="India"/>
    <d v="2023-08-28T23:54:00"/>
    <s v="Website"/>
    <s v="Valarie Nelson"/>
    <n v="1114"/>
    <x v="10"/>
    <s v="F"/>
    <n v="29"/>
    <s v="C"/>
    <s v="Young"/>
  </r>
  <r>
    <n v="1438726"/>
    <n v="1037"/>
    <s v="India"/>
    <d v="2023-09-25T00:02:00"/>
    <s v="Whatsapp"/>
    <s v="Diego Freyre"/>
    <n v="2991"/>
    <x v="10"/>
    <s v="F"/>
    <n v="21"/>
    <s v="C"/>
    <s v="Young"/>
  </r>
  <r>
    <n v="327268"/>
    <n v="1038"/>
    <s v="France"/>
    <d v="2023-11-06T01:14:00"/>
    <s v="Website"/>
    <s v="Elizabeth Devon"/>
    <n v="6977"/>
    <x v="0"/>
    <s v="M"/>
    <n v="32"/>
    <s v="C"/>
    <s v="Young"/>
  </r>
  <r>
    <n v="654071"/>
    <n v="1039"/>
    <s v="Spain"/>
    <d v="2023-11-28T00:26:00"/>
    <s v="App"/>
    <s v="Allen Nelson"/>
    <n v="5670"/>
    <x v="5"/>
    <s v="F"/>
    <n v="66"/>
    <s v="C"/>
    <s v="Senior"/>
  </r>
  <r>
    <n v="493810"/>
    <n v="1040"/>
    <s v="India"/>
    <d v="2023-07-15T23:00:00"/>
    <s v="App"/>
    <s v="Kalle Suominen"/>
    <n v="1550"/>
    <x v="10"/>
    <s v="F"/>
    <n v="63"/>
    <s v="C"/>
    <s v="Senior"/>
  </r>
  <r>
    <n v="575162"/>
    <n v="1040"/>
    <s v="India"/>
    <d v="2023-11-21T23:15:00"/>
    <s v="Website"/>
    <s v="Diego Freyre"/>
    <n v="1854"/>
    <x v="10"/>
    <s v="F"/>
    <n v="63"/>
    <s v="C"/>
    <s v="Senior"/>
  </r>
  <r>
    <n v="419211"/>
    <n v="1044"/>
    <s v="India"/>
    <d v="2023-03-24T23:50:00"/>
    <s v="Other"/>
    <s v="Rosa Hernandez"/>
    <n v="4918"/>
    <x v="10"/>
    <s v="M"/>
    <n v="26"/>
    <s v="C"/>
    <s v="Young"/>
  </r>
  <r>
    <n v="615484"/>
    <n v="1044"/>
    <s v="India"/>
    <d v="2023-04-27T23:54:00"/>
    <s v="App"/>
    <s v="Valarie Nelson"/>
    <n v="8774"/>
    <x v="10"/>
    <s v="M"/>
    <n v="26"/>
    <s v="C"/>
    <s v="Young"/>
  </r>
  <r>
    <n v="975249"/>
    <n v="1044"/>
    <s v="India"/>
    <d v="2023-12-22T01:21:00"/>
    <s v="Other"/>
    <s v="Peter Ferguson"/>
    <n v="3988"/>
    <x v="10"/>
    <s v="M"/>
    <n v="26"/>
    <s v="C"/>
    <s v="Young"/>
  </r>
  <r>
    <n v="573331"/>
    <n v="1045"/>
    <s v="Spain"/>
    <d v="2023-10-02T01:19:00"/>
    <s v="Website"/>
    <s v="Veysel Oeztan"/>
    <n v="8506"/>
    <x v="5"/>
    <s v="F"/>
    <n v="19"/>
    <s v="C"/>
    <s v="Young"/>
  </r>
  <r>
    <n v="1321272"/>
    <n v="1045"/>
    <s v="Spain"/>
    <d v="2023-07-27T00:09:00"/>
    <s v="App"/>
    <s v="Laurence Lebihan"/>
    <n v="4967"/>
    <x v="5"/>
    <s v="F"/>
    <n v="19"/>
    <s v="C"/>
    <s v="Young"/>
  </r>
  <r>
    <n v="448027"/>
    <n v="1046"/>
    <s v="India"/>
    <d v="2023-07-09T00:58:00"/>
    <s v="Website"/>
    <s v="Valarie Thompson"/>
    <n v="532"/>
    <x v="10"/>
    <s v="M"/>
    <n v="52"/>
    <s v="C"/>
    <s v="Middle"/>
  </r>
  <r>
    <n v="103812"/>
    <n v="1047"/>
    <s v="Italy"/>
    <d v="2023-12-13T00:30:00"/>
    <s v="Website"/>
    <s v="Jean Fresnisre"/>
    <n v="3954"/>
    <x v="9"/>
    <s v="F"/>
    <n v="20"/>
    <s v="C"/>
    <s v="Young"/>
  </r>
  <r>
    <n v="1203312"/>
    <n v="1047"/>
    <s v="Italy"/>
    <d v="2023-01-12T23:54:00"/>
    <s v="Website"/>
    <s v="Diego Freyre"/>
    <n v="5488"/>
    <x v="9"/>
    <s v="F"/>
    <n v="20"/>
    <s v="C"/>
    <s v="Young"/>
  </r>
  <r>
    <n v="366394"/>
    <n v="1048"/>
    <s v="India"/>
    <d v="2023-09-01T00:45:00"/>
    <s v="Other"/>
    <s v="Diego Freyre"/>
    <n v="3380"/>
    <x v="10"/>
    <s v="F"/>
    <n v="26"/>
    <s v="C"/>
    <s v="Young"/>
  </r>
  <r>
    <n v="1582168"/>
    <n v="1048"/>
    <s v="India"/>
    <d v="2023-11-24T00:52:00"/>
    <s v="Website"/>
    <s v="Martine Rance"/>
    <n v="9234"/>
    <x v="10"/>
    <s v="F"/>
    <n v="26"/>
    <s v="C"/>
    <s v="Young"/>
  </r>
  <r>
    <n v="1497326"/>
    <n v="1050"/>
    <s v="France"/>
    <d v="2023-11-29T01:29:00"/>
    <s v="Website"/>
    <s v="Valarie Nelson"/>
    <n v="1670"/>
    <x v="0"/>
    <s v="F"/>
    <n v="31"/>
    <s v="C"/>
    <s v="Young"/>
  </r>
  <r>
    <n v="1219438"/>
    <n v="1051"/>
    <s v="Spain"/>
    <d v="2023-01-10T01:15:00"/>
    <s v="Website"/>
    <s v="Jytte Petersen"/>
    <n v="3777"/>
    <x v="5"/>
    <s v="M"/>
    <n v="36"/>
    <s v="C"/>
    <s v="Middle"/>
  </r>
  <r>
    <n v="1352087"/>
    <n v="1051"/>
    <s v="Spain"/>
    <d v="2023-06-18T00:23:00"/>
    <s v="App"/>
    <s v="Valarie Thompson"/>
    <n v="4016"/>
    <x v="5"/>
    <s v="M"/>
    <n v="36"/>
    <s v="C"/>
    <s v="Middle"/>
  </r>
  <r>
    <n v="303207"/>
    <n v="1052"/>
    <s v="Germany"/>
    <d v="2023-11-19T23:54:00"/>
    <s v="App"/>
    <s v="Jonas Bergulfsen"/>
    <n v="1054"/>
    <x v="6"/>
    <s v="M"/>
    <n v="66"/>
    <s v="C"/>
    <s v="Senior"/>
  </r>
  <r>
    <n v="571316"/>
    <n v="1052"/>
    <s v="Germany"/>
    <d v="2023-05-18T01:59:00"/>
    <s v="Website"/>
    <s v="Diego Freyre"/>
    <n v="1658"/>
    <x v="6"/>
    <s v="M"/>
    <n v="66"/>
    <s v="C"/>
    <s v="Senior"/>
  </r>
  <r>
    <n v="1436270"/>
    <n v="1052"/>
    <s v="Germany"/>
    <d v="2023-06-24T01:41:00"/>
    <s v="App"/>
    <s v="Eduardo Saavedra"/>
    <n v="1360"/>
    <x v="6"/>
    <s v="M"/>
    <n v="66"/>
    <s v="C"/>
    <s v="Senior"/>
  </r>
  <r>
    <n v="706153"/>
    <n v="1053"/>
    <s v="India"/>
    <d v="2023-03-22T00:32:00"/>
    <s v="App"/>
    <s v="Diego Freyre"/>
    <n v="777"/>
    <x v="10"/>
    <s v="F"/>
    <n v="67"/>
    <s v="C"/>
    <s v="Senior"/>
  </r>
  <r>
    <n v="1031756"/>
    <n v="1053"/>
    <s v="India"/>
    <d v="2023-04-08T23:56:00"/>
    <s v="Website"/>
    <s v="Wendy Victorino"/>
    <n v="8172"/>
    <x v="10"/>
    <s v="F"/>
    <n v="67"/>
    <s v="C"/>
    <s v="Senior"/>
  </r>
  <r>
    <n v="400062"/>
    <n v="1054"/>
    <s v="India"/>
    <d v="2023-09-03T23:17:00"/>
    <s v="Other"/>
    <s v="Allen Nelson"/>
    <n v="1436"/>
    <x v="10"/>
    <s v="M"/>
    <n v="86"/>
    <s v="C"/>
    <s v="Senior"/>
  </r>
  <r>
    <n v="839161"/>
    <n v="1055"/>
    <s v="India"/>
    <d v="2023-08-22T00:44:00"/>
    <s v="App"/>
    <s v="Victoria Ashworth"/>
    <n v="9736"/>
    <x v="10"/>
    <s v="M"/>
    <n v="21"/>
    <s v="C"/>
    <s v="Young"/>
  </r>
  <r>
    <n v="35391"/>
    <n v="1057"/>
    <s v="Spain"/>
    <d v="2023-05-10T01:48:00"/>
    <s v="Website"/>
    <s v="Peter Ferguson"/>
    <n v="6287"/>
    <x v="5"/>
    <s v="M"/>
    <n v="71"/>
    <s v="C"/>
    <s v="Senior"/>
  </r>
  <r>
    <n v="188610"/>
    <n v="1057"/>
    <s v="Spain"/>
    <d v="2023-02-05T23:44:00"/>
    <s v="App"/>
    <s v="Dean Cassidy"/>
    <n v="597"/>
    <x v="5"/>
    <s v="M"/>
    <n v="71"/>
    <s v="C"/>
    <s v="Senior"/>
  </r>
  <r>
    <n v="425673"/>
    <n v="1058"/>
    <s v="India"/>
    <d v="2023-09-27T00:44:00"/>
    <s v="Website"/>
    <s v="Veysel Oeztan"/>
    <n v="491"/>
    <x v="10"/>
    <s v="F"/>
    <n v="74"/>
    <s v="C"/>
    <s v="Senior"/>
  </r>
  <r>
    <n v="628608"/>
    <n v="1060"/>
    <s v="India"/>
    <d v="2023-01-01T00:44:00"/>
    <s v="App"/>
    <s v="Michael Donnermeyer"/>
    <n v="89"/>
    <x v="10"/>
    <s v="F"/>
    <n v="62"/>
    <s v="C"/>
    <s v="Senior"/>
  </r>
  <r>
    <n v="708480"/>
    <n v="1060"/>
    <s v="India"/>
    <d v="2023-10-19T23:33:00"/>
    <s v="App"/>
    <s v="Jesus Fernandez"/>
    <n v="2493"/>
    <x v="10"/>
    <s v="F"/>
    <n v="62"/>
    <s v="C"/>
    <s v="Senior"/>
  </r>
  <r>
    <n v="1046974"/>
    <n v="1060"/>
    <s v="India"/>
    <d v="2023-12-20T22:59:00"/>
    <s v="App"/>
    <s v="Rosa Hernandez"/>
    <n v="2067"/>
    <x v="10"/>
    <s v="F"/>
    <n v="62"/>
    <s v="C"/>
    <s v="Senior"/>
  </r>
  <r>
    <n v="734449"/>
    <n v="1061"/>
    <s v="Finland"/>
    <d v="2023-10-26T02:12:00"/>
    <s v="Whatsapp"/>
    <s v="Kee Kuo"/>
    <n v="8005"/>
    <x v="8"/>
    <s v="F"/>
    <n v="61"/>
    <s v="C"/>
    <s v="Senior"/>
  </r>
  <r>
    <n v="876685"/>
    <n v="1061"/>
    <s v="Finland"/>
    <d v="2023-01-24T23:39:00"/>
    <s v="Website"/>
    <s v="Marie Bertrand"/>
    <n v="3507"/>
    <x v="8"/>
    <s v="F"/>
    <n v="61"/>
    <s v="C"/>
    <s v="Senior"/>
  </r>
  <r>
    <n v="1361770"/>
    <n v="1061"/>
    <s v="Finland"/>
    <d v="2023-04-26T00:06:00"/>
    <s v="App"/>
    <s v="Maurizio Moroni"/>
    <n v="8962"/>
    <x v="8"/>
    <s v="F"/>
    <n v="61"/>
    <s v="C"/>
    <s v="Senior"/>
  </r>
  <r>
    <n v="397931"/>
    <n v="1062"/>
    <s v="India"/>
    <d v="2023-07-24T00:23:00"/>
    <s v="App"/>
    <s v="Diego Freyre"/>
    <n v="8407"/>
    <x v="10"/>
    <s v="F"/>
    <n v="68"/>
    <s v="C"/>
    <s v="Senior"/>
  </r>
  <r>
    <n v="474022"/>
    <n v="1063"/>
    <s v="India"/>
    <d v="2023-03-08T22:52:00"/>
    <s v="Other"/>
    <s v="Palle Ibsen"/>
    <n v="2476"/>
    <x v="10"/>
    <s v="F"/>
    <n v="82"/>
    <s v="C"/>
    <s v="Senior"/>
  </r>
  <r>
    <n v="1064785"/>
    <n v="1063"/>
    <s v="India"/>
    <d v="2023-03-25T00:58:00"/>
    <s v="Whatsapp"/>
    <s v="Maria Hernandez"/>
    <n v="9830"/>
    <x v="10"/>
    <s v="F"/>
    <n v="82"/>
    <s v="C"/>
    <s v="Senior"/>
  </r>
  <r>
    <n v="1180828"/>
    <n v="1063"/>
    <s v="India"/>
    <d v="2023-07-07T23:15:00"/>
    <s v="Whatsapp"/>
    <s v="Sean Connery"/>
    <n v="7190"/>
    <x v="10"/>
    <s v="F"/>
    <n v="82"/>
    <s v="C"/>
    <s v="Senior"/>
  </r>
  <r>
    <n v="986036"/>
    <n v="1064"/>
    <s v="Austria"/>
    <d v="2023-10-30T22:33:00"/>
    <s v="App"/>
    <s v="Janine Labrune"/>
    <n v="855"/>
    <x v="12"/>
    <s v="M"/>
    <n v="75"/>
    <s v="C"/>
    <s v="Senior"/>
  </r>
  <r>
    <n v="43427"/>
    <n v="1066"/>
    <s v="India"/>
    <d v="2023-03-18T23:24:00"/>
    <s v="Whatsapp"/>
    <s v="Rosa Hernandez"/>
    <n v="959"/>
    <x v="10"/>
    <s v="M"/>
    <n v="70"/>
    <s v="C"/>
    <s v="Senior"/>
  </r>
  <r>
    <n v="990780"/>
    <n v="1068"/>
    <s v="Spain"/>
    <d v="2023-11-06T23:47:00"/>
    <s v="Other"/>
    <s v="Kyung Yu"/>
    <n v="6407"/>
    <x v="5"/>
    <s v="M"/>
    <n v="56"/>
    <s v="C"/>
    <s v="Middle"/>
  </r>
  <r>
    <n v="1173348"/>
    <n v="1068"/>
    <s v="Spain"/>
    <d v="2023-12-17T01:17:00"/>
    <s v="App"/>
    <s v="Francisca Cervantes"/>
    <n v="8654"/>
    <x v="5"/>
    <s v="M"/>
    <n v="56"/>
    <s v="C"/>
    <s v="Middle"/>
  </r>
  <r>
    <n v="288332"/>
    <n v="1069"/>
    <s v="Australia"/>
    <d v="2023-01-16T00:23:00"/>
    <s v="Website"/>
    <s v="Pirkko Koskitalo"/>
    <n v="610"/>
    <x v="7"/>
    <s v="M"/>
    <n v="80"/>
    <s v="C"/>
    <s v="Senior"/>
  </r>
  <r>
    <n v="1545246"/>
    <n v="1069"/>
    <s v="Australia"/>
    <d v="2023-02-27T01:13:00"/>
    <s v="Website"/>
    <s v="Wendy Victorino"/>
    <n v="5132"/>
    <x v="7"/>
    <s v="M"/>
    <n v="80"/>
    <s v="C"/>
    <s v="Senior"/>
  </r>
  <r>
    <n v="69942"/>
    <n v="1070"/>
    <s v="Singapore"/>
    <d v="2023-12-13T22:59:00"/>
    <s v="Website"/>
    <s v="Elizabeth Devon"/>
    <n v="3418"/>
    <x v="3"/>
    <s v="F"/>
    <n v="60"/>
    <s v="C"/>
    <s v="Senior"/>
  </r>
  <r>
    <n v="153440"/>
    <n v="1070"/>
    <s v="Singapore"/>
    <d v="2023-11-17T22:50:00"/>
    <s v="App"/>
    <s v="Leslie Murphy"/>
    <n v="5399"/>
    <x v="3"/>
    <s v="F"/>
    <n v="60"/>
    <s v="C"/>
    <s v="Senior"/>
  </r>
  <r>
    <n v="382563"/>
    <n v="1070"/>
    <s v="Singapore"/>
    <d v="2023-10-16T01:22:00"/>
    <s v="Website"/>
    <s v="Anna O'Hara"/>
    <n v="471"/>
    <x v="3"/>
    <s v="F"/>
    <n v="60"/>
    <s v="C"/>
    <s v="Senior"/>
  </r>
  <r>
    <n v="798176"/>
    <n v="1070"/>
    <s v="Singapore"/>
    <d v="2023-12-23T01:15:00"/>
    <s v="Whatsapp"/>
    <s v="Dominique Perrier"/>
    <n v="311"/>
    <x v="3"/>
    <s v="F"/>
    <n v="60"/>
    <s v="C"/>
    <s v="Senior"/>
  </r>
  <r>
    <n v="1044084"/>
    <n v="1073"/>
    <s v="Spain"/>
    <d v="2023-04-24T01:12:00"/>
    <s v="Whatsapp"/>
    <s v="Martine Rance"/>
    <n v="1891"/>
    <x v="5"/>
    <s v="F"/>
    <n v="60"/>
    <s v="C"/>
    <s v="Senior"/>
  </r>
  <r>
    <n v="1466372"/>
    <n v="1073"/>
    <s v="Spain"/>
    <d v="2023-11-16T22:59:00"/>
    <s v="Website"/>
    <s v="Maria Larsson"/>
    <n v="8940"/>
    <x v="5"/>
    <s v="F"/>
    <n v="60"/>
    <s v="C"/>
    <s v="Senior"/>
  </r>
  <r>
    <n v="1283493"/>
    <n v="1075"/>
    <s v="Denmark"/>
    <d v="2023-10-27T01:09:00"/>
    <s v="Website"/>
    <s v="Adrian Huxley"/>
    <n v="4773"/>
    <x v="2"/>
    <s v="M"/>
    <n v="55"/>
    <s v="C"/>
    <s v="Middle"/>
  </r>
  <r>
    <n v="961949"/>
    <n v="1076"/>
    <s v="India"/>
    <d v="2023-10-05T00:01:00"/>
    <s v="Website"/>
    <s v="Steve Frick"/>
    <n v="2153"/>
    <x v="10"/>
    <s v="F"/>
    <n v="18"/>
    <s v="C"/>
    <s v="Young"/>
  </r>
  <r>
    <n v="1354438"/>
    <n v="1076"/>
    <s v="India"/>
    <d v="2023-02-03T23:46:00"/>
    <s v="App"/>
    <s v="Diego Freyre"/>
    <n v="4766"/>
    <x v="10"/>
    <s v="F"/>
    <n v="18"/>
    <s v="C"/>
    <s v="Young"/>
  </r>
  <r>
    <n v="890922"/>
    <n v="1077"/>
    <s v="India"/>
    <d v="2023-08-01T23:22:00"/>
    <s v="Whatsapp"/>
    <s v="Jean Fresnisre"/>
    <n v="2256"/>
    <x v="10"/>
    <s v="M"/>
    <n v="24"/>
    <s v="C"/>
    <s v="Young"/>
  </r>
  <r>
    <n v="978518"/>
    <n v="1078"/>
    <s v="Australia"/>
    <d v="2023-01-01T01:04:00"/>
    <s v="Website"/>
    <s v="Martine Rance"/>
    <n v="448"/>
    <x v="7"/>
    <s v="F"/>
    <n v="55"/>
    <s v="C"/>
    <s v="Middle"/>
  </r>
  <r>
    <n v="653986"/>
    <n v="1079"/>
    <s v="India"/>
    <d v="2023-10-03T23:26:00"/>
    <s v="Other"/>
    <s v="Valarie Nelson"/>
    <n v="6834"/>
    <x v="10"/>
    <s v="F"/>
    <n v="29"/>
    <s v="C"/>
    <s v="Young"/>
  </r>
  <r>
    <n v="767976"/>
    <n v="1079"/>
    <s v="India"/>
    <d v="2023-10-14T00:45:00"/>
    <s v="App"/>
    <s v="Christina Berglund"/>
    <n v="4080"/>
    <x v="10"/>
    <s v="F"/>
    <n v="29"/>
    <s v="C"/>
    <s v="Young"/>
  </r>
  <r>
    <n v="919424"/>
    <n v="1079"/>
    <s v="India"/>
    <d v="2023-06-12T23:43:00"/>
    <s v="App"/>
    <s v="Dominique Perrier"/>
    <n v="9932"/>
    <x v="10"/>
    <s v="F"/>
    <n v="29"/>
    <s v="C"/>
    <s v="Young"/>
  </r>
  <r>
    <n v="1563696"/>
    <n v="1079"/>
    <s v="India"/>
    <d v="2023-04-17T23:39:00"/>
    <s v="Website"/>
    <s v="Steve Frick"/>
    <n v="2297"/>
    <x v="10"/>
    <s v="F"/>
    <n v="29"/>
    <s v="C"/>
    <s v="Young"/>
  </r>
  <r>
    <n v="365718"/>
    <n v="1080"/>
    <s v="India"/>
    <d v="2023-09-28T22:47:00"/>
    <s v="Website"/>
    <s v="Valarie Nelson"/>
    <n v="5697"/>
    <x v="10"/>
    <s v="M"/>
    <n v="78"/>
    <s v="C"/>
    <s v="Senior"/>
  </r>
  <r>
    <n v="700751"/>
    <n v="1082"/>
    <s v="India"/>
    <d v="2023-04-07T00:29:00"/>
    <s v="Whatsapp"/>
    <s v="Diego Freyre"/>
    <n v="1547"/>
    <x v="10"/>
    <s v="M"/>
    <n v="70"/>
    <s v="C"/>
    <s v="Senior"/>
  </r>
  <r>
    <n v="47212"/>
    <n v="1083"/>
    <s v="Spain"/>
    <d v="2023-07-09T23:33:00"/>
    <s v="Other"/>
    <s v="Steve Frick"/>
    <n v="1067"/>
    <x v="5"/>
    <s v="F"/>
    <n v="25"/>
    <s v="C"/>
    <s v="Young"/>
  </r>
  <r>
    <n v="406996"/>
    <n v="1083"/>
    <s v="Spain"/>
    <d v="2023-04-24T23:00:00"/>
    <s v="App"/>
    <s v="Maurizio Moroni"/>
    <n v="9682"/>
    <x v="5"/>
    <s v="F"/>
    <n v="25"/>
    <s v="C"/>
    <s v="Young"/>
  </r>
  <r>
    <n v="1290448"/>
    <n v="1083"/>
    <s v="Spain"/>
    <d v="2023-02-14T01:35:00"/>
    <s v="Whatsapp"/>
    <s v="Diego Freyre"/>
    <n v="9507"/>
    <x v="5"/>
    <s v="F"/>
    <n v="25"/>
    <s v="C"/>
    <s v="Young"/>
  </r>
  <r>
    <n v="1291392"/>
    <n v="1083"/>
    <s v="Spain"/>
    <d v="2023-07-12T00:36:00"/>
    <s v="App"/>
    <s v="Diego Freyre"/>
    <n v="7984"/>
    <x v="5"/>
    <s v="F"/>
    <n v="25"/>
    <s v="C"/>
    <s v="Young"/>
  </r>
  <r>
    <n v="671270"/>
    <n v="1084"/>
    <s v="India"/>
    <d v="2023-12-09T23:46:00"/>
    <s v="Other"/>
    <s v="Akiko Shimamura"/>
    <n v="258"/>
    <x v="10"/>
    <s v="M"/>
    <n v="75"/>
    <s v="C"/>
    <s v="Senior"/>
  </r>
  <r>
    <n v="1081409"/>
    <n v="1084"/>
    <s v="India"/>
    <d v="2023-10-01T00:58:00"/>
    <s v="Whatsapp"/>
    <s v="Daniel Da Cunha"/>
    <n v="7433"/>
    <x v="10"/>
    <s v="M"/>
    <n v="75"/>
    <s v="C"/>
    <s v="Senior"/>
  </r>
  <r>
    <n v="1580632"/>
    <n v="1084"/>
    <s v="India"/>
    <d v="2023-10-17T01:12:00"/>
    <s v="Other"/>
    <s v="Diego Freyre"/>
    <n v="9219"/>
    <x v="10"/>
    <s v="M"/>
    <n v="75"/>
    <s v="C"/>
    <s v="Senior"/>
  </r>
  <r>
    <n v="295823"/>
    <n v="1085"/>
    <s v="Spain"/>
    <d v="2023-01-18T00:11:00"/>
    <s v="Other"/>
    <s v="Violeta Benitez"/>
    <n v="2562"/>
    <x v="5"/>
    <s v="M"/>
    <n v="78"/>
    <s v="C"/>
    <s v="Senior"/>
  </r>
  <r>
    <n v="964791"/>
    <n v="1085"/>
    <s v="Spain"/>
    <d v="2023-10-27T00:04:00"/>
    <s v="Whatsapp"/>
    <s v="Valarie Nelson"/>
    <n v="4514"/>
    <x v="5"/>
    <s v="M"/>
    <n v="78"/>
    <s v="C"/>
    <s v="Senior"/>
  </r>
  <r>
    <n v="1461613"/>
    <n v="1086"/>
    <s v="France"/>
    <d v="2023-10-27T23:19:00"/>
    <s v="Other"/>
    <s v="Mary Saveley"/>
    <n v="8282"/>
    <x v="0"/>
    <s v="M"/>
    <n v="63"/>
    <s v="C"/>
    <s v="Senior"/>
  </r>
  <r>
    <n v="421505"/>
    <n v="1088"/>
    <s v="India"/>
    <d v="2023-03-28T01:26:00"/>
    <s v="Other"/>
    <s v="Diego Freyre"/>
    <n v="6441"/>
    <x v="10"/>
    <s v="F"/>
    <n v="72"/>
    <s v="C"/>
    <s v="Senior"/>
  </r>
  <r>
    <n v="875813"/>
    <n v="1088"/>
    <s v="India"/>
    <d v="2023-04-30T00:11:00"/>
    <s v="Whatsapp"/>
    <s v="Juri Yoshido"/>
    <n v="1198"/>
    <x v="10"/>
    <s v="F"/>
    <n v="72"/>
    <s v="C"/>
    <s v="Senior"/>
  </r>
  <r>
    <n v="1629891"/>
    <n v="1088"/>
    <s v="India"/>
    <d v="2023-06-20T00:23:00"/>
    <s v="Other"/>
    <s v="Janine Labrune"/>
    <n v="5428"/>
    <x v="10"/>
    <s v="F"/>
    <n v="72"/>
    <s v="C"/>
    <s v="Senior"/>
  </r>
  <r>
    <n v="914288"/>
    <n v="1090"/>
    <s v="France"/>
    <d v="2023-05-29T00:52:00"/>
    <s v="App"/>
    <s v="Laurence Lebihan"/>
    <n v="1968"/>
    <x v="0"/>
    <s v="F"/>
    <n v="19"/>
    <s v="C"/>
    <s v="Young"/>
  </r>
  <r>
    <n v="28901"/>
    <n v="1093"/>
    <s v="India"/>
    <d v="2023-11-16T23:46:00"/>
    <s v="App"/>
    <s v="Daniel Tonini"/>
    <n v="5536"/>
    <x v="10"/>
    <s v="F"/>
    <n v="34"/>
    <s v="C"/>
    <s v="Young"/>
  </r>
  <r>
    <n v="1498622"/>
    <n v="1094"/>
    <s v="India"/>
    <d v="2023-09-22T00:11:00"/>
    <s v="App"/>
    <s v="Elizabeth Devon"/>
    <n v="6659"/>
    <x v="10"/>
    <s v="M"/>
    <n v="66"/>
    <s v="C"/>
    <s v="Senior"/>
  </r>
  <r>
    <n v="937222"/>
    <n v="1095"/>
    <s v="India"/>
    <d v="2023-01-27T01:04:00"/>
    <s v="Other"/>
    <s v="Elizabeth Devon"/>
    <n v="2890"/>
    <x v="10"/>
    <s v="M"/>
    <n v="58"/>
    <s v="C"/>
    <s v="Middle"/>
  </r>
  <r>
    <n v="610367"/>
    <n v="1096"/>
    <s v="Spain"/>
    <d v="2023-01-10T00:01:00"/>
    <s v="App"/>
    <s v="Yoshi Tannamuri"/>
    <n v="5230"/>
    <x v="5"/>
    <s v="M"/>
    <n v="87"/>
    <s v="C"/>
    <s v="Senior"/>
  </r>
  <r>
    <n v="1097967"/>
    <n v="1097"/>
    <s v="India"/>
    <d v="2023-03-11T01:44:00"/>
    <s v="Other"/>
    <s v="Valarie Nelson"/>
    <n v="9517"/>
    <x v="10"/>
    <s v="F"/>
    <n v="81"/>
    <s v="C"/>
    <s v="Senior"/>
  </r>
  <r>
    <n v="1129509"/>
    <n v="1097"/>
    <s v="India"/>
    <d v="2023-06-04T01:16:00"/>
    <s v="Website"/>
    <s v="Valarie Nelson"/>
    <n v="7051"/>
    <x v="10"/>
    <s v="F"/>
    <n v="81"/>
    <s v="C"/>
    <s v="Senior"/>
  </r>
  <r>
    <n v="963906"/>
    <n v="1098"/>
    <s v="Singapore"/>
    <d v="2023-05-19T00:39:00"/>
    <s v="Website"/>
    <s v="Roland Keitel"/>
    <n v="3431"/>
    <x v="3"/>
    <s v="M"/>
    <n v="31"/>
    <s v="C"/>
    <s v="Young"/>
  </r>
  <r>
    <n v="1152358"/>
    <n v="1098"/>
    <s v="Singapore"/>
    <d v="2023-08-04T01:23:00"/>
    <s v="Other"/>
    <s v="Valarie Nelson"/>
    <n v="596"/>
    <x v="3"/>
    <s v="M"/>
    <n v="31"/>
    <s v="C"/>
    <s v="Young"/>
  </r>
  <r>
    <n v="1641217"/>
    <n v="1098"/>
    <s v="Singapore"/>
    <d v="2023-05-06T00:44:00"/>
    <s v="Website"/>
    <s v="Victoria Ashworth"/>
    <n v="8834"/>
    <x v="3"/>
    <s v="M"/>
    <n v="31"/>
    <s v="C"/>
    <s v="Young"/>
  </r>
  <r>
    <n v="130920"/>
    <n v="1099"/>
    <s v="France"/>
    <d v="2023-04-19T23:47:00"/>
    <s v="App"/>
    <s v="Wing C Tam"/>
    <n v="5261"/>
    <x v="0"/>
    <s v="F"/>
    <n v="76"/>
    <s v="C"/>
    <s v="Senior"/>
  </r>
  <r>
    <n v="152738"/>
    <n v="1099"/>
    <s v="France"/>
    <d v="2023-07-04T00:11:00"/>
    <s v="Website"/>
    <s v="Yoshi Tannamuri"/>
    <n v="177"/>
    <x v="0"/>
    <s v="F"/>
    <n v="76"/>
    <s v="C"/>
    <s v="Senior"/>
  </r>
  <r>
    <n v="1409253"/>
    <n v="1099"/>
    <s v="France"/>
    <d v="2023-04-03T23:29:00"/>
    <s v="Whatsapp"/>
    <s v="Diego Freyre"/>
    <n v="136"/>
    <x v="0"/>
    <s v="F"/>
    <n v="76"/>
    <s v="C"/>
    <s v="Senior"/>
  </r>
  <r>
    <n v="157238"/>
    <n v="1100"/>
    <s v="Spain"/>
    <d v="2023-03-26T00:34:00"/>
    <s v="Other"/>
    <s v="Daniel Tonini"/>
    <n v="5281"/>
    <x v="5"/>
    <s v="F"/>
    <n v="30"/>
    <s v="C"/>
    <s v="Young"/>
  </r>
  <r>
    <n v="1068168"/>
    <n v="1101"/>
    <s v="India"/>
    <d v="2023-03-08T01:22:00"/>
    <s v="App"/>
    <s v="Akiko Shimamura"/>
    <n v="5967"/>
    <x v="10"/>
    <s v="F"/>
    <n v="27"/>
    <s v="C"/>
    <s v="Young"/>
  </r>
  <r>
    <n v="1611854"/>
    <n v="1101"/>
    <s v="India"/>
    <d v="2023-07-08T23:58:00"/>
    <s v="Other"/>
    <s v="Maurizio Moroni"/>
    <n v="508"/>
    <x v="10"/>
    <s v="F"/>
    <n v="27"/>
    <s v="C"/>
    <s v="Young"/>
  </r>
  <r>
    <n v="217952"/>
    <n v="1102"/>
    <s v="India"/>
    <d v="2023-09-24T23:49:00"/>
    <s v="Whatsapp"/>
    <s v="Kwai Yu"/>
    <n v="3521"/>
    <x v="10"/>
    <s v="M"/>
    <n v="66"/>
    <s v="C"/>
    <s v="Senior"/>
  </r>
  <r>
    <n v="863202"/>
    <n v="1103"/>
    <s v="India"/>
    <d v="2023-08-21T01:24:00"/>
    <s v="Whatsapp"/>
    <s v="Diego Freyre"/>
    <n v="5136"/>
    <x v="10"/>
    <s v="F"/>
    <n v="32"/>
    <s v="C"/>
    <s v="Young"/>
  </r>
  <r>
    <n v="858912"/>
    <n v="1105"/>
    <s v="France"/>
    <d v="2023-06-09T00:08:00"/>
    <s v="Other"/>
    <s v="Laurence Lebihan"/>
    <n v="4421"/>
    <x v="0"/>
    <s v="F"/>
    <n v="79"/>
    <s v="C"/>
    <s v="Senior"/>
  </r>
  <r>
    <n v="138329"/>
    <n v="1108"/>
    <s v="India"/>
    <d v="2023-07-31T01:10:00"/>
    <s v="App"/>
    <s v="Kyung Yu"/>
    <n v="7219"/>
    <x v="10"/>
    <s v="F"/>
    <n v="47"/>
    <s v="C"/>
    <s v="Middle"/>
  </r>
  <r>
    <n v="584321"/>
    <n v="1108"/>
    <s v="India"/>
    <d v="2023-03-01T23:28:00"/>
    <s v="App"/>
    <s v="Valarie Young"/>
    <n v="6956"/>
    <x v="10"/>
    <s v="F"/>
    <n v="47"/>
    <s v="C"/>
    <s v="Middle"/>
  </r>
  <r>
    <n v="1115197"/>
    <n v="1108"/>
    <s v="India"/>
    <d v="2023-07-29T00:02:00"/>
    <s v="Website"/>
    <s v="Dominique Perrier"/>
    <n v="1278"/>
    <x v="10"/>
    <s v="F"/>
    <n v="47"/>
    <s v="C"/>
    <s v="Middle"/>
  </r>
  <r>
    <n v="368675"/>
    <n v="1109"/>
    <s v="India"/>
    <d v="2023-10-17T23:44:00"/>
    <s v="Website"/>
    <s v="Jytte Petersen"/>
    <n v="6922"/>
    <x v="10"/>
    <s v="F"/>
    <n v="86"/>
    <s v="C"/>
    <s v="Senior"/>
  </r>
  <r>
    <n v="492948"/>
    <n v="1109"/>
    <s v="India"/>
    <d v="2023-08-22T00:53:00"/>
    <s v="Website"/>
    <s v="Adrian Huxley"/>
    <n v="709"/>
    <x v="10"/>
    <s v="F"/>
    <n v="86"/>
    <s v="C"/>
    <s v="Senior"/>
  </r>
  <r>
    <n v="548423"/>
    <n v="1109"/>
    <s v="India"/>
    <d v="2023-09-21T01:16:00"/>
    <s v="Other"/>
    <s v="Tony Calaghan"/>
    <n v="3958"/>
    <x v="10"/>
    <s v="F"/>
    <n v="86"/>
    <s v="C"/>
    <s v="Senior"/>
  </r>
  <r>
    <n v="1454915"/>
    <n v="1109"/>
    <s v="India"/>
    <d v="2023-09-26T23:40:00"/>
    <s v="Whatsapp"/>
    <s v="Jonas Bergulfsen"/>
    <n v="5760"/>
    <x v="10"/>
    <s v="F"/>
    <n v="86"/>
    <s v="C"/>
    <s v="Senior"/>
  </r>
  <r>
    <n v="1509701"/>
    <n v="1109"/>
    <s v="India"/>
    <d v="2023-10-27T00:35:00"/>
    <s v="Other"/>
    <s v="Valarie Nelson"/>
    <n v="1460"/>
    <x v="10"/>
    <s v="F"/>
    <n v="86"/>
    <s v="C"/>
    <s v="Senior"/>
  </r>
  <r>
    <n v="850122"/>
    <n v="1112"/>
    <s v="Spain"/>
    <d v="2023-06-19T01:43:00"/>
    <s v="Website"/>
    <s v="Paolo Accorti"/>
    <n v="8887"/>
    <x v="5"/>
    <s v="F"/>
    <n v="30"/>
    <s v="C"/>
    <s v="Young"/>
  </r>
  <r>
    <n v="953922"/>
    <n v="1112"/>
    <s v="Spain"/>
    <d v="2023-10-07T00:04:00"/>
    <s v="Website"/>
    <s v="Laurence Lebihan"/>
    <n v="4161"/>
    <x v="5"/>
    <s v="F"/>
    <n v="30"/>
    <s v="C"/>
    <s v="Young"/>
  </r>
  <r>
    <n v="645557"/>
    <n v="1114"/>
    <s v="India"/>
    <d v="2023-09-16T23:33:00"/>
    <s v="Whatsapp"/>
    <s v="Paolo Accorti"/>
    <n v="1567"/>
    <x v="10"/>
    <s v="F"/>
    <n v="39"/>
    <s v="C"/>
    <s v="Middle"/>
  </r>
  <r>
    <n v="1211500"/>
    <n v="1120"/>
    <s v="Denmark"/>
    <d v="2023-10-07T00:29:00"/>
    <s v="Other"/>
    <s v="Maurizio Moroni"/>
    <n v="845"/>
    <x v="2"/>
    <s v="F"/>
    <n v="53"/>
    <s v="C"/>
    <s v="Middle"/>
  </r>
  <r>
    <n v="1318579"/>
    <n v="1120"/>
    <s v="Denmark"/>
    <d v="2023-11-02T01:55:00"/>
    <s v="App"/>
    <s v="Sue Frick"/>
    <n v="8857"/>
    <x v="2"/>
    <s v="F"/>
    <n v="53"/>
    <s v="C"/>
    <s v="Middle"/>
  </r>
  <r>
    <n v="341843"/>
    <n v="1121"/>
    <s v="India"/>
    <d v="2023-05-29T00:08:00"/>
    <s v="Other"/>
    <s v="Adrian Huxley"/>
    <n v="863"/>
    <x v="10"/>
    <s v="F"/>
    <n v="51"/>
    <s v="C"/>
    <s v="Middle"/>
  </r>
  <r>
    <n v="94344"/>
    <n v="1122"/>
    <s v="Germany"/>
    <d v="2023-03-14T00:49:00"/>
    <s v="Whatsapp"/>
    <s v="Valarie Franco"/>
    <n v="5649"/>
    <x v="6"/>
    <s v="M"/>
    <n v="33"/>
    <s v="C"/>
    <s v="Young"/>
  </r>
  <r>
    <n v="268418"/>
    <n v="1123"/>
    <s v="France"/>
    <d v="2023-07-28T23:32:00"/>
    <s v="App"/>
    <s v="Ann Brown"/>
    <n v="8306"/>
    <x v="0"/>
    <s v="F"/>
    <n v="54"/>
    <s v="C"/>
    <s v="Middle"/>
  </r>
  <r>
    <n v="511431"/>
    <n v="1125"/>
    <s v="Singapore"/>
    <d v="2023-08-07T01:35:00"/>
    <s v="App"/>
    <s v="Valarie Nelson"/>
    <n v="1624"/>
    <x v="3"/>
    <s v="M"/>
    <n v="18"/>
    <s v="C"/>
    <s v="Young"/>
  </r>
  <r>
    <n v="530067"/>
    <n v="1126"/>
    <s v="France"/>
    <d v="2023-08-17T01:17:00"/>
    <s v="Other"/>
    <s v="Jose Pedro Roel"/>
    <n v="8259"/>
    <x v="0"/>
    <s v="M"/>
    <n v="65"/>
    <s v="C"/>
    <s v="Senior"/>
  </r>
  <r>
    <n v="1610660"/>
    <n v="1126"/>
    <s v="France"/>
    <d v="2023-03-15T23:51:00"/>
    <s v="Website"/>
    <s v="Eric Natividad"/>
    <n v="4580"/>
    <x v="0"/>
    <s v="M"/>
    <n v="65"/>
    <s v="C"/>
    <s v="Senior"/>
  </r>
  <r>
    <n v="914311"/>
    <n v="1127"/>
    <s v="Norway"/>
    <d v="2023-04-05T00:17:00"/>
    <s v="Whatsapp"/>
    <s v="Valarie Nelson"/>
    <n v="6090"/>
    <x v="4"/>
    <s v="F"/>
    <n v="83"/>
    <s v="C"/>
    <s v="Senior"/>
  </r>
  <r>
    <n v="1379500"/>
    <n v="1128"/>
    <s v="France"/>
    <d v="2023-07-25T02:22:00"/>
    <s v="Whatsapp"/>
    <s v="Tony Calaghan"/>
    <n v="4248"/>
    <x v="0"/>
    <s v="F"/>
    <n v="18"/>
    <s v="C"/>
    <s v="Young"/>
  </r>
  <r>
    <n v="1421840"/>
    <n v="1128"/>
    <s v="France"/>
    <d v="2023-09-09T23:38:00"/>
    <s v="App"/>
    <s v="Peter Ferguson"/>
    <n v="1084"/>
    <x v="0"/>
    <s v="F"/>
    <n v="18"/>
    <s v="C"/>
    <s v="Young"/>
  </r>
  <r>
    <n v="38242"/>
    <n v="1131"/>
    <s v="Australia"/>
    <d v="2023-01-03T00:29:00"/>
    <s v="Whatsapp"/>
    <s v="Juri Hirano"/>
    <n v="9299"/>
    <x v="7"/>
    <s v="F"/>
    <n v="38"/>
    <s v="C"/>
    <s v="Middle"/>
  </r>
  <r>
    <n v="272165"/>
    <n v="1133"/>
    <s v="India"/>
    <d v="2023-04-04T01:16:00"/>
    <s v="Other"/>
    <s v="Sue Taylor"/>
    <n v="6204"/>
    <x v="10"/>
    <s v="F"/>
    <n v="59"/>
    <s v="C"/>
    <s v="Middle"/>
  </r>
  <r>
    <n v="329474"/>
    <n v="1133"/>
    <s v="India"/>
    <d v="2023-12-08T00:32:00"/>
    <s v="Website"/>
    <s v="Sue King"/>
    <n v="7243"/>
    <x v="10"/>
    <s v="F"/>
    <n v="59"/>
    <s v="C"/>
    <s v="Middle"/>
  </r>
  <r>
    <n v="306831"/>
    <n v="1135"/>
    <s v="India"/>
    <d v="2023-06-13T00:35:00"/>
    <s v="Whatsapp"/>
    <s v="Yoshi Tannamuri"/>
    <n v="4730"/>
    <x v="10"/>
    <s v="M"/>
    <n v="74"/>
    <s v="C"/>
    <s v="Senior"/>
  </r>
  <r>
    <n v="426056"/>
    <n v="1138"/>
    <s v="Australia"/>
    <d v="2023-04-18T23:44:00"/>
    <s v="App"/>
    <s v="Valarie Young"/>
    <n v="3481"/>
    <x v="7"/>
    <s v="F"/>
    <n v="83"/>
    <s v="C"/>
    <s v="Senior"/>
  </r>
  <r>
    <n v="1392838"/>
    <n v="1138"/>
    <s v="Australia"/>
    <d v="2023-07-30T23:31:00"/>
    <s v="Other"/>
    <s v="Jeff Young"/>
    <n v="1617"/>
    <x v="7"/>
    <s v="F"/>
    <n v="83"/>
    <s v="C"/>
    <s v="Senior"/>
  </r>
  <r>
    <n v="590513"/>
    <n v="1139"/>
    <s v="USA"/>
    <d v="2023-08-14T23:10:00"/>
    <s v="Whatsapp"/>
    <s v="Diego Freyre"/>
    <n v="4446"/>
    <x v="1"/>
    <s v="F"/>
    <n v="84"/>
    <s v="C"/>
    <s v="Senior"/>
  </r>
  <r>
    <n v="1212151"/>
    <n v="1139"/>
    <s v="USA"/>
    <d v="2023-01-09T23:33:00"/>
    <s v="Whatsapp"/>
    <s v="Sue King"/>
    <n v="374"/>
    <x v="1"/>
    <s v="F"/>
    <n v="84"/>
    <s v="C"/>
    <s v="Senior"/>
  </r>
  <r>
    <n v="1396020"/>
    <n v="1139"/>
    <s v="USA"/>
    <d v="2023-12-22T23:33:00"/>
    <s v="Other"/>
    <s v="Diego Freyre"/>
    <n v="5055"/>
    <x v="1"/>
    <s v="F"/>
    <n v="84"/>
    <s v="C"/>
    <s v="Senior"/>
  </r>
  <r>
    <n v="316858"/>
    <n v="1140"/>
    <s v="Finland"/>
    <d v="2023-03-18T00:39:00"/>
    <s v="Other"/>
    <s v="Laurence Lebihan"/>
    <n v="3160"/>
    <x v="8"/>
    <s v="M"/>
    <n v="69"/>
    <s v="C"/>
    <s v="Senior"/>
  </r>
  <r>
    <n v="1443406"/>
    <n v="1141"/>
    <s v="France"/>
    <d v="2023-07-24T01:19:00"/>
    <s v="Whatsapp"/>
    <s v="Julie Brown"/>
    <n v="8328"/>
    <x v="0"/>
    <s v="M"/>
    <n v="60"/>
    <s v="C"/>
    <s v="Senior"/>
  </r>
  <r>
    <n v="1460925"/>
    <n v="1141"/>
    <s v="France"/>
    <d v="2023-02-06T00:27:00"/>
    <s v="App"/>
    <s v="Ann Brown"/>
    <n v="2472"/>
    <x v="0"/>
    <s v="M"/>
    <n v="60"/>
    <s v="C"/>
    <s v="Senior"/>
  </r>
  <r>
    <n v="1340302"/>
    <n v="1142"/>
    <s v="USA"/>
    <d v="2023-12-03T01:17:00"/>
    <s v="Whatsapp"/>
    <s v="Kalle Suominen"/>
    <n v="9786"/>
    <x v="1"/>
    <s v="F"/>
    <n v="59"/>
    <s v="C"/>
    <s v="Middle"/>
  </r>
  <r>
    <n v="935343"/>
    <n v="1143"/>
    <s v="Italy"/>
    <d v="2023-09-27T23:28:00"/>
    <s v="Website"/>
    <s v="Jeff Young"/>
    <n v="1325"/>
    <x v="9"/>
    <s v="M"/>
    <n v="59"/>
    <s v="C"/>
    <s v="Middle"/>
  </r>
  <r>
    <n v="993964"/>
    <n v="1143"/>
    <s v="Italy"/>
    <d v="2023-12-28T23:59:00"/>
    <s v="Whatsapp"/>
    <s v="Paul Henriot"/>
    <n v="8644"/>
    <x v="9"/>
    <s v="M"/>
    <n v="59"/>
    <s v="C"/>
    <s v="Middle"/>
  </r>
  <r>
    <n v="1192105"/>
    <n v="1143"/>
    <s v="Italy"/>
    <d v="2023-01-31T23:56:00"/>
    <s v="Whatsapp"/>
    <s v="Victoria Ashworth"/>
    <n v="2021"/>
    <x v="9"/>
    <s v="M"/>
    <n v="59"/>
    <s v="C"/>
    <s v="Middle"/>
  </r>
  <r>
    <n v="306677"/>
    <n v="1145"/>
    <s v="USA"/>
    <d v="2023-08-20T23:45:00"/>
    <s v="Other"/>
    <s v="Francisca Cervantes"/>
    <n v="6771"/>
    <x v="1"/>
    <s v="F"/>
    <n v="50"/>
    <s v="C"/>
    <s v="Middle"/>
  </r>
  <r>
    <n v="1314166"/>
    <n v="1145"/>
    <s v="USA"/>
    <d v="2023-03-30T01:28:00"/>
    <s v="Other"/>
    <s v="Christina Berglund"/>
    <n v="9152"/>
    <x v="1"/>
    <s v="F"/>
    <n v="50"/>
    <s v="C"/>
    <s v="Middle"/>
  </r>
  <r>
    <n v="1669169"/>
    <n v="1146"/>
    <s v="USA"/>
    <d v="2023-05-12T23:36:00"/>
    <s v="Website"/>
    <s v="Victoria Ashworth"/>
    <n v="8796"/>
    <x v="1"/>
    <s v="M"/>
    <n v="23"/>
    <s v="C"/>
    <s v="Young"/>
  </r>
  <r>
    <n v="816536"/>
    <n v="1147"/>
    <s v="France"/>
    <d v="2023-09-11T23:28:00"/>
    <s v="Whatsapp"/>
    <s v="Diego Freyre"/>
    <n v="5485"/>
    <x v="0"/>
    <s v="M"/>
    <n v="53"/>
    <s v="C"/>
    <s v="Middle"/>
  </r>
  <r>
    <n v="1197876"/>
    <n v="1148"/>
    <s v="Finland"/>
    <d v="2023-12-03T00:34:00"/>
    <s v="Other"/>
    <s v="Sue Frick"/>
    <n v="6055"/>
    <x v="8"/>
    <s v="F"/>
    <n v="53"/>
    <s v="C"/>
    <s v="Middle"/>
  </r>
  <r>
    <n v="1056575"/>
    <n v="1149"/>
    <s v="USA"/>
    <d v="2023-04-01T01:23:00"/>
    <m/>
    <s v="Ann Brown"/>
    <n v="1439"/>
    <x v="1"/>
    <s v="M"/>
    <n v="31"/>
    <s v="C"/>
    <s v="Young"/>
  </r>
  <r>
    <n v="89864"/>
    <n v="1150"/>
    <s v="USA"/>
    <d v="2023-10-16T01:51:00"/>
    <s v="Other"/>
    <s v="Ann Brown"/>
    <n v="8022"/>
    <x v="1"/>
    <s v="M"/>
    <n v="77"/>
    <s v="C"/>
    <s v="Senior"/>
  </r>
  <r>
    <n v="363439"/>
    <n v="1150"/>
    <s v="USA"/>
    <d v="2023-07-13T23:48:00"/>
    <s v="Website"/>
    <s v="Mart¡n Sommer"/>
    <n v="8067"/>
    <x v="1"/>
    <s v="M"/>
    <n v="77"/>
    <s v="C"/>
    <s v="Senior"/>
  </r>
  <r>
    <n v="840518"/>
    <n v="1150"/>
    <s v="USA"/>
    <d v="2023-09-25T23:20:00"/>
    <s v="Other"/>
    <s v="Palle Ibsen"/>
    <n v="4427"/>
    <x v="1"/>
    <s v="M"/>
    <n v="77"/>
    <s v="C"/>
    <s v="Senior"/>
  </r>
  <r>
    <n v="342057"/>
    <n v="1152"/>
    <s v="Spain"/>
    <d v="2023-06-04T00:53:00"/>
    <s v="Other"/>
    <s v="Sue Taylor"/>
    <n v="9941"/>
    <x v="5"/>
    <s v="M"/>
    <n v="67"/>
    <s v="C"/>
    <s v="Senior"/>
  </r>
  <r>
    <n v="1638963"/>
    <n v="1152"/>
    <s v="Spain"/>
    <d v="2023-03-06T01:32:00"/>
    <s v="Website"/>
    <s v="Roland Keitel"/>
    <n v="1352"/>
    <x v="5"/>
    <s v="M"/>
    <n v="67"/>
    <s v="C"/>
    <s v="Senior"/>
  </r>
  <r>
    <n v="464531"/>
    <n v="1153"/>
    <s v="Italy"/>
    <d v="2023-02-14T00:30:00"/>
    <s v="Other"/>
    <s v="Maurizio Moroni"/>
    <n v="4951"/>
    <x v="9"/>
    <s v="F"/>
    <n v="39"/>
    <s v="C"/>
    <s v="Middle"/>
  </r>
  <r>
    <n v="706669"/>
    <n v="1153"/>
    <s v="Italy"/>
    <d v="2023-05-06T01:45:00"/>
    <s v="Website"/>
    <s v="Valarie Nelson"/>
    <n v="4666"/>
    <x v="9"/>
    <s v="F"/>
    <n v="39"/>
    <s v="C"/>
    <s v="Middle"/>
  </r>
  <r>
    <n v="1156227"/>
    <n v="1154"/>
    <s v="Spain"/>
    <d v="2023-07-21T23:34:00"/>
    <s v="Whatsapp"/>
    <s v="Kwai Yu"/>
    <n v="2490"/>
    <x v="5"/>
    <s v="M"/>
    <n v="88"/>
    <s v="C"/>
    <s v="Senior"/>
  </r>
  <r>
    <n v="548714"/>
    <n v="1156"/>
    <s v="Norway"/>
    <d v="2023-06-22T00:31:00"/>
    <s v="App"/>
    <s v="Diego Freyre"/>
    <n v="6145"/>
    <x v="4"/>
    <s v="M"/>
    <n v="35"/>
    <s v="C"/>
    <s v="Middle"/>
  </r>
  <r>
    <n v="887239"/>
    <n v="1157"/>
    <s v="Singapore"/>
    <d v="2023-06-24T02:05:00"/>
    <s v="Website"/>
    <s v="Christina Berglund"/>
    <n v="9005"/>
    <x v="3"/>
    <s v="F"/>
    <n v="70"/>
    <s v="C"/>
    <s v="Senior"/>
  </r>
  <r>
    <n v="1487293"/>
    <n v="1157"/>
    <s v="Singapore"/>
    <d v="2023-01-26T01:15:00"/>
    <s v="Whatsapp"/>
    <s v="Julie Brown"/>
    <n v="2092"/>
    <x v="3"/>
    <s v="F"/>
    <n v="70"/>
    <s v="C"/>
    <s v="Senior"/>
  </r>
  <r>
    <n v="1489446"/>
    <n v="1158"/>
    <s v="Norway"/>
    <d v="2023-10-26T02:00:00"/>
    <s v="Website"/>
    <s v="Dominique Perrier"/>
    <n v="4889"/>
    <x v="4"/>
    <s v="M"/>
    <n v="59"/>
    <s v="C"/>
    <s v="Middle"/>
  </r>
  <r>
    <n v="812558"/>
    <n v="1160"/>
    <s v="Australia"/>
    <d v="2023-06-23T01:03:00"/>
    <s v="App"/>
    <s v="Matti Karttunen"/>
    <n v="4185"/>
    <x v="7"/>
    <s v="M"/>
    <n v="58"/>
    <s v="C"/>
    <s v="Middle"/>
  </r>
  <r>
    <n v="1223016"/>
    <n v="1161"/>
    <s v="Spain"/>
    <d v="2023-09-11T23:41:00"/>
    <s v="Whatsapp"/>
    <s v="Maria Larsson"/>
    <n v="4739"/>
    <x v="5"/>
    <s v="F"/>
    <n v="36"/>
    <s v="C"/>
    <s v="Middle"/>
  </r>
  <r>
    <n v="779276"/>
    <n v="1162"/>
    <s v="USA"/>
    <d v="2023-06-10T23:57:00"/>
    <s v="Website"/>
    <s v="Valarie Young"/>
    <n v="4738"/>
    <x v="1"/>
    <s v="F"/>
    <n v="87"/>
    <s v="C"/>
    <s v="Senior"/>
  </r>
  <r>
    <n v="1076764"/>
    <n v="1162"/>
    <s v="USA"/>
    <d v="2023-12-04T00:39:00"/>
    <s v="Website"/>
    <s v="Frederique Citeaux"/>
    <n v="1938"/>
    <x v="1"/>
    <s v="F"/>
    <n v="87"/>
    <s v="C"/>
    <s v="Senior"/>
  </r>
  <r>
    <n v="1513980"/>
    <n v="1164"/>
    <s v="USA"/>
    <d v="2023-02-14T23:42:00"/>
    <s v="Website"/>
    <s v="Diego Freyre"/>
    <n v="5236"/>
    <x v="1"/>
    <s v="M"/>
    <n v="63"/>
    <s v="C"/>
    <s v="Senior"/>
  </r>
  <r>
    <n v="383194"/>
    <n v="1167"/>
    <s v="USA"/>
    <d v="2023-05-29T22:43:00"/>
    <s v="Whatsapp"/>
    <s v="Julie King"/>
    <n v="6812"/>
    <x v="1"/>
    <s v="M"/>
    <n v="78"/>
    <s v="C"/>
    <s v="Senior"/>
  </r>
  <r>
    <n v="1612028"/>
    <n v="1167"/>
    <s v="USA"/>
    <d v="2023-01-18T23:58:00"/>
    <s v="Whatsapp"/>
    <s v="Steve Frick"/>
    <n v="9324"/>
    <x v="1"/>
    <s v="M"/>
    <n v="78"/>
    <s v="C"/>
    <s v="Senior"/>
  </r>
  <r>
    <n v="98453"/>
    <n v="1169"/>
    <s v="France"/>
    <d v="2023-04-29T00:10:00"/>
    <s v="Whatsapp"/>
    <s v="Adrian Huxley"/>
    <n v="2261"/>
    <x v="0"/>
    <s v="M"/>
    <n v="26"/>
    <s v="C"/>
    <s v="Young"/>
  </r>
  <r>
    <n v="364332"/>
    <n v="1169"/>
    <s v="France"/>
    <d v="2023-02-24T01:00:00"/>
    <s v="Other"/>
    <s v="Sue Taylor"/>
    <n v="6539"/>
    <x v="0"/>
    <s v="M"/>
    <n v="26"/>
    <s v="C"/>
    <s v="Young"/>
  </r>
  <r>
    <n v="370729"/>
    <n v="1170"/>
    <s v="Germany"/>
    <d v="2023-02-25T02:00:00"/>
    <s v="App"/>
    <s v="Daniel Tonini"/>
    <n v="2725"/>
    <x v="6"/>
    <s v="F"/>
    <n v="65"/>
    <s v="C"/>
    <s v="Senior"/>
  </r>
  <r>
    <n v="588329"/>
    <n v="1170"/>
    <s v="Germany"/>
    <d v="2023-09-01T01:50:00"/>
    <s v="Other"/>
    <s v="Michael Holz"/>
    <n v="987"/>
    <x v="6"/>
    <s v="F"/>
    <n v="65"/>
    <s v="C"/>
    <s v="Senior"/>
  </r>
  <r>
    <n v="973367"/>
    <n v="1170"/>
    <s v="Germany"/>
    <d v="2023-09-01T01:16:00"/>
    <s v="App"/>
    <s v="Janine Labrune"/>
    <n v="8512"/>
    <x v="6"/>
    <s v="F"/>
    <n v="65"/>
    <s v="C"/>
    <s v="Senior"/>
  </r>
  <r>
    <n v="1335084"/>
    <n v="1170"/>
    <s v="Germany"/>
    <d v="2023-07-21T00:37:00"/>
    <s v="Whatsapp"/>
    <s v="Pirkko Koskitalo"/>
    <n v="5783"/>
    <x v="6"/>
    <s v="F"/>
    <n v="65"/>
    <s v="C"/>
    <s v="Senior"/>
  </r>
  <r>
    <n v="1203146"/>
    <n v="1172"/>
    <s v="Australia"/>
    <d v="2023-11-09T00:31:00"/>
    <s v="App"/>
    <s v="Diego Freyre"/>
    <n v="6152"/>
    <x v="7"/>
    <s v="F"/>
    <n v="23"/>
    <s v="C"/>
    <s v="Young"/>
  </r>
  <r>
    <n v="448776"/>
    <n v="1173"/>
    <s v="USA"/>
    <d v="2023-12-13T00:07:00"/>
    <s v="Whatsapp"/>
    <s v="Elizabeth Devon"/>
    <n v="4703"/>
    <x v="1"/>
    <s v="M"/>
    <n v="84"/>
    <s v="C"/>
    <s v="Senior"/>
  </r>
  <r>
    <n v="1667133"/>
    <n v="1173"/>
    <s v="USA"/>
    <d v="2023-08-14T00:11:00"/>
    <s v="Other"/>
    <s v="Jean Fresnisre"/>
    <n v="8164"/>
    <x v="1"/>
    <s v="M"/>
    <n v="84"/>
    <s v="C"/>
    <s v="Senior"/>
  </r>
  <r>
    <n v="1289856"/>
    <n v="1174"/>
    <s v="USA"/>
    <d v="2023-07-08T00:26:00"/>
    <s v="Whatsapp"/>
    <s v="Valarie Young"/>
    <n v="5660"/>
    <x v="1"/>
    <s v="M"/>
    <n v="60"/>
    <s v="C"/>
    <s v="Senior"/>
  </r>
  <r>
    <n v="1004722"/>
    <n v="1176"/>
    <s v="USA"/>
    <d v="2023-06-04T01:21:00"/>
    <s v="Whatsapp"/>
    <s v="Giovanni Rovelli"/>
    <n v="315"/>
    <x v="1"/>
    <s v="F"/>
    <n v="89"/>
    <s v="C"/>
    <s v="Senior"/>
  </r>
  <r>
    <n v="1144813"/>
    <n v="1176"/>
    <s v="USA"/>
    <d v="2023-11-09T01:06:00"/>
    <s v="Other"/>
    <s v="Kalle Suominen"/>
    <n v="1665"/>
    <x v="1"/>
    <s v="F"/>
    <n v="89"/>
    <s v="C"/>
    <s v="Senior"/>
  </r>
  <r>
    <n v="1190330"/>
    <n v="1176"/>
    <s v="USA"/>
    <d v="2023-04-17T00:26:00"/>
    <s v="Whatsapp"/>
    <s v="Wendy Victorino"/>
    <n v="5495"/>
    <x v="1"/>
    <s v="F"/>
    <n v="89"/>
    <s v="C"/>
    <s v="Senior"/>
  </r>
  <r>
    <n v="1584769"/>
    <n v="1176"/>
    <s v="USA"/>
    <d v="2023-10-08T23:22:00"/>
    <s v="Whatsapp"/>
    <s v="Miguel Barajas"/>
    <n v="1945"/>
    <x v="1"/>
    <s v="F"/>
    <n v="89"/>
    <s v="C"/>
    <s v="Senior"/>
  </r>
  <r>
    <n v="289882"/>
    <n v="1177"/>
    <s v="Denmark"/>
    <d v="2023-11-04T01:04:00"/>
    <s v="Whatsapp"/>
    <s v="Maurizio Moroni"/>
    <n v="4569"/>
    <x v="2"/>
    <s v="F"/>
    <n v="90"/>
    <s v="C"/>
    <s v="Senior"/>
  </r>
  <r>
    <n v="1162801"/>
    <n v="1177"/>
    <s v="Denmark"/>
    <d v="2023-05-02T01:30:00"/>
    <s v="Other"/>
    <s v="Diego Freyre"/>
    <n v="8149"/>
    <x v="2"/>
    <s v="F"/>
    <n v="90"/>
    <s v="C"/>
    <s v="Senior"/>
  </r>
  <r>
    <n v="443968"/>
    <n v="1179"/>
    <s v="Spain"/>
    <d v="2023-10-12T00:39:00"/>
    <s v="App"/>
    <s v="Annette Roulet"/>
    <n v="7784"/>
    <x v="5"/>
    <s v="F"/>
    <n v="49"/>
    <s v="C"/>
    <s v="Middle"/>
  </r>
  <r>
    <n v="1136468"/>
    <n v="1179"/>
    <s v="Spain"/>
    <d v="2023-11-06T01:07:00"/>
    <s v="Other"/>
    <s v="Victoria Ashworth"/>
    <n v="8751"/>
    <x v="5"/>
    <s v="F"/>
    <n v="49"/>
    <s v="C"/>
    <s v="Middle"/>
  </r>
  <r>
    <n v="101807"/>
    <n v="1181"/>
    <s v="Singapore"/>
    <d v="2023-11-02T00:27:00"/>
    <s v="Whatsapp"/>
    <s v="Valarie Young"/>
    <n v="3541"/>
    <x v="3"/>
    <s v="F"/>
    <n v="68"/>
    <s v="C"/>
    <s v="Senior"/>
  </r>
  <r>
    <n v="1189460"/>
    <n v="1181"/>
    <s v="Singapore"/>
    <d v="2023-07-03T00:28:00"/>
    <s v="App"/>
    <s v="Jeff Young"/>
    <n v="4527"/>
    <x v="3"/>
    <s v="F"/>
    <n v="68"/>
    <s v="C"/>
    <s v="Senior"/>
  </r>
  <r>
    <n v="404700"/>
    <n v="1182"/>
    <s v="USA"/>
    <d v="2023-11-26T22:59:00"/>
    <s v="Other"/>
    <s v="Paul Henriot"/>
    <n v="2761"/>
    <x v="1"/>
    <s v="M"/>
    <n v="36"/>
    <s v="C"/>
    <s v="Middle"/>
  </r>
  <r>
    <n v="1272310"/>
    <n v="1183"/>
    <s v="France"/>
    <d v="2023-08-01T00:07:00"/>
    <s v="Other"/>
    <s v="Matti Karttunen"/>
    <n v="7092"/>
    <x v="0"/>
    <s v="M"/>
    <n v="66"/>
    <s v="C"/>
    <s v="Senior"/>
  </r>
  <r>
    <n v="102931"/>
    <n v="1185"/>
    <s v="Australia"/>
    <d v="2023-06-15T22:57:00"/>
    <s v="Whatsapp"/>
    <s v="Anna O'Hara"/>
    <n v="3433"/>
    <x v="7"/>
    <s v="F"/>
    <n v="34"/>
    <s v="C"/>
    <s v="Young"/>
  </r>
  <r>
    <n v="335011"/>
    <n v="1188"/>
    <s v="USA"/>
    <d v="2023-11-27T23:43:00"/>
    <s v="App"/>
    <s v="Peter Ferguson"/>
    <n v="4882"/>
    <x v="1"/>
    <s v="M"/>
    <n v="89"/>
    <s v="C"/>
    <s v="Senior"/>
  </r>
  <r>
    <n v="177047"/>
    <n v="1189"/>
    <s v="France"/>
    <d v="2023-08-13T23:18:00"/>
    <s v="App"/>
    <s v="Matti Karttunen"/>
    <n v="2516"/>
    <x v="0"/>
    <s v="F"/>
    <n v="69"/>
    <s v="C"/>
    <s v="Senior"/>
  </r>
  <r>
    <n v="331797"/>
    <n v="1190"/>
    <s v="Norway"/>
    <d v="2023-10-15T01:46:00"/>
    <s v="Whatsapp"/>
    <s v="Jan Klaeboe"/>
    <n v="5185"/>
    <x v="4"/>
    <s v="M"/>
    <n v="50"/>
    <s v="C"/>
    <s v="Middle"/>
  </r>
  <r>
    <n v="658815"/>
    <n v="1190"/>
    <s v="Norway"/>
    <d v="2023-11-25T00:15:00"/>
    <s v="Whatsapp"/>
    <s v="Eric Natividad"/>
    <n v="5243"/>
    <x v="4"/>
    <s v="M"/>
    <n v="50"/>
    <s v="C"/>
    <s v="Middle"/>
  </r>
  <r>
    <n v="1151977"/>
    <n v="1190"/>
    <s v="Norway"/>
    <d v="2023-12-31T01:46:00"/>
    <s v="App"/>
    <s v="Sue Taylor"/>
    <n v="4385"/>
    <x v="4"/>
    <s v="M"/>
    <n v="50"/>
    <s v="C"/>
    <s v="Middle"/>
  </r>
  <r>
    <n v="165835"/>
    <n v="1191"/>
    <s v="Australia"/>
    <d v="2023-05-31T00:16:00"/>
    <s v="App"/>
    <s v="Paul Henriot"/>
    <n v="2282"/>
    <x v="7"/>
    <s v="M"/>
    <n v="48"/>
    <s v="C"/>
    <s v="Middle"/>
  </r>
  <r>
    <n v="772693"/>
    <n v="1191"/>
    <s v="Australia"/>
    <d v="2023-05-01T23:29:00"/>
    <s v="App"/>
    <s v="Rosa Hernandez"/>
    <n v="8999"/>
    <x v="7"/>
    <s v="M"/>
    <n v="48"/>
    <s v="C"/>
    <s v="Middle"/>
  </r>
  <r>
    <n v="1335543"/>
    <n v="1191"/>
    <s v="Australia"/>
    <d v="2023-02-02T00:54:00"/>
    <s v="Website"/>
    <s v="Elizabeth Devon"/>
    <n v="2295"/>
    <x v="7"/>
    <s v="M"/>
    <n v="48"/>
    <s v="C"/>
    <s v="Middle"/>
  </r>
  <r>
    <n v="1343766"/>
    <n v="1191"/>
    <s v="Australia"/>
    <d v="2023-04-21T00:01:00"/>
    <s v="App"/>
    <s v="Valarie Nelson"/>
    <n v="7282"/>
    <x v="7"/>
    <s v="M"/>
    <n v="48"/>
    <s v="C"/>
    <s v="Middle"/>
  </r>
  <r>
    <n v="797735"/>
    <n v="1192"/>
    <s v="USA"/>
    <d v="2023-12-16T01:10:00"/>
    <s v="Website"/>
    <s v="Martine Rance"/>
    <n v="322"/>
    <x v="1"/>
    <s v="F"/>
    <n v="87"/>
    <s v="C"/>
    <s v="Senior"/>
  </r>
  <r>
    <n v="1114314"/>
    <n v="1192"/>
    <s v="USA"/>
    <d v="2023-04-01T00:56:00"/>
    <m/>
    <s v="Michael Frick"/>
    <n v="3962"/>
    <x v="1"/>
    <s v="F"/>
    <n v="87"/>
    <s v="C"/>
    <s v="Senior"/>
  </r>
  <r>
    <n v="561728"/>
    <n v="1193"/>
    <s v="Italy"/>
    <d v="2023-03-26T23:02:00"/>
    <s v="Website"/>
    <s v="Carine Schmitt"/>
    <n v="9790"/>
    <x v="9"/>
    <s v="M"/>
    <n v="69"/>
    <s v="C"/>
    <s v="Senior"/>
  </r>
  <r>
    <n v="1229912"/>
    <n v="1193"/>
    <s v="Italy"/>
    <d v="2023-12-08T23:51:00"/>
    <s v="Other"/>
    <s v="Jean Fresnisre"/>
    <n v="3977"/>
    <x v="9"/>
    <s v="M"/>
    <n v="69"/>
    <s v="C"/>
    <s v="Senior"/>
  </r>
  <r>
    <n v="442615"/>
    <n v="1196"/>
    <s v="USA"/>
    <d v="2023-11-25T22:36:00"/>
    <s v="App"/>
    <s v="Frederique Citeaux"/>
    <n v="6526"/>
    <x v="1"/>
    <s v="M"/>
    <n v="82"/>
    <s v="C"/>
    <s v="Senior"/>
  </r>
  <r>
    <n v="1259011"/>
    <n v="1198"/>
    <s v="USA"/>
    <d v="2023-06-10T01:43:00"/>
    <s v="Website"/>
    <s v="Roland Keitel"/>
    <n v="247"/>
    <x v="1"/>
    <s v="M"/>
    <n v="63"/>
    <s v="C"/>
    <s v="Senior"/>
  </r>
  <r>
    <n v="581118"/>
    <n v="1199"/>
    <s v="Italy"/>
    <d v="2023-11-27T00:22:00"/>
    <s v="Website"/>
    <s v="Carine Schmitt"/>
    <n v="3254"/>
    <x v="9"/>
    <s v="M"/>
    <n v="38"/>
    <s v="C"/>
    <s v="Middle"/>
  </r>
  <r>
    <n v="1259418"/>
    <n v="1199"/>
    <s v="Italy"/>
    <d v="2023-01-27T00:21:00"/>
    <s v="App"/>
    <s v="Henriette Pfalzheim"/>
    <n v="7775"/>
    <x v="9"/>
    <s v="M"/>
    <n v="38"/>
    <s v="C"/>
    <s v="Middle"/>
  </r>
  <r>
    <n v="423114"/>
    <n v="1201"/>
    <s v="France"/>
    <d v="2023-02-26T23:50:00"/>
    <s v="Website"/>
    <s v="Adrian Huxley"/>
    <n v="6057"/>
    <x v="0"/>
    <s v="M"/>
    <n v="89"/>
    <s v="C"/>
    <s v="Senior"/>
  </r>
  <r>
    <n v="630561"/>
    <n v="1201"/>
    <s v="France"/>
    <d v="2023-08-28T01:11:00"/>
    <s v="Whatsapp"/>
    <s v="Pascale Cartrain"/>
    <n v="6934"/>
    <x v="0"/>
    <s v="M"/>
    <n v="89"/>
    <s v="C"/>
    <s v="Senior"/>
  </r>
  <r>
    <n v="834746"/>
    <n v="1204"/>
    <s v="USA"/>
    <d v="2023-03-14T00:51:00"/>
    <s v="Whatsapp"/>
    <s v="Valarie Franco"/>
    <n v="3237"/>
    <x v="1"/>
    <s v="F"/>
    <n v="89"/>
    <s v="C"/>
    <s v="Senior"/>
  </r>
  <r>
    <n v="1055786"/>
    <n v="1205"/>
    <s v="Spain"/>
    <d v="2023-08-05T01:16:00"/>
    <s v="App"/>
    <s v="Dominique Perrier"/>
    <n v="7809"/>
    <x v="5"/>
    <s v="F"/>
    <n v="89"/>
    <s v="C"/>
    <s v="Senior"/>
  </r>
  <r>
    <n v="51913"/>
    <n v="1208"/>
    <s v="USA"/>
    <d v="2023-11-11T00:20:00"/>
    <s v="Website"/>
    <s v="Dominique Perrier"/>
    <n v="1733"/>
    <x v="1"/>
    <s v="M"/>
    <n v="73"/>
    <s v="C"/>
    <s v="Senior"/>
  </r>
  <r>
    <n v="946141"/>
    <n v="1208"/>
    <s v="USA"/>
    <d v="2023-04-20T01:26:00"/>
    <s v="Other"/>
    <s v="Julie King"/>
    <n v="6931"/>
    <x v="1"/>
    <s v="M"/>
    <n v="73"/>
    <s v="C"/>
    <s v="Senior"/>
  </r>
  <r>
    <n v="373452"/>
    <n v="1209"/>
    <s v="Finland"/>
    <d v="2023-07-28T22:12:00"/>
    <m/>
    <s v="Victoria Ashworth"/>
    <n v="8190"/>
    <x v="8"/>
    <s v="M"/>
    <n v="38"/>
    <s v="C"/>
    <s v="Middle"/>
  </r>
  <r>
    <n v="996929"/>
    <n v="1209"/>
    <s v="Finland"/>
    <d v="2023-05-27T00:50:00"/>
    <s v="Whatsapp"/>
    <s v="Veysel Oeztan"/>
    <n v="3144"/>
    <x v="8"/>
    <s v="M"/>
    <n v="38"/>
    <s v="C"/>
    <s v="Middle"/>
  </r>
  <r>
    <n v="116342"/>
    <n v="1210"/>
    <s v="Spain"/>
    <d v="2023-12-17T00:58:00"/>
    <s v="Other"/>
    <s v="Roland Keitel"/>
    <n v="2323"/>
    <x v="5"/>
    <s v="M"/>
    <n v="88"/>
    <s v="C"/>
    <s v="Senior"/>
  </r>
  <r>
    <n v="194894"/>
    <n v="1210"/>
    <s v="Spain"/>
    <d v="2023-11-06T22:44:00"/>
    <s v="App"/>
    <s v="Paolo Accorti"/>
    <n v="8013"/>
    <x v="5"/>
    <s v="M"/>
    <n v="88"/>
    <s v="C"/>
    <s v="Senior"/>
  </r>
  <r>
    <n v="155731"/>
    <n v="1212"/>
    <s v="Singapore"/>
    <d v="2023-11-01T23:36:00"/>
    <s v="Whatsapp"/>
    <s v="Maria Larsson"/>
    <n v="8205"/>
    <x v="3"/>
    <s v="F"/>
    <n v="43"/>
    <s v="C"/>
    <s v="Middle"/>
  </r>
  <r>
    <n v="464722"/>
    <n v="1215"/>
    <s v="USA"/>
    <d v="2023-01-03T01:01:00"/>
    <s v="Whatsapp"/>
    <s v="Jose Pedro Roel"/>
    <n v="7137"/>
    <x v="1"/>
    <s v="M"/>
    <n v="33"/>
    <s v="C"/>
    <s v="Young"/>
  </r>
  <r>
    <n v="821575"/>
    <n v="1215"/>
    <s v="USA"/>
    <d v="2023-01-11T00:54:00"/>
    <s v="Website"/>
    <s v="Michael Donnermeyer"/>
    <n v="4655"/>
    <x v="1"/>
    <s v="M"/>
    <n v="33"/>
    <s v="C"/>
    <s v="Young"/>
  </r>
  <r>
    <n v="1058164"/>
    <n v="1215"/>
    <s v="USA"/>
    <d v="2023-07-22T01:40:00"/>
    <s v="App"/>
    <s v="Maria Larsson"/>
    <n v="4073"/>
    <x v="1"/>
    <s v="M"/>
    <n v="33"/>
    <s v="C"/>
    <s v="Young"/>
  </r>
  <r>
    <n v="1291584"/>
    <n v="1215"/>
    <s v="USA"/>
    <d v="2023-05-28T00:41:00"/>
    <s v="App"/>
    <s v="Wendy Victorino"/>
    <n v="813"/>
    <x v="1"/>
    <s v="M"/>
    <n v="33"/>
    <s v="C"/>
    <s v="Young"/>
  </r>
  <r>
    <n v="1273432"/>
    <n v="1216"/>
    <s v="Australia"/>
    <d v="2023-02-06T23:47:00"/>
    <s v="Other"/>
    <s v="Thomas Hardy"/>
    <n v="3235"/>
    <x v="7"/>
    <s v="M"/>
    <n v="63"/>
    <s v="C"/>
    <s v="Senior"/>
  </r>
  <r>
    <n v="1339556"/>
    <n v="1216"/>
    <s v="Australia"/>
    <d v="2023-09-23T01:20:00"/>
    <s v="Website"/>
    <s v="Diego Freyre"/>
    <n v="1757"/>
    <x v="7"/>
    <s v="M"/>
    <n v="63"/>
    <s v="C"/>
    <s v="Senior"/>
  </r>
  <r>
    <n v="666564"/>
    <n v="1217"/>
    <s v="USA"/>
    <d v="2023-01-22T00:21:00"/>
    <s v="Other"/>
    <s v="Valarie Nelson"/>
    <n v="5348"/>
    <x v="1"/>
    <s v="F"/>
    <n v="68"/>
    <s v="C"/>
    <s v="Senior"/>
  </r>
  <r>
    <n v="863877"/>
    <n v="1217"/>
    <s v="USA"/>
    <d v="2023-12-15T00:55:00"/>
    <s v="Website"/>
    <s v="Violeta Benitez"/>
    <n v="509"/>
    <x v="1"/>
    <s v="F"/>
    <n v="68"/>
    <s v="C"/>
    <s v="Senior"/>
  </r>
  <r>
    <n v="1444534"/>
    <n v="1217"/>
    <s v="USA"/>
    <d v="2023-12-14T00:40:00"/>
    <s v="Whatsapp"/>
    <s v="Martine Rance"/>
    <n v="4597"/>
    <x v="1"/>
    <s v="F"/>
    <n v="68"/>
    <s v="C"/>
    <s v="Senior"/>
  </r>
  <r>
    <n v="12200"/>
    <n v="1218"/>
    <s v="USA"/>
    <d v="2023-06-11T00:12:00"/>
    <s v="Whatsapp"/>
    <s v="Georg Pipps"/>
    <n v="1774"/>
    <x v="1"/>
    <s v="M"/>
    <n v="68"/>
    <s v="C"/>
    <s v="Senior"/>
  </r>
  <r>
    <n v="58546"/>
    <n v="1218"/>
    <s v="USA"/>
    <d v="2023-07-21T00:11:00"/>
    <s v="Other"/>
    <s v="Peter Ferguson"/>
    <n v="736"/>
    <x v="1"/>
    <s v="M"/>
    <n v="68"/>
    <s v="C"/>
    <s v="Senior"/>
  </r>
  <r>
    <n v="284974"/>
    <n v="1218"/>
    <s v="USA"/>
    <d v="2023-09-11T01:36:00"/>
    <s v="Website"/>
    <s v="Valarie Young"/>
    <n v="5755"/>
    <x v="1"/>
    <s v="M"/>
    <n v="68"/>
    <s v="C"/>
    <s v="Senior"/>
  </r>
  <r>
    <n v="10208"/>
    <n v="1219"/>
    <s v="USA"/>
    <d v="2023-10-04T01:42:00"/>
    <s v="Website"/>
    <s v="Janine Labrune"/>
    <n v="3866"/>
    <x v="1"/>
    <s v="M"/>
    <n v="19"/>
    <s v="C"/>
    <s v="Young"/>
  </r>
  <r>
    <n v="631808"/>
    <n v="1219"/>
    <s v="USA"/>
    <d v="2023-11-04T01:06:00"/>
    <s v="Other"/>
    <s v="Sue Frick"/>
    <n v="9502"/>
    <x v="1"/>
    <s v="M"/>
    <n v="19"/>
    <s v="C"/>
    <s v="Young"/>
  </r>
  <r>
    <n v="767512"/>
    <n v="1219"/>
    <s v="USA"/>
    <d v="2023-12-30T00:35:00"/>
    <s v="App"/>
    <s v="Henriette Pfalzheim"/>
    <n v="4002"/>
    <x v="1"/>
    <s v="M"/>
    <n v="19"/>
    <s v="C"/>
    <s v="Young"/>
  </r>
  <r>
    <n v="1425405"/>
    <n v="1220"/>
    <s v="USA"/>
    <d v="2023-05-24T00:07:00"/>
    <s v="Whatsapp"/>
    <s v="Sue Frick"/>
    <n v="6403"/>
    <x v="1"/>
    <s v="M"/>
    <n v="58"/>
    <s v="C"/>
    <s v="Middle"/>
  </r>
  <r>
    <n v="309642"/>
    <n v="1222"/>
    <s v="Spain"/>
    <d v="2023-09-16T00:34:00"/>
    <s v="Other"/>
    <s v="Leslie Murphy"/>
    <n v="2898"/>
    <x v="5"/>
    <s v="F"/>
    <n v="58"/>
    <s v="C"/>
    <s v="Middle"/>
  </r>
  <r>
    <n v="485658"/>
    <n v="1222"/>
    <s v="Spain"/>
    <d v="2023-03-03T00:04:00"/>
    <s v="Whatsapp"/>
    <s v="Wendy Victorino"/>
    <n v="6370"/>
    <x v="5"/>
    <s v="F"/>
    <n v="58"/>
    <s v="C"/>
    <s v="Middle"/>
  </r>
  <r>
    <n v="43722"/>
    <n v="1223"/>
    <s v="USA"/>
    <d v="2023-11-03T23:31:00"/>
    <s v="Other"/>
    <s v="William Brown"/>
    <n v="6074"/>
    <x v="1"/>
    <s v="M"/>
    <n v="63"/>
    <s v="C"/>
    <s v="Senior"/>
  </r>
  <r>
    <n v="109547"/>
    <n v="1223"/>
    <s v="USA"/>
    <d v="2023-02-08T00:10:00"/>
    <s v="App"/>
    <s v="Anna O'Hara"/>
    <n v="719"/>
    <x v="1"/>
    <s v="M"/>
    <n v="63"/>
    <s v="C"/>
    <s v="Senior"/>
  </r>
  <r>
    <n v="588686"/>
    <n v="1224"/>
    <s v="France"/>
    <d v="2023-07-17T23:17:00"/>
    <s v="Website"/>
    <s v="Rosa Hernandez"/>
    <n v="9207"/>
    <x v="0"/>
    <s v="F"/>
    <n v="71"/>
    <s v="C"/>
    <s v="Senior"/>
  </r>
  <r>
    <n v="1677682"/>
    <n v="1224"/>
    <s v="France"/>
    <d v="2023-03-26T22:55:00"/>
    <s v="Other"/>
    <s v="Mory Kentary"/>
    <n v="8833"/>
    <x v="0"/>
    <s v="F"/>
    <n v="71"/>
    <s v="C"/>
    <s v="Senior"/>
  </r>
  <r>
    <n v="985800"/>
    <n v="1225"/>
    <s v="Spain"/>
    <d v="2023-12-16T00:53:00"/>
    <s v="Website"/>
    <s v="Julie King"/>
    <n v="3508"/>
    <x v="5"/>
    <s v="M"/>
    <n v="84"/>
    <s v="C"/>
    <s v="Senior"/>
  </r>
  <r>
    <n v="703166"/>
    <n v="1228"/>
    <s v="USA"/>
    <d v="2023-11-03T00:22:00"/>
    <s v="Whatsapp"/>
    <s v="Georg Pipps"/>
    <n v="2916"/>
    <x v="1"/>
    <s v="M"/>
    <n v="87"/>
    <s v="C"/>
    <s v="Senior"/>
  </r>
  <r>
    <n v="480878"/>
    <n v="1229"/>
    <s v="Australia"/>
    <d v="2023-05-26T01:37:00"/>
    <s v="Whatsapp"/>
    <s v="Sue Taylor"/>
    <n v="9502"/>
    <x v="7"/>
    <s v="F"/>
    <n v="67"/>
    <s v="C"/>
    <s v="Senior"/>
  </r>
  <r>
    <n v="710673"/>
    <n v="1229"/>
    <s v="Australia"/>
    <d v="2023-06-13T01:26:00"/>
    <s v="App"/>
    <s v="Catherine Dewey"/>
    <n v="6405"/>
    <x v="7"/>
    <s v="F"/>
    <n v="67"/>
    <s v="C"/>
    <s v="Senior"/>
  </r>
  <r>
    <n v="1473392"/>
    <n v="1230"/>
    <s v="Spain"/>
    <d v="2023-09-14T01:42:00"/>
    <s v="Whatsapp"/>
    <s v="Peter Ferguson"/>
    <n v="4758"/>
    <x v="5"/>
    <s v="F"/>
    <n v="80"/>
    <s v="C"/>
    <s v="Senior"/>
  </r>
  <r>
    <n v="1558773"/>
    <n v="1230"/>
    <s v="Spain"/>
    <d v="2023-08-05T00:57:00"/>
    <s v="Website"/>
    <s v="Pascale Cartrain"/>
    <n v="5890"/>
    <x v="5"/>
    <s v="F"/>
    <n v="80"/>
    <s v="C"/>
    <s v="Senior"/>
  </r>
  <r>
    <n v="425030"/>
    <n v="1231"/>
    <s v="Austria"/>
    <d v="2023-02-27T01:24:00"/>
    <s v="Whatsapp"/>
    <s v="Allen Nelson"/>
    <n v="5268"/>
    <x v="12"/>
    <s v="M"/>
    <n v="83"/>
    <s v="C"/>
    <s v="Senior"/>
  </r>
  <r>
    <n v="1254623"/>
    <n v="1234"/>
    <s v="USA"/>
    <d v="2023-02-01T00:27:00"/>
    <s v="Whatsapp"/>
    <s v="Veysel Oeztan"/>
    <n v="3138"/>
    <x v="1"/>
    <s v="M"/>
    <n v="89"/>
    <s v="C"/>
    <s v="Senior"/>
  </r>
  <r>
    <n v="1492578"/>
    <n v="1234"/>
    <s v="USA"/>
    <d v="2023-08-26T00:22:00"/>
    <s v="Whatsapp"/>
    <s v="Matti Karttunen"/>
    <n v="3400"/>
    <x v="1"/>
    <s v="M"/>
    <n v="89"/>
    <s v="C"/>
    <s v="Senior"/>
  </r>
  <r>
    <n v="1149488"/>
    <n v="1235"/>
    <s v="Singapore"/>
    <d v="2023-04-17T00:36:00"/>
    <s v="Website"/>
    <s v="Jose Pedro Roel"/>
    <n v="2062"/>
    <x v="3"/>
    <s v="M"/>
    <n v="69"/>
    <s v="C"/>
    <s v="Senior"/>
  </r>
  <r>
    <n v="1635597"/>
    <n v="1235"/>
    <s v="Singapore"/>
    <d v="2023-09-03T23:09:00"/>
    <s v="Whatsapp"/>
    <s v="Leslie Murphy"/>
    <n v="7590"/>
    <x v="3"/>
    <s v="M"/>
    <n v="69"/>
    <s v="C"/>
    <s v="Senior"/>
  </r>
  <r>
    <n v="664585"/>
    <n v="1236"/>
    <s v="USA"/>
    <d v="2023-06-10T00:50:00"/>
    <s v="Whatsapp"/>
    <s v="Kwai Yu"/>
    <n v="9357"/>
    <x v="1"/>
    <s v="M"/>
    <n v="47"/>
    <s v="C"/>
    <s v="Middle"/>
  </r>
  <r>
    <n v="874091"/>
    <n v="1236"/>
    <s v="USA"/>
    <d v="2023-07-14T23:18:00"/>
    <s v="Website"/>
    <s v="Akiko Shimamura"/>
    <n v="54"/>
    <x v="1"/>
    <s v="M"/>
    <n v="47"/>
    <s v="C"/>
    <s v="Middle"/>
  </r>
  <r>
    <n v="1023043"/>
    <n v="1237"/>
    <s v="USA"/>
    <d v="2023-08-28T00:25:00"/>
    <s v="App"/>
    <s v="Sue King"/>
    <n v="534"/>
    <x v="1"/>
    <s v="F"/>
    <n v="87"/>
    <s v="C"/>
    <s v="Senior"/>
  </r>
  <r>
    <n v="1604334"/>
    <n v="1237"/>
    <s v="USA"/>
    <d v="2023-12-17T23:32:00"/>
    <s v="Whatsapp"/>
    <s v="Janine Labrune"/>
    <n v="4433"/>
    <x v="1"/>
    <s v="F"/>
    <n v="87"/>
    <s v="C"/>
    <s v="Senior"/>
  </r>
  <r>
    <n v="1609928"/>
    <n v="1237"/>
    <s v="USA"/>
    <d v="2023-06-05T00:58:00"/>
    <s v="App"/>
    <s v="Pirkko Koskitalo"/>
    <n v="373"/>
    <x v="1"/>
    <s v="F"/>
    <n v="87"/>
    <s v="C"/>
    <s v="Senior"/>
  </r>
  <r>
    <n v="1352182"/>
    <n v="1238"/>
    <s v="USA"/>
    <d v="2023-05-08T01:10:00"/>
    <s v="Website"/>
    <s v="Elizabeth Lincoln"/>
    <n v="2508"/>
    <x v="1"/>
    <s v="F"/>
    <n v="65"/>
    <s v="C"/>
    <s v="Senior"/>
  </r>
  <r>
    <n v="635743"/>
    <n v="1239"/>
    <s v="Spain"/>
    <d v="2023-12-06T22:37:00"/>
    <s v="App"/>
    <s v="Mart¡n Sommer"/>
    <n v="782"/>
    <x v="5"/>
    <s v="F"/>
    <n v="86"/>
    <s v="C"/>
    <s v="Senior"/>
  </r>
  <r>
    <n v="992535"/>
    <n v="1239"/>
    <s v="Spain"/>
    <d v="2023-01-12T22:55:00"/>
    <s v="Other"/>
    <s v="Elizabeth Devon"/>
    <n v="2549"/>
    <x v="5"/>
    <s v="F"/>
    <n v="86"/>
    <s v="C"/>
    <s v="Senior"/>
  </r>
  <r>
    <n v="31216"/>
    <n v="1240"/>
    <s v="Germany"/>
    <d v="2023-09-25T23:46:00"/>
    <s v="Website"/>
    <s v="Julie Murphy"/>
    <n v="8294"/>
    <x v="6"/>
    <s v="M"/>
    <n v="24"/>
    <s v="C"/>
    <s v="Young"/>
  </r>
  <r>
    <n v="456612"/>
    <n v="1240"/>
    <s v="Germany"/>
    <d v="2023-02-28T00:33:00"/>
    <s v="Whatsapp"/>
    <s v="Pascale Cartrain"/>
    <n v="1900"/>
    <x v="6"/>
    <s v="M"/>
    <n v="24"/>
    <s v="C"/>
    <s v="Young"/>
  </r>
  <r>
    <n v="82314"/>
    <n v="1242"/>
    <s v="Spain"/>
    <d v="2023-12-21T00:51:00"/>
    <s v="App"/>
    <s v="Jonas Bergulfsen"/>
    <n v="9870"/>
    <x v="5"/>
    <s v="F"/>
    <n v="55"/>
    <s v="C"/>
    <s v="Middle"/>
  </r>
  <r>
    <n v="704734"/>
    <n v="1243"/>
    <s v="Spain"/>
    <d v="2023-09-25T22:35:00"/>
    <s v="Website"/>
    <s v="Janine Labrune"/>
    <n v="9313"/>
    <x v="5"/>
    <s v="M"/>
    <n v="24"/>
    <s v="C"/>
    <s v="Young"/>
  </r>
  <r>
    <n v="951353"/>
    <n v="1243"/>
    <s v="Spain"/>
    <d v="2023-07-10T00:29:00"/>
    <s v="App"/>
    <s v="Wendy Victorino"/>
    <n v="9524"/>
    <x v="5"/>
    <s v="M"/>
    <n v="24"/>
    <s v="C"/>
    <s v="Young"/>
  </r>
  <r>
    <n v="1056710"/>
    <n v="1243"/>
    <s v="Spain"/>
    <d v="2023-07-31T00:40:00"/>
    <s v="Whatsapp"/>
    <s v="Valarie Nelson"/>
    <n v="1855"/>
    <x v="5"/>
    <s v="M"/>
    <n v="24"/>
    <s v="C"/>
    <s v="Young"/>
  </r>
  <r>
    <n v="1320558"/>
    <n v="1243"/>
    <s v="Spain"/>
    <d v="2023-07-12T23:36:00"/>
    <s v="Website"/>
    <s v="Arnold Cruz"/>
    <n v="6197"/>
    <x v="5"/>
    <s v="M"/>
    <n v="24"/>
    <s v="C"/>
    <s v="Young"/>
  </r>
  <r>
    <n v="1512442"/>
    <n v="1243"/>
    <s v="Spain"/>
    <d v="2023-06-18T00:35:00"/>
    <s v="App"/>
    <s v="Jeff Young"/>
    <n v="7379"/>
    <x v="5"/>
    <s v="M"/>
    <n v="24"/>
    <s v="C"/>
    <s v="Young"/>
  </r>
  <r>
    <n v="221857"/>
    <n v="1244"/>
    <s v="Spain"/>
    <d v="2023-07-17T01:14:00"/>
    <s v="Other"/>
    <s v="Georg Pipps"/>
    <n v="4142"/>
    <x v="5"/>
    <s v="F"/>
    <n v="20"/>
    <s v="C"/>
    <s v="Young"/>
  </r>
  <r>
    <n v="1486426"/>
    <n v="1244"/>
    <s v="Spain"/>
    <d v="2023-10-30T23:38:00"/>
    <s v="App"/>
    <s v="Julie Young"/>
    <n v="8227"/>
    <x v="5"/>
    <s v="F"/>
    <n v="20"/>
    <s v="C"/>
    <s v="Young"/>
  </r>
  <r>
    <n v="889356"/>
    <n v="1246"/>
    <s v="France"/>
    <d v="2023-03-17T00:39:00"/>
    <s v="Other"/>
    <s v="Anna O'Hara"/>
    <n v="2670"/>
    <x v="0"/>
    <s v="M"/>
    <n v="85"/>
    <s v="C"/>
    <s v="Senior"/>
  </r>
  <r>
    <n v="74485"/>
    <n v="1247"/>
    <s v="USA"/>
    <d v="2023-12-14T00:20:00"/>
    <s v="App"/>
    <s v="Thomas Hardy"/>
    <n v="4523"/>
    <x v="1"/>
    <s v="F"/>
    <n v="24"/>
    <s v="C"/>
    <s v="Young"/>
  </r>
  <r>
    <n v="1336827"/>
    <n v="1247"/>
    <s v="USA"/>
    <d v="2023-04-17T23:41:00"/>
    <s v="App"/>
    <s v="Henriette Pfalzheim"/>
    <n v="8526"/>
    <x v="1"/>
    <s v="F"/>
    <n v="24"/>
    <s v="C"/>
    <s v="Young"/>
  </r>
  <r>
    <n v="1062871"/>
    <n v="1248"/>
    <s v="USA"/>
    <d v="2023-02-06T01:25:00"/>
    <s v="Website"/>
    <s v="Catherine Dewey"/>
    <n v="6459"/>
    <x v="1"/>
    <s v="M"/>
    <n v="87"/>
    <s v="C"/>
    <s v="Senior"/>
  </r>
  <r>
    <n v="489692"/>
    <n v="1249"/>
    <s v="USA"/>
    <d v="2023-09-23T00:23:00"/>
    <s v="Whatsapp"/>
    <s v="Victoria Ashworth"/>
    <n v="9580"/>
    <x v="1"/>
    <s v="F"/>
    <n v="76"/>
    <s v="C"/>
    <s v="Senior"/>
  </r>
  <r>
    <n v="196872"/>
    <n v="1250"/>
    <s v="USA"/>
    <d v="2023-09-25T01:13:00"/>
    <s v="App"/>
    <s v="Mart¡n Sommer"/>
    <n v="5888"/>
    <x v="1"/>
    <s v="M"/>
    <n v="57"/>
    <s v="C"/>
    <s v="Middle"/>
  </r>
  <r>
    <n v="1129725"/>
    <n v="1250"/>
    <s v="USA"/>
    <d v="2023-11-09T00:08:00"/>
    <s v="Whatsapp"/>
    <s v="Valarie Young"/>
    <n v="9660"/>
    <x v="1"/>
    <s v="M"/>
    <n v="57"/>
    <s v="C"/>
    <s v="Middle"/>
  </r>
  <r>
    <n v="33963"/>
    <n v="1251"/>
    <s v="USA"/>
    <d v="2023-10-06T23:40:00"/>
    <s v="Other"/>
    <s v="Allen Nelson"/>
    <n v="6147"/>
    <x v="1"/>
    <s v="M"/>
    <n v="31"/>
    <s v="C"/>
    <s v="Young"/>
  </r>
  <r>
    <n v="883228"/>
    <n v="1251"/>
    <s v="USA"/>
    <d v="2023-04-19T01:24:00"/>
    <s v="Other"/>
    <s v="Leslie Murphy"/>
    <n v="381"/>
    <x v="1"/>
    <s v="M"/>
    <n v="31"/>
    <s v="C"/>
    <s v="Young"/>
  </r>
  <r>
    <n v="1095387"/>
    <n v="1251"/>
    <s v="USA"/>
    <d v="2023-11-16T02:09:00"/>
    <s v="Whatsapp"/>
    <s v="Wendy Victorino"/>
    <n v="2942"/>
    <x v="1"/>
    <s v="M"/>
    <n v="31"/>
    <s v="C"/>
    <s v="Young"/>
  </r>
  <r>
    <n v="1060684"/>
    <n v="1252"/>
    <s v="USA"/>
    <d v="2023-04-07T23:50:00"/>
    <s v="Other"/>
    <s v="Mary Saveley"/>
    <n v="4684"/>
    <x v="1"/>
    <s v="F"/>
    <n v="66"/>
    <s v="C"/>
    <s v="Senior"/>
  </r>
  <r>
    <n v="1241751"/>
    <n v="1252"/>
    <s v="USA"/>
    <d v="2023-05-04T23:40:00"/>
    <s v="Whatsapp"/>
    <s v="Jeff Young"/>
    <n v="6106"/>
    <x v="1"/>
    <s v="F"/>
    <n v="66"/>
    <s v="C"/>
    <s v="Senior"/>
  </r>
  <r>
    <n v="572221"/>
    <n v="1253"/>
    <s v="USA"/>
    <d v="2023-07-25T23:27:00"/>
    <s v="Whatsapp"/>
    <s v="Diego Freyre"/>
    <n v="9800"/>
    <x v="1"/>
    <s v="F"/>
    <n v="79"/>
    <s v="C"/>
    <s v="Senior"/>
  </r>
  <r>
    <n v="1012304"/>
    <n v="1253"/>
    <s v="USA"/>
    <d v="2023-01-22T00:24:00"/>
    <s v="Website"/>
    <s v="Sue Frick"/>
    <n v="6132"/>
    <x v="1"/>
    <s v="F"/>
    <n v="79"/>
    <s v="C"/>
    <s v="Senior"/>
  </r>
  <r>
    <n v="713425"/>
    <n v="1254"/>
    <s v="France"/>
    <d v="2023-11-28T00:55:00"/>
    <s v="Other"/>
    <s v="Valarie Nelson"/>
    <n v="918"/>
    <x v="0"/>
    <s v="M"/>
    <n v="71"/>
    <s v="C"/>
    <s v="Senior"/>
  </r>
  <r>
    <n v="439986"/>
    <n v="1256"/>
    <s v="Spain"/>
    <d v="2023-07-22T00:53:00"/>
    <s v="App"/>
    <s v="Peter Ferguson"/>
    <n v="6038"/>
    <x v="5"/>
    <s v="M"/>
    <n v="29"/>
    <s v="C"/>
    <s v="Young"/>
  </r>
  <r>
    <n v="1016109"/>
    <n v="1256"/>
    <s v="Spain"/>
    <d v="2023-12-30T23:14:00"/>
    <s v="Other"/>
    <s v="Giovanni Rovelli"/>
    <n v="8981"/>
    <x v="5"/>
    <s v="M"/>
    <n v="29"/>
    <s v="C"/>
    <s v="Young"/>
  </r>
  <r>
    <n v="53119"/>
    <n v="1257"/>
    <s v="USA"/>
    <d v="2023-04-14T01:28:00"/>
    <s v="App"/>
    <s v="Kwai Yu"/>
    <n v="6403"/>
    <x v="1"/>
    <s v="M"/>
    <n v="69"/>
    <s v="C"/>
    <s v="Senior"/>
  </r>
  <r>
    <n v="383311"/>
    <n v="1257"/>
    <s v="USA"/>
    <d v="2023-08-16T23:53:00"/>
    <s v="Whatsapp"/>
    <s v="Veysel Oeztan"/>
    <n v="362"/>
    <x v="1"/>
    <s v="M"/>
    <n v="69"/>
    <s v="C"/>
    <s v="Senior"/>
  </r>
  <r>
    <n v="1226095"/>
    <n v="1257"/>
    <s v="USA"/>
    <d v="2023-10-31T00:20:00"/>
    <s v="Whatsapp"/>
    <s v="Mary Saveley"/>
    <n v="782"/>
    <x v="1"/>
    <s v="M"/>
    <n v="69"/>
    <s v="C"/>
    <s v="Senior"/>
  </r>
  <r>
    <n v="1046125"/>
    <n v="1258"/>
    <s v="USA"/>
    <d v="2023-04-08T00:29:00"/>
    <s v="Other"/>
    <s v="Peter Ferguson"/>
    <n v="9104"/>
    <x v="1"/>
    <s v="M"/>
    <n v="87"/>
    <s v="C"/>
    <s v="Senior"/>
  </r>
  <r>
    <n v="419676"/>
    <n v="1259"/>
    <s v="USA"/>
    <d v="2023-05-14T01:40:00"/>
    <s v="Whatsapp"/>
    <s v="Laurence Lebihan"/>
    <n v="7702"/>
    <x v="1"/>
    <s v="M"/>
    <n v="45"/>
    <s v="C"/>
    <s v="Middle"/>
  </r>
  <r>
    <n v="1047821"/>
    <n v="1259"/>
    <s v="USA"/>
    <d v="2023-06-27T23:05:00"/>
    <s v="Whatsapp"/>
    <s v="Sue Frick"/>
    <n v="4812"/>
    <x v="1"/>
    <s v="M"/>
    <n v="45"/>
    <s v="C"/>
    <s v="Middle"/>
  </r>
  <r>
    <n v="195704"/>
    <n v="1260"/>
    <s v="France"/>
    <d v="2023-02-16T00:25:00"/>
    <s v="Whatsapp"/>
    <s v="Palle Ibsen"/>
    <n v="6946"/>
    <x v="0"/>
    <s v="M"/>
    <n v="54"/>
    <s v="C"/>
    <s v="Middle"/>
  </r>
  <r>
    <n v="112919"/>
    <n v="1262"/>
    <s v="USA"/>
    <d v="2023-08-03T00:09:00"/>
    <s v="Other"/>
    <s v="Michael Holz"/>
    <n v="3155"/>
    <x v="1"/>
    <s v="M"/>
    <n v="41"/>
    <s v="C"/>
    <s v="Middle"/>
  </r>
  <r>
    <n v="1461194"/>
    <n v="1262"/>
    <s v="USA"/>
    <d v="2023-04-29T01:37:00"/>
    <s v="App"/>
    <s v="Jose Pedro Roel"/>
    <n v="9700"/>
    <x v="1"/>
    <s v="M"/>
    <n v="41"/>
    <s v="C"/>
    <s v="Middle"/>
  </r>
  <r>
    <n v="942561"/>
    <n v="1263"/>
    <s v="USA"/>
    <d v="2023-10-13T23:52:00"/>
    <s v="Other"/>
    <s v="Victoria Ashworth"/>
    <n v="1046"/>
    <x v="1"/>
    <s v="F"/>
    <n v="78"/>
    <s v="C"/>
    <s v="Senior"/>
  </r>
  <r>
    <n v="1237283"/>
    <n v="1263"/>
    <s v="USA"/>
    <d v="2023-02-21T01:19:00"/>
    <s v="Other"/>
    <s v="Victoria Ashworth"/>
    <n v="3809"/>
    <x v="1"/>
    <s v="F"/>
    <n v="78"/>
    <s v="C"/>
    <s v="Senior"/>
  </r>
  <r>
    <n v="118960"/>
    <n v="1265"/>
    <s v="USA"/>
    <d v="2023-03-19T00:27:00"/>
    <s v="Website"/>
    <s v="Kwai Yu"/>
    <n v="3942"/>
    <x v="1"/>
    <s v="M"/>
    <n v="72"/>
    <s v="C"/>
    <s v="Senior"/>
  </r>
  <r>
    <n v="570816"/>
    <n v="1266"/>
    <s v="USA"/>
    <d v="2023-01-01T02:58:00"/>
    <s v="Website"/>
    <s v="Sean Connery"/>
    <n v="1195"/>
    <x v="1"/>
    <s v="M"/>
    <n v="42"/>
    <s v="C"/>
    <s v="Middle"/>
  </r>
  <r>
    <n v="804031"/>
    <n v="1267"/>
    <s v="Italy"/>
    <d v="2023-01-02T01:19:00"/>
    <s v="Other"/>
    <s v="Arnold Cruz"/>
    <n v="9935"/>
    <x v="9"/>
    <s v="M"/>
    <n v="62"/>
    <s v="C"/>
    <s v="Senior"/>
  </r>
  <r>
    <n v="935947"/>
    <n v="1267"/>
    <s v="Italy"/>
    <d v="2023-07-09T01:19:00"/>
    <s v="App"/>
    <s v="Frederique Citeaux"/>
    <n v="5054"/>
    <x v="9"/>
    <s v="M"/>
    <n v="62"/>
    <s v="C"/>
    <s v="Senior"/>
  </r>
  <r>
    <n v="1542373"/>
    <n v="1267"/>
    <s v="Italy"/>
    <d v="2023-05-13T00:40:00"/>
    <s v="Whatsapp"/>
    <s v="Eric Natividad"/>
    <n v="3468"/>
    <x v="9"/>
    <s v="M"/>
    <n v="62"/>
    <s v="C"/>
    <s v="Senior"/>
  </r>
  <r>
    <n v="341522"/>
    <n v="1268"/>
    <s v="USA"/>
    <d v="2023-08-12T00:34:00"/>
    <s v="Whatsapp"/>
    <s v="Julie Murphy"/>
    <n v="1649"/>
    <x v="1"/>
    <s v="M"/>
    <n v="48"/>
    <s v="C"/>
    <s v="Middle"/>
  </r>
  <r>
    <n v="232261"/>
    <n v="1269"/>
    <s v="Switzerland"/>
    <d v="2023-08-31T22:35:00"/>
    <s v="Whatsapp"/>
    <s v="Dean Cassidy"/>
    <n v="434"/>
    <x v="13"/>
    <s v="M"/>
    <n v="48"/>
    <s v="C"/>
    <s v="Middle"/>
  </r>
  <r>
    <n v="611976"/>
    <n v="1269"/>
    <s v="Switzerland"/>
    <d v="2023-11-11T23:14:00"/>
    <s v="Whatsapp"/>
    <s v="Georg Pipps"/>
    <n v="3073"/>
    <x v="13"/>
    <s v="M"/>
    <n v="48"/>
    <s v="C"/>
    <s v="Middle"/>
  </r>
  <r>
    <n v="1003833"/>
    <n v="1270"/>
    <s v="USA"/>
    <d v="2023-03-14T23:37:00"/>
    <s v="App"/>
    <s v="Diego Freyre"/>
    <n v="5170"/>
    <x v="1"/>
    <s v="M"/>
    <n v="48"/>
    <s v="C"/>
    <s v="Middle"/>
  </r>
  <r>
    <n v="846209"/>
    <n v="1271"/>
    <s v="France"/>
    <d v="2023-02-20T00:58:00"/>
    <s v="Website"/>
    <s v="Julie Brown"/>
    <n v="9945"/>
    <x v="0"/>
    <s v="F"/>
    <n v="43"/>
    <s v="C"/>
    <s v="Middle"/>
  </r>
  <r>
    <n v="1446428"/>
    <n v="1271"/>
    <s v="France"/>
    <d v="2023-12-31T23:34:00"/>
    <s v="Other"/>
    <s v="Jytte Petersen"/>
    <n v="4354"/>
    <x v="0"/>
    <s v="F"/>
    <n v="43"/>
    <s v="C"/>
    <s v="Middle"/>
  </r>
  <r>
    <n v="1564843"/>
    <n v="1271"/>
    <s v="France"/>
    <d v="2023-02-16T01:53:00"/>
    <s v="Other"/>
    <s v="Giovanni Rovelli"/>
    <n v="2114"/>
    <x v="0"/>
    <s v="F"/>
    <n v="43"/>
    <s v="C"/>
    <s v="Middle"/>
  </r>
  <r>
    <n v="228177"/>
    <n v="1272"/>
    <s v="Australia"/>
    <d v="2023-05-08T00:53:00"/>
    <s v="Website"/>
    <s v="Diego Freyre"/>
    <n v="8567"/>
    <x v="7"/>
    <s v="F"/>
    <n v="39"/>
    <s v="C"/>
    <s v="Middle"/>
  </r>
  <r>
    <n v="861120"/>
    <n v="1274"/>
    <s v="USA"/>
    <d v="2023-06-23T00:26:00"/>
    <s v="Whatsapp"/>
    <s v="Adrian Huxley"/>
    <n v="6826"/>
    <x v="1"/>
    <s v="F"/>
    <n v="78"/>
    <s v="C"/>
    <s v="Senior"/>
  </r>
  <r>
    <n v="1386601"/>
    <n v="1276"/>
    <s v="France"/>
    <d v="2023-04-10T00:40:00"/>
    <s v="App"/>
    <s v="Valarie Nelson"/>
    <n v="4677"/>
    <x v="0"/>
    <s v="M"/>
    <n v="88"/>
    <s v="C"/>
    <s v="Senior"/>
  </r>
  <r>
    <n v="1452251"/>
    <n v="1276"/>
    <s v="France"/>
    <d v="2023-03-24T22:54:00"/>
    <s v="Other"/>
    <s v="Paul Henriot"/>
    <n v="9140"/>
    <x v="0"/>
    <s v="M"/>
    <n v="88"/>
    <s v="C"/>
    <s v="Senior"/>
  </r>
  <r>
    <n v="748997"/>
    <n v="1277"/>
    <s v="Switzerland"/>
    <d v="2023-06-14T00:13:00"/>
    <s v="Other"/>
    <s v="Leslie Taylor"/>
    <n v="9873"/>
    <x v="13"/>
    <s v="F"/>
    <n v="73"/>
    <s v="C"/>
    <s v="Senior"/>
  </r>
  <r>
    <n v="623935"/>
    <n v="1278"/>
    <s v="USA"/>
    <d v="2023-04-11T01:24:00"/>
    <s v="Other"/>
    <s v="Maria Larsson"/>
    <n v="7665"/>
    <x v="1"/>
    <s v="F"/>
    <n v="69"/>
    <s v="C"/>
    <s v="Senior"/>
  </r>
  <r>
    <n v="680722"/>
    <n v="1278"/>
    <s v="USA"/>
    <d v="2023-04-16T02:00:00"/>
    <s v="Website"/>
    <s v="Jean Fresnisre"/>
    <n v="421"/>
    <x v="1"/>
    <s v="F"/>
    <n v="69"/>
    <s v="C"/>
    <s v="Senior"/>
  </r>
  <r>
    <n v="471691"/>
    <n v="1279"/>
    <s v="USA"/>
    <d v="2023-04-10T01:45:00"/>
    <s v="Website"/>
    <s v="Wendy Victorino"/>
    <n v="1314"/>
    <x v="1"/>
    <s v="F"/>
    <n v="52"/>
    <s v="C"/>
    <s v="Middle"/>
  </r>
  <r>
    <n v="103462"/>
    <n v="1280"/>
    <s v="USA"/>
    <d v="2023-10-13T00:35:00"/>
    <s v="Whatsapp"/>
    <s v="Julie Brown"/>
    <n v="9693"/>
    <x v="1"/>
    <s v="M"/>
    <n v="69"/>
    <s v="C"/>
    <s v="Senior"/>
  </r>
  <r>
    <n v="264917"/>
    <n v="1281"/>
    <s v="Spain"/>
    <d v="2023-07-23T00:15:00"/>
    <s v="Website"/>
    <s v="Jeff Young"/>
    <n v="1214"/>
    <x v="5"/>
    <s v="F"/>
    <n v="61"/>
    <s v="C"/>
    <s v="Senior"/>
  </r>
  <r>
    <n v="52659"/>
    <n v="1282"/>
    <s v="France"/>
    <d v="2023-06-07T00:55:00"/>
    <s v="Whatsapp"/>
    <s v="Diego Freyre"/>
    <n v="3865"/>
    <x v="0"/>
    <s v="M"/>
    <n v="35"/>
    <s v="C"/>
    <s v="Middle"/>
  </r>
  <r>
    <n v="1350840"/>
    <n v="1282"/>
    <s v="France"/>
    <d v="2023-07-01T22:52:00"/>
    <s v="Website"/>
    <s v="Mory Kentary"/>
    <n v="6519"/>
    <x v="0"/>
    <s v="M"/>
    <n v="35"/>
    <s v="C"/>
    <s v="Middle"/>
  </r>
  <r>
    <n v="577243"/>
    <n v="1283"/>
    <s v="USA"/>
    <d v="2023-01-31T01:24:00"/>
    <s v="Other"/>
    <s v="Rosa Hernandez"/>
    <n v="4138"/>
    <x v="1"/>
    <s v="M"/>
    <n v="30"/>
    <s v="C"/>
    <s v="Young"/>
  </r>
  <r>
    <n v="267881"/>
    <n v="1284"/>
    <s v="Spain"/>
    <d v="2023-10-23T00:17:00"/>
    <s v="Whatsapp"/>
    <s v="Pirkko Koskitalo"/>
    <n v="395"/>
    <x v="5"/>
    <s v="M"/>
    <n v="73"/>
    <s v="C"/>
    <s v="Senior"/>
  </r>
  <r>
    <n v="325939"/>
    <n v="1285"/>
    <s v="Spain"/>
    <d v="2023-12-24T22:53:00"/>
    <s v="Whatsapp"/>
    <s v="Michael Holz"/>
    <n v="4569"/>
    <x v="5"/>
    <s v="F"/>
    <n v="56"/>
    <s v="C"/>
    <s v="Middle"/>
  </r>
  <r>
    <n v="1470933"/>
    <n v="1285"/>
    <s v="Spain"/>
    <d v="2023-08-02T00:55:00"/>
    <s v="Other"/>
    <s v="Mart¡n Sommer"/>
    <n v="5249"/>
    <x v="5"/>
    <s v="F"/>
    <n v="56"/>
    <s v="C"/>
    <s v="Middle"/>
  </r>
  <r>
    <n v="926690"/>
    <n v="1286"/>
    <s v="USA"/>
    <d v="2023-05-12T00:04:00"/>
    <s v="Website"/>
    <s v="Diego Freyre"/>
    <n v="197"/>
    <x v="1"/>
    <s v="M"/>
    <n v="61"/>
    <s v="C"/>
    <s v="Senior"/>
  </r>
  <r>
    <n v="472645"/>
    <n v="1290"/>
    <s v="USA"/>
    <d v="2023-11-13T01:24:00"/>
    <s v="Other"/>
    <s v="Kwai Yu"/>
    <n v="3018"/>
    <x v="1"/>
    <s v="M"/>
    <n v="31"/>
    <s v="C"/>
    <s v="Young"/>
  </r>
  <r>
    <n v="624499"/>
    <n v="1290"/>
    <s v="USA"/>
    <d v="2023-01-06T00:40:00"/>
    <s v="Other"/>
    <s v="Annette Roulet"/>
    <n v="4403"/>
    <x v="1"/>
    <s v="M"/>
    <n v="31"/>
    <s v="C"/>
    <s v="Young"/>
  </r>
  <r>
    <n v="726616"/>
    <n v="1290"/>
    <s v="USA"/>
    <d v="2023-08-06T23:38:00"/>
    <s v="Whatsapp"/>
    <s v="Dominique Perrier"/>
    <n v="6697"/>
    <x v="1"/>
    <s v="M"/>
    <n v="31"/>
    <s v="C"/>
    <s v="Young"/>
  </r>
  <r>
    <n v="1587760"/>
    <n v="1290"/>
    <s v="USA"/>
    <d v="2023-12-02T00:38:00"/>
    <s v="App"/>
    <s v="Wing C Tam"/>
    <n v="9238"/>
    <x v="1"/>
    <s v="M"/>
    <n v="31"/>
    <s v="C"/>
    <s v="Young"/>
  </r>
  <r>
    <n v="75315"/>
    <n v="1291"/>
    <s v="USA"/>
    <d v="2023-07-31T00:47:00"/>
    <s v="Website"/>
    <s v="Michael Chandler"/>
    <n v="7931"/>
    <x v="1"/>
    <s v="F"/>
    <n v="72"/>
    <s v="C"/>
    <s v="Senior"/>
  </r>
  <r>
    <n v="1024270"/>
    <n v="1292"/>
    <s v="USA"/>
    <d v="2023-05-04T01:52:00"/>
    <s v="Whatsapp"/>
    <s v="Julie Brown"/>
    <n v="114"/>
    <x v="1"/>
    <s v="F"/>
    <n v="38"/>
    <s v="C"/>
    <s v="Middle"/>
  </r>
  <r>
    <n v="191639"/>
    <n v="1293"/>
    <s v="USA"/>
    <d v="2023-04-26T23:40:00"/>
    <s v="App"/>
    <s v="Kalle Suominen"/>
    <n v="957"/>
    <x v="1"/>
    <s v="M"/>
    <n v="38"/>
    <s v="C"/>
    <s v="Middle"/>
  </r>
  <r>
    <n v="408798"/>
    <n v="1293"/>
    <s v="USA"/>
    <d v="2023-01-31T01:32:00"/>
    <s v="Whatsapp"/>
    <s v="Valarie Young"/>
    <n v="9889"/>
    <x v="1"/>
    <s v="M"/>
    <n v="38"/>
    <s v="C"/>
    <s v="Middle"/>
  </r>
  <r>
    <n v="492855"/>
    <n v="1294"/>
    <s v="France"/>
    <d v="2023-12-25T23:02:00"/>
    <s v="App"/>
    <s v="Sue Frick"/>
    <n v="9532"/>
    <x v="0"/>
    <s v="F"/>
    <n v="54"/>
    <s v="C"/>
    <s v="Middle"/>
  </r>
  <r>
    <n v="829148"/>
    <n v="1294"/>
    <s v="France"/>
    <d v="2023-01-17T00:34:00"/>
    <s v="Whatsapp"/>
    <s v="Sean Connery"/>
    <n v="2908"/>
    <x v="0"/>
    <s v="F"/>
    <n v="54"/>
    <s v="C"/>
    <s v="Middle"/>
  </r>
  <r>
    <n v="1013492"/>
    <n v="1294"/>
    <s v="France"/>
    <d v="2023-11-23T23:39:00"/>
    <s v="App"/>
    <s v="Janine Labrune"/>
    <n v="4442"/>
    <x v="0"/>
    <s v="F"/>
    <n v="54"/>
    <s v="C"/>
    <s v="Middle"/>
  </r>
  <r>
    <n v="1091560"/>
    <n v="1294"/>
    <s v="France"/>
    <d v="2023-05-24T23:18:00"/>
    <s v="App"/>
    <s v="Mary Saveley"/>
    <n v="8903"/>
    <x v="0"/>
    <s v="F"/>
    <n v="54"/>
    <s v="C"/>
    <s v="Middle"/>
  </r>
  <r>
    <n v="748106"/>
    <n v="1295"/>
    <s v="Finland"/>
    <d v="2023-10-27T23:58:00"/>
    <s v="Website"/>
    <s v="Sue Frick"/>
    <n v="5025"/>
    <x v="8"/>
    <s v="F"/>
    <n v="86"/>
    <s v="C"/>
    <s v="Senior"/>
  </r>
  <r>
    <n v="1122327"/>
    <n v="1295"/>
    <s v="Finland"/>
    <d v="2023-08-02T16:44:00"/>
    <s v="App"/>
    <s v="Georg Pipps"/>
    <n v="6240"/>
    <x v="8"/>
    <s v="F"/>
    <n v="86"/>
    <s v="C"/>
    <s v="Senior"/>
  </r>
  <r>
    <n v="568908"/>
    <n v="1297"/>
    <s v="USA"/>
    <d v="2023-05-27T22:52:00"/>
    <s v="Other"/>
    <s v="Sue Taylor"/>
    <n v="3377"/>
    <x v="1"/>
    <s v="F"/>
    <n v="86"/>
    <s v="C"/>
    <s v="Senior"/>
  </r>
  <r>
    <n v="723357"/>
    <n v="1297"/>
    <s v="USA"/>
    <d v="2023-03-04T01:05:00"/>
    <s v="Website"/>
    <s v="Laurence Lebihan"/>
    <n v="4674"/>
    <x v="1"/>
    <s v="F"/>
    <n v="86"/>
    <s v="C"/>
    <s v="Senior"/>
  </r>
  <r>
    <n v="1260670"/>
    <n v="1301"/>
    <s v="Spain"/>
    <d v="2023-01-08T01:08:00"/>
    <s v="Whatsapp"/>
    <s v="Rosa Hernandez"/>
    <n v="1655"/>
    <x v="5"/>
    <s v="M"/>
    <n v="84"/>
    <s v="C"/>
    <s v="Senior"/>
  </r>
  <r>
    <n v="174998"/>
    <n v="1303"/>
    <s v="Spain"/>
    <d v="2023-03-01T23:52:00"/>
    <s v="Whatsapp"/>
    <s v="Miguel Barajas"/>
    <n v="5209"/>
    <x v="5"/>
    <s v="M"/>
    <n v="81"/>
    <s v="C"/>
    <s v="Senior"/>
  </r>
  <r>
    <n v="1001825"/>
    <n v="1304"/>
    <s v="Italy"/>
    <d v="2023-06-01T23:03:00"/>
    <s v="Website"/>
    <s v="Paul Henriot"/>
    <n v="7174"/>
    <x v="9"/>
    <s v="F"/>
    <n v="18"/>
    <s v="C"/>
    <s v="Young"/>
  </r>
  <r>
    <n v="1680806"/>
    <n v="1304"/>
    <s v="Italy"/>
    <d v="2023-06-23T00:29:00"/>
    <s v="App"/>
    <s v="Janine Labrune"/>
    <n v="3072"/>
    <x v="9"/>
    <s v="F"/>
    <n v="18"/>
    <s v="C"/>
    <s v="Young"/>
  </r>
  <r>
    <n v="508989"/>
    <n v="1307"/>
    <s v="France"/>
    <d v="2023-03-03T01:06:00"/>
    <s v="Other"/>
    <s v="Roland Keitel"/>
    <n v="3733"/>
    <x v="0"/>
    <s v="F"/>
    <n v="78"/>
    <s v="C"/>
    <s v="Senior"/>
  </r>
  <r>
    <n v="1666083"/>
    <n v="1307"/>
    <s v="France"/>
    <d v="2023-01-19T01:08:00"/>
    <s v="Other"/>
    <s v="Mary Saveley"/>
    <n v="4117"/>
    <x v="0"/>
    <s v="F"/>
    <n v="78"/>
    <s v="C"/>
    <s v="Senior"/>
  </r>
  <r>
    <n v="769005"/>
    <n v="1308"/>
    <s v="Spain"/>
    <d v="2023-12-31T01:51:00"/>
    <s v="Other"/>
    <s v="Diego Freyre"/>
    <n v="6183"/>
    <x v="5"/>
    <s v="F"/>
    <n v="56"/>
    <s v="C"/>
    <s v="Middle"/>
  </r>
  <r>
    <n v="867108"/>
    <n v="1310"/>
    <s v="Spain"/>
    <d v="2023-08-09T01:16:00"/>
    <s v="Other"/>
    <s v="Kwai Yu"/>
    <n v="9531"/>
    <x v="5"/>
    <s v="M"/>
    <n v="70"/>
    <s v="C"/>
    <s v="Senior"/>
  </r>
  <r>
    <n v="941028"/>
    <n v="1311"/>
    <s v="USA"/>
    <d v="2023-09-19T23:27:00"/>
    <s v="App"/>
    <s v="Julie Young"/>
    <n v="9422"/>
    <x v="1"/>
    <s v="M"/>
    <n v="20"/>
    <s v="C"/>
    <s v="Young"/>
  </r>
  <r>
    <n v="381897"/>
    <n v="1314"/>
    <s v="USA"/>
    <d v="2023-07-13T23:53:00"/>
    <s v="Whatsapp"/>
    <s v="Paul Henriot"/>
    <n v="3916"/>
    <x v="1"/>
    <s v="F"/>
    <n v="86"/>
    <s v="C"/>
    <s v="Senior"/>
  </r>
  <r>
    <n v="22486"/>
    <n v="1315"/>
    <s v="USA"/>
    <d v="2023-07-03T00:45:00"/>
    <s v="App"/>
    <s v="Francisca Cervantes"/>
    <n v="2819"/>
    <x v="1"/>
    <s v="F"/>
    <n v="76"/>
    <s v="C"/>
    <s v="Senior"/>
  </r>
  <r>
    <n v="1355679"/>
    <n v="1315"/>
    <s v="USA"/>
    <d v="2023-10-03T01:05:00"/>
    <s v="Whatsapp"/>
    <s v="Michael Donnermeyer"/>
    <n v="8855"/>
    <x v="1"/>
    <s v="F"/>
    <n v="76"/>
    <s v="C"/>
    <s v="Senior"/>
  </r>
  <r>
    <n v="474847"/>
    <n v="1316"/>
    <s v="Australia"/>
    <d v="2023-10-03T00:25:00"/>
    <s v="Website"/>
    <s v="Michael Frick"/>
    <n v="4155"/>
    <x v="7"/>
    <s v="F"/>
    <n v="70"/>
    <s v="C"/>
    <s v="Senior"/>
  </r>
  <r>
    <n v="1268060"/>
    <n v="1316"/>
    <s v="Australia"/>
    <d v="2023-01-04T01:50:00"/>
    <s v="Whatsapp"/>
    <s v="Georg Pipps"/>
    <n v="3876"/>
    <x v="7"/>
    <s v="F"/>
    <n v="70"/>
    <s v="C"/>
    <s v="Senior"/>
  </r>
  <r>
    <n v="500116"/>
    <n v="1317"/>
    <s v="France"/>
    <d v="2023-05-26T01:04:00"/>
    <s v="Other"/>
    <s v="Valarie Nelson"/>
    <n v="4269"/>
    <x v="0"/>
    <s v="M"/>
    <n v="54"/>
    <s v="C"/>
    <s v="Middle"/>
  </r>
  <r>
    <n v="368229"/>
    <n v="1318"/>
    <s v="USA"/>
    <d v="2023-11-19T23:37:00"/>
    <s v="App"/>
    <s v="Diego Freyre"/>
    <n v="4702"/>
    <x v="1"/>
    <s v="M"/>
    <n v="24"/>
    <s v="C"/>
    <s v="Young"/>
  </r>
  <r>
    <n v="447240"/>
    <n v="1318"/>
    <s v="USA"/>
    <d v="2023-11-16T23:08:00"/>
    <s v="Other"/>
    <s v="Valarie Young"/>
    <n v="6512"/>
    <x v="1"/>
    <s v="M"/>
    <n v="24"/>
    <s v="C"/>
    <s v="Young"/>
  </r>
  <r>
    <n v="662950"/>
    <n v="1320"/>
    <s v="Germany"/>
    <d v="2023-06-21T23:34:00"/>
    <s v="App"/>
    <s v="Catherine Dewey"/>
    <n v="8477"/>
    <x v="6"/>
    <s v="M"/>
    <n v="71"/>
    <s v="C"/>
    <s v="Senior"/>
  </r>
  <r>
    <n v="1024120"/>
    <n v="1323"/>
    <s v="Switzerland"/>
    <d v="2023-02-07T00:48:00"/>
    <s v="Website"/>
    <s v="Sue Taylor"/>
    <n v="2228"/>
    <x v="13"/>
    <s v="F"/>
    <n v="81"/>
    <s v="C"/>
    <s v="Senior"/>
  </r>
  <r>
    <n v="169945"/>
    <n v="1325"/>
    <s v="Spain"/>
    <d v="2023-07-04T00:54:00"/>
    <s v="Whatsapp"/>
    <s v="Julie Brown"/>
    <n v="9136"/>
    <x v="5"/>
    <s v="F"/>
    <n v="29"/>
    <s v="C"/>
    <s v="Young"/>
  </r>
  <r>
    <n v="1313997"/>
    <n v="1327"/>
    <s v="France"/>
    <d v="2023-02-27T00:04:00"/>
    <s v="Website"/>
    <s v="Francisca Cervantes"/>
    <n v="8609"/>
    <x v="0"/>
    <s v="M"/>
    <n v="34"/>
    <s v="C"/>
    <s v="Young"/>
  </r>
  <r>
    <n v="1000225"/>
    <n v="1329"/>
    <s v="USA"/>
    <d v="2023-08-25T23:04:00"/>
    <s v="Website"/>
    <s v="Wendy Victorino"/>
    <n v="3066"/>
    <x v="1"/>
    <s v="M"/>
    <n v="62"/>
    <s v="C"/>
    <s v="Senior"/>
  </r>
  <r>
    <n v="690697"/>
    <n v="1330"/>
    <s v="Australia"/>
    <d v="2023-03-02T00:12:00"/>
    <s v="Website"/>
    <s v="Wendy Victorino"/>
    <n v="2726"/>
    <x v="7"/>
    <s v="M"/>
    <n v="59"/>
    <s v="C"/>
    <s v="Middle"/>
  </r>
  <r>
    <n v="1586073"/>
    <n v="1330"/>
    <s v="Australia"/>
    <d v="2023-09-10T00:40:00"/>
    <s v="App"/>
    <s v="Rosa Hernandez"/>
    <n v="9985"/>
    <x v="7"/>
    <s v="M"/>
    <n v="59"/>
    <s v="C"/>
    <s v="Middle"/>
  </r>
  <r>
    <n v="84351"/>
    <n v="1331"/>
    <s v="USA"/>
    <d v="2023-04-19T00:13:00"/>
    <s v="Whatsapp"/>
    <s v="Julie Brown"/>
    <n v="4824"/>
    <x v="1"/>
    <s v="F"/>
    <n v="84"/>
    <s v="C"/>
    <s v="Senior"/>
  </r>
  <r>
    <n v="1279393"/>
    <n v="1340"/>
    <s v="Italy"/>
    <d v="2023-09-08T01:01:00"/>
    <s v="Other"/>
    <s v="Helen Bennett"/>
    <n v="9753"/>
    <x v="9"/>
    <s v="F"/>
    <n v="40"/>
    <s v="C"/>
    <s v="Middle"/>
  </r>
  <r>
    <n v="1201138"/>
    <n v="1342"/>
    <s v="USA"/>
    <d v="2023-03-14T00:57:00"/>
    <s v="Website"/>
    <s v="Michael Chandler"/>
    <n v="6081"/>
    <x v="1"/>
    <s v="M"/>
    <n v="24"/>
    <s v="C"/>
    <s v="Young"/>
  </r>
  <r>
    <n v="1229877"/>
    <n v="1342"/>
    <s v="USA"/>
    <d v="2023-08-06T23:01:00"/>
    <s v="Other"/>
    <s v="Kwai Yu"/>
    <n v="3454"/>
    <x v="1"/>
    <s v="M"/>
    <n v="24"/>
    <s v="C"/>
    <s v="Young"/>
  </r>
  <r>
    <n v="1477405"/>
    <n v="1342"/>
    <s v="USA"/>
    <d v="2023-10-04T01:32:00"/>
    <s v="Whatsapp"/>
    <s v="Elizabeth Lincoln"/>
    <n v="6068"/>
    <x v="1"/>
    <s v="M"/>
    <n v="24"/>
    <s v="C"/>
    <s v="Young"/>
  </r>
  <r>
    <n v="479363"/>
    <n v="1343"/>
    <s v="USA"/>
    <d v="2023-07-08T00:02:00"/>
    <s v="Other"/>
    <s v="Janine Labrune"/>
    <n v="1941"/>
    <x v="1"/>
    <s v="F"/>
    <n v="32"/>
    <s v="C"/>
    <s v="Young"/>
  </r>
  <r>
    <n v="944561"/>
    <n v="1343"/>
    <s v="USA"/>
    <d v="2023-02-24T23:00:00"/>
    <s v="App"/>
    <s v="Palle Ibsen"/>
    <n v="439"/>
    <x v="1"/>
    <s v="F"/>
    <n v="32"/>
    <s v="C"/>
    <s v="Young"/>
  </r>
  <r>
    <n v="137231"/>
    <n v="1344"/>
    <s v="Spain"/>
    <d v="2023-10-17T00:00:00"/>
    <s v="Whatsapp"/>
    <s v="Kalle Suominen"/>
    <n v="6898"/>
    <x v="5"/>
    <s v="M"/>
    <n v="40"/>
    <s v="C"/>
    <s v="Middle"/>
  </r>
  <r>
    <n v="213254"/>
    <n v="1344"/>
    <s v="Spain"/>
    <d v="2023-07-28T00:35:00"/>
    <s v="App"/>
    <s v="Elizabeth Devon"/>
    <n v="3943"/>
    <x v="5"/>
    <s v="M"/>
    <n v="40"/>
    <s v="C"/>
    <s v="Middle"/>
  </r>
  <r>
    <n v="711681"/>
    <n v="1344"/>
    <s v="Spain"/>
    <d v="2023-05-22T00:35:00"/>
    <s v="Website"/>
    <s v="Kwai Yu"/>
    <n v="3885"/>
    <x v="5"/>
    <s v="M"/>
    <n v="40"/>
    <s v="C"/>
    <s v="Middle"/>
  </r>
  <r>
    <n v="1000578"/>
    <n v="1344"/>
    <s v="Spain"/>
    <d v="2023-05-24T23:32:00"/>
    <s v="App"/>
    <s v="Jan Klaeboe"/>
    <n v="2515"/>
    <x v="5"/>
    <s v="M"/>
    <n v="40"/>
    <s v="C"/>
    <s v="Middle"/>
  </r>
  <r>
    <n v="353572"/>
    <n v="1346"/>
    <s v="USA"/>
    <d v="2023-02-24T23:36:00"/>
    <s v="Whatsapp"/>
    <s v="Valarie Young"/>
    <n v="4976"/>
    <x v="1"/>
    <s v="M"/>
    <n v="81"/>
    <s v="C"/>
    <s v="Senior"/>
  </r>
  <r>
    <n v="723244"/>
    <n v="1347"/>
    <s v="France"/>
    <d v="2023-08-23T00:11:00"/>
    <s v="Whatsapp"/>
    <s v="Arnold Cruz"/>
    <n v="6759"/>
    <x v="0"/>
    <s v="M"/>
    <n v="55"/>
    <s v="C"/>
    <s v="Middle"/>
  </r>
  <r>
    <n v="289906"/>
    <n v="1349"/>
    <s v="Australia"/>
    <d v="2023-04-15T23:54:00"/>
    <s v="Other"/>
    <s v="Eric Natividad"/>
    <n v="2771"/>
    <x v="7"/>
    <s v="M"/>
    <n v="66"/>
    <s v="C"/>
    <s v="Senior"/>
  </r>
  <r>
    <n v="1153425"/>
    <n v="1349"/>
    <s v="Australia"/>
    <d v="2023-07-05T01:06:00"/>
    <s v="Other"/>
    <s v="Diego Freyre"/>
    <n v="4412"/>
    <x v="7"/>
    <s v="M"/>
    <n v="66"/>
    <s v="C"/>
    <s v="Senior"/>
  </r>
  <r>
    <n v="841079"/>
    <n v="1350"/>
    <s v="Spain"/>
    <d v="2023-07-03T01:22:00"/>
    <s v="Other"/>
    <s v="Maria Hernandez"/>
    <n v="9133"/>
    <x v="5"/>
    <s v="M"/>
    <n v="51"/>
    <s v="C"/>
    <s v="Middle"/>
  </r>
  <r>
    <n v="1361969"/>
    <n v="1350"/>
    <s v="Spain"/>
    <d v="2023-05-05T02:00:00"/>
    <s v="Whatsapp"/>
    <s v="Valarie Young"/>
    <n v="3695"/>
    <x v="5"/>
    <s v="M"/>
    <n v="51"/>
    <s v="C"/>
    <s v="Middle"/>
  </r>
  <r>
    <n v="521015"/>
    <n v="1351"/>
    <s v="Spain"/>
    <d v="2023-04-04T01:09:00"/>
    <s v="Website"/>
    <s v="Diego Freyre"/>
    <n v="9200"/>
    <x v="5"/>
    <s v="F"/>
    <n v="42"/>
    <s v="C"/>
    <s v="Middle"/>
  </r>
  <r>
    <n v="184958"/>
    <n v="1354"/>
    <s v="Singapore"/>
    <d v="2023-08-12T00:58:00"/>
    <s v="Other"/>
    <s v="Eric Natividad"/>
    <n v="39"/>
    <x v="3"/>
    <s v="M"/>
    <n v="68"/>
    <s v="C"/>
    <s v="Senior"/>
  </r>
  <r>
    <n v="367308"/>
    <n v="1355"/>
    <s v="Spain"/>
    <d v="2023-01-15T02:22:00"/>
    <s v="Other"/>
    <s v="Mary Saveley"/>
    <n v="6648"/>
    <x v="5"/>
    <s v="M"/>
    <n v="83"/>
    <s v="C"/>
    <s v="Senior"/>
  </r>
  <r>
    <n v="931763"/>
    <n v="1355"/>
    <s v="Spain"/>
    <d v="2023-05-26T00:12:00"/>
    <s v="Other"/>
    <s v="Valarie Nelson"/>
    <n v="2372"/>
    <x v="5"/>
    <s v="M"/>
    <n v="83"/>
    <s v="C"/>
    <s v="Senior"/>
  </r>
  <r>
    <n v="995410"/>
    <n v="1355"/>
    <s v="Spain"/>
    <d v="2023-04-29T01:00:00"/>
    <s v="Website"/>
    <s v="Palle Ibsen"/>
    <n v="114"/>
    <x v="5"/>
    <s v="M"/>
    <n v="83"/>
    <s v="C"/>
    <s v="Senior"/>
  </r>
  <r>
    <n v="1112646"/>
    <n v="1355"/>
    <s v="Spain"/>
    <d v="2023-09-27T00:27:00"/>
    <s v="Whatsapp"/>
    <s v="Martine Rance"/>
    <n v="8949"/>
    <x v="5"/>
    <s v="M"/>
    <n v="83"/>
    <s v="C"/>
    <s v="Senior"/>
  </r>
  <r>
    <n v="276403"/>
    <n v="1356"/>
    <m/>
    <d v="2023-09-14T23:58:00"/>
    <s v="Website"/>
    <s v="Michael Frick"/>
    <n v="8633"/>
    <x v="5"/>
    <s v="M"/>
    <n v="26"/>
    <s v="C"/>
    <s v="Young"/>
  </r>
  <r>
    <n v="254795"/>
    <n v="1357"/>
    <s v="Ireland"/>
    <d v="2023-05-28T01:23:00"/>
    <s v="Other"/>
    <s v="Michael Holz"/>
    <n v="7938"/>
    <x v="11"/>
    <s v="M"/>
    <n v="43"/>
    <s v="C"/>
    <s v="Middle"/>
  </r>
  <r>
    <n v="302110"/>
    <n v="1357"/>
    <s v="Ireland"/>
    <d v="2023-10-15T01:26:00"/>
    <s v="App"/>
    <s v="Georg Pipps"/>
    <n v="4576"/>
    <x v="11"/>
    <s v="M"/>
    <n v="43"/>
    <s v="C"/>
    <s v="Middle"/>
  </r>
  <r>
    <n v="493043"/>
    <n v="1357"/>
    <s v="Ireland"/>
    <d v="2023-09-12T22:55:00"/>
    <s v="Other"/>
    <s v="Diego Freyre"/>
    <n v="852"/>
    <x v="11"/>
    <s v="M"/>
    <n v="43"/>
    <s v="C"/>
    <s v="Middle"/>
  </r>
  <r>
    <n v="611621"/>
    <n v="1357"/>
    <s v="Ireland"/>
    <d v="2023-05-31T00:05:00"/>
    <s v="Website"/>
    <s v="Diego Freyre"/>
    <n v="9926"/>
    <x v="11"/>
    <s v="M"/>
    <n v="43"/>
    <s v="C"/>
    <s v="Middle"/>
  </r>
  <r>
    <n v="1314159"/>
    <n v="1357"/>
    <s v="Ireland"/>
    <d v="2023-07-23T00:26:00"/>
    <s v="App"/>
    <s v="Helen Bennett"/>
    <n v="3684"/>
    <x v="11"/>
    <s v="M"/>
    <n v="43"/>
    <s v="C"/>
    <s v="Middle"/>
  </r>
  <r>
    <n v="1558891"/>
    <n v="1358"/>
    <s v="Australia"/>
    <d v="2023-01-22T00:28:00"/>
    <s v="Other"/>
    <s v="Mory Kentary"/>
    <n v="9227"/>
    <x v="7"/>
    <s v="F"/>
    <n v="60"/>
    <s v="C"/>
    <s v="Senior"/>
  </r>
  <r>
    <n v="1014185"/>
    <n v="1359"/>
    <s v="USA"/>
    <d v="2023-11-15T00:25:00"/>
    <s v="App"/>
    <s v="Jan Klaeboe"/>
    <n v="2585"/>
    <x v="1"/>
    <s v="M"/>
    <n v="78"/>
    <s v="C"/>
    <s v="Senior"/>
  </r>
  <r>
    <n v="1441631"/>
    <n v="1359"/>
    <s v="USA"/>
    <d v="2023-05-17T00:51:00"/>
    <s v="Website"/>
    <s v="Valarie Nelson"/>
    <n v="6438"/>
    <x v="1"/>
    <s v="M"/>
    <n v="78"/>
    <s v="C"/>
    <s v="Senior"/>
  </r>
  <r>
    <n v="389648"/>
    <n v="1360"/>
    <s v="Spain"/>
    <d v="2023-01-14T00:17:00"/>
    <s v="App"/>
    <s v="Diego Freyre"/>
    <n v="6153"/>
    <x v="5"/>
    <s v="F"/>
    <n v="40"/>
    <s v="C"/>
    <s v="Middle"/>
  </r>
  <r>
    <n v="800248"/>
    <n v="1360"/>
    <s v="Spain"/>
    <d v="2023-07-23T01:21:00"/>
    <s v="Website"/>
    <s v="Marie Bertrand"/>
    <n v="4265"/>
    <x v="5"/>
    <s v="F"/>
    <n v="40"/>
    <s v="C"/>
    <s v="Middle"/>
  </r>
  <r>
    <n v="151991"/>
    <n v="1361"/>
    <s v="Spain"/>
    <d v="2023-01-23T23:24:00"/>
    <s v="Whatsapp"/>
    <s v="Tony Calaghan"/>
    <n v="1045"/>
    <x v="5"/>
    <s v="F"/>
    <n v="50"/>
    <s v="C"/>
    <s v="Middle"/>
  </r>
  <r>
    <n v="1055810"/>
    <n v="1362"/>
    <s v="Finland"/>
    <d v="2023-01-09T23:49:00"/>
    <s v="App"/>
    <s v="Maurizio Moroni"/>
    <n v="563"/>
    <x v="8"/>
    <s v="M"/>
    <n v="40"/>
    <s v="C"/>
    <s v="Middle"/>
  </r>
  <r>
    <n v="425554"/>
    <n v="1363"/>
    <s v="France"/>
    <d v="2023-09-02T23:27:00"/>
    <s v="Website"/>
    <s v="Roland Mendel"/>
    <n v="6327"/>
    <x v="0"/>
    <s v="F"/>
    <n v="81"/>
    <s v="C"/>
    <s v="Senior"/>
  </r>
  <r>
    <n v="547283"/>
    <n v="1363"/>
    <s v="France"/>
    <d v="2023-04-24T00:04:00"/>
    <s v="Whatsapp"/>
    <s v="Dan Lewis"/>
    <n v="2149"/>
    <x v="0"/>
    <s v="F"/>
    <n v="81"/>
    <s v="C"/>
    <s v="Senior"/>
  </r>
  <r>
    <n v="1479736"/>
    <n v="1363"/>
    <s v="France"/>
    <d v="2023-10-07T00:44:00"/>
    <s v="Other"/>
    <s v="Marta Hernandez"/>
    <n v="2193"/>
    <x v="0"/>
    <s v="F"/>
    <n v="81"/>
    <s v="C"/>
    <s v="Senior"/>
  </r>
  <r>
    <n v="1191785"/>
    <n v="1364"/>
    <s v="France"/>
    <d v="2023-11-17T23:58:00"/>
    <s v="Whatsapp"/>
    <s v="Diego Freyre"/>
    <n v="8977"/>
    <x v="0"/>
    <s v="M"/>
    <n v="82"/>
    <s v="C"/>
    <s v="Senior"/>
  </r>
  <r>
    <n v="1536890"/>
    <n v="1364"/>
    <s v="France"/>
    <d v="2023-08-16T01:22:00"/>
    <s v="App"/>
    <s v="Diego Freyre"/>
    <n v="7711"/>
    <x v="0"/>
    <s v="M"/>
    <n v="82"/>
    <s v="C"/>
    <s v="Senior"/>
  </r>
  <r>
    <n v="541737"/>
    <n v="1365"/>
    <s v="USA"/>
    <d v="2023-12-23T00:23:00"/>
    <s v="Whatsapp"/>
    <s v="Julie Young"/>
    <n v="1362"/>
    <x v="1"/>
    <s v="F"/>
    <n v="53"/>
    <s v="C"/>
    <s v="Middle"/>
  </r>
  <r>
    <n v="731345"/>
    <n v="1365"/>
    <s v="USA"/>
    <d v="2023-03-28T22:59:00"/>
    <s v="Website"/>
    <s v="Miguel Barajas"/>
    <n v="5198"/>
    <x v="1"/>
    <s v="F"/>
    <n v="53"/>
    <s v="C"/>
    <s v="Middle"/>
  </r>
  <r>
    <n v="710669"/>
    <n v="1366"/>
    <s v="USA"/>
    <d v="2023-12-15T00:04:00"/>
    <s v="Website"/>
    <s v="Mary Saveley"/>
    <n v="5405"/>
    <x v="1"/>
    <s v="M"/>
    <n v="44"/>
    <s v="C"/>
    <s v="Middle"/>
  </r>
  <r>
    <n v="1398659"/>
    <n v="1366"/>
    <s v="USA"/>
    <d v="2023-11-29T00:01:00"/>
    <s v="App"/>
    <s v="Julie Murphy"/>
    <n v="1845"/>
    <x v="1"/>
    <s v="M"/>
    <n v="44"/>
    <s v="C"/>
    <s v="Middle"/>
  </r>
  <r>
    <n v="4111"/>
    <n v="1367"/>
    <s v="Italy"/>
    <d v="2023-03-08T22:52:00"/>
    <s v="App"/>
    <s v="Juri Hirano"/>
    <n v="7800"/>
    <x v="9"/>
    <s v="F"/>
    <n v="25"/>
    <s v="C"/>
    <s v="Young"/>
  </r>
  <r>
    <n v="234705"/>
    <n v="1367"/>
    <s v="Italy"/>
    <d v="2023-09-15T00:01:00"/>
    <s v="Other"/>
    <s v="Valarie Nelson"/>
    <n v="1662"/>
    <x v="9"/>
    <s v="F"/>
    <n v="25"/>
    <s v="C"/>
    <s v="Young"/>
  </r>
  <r>
    <n v="341838"/>
    <n v="1367"/>
    <s v="Italy"/>
    <d v="2023-11-18T01:37:00"/>
    <s v="Website"/>
    <s v="Peter Ferguson"/>
    <n v="7477"/>
    <x v="9"/>
    <s v="F"/>
    <n v="25"/>
    <s v="C"/>
    <s v="Young"/>
  </r>
  <r>
    <n v="731161"/>
    <n v="1367"/>
    <s v="Italy"/>
    <d v="2023-06-02T00:09:00"/>
    <s v="Other"/>
    <s v="Sean Connery"/>
    <n v="3548"/>
    <x v="9"/>
    <s v="F"/>
    <n v="25"/>
    <s v="C"/>
    <s v="Young"/>
  </r>
  <r>
    <n v="1071701"/>
    <n v="1367"/>
    <s v="Italy"/>
    <d v="2023-01-16T00:53:00"/>
    <s v="Website"/>
    <s v="Julie Brown"/>
    <n v="1445"/>
    <x v="9"/>
    <s v="F"/>
    <n v="25"/>
    <s v="C"/>
    <s v="Young"/>
  </r>
  <r>
    <n v="1254071"/>
    <n v="1367"/>
    <s v="Italy"/>
    <d v="2023-02-26T00:26:00"/>
    <s v="Whatsapp"/>
    <s v="Julie Brown"/>
    <n v="3090"/>
    <x v="9"/>
    <s v="F"/>
    <n v="25"/>
    <s v="C"/>
    <s v="Young"/>
  </r>
  <r>
    <n v="1079090"/>
    <n v="1368"/>
    <s v="USA"/>
    <d v="2023-04-02T00:15:00"/>
    <s v="Website"/>
    <s v="Valarie Nelson"/>
    <n v="6597"/>
    <x v="1"/>
    <s v="M"/>
    <n v="54"/>
    <s v="C"/>
    <s v="Middle"/>
  </r>
  <r>
    <n v="1666856"/>
    <n v="1370"/>
    <s v="Ireland"/>
    <d v="2023-10-04T01:20:00"/>
    <s v="Other"/>
    <s v="Kwai Yu"/>
    <n v="148"/>
    <x v="11"/>
    <s v="M"/>
    <n v="89"/>
    <s v="C"/>
    <s v="Senior"/>
  </r>
  <r>
    <n v="1249517"/>
    <n v="1371"/>
    <s v="USA"/>
    <d v="2023-02-06T00:36:00"/>
    <s v="Whatsapp"/>
    <s v="Diego Freyre"/>
    <n v="985"/>
    <x v="1"/>
    <s v="M"/>
    <n v="29"/>
    <s v="C"/>
    <s v="Young"/>
  </r>
  <r>
    <n v="698175"/>
    <n v="1372"/>
    <s v="France"/>
    <d v="2023-06-17T01:33:00"/>
    <s v="Website"/>
    <s v="Pascale Cartrain"/>
    <n v="6322"/>
    <x v="0"/>
    <s v="M"/>
    <n v="28"/>
    <s v="C"/>
    <s v="Young"/>
  </r>
  <r>
    <n v="241257"/>
    <n v="1374"/>
    <s v="France"/>
    <d v="2023-04-11T01:34:00"/>
    <s v="Other"/>
    <s v="Paul Henriot"/>
    <n v="6819"/>
    <x v="0"/>
    <s v="M"/>
    <n v="80"/>
    <s v="C"/>
    <s v="Senior"/>
  </r>
  <r>
    <n v="660187"/>
    <n v="1374"/>
    <s v="France"/>
    <d v="2023-07-23T23:02:00"/>
    <s v="Other"/>
    <s v="Violeta Benitez"/>
    <n v="6369"/>
    <x v="0"/>
    <s v="M"/>
    <n v="80"/>
    <s v="C"/>
    <s v="Senior"/>
  </r>
  <r>
    <n v="894938"/>
    <n v="1376"/>
    <s v="USA"/>
    <d v="2023-01-19T23:29:00"/>
    <s v="App"/>
    <s v="Eric Natividad"/>
    <n v="7358"/>
    <x v="1"/>
    <s v="F"/>
    <n v="74"/>
    <s v="C"/>
    <s v="Senior"/>
  </r>
  <r>
    <n v="781771"/>
    <n v="1377"/>
    <s v="Germany"/>
    <d v="2023-02-12T00:10:00"/>
    <s v="Other"/>
    <s v="Sue King"/>
    <n v="9605"/>
    <x v="6"/>
    <s v="M"/>
    <n v="33"/>
    <s v="C"/>
    <s v="Young"/>
  </r>
  <r>
    <n v="69918"/>
    <n v="1378"/>
    <s v="Spain"/>
    <d v="2023-03-07T00:09:00"/>
    <s v="App"/>
    <s v="Violeta Benitez"/>
    <n v="8657"/>
    <x v="5"/>
    <s v="M"/>
    <n v="31"/>
    <s v="C"/>
    <s v="Young"/>
  </r>
  <r>
    <n v="33662"/>
    <n v="1381"/>
    <s v="USA"/>
    <d v="2023-01-19T23:07:00"/>
    <s v="Website"/>
    <s v="Valarie Nelson"/>
    <n v="8214"/>
    <x v="1"/>
    <s v="M"/>
    <n v="28"/>
    <s v="C"/>
    <s v="Young"/>
  </r>
  <r>
    <n v="1589059"/>
    <n v="1381"/>
    <s v="USA"/>
    <d v="2023-04-13T00:48:00"/>
    <s v="Website"/>
    <s v="Peter Ferguson"/>
    <n v="8578"/>
    <x v="1"/>
    <s v="M"/>
    <n v="28"/>
    <s v="C"/>
    <s v="Young"/>
  </r>
  <r>
    <n v="899461"/>
    <n v="1382"/>
    <s v="Spain"/>
    <d v="2023-03-21T00:18:00"/>
    <s v="App"/>
    <s v="Steve Thompson"/>
    <n v="6071"/>
    <x v="5"/>
    <s v="M"/>
    <n v="69"/>
    <s v="C"/>
    <s v="Senior"/>
  </r>
  <r>
    <n v="1127861"/>
    <n v="1385"/>
    <s v="USA"/>
    <d v="2023-07-20T01:15:00"/>
    <s v="App"/>
    <s v="Anna O'Hara"/>
    <n v="8302"/>
    <x v="1"/>
    <s v="M"/>
    <n v="32"/>
    <s v="C"/>
    <s v="Young"/>
  </r>
  <r>
    <n v="1576077"/>
    <n v="1385"/>
    <s v="USA"/>
    <d v="2023-11-10T23:05:00"/>
    <s v="Website"/>
    <s v="Paul Henriot"/>
    <n v="9058"/>
    <x v="1"/>
    <s v="M"/>
    <n v="32"/>
    <s v="C"/>
    <s v="Young"/>
  </r>
  <r>
    <n v="592435"/>
    <n v="1386"/>
    <s v="Austria"/>
    <d v="2023-02-06T23:52:00"/>
    <s v="Whatsapp"/>
    <s v="Mart¡n Sommer"/>
    <n v="2381"/>
    <x v="12"/>
    <s v="M"/>
    <n v="18"/>
    <s v="C"/>
    <s v="Young"/>
  </r>
  <r>
    <n v="1666521"/>
    <n v="1386"/>
    <s v="Austria"/>
    <d v="2023-07-30T23:43:00"/>
    <s v="Website"/>
    <s v="William Brown"/>
    <n v="4645"/>
    <x v="12"/>
    <s v="M"/>
    <n v="18"/>
    <s v="C"/>
    <s v="Young"/>
  </r>
  <r>
    <n v="862127"/>
    <n v="1388"/>
    <s v="Singapore"/>
    <d v="2023-08-02T01:23:00"/>
    <s v="Whatsapp"/>
    <s v="Eric Natividad"/>
    <n v="891"/>
    <x v="3"/>
    <s v="F"/>
    <n v="65"/>
    <s v="C"/>
    <s v="Senior"/>
  </r>
  <r>
    <n v="1438232"/>
    <n v="1388"/>
    <s v="Singapore"/>
    <d v="2023-03-31T00:48:00"/>
    <s v="Whatsapp"/>
    <s v="Janine Labrune"/>
    <n v="8781"/>
    <x v="3"/>
    <s v="F"/>
    <n v="65"/>
    <s v="C"/>
    <s v="Senior"/>
  </r>
  <r>
    <n v="1585483"/>
    <n v="1389"/>
    <s v="USA"/>
    <d v="2023-11-12T00:34:00"/>
    <s v="App"/>
    <s v="Kee Kuo"/>
    <n v="521"/>
    <x v="1"/>
    <s v="F"/>
    <n v="29"/>
    <s v="C"/>
    <s v="Young"/>
  </r>
  <r>
    <n v="595284"/>
    <n v="1391"/>
    <s v="USA"/>
    <d v="2023-10-24T00:34:00"/>
    <s v="Website"/>
    <s v="Yoshi Tannamuri"/>
    <n v="8604"/>
    <x v="1"/>
    <s v="M"/>
    <n v="61"/>
    <s v="C"/>
    <s v="Senior"/>
  </r>
  <r>
    <n v="602342"/>
    <n v="1391"/>
    <s v="USA"/>
    <d v="2023-12-14T23:47:00"/>
    <s v="App"/>
    <s v="Julie Murphy"/>
    <n v="4602"/>
    <x v="1"/>
    <s v="M"/>
    <n v="61"/>
    <s v="C"/>
    <s v="Senior"/>
  </r>
  <r>
    <n v="908702"/>
    <n v="1392"/>
    <s v="Ireland"/>
    <d v="2023-09-14T23:18:00"/>
    <s v="Website"/>
    <s v="Michael Frick"/>
    <n v="8379"/>
    <x v="11"/>
    <s v="F"/>
    <n v="81"/>
    <s v="C"/>
    <s v="Senior"/>
  </r>
  <r>
    <n v="233409"/>
    <n v="1393"/>
    <s v="Italy"/>
    <d v="2023-11-01T23:05:00"/>
    <s v="Website"/>
    <s v="Kalle Suominen"/>
    <n v="9750"/>
    <x v="9"/>
    <s v="F"/>
    <n v="76"/>
    <s v="C"/>
    <s v="Senior"/>
  </r>
  <r>
    <n v="543688"/>
    <n v="1393"/>
    <s v="Italy"/>
    <d v="2023-08-08T00:34:00"/>
    <s v="Website"/>
    <s v="Julie King"/>
    <n v="9836"/>
    <x v="9"/>
    <s v="F"/>
    <n v="76"/>
    <s v="C"/>
    <s v="Senior"/>
  </r>
  <r>
    <n v="1079225"/>
    <n v="1393"/>
    <s v="Italy"/>
    <d v="2023-02-24T23:08:00"/>
    <s v="Other"/>
    <s v="Valarie Young"/>
    <n v="3345"/>
    <x v="9"/>
    <s v="F"/>
    <n v="76"/>
    <s v="C"/>
    <s v="Senior"/>
  </r>
  <r>
    <n v="1546802"/>
    <n v="1394"/>
    <s v="USA"/>
    <d v="2023-09-01T00:26:00"/>
    <s v="Website"/>
    <s v="Leslie Murphy"/>
    <n v="8149"/>
    <x v="1"/>
    <s v="F"/>
    <n v="58"/>
    <s v="C"/>
    <s v="Middle"/>
  </r>
  <r>
    <n v="631614"/>
    <n v="1395"/>
    <s v="USA"/>
    <d v="2023-11-08T23:45:00"/>
    <s v="Whatsapp"/>
    <s v="Paul Henriot"/>
    <n v="4587"/>
    <x v="1"/>
    <s v="F"/>
    <n v="63"/>
    <s v="C"/>
    <s v="Senior"/>
  </r>
  <r>
    <n v="833957"/>
    <n v="1398"/>
    <s v="Denmark"/>
    <d v="2023-12-24T00:18:00"/>
    <s v="Website"/>
    <s v="Leslie Murphy"/>
    <n v="4953"/>
    <x v="2"/>
    <s v="F"/>
    <n v="44"/>
    <s v="C"/>
    <s v="Middle"/>
  </r>
  <r>
    <n v="861875"/>
    <n v="1398"/>
    <s v="Denmark"/>
    <d v="2023-05-12T00:44:00"/>
    <s v="Whatsapp"/>
    <s v="Jytte Petersen"/>
    <n v="3774"/>
    <x v="2"/>
    <s v="F"/>
    <n v="44"/>
    <s v="C"/>
    <s v="Middle"/>
  </r>
  <r>
    <n v="479407"/>
    <n v="1399"/>
    <s v="Australia"/>
    <d v="2023-12-03T22:39:00"/>
    <s v="App"/>
    <s v="Valarie Young"/>
    <n v="1351"/>
    <x v="7"/>
    <s v="F"/>
    <n v="24"/>
    <s v="C"/>
    <s v="Young"/>
  </r>
  <r>
    <n v="984155"/>
    <n v="1399"/>
    <s v="Australia"/>
    <d v="2023-10-25T00:08:00"/>
    <s v="Whatsapp"/>
    <s v="William Brown"/>
    <n v="5521"/>
    <x v="7"/>
    <s v="F"/>
    <n v="24"/>
    <s v="C"/>
    <s v="Young"/>
  </r>
  <r>
    <n v="609243"/>
    <n v="1400"/>
    <s v="USA"/>
    <d v="2023-09-14T00:37:00"/>
    <s v="App"/>
    <s v="Maria Hernandez"/>
    <n v="7072"/>
    <x v="1"/>
    <s v="F"/>
    <n v="34"/>
    <s v="C"/>
    <s v="Young"/>
  </r>
  <r>
    <n v="1343925"/>
    <n v="1400"/>
    <s v="USA"/>
    <d v="2023-03-31T00:50:00"/>
    <s v="Website"/>
    <s v="Frederique Citeaux"/>
    <n v="9178"/>
    <x v="1"/>
    <s v="F"/>
    <n v="34"/>
    <s v="C"/>
    <s v="Young"/>
  </r>
  <r>
    <n v="1644988"/>
    <n v="1400"/>
    <s v="USA"/>
    <d v="2023-10-27T00:35:00"/>
    <s v="Website"/>
    <s v="Diego Freyre"/>
    <n v="523"/>
    <x v="1"/>
    <s v="F"/>
    <n v="34"/>
    <s v="C"/>
    <s v="Young"/>
  </r>
  <r>
    <n v="283610"/>
    <n v="1401"/>
    <s v="Finland"/>
    <d v="2023-01-30T23:52:00"/>
    <s v="Whatsapp"/>
    <s v="Roland Mendel"/>
    <n v="3862"/>
    <x v="8"/>
    <s v="M"/>
    <n v="53"/>
    <s v="C"/>
    <s v="Middle"/>
  </r>
  <r>
    <n v="338722"/>
    <n v="1401"/>
    <s v="Finland"/>
    <d v="2023-07-02T01:04:00"/>
    <s v="Other"/>
    <s v="Valarie Nelson"/>
    <n v="8554"/>
    <x v="8"/>
    <s v="M"/>
    <n v="53"/>
    <s v="C"/>
    <s v="Middle"/>
  </r>
  <r>
    <n v="933463"/>
    <n v="1401"/>
    <s v="Finland"/>
    <d v="2023-07-08T23:52:00"/>
    <s v="Website"/>
    <s v="Sean Connery"/>
    <n v="7754"/>
    <x v="8"/>
    <s v="M"/>
    <n v="53"/>
    <s v="C"/>
    <s v="Middle"/>
  </r>
  <r>
    <n v="1162874"/>
    <n v="1403"/>
    <s v="USA"/>
    <d v="2023-06-08T22:55:00"/>
    <s v="Whatsapp"/>
    <s v="Diego Freyre"/>
    <n v="2610"/>
    <x v="1"/>
    <s v="M"/>
    <n v="81"/>
    <s v="C"/>
    <s v="Senior"/>
  </r>
  <r>
    <n v="660830"/>
    <n v="1404"/>
    <s v="USA"/>
    <d v="2023-01-06T00:01:00"/>
    <s v="Whatsapp"/>
    <s v="Jesus Fernandez"/>
    <n v="7643"/>
    <x v="1"/>
    <s v="F"/>
    <n v="59"/>
    <s v="C"/>
    <s v="Middle"/>
  </r>
  <r>
    <n v="566436"/>
    <n v="1406"/>
    <s v="Australia"/>
    <d v="2023-12-17T22:32:00"/>
    <s v="Other"/>
    <s v="Diego Freyre"/>
    <n v="806"/>
    <x v="7"/>
    <s v="M"/>
    <n v="18"/>
    <s v="C"/>
    <s v="Young"/>
  </r>
  <r>
    <n v="1371917"/>
    <n v="1407"/>
    <s v="USA"/>
    <d v="2023-07-25T00:49:00"/>
    <s v="App"/>
    <s v="Victoria Ashworth"/>
    <n v="7060"/>
    <x v="1"/>
    <s v="F"/>
    <n v="37"/>
    <s v="C"/>
    <s v="Middle"/>
  </r>
  <r>
    <n v="1384019"/>
    <n v="1408"/>
    <s v="USA"/>
    <d v="2023-11-21T01:48:00"/>
    <s v="Whatsapp"/>
    <s v="Valarie Franco"/>
    <n v="4853"/>
    <x v="1"/>
    <s v="F"/>
    <n v="68"/>
    <s v="C"/>
    <s v="Senior"/>
  </r>
  <r>
    <n v="1508738"/>
    <n v="1408"/>
    <s v="USA"/>
    <d v="2023-08-26T00:50:00"/>
    <s v="Other"/>
    <s v="Marta Hernandez"/>
    <n v="8503"/>
    <x v="1"/>
    <s v="F"/>
    <n v="68"/>
    <s v="C"/>
    <s v="Senior"/>
  </r>
  <r>
    <n v="1625859"/>
    <n v="1409"/>
    <s v="USA"/>
    <d v="2023-07-17T23:52:00"/>
    <s v="App"/>
    <s v="Diego Freyre"/>
    <n v="3766"/>
    <x v="1"/>
    <s v="F"/>
    <n v="63"/>
    <s v="C"/>
    <s v="Senior"/>
  </r>
  <r>
    <n v="612088"/>
    <n v="1411"/>
    <s v="Spain"/>
    <d v="2023-10-10T01:41:00"/>
    <s v="Whatsapp"/>
    <s v="Paolo Accorti"/>
    <n v="2946"/>
    <x v="5"/>
    <s v="F"/>
    <n v="52"/>
    <s v="C"/>
    <s v="Middle"/>
  </r>
  <r>
    <n v="1665843"/>
    <n v="1411"/>
    <s v="Spain"/>
    <d v="2023-07-01T01:46:00"/>
    <s v="App"/>
    <s v="Wing C Tam"/>
    <n v="687"/>
    <x v="5"/>
    <s v="F"/>
    <n v="52"/>
    <s v="C"/>
    <s v="Middle"/>
  </r>
  <r>
    <n v="281454"/>
    <n v="1413"/>
    <s v="Spain"/>
    <d v="2023-09-17T23:51:00"/>
    <s v="Other"/>
    <s v="Laurence Lebihan"/>
    <n v="5802"/>
    <x v="5"/>
    <s v="M"/>
    <n v="26"/>
    <s v="C"/>
    <s v="Young"/>
  </r>
  <r>
    <n v="8568"/>
    <n v="1414"/>
    <s v="USA"/>
    <d v="2023-07-26T00:11:00"/>
    <s v="App"/>
    <s v="Peter Ferguson"/>
    <n v="8969"/>
    <x v="1"/>
    <s v="F"/>
    <n v="28"/>
    <s v="C"/>
    <s v="Young"/>
  </r>
  <r>
    <n v="365117"/>
    <n v="1415"/>
    <s v="France"/>
    <d v="2023-05-17T23:32:00"/>
    <s v="App"/>
    <s v="Giovanni Rovelli"/>
    <n v="5905"/>
    <x v="0"/>
    <s v="F"/>
    <n v="71"/>
    <s v="C"/>
    <s v="Senior"/>
  </r>
  <r>
    <n v="1677048"/>
    <n v="1415"/>
    <s v="France"/>
    <d v="2023-10-19T02:29:00"/>
    <s v="Whatsapp"/>
    <s v="Juri Hirano"/>
    <n v="598"/>
    <x v="0"/>
    <s v="F"/>
    <n v="71"/>
    <s v="C"/>
    <s v="Senior"/>
  </r>
  <r>
    <n v="996729"/>
    <n v="1416"/>
    <s v="USA"/>
    <d v="2023-03-30T00:24:00"/>
    <s v="Website"/>
    <s v="Julie King"/>
    <n v="3726"/>
    <x v="1"/>
    <s v="F"/>
    <n v="84"/>
    <s v="C"/>
    <s v="Senior"/>
  </r>
  <r>
    <n v="1411455"/>
    <n v="1416"/>
    <s v="USA"/>
    <d v="2023-03-25T23:35:00"/>
    <s v="Other"/>
    <s v="Daniel Tonini"/>
    <n v="8932"/>
    <x v="1"/>
    <s v="F"/>
    <n v="84"/>
    <s v="C"/>
    <s v="Senior"/>
  </r>
  <r>
    <n v="71722"/>
    <n v="1420"/>
    <s v="USA"/>
    <d v="2023-09-15T00:34:00"/>
    <s v="App"/>
    <s v="Georg Pipps"/>
    <n v="8556"/>
    <x v="1"/>
    <s v="M"/>
    <n v="28"/>
    <s v="C"/>
    <s v="Young"/>
  </r>
  <r>
    <n v="1070438"/>
    <n v="1420"/>
    <s v="USA"/>
    <d v="2023-09-27T02:23:00"/>
    <s v="Website"/>
    <s v="Sue Taylor"/>
    <n v="9991"/>
    <x v="1"/>
    <s v="M"/>
    <n v="28"/>
    <s v="C"/>
    <s v="Young"/>
  </r>
  <r>
    <n v="347036"/>
    <n v="1424"/>
    <s v="Spain"/>
    <d v="2023-02-14T22:47:00"/>
    <s v="Website"/>
    <s v="Sean Connery"/>
    <n v="1632"/>
    <x v="5"/>
    <s v="M"/>
    <n v="39"/>
    <s v="C"/>
    <s v="Middle"/>
  </r>
  <r>
    <n v="971900"/>
    <n v="1424"/>
    <s v="Spain"/>
    <d v="2023-03-19T00:16:00"/>
    <s v="Whatsapp"/>
    <s v="Diego Freyre"/>
    <n v="4454"/>
    <x v="5"/>
    <s v="M"/>
    <n v="39"/>
    <s v="C"/>
    <s v="Middle"/>
  </r>
  <r>
    <n v="66118"/>
    <n v="1425"/>
    <s v="Australia"/>
    <d v="2023-02-25T00:11:00"/>
    <s v="Other"/>
    <s v="Akiko Shimamura"/>
    <n v="1282"/>
    <x v="7"/>
    <s v="F"/>
    <n v="79"/>
    <s v="C"/>
    <s v="Senior"/>
  </r>
  <r>
    <n v="1424531"/>
    <n v="1425"/>
    <s v="Australia"/>
    <d v="2023-04-08T22:59:00"/>
    <s v="App"/>
    <s v="Peter Ferguson"/>
    <n v="5390"/>
    <x v="7"/>
    <s v="F"/>
    <n v="79"/>
    <s v="C"/>
    <s v="Senior"/>
  </r>
  <r>
    <n v="661163"/>
    <n v="1426"/>
    <s v="USA"/>
    <d v="2023-03-16T00:50:00"/>
    <s v="Whatsapp"/>
    <s v="Wing C Tam"/>
    <n v="5069"/>
    <x v="1"/>
    <s v="F"/>
    <n v="37"/>
    <s v="C"/>
    <s v="Middle"/>
  </r>
  <r>
    <n v="673915"/>
    <n v="1426"/>
    <s v="USA"/>
    <d v="2023-11-20T22:52:00"/>
    <s v="Website"/>
    <s v="Laurence Lebihan"/>
    <n v="1043"/>
    <x v="1"/>
    <s v="F"/>
    <n v="37"/>
    <s v="C"/>
    <s v="Middle"/>
  </r>
  <r>
    <n v="1119400"/>
    <n v="1428"/>
    <s v="France"/>
    <d v="2023-06-07T23:08:00"/>
    <s v="Whatsapp"/>
    <s v="Kee Kuo"/>
    <n v="1558"/>
    <x v="0"/>
    <s v="F"/>
    <n v="57"/>
    <s v="C"/>
    <s v="Middle"/>
  </r>
  <r>
    <n v="568799"/>
    <n v="1429"/>
    <s v="Austria"/>
    <d v="2023-10-11T23:51:00"/>
    <s v="Other"/>
    <s v="Peter Ferguson"/>
    <n v="9085"/>
    <x v="12"/>
    <s v="F"/>
    <n v="47"/>
    <s v="C"/>
    <s v="Middle"/>
  </r>
  <r>
    <n v="1213103"/>
    <n v="1429"/>
    <s v="Austria"/>
    <d v="2023-07-06T00:03:00"/>
    <s v="Whatsapp"/>
    <s v="Jan Klaeboe"/>
    <n v="9678"/>
    <x v="12"/>
    <s v="F"/>
    <n v="47"/>
    <s v="C"/>
    <s v="Middle"/>
  </r>
  <r>
    <n v="1376427"/>
    <n v="1430"/>
    <s v="USA"/>
    <d v="2023-09-07T23:07:00"/>
    <s v="Other"/>
    <s v="Jeff Young"/>
    <n v="9138"/>
    <x v="1"/>
    <s v="F"/>
    <n v="82"/>
    <s v="C"/>
    <s v="Senior"/>
  </r>
  <r>
    <n v="455153"/>
    <n v="1431"/>
    <s v="USA"/>
    <d v="2023-05-26T00:37:00"/>
    <s v="Whatsapp"/>
    <s v="Daniel Da Cunha"/>
    <n v="4088"/>
    <x v="1"/>
    <s v="M"/>
    <n v="63"/>
    <s v="C"/>
    <s v="Senior"/>
  </r>
  <r>
    <n v="1078820"/>
    <n v="1431"/>
    <s v="USA"/>
    <d v="2023-08-09T01:02:00"/>
    <s v="App"/>
    <s v="Daniel Tonini"/>
    <n v="5495"/>
    <x v="1"/>
    <s v="M"/>
    <n v="63"/>
    <s v="C"/>
    <s v="Senior"/>
  </r>
  <r>
    <n v="799277"/>
    <n v="1432"/>
    <s v="USA"/>
    <d v="2023-11-28T23:31:00"/>
    <s v="App"/>
    <s v="Juri Yoshido"/>
    <n v="9518"/>
    <x v="1"/>
    <s v="F"/>
    <n v="30"/>
    <s v="C"/>
    <s v="Young"/>
  </r>
  <r>
    <n v="1565544"/>
    <n v="1432"/>
    <s v="USA"/>
    <d v="2023-01-10T00:53:00"/>
    <s v="Whatsapp"/>
    <s v="Dan Lewis"/>
    <n v="1232"/>
    <x v="1"/>
    <s v="F"/>
    <n v="30"/>
    <s v="C"/>
    <s v="Young"/>
  </r>
  <r>
    <n v="1332449"/>
    <n v="1433"/>
    <s v="Australia"/>
    <d v="2023-12-09T00:38:00"/>
    <s v="App"/>
    <s v="Diego Freyre"/>
    <n v="4463"/>
    <x v="7"/>
    <s v="F"/>
    <n v="28"/>
    <s v="C"/>
    <s v="Young"/>
  </r>
  <r>
    <n v="1366848"/>
    <n v="1433"/>
    <s v="Australia"/>
    <d v="2023-06-13T00:58:00"/>
    <s v="Whatsapp"/>
    <s v="Sean Connery"/>
    <n v="2562"/>
    <x v="7"/>
    <s v="F"/>
    <n v="28"/>
    <s v="C"/>
    <s v="Young"/>
  </r>
  <r>
    <n v="995268"/>
    <n v="1434"/>
    <s v="USA"/>
    <d v="2023-06-03T00:29:00"/>
    <s v="Website"/>
    <s v="Anna O'Hara"/>
    <n v="3688"/>
    <x v="1"/>
    <s v="F"/>
    <n v="65"/>
    <s v="C"/>
    <s v="Senior"/>
  </r>
  <r>
    <n v="1673913"/>
    <n v="1434"/>
    <s v="USA"/>
    <d v="2023-06-26T01:16:00"/>
    <s v="Other"/>
    <s v="Valarie Nelson"/>
    <n v="4928"/>
    <x v="1"/>
    <s v="F"/>
    <n v="65"/>
    <s v="C"/>
    <s v="Senior"/>
  </r>
  <r>
    <n v="1003235"/>
    <n v="1435"/>
    <s v="France"/>
    <d v="2023-04-05T02:22:00"/>
    <s v="Whatsapp"/>
    <s v="Julie Young"/>
    <n v="9029"/>
    <x v="0"/>
    <s v="F"/>
    <n v="45"/>
    <s v="C"/>
    <s v="Middle"/>
  </r>
  <r>
    <n v="141024"/>
    <n v="1436"/>
    <s v="Spain"/>
    <d v="2023-03-08T02:00:00"/>
    <s v="Other"/>
    <s v="Marie Bertrand"/>
    <n v="9491"/>
    <x v="5"/>
    <s v="M"/>
    <n v="40"/>
    <s v="C"/>
    <s v="Middle"/>
  </r>
  <r>
    <n v="509663"/>
    <n v="1437"/>
    <s v="USA"/>
    <d v="2023-06-25T00:03:00"/>
    <s v="App"/>
    <s v="Victoria Ashworth"/>
    <n v="6211"/>
    <x v="1"/>
    <s v="M"/>
    <n v="80"/>
    <s v="C"/>
    <s v="Senior"/>
  </r>
  <r>
    <n v="341171"/>
    <n v="1438"/>
    <s v="Singapore"/>
    <d v="2023-11-01T01:52:00"/>
    <s v="App"/>
    <s v="Michael Frick"/>
    <n v="1596"/>
    <x v="3"/>
    <s v="M"/>
    <n v="35"/>
    <s v="C"/>
    <s v="Middle"/>
  </r>
  <r>
    <n v="1110547"/>
    <n v="1438"/>
    <s v="Singapore"/>
    <d v="2023-02-14T22:55:00"/>
    <s v="Whatsapp"/>
    <s v="Diego Freyre"/>
    <n v="8840"/>
    <x v="3"/>
    <s v="M"/>
    <n v="35"/>
    <s v="C"/>
    <s v="Middle"/>
  </r>
  <r>
    <n v="1182826"/>
    <n v="1439"/>
    <s v="Spain"/>
    <d v="2023-11-09T23:58:00"/>
    <s v="Website"/>
    <s v="Valarie Nelson"/>
    <n v="3629"/>
    <x v="5"/>
    <s v="M"/>
    <n v="40"/>
    <s v="C"/>
    <s v="Middle"/>
  </r>
  <r>
    <n v="1672350"/>
    <n v="1440"/>
    <s v="Spain"/>
    <d v="2023-03-21T00:53:00"/>
    <s v="Website"/>
    <s v="Pirkko Koskitalo"/>
    <n v="4066"/>
    <x v="5"/>
    <s v="F"/>
    <n v="60"/>
    <s v="C"/>
    <s v="Senior"/>
  </r>
  <r>
    <n v="133922"/>
    <n v="1441"/>
    <s v="Australia"/>
    <d v="2023-08-18T00:09:00"/>
    <s v="Other"/>
    <s v="Dean Cassidy"/>
    <n v="4932"/>
    <x v="7"/>
    <s v="M"/>
    <n v="65"/>
    <s v="C"/>
    <s v="Senior"/>
  </r>
  <r>
    <n v="276276"/>
    <n v="1442"/>
    <s v="USA"/>
    <d v="2023-09-05T01:29:00"/>
    <s v="Website"/>
    <s v="Palle Ibsen"/>
    <n v="5165"/>
    <x v="1"/>
    <s v="M"/>
    <n v="82"/>
    <s v="C"/>
    <s v="Senior"/>
  </r>
  <r>
    <n v="503957"/>
    <n v="1442"/>
    <s v="USA"/>
    <d v="2023-09-18T01:06:00"/>
    <s v="App"/>
    <s v="Yoshi Tannamuri"/>
    <n v="2938"/>
    <x v="1"/>
    <s v="M"/>
    <n v="82"/>
    <s v="C"/>
    <s v="Senior"/>
  </r>
  <r>
    <n v="864174"/>
    <n v="1442"/>
    <s v="USA"/>
    <d v="2023-04-11T01:45:00"/>
    <s v="Website"/>
    <s v="Jesus Fernandez"/>
    <n v="1523"/>
    <x v="1"/>
    <s v="M"/>
    <n v="82"/>
    <s v="C"/>
    <s v="Senior"/>
  </r>
  <r>
    <n v="1175716"/>
    <n v="1442"/>
    <s v="USA"/>
    <d v="2023-04-19T00:48:00"/>
    <s v="Website"/>
    <s v="Akiko Shimamura"/>
    <n v="9617"/>
    <x v="1"/>
    <s v="M"/>
    <n v="82"/>
    <s v="C"/>
    <s v="Senior"/>
  </r>
  <r>
    <n v="56130"/>
    <n v="1446"/>
    <s v="Germany"/>
    <d v="2023-08-30T23:29:00"/>
    <s v="Website"/>
    <s v="Julie Brown"/>
    <n v="9631"/>
    <x v="6"/>
    <s v="F"/>
    <n v="52"/>
    <s v="C"/>
    <s v="Middle"/>
  </r>
  <r>
    <n v="585596"/>
    <n v="1447"/>
    <s v="Singapore"/>
    <d v="2023-10-06T00:36:00"/>
    <s v="Whatsapp"/>
    <s v="Diego Freyre"/>
    <n v="8848"/>
    <x v="3"/>
    <s v="F"/>
    <n v="20"/>
    <s v="C"/>
    <s v="Young"/>
  </r>
  <r>
    <n v="1137891"/>
    <n v="1447"/>
    <s v="Singapore"/>
    <d v="2023-12-19T22:54:00"/>
    <s v="Whatsapp"/>
    <s v="Valarie Nelson"/>
    <n v="1289"/>
    <x v="3"/>
    <s v="F"/>
    <n v="20"/>
    <s v="C"/>
    <s v="Young"/>
  </r>
  <r>
    <n v="1225156"/>
    <n v="1447"/>
    <s v="Singapore"/>
    <d v="2023-10-07T23:21:00"/>
    <s v="Whatsapp"/>
    <s v="Eduardo Saavedra"/>
    <n v="520"/>
    <x v="3"/>
    <s v="F"/>
    <n v="20"/>
    <s v="C"/>
    <s v="Young"/>
  </r>
  <r>
    <n v="1592825"/>
    <n v="1447"/>
    <s v="Singapore"/>
    <d v="2023-07-06T01:23:00"/>
    <s v="App"/>
    <s v="Juri Hirano"/>
    <n v="7216"/>
    <x v="3"/>
    <s v="F"/>
    <n v="20"/>
    <s v="C"/>
    <s v="Young"/>
  </r>
  <r>
    <n v="434591"/>
    <n v="1450"/>
    <s v="France"/>
    <d v="2023-02-27T01:00:00"/>
    <s v="Other"/>
    <s v="Roland Keitel"/>
    <n v="4060"/>
    <x v="0"/>
    <s v="M"/>
    <n v="27"/>
    <s v="C"/>
    <s v="Young"/>
  </r>
  <r>
    <n v="1647290"/>
    <n v="1451"/>
    <s v="USA"/>
    <d v="2023-11-06T00:04:00"/>
    <s v="Other"/>
    <s v="Paul Henriot"/>
    <n v="4573"/>
    <x v="1"/>
    <s v="F"/>
    <n v="51"/>
    <s v="C"/>
    <s v="Middle"/>
  </r>
  <r>
    <n v="361590"/>
    <n v="1452"/>
    <s v="France"/>
    <d v="2023-10-24T23:19:00"/>
    <s v="Whatsapp"/>
    <s v="Anna O'Hara"/>
    <n v="2425"/>
    <x v="0"/>
    <s v="F"/>
    <n v="22"/>
    <s v="C"/>
    <s v="Young"/>
  </r>
  <r>
    <n v="621177"/>
    <n v="1452"/>
    <s v="France"/>
    <d v="2023-01-28T00:41:00"/>
    <s v="App"/>
    <s v="Catherine Dewey"/>
    <n v="2907"/>
    <x v="0"/>
    <s v="F"/>
    <n v="22"/>
    <s v="C"/>
    <s v="Young"/>
  </r>
  <r>
    <n v="993369"/>
    <n v="1454"/>
    <s v="Spain"/>
    <d v="2023-08-12T00:46:00"/>
    <s v="Other"/>
    <s v="Victoria Ashworth"/>
    <n v="8577"/>
    <x v="5"/>
    <s v="F"/>
    <n v="71"/>
    <s v="C"/>
    <s v="Senior"/>
  </r>
  <r>
    <n v="1137562"/>
    <n v="1456"/>
    <s v="Spain"/>
    <d v="2023-10-28T00:09:00"/>
    <s v="App"/>
    <s v="Sue King"/>
    <n v="9253"/>
    <x v="5"/>
    <s v="F"/>
    <n v="35"/>
    <s v="C"/>
    <s v="Middle"/>
  </r>
  <r>
    <n v="1552540"/>
    <n v="1457"/>
    <s v="Australia"/>
    <d v="2023-08-23T23:48:00"/>
    <s v="Other"/>
    <s v="Anna O'Hara"/>
    <n v="9266"/>
    <x v="7"/>
    <s v="M"/>
    <n v="49"/>
    <s v="C"/>
    <s v="Middle"/>
  </r>
  <r>
    <n v="618986"/>
    <n v="1458"/>
    <s v="France"/>
    <d v="2023-10-30T00:53:00"/>
    <s v="Website"/>
    <s v="Valarie Nelson"/>
    <n v="3216"/>
    <x v="0"/>
    <s v="M"/>
    <n v="67"/>
    <s v="C"/>
    <s v="Senior"/>
  </r>
  <r>
    <n v="1309217"/>
    <n v="1458"/>
    <s v="France"/>
    <d v="2023-06-26T00:42:00"/>
    <s v="App"/>
    <s v="Matti Karttunen"/>
    <n v="5635"/>
    <x v="0"/>
    <s v="M"/>
    <n v="67"/>
    <s v="C"/>
    <s v="Senior"/>
  </r>
  <r>
    <n v="1359265"/>
    <n v="1458"/>
    <s v="France"/>
    <d v="2023-08-02T22:33:00"/>
    <s v="App"/>
    <s v="Adrian Huxley"/>
    <n v="7400"/>
    <x v="0"/>
    <s v="M"/>
    <n v="67"/>
    <s v="C"/>
    <s v="Senior"/>
  </r>
  <r>
    <n v="153648"/>
    <n v="1459"/>
    <s v="France"/>
    <d v="2023-10-10T00:55:00"/>
    <s v="Website"/>
    <s v="Akiko Shimamura"/>
    <n v="7435"/>
    <x v="0"/>
    <s v="M"/>
    <n v="59"/>
    <s v="C"/>
    <s v="Middle"/>
  </r>
  <r>
    <n v="180507"/>
    <n v="1459"/>
    <s v="France"/>
    <d v="2023-05-15T22:35:00"/>
    <s v="Website"/>
    <s v="Violeta Benitez"/>
    <n v="1697"/>
    <x v="0"/>
    <s v="M"/>
    <n v="59"/>
    <s v="C"/>
    <s v="Middle"/>
  </r>
  <r>
    <n v="510910"/>
    <n v="1461"/>
    <s v="USA"/>
    <d v="2023-01-03T23:34:00"/>
    <s v="Whatsapp"/>
    <s v="Julie Brown"/>
    <n v="1323"/>
    <x v="1"/>
    <s v="M"/>
    <n v="77"/>
    <s v="C"/>
    <s v="Senior"/>
  </r>
  <r>
    <n v="656865"/>
    <n v="1462"/>
    <s v="USA"/>
    <d v="2023-06-02T00:18:00"/>
    <s v="Whatsapp"/>
    <s v="Roland Mendel"/>
    <n v="7427"/>
    <x v="1"/>
    <s v="M"/>
    <n v="65"/>
    <s v="C"/>
    <s v="Senior"/>
  </r>
  <r>
    <n v="447970"/>
    <n v="1464"/>
    <s v="France"/>
    <d v="2023-09-12T01:12:00"/>
    <s v="Other"/>
    <s v="Diego Freyre"/>
    <n v="2974"/>
    <x v="0"/>
    <s v="F"/>
    <n v="73"/>
    <s v="C"/>
    <s v="Senior"/>
  </r>
  <r>
    <n v="1670797"/>
    <n v="1465"/>
    <s v="France"/>
    <d v="2023-06-19T01:37:00"/>
    <s v="Other"/>
    <s v="Akiko Shimamura"/>
    <n v="556"/>
    <x v="0"/>
    <s v="M"/>
    <n v="71"/>
    <s v="C"/>
    <s v="Senior"/>
  </r>
  <r>
    <n v="47050"/>
    <n v="1466"/>
    <s v="Ireland"/>
    <d v="2023-11-18T00:16:00"/>
    <s v="Website"/>
    <s v="Carine Schmitt"/>
    <n v="6692"/>
    <x v="11"/>
    <s v="F"/>
    <n v="39"/>
    <s v="C"/>
    <s v="Middle"/>
  </r>
  <r>
    <n v="823294"/>
    <n v="1466"/>
    <s v="Ireland"/>
    <d v="2023-12-01T23:15:00"/>
    <s v="App"/>
    <s v="Giovanni Rovelli"/>
    <n v="255"/>
    <x v="11"/>
    <s v="F"/>
    <n v="39"/>
    <s v="C"/>
    <s v="Middle"/>
  </r>
  <r>
    <n v="1587900"/>
    <n v="1466"/>
    <s v="Ireland"/>
    <d v="2023-05-26T00:18:00"/>
    <s v="Whatsapp"/>
    <s v="Giovanni Rovelli"/>
    <n v="465"/>
    <x v="11"/>
    <s v="F"/>
    <n v="39"/>
    <s v="C"/>
    <s v="Middle"/>
  </r>
  <r>
    <n v="457874"/>
    <n v="1467"/>
    <s v="USA"/>
    <d v="2023-02-16T01:04:00"/>
    <s v="Whatsapp"/>
    <s v="Valarie Nelson"/>
    <n v="3337"/>
    <x v="1"/>
    <s v="F"/>
    <n v="18"/>
    <s v="C"/>
    <s v="Young"/>
  </r>
  <r>
    <n v="1204548"/>
    <n v="1467"/>
    <s v="USA"/>
    <d v="2023-07-11T23:35:00"/>
    <s v="Whatsapp"/>
    <s v="Michael Holz"/>
    <n v="5832"/>
    <x v="1"/>
    <s v="F"/>
    <n v="18"/>
    <s v="C"/>
    <s v="Young"/>
  </r>
  <r>
    <n v="1015146"/>
    <n v="1469"/>
    <s v="Italy"/>
    <d v="2023-04-11T01:22:00"/>
    <s v="Website"/>
    <s v="Helen Bennett"/>
    <n v="9395"/>
    <x v="9"/>
    <s v="F"/>
    <n v="38"/>
    <s v="C"/>
    <s v="Middle"/>
  </r>
  <r>
    <n v="1079355"/>
    <n v="1469"/>
    <s v="Italy"/>
    <d v="2023-03-19T23:46:00"/>
    <s v="Website"/>
    <s v="Victoria Ashworth"/>
    <n v="3196"/>
    <x v="9"/>
    <s v="F"/>
    <n v="38"/>
    <s v="C"/>
    <s v="Middle"/>
  </r>
  <r>
    <n v="1404328"/>
    <n v="1469"/>
    <s v="Italy"/>
    <d v="2023-02-23T00:20:00"/>
    <s v="App"/>
    <s v="Giovanni Rovelli"/>
    <n v="4532"/>
    <x v="9"/>
    <s v="F"/>
    <n v="38"/>
    <s v="C"/>
    <s v="Middle"/>
  </r>
  <r>
    <n v="439833"/>
    <n v="1472"/>
    <s v="USA"/>
    <d v="2023-06-04T02:23:00"/>
    <s v="Website"/>
    <s v="Kwai Yu"/>
    <n v="3338"/>
    <x v="1"/>
    <s v="F"/>
    <n v="83"/>
    <s v="C"/>
    <s v="Senior"/>
  </r>
  <r>
    <n v="1376137"/>
    <n v="1472"/>
    <s v="USA"/>
    <d v="2023-11-05T00:28:00"/>
    <s v="Whatsapp"/>
    <s v="Adrian Huxley"/>
    <n v="7325"/>
    <x v="1"/>
    <s v="F"/>
    <n v="83"/>
    <s v="C"/>
    <s v="Senior"/>
  </r>
  <r>
    <n v="1586243"/>
    <n v="1472"/>
    <s v="USA"/>
    <d v="2023-07-08T01:42:00"/>
    <s v="Website"/>
    <s v="Diego Freyre"/>
    <n v="2468"/>
    <x v="1"/>
    <s v="F"/>
    <n v="83"/>
    <s v="C"/>
    <s v="Senior"/>
  </r>
  <r>
    <n v="213804"/>
    <n v="1473"/>
    <s v="USA"/>
    <d v="2023-07-08T00:49:00"/>
    <s v="App"/>
    <s v="Maurizio Moroni"/>
    <n v="7453"/>
    <x v="1"/>
    <s v="F"/>
    <n v="40"/>
    <s v="C"/>
    <s v="Middle"/>
  </r>
  <r>
    <n v="417779"/>
    <n v="1473"/>
    <s v="USA"/>
    <d v="2023-01-31T00:40:00"/>
    <s v="Other"/>
    <s v="Valarie Nelson"/>
    <n v="9335"/>
    <x v="1"/>
    <s v="F"/>
    <n v="40"/>
    <s v="C"/>
    <s v="Middle"/>
  </r>
  <r>
    <n v="1054349"/>
    <n v="1473"/>
    <s v="USA"/>
    <d v="2023-04-10T23:29:00"/>
    <s v="Other"/>
    <s v="Janine Labrune"/>
    <n v="4060"/>
    <x v="1"/>
    <s v="F"/>
    <n v="40"/>
    <s v="C"/>
    <s v="Middle"/>
  </r>
  <r>
    <n v="394773"/>
    <n v="1474"/>
    <s v="USA"/>
    <d v="2023-11-01T00:44:00"/>
    <s v="Whatsapp"/>
    <s v="Wing C Tam"/>
    <n v="9148"/>
    <x v="1"/>
    <s v="M"/>
    <n v="25"/>
    <s v="C"/>
    <s v="Young"/>
  </r>
  <r>
    <n v="1628939"/>
    <n v="1474"/>
    <s v="USA"/>
    <d v="2023-09-05T00:54:00"/>
    <s v="Website"/>
    <s v="Diego Freyre"/>
    <n v="4675"/>
    <x v="1"/>
    <s v="M"/>
    <n v="25"/>
    <s v="C"/>
    <s v="Young"/>
  </r>
  <r>
    <n v="365101"/>
    <n v="1475"/>
    <s v="Spain"/>
    <d v="2023-02-14T23:04:00"/>
    <s v="App"/>
    <s v="Julie Brown"/>
    <n v="433"/>
    <x v="5"/>
    <s v="F"/>
    <n v="25"/>
    <s v="C"/>
    <s v="Young"/>
  </r>
  <r>
    <n v="498746"/>
    <n v="1475"/>
    <s v="Spain"/>
    <d v="2023-06-03T00:09:00"/>
    <s v="App"/>
    <s v="Valarie Franco"/>
    <n v="6335"/>
    <x v="5"/>
    <s v="F"/>
    <n v="25"/>
    <s v="C"/>
    <s v="Young"/>
  </r>
  <r>
    <n v="517568"/>
    <n v="1475"/>
    <s v="Spain"/>
    <d v="2023-10-01T00:30:00"/>
    <s v="Other"/>
    <s v="Valarie Nelson"/>
    <n v="794"/>
    <x v="5"/>
    <s v="F"/>
    <n v="25"/>
    <s v="C"/>
    <s v="Young"/>
  </r>
  <r>
    <n v="1272986"/>
    <n v="1475"/>
    <s v="Spain"/>
    <d v="2023-02-08T01:38:00"/>
    <s v="App"/>
    <s v="Maria Larsson"/>
    <n v="4629"/>
    <x v="5"/>
    <s v="F"/>
    <n v="25"/>
    <s v="C"/>
    <s v="Young"/>
  </r>
  <r>
    <n v="1409687"/>
    <n v="1475"/>
    <s v="Spain"/>
    <d v="2023-04-03T00:54:00"/>
    <s v="Whatsapp"/>
    <s v="Paolo Accorti"/>
    <n v="3268"/>
    <x v="5"/>
    <s v="F"/>
    <n v="25"/>
    <s v="C"/>
    <s v="Young"/>
  </r>
  <r>
    <n v="307999"/>
    <n v="1476"/>
    <s v="Italy"/>
    <d v="2023-07-04T23:33:00"/>
    <s v="Other"/>
    <s v="Steve Thompson"/>
    <n v="5434"/>
    <x v="9"/>
    <s v="M"/>
    <n v="23"/>
    <s v="C"/>
    <s v="Young"/>
  </r>
  <r>
    <n v="573613"/>
    <n v="1477"/>
    <s v="Spain"/>
    <d v="2023-08-18T01:17:00"/>
    <s v="App"/>
    <s v="Victoria Ashworth"/>
    <n v="7954"/>
    <x v="5"/>
    <s v="F"/>
    <n v="73"/>
    <s v="C"/>
    <s v="Senior"/>
  </r>
  <r>
    <n v="746060"/>
    <n v="1477"/>
    <s v="Spain"/>
    <d v="2023-03-31T23:52:00"/>
    <s v="App"/>
    <s v="Mary Saveley"/>
    <n v="1387"/>
    <x v="5"/>
    <s v="F"/>
    <n v="73"/>
    <s v="C"/>
    <s v="Senior"/>
  </r>
  <r>
    <n v="1258064"/>
    <n v="1478"/>
    <s v="Austria"/>
    <d v="2023-04-26T00:28:00"/>
    <s v="Whatsapp"/>
    <s v="Miguel Barajas"/>
    <n v="6527"/>
    <x v="12"/>
    <s v="M"/>
    <n v="43"/>
    <s v="C"/>
    <s v="Middle"/>
  </r>
  <r>
    <n v="757855"/>
    <n v="1479"/>
    <s v="USA"/>
    <d v="2023-11-12T22:36:00"/>
    <s v="Other"/>
    <s v="Allen Nelson"/>
    <n v="5528"/>
    <x v="1"/>
    <s v="F"/>
    <n v="87"/>
    <s v="C"/>
    <s v="Senior"/>
  </r>
  <r>
    <n v="1059711"/>
    <n v="1479"/>
    <s v="USA"/>
    <d v="2023-03-15T01:01:00"/>
    <s v="Other"/>
    <s v="Eduardo Saavedra"/>
    <n v="5593"/>
    <x v="1"/>
    <s v="F"/>
    <n v="87"/>
    <s v="C"/>
    <s v="Senior"/>
  </r>
  <r>
    <n v="1158886"/>
    <n v="1479"/>
    <s v="USA"/>
    <d v="2023-09-02T00:45:00"/>
    <s v="Website"/>
    <s v="Michael Frick"/>
    <n v="3135"/>
    <x v="1"/>
    <s v="F"/>
    <n v="87"/>
    <s v="C"/>
    <s v="Senior"/>
  </r>
  <r>
    <n v="1587832"/>
    <n v="1483"/>
    <s v="USA"/>
    <d v="2023-11-09T23:05:00"/>
    <s v="Website"/>
    <s v="Valarie Nelson"/>
    <n v="3831"/>
    <x v="1"/>
    <s v="M"/>
    <n v="82"/>
    <s v="C"/>
    <s v="Senior"/>
  </r>
  <r>
    <n v="1599039"/>
    <n v="1483"/>
    <s v="USA"/>
    <d v="2023-01-23T22:54:00"/>
    <s v="Whatsapp"/>
    <s v="Michael Donnermeyer"/>
    <n v="9658"/>
    <x v="1"/>
    <s v="M"/>
    <n v="82"/>
    <s v="C"/>
    <s v="Senior"/>
  </r>
  <r>
    <n v="525192"/>
    <n v="1484"/>
    <s v="USA"/>
    <d v="2023-01-26T00:09:00"/>
    <s v="Other"/>
    <s v="Jonas Bergulfsen"/>
    <n v="2431"/>
    <x v="1"/>
    <s v="F"/>
    <n v="84"/>
    <s v="C"/>
    <s v="Senior"/>
  </r>
  <r>
    <n v="112565"/>
    <n v="1485"/>
    <s v="Spain"/>
    <d v="2023-04-25T00:24:00"/>
    <s v="Website"/>
    <s v="Dominique Perrier"/>
    <n v="6159"/>
    <x v="5"/>
    <s v="F"/>
    <n v="38"/>
    <s v="C"/>
    <s v="Middle"/>
  </r>
  <r>
    <n v="342826"/>
    <n v="1486"/>
    <s v="USA"/>
    <d v="2023-06-20T22:33:00"/>
    <s v="Other"/>
    <s v="Julie Brown"/>
    <n v="3861"/>
    <x v="1"/>
    <s v="F"/>
    <n v="30"/>
    <s v="C"/>
    <s v="Young"/>
  </r>
  <r>
    <n v="1622340"/>
    <n v="1487"/>
    <s v="Italy"/>
    <d v="2023-05-06T00:14:00"/>
    <s v="Whatsapp"/>
    <s v="Kwai Yu"/>
    <n v="4769"/>
    <x v="9"/>
    <s v="M"/>
    <n v="76"/>
    <s v="C"/>
    <s v="Senior"/>
  </r>
  <r>
    <n v="595446"/>
    <n v="1488"/>
    <s v="USA"/>
    <d v="2023-05-27T23:14:00"/>
    <s v="Other"/>
    <s v="Steve Thompson"/>
    <n v="3770"/>
    <x v="1"/>
    <s v="M"/>
    <n v="35"/>
    <s v="C"/>
    <s v="Middle"/>
  </r>
  <r>
    <n v="609984"/>
    <n v="1488"/>
    <s v="USA"/>
    <d v="2023-05-03T01:09:00"/>
    <s v="Other"/>
    <s v="Francisca Cervantes"/>
    <n v="4417"/>
    <x v="1"/>
    <s v="M"/>
    <n v="35"/>
    <s v="C"/>
    <s v="Middle"/>
  </r>
  <r>
    <n v="661382"/>
    <n v="1488"/>
    <s v="USA"/>
    <d v="2023-01-23T23:14:00"/>
    <s v="Whatsapp"/>
    <s v="Leslie Murphy"/>
    <n v="970"/>
    <x v="1"/>
    <s v="M"/>
    <n v="35"/>
    <s v="C"/>
    <s v="Middle"/>
  </r>
  <r>
    <n v="1662944"/>
    <n v="1488"/>
    <s v="USA"/>
    <d v="2023-12-20T00:47:00"/>
    <s v="Website"/>
    <s v="Jytte Petersen"/>
    <n v="9411"/>
    <x v="1"/>
    <s v="M"/>
    <n v="35"/>
    <s v="C"/>
    <s v="Middle"/>
  </r>
  <r>
    <n v="74526"/>
    <n v="1489"/>
    <s v="Spain"/>
    <d v="2023-12-13T01:41:00"/>
    <s v="Website"/>
    <s v="Eduardo Saavedra"/>
    <n v="1132"/>
    <x v="5"/>
    <s v="F"/>
    <n v="46"/>
    <s v="C"/>
    <s v="Middle"/>
  </r>
  <r>
    <n v="1543099"/>
    <n v="1489"/>
    <s v="Spain"/>
    <d v="2023-02-17T22:44:00"/>
    <s v="Whatsapp"/>
    <s v="Roland Mendel"/>
    <n v="5530"/>
    <x v="5"/>
    <s v="F"/>
    <n v="46"/>
    <s v="C"/>
    <s v="Middle"/>
  </r>
  <r>
    <n v="1639546"/>
    <n v="1491"/>
    <s v="USA"/>
    <d v="2023-04-29T23:00:00"/>
    <s v="App"/>
    <s v="Kalle Suominen"/>
    <n v="4460"/>
    <x v="1"/>
    <s v="F"/>
    <n v="67"/>
    <s v="C"/>
    <s v="Senior"/>
  </r>
  <r>
    <n v="541762"/>
    <n v="1492"/>
    <s v="USA"/>
    <d v="2023-07-28T23:58:00"/>
    <s v="Website"/>
    <s v="Juri Hirano"/>
    <n v="5062"/>
    <x v="1"/>
    <s v="F"/>
    <n v="78"/>
    <s v="C"/>
    <s v="Senior"/>
  </r>
  <r>
    <n v="569689"/>
    <n v="1492"/>
    <s v="USA"/>
    <d v="2023-10-28T01:45:00"/>
    <s v="Website"/>
    <s v="Valarie Nelson"/>
    <n v="2171"/>
    <x v="1"/>
    <s v="F"/>
    <n v="78"/>
    <s v="C"/>
    <s v="Senior"/>
  </r>
  <r>
    <n v="1437527"/>
    <n v="1495"/>
    <s v="Denmark"/>
    <d v="2023-02-25T00:47:00"/>
    <s v="Website"/>
    <s v="Dan Lewis"/>
    <n v="2234"/>
    <x v="2"/>
    <s v="M"/>
    <n v="34"/>
    <s v="C"/>
    <s v="Young"/>
  </r>
  <r>
    <n v="1418125"/>
    <n v="1496"/>
    <s v="USA"/>
    <d v="2023-08-12T00:46:00"/>
    <s v="Website"/>
    <s v="Allen Nelson"/>
    <n v="8586"/>
    <x v="1"/>
    <s v="F"/>
    <n v="74"/>
    <s v="C"/>
    <s v="Senior"/>
  </r>
  <r>
    <n v="480827"/>
    <n v="1498"/>
    <s v="Germany"/>
    <d v="2023-01-14T00:06:00"/>
    <s v="Website"/>
    <s v="Sue King"/>
    <n v="3032"/>
    <x v="6"/>
    <s v="F"/>
    <n v="75"/>
    <s v="C"/>
    <s v="Senior"/>
  </r>
  <r>
    <n v="141004"/>
    <n v="1499"/>
    <s v="USA"/>
    <d v="2023-05-17T01:21:00"/>
    <s v="Whatsapp"/>
    <s v="Jonas Bergulfsen"/>
    <n v="9940"/>
    <x v="1"/>
    <s v="F"/>
    <n v="48"/>
    <s v="C"/>
    <s v="Middle"/>
  </r>
  <r>
    <n v="953006"/>
    <n v="1500"/>
    <s v="USA"/>
    <d v="2023-11-16T00:34:00"/>
    <s v="Website"/>
    <s v="Victoria Ashworth"/>
    <n v="9376"/>
    <x v="1"/>
    <s v="M"/>
    <n v="19"/>
    <s v="C"/>
    <s v="Young"/>
  </r>
  <r>
    <n v="595956"/>
    <n v="1501"/>
    <s v="USA"/>
    <d v="2023-01-17T01:40:00"/>
    <s v="App"/>
    <s v="Kyung Tseng"/>
    <n v="3537"/>
    <x v="1"/>
    <s v="M"/>
    <n v="51"/>
    <s v="D"/>
    <s v="Middle"/>
  </r>
  <r>
    <n v="1124146"/>
    <n v="1501"/>
    <s v="USA"/>
    <d v="2023-04-21T00:24:00"/>
    <s v="Website"/>
    <s v="Kalle Suominen"/>
    <n v="3329"/>
    <x v="1"/>
    <s v="M"/>
    <n v="51"/>
    <s v="D"/>
    <s v="Middle"/>
  </r>
  <r>
    <n v="1489846"/>
    <n v="1501"/>
    <s v="USA"/>
    <d v="2023-05-31T01:46:00"/>
    <s v="App"/>
    <s v="Martine Rance"/>
    <n v="1094"/>
    <x v="1"/>
    <s v="M"/>
    <n v="51"/>
    <s v="D"/>
    <s v="Middle"/>
  </r>
  <r>
    <n v="448164"/>
    <n v="1502"/>
    <s v="Spain"/>
    <d v="2023-02-04T01:35:00"/>
    <s v="Other"/>
    <s v="Mory Kentary"/>
    <n v="3869"/>
    <x v="5"/>
    <s v="F"/>
    <n v="33"/>
    <s v="D"/>
    <s v="Young"/>
  </r>
  <r>
    <n v="615675"/>
    <n v="1502"/>
    <s v="Spain"/>
    <d v="2023-05-13T00:26:00"/>
    <s v="Whatsapp"/>
    <s v="Valarie Young"/>
    <n v="3875"/>
    <x v="5"/>
    <s v="F"/>
    <n v="33"/>
    <s v="D"/>
    <s v="Young"/>
  </r>
  <r>
    <n v="1230334"/>
    <n v="1502"/>
    <s v="Spain"/>
    <d v="2023-04-25T23:56:00"/>
    <s v="Other"/>
    <s v="Juri Yoshido"/>
    <n v="2395"/>
    <x v="5"/>
    <s v="F"/>
    <n v="33"/>
    <s v="D"/>
    <s v="Young"/>
  </r>
  <r>
    <n v="521761"/>
    <n v="1504"/>
    <s v="France"/>
    <d v="2023-07-06T23:25:00"/>
    <s v="Whatsapp"/>
    <s v="Wendy Victorino"/>
    <n v="4462"/>
    <x v="0"/>
    <s v="F"/>
    <n v="33"/>
    <s v="D"/>
    <s v="Young"/>
  </r>
  <r>
    <n v="543294"/>
    <n v="1504"/>
    <s v="France"/>
    <d v="2023-09-13T00:27:00"/>
    <s v="Whatsapp"/>
    <s v="Elizabeth Lincoln"/>
    <n v="3639"/>
    <x v="0"/>
    <s v="F"/>
    <n v="33"/>
    <s v="D"/>
    <s v="Young"/>
  </r>
  <r>
    <n v="1025204"/>
    <n v="1504"/>
    <s v="France"/>
    <d v="2023-07-15T00:17:00"/>
    <s v="Website"/>
    <s v="Giovanni Rovelli"/>
    <n v="1043"/>
    <x v="0"/>
    <s v="F"/>
    <n v="33"/>
    <s v="D"/>
    <s v="Young"/>
  </r>
  <r>
    <n v="319587"/>
    <n v="1505"/>
    <s v="USA"/>
    <d v="2023-09-30T00:04:00"/>
    <s v="Other"/>
    <s v="Palle Ibsen"/>
    <n v="1648"/>
    <x v="1"/>
    <s v="M"/>
    <n v="48"/>
    <s v="D"/>
    <s v="Middle"/>
  </r>
  <r>
    <n v="366719"/>
    <n v="1505"/>
    <s v="USA"/>
    <d v="2023-03-04T23:03:00"/>
    <s v="Other"/>
    <s v="Steve Thompson"/>
    <n v="7878"/>
    <x v="1"/>
    <s v="M"/>
    <n v="48"/>
    <s v="D"/>
    <s v="Middle"/>
  </r>
  <r>
    <n v="1103298"/>
    <n v="1505"/>
    <s v="USA"/>
    <d v="2023-12-31T00:39:00"/>
    <s v="Website"/>
    <s v="Valarie Nelson"/>
    <n v="1147"/>
    <x v="1"/>
    <s v="M"/>
    <n v="48"/>
    <s v="D"/>
    <s v="Middle"/>
  </r>
  <r>
    <n v="749782"/>
    <n v="1506"/>
    <s v="USA"/>
    <d v="2023-06-18T02:16:00"/>
    <s v="App"/>
    <s v="Valarie Nelson"/>
    <n v="8021"/>
    <x v="1"/>
    <s v="M"/>
    <n v="18"/>
    <s v="D"/>
    <s v="Young"/>
  </r>
  <r>
    <n v="1001621"/>
    <n v="1506"/>
    <s v="USA"/>
    <d v="2023-12-08T00:45:00"/>
    <s v="App"/>
    <s v="Victoria Ashworth"/>
    <n v="9768"/>
    <x v="1"/>
    <s v="M"/>
    <n v="18"/>
    <s v="D"/>
    <s v="Young"/>
  </r>
  <r>
    <n v="1275955"/>
    <n v="1506"/>
    <s v="USA"/>
    <d v="2023-08-06T01:37:00"/>
    <s v="Whatsapp"/>
    <s v="Diego Freyre"/>
    <n v="8000"/>
    <x v="1"/>
    <s v="M"/>
    <n v="18"/>
    <s v="D"/>
    <s v="Young"/>
  </r>
  <r>
    <n v="482210"/>
    <n v="1507"/>
    <s v="USA"/>
    <d v="2023-09-15T01:25:00"/>
    <s v="Other"/>
    <s v="Julie Brown"/>
    <n v="4514"/>
    <x v="1"/>
    <s v="F"/>
    <n v="78"/>
    <s v="D"/>
    <s v="Senior"/>
  </r>
  <r>
    <n v="742561"/>
    <n v="1509"/>
    <s v="USA"/>
    <d v="2023-01-20T22:39:00"/>
    <s v="Whatsapp"/>
    <s v="Maria Hernandez"/>
    <n v="1879"/>
    <x v="1"/>
    <s v="M"/>
    <n v="31"/>
    <s v="D"/>
    <s v="Young"/>
  </r>
  <r>
    <n v="1185440"/>
    <n v="1509"/>
    <s v="USA"/>
    <d v="2023-02-01T00:17:00"/>
    <s v="App"/>
    <s v="Thomas Hardy"/>
    <n v="2567"/>
    <x v="1"/>
    <s v="M"/>
    <n v="31"/>
    <s v="D"/>
    <s v="Young"/>
  </r>
  <r>
    <n v="1271055"/>
    <n v="1509"/>
    <s v="USA"/>
    <d v="2023-01-09T00:51:00"/>
    <s v="App"/>
    <s v="Georg Pipps"/>
    <n v="9159"/>
    <x v="1"/>
    <s v="M"/>
    <n v="31"/>
    <s v="D"/>
    <s v="Young"/>
  </r>
  <r>
    <n v="533187"/>
    <n v="1510"/>
    <s v="Norway"/>
    <d v="2023-03-13T01:04:00"/>
    <s v="Other"/>
    <s v="Diego Freyre"/>
    <n v="825"/>
    <x v="4"/>
    <s v="M"/>
    <n v="23"/>
    <s v="D"/>
    <s v="Young"/>
  </r>
  <r>
    <n v="546278"/>
    <n v="1510"/>
    <s v="Norway"/>
    <d v="2023-06-04T01:08:00"/>
    <s v="Whatsapp"/>
    <s v="Steve Frick"/>
    <n v="5853"/>
    <x v="4"/>
    <s v="M"/>
    <n v="23"/>
    <s v="D"/>
    <s v="Young"/>
  </r>
  <r>
    <n v="947369"/>
    <n v="1510"/>
    <s v="Norway"/>
    <d v="2023-07-10T00:20:00"/>
    <s v="App"/>
    <s v="Valarie Thompson"/>
    <n v="5208"/>
    <x v="4"/>
    <s v="M"/>
    <n v="23"/>
    <s v="D"/>
    <s v="Young"/>
  </r>
  <r>
    <n v="1335994"/>
    <n v="1510"/>
    <s v="Norway"/>
    <d v="2023-12-16T00:26:00"/>
    <s v="Whatsapp"/>
    <s v="Sue King"/>
    <n v="7950"/>
    <x v="4"/>
    <s v="M"/>
    <n v="23"/>
    <s v="D"/>
    <s v="Young"/>
  </r>
  <r>
    <n v="1441153"/>
    <n v="1510"/>
    <s v="Norway"/>
    <d v="2023-10-14T00:39:00"/>
    <s v="App"/>
    <s v="Laurence Lebihan"/>
    <n v="3392"/>
    <x v="4"/>
    <s v="M"/>
    <n v="23"/>
    <s v="D"/>
    <s v="Young"/>
  </r>
  <r>
    <n v="1218374"/>
    <n v="1511"/>
    <s v="USA"/>
    <d v="2023-01-26T00:03:00"/>
    <s v="App"/>
    <s v="Valarie Nelson"/>
    <n v="44"/>
    <x v="1"/>
    <s v="M"/>
    <n v="19"/>
    <s v="D"/>
    <s v="Young"/>
  </r>
  <r>
    <n v="1236880"/>
    <n v="1511"/>
    <s v="USA"/>
    <d v="2023-05-18T22:31:00"/>
    <s v="Other"/>
    <s v="Juri Yoshido"/>
    <n v="1203"/>
    <x v="1"/>
    <s v="M"/>
    <n v="19"/>
    <s v="D"/>
    <s v="Young"/>
  </r>
  <r>
    <n v="1449298"/>
    <n v="1511"/>
    <s v="USA"/>
    <d v="2023-06-26T01:29:00"/>
    <s v="Website"/>
    <s v="Michael Holz"/>
    <n v="837"/>
    <x v="1"/>
    <s v="M"/>
    <n v="19"/>
    <s v="D"/>
    <s v="Young"/>
  </r>
  <r>
    <n v="1674723"/>
    <n v="1511"/>
    <s v="USA"/>
    <d v="2023-09-09T22:47:00"/>
    <s v="Website"/>
    <s v="Giovanni Rovelli"/>
    <n v="3096"/>
    <x v="1"/>
    <s v="M"/>
    <n v="19"/>
    <s v="D"/>
    <s v="Young"/>
  </r>
  <r>
    <n v="946167"/>
    <n v="1512"/>
    <s v="Denmark"/>
    <d v="2023-12-04T23:54:00"/>
    <s v="Website"/>
    <s v="Valarie Nelson"/>
    <n v="236"/>
    <x v="2"/>
    <s v="F"/>
    <n v="28"/>
    <s v="D"/>
    <s v="Young"/>
  </r>
  <r>
    <n v="1186707"/>
    <n v="1512"/>
    <s v="Denmark"/>
    <d v="2023-02-11T00:21:00"/>
    <s v="Website"/>
    <s v="Mary Saveley"/>
    <n v="2061"/>
    <x v="2"/>
    <s v="F"/>
    <n v="28"/>
    <s v="D"/>
    <s v="Young"/>
  </r>
  <r>
    <n v="1314895"/>
    <n v="1512"/>
    <s v="Denmark"/>
    <d v="2023-12-18T22:37:00"/>
    <s v="Whatsapp"/>
    <s v="Akiko Shimamura"/>
    <n v="1560"/>
    <x v="2"/>
    <s v="F"/>
    <n v="28"/>
    <s v="D"/>
    <s v="Young"/>
  </r>
  <r>
    <n v="1494182"/>
    <n v="1512"/>
    <s v="Denmark"/>
    <d v="2023-11-24T23:39:00"/>
    <s v="App"/>
    <s v="Rosa Hernandez"/>
    <n v="775"/>
    <x v="2"/>
    <s v="F"/>
    <n v="28"/>
    <s v="D"/>
    <s v="Young"/>
  </r>
  <r>
    <n v="1502209"/>
    <n v="1512"/>
    <s v="Denmark"/>
    <d v="2023-02-27T23:36:00"/>
    <s v="Website"/>
    <s v="Ann Brown"/>
    <n v="9349"/>
    <x v="2"/>
    <s v="F"/>
    <n v="28"/>
    <s v="D"/>
    <s v="Young"/>
  </r>
  <r>
    <n v="313294"/>
    <n v="1513"/>
    <s v="USA"/>
    <d v="2023-06-24T00:09:00"/>
    <s v="App"/>
    <s v="Julie Murphy"/>
    <n v="3975"/>
    <x v="1"/>
    <s v="F"/>
    <n v="76"/>
    <s v="D"/>
    <s v="Senior"/>
  </r>
  <r>
    <n v="953981"/>
    <n v="1513"/>
    <s v="USA"/>
    <d v="2023-10-05T00:28:00"/>
    <s v="Other"/>
    <s v="Julie Young"/>
    <n v="9670"/>
    <x v="1"/>
    <s v="F"/>
    <n v="76"/>
    <s v="D"/>
    <s v="Senior"/>
  </r>
  <r>
    <n v="111992"/>
    <n v="1515"/>
    <s v="USA"/>
    <d v="2023-03-26T23:02:00"/>
    <s v="App"/>
    <s v="Henriette Pfalzheim"/>
    <n v="9312"/>
    <x v="1"/>
    <s v="M"/>
    <n v="54"/>
    <s v="D"/>
    <s v="Middle"/>
  </r>
  <r>
    <n v="162458"/>
    <n v="1515"/>
    <s v="USA"/>
    <d v="2023-12-06T00:58:00"/>
    <s v="Website"/>
    <s v="Anna O'Hara"/>
    <n v="3793"/>
    <x v="1"/>
    <s v="M"/>
    <n v="54"/>
    <s v="D"/>
    <s v="Middle"/>
  </r>
  <r>
    <n v="1587870"/>
    <n v="1515"/>
    <s v="USA"/>
    <d v="2023-06-01T23:06:00"/>
    <s v="Website"/>
    <s v="Elizabeth Devon"/>
    <n v="3277"/>
    <x v="1"/>
    <s v="M"/>
    <n v="54"/>
    <s v="D"/>
    <s v="Middle"/>
  </r>
  <r>
    <n v="603880"/>
    <n v="1516"/>
    <s v="Norway"/>
    <d v="2023-02-05T01:37:00"/>
    <s v="Website"/>
    <s v="Anna O'Hara"/>
    <n v="4019"/>
    <x v="4"/>
    <s v="F"/>
    <n v="25"/>
    <s v="D"/>
    <s v="Young"/>
  </r>
  <r>
    <n v="202315"/>
    <n v="1518"/>
    <s v="USA"/>
    <d v="2023-01-04T01:45:00"/>
    <s v="Whatsapp"/>
    <s v="Michael Chandler"/>
    <n v="6344"/>
    <x v="1"/>
    <s v="F"/>
    <n v="66"/>
    <s v="D"/>
    <s v="Senior"/>
  </r>
  <r>
    <n v="1653886"/>
    <n v="1518"/>
    <s v="USA"/>
    <d v="2023-05-08T01:31:00"/>
    <s v="Other"/>
    <s v="Martine Rance"/>
    <n v="8879"/>
    <x v="1"/>
    <s v="F"/>
    <n v="66"/>
    <s v="D"/>
    <s v="Senior"/>
  </r>
  <r>
    <n v="73642"/>
    <n v="1519"/>
    <s v="Spain"/>
    <d v="2023-09-25T01:16:00"/>
    <s v="Whatsapp"/>
    <s v="Maria Larsson"/>
    <n v="3758"/>
    <x v="5"/>
    <s v="M"/>
    <n v="20"/>
    <s v="D"/>
    <s v="Young"/>
  </r>
  <r>
    <n v="305291"/>
    <n v="1519"/>
    <s v="Spain"/>
    <d v="2023-08-22T23:10:00"/>
    <s v="Whatsapp"/>
    <s v="Roland Mendel"/>
    <n v="3778"/>
    <x v="5"/>
    <s v="M"/>
    <n v="20"/>
    <s v="D"/>
    <s v="Young"/>
  </r>
  <r>
    <n v="1494501"/>
    <n v="1519"/>
    <s v="Spain"/>
    <d v="2023-09-29T23:29:00"/>
    <s v="Other"/>
    <s v="Paul Henriot"/>
    <n v="5248"/>
    <x v="5"/>
    <s v="M"/>
    <n v="20"/>
    <s v="D"/>
    <s v="Young"/>
  </r>
  <r>
    <n v="1564926"/>
    <n v="1519"/>
    <s v="Spain"/>
    <d v="2023-04-23T22:50:00"/>
    <s v="App"/>
    <s v="Eduardo Saavedra"/>
    <n v="6988"/>
    <x v="5"/>
    <s v="M"/>
    <n v="20"/>
    <s v="D"/>
    <s v="Young"/>
  </r>
  <r>
    <n v="216256"/>
    <n v="1521"/>
    <s v="USA"/>
    <d v="2023-01-26T00:34:00"/>
    <s v="App"/>
    <s v="Christina Berglund"/>
    <n v="3720"/>
    <x v="1"/>
    <s v="F"/>
    <n v="88"/>
    <s v="D"/>
    <s v="Senior"/>
  </r>
  <r>
    <n v="1678550"/>
    <n v="1521"/>
    <s v="USA"/>
    <d v="2023-11-06T00:46:00"/>
    <s v="Other"/>
    <s v="Elizabeth Lincoln"/>
    <n v="8554"/>
    <x v="1"/>
    <s v="F"/>
    <n v="88"/>
    <s v="D"/>
    <s v="Senior"/>
  </r>
  <r>
    <n v="281193"/>
    <n v="1522"/>
    <s v="USA"/>
    <d v="2023-03-17T00:14:00"/>
    <s v="Website"/>
    <s v="Arnold Cruz"/>
    <n v="6173"/>
    <x v="1"/>
    <s v="M"/>
    <n v="81"/>
    <s v="D"/>
    <s v="Senior"/>
  </r>
  <r>
    <n v="120567"/>
    <n v="1523"/>
    <s v="Spain"/>
    <d v="2023-06-30T23:33:00"/>
    <s v="Whatsapp"/>
    <s v="Kalle Suominen"/>
    <n v="1876"/>
    <x v="5"/>
    <s v="M"/>
    <n v="50"/>
    <s v="D"/>
    <s v="Middle"/>
  </r>
  <r>
    <n v="1221201"/>
    <n v="1523"/>
    <s v="Spain"/>
    <d v="2023-08-21T00:02:00"/>
    <s v="Website"/>
    <s v="Valarie Nelson"/>
    <n v="9665"/>
    <x v="5"/>
    <s v="M"/>
    <n v="50"/>
    <s v="D"/>
    <s v="Middle"/>
  </r>
  <r>
    <n v="15878"/>
    <n v="1524"/>
    <s v="France"/>
    <d v="2023-06-03T01:01:00"/>
    <s v="Whatsapp"/>
    <s v="Diego Freyre"/>
    <n v="2717"/>
    <x v="0"/>
    <s v="F"/>
    <n v="75"/>
    <s v="D"/>
    <s v="Senior"/>
  </r>
  <r>
    <n v="375276"/>
    <n v="1524"/>
    <s v="France"/>
    <d v="2023-04-21T01:16:00"/>
    <s v="App"/>
    <s v="Allen Nelson"/>
    <n v="4766"/>
    <x v="0"/>
    <s v="F"/>
    <n v="75"/>
    <s v="D"/>
    <s v="Senior"/>
  </r>
  <r>
    <n v="1042847"/>
    <n v="1524"/>
    <s v="France"/>
    <d v="2023-02-04T23:32:00"/>
    <s v="Website"/>
    <s v="Julie Young"/>
    <n v="2979"/>
    <x v="0"/>
    <s v="F"/>
    <n v="75"/>
    <s v="D"/>
    <s v="Senior"/>
  </r>
  <r>
    <n v="260160"/>
    <n v="1525"/>
    <s v="Italy"/>
    <d v="2023-11-30T00:48:00"/>
    <s v="Website"/>
    <s v="Georg Pipps"/>
    <n v="586"/>
    <x v="9"/>
    <s v="F"/>
    <n v="87"/>
    <s v="D"/>
    <s v="Senior"/>
  </r>
  <r>
    <n v="1138694"/>
    <n v="1525"/>
    <s v="Italy"/>
    <d v="2023-03-01T01:28:00"/>
    <s v="Website"/>
    <s v="Diego Freyre"/>
    <n v="1217"/>
    <x v="9"/>
    <s v="F"/>
    <n v="87"/>
    <s v="D"/>
    <s v="Senior"/>
  </r>
  <r>
    <n v="1165350"/>
    <n v="1526"/>
    <s v="USA"/>
    <d v="2023-09-07T01:09:00"/>
    <s v="Website"/>
    <s v="Maria Larsson"/>
    <n v="4870"/>
    <x v="1"/>
    <s v="F"/>
    <n v="50"/>
    <s v="D"/>
    <s v="Middle"/>
  </r>
  <r>
    <n v="229843"/>
    <n v="1527"/>
    <s v="Italy"/>
    <d v="2023-03-17T22:58:00"/>
    <s v="Other"/>
    <s v="Wing C Tam"/>
    <n v="4155"/>
    <x v="9"/>
    <s v="F"/>
    <n v="73"/>
    <s v="D"/>
    <s v="Senior"/>
  </r>
  <r>
    <n v="1366955"/>
    <n v="1529"/>
    <s v="Finland"/>
    <d v="2023-03-20T00:45:00"/>
    <s v="Website"/>
    <s v="Mart¡n Sommer"/>
    <n v="5336"/>
    <x v="8"/>
    <s v="M"/>
    <n v="27"/>
    <s v="D"/>
    <s v="Young"/>
  </r>
  <r>
    <n v="422786"/>
    <n v="1530"/>
    <s v="Austria"/>
    <d v="2023-09-26T01:01:00"/>
    <s v="App"/>
    <s v="Sue Frick"/>
    <n v="642"/>
    <x v="12"/>
    <s v="F"/>
    <n v="79"/>
    <s v="D"/>
    <s v="Senior"/>
  </r>
  <r>
    <n v="1305831"/>
    <n v="1531"/>
    <s v="Singapore"/>
    <d v="2023-09-26T23:11:00"/>
    <s v="Whatsapp"/>
    <s v="Jytte Petersen"/>
    <n v="695"/>
    <x v="3"/>
    <s v="F"/>
    <n v="41"/>
    <s v="D"/>
    <s v="Middle"/>
  </r>
  <r>
    <n v="127352"/>
    <n v="1534"/>
    <s v="USA"/>
    <d v="2023-09-12T00:12:00"/>
    <s v="App"/>
    <s v="Valarie Nelson"/>
    <n v="8980"/>
    <x v="1"/>
    <s v="F"/>
    <n v="18"/>
    <s v="D"/>
    <s v="Young"/>
  </r>
  <r>
    <n v="1025560"/>
    <n v="1534"/>
    <s v="USA"/>
    <d v="2023-04-13T01:47:00"/>
    <s v="Other"/>
    <s v="Valarie Nelson"/>
    <n v="3748"/>
    <x v="1"/>
    <s v="F"/>
    <n v="18"/>
    <s v="D"/>
    <s v="Young"/>
  </r>
  <r>
    <n v="1682186"/>
    <n v="1537"/>
    <s v="USA"/>
    <d v="2023-07-31T00:50:00"/>
    <s v="App"/>
    <s v="Steve Frick"/>
    <n v="9912"/>
    <x v="1"/>
    <s v="F"/>
    <n v="83"/>
    <s v="D"/>
    <s v="Senior"/>
  </r>
  <r>
    <n v="808789"/>
    <n v="1538"/>
    <s v="USA"/>
    <d v="2023-07-16T23:29:00"/>
    <s v="Whatsapp"/>
    <s v="Georg Pipps"/>
    <n v="5681"/>
    <x v="1"/>
    <s v="F"/>
    <n v="21"/>
    <s v="D"/>
    <s v="Young"/>
  </r>
  <r>
    <n v="260615"/>
    <n v="1539"/>
    <s v="USA"/>
    <d v="2023-04-10T23:31:00"/>
    <s v="App"/>
    <s v="Kalle Suominen"/>
    <n v="3646"/>
    <x v="1"/>
    <s v="F"/>
    <n v="73"/>
    <s v="D"/>
    <s v="Senior"/>
  </r>
  <r>
    <n v="497302"/>
    <n v="1539"/>
    <s v="USA"/>
    <d v="2023-09-08T23:29:00"/>
    <s v="Website"/>
    <s v="Ann Brown"/>
    <n v="7579"/>
    <x v="1"/>
    <s v="F"/>
    <n v="73"/>
    <s v="D"/>
    <s v="Senior"/>
  </r>
  <r>
    <n v="947335"/>
    <n v="1539"/>
    <s v="USA"/>
    <d v="2023-08-16T00:17:00"/>
    <s v="Website"/>
    <s v="Diego Freyre"/>
    <n v="4146"/>
    <x v="1"/>
    <s v="F"/>
    <n v="73"/>
    <s v="D"/>
    <s v="Senior"/>
  </r>
  <r>
    <n v="952618"/>
    <n v="1539"/>
    <s v="USA"/>
    <d v="2023-04-07T01:09:00"/>
    <s v="Other"/>
    <s v="Violeta Benitez"/>
    <n v="1048"/>
    <x v="1"/>
    <s v="F"/>
    <n v="73"/>
    <s v="D"/>
    <s v="Senior"/>
  </r>
  <r>
    <n v="1420227"/>
    <n v="1540"/>
    <s v="Australia"/>
    <d v="2023-03-22T00:32:00"/>
    <s v="Website"/>
    <s v="Valarie Nelson"/>
    <n v="615"/>
    <x v="7"/>
    <s v="M"/>
    <n v="58"/>
    <s v="D"/>
    <s v="Middle"/>
  </r>
  <r>
    <n v="57650"/>
    <n v="1542"/>
    <s v="France"/>
    <d v="2023-10-28T00:04:00"/>
    <s v="Whatsapp"/>
    <s v="Julie Murphy"/>
    <n v="1231"/>
    <x v="0"/>
    <s v="M"/>
    <n v="65"/>
    <s v="D"/>
    <s v="Senior"/>
  </r>
  <r>
    <n v="432167"/>
    <n v="1543"/>
    <s v="USA"/>
    <d v="2023-02-12T00:41:00"/>
    <s v="Website"/>
    <s v="Sue King"/>
    <n v="3319"/>
    <x v="1"/>
    <s v="M"/>
    <n v="68"/>
    <s v="D"/>
    <s v="Senior"/>
  </r>
  <r>
    <n v="954429"/>
    <n v="1544"/>
    <s v="USA"/>
    <d v="2023-11-24T23:47:00"/>
    <s v="App"/>
    <s v="Diego Freyre"/>
    <n v="4753"/>
    <x v="1"/>
    <s v="M"/>
    <n v="77"/>
    <s v="D"/>
    <s v="Senior"/>
  </r>
  <r>
    <n v="1411077"/>
    <n v="1545"/>
    <s v="Norway"/>
    <d v="2023-06-15T00:04:00"/>
    <s v="Whatsapp"/>
    <s v="Leslie Taylor"/>
    <n v="6186"/>
    <x v="4"/>
    <s v="F"/>
    <n v="30"/>
    <s v="D"/>
    <s v="Young"/>
  </r>
  <r>
    <n v="860417"/>
    <n v="1546"/>
    <s v="Austria"/>
    <d v="2023-12-20T01:13:00"/>
    <s v="Website"/>
    <s v="Diego Freyre"/>
    <n v="2332"/>
    <x v="12"/>
    <s v="F"/>
    <n v="33"/>
    <s v="D"/>
    <s v="Young"/>
  </r>
  <r>
    <n v="179974"/>
    <n v="1547"/>
    <s v="France"/>
    <d v="2023-05-18T00:40:00"/>
    <s v="Website"/>
    <s v="Janine Labrune"/>
    <n v="5106"/>
    <x v="0"/>
    <s v="M"/>
    <n v="37"/>
    <s v="D"/>
    <s v="Middle"/>
  </r>
  <r>
    <n v="417613"/>
    <n v="1547"/>
    <s v="France"/>
    <d v="2023-03-26T01:23:00"/>
    <s v="Website"/>
    <s v="Elizabeth Devon"/>
    <n v="8023"/>
    <x v="0"/>
    <s v="M"/>
    <n v="37"/>
    <s v="D"/>
    <s v="Middle"/>
  </r>
  <r>
    <n v="559948"/>
    <n v="1548"/>
    <s v="France"/>
    <d v="2023-09-08T23:30:00"/>
    <s v="Whatsapp"/>
    <s v="Peter Ferguson"/>
    <n v="1404"/>
    <x v="0"/>
    <s v="M"/>
    <n v="46"/>
    <s v="D"/>
    <s v="Middle"/>
  </r>
  <r>
    <n v="1198240"/>
    <n v="1548"/>
    <s v="France"/>
    <d v="2023-08-23T01:53:00"/>
    <s v="Whatsapp"/>
    <s v="Rosa Hernandez"/>
    <n v="1736"/>
    <x v="0"/>
    <s v="M"/>
    <n v="46"/>
    <s v="D"/>
    <s v="Middle"/>
  </r>
  <r>
    <n v="461110"/>
    <n v="1549"/>
    <s v="USA"/>
    <d v="2023-08-08T02:09:00"/>
    <s v="Other"/>
    <s v="Maria Hernandez"/>
    <n v="4341"/>
    <x v="1"/>
    <s v="F"/>
    <n v="70"/>
    <s v="D"/>
    <s v="Senior"/>
  </r>
  <r>
    <n v="413694"/>
    <n v="1551"/>
    <s v="USA"/>
    <d v="2023-05-03T01:16:00"/>
    <s v="Other"/>
    <s v="Mary Saveley"/>
    <n v="4835"/>
    <x v="1"/>
    <s v="M"/>
    <n v="21"/>
    <s v="D"/>
    <s v="Young"/>
  </r>
  <r>
    <n v="1625256"/>
    <n v="1551"/>
    <s v="USA"/>
    <d v="2023-08-30T01:53:00"/>
    <s v="Whatsapp"/>
    <s v="Jonas Bergulfsen"/>
    <n v="2960"/>
    <x v="1"/>
    <s v="M"/>
    <n v="21"/>
    <s v="D"/>
    <s v="Young"/>
  </r>
  <r>
    <n v="14287"/>
    <n v="1552"/>
    <s v="Italy"/>
    <d v="2023-02-18T00:34:00"/>
    <s v="Other"/>
    <s v="Janine Labrune"/>
    <n v="1628"/>
    <x v="9"/>
    <s v="F"/>
    <n v="37"/>
    <s v="D"/>
    <s v="Middle"/>
  </r>
  <r>
    <n v="1118626"/>
    <n v="1552"/>
    <s v="Italy"/>
    <d v="2023-12-12T01:37:00"/>
    <s v="Website"/>
    <s v="Matti Karttunen"/>
    <n v="1623"/>
    <x v="9"/>
    <s v="F"/>
    <n v="37"/>
    <s v="D"/>
    <s v="Middle"/>
  </r>
  <r>
    <n v="647292"/>
    <n v="1553"/>
    <s v="France"/>
    <d v="2023-01-04T00:48:00"/>
    <s v="Whatsapp"/>
    <s v="Daniel Tonini"/>
    <n v="8207"/>
    <x v="0"/>
    <s v="M"/>
    <n v="81"/>
    <s v="D"/>
    <s v="Senior"/>
  </r>
  <r>
    <n v="1543526"/>
    <n v="1554"/>
    <s v="Germany"/>
    <d v="2023-06-24T00:08:00"/>
    <s v="Website"/>
    <s v="Mary Saveley"/>
    <n v="9175"/>
    <x v="6"/>
    <s v="F"/>
    <n v="52"/>
    <s v="D"/>
    <s v="Middle"/>
  </r>
  <r>
    <n v="938620"/>
    <n v="1556"/>
    <s v="Australia"/>
    <d v="2023-04-04T01:54:00"/>
    <s v="Website"/>
    <s v="Victoria Ashworth"/>
    <n v="1142"/>
    <x v="7"/>
    <s v="F"/>
    <n v="76"/>
    <s v="D"/>
    <s v="Senior"/>
  </r>
  <r>
    <n v="259823"/>
    <n v="1557"/>
    <s v="USA"/>
    <d v="2023-09-03T23:18:00"/>
    <s v="Website"/>
    <s v="Kwai Yu"/>
    <n v="5762"/>
    <x v="1"/>
    <s v="M"/>
    <n v="28"/>
    <s v="D"/>
    <s v="Young"/>
  </r>
  <r>
    <n v="1014215"/>
    <n v="1558"/>
    <s v="Finland"/>
    <d v="2023-06-10T01:02:00"/>
    <s v="App"/>
    <s v="Dean Cassidy"/>
    <n v="858"/>
    <x v="8"/>
    <s v="F"/>
    <n v="83"/>
    <s v="D"/>
    <s v="Senior"/>
  </r>
  <r>
    <n v="743589"/>
    <n v="1559"/>
    <s v="Spain"/>
    <d v="2023-12-26T01:09:00"/>
    <s v="Whatsapp"/>
    <s v="Valarie Nelson"/>
    <n v="2636"/>
    <x v="5"/>
    <s v="F"/>
    <n v="68"/>
    <s v="D"/>
    <s v="Senior"/>
  </r>
  <r>
    <n v="1512481"/>
    <n v="1560"/>
    <s v="Singapore"/>
    <d v="2023-02-06T00:54:00"/>
    <s v="Other"/>
    <s v="Paul Henriot"/>
    <n v="1363"/>
    <x v="3"/>
    <s v="M"/>
    <n v="36"/>
    <s v="D"/>
    <s v="Middle"/>
  </r>
  <r>
    <n v="923178"/>
    <n v="1561"/>
    <s v="Switzerland"/>
    <d v="2023-10-26T23:58:00"/>
    <s v="Other"/>
    <s v="Kee Kuo"/>
    <n v="6590"/>
    <x v="13"/>
    <s v="F"/>
    <n v="28"/>
    <s v="D"/>
    <s v="Young"/>
  </r>
  <r>
    <n v="1061016"/>
    <n v="1561"/>
    <s v="Switzerland"/>
    <d v="2023-09-10T01:31:00"/>
    <s v="App"/>
    <s v="Catherine Dewey"/>
    <n v="7486"/>
    <x v="13"/>
    <s v="F"/>
    <n v="28"/>
    <s v="D"/>
    <s v="Young"/>
  </r>
  <r>
    <n v="1165044"/>
    <n v="1562"/>
    <s v="Spain"/>
    <d v="2023-03-23T00:43:00"/>
    <s v="Whatsapp"/>
    <s v="Matti Karttunen"/>
    <n v="8271"/>
    <x v="5"/>
    <s v="M"/>
    <n v="20"/>
    <s v="D"/>
    <s v="Young"/>
  </r>
  <r>
    <n v="1214613"/>
    <n v="1563"/>
    <s v="Norway"/>
    <d v="2023-01-20T01:51:00"/>
    <s v="Website"/>
    <s v="Rosa Hernandez"/>
    <n v="2322"/>
    <x v="4"/>
    <s v="F"/>
    <n v="65"/>
    <s v="D"/>
    <s v="Senior"/>
  </r>
  <r>
    <n v="316324"/>
    <n v="1564"/>
    <s v="Singapore"/>
    <d v="2023-03-07T00:20:00"/>
    <s v="Whatsapp"/>
    <s v="Diego Freyre"/>
    <n v="1285"/>
    <x v="3"/>
    <s v="M"/>
    <n v="89"/>
    <s v="D"/>
    <s v="Senior"/>
  </r>
  <r>
    <n v="1472021"/>
    <n v="1564"/>
    <s v="Singapore"/>
    <d v="2023-12-22T00:24:00"/>
    <s v="App"/>
    <s v="Valarie Nelson"/>
    <n v="7609"/>
    <x v="3"/>
    <s v="M"/>
    <n v="89"/>
    <s v="D"/>
    <s v="Senior"/>
  </r>
  <r>
    <n v="261671"/>
    <n v="1566"/>
    <s v="USA"/>
    <d v="2023-08-21T23:32:00"/>
    <s v="App"/>
    <s v="Maria Larsson"/>
    <n v="7957"/>
    <x v="1"/>
    <s v="M"/>
    <n v="64"/>
    <s v="D"/>
    <s v="Senior"/>
  </r>
  <r>
    <n v="546839"/>
    <n v="1566"/>
    <s v="USA"/>
    <d v="2023-12-10T00:57:00"/>
    <s v="Whatsapp"/>
    <s v="Jytte Petersen"/>
    <n v="8639"/>
    <x v="1"/>
    <s v="M"/>
    <n v="64"/>
    <s v="D"/>
    <s v="Senior"/>
  </r>
  <r>
    <n v="691913"/>
    <n v="1566"/>
    <s v="USA"/>
    <d v="2023-02-12T01:08:00"/>
    <s v="Whatsapp"/>
    <s v="Kyung Yu"/>
    <n v="6689"/>
    <x v="1"/>
    <s v="M"/>
    <n v="64"/>
    <s v="D"/>
    <s v="Senior"/>
  </r>
  <r>
    <n v="373612"/>
    <n v="1567"/>
    <s v="USA"/>
    <d v="2023-05-20T23:34:00"/>
    <s v="App"/>
    <s v="Peter Ferguson"/>
    <n v="9653"/>
    <x v="1"/>
    <s v="M"/>
    <n v="25"/>
    <s v="D"/>
    <s v="Young"/>
  </r>
  <r>
    <n v="385164"/>
    <n v="1569"/>
    <s v="Spain"/>
    <d v="2023-05-24T00:33:00"/>
    <s v="Other"/>
    <s v="Diego Freyre"/>
    <n v="6376"/>
    <x v="5"/>
    <s v="F"/>
    <n v="20"/>
    <s v="D"/>
    <s v="Young"/>
  </r>
  <r>
    <n v="780895"/>
    <n v="1569"/>
    <s v="Spain"/>
    <d v="2023-04-30T23:52:00"/>
    <s v="Website"/>
    <s v="Mory Kentary"/>
    <n v="5917"/>
    <x v="5"/>
    <s v="F"/>
    <n v="20"/>
    <s v="D"/>
    <s v="Young"/>
  </r>
  <r>
    <n v="1182031"/>
    <n v="1569"/>
    <s v="Spain"/>
    <d v="2023-11-08T00:52:00"/>
    <s v="Whatsapp"/>
    <s v="Sue King"/>
    <n v="3428"/>
    <x v="5"/>
    <s v="F"/>
    <n v="20"/>
    <s v="D"/>
    <s v="Young"/>
  </r>
  <r>
    <n v="340986"/>
    <n v="1570"/>
    <s v="USA"/>
    <d v="2023-09-22T23:36:00"/>
    <s v="Whatsapp"/>
    <s v="Georg Pipps"/>
    <n v="3502"/>
    <x v="1"/>
    <s v="M"/>
    <n v="46"/>
    <s v="D"/>
    <s v="Middle"/>
  </r>
  <r>
    <n v="1064483"/>
    <n v="1571"/>
    <s v="USA"/>
    <d v="2023-06-20T01:50:00"/>
    <s v="Other"/>
    <s v="Janine Labrune"/>
    <n v="6345"/>
    <x v="1"/>
    <s v="F"/>
    <n v="71"/>
    <s v="D"/>
    <s v="Senior"/>
  </r>
  <r>
    <n v="238793"/>
    <n v="1574"/>
    <s v="Austria"/>
    <d v="2023-04-10T02:05:00"/>
    <s v="Whatsapp"/>
    <s v="Marie Bertrand"/>
    <n v="3650"/>
    <x v="12"/>
    <s v="F"/>
    <n v="36"/>
    <s v="D"/>
    <s v="Middle"/>
  </r>
  <r>
    <n v="1125247"/>
    <n v="1574"/>
    <s v="Austria"/>
    <d v="2023-07-21T00:08:00"/>
    <s v="Other"/>
    <s v="Valarie Nelson"/>
    <n v="905"/>
    <x v="12"/>
    <s v="F"/>
    <n v="36"/>
    <s v="D"/>
    <s v="Middle"/>
  </r>
  <r>
    <n v="1605700"/>
    <n v="1574"/>
    <s v="Austria"/>
    <d v="2023-02-09T01:00:00"/>
    <s v="Other"/>
    <s v="Paul Henriot"/>
    <n v="2305"/>
    <x v="12"/>
    <s v="F"/>
    <n v="36"/>
    <s v="D"/>
    <s v="Middle"/>
  </r>
  <r>
    <n v="178044"/>
    <n v="1576"/>
    <s v="USA"/>
    <d v="2023-02-04T01:22:00"/>
    <s v="Whatsapp"/>
    <s v="Georg Pipps"/>
    <n v="8097"/>
    <x v="1"/>
    <s v="M"/>
    <n v="70"/>
    <s v="D"/>
    <s v="Senior"/>
  </r>
  <r>
    <n v="596143"/>
    <n v="1576"/>
    <s v="USA"/>
    <d v="2023-06-30T01:50:00"/>
    <s v="App"/>
    <s v="Diego Freyre"/>
    <n v="1558"/>
    <x v="1"/>
    <s v="M"/>
    <n v="70"/>
    <s v="D"/>
    <s v="Senior"/>
  </r>
  <r>
    <n v="1093314"/>
    <n v="1576"/>
    <s v="USA"/>
    <d v="2023-04-19T00:44:00"/>
    <s v="Website"/>
    <s v="Wendy Victorino"/>
    <n v="1562"/>
    <x v="1"/>
    <s v="M"/>
    <n v="70"/>
    <s v="D"/>
    <s v="Senior"/>
  </r>
  <r>
    <n v="233843"/>
    <n v="1577"/>
    <s v="France"/>
    <d v="2023-04-23T00:58:00"/>
    <s v="Website"/>
    <s v="Kyung Yu"/>
    <n v="6392"/>
    <x v="0"/>
    <s v="M"/>
    <n v="55"/>
    <s v="D"/>
    <s v="Middle"/>
  </r>
  <r>
    <n v="935965"/>
    <n v="1578"/>
    <s v="Italy"/>
    <d v="2023-07-30T23:57:00"/>
    <s v="App"/>
    <s v="Jeff Young"/>
    <n v="4078"/>
    <x v="9"/>
    <s v="M"/>
    <n v="24"/>
    <s v="D"/>
    <s v="Young"/>
  </r>
  <r>
    <n v="666686"/>
    <n v="1580"/>
    <s v="Australia"/>
    <d v="2023-12-09T00:31:00"/>
    <s v="Whatsapp"/>
    <s v="Paolo Accorti"/>
    <n v="3933"/>
    <x v="7"/>
    <s v="M"/>
    <n v="85"/>
    <s v="D"/>
    <s v="Senior"/>
  </r>
  <r>
    <n v="1632791"/>
    <n v="1581"/>
    <s v="USA"/>
    <d v="2023-10-10T23:27:00"/>
    <s v="Other"/>
    <s v="Eric Natividad"/>
    <n v="3408"/>
    <x v="1"/>
    <s v="M"/>
    <n v="79"/>
    <s v="D"/>
    <s v="Senior"/>
  </r>
  <r>
    <n v="250181"/>
    <n v="1583"/>
    <s v="Singapore"/>
    <d v="2023-04-20T00:12:00"/>
    <s v="Other"/>
    <s v="Henriette Pfalzheim"/>
    <n v="4036"/>
    <x v="3"/>
    <s v="F"/>
    <n v="73"/>
    <s v="D"/>
    <s v="Senior"/>
  </r>
  <r>
    <n v="338433"/>
    <n v="1583"/>
    <s v="Singapore"/>
    <d v="2023-05-20T23:31:00"/>
    <s v="Whatsapp"/>
    <s v="Matti Karttunen"/>
    <n v="2588"/>
    <x v="3"/>
    <s v="F"/>
    <n v="73"/>
    <s v="D"/>
    <s v="Senior"/>
  </r>
  <r>
    <n v="471886"/>
    <n v="1583"/>
    <s v="Singapore"/>
    <d v="2023-01-02T23:40:00"/>
    <s v="Whatsapp"/>
    <s v="Valarie Nelson"/>
    <n v="4072"/>
    <x v="3"/>
    <s v="F"/>
    <n v="73"/>
    <s v="D"/>
    <s v="Senior"/>
  </r>
  <r>
    <n v="1218403"/>
    <n v="1583"/>
    <s v="Singapore"/>
    <d v="2023-03-10T01:20:00"/>
    <m/>
    <s v="Frederique Citeaux"/>
    <n v="8012"/>
    <x v="3"/>
    <s v="F"/>
    <n v="73"/>
    <s v="D"/>
    <s v="Senior"/>
  </r>
  <r>
    <n v="1448727"/>
    <n v="1583"/>
    <s v="Singapore"/>
    <d v="2023-01-25T01:53:00"/>
    <s v="Whatsapp"/>
    <s v="Miguel Barajas"/>
    <n v="8355"/>
    <x v="3"/>
    <s v="F"/>
    <n v="73"/>
    <s v="D"/>
    <s v="Senior"/>
  </r>
  <r>
    <n v="108586"/>
    <n v="1584"/>
    <s v="USA"/>
    <d v="2023-04-03T02:26:00"/>
    <s v="Other"/>
    <s v="Allen Nelson"/>
    <n v="4335"/>
    <x v="1"/>
    <s v="F"/>
    <n v="30"/>
    <s v="D"/>
    <s v="Young"/>
  </r>
  <r>
    <n v="804356"/>
    <n v="1586"/>
    <s v="France"/>
    <d v="2023-09-05T02:07:00"/>
    <s v="Whatsapp"/>
    <s v="Diego Freyre"/>
    <n v="9054"/>
    <x v="0"/>
    <s v="F"/>
    <n v="42"/>
    <s v="D"/>
    <s v="Middle"/>
  </r>
  <r>
    <n v="832154"/>
    <n v="1586"/>
    <s v="France"/>
    <d v="2023-05-15T00:57:00"/>
    <s v="Other"/>
    <s v="Tony Calaghan"/>
    <n v="1928"/>
    <x v="0"/>
    <s v="F"/>
    <n v="42"/>
    <s v="D"/>
    <s v="Middle"/>
  </r>
  <r>
    <n v="1011917"/>
    <n v="1586"/>
    <s v="France"/>
    <d v="2023-06-21T01:16:00"/>
    <s v="App"/>
    <s v="Elizabeth Lincoln"/>
    <n v="498"/>
    <x v="0"/>
    <s v="F"/>
    <n v="42"/>
    <s v="D"/>
    <s v="Middle"/>
  </r>
  <r>
    <n v="787058"/>
    <n v="1587"/>
    <s v="USA"/>
    <d v="2023-05-17T00:53:00"/>
    <s v="App"/>
    <s v="Julie Young"/>
    <n v="7663"/>
    <x v="1"/>
    <s v="M"/>
    <n v="41"/>
    <s v="D"/>
    <s v="Middle"/>
  </r>
  <r>
    <n v="396103"/>
    <n v="1588"/>
    <s v="France"/>
    <d v="2023-12-15T01:23:00"/>
    <s v="Website"/>
    <s v="Arnold Cruz"/>
    <n v="3558"/>
    <x v="0"/>
    <s v="M"/>
    <n v="74"/>
    <s v="D"/>
    <s v="Senior"/>
  </r>
  <r>
    <n v="658249"/>
    <n v="1588"/>
    <s v="France"/>
    <d v="2023-08-22T23:10:00"/>
    <s v="Whatsapp"/>
    <s v="Jytte Petersen"/>
    <n v="6820"/>
    <x v="0"/>
    <s v="M"/>
    <n v="74"/>
    <s v="D"/>
    <s v="Senior"/>
  </r>
  <r>
    <n v="795216"/>
    <n v="1588"/>
    <s v="France"/>
    <d v="2023-12-08T00:09:00"/>
    <s v="Whatsapp"/>
    <s v="Martine Rance"/>
    <n v="1033"/>
    <x v="0"/>
    <s v="M"/>
    <n v="74"/>
    <s v="D"/>
    <s v="Senior"/>
  </r>
  <r>
    <n v="198251"/>
    <n v="1589"/>
    <s v="USA"/>
    <d v="2023-02-12T00:44:00"/>
    <s v="Website"/>
    <s v="Valarie Nelson"/>
    <n v="8821"/>
    <x v="1"/>
    <s v="F"/>
    <n v="20"/>
    <s v="D"/>
    <s v="Young"/>
  </r>
  <r>
    <n v="1550154"/>
    <n v="1589"/>
    <s v="USA"/>
    <d v="2023-05-14T01:45:00"/>
    <s v="Website"/>
    <s v="Michael Frick"/>
    <n v="3729"/>
    <x v="1"/>
    <s v="F"/>
    <n v="20"/>
    <s v="D"/>
    <s v="Young"/>
  </r>
  <r>
    <n v="353096"/>
    <n v="1590"/>
    <s v="Singapore"/>
    <d v="2023-07-17T00:46:00"/>
    <s v="Website"/>
    <s v="Valarie Nelson"/>
    <n v="8163"/>
    <x v="3"/>
    <s v="M"/>
    <n v="69"/>
    <s v="D"/>
    <s v="Senior"/>
  </r>
  <r>
    <n v="763962"/>
    <n v="1590"/>
    <s v="Singapore"/>
    <d v="2023-01-16T00:27:00"/>
    <s v="Website"/>
    <s v="Dominique Perrier"/>
    <n v="4623"/>
    <x v="3"/>
    <s v="M"/>
    <n v="69"/>
    <s v="D"/>
    <s v="Senior"/>
  </r>
  <r>
    <n v="814705"/>
    <n v="1590"/>
    <s v="Singapore"/>
    <d v="2023-04-08T00:27:00"/>
    <s v="Whatsapp"/>
    <s v="Kyung Tseng"/>
    <n v="6227"/>
    <x v="3"/>
    <s v="M"/>
    <n v="69"/>
    <s v="D"/>
    <s v="Senior"/>
  </r>
  <r>
    <n v="982672"/>
    <n v="1590"/>
    <s v="Singapore"/>
    <d v="2023-12-21T01:52:00"/>
    <s v="Whatsapp"/>
    <s v="Dominique Perrier"/>
    <n v="7371"/>
    <x v="3"/>
    <s v="M"/>
    <n v="69"/>
    <s v="D"/>
    <s v="Senior"/>
  </r>
  <r>
    <n v="251278"/>
    <n v="1591"/>
    <s v="USA"/>
    <d v="2023-04-02T23:05:00"/>
    <s v="Other"/>
    <s v="Diego Freyre"/>
    <n v="2551"/>
    <x v="1"/>
    <s v="M"/>
    <n v="61"/>
    <s v="D"/>
    <s v="Senior"/>
  </r>
  <r>
    <n v="1105163"/>
    <n v="1591"/>
    <s v="USA"/>
    <d v="2023-04-26T01:24:00"/>
    <s v="Other"/>
    <s v="Paul Henriot"/>
    <n v="9903"/>
    <x v="1"/>
    <s v="M"/>
    <n v="61"/>
    <s v="D"/>
    <s v="Senior"/>
  </r>
  <r>
    <n v="1570720"/>
    <n v="1593"/>
    <s v="France"/>
    <d v="2023-10-21T22:35:00"/>
    <s v="Website"/>
    <s v="Maurizio Moroni"/>
    <n v="414"/>
    <x v="0"/>
    <s v="F"/>
    <n v="34"/>
    <s v="D"/>
    <s v="Young"/>
  </r>
  <r>
    <n v="305282"/>
    <n v="1594"/>
    <s v="Australia"/>
    <d v="2023-03-11T00:20:00"/>
    <s v="App"/>
    <s v="Eric Natividad"/>
    <n v="2529"/>
    <x v="7"/>
    <s v="M"/>
    <n v="27"/>
    <s v="D"/>
    <s v="Young"/>
  </r>
  <r>
    <n v="362049"/>
    <n v="1594"/>
    <s v="Australia"/>
    <d v="2023-02-26T01:29:00"/>
    <s v="Other"/>
    <s v="Michael Frick"/>
    <n v="4382"/>
    <x v="7"/>
    <s v="M"/>
    <n v="27"/>
    <s v="D"/>
    <s v="Young"/>
  </r>
  <r>
    <n v="331297"/>
    <n v="1595"/>
    <s v="USA"/>
    <d v="2023-03-17T00:16:00"/>
    <s v="App"/>
    <s v="Michael Holz"/>
    <n v="7756"/>
    <x v="1"/>
    <s v="F"/>
    <n v="67"/>
    <s v="D"/>
    <s v="Senior"/>
  </r>
  <r>
    <n v="1586149"/>
    <n v="1596"/>
    <s v="USA"/>
    <d v="2023-03-25T23:29:00"/>
    <s v="App"/>
    <s v="Georg Pipps"/>
    <n v="5945"/>
    <x v="1"/>
    <s v="F"/>
    <n v="44"/>
    <s v="D"/>
    <s v="Middle"/>
  </r>
  <r>
    <n v="844829"/>
    <n v="1597"/>
    <s v="Denmark"/>
    <d v="2023-02-06T00:33:00"/>
    <s v="Website"/>
    <s v="Julie King"/>
    <n v="6954"/>
    <x v="2"/>
    <s v="F"/>
    <n v="44"/>
    <s v="D"/>
    <s v="Middle"/>
  </r>
  <r>
    <n v="1041266"/>
    <n v="1598"/>
    <s v="Switzerland"/>
    <d v="2023-05-23T00:43:00"/>
    <s v="Other"/>
    <s v="Daniel Da Cunha"/>
    <n v="1369"/>
    <x v="13"/>
    <s v="F"/>
    <n v="29"/>
    <s v="D"/>
    <s v="Young"/>
  </r>
  <r>
    <n v="118716"/>
    <n v="1599"/>
    <s v="USA"/>
    <d v="2023-12-15T00:10:00"/>
    <s v="Other"/>
    <s v="Christina Berglund"/>
    <n v="4765"/>
    <x v="1"/>
    <s v="M"/>
    <n v="81"/>
    <s v="D"/>
    <s v="Senior"/>
  </r>
  <r>
    <n v="844669"/>
    <n v="1599"/>
    <s v="USA"/>
    <d v="2023-10-03T00:05:00"/>
    <s v="Website"/>
    <s v="Diego Freyre"/>
    <n v="3252"/>
    <x v="1"/>
    <s v="M"/>
    <n v="81"/>
    <s v="D"/>
    <s v="Senior"/>
  </r>
  <r>
    <n v="1597150"/>
    <n v="1599"/>
    <s v="USA"/>
    <d v="2023-11-12T00:19:00"/>
    <s v="Whatsapp"/>
    <s v="Janine Labrune"/>
    <n v="3756"/>
    <x v="1"/>
    <s v="M"/>
    <n v="81"/>
    <s v="D"/>
    <s v="Senior"/>
  </r>
  <r>
    <n v="885987"/>
    <n v="1601"/>
    <s v="France"/>
    <d v="2023-10-27T00:23:00"/>
    <s v="App"/>
    <s v="Yoshi Tannamuri"/>
    <n v="8973"/>
    <x v="0"/>
    <s v="F"/>
    <n v="22"/>
    <s v="D"/>
    <s v="Young"/>
  </r>
  <r>
    <n v="806906"/>
    <n v="1603"/>
    <s v="USA"/>
    <d v="2023-05-12T23:20:00"/>
    <s v="Website"/>
    <s v="Valarie Nelson"/>
    <n v="585"/>
    <x v="1"/>
    <s v="M"/>
    <n v="73"/>
    <s v="D"/>
    <s v="Senior"/>
  </r>
  <r>
    <n v="1549353"/>
    <n v="1603"/>
    <s v="USA"/>
    <d v="2023-09-13T01:24:00"/>
    <s v="Website"/>
    <s v="Daniel Tonini"/>
    <n v="2101"/>
    <x v="1"/>
    <s v="M"/>
    <n v="73"/>
    <s v="D"/>
    <s v="Senior"/>
  </r>
  <r>
    <n v="262661"/>
    <n v="1604"/>
    <s v="Spain"/>
    <d v="2023-06-17T23:51:00"/>
    <s v="Website"/>
    <s v="Diego Freyre"/>
    <n v="2871"/>
    <x v="5"/>
    <s v="F"/>
    <n v="76"/>
    <s v="D"/>
    <s v="Senior"/>
  </r>
  <r>
    <n v="930552"/>
    <n v="1605"/>
    <s v="Spain"/>
    <d v="2023-04-05T00:14:00"/>
    <s v="Other"/>
    <s v="Sue King"/>
    <n v="6840"/>
    <x v="5"/>
    <s v="F"/>
    <n v="45"/>
    <s v="D"/>
    <s v="Middle"/>
  </r>
  <r>
    <n v="59723"/>
    <n v="1606"/>
    <s v="France"/>
    <d v="2023-11-05T01:05:00"/>
    <s v="Other"/>
    <s v="Michael Frick"/>
    <n v="3606"/>
    <x v="0"/>
    <s v="M"/>
    <n v="23"/>
    <s v="D"/>
    <s v="Young"/>
  </r>
  <r>
    <n v="888938"/>
    <n v="1606"/>
    <s v="France"/>
    <d v="2023-09-01T01:34:00"/>
    <s v="Other"/>
    <s v="Valarie Nelson"/>
    <n v="1061"/>
    <x v="0"/>
    <s v="M"/>
    <n v="23"/>
    <s v="D"/>
    <s v="Young"/>
  </r>
  <r>
    <n v="911307"/>
    <n v="1606"/>
    <s v="France"/>
    <d v="2023-08-27T23:32:00"/>
    <s v="Whatsapp"/>
    <s v="Anna O'Hara"/>
    <n v="8205"/>
    <x v="0"/>
    <s v="M"/>
    <n v="23"/>
    <s v="D"/>
    <s v="Young"/>
  </r>
  <r>
    <n v="930878"/>
    <n v="1606"/>
    <s v="France"/>
    <d v="2023-07-06T01:58:00"/>
    <s v="Website"/>
    <s v="Palle Ibsen"/>
    <n v="3069"/>
    <x v="0"/>
    <s v="M"/>
    <n v="23"/>
    <s v="D"/>
    <s v="Young"/>
  </r>
  <r>
    <n v="1036624"/>
    <n v="1607"/>
    <s v="Australia"/>
    <d v="2023-07-22T00:44:00"/>
    <s v="App"/>
    <s v="Julie Young"/>
    <n v="667"/>
    <x v="7"/>
    <s v="M"/>
    <n v="65"/>
    <s v="D"/>
    <s v="Senior"/>
  </r>
  <r>
    <n v="1224367"/>
    <n v="1608"/>
    <s v="USA"/>
    <d v="2023-02-22T00:29:00"/>
    <s v="App"/>
    <s v="Wing C Tam"/>
    <n v="3078"/>
    <x v="1"/>
    <s v="M"/>
    <n v="43"/>
    <s v="D"/>
    <s v="Middle"/>
  </r>
  <r>
    <n v="1485067"/>
    <n v="1608"/>
    <s v="USA"/>
    <d v="2023-02-06T00:09:00"/>
    <s v="Whatsapp"/>
    <s v="Maurizio Moroni"/>
    <n v="3382"/>
    <x v="1"/>
    <s v="M"/>
    <n v="43"/>
    <s v="D"/>
    <s v="Middle"/>
  </r>
  <r>
    <n v="1125245"/>
    <n v="1611"/>
    <s v="France"/>
    <d v="2023-05-28T23:55:00"/>
    <s v="App"/>
    <s v="Janine Labrune"/>
    <n v="4618"/>
    <x v="0"/>
    <s v="M"/>
    <n v="37"/>
    <s v="D"/>
    <s v="Middle"/>
  </r>
  <r>
    <n v="1075762"/>
    <n v="1612"/>
    <s v="Spain"/>
    <d v="2023-10-02T02:14:00"/>
    <s v="App"/>
    <s v="Mary Saveley"/>
    <n v="3402"/>
    <x v="5"/>
    <s v="M"/>
    <n v="75"/>
    <s v="D"/>
    <s v="Senior"/>
  </r>
  <r>
    <n v="589161"/>
    <n v="1613"/>
    <s v="USA"/>
    <d v="2023-12-30T23:54:00"/>
    <s v="Website"/>
    <s v="Pascale Cartrain"/>
    <n v="3750"/>
    <x v="1"/>
    <s v="M"/>
    <n v="71"/>
    <s v="D"/>
    <s v="Senior"/>
  </r>
  <r>
    <n v="1490598"/>
    <n v="1613"/>
    <s v="USA"/>
    <d v="2023-09-15T00:13:00"/>
    <s v="Website"/>
    <s v="Juri Yoshido"/>
    <n v="2270"/>
    <x v="1"/>
    <s v="M"/>
    <n v="71"/>
    <s v="D"/>
    <s v="Senior"/>
  </r>
  <r>
    <n v="1631258"/>
    <n v="1613"/>
    <s v="USA"/>
    <d v="2023-12-02T23:54:00"/>
    <s v="Website"/>
    <s v="Jeff Young"/>
    <n v="382"/>
    <x v="1"/>
    <s v="M"/>
    <n v="71"/>
    <s v="D"/>
    <s v="Senior"/>
  </r>
  <r>
    <n v="2822"/>
    <n v="1614"/>
    <s v="USA"/>
    <d v="2023-12-30T00:21:00"/>
    <s v="Whatsapp"/>
    <s v="Daniel Da Cunha"/>
    <n v="3960"/>
    <x v="1"/>
    <s v="M"/>
    <n v="37"/>
    <s v="D"/>
    <s v="Middle"/>
  </r>
  <r>
    <n v="1472446"/>
    <n v="1614"/>
    <s v="USA"/>
    <d v="2023-11-03T01:48:00"/>
    <s v="Whatsapp"/>
    <s v="Kwai Yu"/>
    <n v="7570"/>
    <x v="1"/>
    <s v="M"/>
    <n v="37"/>
    <s v="D"/>
    <s v="Middle"/>
  </r>
  <r>
    <n v="560179"/>
    <n v="1615"/>
    <s v="Spain"/>
    <d v="2023-07-05T01:04:00"/>
    <s v="Whatsapp"/>
    <s v="Rosa Hernandez"/>
    <n v="227"/>
    <x v="5"/>
    <s v="M"/>
    <n v="64"/>
    <s v="D"/>
    <s v="Senior"/>
  </r>
  <r>
    <n v="593188"/>
    <n v="1615"/>
    <s v="Spain"/>
    <d v="2023-12-08T00:21:00"/>
    <s v="Whatsapp"/>
    <s v="Eric Natividad"/>
    <n v="9830"/>
    <x v="5"/>
    <s v="M"/>
    <n v="64"/>
    <s v="D"/>
    <s v="Senior"/>
  </r>
  <r>
    <n v="1063767"/>
    <n v="1616"/>
    <s v="USA"/>
    <d v="2023-07-26T23:44:00"/>
    <s v="App"/>
    <s v="Victoria Ashworth"/>
    <n v="1893"/>
    <x v="1"/>
    <s v="F"/>
    <n v="38"/>
    <s v="D"/>
    <s v="Middle"/>
  </r>
  <r>
    <n v="1094900"/>
    <n v="1616"/>
    <s v="USA"/>
    <d v="2023-04-30T00:58:00"/>
    <s v="Other"/>
    <s v="Diego Freyre"/>
    <n v="2968"/>
    <x v="1"/>
    <s v="F"/>
    <n v="38"/>
    <s v="D"/>
    <s v="Middle"/>
  </r>
  <r>
    <n v="1639990"/>
    <n v="1616"/>
    <s v="USA"/>
    <d v="2023-04-30T01:26:00"/>
    <s v="Whatsapp"/>
    <s v="Kyung Yu"/>
    <n v="3972"/>
    <x v="1"/>
    <s v="F"/>
    <n v="38"/>
    <s v="D"/>
    <s v="Middle"/>
  </r>
  <r>
    <n v="514198"/>
    <n v="1617"/>
    <s v="Austria"/>
    <d v="2023-11-23T01:14:00"/>
    <s v="Other"/>
    <s v="Mary Saveley"/>
    <n v="9711"/>
    <x v="12"/>
    <s v="M"/>
    <n v="50"/>
    <s v="D"/>
    <s v="Middle"/>
  </r>
  <r>
    <n v="581918"/>
    <n v="1617"/>
    <s v="Austria"/>
    <d v="2023-11-01T00:48:00"/>
    <s v="Other"/>
    <s v="Anna O'Hara"/>
    <n v="6030"/>
    <x v="12"/>
    <s v="M"/>
    <n v="50"/>
    <s v="D"/>
    <s v="Middle"/>
  </r>
  <r>
    <n v="1053680"/>
    <n v="1618"/>
    <s v="USA"/>
    <d v="2023-11-03T01:59:00"/>
    <s v="Other"/>
    <s v="Kalle Suominen"/>
    <n v="6474"/>
    <x v="1"/>
    <s v="M"/>
    <n v="50"/>
    <s v="D"/>
    <s v="Middle"/>
  </r>
  <r>
    <n v="673115"/>
    <n v="1619"/>
    <s v="USA"/>
    <d v="2023-02-03T23:13:00"/>
    <s v="Whatsapp"/>
    <s v="Marie Bertrand"/>
    <n v="3556"/>
    <x v="1"/>
    <s v="M"/>
    <n v="56"/>
    <s v="D"/>
    <s v="Middle"/>
  </r>
  <r>
    <n v="394904"/>
    <n v="1620"/>
    <s v="USA"/>
    <d v="2023-10-07T01:42:00"/>
    <s v="App"/>
    <s v="Matti Karttunen"/>
    <n v="3234"/>
    <x v="1"/>
    <s v="F"/>
    <n v="61"/>
    <s v="D"/>
    <s v="Senior"/>
  </r>
  <r>
    <n v="412431"/>
    <n v="1620"/>
    <s v="USA"/>
    <d v="2023-10-26T23:29:00"/>
    <s v="App"/>
    <s v="Jeff Young"/>
    <n v="4390"/>
    <x v="1"/>
    <s v="F"/>
    <n v="61"/>
    <s v="D"/>
    <s v="Senior"/>
  </r>
  <r>
    <n v="551997"/>
    <n v="1620"/>
    <s v="USA"/>
    <d v="2023-09-26T23:22:00"/>
    <s v="Whatsapp"/>
    <s v="Kwai Yu"/>
    <n v="5017"/>
    <x v="1"/>
    <s v="F"/>
    <n v="61"/>
    <s v="D"/>
    <s v="Senior"/>
  </r>
  <r>
    <n v="1164859"/>
    <n v="1620"/>
    <s v="USA"/>
    <d v="2023-04-06T22:39:00"/>
    <s v="Whatsapp"/>
    <s v="Wing C Tam"/>
    <n v="7286"/>
    <x v="1"/>
    <s v="F"/>
    <n v="61"/>
    <s v="D"/>
    <s v="Senior"/>
  </r>
  <r>
    <n v="885377"/>
    <n v="1622"/>
    <s v="France"/>
    <d v="2023-02-11T00:54:00"/>
    <s v="Other"/>
    <s v="Maria Larsson"/>
    <n v="7139"/>
    <x v="0"/>
    <s v="F"/>
    <n v="87"/>
    <s v="D"/>
    <s v="Senior"/>
  </r>
  <r>
    <n v="453732"/>
    <n v="1623"/>
    <s v="Spain"/>
    <d v="2023-06-14T23:09:00"/>
    <s v="App"/>
    <s v="Rosa Hernandez"/>
    <n v="8537"/>
    <x v="5"/>
    <s v="M"/>
    <n v="46"/>
    <s v="D"/>
    <s v="Middle"/>
  </r>
  <r>
    <n v="1347250"/>
    <n v="1624"/>
    <s v="USA"/>
    <d v="2023-06-12T00:50:00"/>
    <s v="App"/>
    <s v="Wing C Tam"/>
    <n v="3030"/>
    <x v="1"/>
    <s v="M"/>
    <n v="32"/>
    <s v="D"/>
    <s v="Young"/>
  </r>
  <r>
    <n v="767130"/>
    <n v="1627"/>
    <s v="Australia"/>
    <d v="2023-06-19T22:57:00"/>
    <s v="Whatsapp"/>
    <s v="Roland Keitel"/>
    <n v="4936"/>
    <x v="7"/>
    <s v="F"/>
    <n v="61"/>
    <s v="D"/>
    <s v="Senior"/>
  </r>
  <r>
    <n v="110341"/>
    <n v="1628"/>
    <s v="USA"/>
    <d v="2023-04-29T00:55:00"/>
    <s v="Website"/>
    <s v="Veysel Oeztan"/>
    <n v="1411"/>
    <x v="1"/>
    <s v="F"/>
    <n v="79"/>
    <s v="D"/>
    <s v="Senior"/>
  </r>
  <r>
    <n v="1553612"/>
    <n v="1628"/>
    <s v="USA"/>
    <d v="2023-05-09T00:16:00"/>
    <s v="Website"/>
    <s v="Valarie Nelson"/>
    <n v="6089"/>
    <x v="1"/>
    <s v="F"/>
    <n v="79"/>
    <s v="D"/>
    <s v="Senior"/>
  </r>
  <r>
    <n v="780651"/>
    <n v="1630"/>
    <s v="France"/>
    <d v="2023-07-23T01:42:00"/>
    <s v="Other"/>
    <s v="Diego Freyre"/>
    <n v="2596"/>
    <x v="0"/>
    <s v="F"/>
    <n v="21"/>
    <s v="D"/>
    <s v="Young"/>
  </r>
  <r>
    <n v="1125352"/>
    <n v="1633"/>
    <s v="Australia"/>
    <d v="2023-04-27T01:33:00"/>
    <s v="App"/>
    <s v="Elizabeth Devon"/>
    <n v="4193"/>
    <x v="7"/>
    <s v="M"/>
    <n v="64"/>
    <s v="D"/>
    <s v="Senior"/>
  </r>
  <r>
    <n v="1475354"/>
    <n v="1633"/>
    <s v="Australia"/>
    <d v="2023-10-09T00:27:00"/>
    <s v="Other"/>
    <s v="Peter Ferguson"/>
    <n v="7693"/>
    <x v="7"/>
    <s v="M"/>
    <n v="64"/>
    <s v="D"/>
    <s v="Senior"/>
  </r>
  <r>
    <n v="271858"/>
    <n v="1634"/>
    <s v="Spain"/>
    <d v="2023-12-06T00:02:00"/>
    <s v="App"/>
    <s v="Valarie Franco"/>
    <n v="1755"/>
    <x v="5"/>
    <s v="M"/>
    <n v="34"/>
    <s v="D"/>
    <s v="Young"/>
  </r>
  <r>
    <n v="832627"/>
    <n v="1634"/>
    <s v="Spain"/>
    <d v="2023-06-18T23:56:00"/>
    <s v="Other"/>
    <s v="Maurizio Moroni"/>
    <n v="1375"/>
    <x v="5"/>
    <s v="M"/>
    <n v="34"/>
    <s v="D"/>
    <s v="Young"/>
  </r>
  <r>
    <n v="163919"/>
    <n v="1635"/>
    <s v="USA"/>
    <d v="2023-06-22T00:48:00"/>
    <s v="Website"/>
    <s v="Julie Brown"/>
    <n v="4116"/>
    <x v="1"/>
    <s v="M"/>
    <n v="41"/>
    <s v="D"/>
    <s v="Middle"/>
  </r>
  <r>
    <n v="860659"/>
    <n v="1635"/>
    <s v="USA"/>
    <d v="2023-11-17T00:56:00"/>
    <s v="App"/>
    <s v="Sue Frick"/>
    <n v="9192"/>
    <x v="1"/>
    <s v="M"/>
    <n v="41"/>
    <s v="D"/>
    <s v="Middle"/>
  </r>
  <r>
    <n v="356612"/>
    <n v="1636"/>
    <s v="Austria"/>
    <d v="2023-11-30T00:24:00"/>
    <s v="Whatsapp"/>
    <s v="Allen Nelson"/>
    <n v="4576"/>
    <x v="12"/>
    <s v="F"/>
    <n v="20"/>
    <s v="D"/>
    <s v="Young"/>
  </r>
  <r>
    <n v="1063239"/>
    <n v="1639"/>
    <s v="Australia"/>
    <d v="2023-09-25T23:27:00"/>
    <s v="Other"/>
    <s v="Elizabeth Lincoln"/>
    <n v="3101"/>
    <x v="7"/>
    <s v="M"/>
    <n v="57"/>
    <s v="D"/>
    <s v="Middle"/>
  </r>
  <r>
    <n v="202389"/>
    <n v="1641"/>
    <s v="Germany"/>
    <d v="2023-07-23T23:39:00"/>
    <s v="Website"/>
    <s v="Roland Mendel"/>
    <n v="1709"/>
    <x v="6"/>
    <s v="M"/>
    <n v="85"/>
    <s v="D"/>
    <s v="Senior"/>
  </r>
  <r>
    <n v="1026131"/>
    <n v="1642"/>
    <s v="Italy"/>
    <d v="2023-01-19T00:26:00"/>
    <s v="Website"/>
    <s v="Sean Connery"/>
    <n v="2027"/>
    <x v="9"/>
    <s v="M"/>
    <n v="28"/>
    <s v="D"/>
    <s v="Young"/>
  </r>
  <r>
    <n v="247239"/>
    <n v="1643"/>
    <s v="Australia"/>
    <d v="2023-03-21T01:42:00"/>
    <s v="Website"/>
    <s v="Anna O'Hara"/>
    <n v="9225"/>
    <x v="7"/>
    <s v="F"/>
    <n v="29"/>
    <s v="D"/>
    <s v="Young"/>
  </r>
  <r>
    <n v="999621"/>
    <n v="1643"/>
    <s v="Australia"/>
    <d v="2023-07-31T00:23:00"/>
    <s v="Website"/>
    <s v="Maurizio Moroni"/>
    <n v="4264"/>
    <x v="7"/>
    <s v="F"/>
    <n v="29"/>
    <s v="D"/>
    <s v="Young"/>
  </r>
  <r>
    <n v="1175258"/>
    <n v="1643"/>
    <s v="Australia"/>
    <d v="2023-07-30T00:51:00"/>
    <s v="App"/>
    <s v="Giovanni Rovelli"/>
    <n v="6538"/>
    <x v="7"/>
    <s v="F"/>
    <n v="29"/>
    <s v="D"/>
    <s v="Young"/>
  </r>
  <r>
    <n v="708846"/>
    <n v="1644"/>
    <s v="Australia"/>
    <d v="2023-10-07T00:33:00"/>
    <s v="App"/>
    <s v="Wing C Tam"/>
    <n v="3069"/>
    <x v="7"/>
    <s v="F"/>
    <n v="25"/>
    <s v="D"/>
    <s v="Young"/>
  </r>
  <r>
    <n v="1501027"/>
    <n v="1645"/>
    <s v="Australia"/>
    <d v="2023-07-06T00:27:00"/>
    <s v="Whatsapp"/>
    <s v="Pirkko Koskitalo"/>
    <n v="7105"/>
    <x v="7"/>
    <s v="M"/>
    <n v="86"/>
    <s v="D"/>
    <s v="Senior"/>
  </r>
  <r>
    <n v="737790"/>
    <n v="1646"/>
    <s v="Spain"/>
    <d v="2023-06-10T01:41:00"/>
    <s v="App"/>
    <s v="Jonas Bergulfsen"/>
    <n v="7589"/>
    <x v="5"/>
    <s v="F"/>
    <n v="51"/>
    <s v="D"/>
    <s v="Middle"/>
  </r>
  <r>
    <n v="232274"/>
    <n v="1647"/>
    <s v="USA"/>
    <d v="2023-12-22T01:24:00"/>
    <s v="Website"/>
    <s v="Jesus Fernandez"/>
    <n v="8947"/>
    <x v="1"/>
    <s v="F"/>
    <n v="22"/>
    <s v="D"/>
    <s v="Young"/>
  </r>
  <r>
    <n v="386885"/>
    <n v="1647"/>
    <s v="USA"/>
    <d v="2023-03-06T00:29:00"/>
    <s v="App"/>
    <s v="Maurizio Moroni"/>
    <n v="9165"/>
    <x v="1"/>
    <s v="F"/>
    <n v="22"/>
    <s v="D"/>
    <s v="Young"/>
  </r>
  <r>
    <n v="588451"/>
    <n v="1647"/>
    <s v="USA"/>
    <d v="2023-02-06T00:26:00"/>
    <s v="Whatsapp"/>
    <s v="Jan Klaeboe"/>
    <n v="987"/>
    <x v="1"/>
    <s v="F"/>
    <n v="22"/>
    <s v="D"/>
    <s v="Young"/>
  </r>
  <r>
    <n v="1542275"/>
    <n v="1647"/>
    <s v="USA"/>
    <d v="2023-08-27T01:43:00"/>
    <s v="Whatsapp"/>
    <s v="Juri Hirano"/>
    <n v="8992"/>
    <x v="1"/>
    <s v="F"/>
    <n v="22"/>
    <s v="D"/>
    <s v="Young"/>
  </r>
  <r>
    <n v="1584433"/>
    <n v="1648"/>
    <s v="Germany"/>
    <d v="2023-01-04T01:51:00"/>
    <s v="Website"/>
    <s v="Juri Yoshido"/>
    <n v="1991"/>
    <x v="6"/>
    <s v="M"/>
    <n v="78"/>
    <s v="D"/>
    <s v="Senior"/>
  </r>
  <r>
    <n v="952497"/>
    <n v="1649"/>
    <s v="USA"/>
    <d v="2023-10-16T23:33:00"/>
    <s v="Other"/>
    <s v="Diego Freyre"/>
    <n v="1132"/>
    <x v="1"/>
    <s v="M"/>
    <n v="27"/>
    <s v="D"/>
    <s v="Young"/>
  </r>
  <r>
    <n v="1218028"/>
    <n v="1649"/>
    <s v="USA"/>
    <d v="2023-01-01T01:04:00"/>
    <s v="Website"/>
    <s v="Diego Freyre"/>
    <n v="3119"/>
    <x v="1"/>
    <s v="M"/>
    <n v="27"/>
    <s v="D"/>
    <s v="Young"/>
  </r>
  <r>
    <n v="696792"/>
    <n v="1651"/>
    <s v="Australia"/>
    <d v="2023-06-06T23:49:00"/>
    <s v="Website"/>
    <s v="Christina Berglund"/>
    <n v="9568"/>
    <x v="7"/>
    <s v="M"/>
    <n v="53"/>
    <s v="D"/>
    <s v="Middle"/>
  </r>
  <r>
    <n v="1258245"/>
    <n v="1654"/>
    <s v="USA"/>
    <d v="2023-04-04T23:52:00"/>
    <s v="App"/>
    <s v="Michael Holz"/>
    <n v="3634"/>
    <x v="1"/>
    <s v="F"/>
    <n v="56"/>
    <s v="D"/>
    <s v="Middle"/>
  </r>
  <r>
    <n v="1527612"/>
    <n v="1654"/>
    <s v="USA"/>
    <d v="2023-10-17T22:35:00"/>
    <s v="Other"/>
    <s v="Kyung Yu"/>
    <n v="1813"/>
    <x v="1"/>
    <s v="F"/>
    <n v="56"/>
    <s v="D"/>
    <s v="Middle"/>
  </r>
  <r>
    <n v="1318200"/>
    <n v="1657"/>
    <s v="Germany"/>
    <d v="2023-12-09T00:24:00"/>
    <s v="Website"/>
    <s v="Valarie Nelson"/>
    <n v="7368"/>
    <x v="6"/>
    <s v="F"/>
    <n v="21"/>
    <s v="D"/>
    <s v="Young"/>
  </r>
  <r>
    <n v="490691"/>
    <n v="1658"/>
    <s v="USA"/>
    <d v="2023-12-30T01:16:00"/>
    <s v="App"/>
    <s v="Julie Young"/>
    <n v="6947"/>
    <x v="1"/>
    <s v="F"/>
    <n v="41"/>
    <s v="D"/>
    <s v="Middle"/>
  </r>
  <r>
    <n v="752814"/>
    <n v="1661"/>
    <s v="France"/>
    <d v="2023-11-23T23:40:00"/>
    <s v="Whatsapp"/>
    <s v="Roland Mendel"/>
    <n v="7540"/>
    <x v="0"/>
    <s v="F"/>
    <n v="33"/>
    <s v="D"/>
    <s v="Young"/>
  </r>
  <r>
    <n v="1202375"/>
    <n v="1662"/>
    <s v="Australia"/>
    <d v="2023-02-13T01:16:00"/>
    <s v="Whatsapp"/>
    <s v="Valarie Young"/>
    <n v="2832"/>
    <x v="7"/>
    <s v="F"/>
    <n v="25"/>
    <s v="D"/>
    <s v="Young"/>
  </r>
  <r>
    <n v="104755"/>
    <n v="1663"/>
    <s v="Austria"/>
    <d v="2023-05-20T00:43:00"/>
    <s v="Other"/>
    <s v="Janine Labrune"/>
    <n v="4423"/>
    <x v="12"/>
    <s v="F"/>
    <n v="60"/>
    <s v="D"/>
    <s v="Senior"/>
  </r>
  <r>
    <n v="253341"/>
    <n v="1663"/>
    <s v="Austria"/>
    <d v="2023-06-01T01:39:00"/>
    <s v="Website"/>
    <s v="Maurizio Moroni"/>
    <n v="6399"/>
    <x v="12"/>
    <s v="F"/>
    <n v="60"/>
    <s v="D"/>
    <s v="Senior"/>
  </r>
  <r>
    <n v="349131"/>
    <n v="1664"/>
    <s v="USA"/>
    <d v="2023-07-08T23:57:00"/>
    <s v="Other"/>
    <s v="Paolo Accorti"/>
    <n v="7000"/>
    <x v="1"/>
    <s v="M"/>
    <n v="27"/>
    <s v="D"/>
    <s v="Young"/>
  </r>
  <r>
    <n v="585445"/>
    <n v="1665"/>
    <s v="Switzerland"/>
    <d v="2023-07-06T23:49:00"/>
    <s v="Whatsapp"/>
    <s v="Jeff Young"/>
    <n v="7479"/>
    <x v="13"/>
    <s v="F"/>
    <n v="19"/>
    <s v="D"/>
    <s v="Young"/>
  </r>
  <r>
    <n v="629227"/>
    <n v="1665"/>
    <s v="Switzerland"/>
    <d v="2023-11-27T23:34:00"/>
    <s v="Other"/>
    <s v="Helen Bennett"/>
    <n v="2109"/>
    <x v="13"/>
    <s v="F"/>
    <n v="19"/>
    <s v="D"/>
    <s v="Young"/>
  </r>
  <r>
    <n v="1240058"/>
    <n v="1665"/>
    <s v="Switzerland"/>
    <d v="2023-01-03T01:15:00"/>
    <s v="App"/>
    <s v="Valarie Nelson"/>
    <n v="1633"/>
    <x v="13"/>
    <s v="F"/>
    <n v="19"/>
    <s v="D"/>
    <s v="Young"/>
  </r>
  <r>
    <n v="1555572"/>
    <n v="1665"/>
    <s v="Switzerland"/>
    <d v="2023-03-21T01:03:00"/>
    <s v="App"/>
    <s v="Diego Freyre"/>
    <n v="1259"/>
    <x v="13"/>
    <s v="F"/>
    <n v="19"/>
    <s v="D"/>
    <s v="Young"/>
  </r>
  <r>
    <n v="95054"/>
    <n v="1666"/>
    <s v="Spain"/>
    <d v="2023-06-10T00:40:00"/>
    <s v="Other"/>
    <s v="Valarie Nelson"/>
    <n v="2320"/>
    <x v="5"/>
    <s v="F"/>
    <n v="21"/>
    <s v="D"/>
    <s v="Young"/>
  </r>
  <r>
    <n v="547144"/>
    <n v="1666"/>
    <s v="Spain"/>
    <d v="2023-01-14T01:02:00"/>
    <s v="App"/>
    <s v="Akiko Shimamura"/>
    <n v="5455"/>
    <x v="5"/>
    <s v="F"/>
    <n v="21"/>
    <s v="D"/>
    <s v="Young"/>
  </r>
  <r>
    <n v="36759"/>
    <n v="1667"/>
    <s v="France"/>
    <d v="2023-01-23T01:33:00"/>
    <s v="Whatsapp"/>
    <s v="Daniel Da Cunha"/>
    <n v="6587"/>
    <x v="0"/>
    <s v="F"/>
    <n v="73"/>
    <s v="D"/>
    <s v="Senior"/>
  </r>
  <r>
    <n v="870081"/>
    <n v="1667"/>
    <s v="France"/>
    <d v="2023-06-22T00:57:00"/>
    <s v="Website"/>
    <s v="Victoria Ashworth"/>
    <n v="1176"/>
    <x v="0"/>
    <s v="F"/>
    <n v="73"/>
    <s v="D"/>
    <s v="Senior"/>
  </r>
  <r>
    <n v="878611"/>
    <n v="1668"/>
    <s v="USA"/>
    <d v="2023-11-24T00:53:00"/>
    <s v="Whatsapp"/>
    <s v="Roland Mendel"/>
    <n v="3591"/>
    <x v="1"/>
    <s v="F"/>
    <n v="68"/>
    <s v="D"/>
    <s v="Senior"/>
  </r>
  <r>
    <n v="1483729"/>
    <n v="1668"/>
    <s v="USA"/>
    <d v="2023-09-14T23:47:00"/>
    <s v="Whatsapp"/>
    <s v="Janine Labrune"/>
    <n v="1625"/>
    <x v="1"/>
    <s v="F"/>
    <n v="68"/>
    <s v="D"/>
    <s v="Senior"/>
  </r>
  <r>
    <n v="49520"/>
    <n v="1670"/>
    <s v="USA"/>
    <d v="2023-07-03T00:01:00"/>
    <s v="Whatsapp"/>
    <s v="Kwai Yu"/>
    <n v="6214"/>
    <x v="1"/>
    <s v="F"/>
    <n v="80"/>
    <s v="D"/>
    <s v="Senior"/>
  </r>
  <r>
    <n v="581573"/>
    <n v="1670"/>
    <s v="USA"/>
    <d v="2023-08-08T01:06:00"/>
    <s v="App"/>
    <s v="Paul Henriot"/>
    <n v="8547"/>
    <x v="1"/>
    <s v="F"/>
    <n v="80"/>
    <s v="D"/>
    <s v="Senior"/>
  </r>
  <r>
    <n v="914647"/>
    <n v="1671"/>
    <s v="USA"/>
    <d v="2023-03-25T01:58:00"/>
    <s v="Website"/>
    <s v="Dan Lewis"/>
    <n v="7025"/>
    <x v="1"/>
    <s v="M"/>
    <n v="56"/>
    <s v="D"/>
    <s v="Middle"/>
  </r>
  <r>
    <n v="1635379"/>
    <n v="1673"/>
    <s v="Spain"/>
    <d v="2023-04-12T00:48:00"/>
    <s v="Whatsapp"/>
    <s v="Wing C Tam"/>
    <n v="5543"/>
    <x v="5"/>
    <s v="M"/>
    <n v="30"/>
    <s v="D"/>
    <s v="Young"/>
  </r>
  <r>
    <n v="414161"/>
    <n v="1675"/>
    <s v="USA"/>
    <d v="2023-12-27T23:49:00"/>
    <s v="Whatsapp"/>
    <s v="Frederique Citeaux"/>
    <n v="3894"/>
    <x v="1"/>
    <s v="F"/>
    <n v="57"/>
    <s v="D"/>
    <s v="Middle"/>
  </r>
  <r>
    <n v="393726"/>
    <n v="1676"/>
    <s v="Austria"/>
    <d v="2023-03-29T23:56:00"/>
    <s v="Website"/>
    <s v="Giovanni Rovelli"/>
    <n v="2852"/>
    <x v="12"/>
    <s v="M"/>
    <n v="25"/>
    <s v="D"/>
    <s v="Young"/>
  </r>
  <r>
    <n v="756887"/>
    <n v="1676"/>
    <s v="Austria"/>
    <d v="2023-04-20T00:49:00"/>
    <s v="Whatsapp"/>
    <s v="Valarie Nelson"/>
    <n v="5656"/>
    <x v="12"/>
    <s v="M"/>
    <n v="25"/>
    <s v="D"/>
    <s v="Young"/>
  </r>
  <r>
    <n v="786170"/>
    <n v="1676"/>
    <s v="Austria"/>
    <d v="2023-09-13T00:44:00"/>
    <s v="Website"/>
    <s v="Paul Henriot"/>
    <n v="5008"/>
    <x v="12"/>
    <s v="M"/>
    <n v="25"/>
    <s v="D"/>
    <s v="Young"/>
  </r>
  <r>
    <n v="1131650"/>
    <n v="1676"/>
    <s v="Austria"/>
    <d v="2023-01-18T23:08:00"/>
    <s v="Whatsapp"/>
    <s v="Frederique Citeaux"/>
    <n v="3121"/>
    <x v="12"/>
    <s v="M"/>
    <n v="25"/>
    <s v="D"/>
    <s v="Young"/>
  </r>
  <r>
    <n v="277038"/>
    <n v="1677"/>
    <s v="Italy"/>
    <d v="2023-08-01T22:32:00"/>
    <s v="Website"/>
    <s v="Jeff Young"/>
    <n v="2455"/>
    <x v="9"/>
    <s v="F"/>
    <n v="51"/>
    <s v="D"/>
    <s v="Middle"/>
  </r>
  <r>
    <n v="780700"/>
    <n v="1677"/>
    <s v="Italy"/>
    <d v="2023-05-09T23:51:00"/>
    <s v="Other"/>
    <s v="Valarie Thompson"/>
    <n v="9948"/>
    <x v="9"/>
    <s v="F"/>
    <n v="51"/>
    <s v="D"/>
    <s v="Middle"/>
  </r>
  <r>
    <n v="921826"/>
    <n v="1677"/>
    <s v="Italy"/>
    <d v="2023-04-11T23:58:00"/>
    <s v="Other"/>
    <s v="Matti Karttunen"/>
    <n v="1726"/>
    <x v="9"/>
    <s v="F"/>
    <n v="51"/>
    <s v="D"/>
    <s v="Middle"/>
  </r>
  <r>
    <n v="998926"/>
    <n v="1677"/>
    <s v="Italy"/>
    <d v="2023-08-05T01:29:00"/>
    <s v="App"/>
    <s v="Diego Freyre"/>
    <n v="9356"/>
    <x v="9"/>
    <s v="F"/>
    <n v="51"/>
    <s v="D"/>
    <s v="Middle"/>
  </r>
  <r>
    <n v="626849"/>
    <n v="1679"/>
    <s v="Australia"/>
    <d v="2023-05-03T00:16:00"/>
    <s v="Website"/>
    <s v="Kwai Yu"/>
    <n v="3639"/>
    <x v="7"/>
    <s v="F"/>
    <n v="59"/>
    <s v="D"/>
    <s v="Middle"/>
  </r>
  <r>
    <n v="366083"/>
    <n v="1680"/>
    <s v="USA"/>
    <d v="2023-02-15T01:12:00"/>
    <s v="Other"/>
    <s v="Sean Connery"/>
    <n v="8672"/>
    <x v="1"/>
    <s v="M"/>
    <n v="41"/>
    <s v="D"/>
    <s v="Middle"/>
  </r>
  <r>
    <n v="9339"/>
    <n v="1681"/>
    <s v="Spain"/>
    <d v="2023-12-18T00:39:00"/>
    <s v="App"/>
    <s v="Michael Frick"/>
    <n v="2782"/>
    <x v="5"/>
    <s v="F"/>
    <n v="38"/>
    <s v="D"/>
    <s v="Middle"/>
  </r>
  <r>
    <n v="183352"/>
    <n v="1682"/>
    <s v="France"/>
    <d v="2023-10-16T00:35:00"/>
    <s v="Whatsapp"/>
    <s v="Jeff Young"/>
    <n v="8347"/>
    <x v="0"/>
    <s v="M"/>
    <n v="72"/>
    <s v="D"/>
    <s v="Senior"/>
  </r>
  <r>
    <n v="473503"/>
    <n v="1682"/>
    <s v="France"/>
    <d v="2023-08-08T23:26:00"/>
    <s v="Whatsapp"/>
    <s v="Marta Hernandez"/>
    <n v="1565"/>
    <x v="0"/>
    <s v="M"/>
    <n v="72"/>
    <s v="D"/>
    <s v="Senior"/>
  </r>
  <r>
    <n v="545696"/>
    <n v="1682"/>
    <s v="France"/>
    <d v="2023-06-08T01:05:00"/>
    <s v="App"/>
    <s v="Dean Cassidy"/>
    <n v="9120"/>
    <x v="0"/>
    <s v="M"/>
    <n v="72"/>
    <s v="D"/>
    <s v="Senior"/>
  </r>
  <r>
    <n v="686952"/>
    <n v="1685"/>
    <s v="USA"/>
    <d v="2023-04-13T00:58:00"/>
    <s v="App"/>
    <s v="Valarie Franco"/>
    <n v="6047"/>
    <x v="1"/>
    <s v="F"/>
    <n v="74"/>
    <s v="D"/>
    <s v="Senior"/>
  </r>
  <r>
    <n v="877616"/>
    <n v="1685"/>
    <s v="USA"/>
    <d v="2023-12-19T00:00:00"/>
    <s v="App"/>
    <s v="Mart¡n Sommer"/>
    <n v="6662"/>
    <x v="1"/>
    <s v="F"/>
    <n v="74"/>
    <s v="D"/>
    <s v="Senior"/>
  </r>
  <r>
    <n v="1212775"/>
    <n v="1685"/>
    <s v="USA"/>
    <d v="2023-08-25T01:26:00"/>
    <s v="App"/>
    <s v="Michael Holz"/>
    <n v="9604"/>
    <x v="1"/>
    <s v="F"/>
    <n v="74"/>
    <s v="D"/>
    <s v="Senior"/>
  </r>
  <r>
    <n v="1102470"/>
    <n v="1686"/>
    <s v="France"/>
    <d v="2023-02-16T23:38:00"/>
    <s v="Whatsapp"/>
    <s v="Christina Berglund"/>
    <n v="7654"/>
    <x v="0"/>
    <s v="M"/>
    <n v="53"/>
    <s v="D"/>
    <s v="Middle"/>
  </r>
  <r>
    <n v="1232244"/>
    <n v="1686"/>
    <s v="France"/>
    <d v="2023-04-18T01:45:00"/>
    <s v="Whatsapp"/>
    <s v="Janine Labrune"/>
    <n v="7689"/>
    <x v="0"/>
    <s v="M"/>
    <n v="53"/>
    <s v="D"/>
    <s v="Middle"/>
  </r>
  <r>
    <n v="1385745"/>
    <n v="1686"/>
    <s v="France"/>
    <d v="2023-02-01T01:28:00"/>
    <s v="Other"/>
    <s v="Diego Freyre"/>
    <n v="5128"/>
    <x v="0"/>
    <s v="M"/>
    <n v="53"/>
    <s v="D"/>
    <s v="Middle"/>
  </r>
  <r>
    <n v="454137"/>
    <n v="1687"/>
    <s v="Australia"/>
    <d v="2023-01-15T00:20:00"/>
    <s v="Whatsapp"/>
    <s v="Peter Ferguson"/>
    <n v="2431"/>
    <x v="7"/>
    <s v="M"/>
    <n v="38"/>
    <s v="D"/>
    <s v="Middle"/>
  </r>
  <r>
    <n v="1277957"/>
    <n v="1687"/>
    <s v="Australia"/>
    <d v="2023-01-26T01:43:00"/>
    <s v="Website"/>
    <s v="Jan Klaeboe"/>
    <n v="2062"/>
    <x v="7"/>
    <s v="M"/>
    <n v="38"/>
    <s v="D"/>
    <s v="Middle"/>
  </r>
  <r>
    <n v="1620752"/>
    <n v="1687"/>
    <s v="Australia"/>
    <d v="2023-10-13T23:37:00"/>
    <s v="Other"/>
    <s v="Valarie Nelson"/>
    <n v="7191"/>
    <x v="7"/>
    <s v="M"/>
    <n v="38"/>
    <s v="D"/>
    <s v="Middle"/>
  </r>
  <r>
    <n v="565068"/>
    <n v="1689"/>
    <s v="Australia"/>
    <d v="2023-06-10T23:21:00"/>
    <s v="Whatsapp"/>
    <s v="Maria Larsson"/>
    <n v="1282"/>
    <x v="7"/>
    <s v="M"/>
    <n v="50"/>
    <s v="D"/>
    <s v="Middle"/>
  </r>
  <r>
    <n v="1560730"/>
    <n v="1689"/>
    <s v="Australia"/>
    <d v="2023-06-29T00:34:00"/>
    <s v="Whatsapp"/>
    <s v="Peter Ferguson"/>
    <n v="9570"/>
    <x v="7"/>
    <s v="M"/>
    <n v="50"/>
    <s v="D"/>
    <s v="Middle"/>
  </r>
  <r>
    <n v="1255720"/>
    <n v="1690"/>
    <s v="Australia"/>
    <d v="2023-09-09T00:20:00"/>
    <s v="App"/>
    <s v="Diego Freyre"/>
    <n v="6466"/>
    <x v="7"/>
    <s v="F"/>
    <n v="57"/>
    <s v="D"/>
    <s v="Middle"/>
  </r>
  <r>
    <n v="716091"/>
    <n v="1691"/>
    <s v="USA"/>
    <d v="2023-06-12T01:28:00"/>
    <s v="App"/>
    <s v="Paolo Accorti"/>
    <n v="6454"/>
    <x v="1"/>
    <s v="M"/>
    <n v="43"/>
    <s v="D"/>
    <s v="Middle"/>
  </r>
  <r>
    <n v="452070"/>
    <n v="1693"/>
    <s v="France"/>
    <d v="2023-05-06T00:22:00"/>
    <s v="Other"/>
    <s v="Jan Klaeboe"/>
    <n v="9332"/>
    <x v="0"/>
    <s v="F"/>
    <n v="63"/>
    <s v="D"/>
    <s v="Senior"/>
  </r>
  <r>
    <n v="182441"/>
    <n v="1694"/>
    <s v="Ireland"/>
    <d v="2023-12-18T23:01:00"/>
    <s v="Whatsapp"/>
    <s v="Eric Natividad"/>
    <n v="1072"/>
    <x v="11"/>
    <s v="M"/>
    <n v="83"/>
    <s v="D"/>
    <s v="Senior"/>
  </r>
  <r>
    <n v="590748"/>
    <n v="1695"/>
    <s v="Spain"/>
    <d v="2023-01-11T22:40:00"/>
    <s v="Other"/>
    <s v="Sue Frick"/>
    <n v="4390"/>
    <x v="5"/>
    <s v="F"/>
    <n v="37"/>
    <s v="D"/>
    <s v="Middle"/>
  </r>
  <r>
    <n v="1028877"/>
    <n v="1695"/>
    <s v="Spain"/>
    <d v="2023-07-31T23:32:00"/>
    <s v="Website"/>
    <s v="Mary Saveley"/>
    <n v="8062"/>
    <x v="5"/>
    <s v="F"/>
    <n v="37"/>
    <s v="D"/>
    <s v="Middle"/>
  </r>
  <r>
    <n v="1205050"/>
    <n v="1695"/>
    <s v="Spain"/>
    <d v="2023-07-12T00:35:00"/>
    <s v="Other"/>
    <s v="Pirkko Koskitalo"/>
    <n v="9562"/>
    <x v="5"/>
    <s v="F"/>
    <n v="37"/>
    <s v="D"/>
    <s v="Middle"/>
  </r>
  <r>
    <n v="312413"/>
    <n v="1696"/>
    <s v="USA"/>
    <d v="2023-09-16T00:17:00"/>
    <s v="App"/>
    <s v="Valarie Nelson"/>
    <n v="7605"/>
    <x v="1"/>
    <s v="M"/>
    <n v="68"/>
    <s v="D"/>
    <s v="Senior"/>
  </r>
  <r>
    <n v="1055817"/>
    <n v="1697"/>
    <s v="France"/>
    <d v="2023-06-02T23:00:00"/>
    <s v="Website"/>
    <s v="Jytte Petersen"/>
    <n v="8477"/>
    <x v="0"/>
    <s v="F"/>
    <n v="65"/>
    <s v="D"/>
    <s v="Senior"/>
  </r>
  <r>
    <n v="177897"/>
    <n v="1698"/>
    <s v="France"/>
    <d v="2023-08-05T23:20:00"/>
    <s v="App"/>
    <s v="Kee Kuo"/>
    <n v="8289"/>
    <x v="0"/>
    <s v="F"/>
    <n v="34"/>
    <s v="D"/>
    <s v="Young"/>
  </r>
  <r>
    <n v="1643298"/>
    <n v="1699"/>
    <s v="Australia"/>
    <d v="2023-04-19T23:45:00"/>
    <s v="Website"/>
    <s v="Paul Henriot"/>
    <n v="6207"/>
    <x v="7"/>
    <s v="F"/>
    <n v="21"/>
    <s v="D"/>
    <s v="Young"/>
  </r>
  <r>
    <n v="403651"/>
    <n v="1700"/>
    <s v="USA"/>
    <d v="2023-07-17T00:38:00"/>
    <s v="Other"/>
    <s v="Pirkko Koskitalo"/>
    <n v="8812"/>
    <x v="1"/>
    <s v="M"/>
    <n v="37"/>
    <s v="D"/>
    <s v="Middle"/>
  </r>
  <r>
    <n v="869884"/>
    <n v="1701"/>
    <s v="USA"/>
    <d v="2023-11-26T00:49:00"/>
    <s v="Whatsapp"/>
    <s v="Elizabeth Lincoln"/>
    <n v="4256"/>
    <x v="1"/>
    <s v="F"/>
    <n v="41"/>
    <s v="D"/>
    <s v="Middle"/>
  </r>
  <r>
    <n v="1576972"/>
    <n v="1702"/>
    <s v="Italy"/>
    <d v="2023-10-25T00:58:00"/>
    <s v="Other"/>
    <s v="Valarie Nelson"/>
    <n v="8340"/>
    <x v="9"/>
    <s v="M"/>
    <n v="26"/>
    <s v="D"/>
    <s v="Young"/>
  </r>
  <r>
    <n v="155501"/>
    <n v="1703"/>
    <s v="France"/>
    <d v="2023-03-20T23:28:00"/>
    <s v="Whatsapp"/>
    <s v="Kyung Yu"/>
    <n v="2102"/>
    <x v="0"/>
    <s v="F"/>
    <n v="85"/>
    <s v="D"/>
    <s v="Senior"/>
  </r>
  <r>
    <n v="288335"/>
    <n v="1703"/>
    <s v="France"/>
    <d v="2023-07-15T00:46:00"/>
    <s v="Other"/>
    <s v="Elizabeth Devon"/>
    <n v="362"/>
    <x v="0"/>
    <s v="F"/>
    <n v="85"/>
    <s v="D"/>
    <s v="Senior"/>
  </r>
  <r>
    <n v="587346"/>
    <n v="1703"/>
    <s v="France"/>
    <d v="2023-08-16T01:41:00"/>
    <s v="Other"/>
    <s v="Maurizio Moroni"/>
    <n v="6858"/>
    <x v="0"/>
    <s v="F"/>
    <n v="85"/>
    <s v="D"/>
    <s v="Senior"/>
  </r>
  <r>
    <n v="209068"/>
    <n v="1704"/>
    <s v="USA"/>
    <d v="2023-04-03T23:48:00"/>
    <s v="Whatsapp"/>
    <s v="Diego Freyre"/>
    <n v="119"/>
    <x v="1"/>
    <s v="M"/>
    <n v="67"/>
    <s v="D"/>
    <s v="Senior"/>
  </r>
  <r>
    <n v="701790"/>
    <n v="1704"/>
    <s v="USA"/>
    <d v="2023-02-22T00:40:00"/>
    <s v="Whatsapp"/>
    <s v="Diego Freyre"/>
    <n v="4202"/>
    <x v="1"/>
    <s v="M"/>
    <n v="67"/>
    <s v="D"/>
    <s v="Senior"/>
  </r>
  <r>
    <n v="298715"/>
    <n v="1706"/>
    <s v="USA"/>
    <d v="2023-04-01T23:52:00"/>
    <m/>
    <s v="Kalle Suominen"/>
    <n v="5256"/>
    <x v="1"/>
    <s v="F"/>
    <n v="47"/>
    <s v="D"/>
    <s v="Middle"/>
  </r>
  <r>
    <n v="1424219"/>
    <n v="1706"/>
    <s v="USA"/>
    <d v="2023-08-01T00:09:00"/>
    <s v="App"/>
    <s v="Mory Kentary"/>
    <n v="2522"/>
    <x v="1"/>
    <s v="F"/>
    <n v="47"/>
    <s v="D"/>
    <s v="Middle"/>
  </r>
  <r>
    <n v="1365442"/>
    <n v="1707"/>
    <s v="France"/>
    <d v="2023-03-14T00:17:00"/>
    <s v="Other"/>
    <s v="Julie Brown"/>
    <n v="8105"/>
    <x v="0"/>
    <s v="F"/>
    <n v="85"/>
    <s v="D"/>
    <s v="Senior"/>
  </r>
  <r>
    <n v="739012"/>
    <n v="1708"/>
    <s v="France"/>
    <d v="2023-12-18T00:47:00"/>
    <s v="Other"/>
    <s v="Julie Murphy"/>
    <n v="265"/>
    <x v="0"/>
    <s v="M"/>
    <n v="87"/>
    <s v="D"/>
    <s v="Senior"/>
  </r>
  <r>
    <n v="1420448"/>
    <n v="1708"/>
    <s v="France"/>
    <d v="2023-04-09T23:37:00"/>
    <s v="Website"/>
    <s v="Catherine Dewey"/>
    <n v="5060"/>
    <x v="0"/>
    <s v="M"/>
    <n v="87"/>
    <s v="D"/>
    <s v="Senior"/>
  </r>
  <r>
    <n v="1483901"/>
    <n v="1708"/>
    <s v="France"/>
    <d v="2023-07-08T00:50:00"/>
    <s v="Whatsapp"/>
    <s v="Eric Natividad"/>
    <n v="9214"/>
    <x v="0"/>
    <s v="M"/>
    <n v="87"/>
    <s v="D"/>
    <s v="Senior"/>
  </r>
  <r>
    <n v="1313934"/>
    <n v="1710"/>
    <s v="Spain"/>
    <d v="2023-11-12T01:06:00"/>
    <s v="Other"/>
    <s v="Michael Donnermeyer"/>
    <n v="2981"/>
    <x v="5"/>
    <s v="F"/>
    <n v="84"/>
    <s v="D"/>
    <s v="Senior"/>
  </r>
  <r>
    <n v="1474092"/>
    <n v="1710"/>
    <s v="Spain"/>
    <d v="2023-06-02T23:51:00"/>
    <s v="Website"/>
    <s v="Diego Freyre"/>
    <n v="7733"/>
    <x v="5"/>
    <s v="F"/>
    <n v="84"/>
    <s v="D"/>
    <s v="Senior"/>
  </r>
  <r>
    <n v="183380"/>
    <n v="1712"/>
    <s v="Germany"/>
    <d v="2023-07-06T00:03:00"/>
    <s v="Whatsapp"/>
    <s v="Valarie Nelson"/>
    <n v="1046"/>
    <x v="6"/>
    <s v="F"/>
    <n v="82"/>
    <s v="D"/>
    <s v="Senior"/>
  </r>
  <r>
    <n v="488698"/>
    <n v="1714"/>
    <s v="Spain"/>
    <d v="2023-03-11T01:15:00"/>
    <s v="Website"/>
    <s v="Valarie Nelson"/>
    <n v="5107"/>
    <x v="5"/>
    <s v="M"/>
    <n v="33"/>
    <s v="D"/>
    <s v="Young"/>
  </r>
  <r>
    <n v="521330"/>
    <n v="1714"/>
    <s v="Spain"/>
    <d v="2023-08-06T23:19:00"/>
    <s v="Website"/>
    <s v="Valarie Nelson"/>
    <n v="9321"/>
    <x v="5"/>
    <s v="M"/>
    <n v="33"/>
    <s v="D"/>
    <s v="Young"/>
  </r>
  <r>
    <n v="118335"/>
    <n v="1715"/>
    <s v="USA"/>
    <d v="2023-09-25T00:11:00"/>
    <s v="Other"/>
    <s v="Henriette Pfalzheim"/>
    <n v="477"/>
    <x v="1"/>
    <s v="M"/>
    <n v="41"/>
    <s v="D"/>
    <s v="Middle"/>
  </r>
  <r>
    <n v="153389"/>
    <n v="1715"/>
    <s v="USA"/>
    <d v="2023-10-28T23:21:00"/>
    <s v="App"/>
    <s v="Valarie Nelson"/>
    <n v="2257"/>
    <x v="1"/>
    <s v="M"/>
    <n v="41"/>
    <s v="D"/>
    <s v="Middle"/>
  </r>
  <r>
    <n v="246033"/>
    <n v="1715"/>
    <s v="USA"/>
    <d v="2023-12-05T23:33:00"/>
    <s v="Other"/>
    <s v="Laurence Lebihan"/>
    <n v="5126"/>
    <x v="1"/>
    <s v="M"/>
    <n v="41"/>
    <s v="D"/>
    <s v="Middle"/>
  </r>
  <r>
    <n v="723458"/>
    <n v="1716"/>
    <s v="USA"/>
    <d v="2023-04-13T00:07:00"/>
    <s v="Whatsapp"/>
    <s v="Valarie Nelson"/>
    <n v="946"/>
    <x v="1"/>
    <s v="F"/>
    <n v="18"/>
    <s v="D"/>
    <s v="Young"/>
  </r>
  <r>
    <n v="721298"/>
    <n v="1717"/>
    <s v="Australia"/>
    <d v="2023-03-28T00:54:00"/>
    <s v="Whatsapp"/>
    <s v="Diego Freyre"/>
    <n v="3875"/>
    <x v="7"/>
    <s v="M"/>
    <n v="33"/>
    <s v="D"/>
    <s v="Young"/>
  </r>
  <r>
    <n v="705322"/>
    <n v="1718"/>
    <s v="USA"/>
    <d v="2023-05-03T23:24:00"/>
    <s v="Whatsapp"/>
    <s v="Jytte Petersen"/>
    <n v="1519"/>
    <x v="1"/>
    <s v="M"/>
    <n v="26"/>
    <s v="D"/>
    <s v="Young"/>
  </r>
  <r>
    <n v="1262059"/>
    <n v="1719"/>
    <s v="Italy"/>
    <d v="2023-07-27T01:36:00"/>
    <s v="Other"/>
    <s v="Peter Ferguson"/>
    <n v="1114"/>
    <x v="9"/>
    <s v="F"/>
    <n v="23"/>
    <s v="D"/>
    <s v="Young"/>
  </r>
  <r>
    <n v="961277"/>
    <n v="1721"/>
    <s v="Germany"/>
    <d v="2023-04-30T23:39:00"/>
    <s v="Website"/>
    <s v="Maurizio Moroni"/>
    <n v="8615"/>
    <x v="6"/>
    <s v="F"/>
    <n v="22"/>
    <s v="D"/>
    <s v="Young"/>
  </r>
  <r>
    <n v="1105875"/>
    <n v="1722"/>
    <s v="USA"/>
    <d v="2023-12-15T23:26:00"/>
    <s v="Whatsapp"/>
    <s v="Valarie Nelson"/>
    <n v="4863"/>
    <x v="1"/>
    <s v="M"/>
    <n v="46"/>
    <s v="D"/>
    <s v="Middle"/>
  </r>
  <r>
    <n v="781125"/>
    <n v="1723"/>
    <s v="Spain"/>
    <d v="2023-01-24T00:58:00"/>
    <s v="Other"/>
    <s v="Elizabeth Devon"/>
    <n v="3855"/>
    <x v="5"/>
    <s v="M"/>
    <n v="82"/>
    <s v="D"/>
    <s v="Senior"/>
  </r>
  <r>
    <n v="1223038"/>
    <n v="1723"/>
    <s v="Spain"/>
    <d v="2023-10-13T23:51:00"/>
    <s v="App"/>
    <s v="Jesus Fernandez"/>
    <n v="8273"/>
    <x v="5"/>
    <s v="M"/>
    <n v="82"/>
    <s v="D"/>
    <s v="Senior"/>
  </r>
  <r>
    <n v="253281"/>
    <n v="1725"/>
    <s v="USA"/>
    <d v="2023-08-15T23:45:00"/>
    <s v="App"/>
    <s v="Elizabeth Devon"/>
    <n v="8869"/>
    <x v="1"/>
    <s v="M"/>
    <n v="81"/>
    <s v="D"/>
    <s v="Senior"/>
  </r>
  <r>
    <n v="640940"/>
    <n v="1725"/>
    <s v="USA"/>
    <d v="2023-03-01T23:36:00"/>
    <s v="Whatsapp"/>
    <s v="Yoshi Tannamuri"/>
    <n v="3582"/>
    <x v="1"/>
    <s v="M"/>
    <n v="81"/>
    <s v="D"/>
    <s v="Senior"/>
  </r>
  <r>
    <n v="348694"/>
    <n v="1726"/>
    <s v="Spain"/>
    <d v="2023-05-25T02:29:00"/>
    <s v="Whatsapp"/>
    <s v="Jytte Petersen"/>
    <n v="4572"/>
    <x v="5"/>
    <s v="F"/>
    <n v="36"/>
    <s v="D"/>
    <s v="Middle"/>
  </r>
  <r>
    <n v="446644"/>
    <n v="1728"/>
    <s v="France"/>
    <d v="2023-01-22T00:15:00"/>
    <s v="App"/>
    <s v="Veysel Oeztan"/>
    <n v="8854"/>
    <x v="0"/>
    <s v="F"/>
    <n v="27"/>
    <s v="D"/>
    <s v="Young"/>
  </r>
  <r>
    <n v="824383"/>
    <n v="1728"/>
    <s v="France"/>
    <d v="2023-01-02T00:48:00"/>
    <s v="Website"/>
    <s v="Pirkko Koskitalo"/>
    <n v="66"/>
    <x v="0"/>
    <s v="F"/>
    <n v="27"/>
    <s v="D"/>
    <s v="Young"/>
  </r>
  <r>
    <n v="914814"/>
    <n v="1729"/>
    <s v="Australia"/>
    <d v="2023-11-05T23:32:00"/>
    <s v="Whatsapp"/>
    <s v="Julie Brown"/>
    <n v="6744"/>
    <x v="7"/>
    <s v="M"/>
    <n v="72"/>
    <s v="D"/>
    <s v="Senior"/>
  </r>
  <r>
    <n v="846419"/>
    <n v="1731"/>
    <s v="Spain"/>
    <d v="2023-06-03T22:40:00"/>
    <s v="App"/>
    <s v="Giovanni Rovelli"/>
    <n v="3664"/>
    <x v="5"/>
    <s v="M"/>
    <n v="65"/>
    <s v="D"/>
    <s v="Senior"/>
  </r>
  <r>
    <n v="1297610"/>
    <n v="1732"/>
    <s v="USA"/>
    <d v="2023-10-10T01:24:00"/>
    <s v="Website"/>
    <s v="Valarie Nelson"/>
    <n v="2563"/>
    <x v="1"/>
    <s v="M"/>
    <n v="90"/>
    <s v="D"/>
    <s v="Senior"/>
  </r>
  <r>
    <n v="1548032"/>
    <n v="1733"/>
    <s v="Italy"/>
    <d v="2023-10-17T01:23:00"/>
    <s v="Whatsapp"/>
    <s v="Adrian Huxley"/>
    <n v="3053"/>
    <x v="9"/>
    <s v="M"/>
    <n v="32"/>
    <s v="D"/>
    <s v="Young"/>
  </r>
  <r>
    <n v="149310"/>
    <n v="1734"/>
    <s v="USA"/>
    <d v="2023-01-15T01:37:00"/>
    <s v="Other"/>
    <s v="Mart¡n Sommer"/>
    <n v="1340"/>
    <x v="1"/>
    <s v="M"/>
    <n v="62"/>
    <s v="D"/>
    <s v="Senior"/>
  </r>
  <r>
    <n v="862595"/>
    <n v="1734"/>
    <s v="USA"/>
    <d v="2023-06-24T00:46:00"/>
    <s v="Other"/>
    <s v="Diego Freyre"/>
    <n v="2309"/>
    <x v="1"/>
    <s v="M"/>
    <n v="62"/>
    <s v="D"/>
    <s v="Senior"/>
  </r>
  <r>
    <n v="1254601"/>
    <n v="1734"/>
    <s v="USA"/>
    <d v="2023-05-03T00:42:00"/>
    <s v="Website"/>
    <s v="Anna O'Hara"/>
    <n v="4180"/>
    <x v="1"/>
    <s v="M"/>
    <n v="62"/>
    <s v="D"/>
    <s v="Senior"/>
  </r>
  <r>
    <n v="1605754"/>
    <n v="1734"/>
    <s v="USA"/>
    <d v="2023-06-09T01:16:00"/>
    <s v="Whatsapp"/>
    <s v="Maurizio Moroni"/>
    <n v="504"/>
    <x v="1"/>
    <s v="M"/>
    <n v="62"/>
    <s v="D"/>
    <s v="Senior"/>
  </r>
  <r>
    <n v="198841"/>
    <n v="1735"/>
    <s v="Finland"/>
    <d v="2023-07-24T01:23:00"/>
    <s v="Other"/>
    <s v="Julie King"/>
    <n v="4094"/>
    <x v="8"/>
    <s v="M"/>
    <n v="76"/>
    <s v="D"/>
    <s v="Senior"/>
  </r>
  <r>
    <n v="1455334"/>
    <n v="1735"/>
    <s v="Finland"/>
    <d v="2023-12-06T00:10:00"/>
    <s v="Whatsapp"/>
    <s v="Marie Bertrand"/>
    <n v="8911"/>
    <x v="8"/>
    <s v="M"/>
    <n v="76"/>
    <s v="D"/>
    <s v="Senior"/>
  </r>
  <r>
    <n v="1666505"/>
    <n v="1736"/>
    <s v="USA"/>
    <d v="2023-01-22T01:21:00"/>
    <s v="App"/>
    <s v="Valarie Thompson"/>
    <n v="2955"/>
    <x v="1"/>
    <s v="M"/>
    <n v="23"/>
    <s v="D"/>
    <s v="Young"/>
  </r>
  <r>
    <n v="1522932"/>
    <n v="1737"/>
    <s v="Singapore"/>
    <d v="2023-11-08T00:44:00"/>
    <s v="App"/>
    <s v="Jose Pedro Roel"/>
    <n v="2633"/>
    <x v="3"/>
    <s v="M"/>
    <n v="60"/>
    <s v="D"/>
    <s v="Senior"/>
  </r>
  <r>
    <n v="432633"/>
    <n v="1738"/>
    <s v="France"/>
    <d v="2023-02-11T01:11:00"/>
    <s v="Website"/>
    <s v="Michael Holz"/>
    <n v="9557"/>
    <x v="0"/>
    <s v="M"/>
    <n v="27"/>
    <s v="D"/>
    <s v="Young"/>
  </r>
  <r>
    <n v="102053"/>
    <n v="1739"/>
    <s v="Spain"/>
    <d v="2023-08-17T23:19:00"/>
    <s v="Other"/>
    <s v="Peter Ferguson"/>
    <n v="3746"/>
    <x v="5"/>
    <s v="F"/>
    <n v="44"/>
    <s v="D"/>
    <s v="Middle"/>
  </r>
  <r>
    <n v="1316887"/>
    <n v="1739"/>
    <s v="Spain"/>
    <d v="2023-04-07T23:33:00"/>
    <s v="Website"/>
    <s v="Diego Freyre"/>
    <n v="951"/>
    <x v="5"/>
    <s v="F"/>
    <n v="44"/>
    <s v="D"/>
    <s v="Middle"/>
  </r>
  <r>
    <n v="369020"/>
    <n v="1740"/>
    <s v="USA"/>
    <d v="2023-09-20T01:03:00"/>
    <s v="Website"/>
    <s v="Paolo Accorti"/>
    <n v="8651"/>
    <x v="1"/>
    <s v="F"/>
    <n v="25"/>
    <s v="D"/>
    <s v="Young"/>
  </r>
  <r>
    <n v="1607015"/>
    <n v="1741"/>
    <s v="USA"/>
    <d v="2023-12-26T01:08:00"/>
    <s v="Whatsapp"/>
    <s v="Diego Freyre"/>
    <n v="4369"/>
    <x v="1"/>
    <s v="F"/>
    <n v="71"/>
    <s v="D"/>
    <s v="Senior"/>
  </r>
  <r>
    <n v="1323847"/>
    <n v="1742"/>
    <s v="USA"/>
    <d v="2023-04-21T01:37:00"/>
    <s v="Whatsapp"/>
    <s v="Allen Nelson"/>
    <n v="4644"/>
    <x v="1"/>
    <s v="F"/>
    <n v="49"/>
    <s v="D"/>
    <s v="Middle"/>
  </r>
  <r>
    <n v="962603"/>
    <n v="1743"/>
    <s v="USA"/>
    <d v="2023-05-07T00:20:00"/>
    <s v="Website"/>
    <s v="Valarie Franco"/>
    <n v="6171"/>
    <x v="1"/>
    <s v="F"/>
    <n v="30"/>
    <s v="D"/>
    <s v="Young"/>
  </r>
  <r>
    <n v="1461756"/>
    <n v="1743"/>
    <s v="USA"/>
    <d v="2023-06-21T00:23:00"/>
    <s v="Website"/>
    <s v="Valarie Franco"/>
    <n v="3339"/>
    <x v="1"/>
    <s v="F"/>
    <n v="30"/>
    <s v="D"/>
    <s v="Young"/>
  </r>
  <r>
    <n v="590947"/>
    <n v="1745"/>
    <s v="USA"/>
    <d v="2023-04-23T00:56:00"/>
    <s v="Website"/>
    <s v="Georg Pipps"/>
    <n v="7772"/>
    <x v="1"/>
    <s v="F"/>
    <n v="54"/>
    <s v="D"/>
    <s v="Middle"/>
  </r>
  <r>
    <n v="608296"/>
    <n v="1745"/>
    <s v="USA"/>
    <d v="2023-04-28T01:10:00"/>
    <s v="App"/>
    <s v="Eric Natividad"/>
    <n v="9769"/>
    <x v="1"/>
    <s v="F"/>
    <n v="54"/>
    <s v="D"/>
    <s v="Middle"/>
  </r>
  <r>
    <n v="751811"/>
    <n v="1745"/>
    <s v="USA"/>
    <d v="2023-11-27T01:53:00"/>
    <s v="Whatsapp"/>
    <s v="Valarie Nelson"/>
    <n v="2348"/>
    <x v="1"/>
    <s v="F"/>
    <n v="54"/>
    <s v="D"/>
    <s v="Middle"/>
  </r>
  <r>
    <n v="400957"/>
    <n v="1746"/>
    <s v="Italy"/>
    <d v="2023-09-01T23:32:00"/>
    <s v="Other"/>
    <s v="Michael Donnermeyer"/>
    <n v="382"/>
    <x v="9"/>
    <s v="M"/>
    <n v="66"/>
    <s v="D"/>
    <s v="Senior"/>
  </r>
  <r>
    <n v="916383"/>
    <n v="1746"/>
    <s v="Italy"/>
    <d v="2023-12-27T01:00:00"/>
    <s v="Whatsapp"/>
    <s v="Martine Rance"/>
    <n v="3491"/>
    <x v="9"/>
    <s v="M"/>
    <n v="66"/>
    <s v="D"/>
    <s v="Senior"/>
  </r>
  <r>
    <n v="1196110"/>
    <n v="1746"/>
    <s v="Italy"/>
    <d v="2023-03-27T00:27:00"/>
    <s v="Other"/>
    <s v="Valarie Nelson"/>
    <n v="4222"/>
    <x v="9"/>
    <s v="M"/>
    <n v="66"/>
    <s v="D"/>
    <s v="Senior"/>
  </r>
  <r>
    <n v="1594617"/>
    <n v="1747"/>
    <s v="USA"/>
    <d v="2023-05-16T00:47:00"/>
    <s v="App"/>
    <s v="Mory Kentary"/>
    <n v="4361"/>
    <x v="1"/>
    <s v="F"/>
    <n v="61"/>
    <s v="D"/>
    <s v="Senior"/>
  </r>
  <r>
    <n v="34477"/>
    <n v="1749"/>
    <s v="Austria"/>
    <d v="2023-04-26T23:49:00"/>
    <s v="App"/>
    <s v="Jean Fresnisre"/>
    <n v="9140"/>
    <x v="12"/>
    <s v="M"/>
    <n v="30"/>
    <s v="D"/>
    <s v="Young"/>
  </r>
  <r>
    <n v="1396650"/>
    <n v="1751"/>
    <s v="USA"/>
    <d v="2023-12-12T00:33:00"/>
    <s v="App"/>
    <s v="Jonas Bergulfsen"/>
    <n v="9911"/>
    <x v="1"/>
    <s v="M"/>
    <n v="78"/>
    <s v="D"/>
    <s v="Senior"/>
  </r>
  <r>
    <n v="350253"/>
    <n v="1752"/>
    <s v="Australia"/>
    <d v="2023-08-18T22:55:00"/>
    <s v="Other"/>
    <s v="Veysel Oeztan"/>
    <n v="9824"/>
    <x v="7"/>
    <s v="F"/>
    <n v="50"/>
    <s v="D"/>
    <s v="Middle"/>
  </r>
  <r>
    <n v="1538322"/>
    <n v="1752"/>
    <s v="Australia"/>
    <d v="2023-10-20T23:44:00"/>
    <s v="Website"/>
    <s v="Jonas Bergulfsen"/>
    <n v="6645"/>
    <x v="7"/>
    <s v="F"/>
    <n v="50"/>
    <s v="D"/>
    <s v="Middle"/>
  </r>
  <r>
    <n v="64461"/>
    <n v="1755"/>
    <s v="Spain"/>
    <d v="2023-03-21T23:38:00"/>
    <s v="Whatsapp"/>
    <s v="Kwai Yu"/>
    <n v="7725"/>
    <x v="5"/>
    <s v="M"/>
    <n v="66"/>
    <s v="D"/>
    <s v="Senior"/>
  </r>
  <r>
    <n v="613070"/>
    <n v="1755"/>
    <s v="Spain"/>
    <d v="2023-11-21T00:03:00"/>
    <s v="App"/>
    <s v="Maria Larsson"/>
    <n v="895"/>
    <x v="5"/>
    <s v="M"/>
    <n v="66"/>
    <s v="D"/>
    <s v="Senior"/>
  </r>
  <r>
    <n v="1358333"/>
    <n v="1755"/>
    <s v="Spain"/>
    <d v="2023-03-16T23:13:00"/>
    <s v="App"/>
    <s v="Giovanni Rovelli"/>
    <n v="1585"/>
    <x v="5"/>
    <s v="M"/>
    <n v="66"/>
    <s v="D"/>
    <s v="Senior"/>
  </r>
  <r>
    <n v="683069"/>
    <n v="1757"/>
    <s v="Spain"/>
    <d v="2023-10-20T23:19:00"/>
    <s v="Other"/>
    <s v="Veysel Oeztan"/>
    <n v="8159"/>
    <x v="5"/>
    <s v="M"/>
    <n v="20"/>
    <s v="D"/>
    <s v="Young"/>
  </r>
  <r>
    <n v="1121011"/>
    <n v="1757"/>
    <s v="Spain"/>
    <d v="2023-10-03T01:02:00"/>
    <s v="Other"/>
    <s v="Arnold Cruz"/>
    <n v="1675"/>
    <x v="5"/>
    <s v="M"/>
    <n v="20"/>
    <s v="D"/>
    <s v="Young"/>
  </r>
  <r>
    <n v="165318"/>
    <n v="1759"/>
    <s v="Spain"/>
    <d v="2023-02-09T00:50:00"/>
    <s v="Website"/>
    <s v="Diego Freyre"/>
    <n v="3573"/>
    <x v="5"/>
    <s v="F"/>
    <n v="22"/>
    <s v="D"/>
    <s v="Young"/>
  </r>
  <r>
    <n v="1420854"/>
    <n v="1759"/>
    <s v="Spain"/>
    <d v="2023-10-06T23:27:00"/>
    <s v="Website"/>
    <s v="Giovanni Rovelli"/>
    <n v="1964"/>
    <x v="5"/>
    <s v="F"/>
    <n v="22"/>
    <s v="D"/>
    <s v="Young"/>
  </r>
  <r>
    <n v="205425"/>
    <n v="1760"/>
    <s v="France"/>
    <d v="2023-09-21T01:13:00"/>
    <s v="Other"/>
    <s v="Veysel Oeztan"/>
    <n v="9729"/>
    <x v="0"/>
    <s v="F"/>
    <n v="19"/>
    <s v="D"/>
    <s v="Young"/>
  </r>
  <r>
    <n v="1217144"/>
    <n v="1762"/>
    <s v="USA"/>
    <d v="2023-12-28T23:30:00"/>
    <s v="Whatsapp"/>
    <s v="Julie Young"/>
    <n v="3046"/>
    <x v="1"/>
    <s v="M"/>
    <n v="29"/>
    <s v="D"/>
    <s v="Young"/>
  </r>
  <r>
    <n v="1365869"/>
    <n v="1763"/>
    <s v="USA"/>
    <d v="2023-10-18T22:56:00"/>
    <s v="App"/>
    <s v="Giovanni Rovelli"/>
    <n v="8523"/>
    <x v="1"/>
    <s v="F"/>
    <n v="84"/>
    <s v="D"/>
    <s v="Senior"/>
  </r>
  <r>
    <n v="627473"/>
    <n v="1766"/>
    <s v="Spain"/>
    <d v="2023-03-27T00:56:00"/>
    <s v="Whatsapp"/>
    <s v="Diego Freyre"/>
    <n v="5427"/>
    <x v="5"/>
    <s v="M"/>
    <n v="42"/>
    <s v="D"/>
    <s v="Middle"/>
  </r>
  <r>
    <n v="542381"/>
    <n v="1767"/>
    <s v="France"/>
    <d v="2023-12-26T00:13:00"/>
    <s v="Whatsapp"/>
    <s v="Peter Ferguson"/>
    <n v="6198"/>
    <x v="0"/>
    <s v="F"/>
    <n v="52"/>
    <s v="D"/>
    <s v="Middle"/>
  </r>
  <r>
    <n v="641966"/>
    <n v="1767"/>
    <s v="France"/>
    <d v="2023-02-08T01:37:00"/>
    <s v="Whatsapp"/>
    <s v="Diego Freyre"/>
    <n v="3140"/>
    <x v="0"/>
    <s v="F"/>
    <n v="52"/>
    <s v="D"/>
    <s v="Middle"/>
  </r>
  <r>
    <n v="1426596"/>
    <n v="1768"/>
    <s v="USA"/>
    <d v="2023-12-21T00:34:00"/>
    <s v="App"/>
    <s v="Julie King"/>
    <n v="3187"/>
    <x v="1"/>
    <s v="F"/>
    <n v="81"/>
    <s v="D"/>
    <s v="Senior"/>
  </r>
  <r>
    <n v="438673"/>
    <n v="1769"/>
    <s v="Spain"/>
    <d v="2023-12-24T22:34:00"/>
    <s v="App"/>
    <s v="Violeta Benitez"/>
    <n v="6941"/>
    <x v="5"/>
    <s v="M"/>
    <n v="27"/>
    <s v="D"/>
    <s v="Young"/>
  </r>
  <r>
    <n v="621694"/>
    <n v="1769"/>
    <s v="Spain"/>
    <d v="2023-12-09T01:35:00"/>
    <s v="Other"/>
    <s v="Giovanni Rovelli"/>
    <n v="1826"/>
    <x v="5"/>
    <s v="M"/>
    <n v="27"/>
    <s v="D"/>
    <s v="Young"/>
  </r>
  <r>
    <n v="1050256"/>
    <n v="1770"/>
    <s v="Austria"/>
    <d v="2023-04-25T01:32:00"/>
    <s v="Other"/>
    <s v="Janine Labrune"/>
    <n v="9723"/>
    <x v="12"/>
    <s v="M"/>
    <n v="88"/>
    <s v="D"/>
    <s v="Senior"/>
  </r>
  <r>
    <n v="1311950"/>
    <n v="1770"/>
    <s v="Austria"/>
    <d v="2023-12-30T23:47:00"/>
    <s v="Website"/>
    <s v="Kwai Yu"/>
    <n v="4041"/>
    <x v="12"/>
    <s v="M"/>
    <n v="88"/>
    <s v="D"/>
    <s v="Senior"/>
  </r>
  <r>
    <n v="30739"/>
    <n v="1771"/>
    <s v="Italy"/>
    <d v="2023-05-29T00:28:00"/>
    <s v="Other"/>
    <s v="Valarie Young"/>
    <n v="5684"/>
    <x v="9"/>
    <s v="M"/>
    <n v="80"/>
    <s v="D"/>
    <s v="Senior"/>
  </r>
  <r>
    <n v="73914"/>
    <n v="1772"/>
    <s v="USA"/>
    <d v="2023-06-23T00:44:00"/>
    <s v="Other"/>
    <s v="Annette Roulet"/>
    <n v="8306"/>
    <x v="1"/>
    <s v="M"/>
    <n v="42"/>
    <s v="D"/>
    <s v="Middle"/>
  </r>
  <r>
    <n v="656929"/>
    <n v="1773"/>
    <s v="USA"/>
    <d v="2023-12-18T23:41:00"/>
    <s v="App"/>
    <s v="Catherine Dewey"/>
    <n v="2228"/>
    <x v="1"/>
    <s v="F"/>
    <n v="22"/>
    <s v="D"/>
    <s v="Young"/>
  </r>
  <r>
    <n v="670170"/>
    <n v="1773"/>
    <s v="USA"/>
    <d v="2023-03-24T22:52:00"/>
    <s v="Whatsapp"/>
    <s v="Palle Ibsen"/>
    <n v="877"/>
    <x v="1"/>
    <s v="F"/>
    <n v="22"/>
    <s v="D"/>
    <s v="Young"/>
  </r>
  <r>
    <n v="279963"/>
    <n v="1775"/>
    <s v="USA"/>
    <d v="2023-10-27T00:04:00"/>
    <s v="App"/>
    <s v="Valarie Nelson"/>
    <n v="7812"/>
    <x v="1"/>
    <s v="F"/>
    <n v="42"/>
    <s v="D"/>
    <s v="Middle"/>
  </r>
  <r>
    <n v="1104089"/>
    <n v="1775"/>
    <s v="USA"/>
    <d v="2023-07-01T01:45:00"/>
    <s v="Whatsapp"/>
    <s v="Diego Freyre"/>
    <n v="6964"/>
    <x v="1"/>
    <s v="F"/>
    <n v="42"/>
    <s v="D"/>
    <s v="Middle"/>
  </r>
  <r>
    <n v="1520253"/>
    <n v="1775"/>
    <s v="USA"/>
    <d v="2023-09-23T23:52:00"/>
    <s v="Website"/>
    <s v="Tony Calaghan"/>
    <n v="429"/>
    <x v="1"/>
    <s v="F"/>
    <n v="42"/>
    <s v="D"/>
    <s v="Middle"/>
  </r>
  <r>
    <n v="1087661"/>
    <n v="1776"/>
    <s v="USA"/>
    <d v="2023-12-23T23:09:00"/>
    <s v="Whatsapp"/>
    <s v="Pirkko Koskitalo"/>
    <n v="10"/>
    <x v="1"/>
    <s v="F"/>
    <n v="77"/>
    <s v="D"/>
    <s v="Senior"/>
  </r>
  <r>
    <n v="864760"/>
    <n v="1777"/>
    <s v="USA"/>
    <d v="2023-09-26T01:13:00"/>
    <s v="App"/>
    <s v="Eduardo Saavedra"/>
    <n v="1621"/>
    <x v="1"/>
    <s v="F"/>
    <n v="58"/>
    <s v="D"/>
    <s v="Middle"/>
  </r>
  <r>
    <n v="1115208"/>
    <n v="1777"/>
    <s v="USA"/>
    <d v="2023-03-15T22:39:00"/>
    <s v="Whatsapp"/>
    <s v="Juri Yoshido"/>
    <n v="1807"/>
    <x v="1"/>
    <s v="F"/>
    <n v="58"/>
    <s v="D"/>
    <s v="Middle"/>
  </r>
  <r>
    <n v="930811"/>
    <n v="1778"/>
    <s v="USA"/>
    <d v="2023-01-09T23:51:00"/>
    <s v="Other"/>
    <s v="Anna O'Hara"/>
    <n v="3666"/>
    <x v="1"/>
    <s v="M"/>
    <n v="20"/>
    <s v="D"/>
    <s v="Young"/>
  </r>
  <r>
    <n v="1127303"/>
    <n v="1778"/>
    <s v="USA"/>
    <d v="2023-02-14T00:58:00"/>
    <s v="Other"/>
    <s v="Sue King"/>
    <n v="866"/>
    <x v="1"/>
    <s v="M"/>
    <n v="20"/>
    <s v="D"/>
    <s v="Young"/>
  </r>
  <r>
    <n v="1044744"/>
    <n v="1780"/>
    <s v="Singapore"/>
    <d v="2023-02-11T00:03:00"/>
    <s v="Website"/>
    <s v="Veysel Oeztan"/>
    <n v="5782"/>
    <x v="3"/>
    <s v="F"/>
    <n v="49"/>
    <s v="D"/>
    <s v="Middle"/>
  </r>
  <r>
    <n v="1526107"/>
    <n v="1781"/>
    <s v="Denmark"/>
    <d v="2023-05-05T22:36:00"/>
    <s v="Website"/>
    <s v="Roland Keitel"/>
    <n v="399"/>
    <x v="2"/>
    <s v="F"/>
    <n v="29"/>
    <s v="D"/>
    <s v="Young"/>
  </r>
  <r>
    <n v="1360263"/>
    <n v="1782"/>
    <s v="Spain"/>
    <d v="2023-07-24T00:17:00"/>
    <s v="Whatsapp"/>
    <s v="Paul Henriot"/>
    <n v="7986"/>
    <x v="5"/>
    <s v="M"/>
    <n v="50"/>
    <s v="D"/>
    <s v="Middle"/>
  </r>
  <r>
    <n v="459426"/>
    <n v="1783"/>
    <s v="USA"/>
    <d v="2023-11-04T00:58:00"/>
    <s v="Other"/>
    <s v="Diego Freyre"/>
    <n v="936"/>
    <x v="1"/>
    <s v="M"/>
    <n v="27"/>
    <s v="D"/>
    <s v="Young"/>
  </r>
  <r>
    <n v="1568848"/>
    <n v="1783"/>
    <s v="USA"/>
    <d v="2023-07-16T00:51:00"/>
    <s v="App"/>
    <s v="Paul Henriot"/>
    <n v="8771"/>
    <x v="1"/>
    <s v="M"/>
    <n v="27"/>
    <s v="D"/>
    <s v="Young"/>
  </r>
  <r>
    <n v="79407"/>
    <n v="1784"/>
    <s v="USA"/>
    <d v="2023-08-08T22:39:00"/>
    <s v="Whatsapp"/>
    <s v="Catherine Dewey"/>
    <n v="8067"/>
    <x v="1"/>
    <s v="M"/>
    <n v="57"/>
    <s v="D"/>
    <s v="Middle"/>
  </r>
  <r>
    <n v="220292"/>
    <n v="1785"/>
    <s v="Singapore"/>
    <d v="2023-05-02T00:25:00"/>
    <s v="Website"/>
    <s v="Leslie Young"/>
    <n v="3987"/>
    <x v="3"/>
    <s v="F"/>
    <n v="42"/>
    <s v="D"/>
    <s v="Middle"/>
  </r>
  <r>
    <n v="844797"/>
    <n v="1785"/>
    <s v="Singapore"/>
    <d v="2023-11-01T01:54:00"/>
    <s v="Whatsapp"/>
    <s v="Diego Freyre"/>
    <n v="4452"/>
    <x v="3"/>
    <s v="F"/>
    <n v="42"/>
    <s v="D"/>
    <s v="Middle"/>
  </r>
  <r>
    <n v="1508121"/>
    <n v="1786"/>
    <s v="Singapore"/>
    <d v="2023-04-22T00:58:00"/>
    <s v="Whatsapp"/>
    <s v="Wendy Victorino"/>
    <n v="4650"/>
    <x v="3"/>
    <s v="F"/>
    <n v="78"/>
    <s v="D"/>
    <s v="Senior"/>
  </r>
  <r>
    <n v="1488979"/>
    <n v="1787"/>
    <s v="France"/>
    <d v="2023-08-18T01:21:00"/>
    <s v="App"/>
    <s v="Diego Freyre"/>
    <n v="8980"/>
    <x v="0"/>
    <s v="F"/>
    <n v="48"/>
    <s v="D"/>
    <s v="Middle"/>
  </r>
  <r>
    <n v="991491"/>
    <n v="1789"/>
    <s v="Germany"/>
    <d v="2023-11-09T23:41:00"/>
    <s v="Website"/>
    <s v="Juri Hirano"/>
    <n v="5990"/>
    <x v="6"/>
    <s v="F"/>
    <n v="35"/>
    <s v="D"/>
    <s v="Middle"/>
  </r>
  <r>
    <n v="1166621"/>
    <n v="1789"/>
    <s v="Germany"/>
    <d v="2023-07-11T00:09:00"/>
    <s v="Other"/>
    <s v="Michael Chandler"/>
    <n v="2664"/>
    <x v="6"/>
    <s v="F"/>
    <n v="35"/>
    <s v="D"/>
    <s v="Middle"/>
  </r>
  <r>
    <n v="1405517"/>
    <n v="1790"/>
    <s v="USA"/>
    <d v="2023-05-29T00:53:00"/>
    <s v="Whatsapp"/>
    <s v="Yoshi Tannamuri"/>
    <n v="8268"/>
    <x v="1"/>
    <s v="M"/>
    <n v="85"/>
    <s v="D"/>
    <s v="Senior"/>
  </r>
  <r>
    <n v="608204"/>
    <n v="1791"/>
    <s v="USA"/>
    <d v="2023-08-20T01:01:00"/>
    <s v="App"/>
    <s v="Adrian Huxley"/>
    <n v="1936"/>
    <x v="1"/>
    <s v="M"/>
    <n v="33"/>
    <s v="D"/>
    <s v="Young"/>
  </r>
  <r>
    <n v="646139"/>
    <n v="1792"/>
    <s v="Denmark"/>
    <d v="2023-08-21T23:33:00"/>
    <s v="App"/>
    <s v="Maria Larsson"/>
    <n v="5161"/>
    <x v="2"/>
    <s v="M"/>
    <n v="59"/>
    <s v="D"/>
    <s v="Middle"/>
  </r>
  <r>
    <n v="1383522"/>
    <n v="1792"/>
    <s v="Denmark"/>
    <d v="2023-04-04T00:55:00"/>
    <s v="Whatsapp"/>
    <s v="Jose Pedro Roel"/>
    <n v="9147"/>
    <x v="2"/>
    <s v="M"/>
    <n v="59"/>
    <s v="D"/>
    <s v="Middle"/>
  </r>
  <r>
    <n v="105735"/>
    <n v="1793"/>
    <s v="France"/>
    <d v="2023-11-24T01:51:00"/>
    <s v="App"/>
    <s v="Arnold Cruz"/>
    <n v="5861"/>
    <x v="0"/>
    <s v="F"/>
    <n v="66"/>
    <s v="D"/>
    <s v="Senior"/>
  </r>
  <r>
    <n v="85142"/>
    <n v="1794"/>
    <s v="Australia"/>
    <d v="2023-02-19T02:16:00"/>
    <s v="Website"/>
    <s v="Sue Frick"/>
    <n v="1569"/>
    <x v="7"/>
    <s v="M"/>
    <n v="41"/>
    <s v="D"/>
    <s v="Middle"/>
  </r>
  <r>
    <n v="969517"/>
    <n v="1794"/>
    <s v="Australia"/>
    <d v="2023-12-28T01:14:00"/>
    <s v="Website"/>
    <s v="Diego Freyre"/>
    <n v="7435"/>
    <x v="7"/>
    <s v="M"/>
    <n v="41"/>
    <s v="D"/>
    <s v="Middle"/>
  </r>
  <r>
    <n v="1393864"/>
    <n v="1794"/>
    <s v="Australia"/>
    <d v="2023-07-07T01:45:00"/>
    <s v="App"/>
    <s v="Valarie Nelson"/>
    <n v="3135"/>
    <x v="7"/>
    <s v="M"/>
    <n v="41"/>
    <s v="D"/>
    <s v="Middle"/>
  </r>
  <r>
    <n v="1529840"/>
    <n v="1794"/>
    <s v="Australia"/>
    <d v="2023-03-03T00:33:00"/>
    <s v="Whatsapp"/>
    <s v="Victoria Ashworth"/>
    <n v="1054"/>
    <x v="7"/>
    <s v="M"/>
    <n v="41"/>
    <s v="D"/>
    <s v="Middle"/>
  </r>
  <r>
    <n v="1608036"/>
    <n v="1794"/>
    <s v="Australia"/>
    <d v="2023-08-22T23:43:00"/>
    <s v="Other"/>
    <s v="Jeff Young"/>
    <n v="3016"/>
    <x v="7"/>
    <s v="M"/>
    <n v="41"/>
    <s v="D"/>
    <s v="Middle"/>
  </r>
  <r>
    <n v="120228"/>
    <n v="1795"/>
    <s v="France"/>
    <d v="2023-05-03T01:32:00"/>
    <s v="Whatsapp"/>
    <s v="Georg Pipps"/>
    <n v="5864"/>
    <x v="0"/>
    <s v="M"/>
    <n v="53"/>
    <s v="D"/>
    <s v="Middle"/>
  </r>
  <r>
    <n v="918183"/>
    <n v="1795"/>
    <s v="France"/>
    <d v="2023-09-27T01:08:00"/>
    <s v="Website"/>
    <s v="Michael Holz"/>
    <n v="4196"/>
    <x v="0"/>
    <s v="M"/>
    <n v="53"/>
    <s v="D"/>
    <s v="Middle"/>
  </r>
  <r>
    <n v="1578400"/>
    <n v="1795"/>
    <s v="France"/>
    <d v="2023-01-12T00:01:00"/>
    <s v="Other"/>
    <s v="Julie Young"/>
    <n v="5568"/>
    <x v="0"/>
    <s v="M"/>
    <n v="53"/>
    <s v="D"/>
    <s v="Middle"/>
  </r>
  <r>
    <n v="808278"/>
    <n v="1796"/>
    <s v="Denmark"/>
    <d v="2023-09-25T23:39:00"/>
    <s v="Website"/>
    <s v="Giovanni Rovelli"/>
    <n v="1968"/>
    <x v="2"/>
    <s v="F"/>
    <n v="86"/>
    <s v="D"/>
    <s v="Senior"/>
  </r>
  <r>
    <n v="1311384"/>
    <n v="1796"/>
    <s v="Denmark"/>
    <d v="2023-02-17T23:34:00"/>
    <s v="Website"/>
    <s v="Eduardo Saavedra"/>
    <n v="5286"/>
    <x v="2"/>
    <s v="F"/>
    <n v="86"/>
    <s v="D"/>
    <s v="Senior"/>
  </r>
  <r>
    <n v="692808"/>
    <n v="1797"/>
    <s v="USA"/>
    <d v="2023-08-08T00:28:00"/>
    <s v="Other"/>
    <s v="Jan Klaeboe"/>
    <n v="7362"/>
    <x v="1"/>
    <s v="M"/>
    <n v="45"/>
    <s v="D"/>
    <s v="Middle"/>
  </r>
  <r>
    <n v="734939"/>
    <n v="1797"/>
    <s v="USA"/>
    <d v="2023-02-27T01:23:00"/>
    <s v="Website"/>
    <s v="Peter Ferguson"/>
    <n v="5602"/>
    <x v="1"/>
    <s v="M"/>
    <n v="45"/>
    <s v="D"/>
    <s v="Middle"/>
  </r>
  <r>
    <n v="833286"/>
    <n v="1797"/>
    <s v="USA"/>
    <d v="2023-12-16T23:42:00"/>
    <s v="Whatsapp"/>
    <s v="Wing C Tam"/>
    <n v="1274"/>
    <x v="1"/>
    <s v="M"/>
    <n v="45"/>
    <s v="D"/>
    <s v="Middle"/>
  </r>
  <r>
    <n v="910034"/>
    <n v="1798"/>
    <s v="USA"/>
    <d v="2023-09-08T23:31:00"/>
    <s v="Website"/>
    <s v="Mart¡n Sommer"/>
    <n v="3805"/>
    <x v="1"/>
    <s v="M"/>
    <n v="31"/>
    <s v="D"/>
    <s v="Young"/>
  </r>
  <r>
    <n v="1259696"/>
    <n v="1798"/>
    <s v="USA"/>
    <d v="2023-04-14T00:38:00"/>
    <s v="Website"/>
    <s v="Christina Berglund"/>
    <n v="4028"/>
    <x v="1"/>
    <s v="M"/>
    <n v="31"/>
    <s v="D"/>
    <s v="Young"/>
  </r>
  <r>
    <n v="1657013"/>
    <n v="1799"/>
    <s v="France"/>
    <d v="2023-04-15T00:19:00"/>
    <s v="Whatsapp"/>
    <s v="Jonas Bergulfsen"/>
    <n v="5240"/>
    <x v="0"/>
    <s v="F"/>
    <n v="75"/>
    <s v="D"/>
    <s v="Senior"/>
  </r>
  <r>
    <n v="1633524"/>
    <n v="1801"/>
    <s v="Spain"/>
    <d v="2023-07-12T00:11:00"/>
    <s v="App"/>
    <s v="Maurizio Moroni"/>
    <n v="6028"/>
    <x v="5"/>
    <s v="F"/>
    <n v="53"/>
    <s v="D"/>
    <s v="Middle"/>
  </r>
  <r>
    <n v="732319"/>
    <n v="1802"/>
    <s v="France"/>
    <d v="2023-04-24T00:07:00"/>
    <s v="Other"/>
    <s v="Roland Keitel"/>
    <n v="3911"/>
    <x v="0"/>
    <s v="F"/>
    <n v="61"/>
    <s v="D"/>
    <s v="Senior"/>
  </r>
  <r>
    <n v="1250419"/>
    <n v="1802"/>
    <s v="France"/>
    <d v="2023-05-24T01:35:00"/>
    <s v="App"/>
    <s v="Adrian Huxley"/>
    <n v="3390"/>
    <x v="0"/>
    <s v="F"/>
    <n v="61"/>
    <s v="D"/>
    <s v="Senior"/>
  </r>
  <r>
    <n v="1462009"/>
    <n v="1803"/>
    <s v="Spain"/>
    <d v="2023-01-02T00:35:00"/>
    <s v="Whatsapp"/>
    <s v="Valarie Nelson"/>
    <n v="5184"/>
    <x v="5"/>
    <s v="F"/>
    <n v="54"/>
    <s v="D"/>
    <s v="Middle"/>
  </r>
  <r>
    <n v="93408"/>
    <n v="1804"/>
    <s v="Australia"/>
    <d v="2023-11-05T22:54:00"/>
    <s v="App"/>
    <s v="Mary Saveley"/>
    <n v="6323"/>
    <x v="7"/>
    <s v="F"/>
    <n v="81"/>
    <s v="D"/>
    <s v="Senior"/>
  </r>
  <r>
    <n v="892773"/>
    <n v="1804"/>
    <s v="Australia"/>
    <d v="2023-12-15T23:13:00"/>
    <s v="Other"/>
    <s v="Jonas Bergulfsen"/>
    <n v="999"/>
    <x v="7"/>
    <s v="F"/>
    <n v="81"/>
    <s v="D"/>
    <s v="Senior"/>
  </r>
  <r>
    <n v="482277"/>
    <n v="1808"/>
    <s v="Italy"/>
    <d v="2023-11-27T23:08:00"/>
    <s v="Website"/>
    <s v="Giovanni Rovelli"/>
    <n v="5415"/>
    <x v="9"/>
    <s v="F"/>
    <n v="28"/>
    <s v="D"/>
    <s v="Young"/>
  </r>
  <r>
    <n v="1567251"/>
    <n v="1808"/>
    <s v="Italy"/>
    <d v="2023-07-28T01:58:00"/>
    <s v="Whatsapp"/>
    <s v="Janine Labrune"/>
    <n v="5439"/>
    <x v="9"/>
    <s v="F"/>
    <n v="28"/>
    <s v="D"/>
    <s v="Young"/>
  </r>
  <r>
    <n v="247011"/>
    <n v="1809"/>
    <s v="USA"/>
    <d v="2023-12-11T23:29:00"/>
    <s v="Website"/>
    <s v="Julie Brown"/>
    <n v="4533"/>
    <x v="1"/>
    <s v="F"/>
    <n v="57"/>
    <s v="D"/>
    <s v="Middle"/>
  </r>
  <r>
    <n v="70020"/>
    <n v="1811"/>
    <s v="USA"/>
    <d v="2023-01-17T00:07:00"/>
    <s v="App"/>
    <s v="Jytte Petersen"/>
    <n v="7484"/>
    <x v="1"/>
    <s v="F"/>
    <n v="79"/>
    <s v="D"/>
    <s v="Senior"/>
  </r>
  <r>
    <n v="504071"/>
    <n v="1811"/>
    <s v="USA"/>
    <d v="2023-08-14T00:32:00"/>
    <s v="Whatsapp"/>
    <s v="Michael Frick"/>
    <n v="2261"/>
    <x v="1"/>
    <s v="F"/>
    <n v="79"/>
    <s v="D"/>
    <s v="Senior"/>
  </r>
  <r>
    <n v="16243"/>
    <n v="1812"/>
    <s v="Spain"/>
    <d v="2023-07-31T23:19:00"/>
    <s v="Website"/>
    <s v="Jonas Bergulfsen"/>
    <n v="9723"/>
    <x v="5"/>
    <s v="M"/>
    <n v="49"/>
    <s v="D"/>
    <s v="Middle"/>
  </r>
  <r>
    <n v="102252"/>
    <n v="1812"/>
    <s v="Spain"/>
    <d v="2023-11-08T00:23:00"/>
    <s v="App"/>
    <s v="Valarie Nelson"/>
    <n v="2944"/>
    <x v="5"/>
    <s v="M"/>
    <n v="49"/>
    <s v="D"/>
    <s v="Middle"/>
  </r>
  <r>
    <n v="228562"/>
    <n v="1812"/>
    <s v="Spain"/>
    <d v="2023-10-09T01:28:00"/>
    <s v="Whatsapp"/>
    <s v="Eric Natividad"/>
    <n v="1733"/>
    <x v="5"/>
    <s v="M"/>
    <n v="49"/>
    <s v="D"/>
    <s v="Middle"/>
  </r>
  <r>
    <n v="706725"/>
    <n v="1812"/>
    <s v="Spain"/>
    <d v="2023-02-25T00:16:00"/>
    <s v="Website"/>
    <s v="Eric Natividad"/>
    <n v="7569"/>
    <x v="5"/>
    <s v="M"/>
    <n v="49"/>
    <s v="D"/>
    <s v="Middle"/>
  </r>
  <r>
    <n v="1491354"/>
    <n v="1812"/>
    <s v="Spain"/>
    <d v="2023-10-26T02:07:00"/>
    <s v="App"/>
    <s v="Miguel Barajas"/>
    <n v="86"/>
    <x v="5"/>
    <s v="M"/>
    <n v="49"/>
    <s v="D"/>
    <s v="Middle"/>
  </r>
  <r>
    <n v="761079"/>
    <n v="1813"/>
    <s v="USA"/>
    <d v="2023-08-11T00:13:00"/>
    <s v="Website"/>
    <s v="Dominique Perrier"/>
    <n v="8446"/>
    <x v="1"/>
    <s v="M"/>
    <n v="21"/>
    <s v="D"/>
    <s v="Young"/>
  </r>
  <r>
    <n v="430092"/>
    <n v="1814"/>
    <s v="USA"/>
    <d v="2023-10-30T01:22:00"/>
    <s v="Website"/>
    <s v="Elizabeth Devon"/>
    <n v="5251"/>
    <x v="1"/>
    <s v="M"/>
    <n v="86"/>
    <s v="D"/>
    <s v="Senior"/>
  </r>
  <r>
    <n v="394940"/>
    <n v="1815"/>
    <s v="Austria"/>
    <d v="2023-10-31T00:59:00"/>
    <s v="Whatsapp"/>
    <s v="Maria Larsson"/>
    <n v="4437"/>
    <x v="12"/>
    <s v="M"/>
    <n v="43"/>
    <s v="D"/>
    <s v="Middle"/>
  </r>
  <r>
    <n v="1508428"/>
    <n v="1815"/>
    <s v="Austria"/>
    <d v="2023-03-30T00:48:00"/>
    <s v="Other"/>
    <s v="Valarie Nelson"/>
    <n v="5995"/>
    <x v="12"/>
    <s v="M"/>
    <n v="43"/>
    <s v="D"/>
    <s v="Middle"/>
  </r>
  <r>
    <n v="172649"/>
    <n v="1816"/>
    <s v="Spain"/>
    <d v="2023-02-24T00:55:00"/>
    <s v="Whatsapp"/>
    <s v="William Brown"/>
    <n v="6377"/>
    <x v="5"/>
    <s v="M"/>
    <n v="75"/>
    <s v="D"/>
    <s v="Senior"/>
  </r>
  <r>
    <n v="235760"/>
    <n v="1816"/>
    <s v="Spain"/>
    <d v="2023-11-20T00:57:00"/>
    <s v="Website"/>
    <s v="Victoria Ashworth"/>
    <n v="4835"/>
    <x v="5"/>
    <s v="M"/>
    <n v="75"/>
    <s v="D"/>
    <s v="Senior"/>
  </r>
  <r>
    <n v="424079"/>
    <n v="1816"/>
    <s v="Spain"/>
    <d v="2023-12-03T00:09:00"/>
    <s v="App"/>
    <s v="Laurence Lebihan"/>
    <n v="9152"/>
    <x v="5"/>
    <s v="M"/>
    <n v="75"/>
    <s v="D"/>
    <s v="Senior"/>
  </r>
  <r>
    <n v="723623"/>
    <n v="1818"/>
    <s v="USA"/>
    <d v="2023-07-03T00:46:00"/>
    <s v="Whatsapp"/>
    <s v="Anna O'Hara"/>
    <n v="9468"/>
    <x v="1"/>
    <s v="M"/>
    <n v="20"/>
    <s v="D"/>
    <s v="Young"/>
  </r>
  <r>
    <n v="1490458"/>
    <n v="1820"/>
    <m/>
    <d v="2023-04-04T01:19:00"/>
    <s v="Whatsapp"/>
    <s v="Dominique Perrier"/>
    <n v="3873"/>
    <x v="1"/>
    <s v="M"/>
    <n v="71"/>
    <s v="D"/>
    <s v="Senior"/>
  </r>
  <r>
    <n v="620937"/>
    <n v="1822"/>
    <s v="USA"/>
    <d v="2023-06-02T00:36:00"/>
    <s v="App"/>
    <s v="Roland Mendel"/>
    <n v="8767"/>
    <x v="1"/>
    <s v="M"/>
    <n v="56"/>
    <s v="D"/>
    <s v="Middle"/>
  </r>
  <r>
    <n v="1474156"/>
    <n v="1822"/>
    <s v="USA"/>
    <d v="2023-05-30T23:52:00"/>
    <s v="Other"/>
    <s v="Julie Young"/>
    <n v="597"/>
    <x v="1"/>
    <s v="M"/>
    <n v="56"/>
    <s v="D"/>
    <s v="Middle"/>
  </r>
  <r>
    <n v="924407"/>
    <n v="1824"/>
    <s v="USA"/>
    <d v="2023-09-08T22:32:00"/>
    <s v="Website"/>
    <s v="Peter Ferguson"/>
    <n v="2760"/>
    <x v="1"/>
    <s v="F"/>
    <n v="35"/>
    <s v="D"/>
    <s v="Middle"/>
  </r>
  <r>
    <n v="1538360"/>
    <n v="1824"/>
    <s v="USA"/>
    <d v="2023-02-03T23:01:00"/>
    <s v="Whatsapp"/>
    <s v="Valarie Nelson"/>
    <n v="4448"/>
    <x v="1"/>
    <s v="F"/>
    <n v="35"/>
    <s v="D"/>
    <s v="Middle"/>
  </r>
  <r>
    <n v="725071"/>
    <n v="1825"/>
    <s v="Australia"/>
    <d v="2023-02-15T00:32:00"/>
    <s v="Whatsapp"/>
    <s v="Veysel Oeztan"/>
    <n v="8859"/>
    <x v="7"/>
    <s v="F"/>
    <n v="22"/>
    <s v="D"/>
    <s v="Young"/>
  </r>
  <r>
    <n v="1041039"/>
    <n v="1826"/>
    <s v="Italy"/>
    <d v="2023-01-04T23:17:00"/>
    <s v="Whatsapp"/>
    <s v="Peter Ferguson"/>
    <n v="7801"/>
    <x v="9"/>
    <s v="M"/>
    <n v="21"/>
    <s v="D"/>
    <s v="Young"/>
  </r>
  <r>
    <n v="564478"/>
    <n v="1827"/>
    <s v="USA"/>
    <d v="2023-02-10T00:29:00"/>
    <s v="Other"/>
    <s v="Tony Calaghan"/>
    <n v="4891"/>
    <x v="1"/>
    <s v="M"/>
    <n v="61"/>
    <s v="D"/>
    <s v="Senior"/>
  </r>
  <r>
    <n v="1449820"/>
    <n v="1828"/>
    <s v="Finland"/>
    <d v="2023-11-29T23:40:00"/>
    <s v="Other"/>
    <s v="Henriette Pfalzheim"/>
    <n v="1844"/>
    <x v="8"/>
    <s v="F"/>
    <n v="51"/>
    <s v="D"/>
    <s v="Middle"/>
  </r>
  <r>
    <n v="1521124"/>
    <n v="1828"/>
    <s v="Finland"/>
    <d v="2023-03-28T01:53:00"/>
    <s v="Whatsapp"/>
    <s v="Eric Natividad"/>
    <n v="8408"/>
    <x v="8"/>
    <s v="F"/>
    <n v="51"/>
    <s v="D"/>
    <s v="Middle"/>
  </r>
  <r>
    <n v="235219"/>
    <n v="1829"/>
    <s v="Australia"/>
    <d v="2023-11-06T00:54:00"/>
    <s v="Website"/>
    <s v="Paolo Accorti"/>
    <n v="4965"/>
    <x v="7"/>
    <s v="M"/>
    <n v="82"/>
    <s v="D"/>
    <s v="Senior"/>
  </r>
  <r>
    <n v="292907"/>
    <n v="1829"/>
    <s v="Australia"/>
    <d v="2023-04-22T00:05:00"/>
    <s v="Website"/>
    <s v="Roland Keitel"/>
    <n v="4040"/>
    <x v="7"/>
    <s v="M"/>
    <n v="82"/>
    <s v="D"/>
    <s v="Senior"/>
  </r>
  <r>
    <n v="185809"/>
    <n v="1830"/>
    <s v="Australia"/>
    <d v="2023-03-08T02:07:00"/>
    <s v="Whatsapp"/>
    <s v="Wing C Tam"/>
    <n v="3863"/>
    <x v="7"/>
    <s v="F"/>
    <n v="44"/>
    <s v="D"/>
    <s v="Middle"/>
  </r>
  <r>
    <n v="196116"/>
    <n v="1831"/>
    <s v="USA"/>
    <d v="2023-11-24T00:08:00"/>
    <s v="App"/>
    <s v="Michael Frick"/>
    <n v="7358"/>
    <x v="1"/>
    <s v="M"/>
    <n v="48"/>
    <s v="D"/>
    <s v="Middle"/>
  </r>
  <r>
    <n v="461537"/>
    <n v="1833"/>
    <s v="Singapore"/>
    <d v="2023-02-17T01:44:00"/>
    <s v="Whatsapp"/>
    <s v="Jeff Young"/>
    <n v="8344"/>
    <x v="3"/>
    <s v="F"/>
    <n v="29"/>
    <s v="D"/>
    <s v="Young"/>
  </r>
  <r>
    <n v="1477894"/>
    <n v="1834"/>
    <s v="Australia"/>
    <d v="2023-01-22T23:33:00"/>
    <s v="Website"/>
    <s v="Sue Frick"/>
    <n v="9471"/>
    <x v="7"/>
    <s v="M"/>
    <n v="60"/>
    <s v="D"/>
    <s v="Senior"/>
  </r>
  <r>
    <n v="262946"/>
    <n v="1835"/>
    <s v="Finland"/>
    <d v="2023-08-28T23:25:00"/>
    <s v="Whatsapp"/>
    <s v="Maria Hernandez"/>
    <n v="934"/>
    <x v="8"/>
    <s v="M"/>
    <n v="43"/>
    <s v="D"/>
    <s v="Middle"/>
  </r>
  <r>
    <n v="1679923"/>
    <n v="1835"/>
    <s v="Finland"/>
    <d v="2023-02-23T23:59:00"/>
    <s v="Whatsapp"/>
    <s v="Diego Freyre"/>
    <n v="2710"/>
    <x v="8"/>
    <s v="M"/>
    <n v="43"/>
    <s v="D"/>
    <s v="Middle"/>
  </r>
  <r>
    <n v="513417"/>
    <n v="1836"/>
    <s v="France"/>
    <d v="2023-09-21T00:48:00"/>
    <s v="Other"/>
    <s v="Jeff Young"/>
    <n v="2613"/>
    <x v="0"/>
    <s v="M"/>
    <n v="36"/>
    <s v="D"/>
    <s v="Middle"/>
  </r>
  <r>
    <n v="698222"/>
    <n v="1836"/>
    <s v="France"/>
    <d v="2023-03-22T00:05:00"/>
    <s v="Website"/>
    <s v="Anna O'Hara"/>
    <n v="1804"/>
    <x v="0"/>
    <s v="M"/>
    <n v="36"/>
    <s v="D"/>
    <s v="Middle"/>
  </r>
  <r>
    <n v="315977"/>
    <n v="1837"/>
    <s v="Switzerland"/>
    <d v="2023-09-03T00:01:00"/>
    <s v="Website"/>
    <s v="Jean Fresnisre"/>
    <n v="8432"/>
    <x v="13"/>
    <s v="F"/>
    <n v="87"/>
    <s v="D"/>
    <s v="Senior"/>
  </r>
  <r>
    <n v="885750"/>
    <n v="1837"/>
    <s v="Switzerland"/>
    <d v="2023-12-07T00:57:00"/>
    <s v="App"/>
    <s v="Marta Hernandez"/>
    <n v="1520"/>
    <x v="13"/>
    <s v="F"/>
    <n v="87"/>
    <s v="D"/>
    <s v="Senior"/>
  </r>
  <r>
    <n v="1474867"/>
    <n v="1837"/>
    <s v="Switzerland"/>
    <d v="2023-12-08T00:11:00"/>
    <s v="Other"/>
    <s v="Veysel Oeztan"/>
    <n v="6262"/>
    <x v="13"/>
    <s v="F"/>
    <n v="87"/>
    <s v="D"/>
    <s v="Senior"/>
  </r>
  <r>
    <n v="1595262"/>
    <n v="1837"/>
    <s v="Switzerland"/>
    <d v="2023-09-20T23:31:00"/>
    <s v="Other"/>
    <s v="Diego Freyre"/>
    <n v="8118"/>
    <x v="13"/>
    <s v="F"/>
    <n v="87"/>
    <s v="D"/>
    <s v="Senior"/>
  </r>
  <r>
    <n v="802352"/>
    <n v="1838"/>
    <s v="USA"/>
    <d v="2023-06-09T01:03:00"/>
    <s v="Website"/>
    <s v="Kee Kuo"/>
    <n v="7995"/>
    <x v="1"/>
    <s v="F"/>
    <n v="48"/>
    <s v="D"/>
    <s v="Middle"/>
  </r>
  <r>
    <n v="837592"/>
    <n v="1839"/>
    <s v="Germany"/>
    <d v="2023-01-06T01:53:00"/>
    <s v="App"/>
    <s v="Valarie Nelson"/>
    <n v="4917"/>
    <x v="6"/>
    <s v="F"/>
    <n v="33"/>
    <s v="D"/>
    <s v="Young"/>
  </r>
  <r>
    <n v="914101"/>
    <n v="1839"/>
    <s v="Germany"/>
    <d v="2023-08-14T00:15:00"/>
    <s v="Website"/>
    <s v="Arnold Cruz"/>
    <n v="8372"/>
    <x v="6"/>
    <s v="F"/>
    <n v="33"/>
    <s v="D"/>
    <s v="Young"/>
  </r>
  <r>
    <n v="214516"/>
    <n v="1840"/>
    <s v="USA"/>
    <d v="2023-07-27T23:23:00"/>
    <s v="App"/>
    <s v="Roland Keitel"/>
    <n v="1356"/>
    <x v="1"/>
    <s v="M"/>
    <n v="83"/>
    <s v="D"/>
    <s v="Senior"/>
  </r>
  <r>
    <n v="391706"/>
    <n v="1840"/>
    <s v="USA"/>
    <d v="2023-02-14T23:03:00"/>
    <s v="App"/>
    <s v="Sue Frick"/>
    <n v="5396"/>
    <x v="1"/>
    <s v="M"/>
    <n v="83"/>
    <s v="D"/>
    <s v="Senior"/>
  </r>
  <r>
    <n v="1146705"/>
    <n v="1840"/>
    <s v="USA"/>
    <d v="2023-07-23T23:36:00"/>
    <s v="Other"/>
    <s v="Eric Natividad"/>
    <n v="6434"/>
    <x v="1"/>
    <s v="M"/>
    <n v="83"/>
    <s v="D"/>
    <s v="Senior"/>
  </r>
  <r>
    <n v="982983"/>
    <n v="1842"/>
    <s v="Singapore"/>
    <d v="2023-01-12T00:34:00"/>
    <s v="App"/>
    <s v="Peter Ferguson"/>
    <n v="6411"/>
    <x v="3"/>
    <s v="M"/>
    <n v="61"/>
    <s v="D"/>
    <s v="Senior"/>
  </r>
  <r>
    <n v="197952"/>
    <n v="1843"/>
    <s v="USA"/>
    <d v="2023-02-03T00:26:00"/>
    <s v="App"/>
    <s v="Akiko Shimamura"/>
    <n v="1453"/>
    <x v="1"/>
    <s v="F"/>
    <n v="20"/>
    <s v="D"/>
    <s v="Young"/>
  </r>
  <r>
    <n v="546758"/>
    <n v="1844"/>
    <s v="Singapore"/>
    <d v="2023-08-02T00:45:00"/>
    <s v="Other"/>
    <s v="Kyung Yu"/>
    <n v="316"/>
    <x v="3"/>
    <s v="F"/>
    <n v="88"/>
    <s v="D"/>
    <s v="Senior"/>
  </r>
  <r>
    <n v="1564030"/>
    <n v="1844"/>
    <s v="Singapore"/>
    <d v="2023-12-30T00:00:00"/>
    <s v="Other"/>
    <s v="Helen Bennett"/>
    <n v="9452"/>
    <x v="3"/>
    <s v="F"/>
    <n v="88"/>
    <s v="D"/>
    <s v="Senior"/>
  </r>
  <r>
    <n v="170991"/>
    <n v="1845"/>
    <s v="Finland"/>
    <d v="2023-07-02T23:42:00"/>
    <s v="Whatsapp"/>
    <s v="Julie Murphy"/>
    <n v="2460"/>
    <x v="8"/>
    <s v="F"/>
    <n v="83"/>
    <s v="D"/>
    <s v="Senior"/>
  </r>
  <r>
    <n v="600465"/>
    <n v="1845"/>
    <s v="Finland"/>
    <d v="2023-01-14T01:38:00"/>
    <s v="Whatsapp"/>
    <s v="Valarie Nelson"/>
    <n v="4278"/>
    <x v="8"/>
    <s v="F"/>
    <n v="83"/>
    <s v="D"/>
    <s v="Senior"/>
  </r>
  <r>
    <n v="1651135"/>
    <n v="1845"/>
    <s v="Finland"/>
    <d v="2023-12-07T00:09:00"/>
    <s v="Other"/>
    <s v="Dominique Perrier"/>
    <n v="2721"/>
    <x v="8"/>
    <s v="F"/>
    <n v="83"/>
    <s v="D"/>
    <s v="Senior"/>
  </r>
  <r>
    <n v="556930"/>
    <n v="1847"/>
    <s v="France"/>
    <d v="2023-01-14T00:23:00"/>
    <s v="Website"/>
    <s v="Martine Rance"/>
    <n v="1675"/>
    <x v="0"/>
    <s v="M"/>
    <n v="33"/>
    <s v="D"/>
    <s v="Young"/>
  </r>
  <r>
    <n v="140002"/>
    <n v="1848"/>
    <s v="USA"/>
    <d v="2023-10-02T00:49:00"/>
    <s v="Whatsapp"/>
    <s v="Palle Ibsen"/>
    <n v="3536"/>
    <x v="1"/>
    <s v="M"/>
    <n v="63"/>
    <s v="D"/>
    <s v="Senior"/>
  </r>
  <r>
    <n v="177908"/>
    <n v="1848"/>
    <s v="USA"/>
    <d v="2023-04-29T23:25:00"/>
    <s v="Website"/>
    <s v="Kwai Yu"/>
    <n v="1341"/>
    <x v="1"/>
    <s v="M"/>
    <n v="63"/>
    <s v="D"/>
    <s v="Senior"/>
  </r>
  <r>
    <n v="405184"/>
    <n v="1848"/>
    <s v="USA"/>
    <d v="2023-03-08T23:05:00"/>
    <s v="Other"/>
    <s v="Sue Frick"/>
    <n v="7111"/>
    <x v="1"/>
    <s v="M"/>
    <n v="63"/>
    <s v="D"/>
    <s v="Senior"/>
  </r>
  <r>
    <n v="702331"/>
    <n v="1848"/>
    <s v="USA"/>
    <d v="2023-08-28T00:33:00"/>
    <s v="App"/>
    <s v="Diego Freyre"/>
    <n v="5015"/>
    <x v="1"/>
    <s v="M"/>
    <n v="63"/>
    <s v="D"/>
    <s v="Senior"/>
  </r>
  <r>
    <n v="723551"/>
    <n v="1849"/>
    <s v="Denmark"/>
    <d v="2023-04-23T01:40:00"/>
    <s v="App"/>
    <s v="Julie Brown"/>
    <n v="6416"/>
    <x v="2"/>
    <s v="M"/>
    <n v="35"/>
    <s v="D"/>
    <s v="Middle"/>
  </r>
  <r>
    <n v="1385605"/>
    <n v="1850"/>
    <s v="Germany"/>
    <d v="2023-05-16T00:05:00"/>
    <s v="Website"/>
    <s v="Roland Keitel"/>
    <n v="6075"/>
    <x v="6"/>
    <s v="M"/>
    <n v="60"/>
    <s v="D"/>
    <s v="Senior"/>
  </r>
  <r>
    <n v="920645"/>
    <n v="1851"/>
    <s v="Spain"/>
    <d v="2023-03-05T00:58:00"/>
    <s v="Website"/>
    <s v="Miguel Barajas"/>
    <n v="620"/>
    <x v="5"/>
    <s v="F"/>
    <n v="76"/>
    <s v="D"/>
    <s v="Senior"/>
  </r>
  <r>
    <n v="1654344"/>
    <n v="1851"/>
    <s v="Spain"/>
    <d v="2023-02-04T00:50:00"/>
    <s v="App"/>
    <s v="Dominique Perrier"/>
    <n v="1085"/>
    <x v="5"/>
    <s v="F"/>
    <n v="76"/>
    <s v="D"/>
    <s v="Senior"/>
  </r>
  <r>
    <n v="1439951"/>
    <n v="1852"/>
    <s v="Italy"/>
    <d v="2023-08-08T23:32:00"/>
    <s v="Whatsapp"/>
    <s v="William Brown"/>
    <n v="1905"/>
    <x v="9"/>
    <s v="M"/>
    <n v="87"/>
    <s v="D"/>
    <s v="Senior"/>
  </r>
  <r>
    <n v="505298"/>
    <n v="1854"/>
    <s v="USA"/>
    <d v="2023-07-04T00:34:00"/>
    <s v="Other"/>
    <s v="Jeff Young"/>
    <n v="7393"/>
    <x v="1"/>
    <s v="F"/>
    <n v="87"/>
    <s v="D"/>
    <s v="Senior"/>
  </r>
  <r>
    <n v="652344"/>
    <n v="1854"/>
    <s v="USA"/>
    <d v="2023-09-25T00:54:00"/>
    <s v="Other"/>
    <s v="Peter Ferguson"/>
    <n v="1170"/>
    <x v="1"/>
    <s v="F"/>
    <n v="87"/>
    <s v="D"/>
    <s v="Senior"/>
  </r>
  <r>
    <n v="1069094"/>
    <n v="1854"/>
    <s v="USA"/>
    <d v="2023-08-27T01:11:00"/>
    <s v="Other"/>
    <s v="Juri Yoshido"/>
    <n v="8536"/>
    <x v="1"/>
    <s v="F"/>
    <n v="87"/>
    <s v="D"/>
    <s v="Senior"/>
  </r>
  <r>
    <n v="1659887"/>
    <n v="1854"/>
    <s v="USA"/>
    <d v="2023-12-11T00:04:00"/>
    <s v="Website"/>
    <s v="Daniel Da Cunha"/>
    <n v="3461"/>
    <x v="1"/>
    <s v="F"/>
    <n v="87"/>
    <s v="D"/>
    <s v="Senior"/>
  </r>
  <r>
    <n v="787848"/>
    <n v="1855"/>
    <s v="Denmark"/>
    <d v="2023-06-14T23:57:00"/>
    <s v="Whatsapp"/>
    <s v="Diego Freyre"/>
    <n v="7298"/>
    <x v="2"/>
    <s v="F"/>
    <n v="44"/>
    <s v="D"/>
    <s v="Middle"/>
  </r>
  <r>
    <n v="1139025"/>
    <n v="1855"/>
    <s v="Denmark"/>
    <d v="2023-08-10T00:03:00"/>
    <s v="Other"/>
    <s v="Sue Frick"/>
    <n v="8569"/>
    <x v="2"/>
    <s v="F"/>
    <n v="44"/>
    <s v="D"/>
    <s v="Middle"/>
  </r>
  <r>
    <n v="1291386"/>
    <n v="1855"/>
    <s v="Denmark"/>
    <d v="2023-06-21T01:14:00"/>
    <s v="Website"/>
    <s v="Jeff Young"/>
    <n v="6840"/>
    <x v="2"/>
    <s v="F"/>
    <n v="44"/>
    <s v="D"/>
    <s v="Middle"/>
  </r>
  <r>
    <n v="788243"/>
    <n v="1856"/>
    <s v="USA"/>
    <d v="2023-10-19T00:12:00"/>
    <s v="App"/>
    <s v="Georg Pipps"/>
    <n v="1117"/>
    <x v="1"/>
    <s v="F"/>
    <n v="78"/>
    <s v="D"/>
    <s v="Senior"/>
  </r>
  <r>
    <n v="941315"/>
    <n v="1856"/>
    <s v="USA"/>
    <d v="2023-04-07T00:11:00"/>
    <s v="App"/>
    <s v="Diego Freyre"/>
    <n v="6848"/>
    <x v="1"/>
    <s v="F"/>
    <n v="78"/>
    <s v="D"/>
    <s v="Senior"/>
  </r>
  <r>
    <n v="112219"/>
    <n v="1857"/>
    <s v="France"/>
    <d v="2023-05-19T23:07:00"/>
    <s v="Whatsapp"/>
    <s v="Diego Freyre"/>
    <n v="7425"/>
    <x v="0"/>
    <s v="F"/>
    <n v="75"/>
    <s v="D"/>
    <s v="Senior"/>
  </r>
  <r>
    <n v="596235"/>
    <n v="1857"/>
    <s v="France"/>
    <d v="2023-10-28T00:40:00"/>
    <s v="Website"/>
    <s v="Sue Frick"/>
    <n v="657"/>
    <x v="0"/>
    <s v="F"/>
    <n v="75"/>
    <s v="D"/>
    <s v="Senior"/>
  </r>
  <r>
    <n v="1234361"/>
    <n v="1857"/>
    <s v="France"/>
    <d v="2023-09-29T01:59:00"/>
    <s v="Website"/>
    <s v="Akiko Shimamura"/>
    <n v="760"/>
    <x v="0"/>
    <s v="F"/>
    <n v="75"/>
    <s v="D"/>
    <s v="Senior"/>
  </r>
  <r>
    <n v="41110"/>
    <n v="1858"/>
    <s v="USA"/>
    <d v="2023-06-03T00:33:00"/>
    <s v="Website"/>
    <s v="Julie Murphy"/>
    <n v="9844"/>
    <x v="1"/>
    <s v="F"/>
    <n v="59"/>
    <s v="D"/>
    <s v="Middle"/>
  </r>
  <r>
    <n v="937462"/>
    <n v="1858"/>
    <s v="USA"/>
    <d v="2023-10-20T23:54:00"/>
    <s v="App"/>
    <s v="Diego Freyre"/>
    <n v="2327"/>
    <x v="1"/>
    <s v="F"/>
    <n v="59"/>
    <s v="D"/>
    <s v="Middle"/>
  </r>
  <r>
    <n v="1668081"/>
    <n v="1858"/>
    <s v="USA"/>
    <d v="2023-03-05T01:04:00"/>
    <s v="App"/>
    <s v="Elizabeth Lincoln"/>
    <n v="7774"/>
    <x v="1"/>
    <s v="F"/>
    <n v="59"/>
    <s v="D"/>
    <s v="Middle"/>
  </r>
  <r>
    <n v="875005"/>
    <n v="1859"/>
    <s v="Spain"/>
    <d v="2023-06-23T23:41:00"/>
    <s v="Website"/>
    <s v="Diego Freyre"/>
    <n v="538"/>
    <x v="5"/>
    <s v="F"/>
    <n v="64"/>
    <s v="D"/>
    <s v="Senior"/>
  </r>
  <r>
    <n v="1541893"/>
    <n v="1860"/>
    <s v="Spain"/>
    <d v="2023-01-30T23:40:00"/>
    <s v="Website"/>
    <s v="Mart¡n Sommer"/>
    <n v="1027"/>
    <x v="5"/>
    <s v="F"/>
    <n v="61"/>
    <s v="D"/>
    <s v="Senior"/>
  </r>
  <r>
    <n v="564076"/>
    <n v="1862"/>
    <s v="Australia"/>
    <d v="2023-05-30T23:51:00"/>
    <s v="App"/>
    <s v="Juri Hirano"/>
    <n v="7241"/>
    <x v="7"/>
    <s v="F"/>
    <n v="70"/>
    <s v="D"/>
    <s v="Senior"/>
  </r>
  <r>
    <n v="1495611"/>
    <n v="1863"/>
    <s v="Spain"/>
    <d v="2023-10-19T23:24:00"/>
    <s v="App"/>
    <s v="Laurence Lebihan"/>
    <n v="3590"/>
    <x v="5"/>
    <s v="F"/>
    <n v="21"/>
    <s v="D"/>
    <s v="Young"/>
  </r>
  <r>
    <n v="1054639"/>
    <n v="1865"/>
    <s v="France"/>
    <d v="2023-02-26T00:00:00"/>
    <s v="Whatsapp"/>
    <s v="Maria Larsson"/>
    <n v="4421"/>
    <x v="0"/>
    <s v="M"/>
    <n v="90"/>
    <s v="D"/>
    <s v="Senior"/>
  </r>
  <r>
    <n v="1282426"/>
    <n v="1866"/>
    <s v="Spain"/>
    <d v="2023-07-05T00:11:00"/>
    <s v="Whatsapp"/>
    <s v="Ann Brown"/>
    <n v="9455"/>
    <x v="5"/>
    <s v="M"/>
    <n v="53"/>
    <s v="D"/>
    <s v="Middle"/>
  </r>
  <r>
    <n v="954631"/>
    <n v="1868"/>
    <s v="France"/>
    <d v="2023-03-03T00:28:00"/>
    <s v="Other"/>
    <s v="Sue Frick"/>
    <n v="8020"/>
    <x v="0"/>
    <s v="M"/>
    <n v="49"/>
    <s v="D"/>
    <s v="Middle"/>
  </r>
  <r>
    <n v="61520"/>
    <n v="1870"/>
    <s v="USA"/>
    <d v="2023-06-22T23:37:00"/>
    <s v="Whatsapp"/>
    <s v="Steve Frick"/>
    <n v="3077"/>
    <x v="1"/>
    <s v="F"/>
    <n v="39"/>
    <s v="D"/>
    <s v="Middle"/>
  </r>
  <r>
    <n v="170864"/>
    <n v="1870"/>
    <s v="USA"/>
    <d v="2023-05-09T23:56:00"/>
    <s v="Other"/>
    <s v="Julie Young"/>
    <n v="4281"/>
    <x v="1"/>
    <s v="F"/>
    <n v="39"/>
    <s v="D"/>
    <s v="Middle"/>
  </r>
  <r>
    <n v="1532610"/>
    <n v="1871"/>
    <s v="Italy"/>
    <d v="2023-08-21T00:03:00"/>
    <s v="Whatsapp"/>
    <s v="Marie Bertrand"/>
    <n v="8644"/>
    <x v="9"/>
    <s v="F"/>
    <n v="49"/>
    <s v="D"/>
    <s v="Middle"/>
  </r>
  <r>
    <n v="1244668"/>
    <n v="1872"/>
    <s v="France"/>
    <d v="2023-08-21T01:06:00"/>
    <s v="Website"/>
    <s v="Wendy Victorino"/>
    <n v="9021"/>
    <x v="0"/>
    <s v="F"/>
    <n v="34"/>
    <s v="D"/>
    <s v="Young"/>
  </r>
  <r>
    <n v="379416"/>
    <n v="1873"/>
    <s v="Australia"/>
    <d v="2023-05-27T00:25:00"/>
    <s v="Other"/>
    <s v="Victoria Ashworth"/>
    <n v="7996"/>
    <x v="7"/>
    <s v="F"/>
    <n v="20"/>
    <s v="D"/>
    <s v="Young"/>
  </r>
  <r>
    <n v="1079761"/>
    <n v="1873"/>
    <s v="Australia"/>
    <d v="2023-09-18T01:12:00"/>
    <s v="Whatsapp"/>
    <s v="Carine Schmitt"/>
    <n v="9752"/>
    <x v="7"/>
    <s v="F"/>
    <n v="20"/>
    <s v="D"/>
    <s v="Young"/>
  </r>
  <r>
    <n v="725482"/>
    <n v="1874"/>
    <s v="USA"/>
    <d v="2023-07-11T23:27:00"/>
    <s v="Website"/>
    <s v="Diego Freyre"/>
    <n v="6488"/>
    <x v="1"/>
    <s v="M"/>
    <n v="51"/>
    <s v="D"/>
    <s v="Middle"/>
  </r>
  <r>
    <n v="974557"/>
    <n v="1874"/>
    <s v="USA"/>
    <d v="2023-01-15T01:08:00"/>
    <s v="Whatsapp"/>
    <s v="Kwai Yu"/>
    <n v="2721"/>
    <x v="1"/>
    <s v="M"/>
    <n v="51"/>
    <s v="D"/>
    <s v="Middle"/>
  </r>
  <r>
    <n v="1061320"/>
    <n v="1874"/>
    <s v="USA"/>
    <d v="2023-06-25T00:38:00"/>
    <s v="Whatsapp"/>
    <s v="Kwai Yu"/>
    <n v="2899"/>
    <x v="1"/>
    <s v="M"/>
    <n v="51"/>
    <s v="D"/>
    <s v="Middle"/>
  </r>
  <r>
    <n v="220733"/>
    <n v="1875"/>
    <s v="France"/>
    <d v="2023-01-05T00:11:00"/>
    <s v="Other"/>
    <s v="Maria Larsson"/>
    <n v="6006"/>
    <x v="0"/>
    <s v="F"/>
    <n v="62"/>
    <s v="D"/>
    <s v="Senior"/>
  </r>
  <r>
    <n v="893103"/>
    <n v="1877"/>
    <s v="Spain"/>
    <d v="2023-02-08T23:33:00"/>
    <s v="Other"/>
    <s v="Valarie Nelson"/>
    <n v="1604"/>
    <x v="5"/>
    <s v="M"/>
    <n v="22"/>
    <s v="D"/>
    <s v="Young"/>
  </r>
  <r>
    <n v="988105"/>
    <n v="1877"/>
    <s v="Spain"/>
    <d v="2023-06-25T01:16:00"/>
    <s v="App"/>
    <s v="Marta Hernandez"/>
    <n v="9254"/>
    <x v="5"/>
    <s v="M"/>
    <n v="22"/>
    <s v="D"/>
    <s v="Young"/>
  </r>
  <r>
    <n v="768435"/>
    <n v="1878"/>
    <s v="Spain"/>
    <d v="2023-06-15T00:43:00"/>
    <s v="Website"/>
    <s v="Peter Ferguson"/>
    <n v="1281"/>
    <x v="5"/>
    <s v="M"/>
    <n v="24"/>
    <s v="D"/>
    <s v="Young"/>
  </r>
  <r>
    <n v="1038672"/>
    <n v="1878"/>
    <s v="Spain"/>
    <d v="2023-11-03T22:45:00"/>
    <s v="Other"/>
    <s v="Wendy Victorino"/>
    <n v="5918"/>
    <x v="5"/>
    <s v="M"/>
    <n v="24"/>
    <s v="D"/>
    <s v="Young"/>
  </r>
  <r>
    <n v="1288242"/>
    <n v="1879"/>
    <s v="USA"/>
    <d v="2023-08-23T00:05:00"/>
    <s v="Whatsapp"/>
    <s v="Sean Connery"/>
    <n v="5169"/>
    <x v="1"/>
    <s v="M"/>
    <n v="76"/>
    <s v="D"/>
    <s v="Senior"/>
  </r>
  <r>
    <n v="343003"/>
    <n v="1880"/>
    <s v="Spain"/>
    <d v="2023-02-19T01:16:00"/>
    <s v="Website"/>
    <s v="Giovanni Rovelli"/>
    <n v="7628"/>
    <x v="5"/>
    <s v="F"/>
    <n v="73"/>
    <s v="D"/>
    <s v="Senior"/>
  </r>
  <r>
    <n v="1449918"/>
    <n v="1881"/>
    <s v="France"/>
    <d v="2023-03-22T01:51:00"/>
    <s v="Website"/>
    <s v="Kee Kuo"/>
    <n v="8835"/>
    <x v="0"/>
    <s v="F"/>
    <n v="83"/>
    <s v="D"/>
    <s v="Senior"/>
  </r>
  <r>
    <n v="965923"/>
    <n v="1883"/>
    <s v="USA"/>
    <d v="2023-03-27T01:40:00"/>
    <s v="Other"/>
    <s v="Valarie Nelson"/>
    <n v="1548"/>
    <x v="1"/>
    <s v="M"/>
    <n v="20"/>
    <s v="D"/>
    <s v="Young"/>
  </r>
  <r>
    <n v="1000651"/>
    <n v="1883"/>
    <s v="USA"/>
    <d v="2023-03-25T22:47:00"/>
    <s v="Whatsapp"/>
    <s v="Diego Freyre"/>
    <n v="1594"/>
    <x v="1"/>
    <s v="M"/>
    <n v="20"/>
    <s v="D"/>
    <s v="Young"/>
  </r>
  <r>
    <n v="533914"/>
    <n v="1884"/>
    <s v="USA"/>
    <d v="2023-05-30T22:56:00"/>
    <s v="Other"/>
    <s v="Kyung Yu"/>
    <n v="5436"/>
    <x v="1"/>
    <s v="F"/>
    <n v="31"/>
    <s v="D"/>
    <s v="Young"/>
  </r>
  <r>
    <n v="897997"/>
    <n v="1884"/>
    <s v="USA"/>
    <d v="2023-04-08T23:06:00"/>
    <s v="App"/>
    <s v="Yoshi Tannamuri"/>
    <n v="1149"/>
    <x v="1"/>
    <s v="F"/>
    <n v="31"/>
    <s v="D"/>
    <s v="Young"/>
  </r>
  <r>
    <n v="1246866"/>
    <n v="1884"/>
    <s v="USA"/>
    <d v="2023-06-27T23:28:00"/>
    <s v="Website"/>
    <s v="Sue King"/>
    <n v="849"/>
    <x v="1"/>
    <s v="F"/>
    <n v="31"/>
    <s v="D"/>
    <s v="Young"/>
  </r>
  <r>
    <n v="391963"/>
    <n v="1885"/>
    <s v="Austria"/>
    <d v="2023-11-10T23:17:00"/>
    <s v="Website"/>
    <s v="Georg Pipps"/>
    <n v="856"/>
    <x v="12"/>
    <s v="F"/>
    <n v="27"/>
    <s v="D"/>
    <s v="Young"/>
  </r>
  <r>
    <n v="705612"/>
    <n v="1886"/>
    <s v="Australia"/>
    <d v="2023-04-29T23:31:00"/>
    <s v="Whatsapp"/>
    <s v="Eric Natividad"/>
    <n v="2657"/>
    <x v="7"/>
    <s v="F"/>
    <n v="28"/>
    <s v="D"/>
    <s v="Young"/>
  </r>
  <r>
    <n v="1100277"/>
    <n v="1886"/>
    <s v="Australia"/>
    <d v="2023-09-27T01:05:00"/>
    <s v="Other"/>
    <s v="Marta Hernandez"/>
    <n v="1924"/>
    <x v="7"/>
    <s v="F"/>
    <n v="28"/>
    <s v="D"/>
    <s v="Young"/>
  </r>
  <r>
    <n v="1507608"/>
    <n v="1886"/>
    <s v="Australia"/>
    <d v="2023-05-31T01:04:00"/>
    <s v="Whatsapp"/>
    <s v="Diego Freyre"/>
    <n v="8078"/>
    <x v="7"/>
    <s v="F"/>
    <n v="28"/>
    <s v="D"/>
    <s v="Young"/>
  </r>
  <r>
    <n v="167720"/>
    <n v="1887"/>
    <s v="Spain"/>
    <d v="2023-12-02T00:35:00"/>
    <s v="App"/>
    <s v="Julie Young"/>
    <n v="8941"/>
    <x v="5"/>
    <s v="M"/>
    <n v="89"/>
    <s v="D"/>
    <s v="Senior"/>
  </r>
  <r>
    <n v="1376176"/>
    <n v="1887"/>
    <s v="Spain"/>
    <d v="2023-02-17T23:46:00"/>
    <s v="Website"/>
    <s v="Diego Freyre"/>
    <n v="9141"/>
    <x v="5"/>
    <s v="M"/>
    <n v="89"/>
    <s v="D"/>
    <s v="Senior"/>
  </r>
  <r>
    <n v="832361"/>
    <n v="1891"/>
    <s v="Singapore"/>
    <d v="2023-02-25T00:50:00"/>
    <s v="Other"/>
    <s v="Eric Natividad"/>
    <n v="6245"/>
    <x v="3"/>
    <s v="M"/>
    <n v="54"/>
    <s v="D"/>
    <s v="Middle"/>
  </r>
  <r>
    <n v="1371197"/>
    <n v="1891"/>
    <s v="Singapore"/>
    <d v="2023-03-28T00:12:00"/>
    <s v="App"/>
    <s v="Jose Pedro Roel"/>
    <n v="5430"/>
    <x v="3"/>
    <s v="M"/>
    <n v="54"/>
    <s v="D"/>
    <s v="Middle"/>
  </r>
  <r>
    <n v="1386514"/>
    <n v="1892"/>
    <s v="USA"/>
    <d v="2023-05-24T00:29:00"/>
    <s v="Website"/>
    <s v="Valarie Nelson"/>
    <n v="2382"/>
    <x v="1"/>
    <s v="M"/>
    <n v="64"/>
    <s v="D"/>
    <s v="Senior"/>
  </r>
  <r>
    <n v="376848"/>
    <n v="1893"/>
    <s v="Australia"/>
    <d v="2023-06-21T00:44:00"/>
    <s v="Whatsapp"/>
    <s v="Anna O'Hara"/>
    <n v="2298"/>
    <x v="7"/>
    <s v="M"/>
    <n v="47"/>
    <s v="D"/>
    <s v="Middle"/>
  </r>
  <r>
    <n v="1145871"/>
    <n v="1893"/>
    <s v="Australia"/>
    <d v="2023-10-05T00:32:00"/>
    <s v="Whatsapp"/>
    <s v="Pirkko Koskitalo"/>
    <n v="2301"/>
    <x v="7"/>
    <s v="M"/>
    <n v="47"/>
    <s v="D"/>
    <s v="Middle"/>
  </r>
  <r>
    <n v="1373323"/>
    <n v="1893"/>
    <s v="Australia"/>
    <d v="2023-02-14T01:08:00"/>
    <s v="App"/>
    <s v="Valarie Nelson"/>
    <n v="8546"/>
    <x v="7"/>
    <s v="M"/>
    <n v="47"/>
    <s v="D"/>
    <s v="Middle"/>
  </r>
  <r>
    <n v="1594721"/>
    <n v="1894"/>
    <s v="Spain"/>
    <d v="2023-07-16T23:55:00"/>
    <s v="Other"/>
    <s v="Peter Ferguson"/>
    <n v="5493"/>
    <x v="5"/>
    <s v="M"/>
    <n v="69"/>
    <s v="D"/>
    <s v="Senior"/>
  </r>
  <r>
    <n v="603855"/>
    <n v="1895"/>
    <s v="France"/>
    <d v="2023-07-18T22:39:00"/>
    <s v="Website"/>
    <s v="Julie Brown"/>
    <n v="4237"/>
    <x v="0"/>
    <s v="M"/>
    <n v="54"/>
    <s v="D"/>
    <s v="Middle"/>
  </r>
  <r>
    <n v="782836"/>
    <n v="1896"/>
    <s v="France"/>
    <d v="2023-08-03T00:27:00"/>
    <s v="Whatsapp"/>
    <s v="Michael Holz"/>
    <n v="8153"/>
    <x v="0"/>
    <s v="F"/>
    <n v="22"/>
    <s v="D"/>
    <s v="Young"/>
  </r>
  <r>
    <n v="844243"/>
    <n v="1897"/>
    <s v="USA"/>
    <d v="2023-08-18T22:35:00"/>
    <m/>
    <s v="Akiko Shimamura"/>
    <n v="911"/>
    <x v="1"/>
    <s v="F"/>
    <n v="28"/>
    <s v="D"/>
    <s v="Young"/>
  </r>
  <r>
    <n v="82480"/>
    <n v="1899"/>
    <s v="USA"/>
    <d v="2023-02-11T23:52:00"/>
    <s v="Website"/>
    <s v="Maria Hernandez"/>
    <n v="3220"/>
    <x v="1"/>
    <s v="F"/>
    <n v="63"/>
    <s v="D"/>
    <s v="Senior"/>
  </r>
  <r>
    <n v="573756"/>
    <n v="1900"/>
    <s v="Singapore"/>
    <d v="2023-09-10T01:15:00"/>
    <s v="Whatsapp"/>
    <s v="Peter Ferguson"/>
    <n v="7244"/>
    <x v="3"/>
    <s v="F"/>
    <n v="28"/>
    <s v="D"/>
    <s v="Young"/>
  </r>
  <r>
    <n v="1267886"/>
    <n v="1900"/>
    <s v="Singapore"/>
    <d v="2023-06-09T01:40:00"/>
    <s v="App"/>
    <s v="Valarie Nelson"/>
    <n v="5588"/>
    <x v="3"/>
    <s v="F"/>
    <n v="28"/>
    <s v="D"/>
    <s v="Young"/>
  </r>
  <r>
    <n v="1474744"/>
    <n v="1900"/>
    <s v="Singapore"/>
    <d v="2023-04-22T00:58:00"/>
    <s v="Website"/>
    <s v="Juri Hirano"/>
    <n v="9529"/>
    <x v="3"/>
    <s v="F"/>
    <n v="28"/>
    <s v="D"/>
    <s v="Young"/>
  </r>
  <r>
    <n v="404150"/>
    <n v="1902"/>
    <s v="Austria"/>
    <d v="2023-03-30T00:29:00"/>
    <s v="Website"/>
    <s v="Diego Freyre"/>
    <n v="5798"/>
    <x v="12"/>
    <s v="F"/>
    <n v="46"/>
    <s v="D"/>
    <s v="Middle"/>
  </r>
  <r>
    <n v="286598"/>
    <n v="1903"/>
    <s v="Australia"/>
    <d v="2023-03-12T00:54:00"/>
    <s v="Whatsapp"/>
    <s v="Diego Freyre"/>
    <n v="8252"/>
    <x v="7"/>
    <s v="M"/>
    <n v="71"/>
    <s v="D"/>
    <s v="Senior"/>
  </r>
  <r>
    <n v="1273811"/>
    <n v="1905"/>
    <s v="Spain"/>
    <d v="2023-12-17T23:57:00"/>
    <s v="Website"/>
    <s v="Arnold Cruz"/>
    <n v="5538"/>
    <x v="5"/>
    <s v="M"/>
    <n v="48"/>
    <s v="D"/>
    <s v="Middle"/>
  </r>
  <r>
    <n v="1563544"/>
    <n v="1905"/>
    <s v="Spain"/>
    <d v="2023-11-12T01:14:00"/>
    <s v="Website"/>
    <s v="Dean Cassidy"/>
    <n v="4596"/>
    <x v="5"/>
    <s v="M"/>
    <n v="48"/>
    <s v="D"/>
    <s v="Middle"/>
  </r>
  <r>
    <n v="574480"/>
    <n v="1907"/>
    <s v="Australia"/>
    <d v="2023-09-28T00:23:00"/>
    <s v="Whatsapp"/>
    <s v="Daniel Da Cunha"/>
    <n v="6577"/>
    <x v="7"/>
    <s v="F"/>
    <n v="83"/>
    <s v="D"/>
    <s v="Senior"/>
  </r>
  <r>
    <n v="1246551"/>
    <n v="1907"/>
    <s v="Australia"/>
    <d v="2023-05-26T22:53:00"/>
    <s v="Whatsapp"/>
    <s v="Victoria Ashworth"/>
    <n v="5938"/>
    <x v="7"/>
    <s v="F"/>
    <n v="83"/>
    <s v="D"/>
    <s v="Senior"/>
  </r>
  <r>
    <n v="730976"/>
    <n v="1908"/>
    <s v="USA"/>
    <d v="2023-11-01T00:58:00"/>
    <s v="App"/>
    <s v="Dominique Perrier"/>
    <n v="4073"/>
    <x v="1"/>
    <s v="M"/>
    <n v="20"/>
    <s v="D"/>
    <s v="Young"/>
  </r>
  <r>
    <n v="1503941"/>
    <n v="1910"/>
    <s v="France"/>
    <d v="2023-11-14T02:00:00"/>
    <s v="Whatsapp"/>
    <s v="Valarie Franco"/>
    <n v="4898"/>
    <x v="0"/>
    <s v="M"/>
    <n v="51"/>
    <s v="D"/>
    <s v="Middle"/>
  </r>
  <r>
    <n v="113406"/>
    <n v="1911"/>
    <s v="Australia"/>
    <d v="2023-03-02T01:48:00"/>
    <s v="Other"/>
    <s v="Elizabeth Devon"/>
    <n v="2500"/>
    <x v="7"/>
    <s v="F"/>
    <n v="78"/>
    <s v="D"/>
    <s v="Senior"/>
  </r>
  <r>
    <n v="273923"/>
    <n v="1911"/>
    <s v="Australia"/>
    <d v="2023-01-31T00:58:00"/>
    <s v="Website"/>
    <s v="Kyung Yu"/>
    <n v="4736"/>
    <x v="7"/>
    <s v="F"/>
    <n v="78"/>
    <s v="D"/>
    <s v="Senior"/>
  </r>
  <r>
    <n v="495154"/>
    <n v="1911"/>
    <s v="Australia"/>
    <d v="2023-03-06T23:55:00"/>
    <s v="App"/>
    <s v="Pirkko Koskitalo"/>
    <n v="5800"/>
    <x v="7"/>
    <s v="F"/>
    <n v="78"/>
    <s v="D"/>
    <s v="Senior"/>
  </r>
  <r>
    <n v="728697"/>
    <n v="1913"/>
    <s v="Italy"/>
    <d v="2023-08-25T00:11:00"/>
    <s v="App"/>
    <s v="Michael Holz"/>
    <n v="6226"/>
    <x v="9"/>
    <s v="F"/>
    <n v="51"/>
    <s v="D"/>
    <s v="Middle"/>
  </r>
  <r>
    <n v="850051"/>
    <n v="1914"/>
    <s v="Australia"/>
    <d v="2023-10-31T23:40:00"/>
    <s v="App"/>
    <s v="Frederique Citeaux"/>
    <n v="6638"/>
    <x v="7"/>
    <s v="M"/>
    <n v="34"/>
    <s v="D"/>
    <s v="Young"/>
  </r>
  <r>
    <n v="1337603"/>
    <n v="1915"/>
    <s v="USA"/>
    <d v="2023-02-11T00:15:00"/>
    <s v="App"/>
    <s v="Rosa Hernandez"/>
    <n v="5719"/>
    <x v="1"/>
    <s v="M"/>
    <n v="74"/>
    <s v="D"/>
    <s v="Senior"/>
  </r>
  <r>
    <n v="260991"/>
    <n v="1916"/>
    <s v="Switzerland"/>
    <d v="2023-02-22T00:19:00"/>
    <s v="Website"/>
    <s v="Matti Karttunen"/>
    <n v="8257"/>
    <x v="13"/>
    <s v="M"/>
    <n v="34"/>
    <s v="D"/>
    <s v="Young"/>
  </r>
  <r>
    <n v="1265339"/>
    <n v="1916"/>
    <s v="Switzerland"/>
    <d v="2023-01-02T01:49:00"/>
    <s v="Website"/>
    <s v="Diego Freyre"/>
    <n v="5272"/>
    <x v="13"/>
    <s v="M"/>
    <n v="34"/>
    <s v="D"/>
    <s v="Young"/>
  </r>
  <r>
    <n v="1078422"/>
    <n v="1917"/>
    <s v="USA"/>
    <d v="2023-12-06T02:10:00"/>
    <s v="Whatsapp"/>
    <s v="Veysel Oeztan"/>
    <n v="3916"/>
    <x v="1"/>
    <s v="F"/>
    <n v="63"/>
    <s v="D"/>
    <s v="Senior"/>
  </r>
  <r>
    <n v="1162071"/>
    <n v="1920"/>
    <s v="USA"/>
    <d v="2023-06-26T01:37:00"/>
    <s v="Whatsapp"/>
    <s v="Valarie Nelson"/>
    <n v="2237"/>
    <x v="1"/>
    <s v="M"/>
    <n v="43"/>
    <s v="D"/>
    <s v="Middle"/>
  </r>
  <r>
    <n v="801394"/>
    <n v="1922"/>
    <s v="Spain"/>
    <d v="2023-04-01T01:46:00"/>
    <m/>
    <s v="Henriette Pfalzheim"/>
    <n v="5526"/>
    <x v="5"/>
    <s v="F"/>
    <n v="59"/>
    <s v="D"/>
    <s v="Middle"/>
  </r>
  <r>
    <n v="958196"/>
    <n v="1922"/>
    <s v="Spain"/>
    <d v="2023-01-08T00:48:00"/>
    <s v="Other"/>
    <s v="Maria Hernandez"/>
    <n v="3813"/>
    <x v="5"/>
    <s v="F"/>
    <n v="59"/>
    <s v="D"/>
    <s v="Middle"/>
  </r>
  <r>
    <n v="1162786"/>
    <n v="1923"/>
    <s v="Italy"/>
    <d v="2023-04-16T22:31:00"/>
    <s v="Website"/>
    <s v="Diego Freyre"/>
    <n v="3405"/>
    <x v="9"/>
    <s v="M"/>
    <n v="29"/>
    <s v="D"/>
    <s v="Young"/>
  </r>
  <r>
    <n v="1526749"/>
    <n v="1926"/>
    <s v="Spain"/>
    <d v="2023-08-13T00:40:00"/>
    <s v="App"/>
    <s v="Kalle Suominen"/>
    <n v="7714"/>
    <x v="5"/>
    <s v="F"/>
    <n v="24"/>
    <s v="D"/>
    <s v="Young"/>
  </r>
  <r>
    <n v="1215680"/>
    <n v="1927"/>
    <s v="Spain"/>
    <d v="2023-08-26T00:46:00"/>
    <s v="Website"/>
    <s v="Diego Freyre"/>
    <n v="1775"/>
    <x v="5"/>
    <s v="F"/>
    <n v="52"/>
    <s v="D"/>
    <s v="Middle"/>
  </r>
  <r>
    <n v="1064900"/>
    <n v="1928"/>
    <s v="Australia"/>
    <d v="2023-10-12T00:44:00"/>
    <s v="Website"/>
    <s v="Diego Freyre"/>
    <n v="7612"/>
    <x v="7"/>
    <s v="M"/>
    <n v="62"/>
    <s v="D"/>
    <s v="Senior"/>
  </r>
  <r>
    <n v="1482389"/>
    <n v="1928"/>
    <s v="Australia"/>
    <d v="2023-10-17T00:15:00"/>
    <s v="Whatsapp"/>
    <s v="Kalle Suominen"/>
    <n v="32"/>
    <x v="7"/>
    <s v="M"/>
    <n v="62"/>
    <s v="D"/>
    <s v="Senior"/>
  </r>
  <r>
    <n v="822544"/>
    <n v="1930"/>
    <s v="USA"/>
    <d v="2023-09-04T02:00:00"/>
    <m/>
    <s v="Francisca Cervantes"/>
    <n v="708"/>
    <x v="1"/>
    <s v="F"/>
    <n v="40"/>
    <s v="D"/>
    <s v="Middle"/>
  </r>
  <r>
    <n v="1607569"/>
    <n v="1930"/>
    <s v="USA"/>
    <d v="2023-09-07T23:47:00"/>
    <s v="Website"/>
    <s v="Maria Hernandez"/>
    <n v="1307"/>
    <x v="1"/>
    <s v="F"/>
    <n v="40"/>
    <s v="D"/>
    <s v="Middle"/>
  </r>
  <r>
    <n v="1201156"/>
    <n v="1931"/>
    <s v="USA"/>
    <d v="2023-05-01T01:02:00"/>
    <s v="Website"/>
    <s v="Jean Fresnisre"/>
    <n v="2329"/>
    <x v="1"/>
    <s v="F"/>
    <n v="76"/>
    <s v="D"/>
    <s v="Senior"/>
  </r>
  <r>
    <n v="60770"/>
    <n v="1934"/>
    <s v="Spain"/>
    <d v="2023-01-06T00:47:00"/>
    <s v="App"/>
    <s v="Julie King"/>
    <n v="7606"/>
    <x v="5"/>
    <s v="M"/>
    <n v="25"/>
    <s v="D"/>
    <s v="Young"/>
  </r>
  <r>
    <n v="315899"/>
    <n v="1934"/>
    <s v="Spain"/>
    <d v="2023-10-09T00:56:00"/>
    <s v="Whatsapp"/>
    <s v="Anna O'Hara"/>
    <n v="6965"/>
    <x v="5"/>
    <s v="M"/>
    <n v="25"/>
    <s v="D"/>
    <s v="Young"/>
  </r>
  <r>
    <n v="769050"/>
    <n v="1934"/>
    <s v="Spain"/>
    <d v="2023-03-25T00:01:00"/>
    <s v="App"/>
    <s v="Diego Freyre"/>
    <n v="1290"/>
    <x v="5"/>
    <s v="M"/>
    <n v="25"/>
    <s v="D"/>
    <s v="Young"/>
  </r>
  <r>
    <n v="835376"/>
    <n v="1936"/>
    <s v="Australia"/>
    <d v="2023-03-23T00:22:00"/>
    <s v="App"/>
    <s v="Dean Cassidy"/>
    <n v="6418"/>
    <x v="7"/>
    <s v="F"/>
    <n v="78"/>
    <s v="D"/>
    <s v="Senior"/>
  </r>
  <r>
    <n v="1566865"/>
    <n v="1937"/>
    <s v="Austria"/>
    <d v="2023-11-27T01:28:00"/>
    <s v="Other"/>
    <s v="Adrian Huxley"/>
    <n v="1543"/>
    <x v="12"/>
    <s v="F"/>
    <n v="27"/>
    <s v="D"/>
    <s v="Young"/>
  </r>
  <r>
    <n v="384942"/>
    <n v="1938"/>
    <s v="USA"/>
    <d v="2023-10-05T23:20:00"/>
    <s v="Other"/>
    <s v="Jeff Young"/>
    <n v="5617"/>
    <x v="1"/>
    <s v="M"/>
    <n v="70"/>
    <s v="D"/>
    <s v="Senior"/>
  </r>
  <r>
    <n v="882347"/>
    <n v="1938"/>
    <s v="USA"/>
    <d v="2023-09-18T22:35:00"/>
    <s v="App"/>
    <s v="Valarie Nelson"/>
    <n v="3811"/>
    <x v="1"/>
    <s v="M"/>
    <n v="70"/>
    <s v="D"/>
    <s v="Senior"/>
  </r>
  <r>
    <n v="1076092"/>
    <n v="1938"/>
    <s v="USA"/>
    <d v="2023-03-01T01:34:00"/>
    <s v="Other"/>
    <s v="Diego Freyre"/>
    <n v="698"/>
    <x v="1"/>
    <s v="M"/>
    <n v="70"/>
    <s v="D"/>
    <s v="Senior"/>
  </r>
  <r>
    <n v="1417112"/>
    <n v="1938"/>
    <m/>
    <d v="2023-05-18T00:47:00"/>
    <s v="Whatsapp"/>
    <s v="Mart¡n Sommer"/>
    <n v="2520"/>
    <x v="1"/>
    <s v="M"/>
    <n v="70"/>
    <s v="D"/>
    <s v="Senior"/>
  </r>
  <r>
    <n v="1326076"/>
    <n v="1939"/>
    <s v="USA"/>
    <d v="2023-03-23T00:54:00"/>
    <s v="App"/>
    <s v="Roland Mendel"/>
    <n v="9937"/>
    <x v="1"/>
    <s v="M"/>
    <n v="44"/>
    <s v="D"/>
    <s v="Middle"/>
  </r>
  <r>
    <n v="603758"/>
    <n v="1940"/>
    <s v="Spain"/>
    <d v="2023-05-11T01:57:00"/>
    <s v="Other"/>
    <s v="Allen Nelson"/>
    <n v="6181"/>
    <x v="5"/>
    <s v="M"/>
    <n v="46"/>
    <s v="D"/>
    <s v="Middle"/>
  </r>
  <r>
    <n v="520868"/>
    <n v="1941"/>
    <s v="Spain"/>
    <d v="2023-11-24T00:43:00"/>
    <s v="Other"/>
    <s v="Julie Young"/>
    <n v="870"/>
    <x v="5"/>
    <s v="F"/>
    <n v="86"/>
    <s v="D"/>
    <s v="Senior"/>
  </r>
  <r>
    <n v="543420"/>
    <n v="1942"/>
    <s v="USA"/>
    <d v="2023-06-15T23:45:00"/>
    <s v="Website"/>
    <s v="Sue Frick"/>
    <n v="4380"/>
    <x v="1"/>
    <s v="F"/>
    <n v="30"/>
    <s v="D"/>
    <s v="Young"/>
  </r>
  <r>
    <n v="273538"/>
    <n v="1944"/>
    <s v="Spain"/>
    <d v="2023-02-18T23:43:00"/>
    <s v="Other"/>
    <s v="Wendy Victorino"/>
    <n v="5193"/>
    <x v="5"/>
    <s v="M"/>
    <n v="82"/>
    <s v="D"/>
    <s v="Senior"/>
  </r>
  <r>
    <n v="951780"/>
    <n v="1945"/>
    <s v="USA"/>
    <d v="2023-07-24T00:35:00"/>
    <s v="Whatsapp"/>
    <s v="Jan Klaeboe"/>
    <n v="6963"/>
    <x v="1"/>
    <s v="M"/>
    <n v="62"/>
    <s v="D"/>
    <s v="Senior"/>
  </r>
  <r>
    <n v="1278430"/>
    <n v="1947"/>
    <s v="Spain"/>
    <d v="2023-08-03T23:52:00"/>
    <s v="Website"/>
    <s v="Michael Donnermeyer"/>
    <n v="2876"/>
    <x v="5"/>
    <s v="F"/>
    <n v="33"/>
    <s v="D"/>
    <s v="Young"/>
  </r>
  <r>
    <n v="1417673"/>
    <n v="1947"/>
    <s v="Spain"/>
    <d v="2023-05-03T01:40:00"/>
    <s v="Website"/>
    <s v="Diego Freyre"/>
    <n v="8765"/>
    <x v="5"/>
    <s v="F"/>
    <n v="33"/>
    <s v="D"/>
    <s v="Young"/>
  </r>
  <r>
    <n v="353582"/>
    <n v="1948"/>
    <s v="USA"/>
    <d v="2023-12-09T23:59:00"/>
    <s v="Other"/>
    <s v="Victoria Ashworth"/>
    <n v="5138"/>
    <x v="1"/>
    <s v="F"/>
    <n v="79"/>
    <s v="D"/>
    <s v="Senior"/>
  </r>
  <r>
    <n v="532654"/>
    <n v="1948"/>
    <s v="USA"/>
    <d v="2023-11-09T01:38:00"/>
    <s v="Website"/>
    <s v="Valarie Nelson"/>
    <n v="3310"/>
    <x v="1"/>
    <s v="F"/>
    <n v="79"/>
    <s v="D"/>
    <s v="Senior"/>
  </r>
  <r>
    <n v="624700"/>
    <n v="1948"/>
    <s v="USA"/>
    <d v="2023-12-16T23:19:00"/>
    <s v="Website"/>
    <s v="Thomas Hardy"/>
    <n v="5277"/>
    <x v="1"/>
    <s v="F"/>
    <n v="79"/>
    <s v="D"/>
    <s v="Senior"/>
  </r>
  <r>
    <n v="722572"/>
    <n v="1948"/>
    <s v="USA"/>
    <d v="2023-01-28T23:35:00"/>
    <s v="Other"/>
    <s v="Juri Yoshido"/>
    <n v="1207"/>
    <x v="1"/>
    <s v="F"/>
    <n v="79"/>
    <s v="D"/>
    <s v="Senior"/>
  </r>
  <r>
    <n v="990950"/>
    <n v="1948"/>
    <s v="USA"/>
    <d v="2023-06-24T00:12:00"/>
    <s v="Whatsapp"/>
    <s v="Akiko Shimamura"/>
    <n v="2414"/>
    <x v="1"/>
    <s v="F"/>
    <n v="79"/>
    <s v="D"/>
    <s v="Senior"/>
  </r>
  <r>
    <n v="1308621"/>
    <n v="1948"/>
    <s v="USA"/>
    <d v="2023-10-28T00:16:00"/>
    <s v="Website"/>
    <s v="Ann Brown"/>
    <n v="1684"/>
    <x v="1"/>
    <s v="F"/>
    <n v="79"/>
    <s v="D"/>
    <s v="Senior"/>
  </r>
  <r>
    <n v="1569922"/>
    <n v="1948"/>
    <s v="USA"/>
    <d v="2023-03-07T23:40:00"/>
    <s v="Website"/>
    <s v="William Brown"/>
    <n v="3425"/>
    <x v="1"/>
    <s v="F"/>
    <n v="79"/>
    <s v="D"/>
    <s v="Senior"/>
  </r>
  <r>
    <n v="1156649"/>
    <n v="1950"/>
    <s v="Singapore"/>
    <d v="2023-08-03T01:04:00"/>
    <s v="Website"/>
    <s v="Marta Hernandez"/>
    <n v="2647"/>
    <x v="3"/>
    <s v="F"/>
    <n v="87"/>
    <s v="D"/>
    <s v="Senior"/>
  </r>
  <r>
    <n v="214251"/>
    <n v="1952"/>
    <s v="USA"/>
    <d v="2023-04-17T00:57:00"/>
    <s v="Whatsapp"/>
    <s v="Michael Holz"/>
    <n v="492"/>
    <x v="1"/>
    <s v="M"/>
    <n v="49"/>
    <s v="D"/>
    <s v="Middle"/>
  </r>
  <r>
    <n v="85195"/>
    <n v="1954"/>
    <s v="Finland"/>
    <d v="2023-10-27T23:34:00"/>
    <s v="Whatsapp"/>
    <s v="Juri Yoshido"/>
    <n v="1860"/>
    <x v="8"/>
    <s v="F"/>
    <n v="55"/>
    <s v="D"/>
    <s v="Middle"/>
  </r>
  <r>
    <n v="290270"/>
    <n v="1955"/>
    <s v="Spain"/>
    <d v="2023-02-03T01:54:00"/>
    <s v="App"/>
    <s v="Michael Holz"/>
    <n v="2355"/>
    <x v="5"/>
    <s v="F"/>
    <n v="68"/>
    <s v="D"/>
    <s v="Senior"/>
  </r>
  <r>
    <n v="1491897"/>
    <n v="1955"/>
    <s v="Spain"/>
    <d v="2023-10-06T01:46:00"/>
    <s v="Whatsapp"/>
    <s v="Marta Hernandez"/>
    <n v="9703"/>
    <x v="5"/>
    <s v="F"/>
    <n v="68"/>
    <s v="D"/>
    <s v="Senior"/>
  </r>
  <r>
    <n v="1247542"/>
    <n v="1956"/>
    <s v="Austria"/>
    <d v="2023-08-13T23:49:00"/>
    <s v="App"/>
    <s v="Valarie Nelson"/>
    <n v="632"/>
    <x v="12"/>
    <s v="M"/>
    <n v="41"/>
    <s v="D"/>
    <s v="Middle"/>
  </r>
  <r>
    <n v="99495"/>
    <n v="1957"/>
    <s v="USA"/>
    <d v="2023-03-16T23:31:00"/>
    <s v="Website"/>
    <s v="Marta Hernandez"/>
    <n v="1403"/>
    <x v="1"/>
    <s v="F"/>
    <n v="42"/>
    <s v="D"/>
    <s v="Middle"/>
  </r>
  <r>
    <n v="1284352"/>
    <n v="1957"/>
    <s v="USA"/>
    <d v="2023-06-05T00:01:00"/>
    <s v="Whatsapp"/>
    <s v="Diego Freyre"/>
    <n v="2512"/>
    <x v="1"/>
    <s v="F"/>
    <n v="42"/>
    <s v="D"/>
    <s v="Middle"/>
  </r>
  <r>
    <n v="1160516"/>
    <n v="1958"/>
    <s v="Ireland"/>
    <d v="2023-08-01T00:06:00"/>
    <s v="App"/>
    <s v="Jeff Young"/>
    <n v="3233"/>
    <x v="11"/>
    <s v="F"/>
    <n v="23"/>
    <s v="D"/>
    <s v="Young"/>
  </r>
  <r>
    <n v="697123"/>
    <n v="1959"/>
    <s v="Germany"/>
    <d v="2023-11-11T01:50:00"/>
    <s v="App"/>
    <s v="Jeff Young"/>
    <n v="6636"/>
    <x v="6"/>
    <s v="M"/>
    <n v="28"/>
    <s v="D"/>
    <s v="Young"/>
  </r>
  <r>
    <n v="573127"/>
    <n v="1960"/>
    <s v="Ireland"/>
    <d v="2023-12-17T22:31:00"/>
    <s v="Other"/>
    <s v="Paolo Accorti"/>
    <n v="7588"/>
    <x v="11"/>
    <s v="F"/>
    <n v="33"/>
    <s v="D"/>
    <s v="Young"/>
  </r>
  <r>
    <n v="723480"/>
    <n v="1961"/>
    <s v="Germany"/>
    <d v="2023-02-24T00:47:00"/>
    <s v="App"/>
    <s v="Allen Nelson"/>
    <n v="8332"/>
    <x v="6"/>
    <s v="M"/>
    <n v="87"/>
    <s v="D"/>
    <s v="Senior"/>
  </r>
  <r>
    <n v="194632"/>
    <n v="1962"/>
    <s v="USA"/>
    <d v="2023-01-02T00:40:00"/>
    <s v="App"/>
    <s v="Valarie Nelson"/>
    <n v="8267"/>
    <x v="1"/>
    <s v="M"/>
    <n v="23"/>
    <s v="D"/>
    <s v="Young"/>
  </r>
  <r>
    <n v="493111"/>
    <n v="1962"/>
    <s v="USA"/>
    <d v="2023-01-09T23:08:00"/>
    <s v="App"/>
    <s v="Marie Bertrand"/>
    <n v="6279"/>
    <x v="1"/>
    <s v="M"/>
    <n v="23"/>
    <s v="D"/>
    <s v="Young"/>
  </r>
  <r>
    <n v="1587777"/>
    <n v="1962"/>
    <s v="USA"/>
    <d v="2023-12-11T00:12:00"/>
    <s v="App"/>
    <s v="Janine Labrune"/>
    <n v="9310"/>
    <x v="1"/>
    <s v="M"/>
    <n v="23"/>
    <s v="D"/>
    <s v="Young"/>
  </r>
  <r>
    <n v="336670"/>
    <n v="1963"/>
    <s v="Australia"/>
    <d v="2023-07-09T01:20:00"/>
    <s v="Website"/>
    <s v="Daniel Da Cunha"/>
    <n v="7178"/>
    <x v="7"/>
    <s v="F"/>
    <n v="25"/>
    <s v="D"/>
    <s v="Young"/>
  </r>
  <r>
    <n v="1200718"/>
    <n v="1963"/>
    <s v="Australia"/>
    <d v="2023-09-26T00:45:00"/>
    <s v="App"/>
    <s v="Allen Nelson"/>
    <n v="8488"/>
    <x v="7"/>
    <s v="F"/>
    <n v="25"/>
    <s v="D"/>
    <s v="Young"/>
  </r>
  <r>
    <n v="378945"/>
    <n v="1964"/>
    <s v="Spain"/>
    <d v="2023-08-01T23:39:00"/>
    <s v="Other"/>
    <s v="Kyung Yu"/>
    <n v="2444"/>
    <x v="5"/>
    <s v="F"/>
    <n v="32"/>
    <s v="D"/>
    <s v="Young"/>
  </r>
  <r>
    <n v="283068"/>
    <n v="1967"/>
    <s v="Spain"/>
    <d v="2023-11-29T00:12:00"/>
    <s v="Other"/>
    <s v="Michael Chandler"/>
    <n v="3805"/>
    <x v="5"/>
    <s v="M"/>
    <n v="89"/>
    <s v="D"/>
    <s v="Senior"/>
  </r>
  <r>
    <n v="1250394"/>
    <n v="1969"/>
    <s v="Spain"/>
    <d v="2023-02-13T00:24:00"/>
    <s v="App"/>
    <s v="Sue Frick"/>
    <n v="9703"/>
    <x v="5"/>
    <s v="M"/>
    <n v="41"/>
    <s v="D"/>
    <s v="Middle"/>
  </r>
  <r>
    <n v="924191"/>
    <n v="1970"/>
    <s v="France"/>
    <d v="2023-10-15T01:05:00"/>
    <s v="Other"/>
    <s v="Arnold Cruz"/>
    <n v="925"/>
    <x v="0"/>
    <s v="M"/>
    <n v="79"/>
    <s v="D"/>
    <s v="Senior"/>
  </r>
  <r>
    <n v="1019737"/>
    <n v="1970"/>
    <s v="France"/>
    <d v="2023-06-04T23:45:00"/>
    <s v="Whatsapp"/>
    <s v="Maurizio Moroni"/>
    <n v="5789"/>
    <x v="0"/>
    <s v="M"/>
    <n v="79"/>
    <s v="D"/>
    <s v="Senior"/>
  </r>
  <r>
    <n v="462593"/>
    <n v="1971"/>
    <s v="Spain"/>
    <d v="2023-08-05T01:29:00"/>
    <s v="App"/>
    <s v="Pirkko Koskitalo"/>
    <n v="5397"/>
    <x v="5"/>
    <s v="F"/>
    <n v="44"/>
    <s v="D"/>
    <s v="Middle"/>
  </r>
  <r>
    <n v="903650"/>
    <n v="1971"/>
    <s v="Spain"/>
    <d v="2023-03-14T23:46:00"/>
    <s v="Whatsapp"/>
    <s v="Adrian Huxley"/>
    <n v="8993"/>
    <x v="5"/>
    <s v="F"/>
    <n v="44"/>
    <s v="D"/>
    <s v="Middle"/>
  </r>
  <r>
    <n v="1075183"/>
    <n v="1971"/>
    <s v="Spain"/>
    <d v="2023-04-24T22:50:00"/>
    <s v="Whatsapp"/>
    <s v="Mart¡n Sommer"/>
    <n v="3747"/>
    <x v="5"/>
    <s v="F"/>
    <n v="44"/>
    <s v="D"/>
    <s v="Middle"/>
  </r>
  <r>
    <n v="103711"/>
    <n v="1972"/>
    <s v="USA"/>
    <d v="2023-06-14T00:45:00"/>
    <s v="Website"/>
    <s v="Anna O'Hara"/>
    <n v="9524"/>
    <x v="1"/>
    <s v="M"/>
    <n v="37"/>
    <s v="D"/>
    <s v="Middle"/>
  </r>
  <r>
    <n v="225264"/>
    <n v="1973"/>
    <s v="USA"/>
    <d v="2023-09-17T01:53:00"/>
    <s v="Website"/>
    <s v="Jeff Young"/>
    <n v="5089"/>
    <x v="1"/>
    <s v="M"/>
    <n v="64"/>
    <s v="D"/>
    <s v="Senior"/>
  </r>
  <r>
    <n v="193342"/>
    <n v="1974"/>
    <s v="USA"/>
    <d v="2023-03-17T01:43:00"/>
    <s v="Other"/>
    <s v="Kyung Yu"/>
    <n v="242"/>
    <x v="1"/>
    <s v="F"/>
    <n v="74"/>
    <s v="D"/>
    <s v="Senior"/>
  </r>
  <r>
    <n v="758496"/>
    <n v="1974"/>
    <s v="USA"/>
    <d v="2023-10-09T00:40:00"/>
    <s v="Website"/>
    <s v="Julie Brown"/>
    <n v="2202"/>
    <x v="1"/>
    <s v="F"/>
    <n v="74"/>
    <s v="D"/>
    <s v="Senior"/>
  </r>
  <r>
    <n v="1674149"/>
    <n v="1974"/>
    <s v="USA"/>
    <d v="2023-08-21T01:09:00"/>
    <s v="App"/>
    <s v="Juri Yoshido"/>
    <n v="2019"/>
    <x v="1"/>
    <s v="F"/>
    <n v="74"/>
    <s v="D"/>
    <s v="Senior"/>
  </r>
  <r>
    <n v="254112"/>
    <n v="1975"/>
    <s v="USA"/>
    <d v="2023-09-07T23:46:00"/>
    <s v="App"/>
    <s v="Miguel Barajas"/>
    <n v="2037"/>
    <x v="1"/>
    <s v="M"/>
    <n v="40"/>
    <s v="D"/>
    <s v="Middle"/>
  </r>
  <r>
    <n v="631384"/>
    <n v="1975"/>
    <s v="USA"/>
    <d v="2023-02-06T01:19:00"/>
    <s v="App"/>
    <s v="Diego Freyre"/>
    <n v="5484"/>
    <x v="1"/>
    <s v="M"/>
    <n v="40"/>
    <s v="D"/>
    <s v="Middle"/>
  </r>
  <r>
    <n v="142160"/>
    <n v="1976"/>
    <s v="Spain"/>
    <d v="2023-02-14T01:03:00"/>
    <s v="Website"/>
    <s v="Paul Henriot"/>
    <n v="7114"/>
    <x v="5"/>
    <s v="F"/>
    <n v="73"/>
    <s v="D"/>
    <s v="Senior"/>
  </r>
  <r>
    <n v="670916"/>
    <n v="1977"/>
    <s v="USA"/>
    <d v="2023-04-01T01:10:00"/>
    <m/>
    <s v="Marie Bertrand"/>
    <n v="9847"/>
    <x v="1"/>
    <s v="F"/>
    <n v="79"/>
    <s v="D"/>
    <s v="Senior"/>
  </r>
  <r>
    <n v="1070297"/>
    <n v="1978"/>
    <s v="Spain"/>
    <d v="2023-03-08T22:34:00"/>
    <s v="Whatsapp"/>
    <s v="Sue King"/>
    <n v="904"/>
    <x v="5"/>
    <s v="F"/>
    <n v="23"/>
    <s v="D"/>
    <s v="Young"/>
  </r>
  <r>
    <n v="780193"/>
    <n v="1979"/>
    <s v="Finland"/>
    <d v="2023-08-05T01:48:00"/>
    <s v="Other"/>
    <s v="Jeff Young"/>
    <n v="1562"/>
    <x v="8"/>
    <s v="F"/>
    <n v="21"/>
    <s v="D"/>
    <s v="Young"/>
  </r>
  <r>
    <n v="1173471"/>
    <n v="1979"/>
    <s v="Finland"/>
    <d v="2023-08-20T02:00:00"/>
    <s v="Other"/>
    <s v="Helen Bennett"/>
    <n v="7703"/>
    <x v="8"/>
    <s v="F"/>
    <n v="21"/>
    <s v="D"/>
    <s v="Young"/>
  </r>
  <r>
    <n v="1284119"/>
    <n v="1980"/>
    <s v="Switzerland"/>
    <d v="2023-10-07T01:14:00"/>
    <s v="App"/>
    <s v="Pirkko Koskitalo"/>
    <n v="6976"/>
    <x v="13"/>
    <s v="M"/>
    <n v="57"/>
    <s v="D"/>
    <s v="Middle"/>
  </r>
  <r>
    <n v="1416529"/>
    <n v="1980"/>
    <s v="Switzerland"/>
    <d v="2023-06-27T00:07:00"/>
    <s v="App"/>
    <s v="Julie Murphy"/>
    <n v="576"/>
    <x v="13"/>
    <s v="M"/>
    <n v="57"/>
    <s v="D"/>
    <s v="Middle"/>
  </r>
  <r>
    <n v="1483931"/>
    <n v="1980"/>
    <s v="Switzerland"/>
    <d v="2023-04-15T01:24:00"/>
    <s v="Website"/>
    <s v="William Brown"/>
    <n v="4382"/>
    <x v="13"/>
    <s v="M"/>
    <n v="57"/>
    <s v="D"/>
    <s v="Middle"/>
  </r>
  <r>
    <n v="1513008"/>
    <n v="1980"/>
    <s v="Switzerland"/>
    <d v="2023-07-26T00:57:00"/>
    <s v="App"/>
    <s v="Valarie Nelson"/>
    <n v="4837"/>
    <x v="13"/>
    <s v="M"/>
    <n v="57"/>
    <s v="D"/>
    <s v="Middle"/>
  </r>
  <r>
    <n v="1291650"/>
    <n v="1982"/>
    <s v="Italy"/>
    <d v="2023-06-03T01:35:00"/>
    <s v="Website"/>
    <s v="Jan Klaeboe"/>
    <n v="5585"/>
    <x v="9"/>
    <s v="F"/>
    <n v="74"/>
    <s v="D"/>
    <s v="Senior"/>
  </r>
  <r>
    <n v="1629259"/>
    <n v="1982"/>
    <s v="Italy"/>
    <d v="2023-08-28T01:19:00"/>
    <s v="App"/>
    <s v="Daniel Da Cunha"/>
    <n v="9052"/>
    <x v="9"/>
    <s v="F"/>
    <n v="74"/>
    <s v="D"/>
    <s v="Senior"/>
  </r>
  <r>
    <n v="1098350"/>
    <n v="1983"/>
    <s v="Spain"/>
    <d v="2023-02-09T01:39:00"/>
    <s v="Website"/>
    <s v="Kyung Yu"/>
    <n v="7342"/>
    <x v="5"/>
    <s v="F"/>
    <n v="35"/>
    <s v="D"/>
    <s v="Middle"/>
  </r>
  <r>
    <n v="1234926"/>
    <n v="1983"/>
    <s v="Spain"/>
    <d v="2023-10-09T23:27:00"/>
    <s v="Whatsapp"/>
    <s v="Julie Brown"/>
    <n v="2280"/>
    <x v="5"/>
    <s v="F"/>
    <n v="35"/>
    <s v="D"/>
    <s v="Middle"/>
  </r>
  <r>
    <n v="1245959"/>
    <n v="1983"/>
    <s v="Spain"/>
    <d v="2023-02-24T22:52:00"/>
    <s v="Other"/>
    <s v="Violeta Benitez"/>
    <n v="774"/>
    <x v="5"/>
    <s v="F"/>
    <n v="35"/>
    <s v="D"/>
    <s v="Middle"/>
  </r>
  <r>
    <n v="1487429"/>
    <n v="1983"/>
    <s v="Spain"/>
    <d v="2023-03-05T23:31:00"/>
    <s v="Whatsapp"/>
    <s v="Anna O'Hara"/>
    <n v="5465"/>
    <x v="5"/>
    <s v="F"/>
    <n v="35"/>
    <s v="D"/>
    <s v="Middle"/>
  </r>
  <r>
    <n v="188856"/>
    <n v="1984"/>
    <s v="Australia"/>
    <d v="2023-11-21T23:01:00"/>
    <s v="Whatsapp"/>
    <s v="Roland Keitel"/>
    <n v="4243"/>
    <x v="7"/>
    <s v="M"/>
    <n v="45"/>
    <s v="D"/>
    <s v="Middle"/>
  </r>
  <r>
    <n v="466869"/>
    <n v="1984"/>
    <s v="Australia"/>
    <d v="2023-02-14T14:20:00"/>
    <s v="Other"/>
    <s v="Valarie Franco"/>
    <n v="660"/>
    <x v="7"/>
    <s v="M"/>
    <n v="45"/>
    <s v="D"/>
    <s v="Middle"/>
  </r>
  <r>
    <n v="1550005"/>
    <n v="1984"/>
    <s v="Australia"/>
    <d v="2023-03-17T00:55:00"/>
    <s v="Website"/>
    <s v="Yoshi Tannamuri"/>
    <n v="2075"/>
    <x v="7"/>
    <s v="M"/>
    <n v="45"/>
    <s v="D"/>
    <s v="Middle"/>
  </r>
  <r>
    <n v="369311"/>
    <n v="1985"/>
    <s v="France"/>
    <d v="2023-11-29T01:21:00"/>
    <s v="Whatsapp"/>
    <s v="Veysel Oeztan"/>
    <n v="5332"/>
    <x v="0"/>
    <s v="M"/>
    <n v="49"/>
    <s v="D"/>
    <s v="Middle"/>
  </r>
  <r>
    <n v="672686"/>
    <n v="1985"/>
    <s v="France"/>
    <d v="2023-11-29T01:42:00"/>
    <s v="Whatsapp"/>
    <s v="Rosa Hernandez"/>
    <n v="2269"/>
    <x v="0"/>
    <s v="M"/>
    <n v="49"/>
    <s v="D"/>
    <s v="Middle"/>
  </r>
  <r>
    <n v="28066"/>
    <n v="1986"/>
    <s v="France"/>
    <d v="2023-05-07T00:07:00"/>
    <s v="App"/>
    <s v="Akiko Shimamura"/>
    <n v="7129"/>
    <x v="0"/>
    <s v="M"/>
    <n v="21"/>
    <s v="D"/>
    <s v="Young"/>
  </r>
  <r>
    <n v="683536"/>
    <n v="1986"/>
    <s v="France"/>
    <d v="2023-12-18T22:59:00"/>
    <s v="App"/>
    <s v="Jose Pedro Roel"/>
    <n v="4037"/>
    <x v="0"/>
    <s v="M"/>
    <n v="21"/>
    <s v="D"/>
    <s v="Young"/>
  </r>
  <r>
    <n v="758962"/>
    <n v="1988"/>
    <s v="USA"/>
    <d v="2023-05-12T00:51:00"/>
    <s v="Website"/>
    <s v="Anna O'Hara"/>
    <n v="6385"/>
    <x v="1"/>
    <s v="M"/>
    <n v="66"/>
    <s v="D"/>
    <s v="Senior"/>
  </r>
  <r>
    <n v="1428328"/>
    <n v="1988"/>
    <s v="USA"/>
    <d v="2023-04-28T01:23:00"/>
    <s v="Website"/>
    <s v="Dean Cassidy"/>
    <n v="2435"/>
    <x v="1"/>
    <s v="M"/>
    <n v="66"/>
    <s v="D"/>
    <s v="Senior"/>
  </r>
  <r>
    <n v="1160613"/>
    <n v="1990"/>
    <s v="USA"/>
    <d v="2023-12-22T01:14:00"/>
    <s v="Other"/>
    <s v="Diego Freyre"/>
    <n v="8077"/>
    <x v="1"/>
    <s v="F"/>
    <n v="89"/>
    <s v="D"/>
    <s v="Senior"/>
  </r>
  <r>
    <n v="1399773"/>
    <n v="1990"/>
    <s v="USA"/>
    <d v="2023-01-03T00:04:00"/>
    <s v="Other"/>
    <s v="Mart¡n Sommer"/>
    <n v="6970"/>
    <x v="1"/>
    <s v="F"/>
    <n v="89"/>
    <s v="D"/>
    <s v="Senior"/>
  </r>
  <r>
    <n v="1465254"/>
    <n v="1992"/>
    <s v="Denmark"/>
    <d v="2023-09-01T00:43:00"/>
    <s v="Website"/>
    <s v="Adrian Huxley"/>
    <n v="5514"/>
    <x v="2"/>
    <s v="F"/>
    <n v="66"/>
    <s v="D"/>
    <s v="Senior"/>
  </r>
  <r>
    <n v="80707"/>
    <n v="1993"/>
    <s v="USA"/>
    <d v="2023-12-09T01:09:00"/>
    <s v="App"/>
    <s v="Juri Yoshido"/>
    <n v="2966"/>
    <x v="1"/>
    <s v="M"/>
    <n v="61"/>
    <s v="D"/>
    <s v="Senior"/>
  </r>
  <r>
    <n v="528569"/>
    <n v="1993"/>
    <s v="USA"/>
    <d v="2023-06-26T01:42:00"/>
    <s v="App"/>
    <s v="Pirkko Koskitalo"/>
    <n v="613"/>
    <x v="1"/>
    <s v="M"/>
    <n v="61"/>
    <s v="D"/>
    <s v="Senior"/>
  </r>
  <r>
    <n v="1345016"/>
    <n v="1994"/>
    <s v="Singapore"/>
    <d v="2023-02-15T23:37:00"/>
    <s v="Website"/>
    <s v="Giovanni Rovelli"/>
    <n v="9058"/>
    <x v="3"/>
    <s v="M"/>
    <n v="43"/>
    <s v="D"/>
    <s v="Middle"/>
  </r>
  <r>
    <n v="347302"/>
    <n v="1997"/>
    <s v="Spain"/>
    <d v="2023-02-05T00:12:00"/>
    <s v="Whatsapp"/>
    <s v="Mary Saveley"/>
    <n v="4850"/>
    <x v="5"/>
    <s v="F"/>
    <n v="79"/>
    <s v="D"/>
    <s v="Senior"/>
  </r>
  <r>
    <n v="412386"/>
    <n v="1997"/>
    <s v="Spain"/>
    <d v="2023-07-28T01:59:00"/>
    <s v="App"/>
    <s v="Sean Connery"/>
    <n v="2004"/>
    <x v="5"/>
    <s v="F"/>
    <n v="79"/>
    <s v="D"/>
    <s v="Senior"/>
  </r>
  <r>
    <n v="764467"/>
    <n v="1998"/>
    <s v="Australia"/>
    <d v="2023-03-16T01:37:00"/>
    <s v="Whatsapp"/>
    <s v="Sean Connery"/>
    <n v="7362"/>
    <x v="7"/>
    <s v="M"/>
    <n v="82"/>
    <s v="D"/>
    <s v="Senior"/>
  </r>
  <r>
    <n v="1143333"/>
    <n v="1998"/>
    <s v="Australia"/>
    <d v="2023-06-04T23:51:00"/>
    <s v="App"/>
    <s v="Jeff Young"/>
    <n v="9565"/>
    <x v="7"/>
    <s v="M"/>
    <n v="82"/>
    <s v="D"/>
    <s v="Senio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x v="0"/>
    <x v="0"/>
    <s v="A"/>
    <x v="0"/>
  </r>
  <r>
    <n v="2"/>
    <x v="1"/>
    <x v="0"/>
    <x v="1"/>
    <s v="A"/>
    <x v="1"/>
  </r>
  <r>
    <n v="3"/>
    <x v="2"/>
    <x v="0"/>
    <x v="2"/>
    <s v="A"/>
    <x v="1"/>
  </r>
  <r>
    <n v="4"/>
    <x v="3"/>
    <x v="0"/>
    <x v="3"/>
    <s v="A"/>
    <x v="1"/>
  </r>
  <r>
    <n v="5"/>
    <x v="4"/>
    <x v="0"/>
    <x v="4"/>
    <s v="A"/>
    <x v="2"/>
  </r>
  <r>
    <n v="6"/>
    <x v="2"/>
    <x v="1"/>
    <x v="5"/>
    <s v="A"/>
    <x v="2"/>
  </r>
  <r>
    <n v="7"/>
    <x v="5"/>
    <x v="0"/>
    <x v="6"/>
    <s v="A"/>
    <x v="2"/>
  </r>
  <r>
    <n v="8"/>
    <x v="0"/>
    <x v="1"/>
    <x v="7"/>
    <s v="A"/>
    <x v="2"/>
  </r>
  <r>
    <n v="9"/>
    <x v="0"/>
    <x v="1"/>
    <x v="8"/>
    <s v="A"/>
    <x v="2"/>
  </r>
  <r>
    <n v="10"/>
    <x v="6"/>
    <x v="1"/>
    <x v="9"/>
    <s v="A"/>
    <x v="0"/>
  </r>
  <r>
    <n v="11"/>
    <x v="2"/>
    <x v="1"/>
    <x v="10"/>
    <s v="A"/>
    <x v="2"/>
  </r>
  <r>
    <n v="12"/>
    <x v="1"/>
    <x v="1"/>
    <x v="11"/>
    <s v="A"/>
    <x v="2"/>
  </r>
  <r>
    <n v="13"/>
    <x v="1"/>
    <x v="1"/>
    <x v="12"/>
    <s v="A"/>
    <x v="2"/>
  </r>
  <r>
    <n v="14"/>
    <x v="3"/>
    <x v="0"/>
    <x v="13"/>
    <s v="A"/>
    <x v="2"/>
  </r>
  <r>
    <n v="15"/>
    <x v="7"/>
    <x v="1"/>
    <x v="14"/>
    <s v="A"/>
    <x v="1"/>
  </r>
  <r>
    <n v="16"/>
    <x v="6"/>
    <x v="1"/>
    <x v="4"/>
    <s v="A"/>
    <x v="2"/>
  </r>
  <r>
    <n v="17"/>
    <x v="2"/>
    <x v="0"/>
    <x v="15"/>
    <s v="A"/>
    <x v="2"/>
  </r>
  <r>
    <n v="18"/>
    <x v="2"/>
    <x v="1"/>
    <x v="16"/>
    <s v="A"/>
    <x v="2"/>
  </r>
  <r>
    <n v="19"/>
    <x v="2"/>
    <x v="1"/>
    <x v="17"/>
    <s v="A"/>
    <x v="1"/>
  </r>
  <r>
    <n v="20"/>
    <x v="2"/>
    <x v="1"/>
    <x v="18"/>
    <s v="A"/>
    <x v="1"/>
  </r>
  <r>
    <n v="21"/>
    <x v="1"/>
    <x v="1"/>
    <x v="19"/>
    <s v="A"/>
    <x v="2"/>
  </r>
  <r>
    <n v="22"/>
    <x v="1"/>
    <x v="1"/>
    <x v="20"/>
    <s v="A"/>
    <x v="2"/>
  </r>
  <r>
    <n v="23"/>
    <x v="1"/>
    <x v="1"/>
    <x v="5"/>
    <s v="A"/>
    <x v="2"/>
  </r>
  <r>
    <n v="24"/>
    <x v="1"/>
    <x v="1"/>
    <x v="21"/>
    <s v="A"/>
    <x v="1"/>
  </r>
  <r>
    <n v="25"/>
    <x v="2"/>
    <x v="0"/>
    <x v="22"/>
    <s v="A"/>
    <x v="1"/>
  </r>
  <r>
    <n v="26"/>
    <x v="0"/>
    <x v="0"/>
    <x v="23"/>
    <s v="A"/>
    <x v="0"/>
  </r>
  <r>
    <n v="27"/>
    <x v="2"/>
    <x v="1"/>
    <x v="24"/>
    <s v="A"/>
    <x v="2"/>
  </r>
  <r>
    <n v="28"/>
    <x v="5"/>
    <x v="0"/>
    <x v="25"/>
    <s v="A"/>
    <x v="2"/>
  </r>
  <r>
    <n v="29"/>
    <x v="1"/>
    <x v="1"/>
    <x v="26"/>
    <s v="A"/>
    <x v="0"/>
  </r>
  <r>
    <n v="30"/>
    <x v="0"/>
    <x v="1"/>
    <x v="27"/>
    <s v="A"/>
    <x v="2"/>
  </r>
  <r>
    <n v="31"/>
    <x v="2"/>
    <x v="0"/>
    <x v="28"/>
    <s v="A"/>
    <x v="0"/>
  </r>
  <r>
    <n v="32"/>
    <x v="1"/>
    <x v="1"/>
    <x v="29"/>
    <s v="A"/>
    <x v="1"/>
  </r>
  <r>
    <n v="33"/>
    <x v="1"/>
    <x v="0"/>
    <x v="30"/>
    <s v="A"/>
    <x v="1"/>
  </r>
  <r>
    <n v="34"/>
    <x v="3"/>
    <x v="1"/>
    <x v="31"/>
    <s v="A"/>
    <x v="0"/>
  </r>
  <r>
    <n v="35"/>
    <x v="3"/>
    <x v="0"/>
    <x v="26"/>
    <s v="A"/>
    <x v="0"/>
  </r>
  <r>
    <n v="36"/>
    <x v="2"/>
    <x v="0"/>
    <x v="15"/>
    <s v="A"/>
    <x v="2"/>
  </r>
  <r>
    <n v="37"/>
    <x v="1"/>
    <x v="0"/>
    <x v="17"/>
    <s v="A"/>
    <x v="1"/>
  </r>
  <r>
    <n v="38"/>
    <x v="8"/>
    <x v="0"/>
    <x v="30"/>
    <s v="A"/>
    <x v="1"/>
  </r>
  <r>
    <n v="39"/>
    <x v="2"/>
    <x v="1"/>
    <x v="32"/>
    <s v="A"/>
    <x v="1"/>
  </r>
  <r>
    <n v="40"/>
    <x v="3"/>
    <x v="1"/>
    <x v="33"/>
    <s v="A"/>
    <x v="1"/>
  </r>
  <r>
    <n v="41"/>
    <x v="3"/>
    <x v="1"/>
    <x v="34"/>
    <s v="A"/>
    <x v="1"/>
  </r>
  <r>
    <n v="42"/>
    <x v="1"/>
    <x v="1"/>
    <x v="35"/>
    <s v="A"/>
    <x v="1"/>
  </r>
  <r>
    <n v="43"/>
    <x v="5"/>
    <x v="1"/>
    <x v="29"/>
    <s v="A"/>
    <x v="1"/>
  </r>
  <r>
    <n v="44"/>
    <x v="5"/>
    <x v="0"/>
    <x v="36"/>
    <s v="A"/>
    <x v="2"/>
  </r>
  <r>
    <n v="45"/>
    <x v="2"/>
    <x v="0"/>
    <x v="37"/>
    <s v="A"/>
    <x v="2"/>
  </r>
  <r>
    <n v="46"/>
    <x v="9"/>
    <x v="1"/>
    <x v="24"/>
    <s v="A"/>
    <x v="2"/>
  </r>
  <r>
    <n v="47"/>
    <x v="1"/>
    <x v="0"/>
    <x v="38"/>
    <s v="A"/>
    <x v="0"/>
  </r>
  <r>
    <n v="48"/>
    <x v="2"/>
    <x v="1"/>
    <x v="24"/>
    <s v="A"/>
    <x v="2"/>
  </r>
  <r>
    <n v="49"/>
    <x v="0"/>
    <x v="1"/>
    <x v="39"/>
    <s v="A"/>
    <x v="0"/>
  </r>
  <r>
    <n v="50"/>
    <x v="6"/>
    <x v="1"/>
    <x v="40"/>
    <s v="A"/>
    <x v="2"/>
  </r>
  <r>
    <n v="51"/>
    <x v="2"/>
    <x v="1"/>
    <x v="15"/>
    <s v="A"/>
    <x v="2"/>
  </r>
  <r>
    <n v="52"/>
    <x v="2"/>
    <x v="1"/>
    <x v="8"/>
    <s v="A"/>
    <x v="2"/>
  </r>
  <r>
    <n v="53"/>
    <x v="10"/>
    <x v="0"/>
    <x v="5"/>
    <s v="A"/>
    <x v="2"/>
  </r>
  <r>
    <n v="54"/>
    <x v="11"/>
    <x v="1"/>
    <x v="41"/>
    <s v="A"/>
    <x v="1"/>
  </r>
  <r>
    <n v="55"/>
    <x v="4"/>
    <x v="1"/>
    <x v="9"/>
    <s v="A"/>
    <x v="0"/>
  </r>
  <r>
    <n v="56"/>
    <x v="3"/>
    <x v="1"/>
    <x v="9"/>
    <s v="A"/>
    <x v="0"/>
  </r>
  <r>
    <n v="57"/>
    <x v="11"/>
    <x v="0"/>
    <x v="42"/>
    <s v="A"/>
    <x v="2"/>
  </r>
  <r>
    <n v="58"/>
    <x v="7"/>
    <x v="0"/>
    <x v="43"/>
    <s v="A"/>
    <x v="0"/>
  </r>
  <r>
    <n v="59"/>
    <x v="3"/>
    <x v="1"/>
    <x v="7"/>
    <s v="A"/>
    <x v="2"/>
  </r>
  <r>
    <n v="60"/>
    <x v="2"/>
    <x v="0"/>
    <x v="44"/>
    <s v="A"/>
    <x v="2"/>
  </r>
  <r>
    <n v="61"/>
    <x v="1"/>
    <x v="1"/>
    <x v="21"/>
    <s v="A"/>
    <x v="1"/>
  </r>
  <r>
    <n v="62"/>
    <x v="2"/>
    <x v="1"/>
    <x v="34"/>
    <s v="A"/>
    <x v="1"/>
  </r>
  <r>
    <n v="63"/>
    <x v="6"/>
    <x v="0"/>
    <x v="45"/>
    <s v="A"/>
    <x v="0"/>
  </r>
  <r>
    <n v="64"/>
    <x v="2"/>
    <x v="0"/>
    <x v="46"/>
    <s v="A"/>
    <x v="2"/>
  </r>
  <r>
    <n v="65"/>
    <x v="1"/>
    <x v="1"/>
    <x v="33"/>
    <s v="A"/>
    <x v="1"/>
  </r>
  <r>
    <n v="66"/>
    <x v="3"/>
    <x v="0"/>
    <x v="39"/>
    <s v="A"/>
    <x v="0"/>
  </r>
  <r>
    <n v="67"/>
    <x v="10"/>
    <x v="0"/>
    <x v="47"/>
    <s v="A"/>
    <x v="1"/>
  </r>
  <r>
    <n v="68"/>
    <x v="9"/>
    <x v="1"/>
    <x v="34"/>
    <s v="A"/>
    <x v="1"/>
  </r>
  <r>
    <n v="69"/>
    <x v="2"/>
    <x v="0"/>
    <x v="2"/>
    <s v="A"/>
    <x v="1"/>
  </r>
  <r>
    <n v="70"/>
    <x v="1"/>
    <x v="0"/>
    <x v="18"/>
    <s v="A"/>
    <x v="1"/>
  </r>
  <r>
    <n v="71"/>
    <x v="11"/>
    <x v="0"/>
    <x v="14"/>
    <s v="A"/>
    <x v="1"/>
  </r>
  <r>
    <n v="72"/>
    <x v="1"/>
    <x v="1"/>
    <x v="48"/>
    <s v="A"/>
    <x v="0"/>
  </r>
  <r>
    <n v="73"/>
    <x v="7"/>
    <x v="1"/>
    <x v="49"/>
    <s v="A"/>
    <x v="0"/>
  </r>
  <r>
    <n v="74"/>
    <x v="2"/>
    <x v="1"/>
    <x v="50"/>
    <s v="A"/>
    <x v="0"/>
  </r>
  <r>
    <n v="75"/>
    <x v="3"/>
    <x v="1"/>
    <x v="51"/>
    <s v="A"/>
    <x v="1"/>
  </r>
  <r>
    <n v="76"/>
    <x v="2"/>
    <x v="0"/>
    <x v="52"/>
    <s v="A"/>
    <x v="1"/>
  </r>
  <r>
    <n v="77"/>
    <x v="2"/>
    <x v="0"/>
    <x v="18"/>
    <s v="A"/>
    <x v="1"/>
  </r>
  <r>
    <n v="78"/>
    <x v="3"/>
    <x v="0"/>
    <x v="19"/>
    <s v="A"/>
    <x v="2"/>
  </r>
  <r>
    <n v="79"/>
    <x v="11"/>
    <x v="1"/>
    <x v="50"/>
    <s v="A"/>
    <x v="0"/>
  </r>
  <r>
    <n v="80"/>
    <x v="2"/>
    <x v="0"/>
    <x v="33"/>
    <s v="A"/>
    <x v="1"/>
  </r>
  <r>
    <n v="81"/>
    <x v="2"/>
    <x v="0"/>
    <x v="53"/>
    <s v="A"/>
    <x v="2"/>
  </r>
  <r>
    <n v="82"/>
    <x v="1"/>
    <x v="1"/>
    <x v="50"/>
    <s v="A"/>
    <x v="0"/>
  </r>
  <r>
    <n v="83"/>
    <x v="10"/>
    <x v="1"/>
    <x v="0"/>
    <s v="A"/>
    <x v="0"/>
  </r>
  <r>
    <n v="84"/>
    <x v="2"/>
    <x v="0"/>
    <x v="16"/>
    <s v="A"/>
    <x v="2"/>
  </r>
  <r>
    <n v="85"/>
    <x v="10"/>
    <x v="0"/>
    <x v="31"/>
    <s v="A"/>
    <x v="0"/>
  </r>
  <r>
    <n v="86"/>
    <x v="10"/>
    <x v="1"/>
    <x v="37"/>
    <s v="A"/>
    <x v="2"/>
  </r>
  <r>
    <n v="87"/>
    <x v="11"/>
    <x v="0"/>
    <x v="5"/>
    <s v="A"/>
    <x v="2"/>
  </r>
  <r>
    <n v="88"/>
    <x v="2"/>
    <x v="0"/>
    <x v="6"/>
    <s v="A"/>
    <x v="2"/>
  </r>
  <r>
    <n v="89"/>
    <x v="10"/>
    <x v="0"/>
    <x v="54"/>
    <s v="A"/>
    <x v="0"/>
  </r>
  <r>
    <n v="90"/>
    <x v="2"/>
    <x v="1"/>
    <x v="14"/>
    <s v="A"/>
    <x v="1"/>
  </r>
  <r>
    <n v="91"/>
    <x v="1"/>
    <x v="0"/>
    <x v="55"/>
    <s v="A"/>
    <x v="2"/>
  </r>
  <r>
    <n v="92"/>
    <x v="4"/>
    <x v="0"/>
    <x v="8"/>
    <s v="A"/>
    <x v="2"/>
  </r>
  <r>
    <n v="93"/>
    <x v="1"/>
    <x v="0"/>
    <x v="56"/>
    <s v="A"/>
    <x v="2"/>
  </r>
  <r>
    <n v="94"/>
    <x v="4"/>
    <x v="0"/>
    <x v="11"/>
    <s v="A"/>
    <x v="2"/>
  </r>
  <r>
    <n v="95"/>
    <x v="11"/>
    <x v="0"/>
    <x v="57"/>
    <s v="A"/>
    <x v="1"/>
  </r>
  <r>
    <n v="96"/>
    <x v="2"/>
    <x v="0"/>
    <x v="35"/>
    <s v="A"/>
    <x v="1"/>
  </r>
  <r>
    <n v="97"/>
    <x v="2"/>
    <x v="1"/>
    <x v="12"/>
    <s v="A"/>
    <x v="2"/>
  </r>
  <r>
    <n v="98"/>
    <x v="4"/>
    <x v="0"/>
    <x v="17"/>
    <s v="A"/>
    <x v="1"/>
  </r>
  <r>
    <n v="99"/>
    <x v="3"/>
    <x v="1"/>
    <x v="42"/>
    <s v="A"/>
    <x v="2"/>
  </r>
  <r>
    <n v="100"/>
    <x v="12"/>
    <x v="0"/>
    <x v="16"/>
    <s v="A"/>
    <x v="2"/>
  </r>
  <r>
    <n v="101"/>
    <x v="2"/>
    <x v="1"/>
    <x v="15"/>
    <s v="A"/>
    <x v="2"/>
  </r>
  <r>
    <n v="102"/>
    <x v="2"/>
    <x v="1"/>
    <x v="35"/>
    <s v="A"/>
    <x v="1"/>
  </r>
  <r>
    <n v="103"/>
    <x v="11"/>
    <x v="0"/>
    <x v="58"/>
    <s v="A"/>
    <x v="0"/>
  </r>
  <r>
    <n v="104"/>
    <x v="3"/>
    <x v="0"/>
    <x v="32"/>
    <s v="A"/>
    <x v="1"/>
  </r>
  <r>
    <n v="105"/>
    <x v="2"/>
    <x v="0"/>
    <x v="59"/>
    <s v="A"/>
    <x v="2"/>
  </r>
  <r>
    <n v="106"/>
    <x v="3"/>
    <x v="1"/>
    <x v="60"/>
    <s v="A"/>
    <x v="1"/>
  </r>
  <r>
    <n v="107"/>
    <x v="2"/>
    <x v="0"/>
    <x v="14"/>
    <s v="A"/>
    <x v="1"/>
  </r>
  <r>
    <n v="108"/>
    <x v="1"/>
    <x v="0"/>
    <x v="15"/>
    <s v="A"/>
    <x v="2"/>
  </r>
  <r>
    <n v="109"/>
    <x v="2"/>
    <x v="1"/>
    <x v="9"/>
    <s v="A"/>
    <x v="0"/>
  </r>
  <r>
    <n v="110"/>
    <x v="2"/>
    <x v="0"/>
    <x v="20"/>
    <s v="A"/>
    <x v="2"/>
  </r>
  <r>
    <n v="111"/>
    <x v="11"/>
    <x v="1"/>
    <x v="23"/>
    <s v="A"/>
    <x v="0"/>
  </r>
  <r>
    <n v="112"/>
    <x v="2"/>
    <x v="0"/>
    <x v="7"/>
    <s v="A"/>
    <x v="2"/>
  </r>
  <r>
    <n v="113"/>
    <x v="2"/>
    <x v="1"/>
    <x v="27"/>
    <s v="A"/>
    <x v="2"/>
  </r>
  <r>
    <n v="114"/>
    <x v="2"/>
    <x v="0"/>
    <x v="18"/>
    <s v="A"/>
    <x v="1"/>
  </r>
  <r>
    <n v="115"/>
    <x v="2"/>
    <x v="1"/>
    <x v="13"/>
    <s v="A"/>
    <x v="2"/>
  </r>
  <r>
    <n v="116"/>
    <x v="4"/>
    <x v="0"/>
    <x v="61"/>
    <s v="A"/>
    <x v="2"/>
  </r>
  <r>
    <n v="117"/>
    <x v="11"/>
    <x v="1"/>
    <x v="50"/>
    <s v="A"/>
    <x v="0"/>
  </r>
  <r>
    <n v="118"/>
    <x v="2"/>
    <x v="1"/>
    <x v="38"/>
    <s v="A"/>
    <x v="0"/>
  </r>
  <r>
    <n v="119"/>
    <x v="3"/>
    <x v="1"/>
    <x v="36"/>
    <s v="A"/>
    <x v="2"/>
  </r>
  <r>
    <n v="120"/>
    <x v="2"/>
    <x v="0"/>
    <x v="25"/>
    <s v="A"/>
    <x v="2"/>
  </r>
  <r>
    <n v="121"/>
    <x v="11"/>
    <x v="1"/>
    <x v="38"/>
    <s v="A"/>
    <x v="0"/>
  </r>
  <r>
    <n v="122"/>
    <x v="1"/>
    <x v="0"/>
    <x v="62"/>
    <s v="A"/>
    <x v="1"/>
  </r>
  <r>
    <n v="123"/>
    <x v="9"/>
    <x v="1"/>
    <x v="63"/>
    <s v="A"/>
    <x v="2"/>
  </r>
  <r>
    <n v="124"/>
    <x v="11"/>
    <x v="1"/>
    <x v="41"/>
    <s v="A"/>
    <x v="1"/>
  </r>
  <r>
    <n v="125"/>
    <x v="1"/>
    <x v="1"/>
    <x v="64"/>
    <s v="A"/>
    <x v="1"/>
  </r>
  <r>
    <n v="126"/>
    <x v="2"/>
    <x v="1"/>
    <x v="65"/>
    <s v="A"/>
    <x v="2"/>
  </r>
  <r>
    <n v="127"/>
    <x v="4"/>
    <x v="1"/>
    <x v="66"/>
    <s v="A"/>
    <x v="1"/>
  </r>
  <r>
    <n v="128"/>
    <x v="2"/>
    <x v="1"/>
    <x v="29"/>
    <s v="A"/>
    <x v="1"/>
  </r>
  <r>
    <n v="129"/>
    <x v="2"/>
    <x v="1"/>
    <x v="67"/>
    <s v="A"/>
    <x v="0"/>
  </r>
  <r>
    <n v="130"/>
    <x v="2"/>
    <x v="1"/>
    <x v="57"/>
    <s v="A"/>
    <x v="1"/>
  </r>
  <r>
    <n v="131"/>
    <x v="10"/>
    <x v="1"/>
    <x v="36"/>
    <s v="A"/>
    <x v="2"/>
  </r>
  <r>
    <n v="132"/>
    <x v="1"/>
    <x v="1"/>
    <x v="57"/>
    <s v="A"/>
    <x v="1"/>
  </r>
  <r>
    <n v="133"/>
    <x v="4"/>
    <x v="1"/>
    <x v="68"/>
    <s v="A"/>
    <x v="2"/>
  </r>
  <r>
    <n v="134"/>
    <x v="3"/>
    <x v="0"/>
    <x v="10"/>
    <s v="A"/>
    <x v="2"/>
  </r>
  <r>
    <n v="135"/>
    <x v="1"/>
    <x v="1"/>
    <x v="23"/>
    <s v="A"/>
    <x v="0"/>
  </r>
  <r>
    <n v="136"/>
    <x v="2"/>
    <x v="1"/>
    <x v="51"/>
    <s v="A"/>
    <x v="1"/>
  </r>
  <r>
    <n v="137"/>
    <x v="11"/>
    <x v="0"/>
    <x v="38"/>
    <s v="A"/>
    <x v="0"/>
  </r>
  <r>
    <n v="138"/>
    <x v="2"/>
    <x v="1"/>
    <x v="23"/>
    <s v="A"/>
    <x v="0"/>
  </r>
  <r>
    <n v="139"/>
    <x v="2"/>
    <x v="1"/>
    <x v="8"/>
    <s v="A"/>
    <x v="2"/>
  </r>
  <r>
    <n v="140"/>
    <x v="2"/>
    <x v="0"/>
    <x v="64"/>
    <s v="A"/>
    <x v="1"/>
  </r>
  <r>
    <n v="141"/>
    <x v="2"/>
    <x v="0"/>
    <x v="18"/>
    <s v="A"/>
    <x v="1"/>
  </r>
  <r>
    <n v="142"/>
    <x v="11"/>
    <x v="0"/>
    <x v="25"/>
    <s v="A"/>
    <x v="2"/>
  </r>
  <r>
    <n v="143"/>
    <x v="2"/>
    <x v="0"/>
    <x v="32"/>
    <s v="A"/>
    <x v="1"/>
  </r>
  <r>
    <n v="144"/>
    <x v="4"/>
    <x v="0"/>
    <x v="23"/>
    <s v="A"/>
    <x v="0"/>
  </r>
  <r>
    <n v="145"/>
    <x v="10"/>
    <x v="0"/>
    <x v="48"/>
    <s v="A"/>
    <x v="0"/>
  </r>
  <r>
    <n v="146"/>
    <x v="6"/>
    <x v="0"/>
    <x v="16"/>
    <s v="A"/>
    <x v="2"/>
  </r>
  <r>
    <n v="147"/>
    <x v="2"/>
    <x v="1"/>
    <x v="43"/>
    <s v="A"/>
    <x v="0"/>
  </r>
  <r>
    <n v="148"/>
    <x v="1"/>
    <x v="1"/>
    <x v="54"/>
    <s v="A"/>
    <x v="0"/>
  </r>
  <r>
    <n v="149"/>
    <x v="4"/>
    <x v="1"/>
    <x v="69"/>
    <s v="A"/>
    <x v="2"/>
  </r>
  <r>
    <n v="150"/>
    <x v="2"/>
    <x v="1"/>
    <x v="0"/>
    <s v="A"/>
    <x v="0"/>
  </r>
  <r>
    <n v="151"/>
    <x v="7"/>
    <x v="0"/>
    <x v="6"/>
    <s v="A"/>
    <x v="2"/>
  </r>
  <r>
    <n v="152"/>
    <x v="10"/>
    <x v="1"/>
    <x v="70"/>
    <s v="A"/>
    <x v="0"/>
  </r>
  <r>
    <n v="153"/>
    <x v="2"/>
    <x v="0"/>
    <x v="26"/>
    <s v="A"/>
    <x v="0"/>
  </r>
  <r>
    <n v="154"/>
    <x v="10"/>
    <x v="0"/>
    <x v="33"/>
    <s v="A"/>
    <x v="1"/>
  </r>
  <r>
    <n v="155"/>
    <x v="11"/>
    <x v="0"/>
    <x v="52"/>
    <s v="A"/>
    <x v="1"/>
  </r>
  <r>
    <n v="156"/>
    <x v="0"/>
    <x v="1"/>
    <x v="9"/>
    <s v="A"/>
    <x v="0"/>
  </r>
  <r>
    <n v="157"/>
    <x v="3"/>
    <x v="1"/>
    <x v="57"/>
    <s v="A"/>
    <x v="1"/>
  </r>
  <r>
    <n v="158"/>
    <x v="2"/>
    <x v="1"/>
    <x v="62"/>
    <s v="A"/>
    <x v="1"/>
  </r>
  <r>
    <n v="159"/>
    <x v="2"/>
    <x v="0"/>
    <x v="38"/>
    <s v="A"/>
    <x v="0"/>
  </r>
  <r>
    <n v="160"/>
    <x v="2"/>
    <x v="0"/>
    <x v="14"/>
    <s v="A"/>
    <x v="1"/>
  </r>
  <r>
    <n v="161"/>
    <x v="0"/>
    <x v="1"/>
    <x v="19"/>
    <s v="A"/>
    <x v="2"/>
  </r>
  <r>
    <n v="162"/>
    <x v="2"/>
    <x v="1"/>
    <x v="15"/>
    <s v="A"/>
    <x v="2"/>
  </r>
  <r>
    <n v="163"/>
    <x v="2"/>
    <x v="1"/>
    <x v="4"/>
    <s v="A"/>
    <x v="2"/>
  </r>
  <r>
    <n v="164"/>
    <x v="2"/>
    <x v="0"/>
    <x v="51"/>
    <s v="A"/>
    <x v="1"/>
  </r>
  <r>
    <n v="165"/>
    <x v="13"/>
    <x v="0"/>
    <x v="9"/>
    <s v="A"/>
    <x v="0"/>
  </r>
  <r>
    <n v="166"/>
    <x v="0"/>
    <x v="0"/>
    <x v="23"/>
    <s v="A"/>
    <x v="0"/>
  </r>
  <r>
    <n v="167"/>
    <x v="3"/>
    <x v="1"/>
    <x v="23"/>
    <s v="A"/>
    <x v="0"/>
  </r>
  <r>
    <n v="168"/>
    <x v="0"/>
    <x v="1"/>
    <x v="29"/>
    <s v="A"/>
    <x v="1"/>
  </r>
  <r>
    <n v="169"/>
    <x v="0"/>
    <x v="1"/>
    <x v="34"/>
    <s v="A"/>
    <x v="1"/>
  </r>
  <r>
    <n v="170"/>
    <x v="10"/>
    <x v="0"/>
    <x v="40"/>
    <s v="A"/>
    <x v="2"/>
  </r>
  <r>
    <n v="171"/>
    <x v="2"/>
    <x v="0"/>
    <x v="0"/>
    <s v="A"/>
    <x v="0"/>
  </r>
  <r>
    <n v="172"/>
    <x v="2"/>
    <x v="0"/>
    <x v="51"/>
    <s v="A"/>
    <x v="1"/>
  </r>
  <r>
    <n v="173"/>
    <x v="11"/>
    <x v="0"/>
    <x v="22"/>
    <s v="A"/>
    <x v="1"/>
  </r>
  <r>
    <n v="174"/>
    <x v="10"/>
    <x v="0"/>
    <x v="19"/>
    <s v="A"/>
    <x v="2"/>
  </r>
  <r>
    <n v="175"/>
    <x v="2"/>
    <x v="0"/>
    <x v="7"/>
    <s v="A"/>
    <x v="2"/>
  </r>
  <r>
    <n v="176"/>
    <x v="0"/>
    <x v="0"/>
    <x v="32"/>
    <s v="A"/>
    <x v="1"/>
  </r>
  <r>
    <n v="177"/>
    <x v="11"/>
    <x v="0"/>
    <x v="8"/>
    <s v="A"/>
    <x v="2"/>
  </r>
  <r>
    <n v="178"/>
    <x v="11"/>
    <x v="1"/>
    <x v="58"/>
    <s v="A"/>
    <x v="0"/>
  </r>
  <r>
    <n v="179"/>
    <x v="0"/>
    <x v="1"/>
    <x v="23"/>
    <s v="A"/>
    <x v="0"/>
  </r>
  <r>
    <n v="180"/>
    <x v="2"/>
    <x v="1"/>
    <x v="4"/>
    <s v="A"/>
    <x v="2"/>
  </r>
  <r>
    <n v="181"/>
    <x v="8"/>
    <x v="1"/>
    <x v="50"/>
    <s v="A"/>
    <x v="0"/>
  </r>
  <r>
    <n v="182"/>
    <x v="3"/>
    <x v="0"/>
    <x v="25"/>
    <s v="A"/>
    <x v="2"/>
  </r>
  <r>
    <n v="183"/>
    <x v="11"/>
    <x v="0"/>
    <x v="24"/>
    <s v="A"/>
    <x v="2"/>
  </r>
  <r>
    <n v="184"/>
    <x v="5"/>
    <x v="0"/>
    <x v="42"/>
    <s v="A"/>
    <x v="2"/>
  </r>
  <r>
    <n v="185"/>
    <x v="8"/>
    <x v="0"/>
    <x v="53"/>
    <s v="A"/>
    <x v="2"/>
  </r>
  <r>
    <n v="186"/>
    <x v="5"/>
    <x v="1"/>
    <x v="15"/>
    <s v="A"/>
    <x v="2"/>
  </r>
  <r>
    <n v="187"/>
    <x v="0"/>
    <x v="1"/>
    <x v="19"/>
    <s v="A"/>
    <x v="2"/>
  </r>
  <r>
    <n v="188"/>
    <x v="11"/>
    <x v="1"/>
    <x v="27"/>
    <s v="A"/>
    <x v="2"/>
  </r>
  <r>
    <n v="189"/>
    <x v="2"/>
    <x v="1"/>
    <x v="22"/>
    <s v="A"/>
    <x v="1"/>
  </r>
  <r>
    <n v="190"/>
    <x v="0"/>
    <x v="0"/>
    <x v="68"/>
    <s v="A"/>
    <x v="2"/>
  </r>
  <r>
    <n v="191"/>
    <x v="7"/>
    <x v="1"/>
    <x v="45"/>
    <s v="A"/>
    <x v="0"/>
  </r>
  <r>
    <n v="192"/>
    <x v="2"/>
    <x v="1"/>
    <x v="24"/>
    <s v="A"/>
    <x v="2"/>
  </r>
  <r>
    <n v="193"/>
    <x v="11"/>
    <x v="1"/>
    <x v="12"/>
    <s v="A"/>
    <x v="2"/>
  </r>
  <r>
    <n v="194"/>
    <x v="11"/>
    <x v="1"/>
    <x v="13"/>
    <s v="A"/>
    <x v="2"/>
  </r>
  <r>
    <n v="195"/>
    <x v="2"/>
    <x v="1"/>
    <x v="47"/>
    <s v="A"/>
    <x v="1"/>
  </r>
  <r>
    <n v="196"/>
    <x v="2"/>
    <x v="0"/>
    <x v="25"/>
    <s v="A"/>
    <x v="2"/>
  </r>
  <r>
    <n v="197"/>
    <x v="2"/>
    <x v="0"/>
    <x v="18"/>
    <s v="A"/>
    <x v="1"/>
  </r>
  <r>
    <n v="198"/>
    <x v="2"/>
    <x v="0"/>
    <x v="39"/>
    <s v="A"/>
    <x v="0"/>
  </r>
  <r>
    <n v="199"/>
    <x v="3"/>
    <x v="1"/>
    <x v="65"/>
    <s v="A"/>
    <x v="2"/>
  </r>
  <r>
    <n v="200"/>
    <x v="10"/>
    <x v="0"/>
    <x v="23"/>
    <s v="A"/>
    <x v="0"/>
  </r>
  <r>
    <n v="201"/>
    <x v="3"/>
    <x v="1"/>
    <x v="57"/>
    <s v="A"/>
    <x v="1"/>
  </r>
  <r>
    <n v="202"/>
    <x v="2"/>
    <x v="0"/>
    <x v="53"/>
    <s v="A"/>
    <x v="2"/>
  </r>
  <r>
    <n v="203"/>
    <x v="9"/>
    <x v="1"/>
    <x v="8"/>
    <s v="A"/>
    <x v="2"/>
  </r>
  <r>
    <n v="204"/>
    <x v="0"/>
    <x v="0"/>
    <x v="37"/>
    <s v="A"/>
    <x v="2"/>
  </r>
  <r>
    <n v="205"/>
    <x v="10"/>
    <x v="1"/>
    <x v="71"/>
    <s v="A"/>
    <x v="1"/>
  </r>
  <r>
    <n v="206"/>
    <x v="2"/>
    <x v="1"/>
    <x v="52"/>
    <s v="A"/>
    <x v="1"/>
  </r>
  <r>
    <n v="207"/>
    <x v="4"/>
    <x v="0"/>
    <x v="6"/>
    <s v="A"/>
    <x v="2"/>
  </r>
  <r>
    <n v="208"/>
    <x v="2"/>
    <x v="1"/>
    <x v="26"/>
    <s v="A"/>
    <x v="0"/>
  </r>
  <r>
    <n v="209"/>
    <x v="0"/>
    <x v="0"/>
    <x v="42"/>
    <s v="A"/>
    <x v="2"/>
  </r>
  <r>
    <n v="210"/>
    <x v="2"/>
    <x v="0"/>
    <x v="22"/>
    <s v="A"/>
    <x v="1"/>
  </r>
  <r>
    <n v="211"/>
    <x v="0"/>
    <x v="1"/>
    <x v="42"/>
    <s v="A"/>
    <x v="2"/>
  </r>
  <r>
    <n v="212"/>
    <x v="7"/>
    <x v="1"/>
    <x v="26"/>
    <s v="A"/>
    <x v="0"/>
  </r>
  <r>
    <n v="213"/>
    <x v="2"/>
    <x v="1"/>
    <x v="41"/>
    <s v="A"/>
    <x v="1"/>
  </r>
  <r>
    <n v="214"/>
    <x v="2"/>
    <x v="1"/>
    <x v="48"/>
    <s v="A"/>
    <x v="0"/>
  </r>
  <r>
    <n v="215"/>
    <x v="2"/>
    <x v="0"/>
    <x v="44"/>
    <s v="A"/>
    <x v="2"/>
  </r>
  <r>
    <n v="216"/>
    <x v="11"/>
    <x v="0"/>
    <x v="71"/>
    <s v="A"/>
    <x v="1"/>
  </r>
  <r>
    <n v="217"/>
    <x v="2"/>
    <x v="1"/>
    <x v="44"/>
    <s v="A"/>
    <x v="2"/>
  </r>
  <r>
    <n v="218"/>
    <x v="0"/>
    <x v="1"/>
    <x v="49"/>
    <s v="A"/>
    <x v="0"/>
  </r>
  <r>
    <n v="219"/>
    <x v="2"/>
    <x v="0"/>
    <x v="51"/>
    <s v="A"/>
    <x v="1"/>
  </r>
  <r>
    <n v="220"/>
    <x v="3"/>
    <x v="0"/>
    <x v="68"/>
    <s v="A"/>
    <x v="2"/>
  </r>
  <r>
    <n v="221"/>
    <x v="3"/>
    <x v="0"/>
    <x v="13"/>
    <s v="A"/>
    <x v="2"/>
  </r>
  <r>
    <n v="222"/>
    <x v="6"/>
    <x v="0"/>
    <x v="33"/>
    <s v="A"/>
    <x v="1"/>
  </r>
  <r>
    <n v="223"/>
    <x v="11"/>
    <x v="0"/>
    <x v="62"/>
    <s v="A"/>
    <x v="1"/>
  </r>
  <r>
    <n v="224"/>
    <x v="11"/>
    <x v="0"/>
    <x v="13"/>
    <s v="A"/>
    <x v="2"/>
  </r>
  <r>
    <n v="225"/>
    <x v="5"/>
    <x v="1"/>
    <x v="40"/>
    <s v="A"/>
    <x v="2"/>
  </r>
  <r>
    <n v="226"/>
    <x v="2"/>
    <x v="0"/>
    <x v="0"/>
    <s v="A"/>
    <x v="0"/>
  </r>
  <r>
    <n v="227"/>
    <x v="2"/>
    <x v="1"/>
    <x v="25"/>
    <s v="A"/>
    <x v="2"/>
  </r>
  <r>
    <n v="228"/>
    <x v="0"/>
    <x v="1"/>
    <x v="49"/>
    <s v="A"/>
    <x v="0"/>
  </r>
  <r>
    <n v="229"/>
    <x v="0"/>
    <x v="0"/>
    <x v="3"/>
    <s v="A"/>
    <x v="1"/>
  </r>
  <r>
    <n v="230"/>
    <x v="2"/>
    <x v="0"/>
    <x v="42"/>
    <s v="A"/>
    <x v="2"/>
  </r>
  <r>
    <n v="231"/>
    <x v="2"/>
    <x v="0"/>
    <x v="62"/>
    <s v="A"/>
    <x v="1"/>
  </r>
  <r>
    <n v="232"/>
    <x v="2"/>
    <x v="1"/>
    <x v="71"/>
    <s v="A"/>
    <x v="1"/>
  </r>
  <r>
    <n v="233"/>
    <x v="10"/>
    <x v="1"/>
    <x v="39"/>
    <s v="A"/>
    <x v="0"/>
  </r>
  <r>
    <n v="234"/>
    <x v="8"/>
    <x v="0"/>
    <x v="33"/>
    <s v="A"/>
    <x v="1"/>
  </r>
  <r>
    <n v="235"/>
    <x v="2"/>
    <x v="0"/>
    <x v="62"/>
    <s v="A"/>
    <x v="1"/>
  </r>
  <r>
    <n v="236"/>
    <x v="2"/>
    <x v="1"/>
    <x v="59"/>
    <s v="A"/>
    <x v="2"/>
  </r>
  <r>
    <n v="237"/>
    <x v="0"/>
    <x v="1"/>
    <x v="66"/>
    <s v="A"/>
    <x v="1"/>
  </r>
  <r>
    <n v="238"/>
    <x v="10"/>
    <x v="0"/>
    <x v="62"/>
    <s v="A"/>
    <x v="1"/>
  </r>
  <r>
    <n v="239"/>
    <x v="11"/>
    <x v="1"/>
    <x v="25"/>
    <s v="A"/>
    <x v="2"/>
  </r>
  <r>
    <n v="240"/>
    <x v="2"/>
    <x v="0"/>
    <x v="15"/>
    <s v="A"/>
    <x v="2"/>
  </r>
  <r>
    <n v="241"/>
    <x v="2"/>
    <x v="1"/>
    <x v="28"/>
    <s v="A"/>
    <x v="0"/>
  </r>
  <r>
    <n v="242"/>
    <x v="2"/>
    <x v="1"/>
    <x v="56"/>
    <s v="A"/>
    <x v="2"/>
  </r>
  <r>
    <n v="243"/>
    <x v="2"/>
    <x v="0"/>
    <x v="48"/>
    <s v="A"/>
    <x v="0"/>
  </r>
  <r>
    <n v="244"/>
    <x v="5"/>
    <x v="1"/>
    <x v="63"/>
    <s v="A"/>
    <x v="2"/>
  </r>
  <r>
    <n v="245"/>
    <x v="11"/>
    <x v="0"/>
    <x v="15"/>
    <s v="A"/>
    <x v="2"/>
  </r>
  <r>
    <n v="246"/>
    <x v="0"/>
    <x v="1"/>
    <x v="65"/>
    <s v="A"/>
    <x v="2"/>
  </r>
  <r>
    <n v="247"/>
    <x v="0"/>
    <x v="0"/>
    <x v="71"/>
    <s v="A"/>
    <x v="1"/>
  </r>
  <r>
    <n v="248"/>
    <x v="2"/>
    <x v="1"/>
    <x v="21"/>
    <s v="A"/>
    <x v="1"/>
  </r>
  <r>
    <n v="249"/>
    <x v="2"/>
    <x v="0"/>
    <x v="64"/>
    <s v="A"/>
    <x v="1"/>
  </r>
  <r>
    <n v="250"/>
    <x v="11"/>
    <x v="1"/>
    <x v="47"/>
    <s v="A"/>
    <x v="1"/>
  </r>
  <r>
    <n v="251"/>
    <x v="0"/>
    <x v="0"/>
    <x v="1"/>
    <s v="A"/>
    <x v="1"/>
  </r>
  <r>
    <n v="252"/>
    <x v="2"/>
    <x v="1"/>
    <x v="37"/>
    <s v="A"/>
    <x v="2"/>
  </r>
  <r>
    <n v="253"/>
    <x v="0"/>
    <x v="1"/>
    <x v="65"/>
    <s v="A"/>
    <x v="2"/>
  </r>
  <r>
    <n v="254"/>
    <x v="0"/>
    <x v="1"/>
    <x v="61"/>
    <s v="A"/>
    <x v="2"/>
  </r>
  <r>
    <n v="255"/>
    <x v="10"/>
    <x v="0"/>
    <x v="5"/>
    <s v="A"/>
    <x v="2"/>
  </r>
  <r>
    <n v="256"/>
    <x v="3"/>
    <x v="0"/>
    <x v="27"/>
    <s v="A"/>
    <x v="2"/>
  </r>
  <r>
    <n v="257"/>
    <x v="2"/>
    <x v="0"/>
    <x v="9"/>
    <s v="A"/>
    <x v="0"/>
  </r>
  <r>
    <n v="258"/>
    <x v="11"/>
    <x v="1"/>
    <x v="60"/>
    <s v="A"/>
    <x v="1"/>
  </r>
  <r>
    <n v="259"/>
    <x v="11"/>
    <x v="0"/>
    <x v="64"/>
    <s v="A"/>
    <x v="1"/>
  </r>
  <r>
    <n v="260"/>
    <x v="2"/>
    <x v="1"/>
    <x v="61"/>
    <s v="A"/>
    <x v="2"/>
  </r>
  <r>
    <n v="261"/>
    <x v="0"/>
    <x v="0"/>
    <x v="67"/>
    <s v="A"/>
    <x v="0"/>
  </r>
  <r>
    <n v="262"/>
    <x v="9"/>
    <x v="0"/>
    <x v="20"/>
    <s v="A"/>
    <x v="2"/>
  </r>
  <r>
    <n v="263"/>
    <x v="2"/>
    <x v="1"/>
    <x v="6"/>
    <s v="A"/>
    <x v="2"/>
  </r>
  <r>
    <n v="264"/>
    <x v="2"/>
    <x v="0"/>
    <x v="32"/>
    <s v="A"/>
    <x v="1"/>
  </r>
  <r>
    <n v="265"/>
    <x v="3"/>
    <x v="0"/>
    <x v="24"/>
    <s v="A"/>
    <x v="2"/>
  </r>
  <r>
    <n v="266"/>
    <x v="2"/>
    <x v="1"/>
    <x v="33"/>
    <s v="A"/>
    <x v="1"/>
  </r>
  <r>
    <n v="267"/>
    <x v="2"/>
    <x v="1"/>
    <x v="0"/>
    <s v="A"/>
    <x v="0"/>
  </r>
  <r>
    <n v="268"/>
    <x v="11"/>
    <x v="0"/>
    <x v="21"/>
    <s v="A"/>
    <x v="1"/>
  </r>
  <r>
    <n v="269"/>
    <x v="2"/>
    <x v="1"/>
    <x v="53"/>
    <s v="A"/>
    <x v="2"/>
  </r>
  <r>
    <n v="270"/>
    <x v="3"/>
    <x v="1"/>
    <x v="46"/>
    <s v="A"/>
    <x v="2"/>
  </r>
  <r>
    <n v="271"/>
    <x v="2"/>
    <x v="0"/>
    <x v="19"/>
    <s v="A"/>
    <x v="2"/>
  </r>
  <r>
    <n v="272"/>
    <x v="0"/>
    <x v="0"/>
    <x v="35"/>
    <s v="A"/>
    <x v="1"/>
  </r>
  <r>
    <n v="273"/>
    <x v="2"/>
    <x v="0"/>
    <x v="49"/>
    <s v="A"/>
    <x v="0"/>
  </r>
  <r>
    <n v="274"/>
    <x v="2"/>
    <x v="0"/>
    <x v="72"/>
    <s v="A"/>
    <x v="1"/>
  </r>
  <r>
    <n v="275"/>
    <x v="10"/>
    <x v="1"/>
    <x v="34"/>
    <s v="A"/>
    <x v="1"/>
  </r>
  <r>
    <n v="276"/>
    <x v="11"/>
    <x v="1"/>
    <x v="22"/>
    <s v="A"/>
    <x v="1"/>
  </r>
  <r>
    <n v="277"/>
    <x v="2"/>
    <x v="1"/>
    <x v="16"/>
    <s v="A"/>
    <x v="2"/>
  </r>
  <r>
    <n v="278"/>
    <x v="2"/>
    <x v="1"/>
    <x v="70"/>
    <s v="A"/>
    <x v="0"/>
  </r>
  <r>
    <n v="279"/>
    <x v="11"/>
    <x v="0"/>
    <x v="59"/>
    <s v="A"/>
    <x v="2"/>
  </r>
  <r>
    <n v="280"/>
    <x v="2"/>
    <x v="0"/>
    <x v="47"/>
    <s v="A"/>
    <x v="1"/>
  </r>
  <r>
    <n v="281"/>
    <x v="2"/>
    <x v="0"/>
    <x v="8"/>
    <s v="A"/>
    <x v="2"/>
  </r>
  <r>
    <n v="282"/>
    <x v="2"/>
    <x v="1"/>
    <x v="35"/>
    <s v="A"/>
    <x v="1"/>
  </r>
  <r>
    <n v="283"/>
    <x v="2"/>
    <x v="0"/>
    <x v="48"/>
    <s v="A"/>
    <x v="0"/>
  </r>
  <r>
    <n v="284"/>
    <x v="2"/>
    <x v="0"/>
    <x v="10"/>
    <s v="A"/>
    <x v="2"/>
  </r>
  <r>
    <n v="285"/>
    <x v="3"/>
    <x v="0"/>
    <x v="51"/>
    <s v="A"/>
    <x v="1"/>
  </r>
  <r>
    <n v="286"/>
    <x v="2"/>
    <x v="0"/>
    <x v="42"/>
    <s v="A"/>
    <x v="2"/>
  </r>
  <r>
    <n v="287"/>
    <x v="5"/>
    <x v="0"/>
    <x v="53"/>
    <s v="A"/>
    <x v="2"/>
  </r>
  <r>
    <n v="288"/>
    <x v="2"/>
    <x v="0"/>
    <x v="18"/>
    <s v="A"/>
    <x v="1"/>
  </r>
  <r>
    <n v="289"/>
    <x v="0"/>
    <x v="0"/>
    <x v="10"/>
    <s v="A"/>
    <x v="2"/>
  </r>
  <r>
    <n v="290"/>
    <x v="1"/>
    <x v="1"/>
    <x v="68"/>
    <s v="A"/>
    <x v="2"/>
  </r>
  <r>
    <n v="291"/>
    <x v="11"/>
    <x v="1"/>
    <x v="72"/>
    <s v="A"/>
    <x v="1"/>
  </r>
  <r>
    <n v="292"/>
    <x v="11"/>
    <x v="0"/>
    <x v="24"/>
    <s v="A"/>
    <x v="2"/>
  </r>
  <r>
    <n v="293"/>
    <x v="11"/>
    <x v="1"/>
    <x v="6"/>
    <s v="A"/>
    <x v="2"/>
  </r>
  <r>
    <n v="294"/>
    <x v="0"/>
    <x v="1"/>
    <x v="39"/>
    <s v="A"/>
    <x v="0"/>
  </r>
  <r>
    <n v="295"/>
    <x v="11"/>
    <x v="1"/>
    <x v="72"/>
    <s v="A"/>
    <x v="1"/>
  </r>
  <r>
    <n v="296"/>
    <x v="4"/>
    <x v="1"/>
    <x v="7"/>
    <s v="A"/>
    <x v="2"/>
  </r>
  <r>
    <n v="297"/>
    <x v="11"/>
    <x v="0"/>
    <x v="38"/>
    <s v="A"/>
    <x v="0"/>
  </r>
  <r>
    <n v="298"/>
    <x v="1"/>
    <x v="0"/>
    <x v="49"/>
    <s v="A"/>
    <x v="0"/>
  </r>
  <r>
    <n v="299"/>
    <x v="11"/>
    <x v="0"/>
    <x v="64"/>
    <s v="A"/>
    <x v="1"/>
  </r>
  <r>
    <n v="300"/>
    <x v="11"/>
    <x v="1"/>
    <x v="24"/>
    <s v="A"/>
    <x v="2"/>
  </r>
  <r>
    <n v="301"/>
    <x v="11"/>
    <x v="0"/>
    <x v="32"/>
    <s v="A"/>
    <x v="1"/>
  </r>
  <r>
    <n v="302"/>
    <x v="7"/>
    <x v="1"/>
    <x v="43"/>
    <s v="A"/>
    <x v="0"/>
  </r>
  <r>
    <n v="303"/>
    <x v="11"/>
    <x v="1"/>
    <x v="69"/>
    <s v="A"/>
    <x v="2"/>
  </r>
  <r>
    <n v="304"/>
    <x v="11"/>
    <x v="1"/>
    <x v="68"/>
    <s v="A"/>
    <x v="2"/>
  </r>
  <r>
    <n v="305"/>
    <x v="3"/>
    <x v="1"/>
    <x v="64"/>
    <s v="A"/>
    <x v="1"/>
  </r>
  <r>
    <n v="306"/>
    <x v="11"/>
    <x v="1"/>
    <x v="31"/>
    <s v="A"/>
    <x v="0"/>
  </r>
  <r>
    <n v="307"/>
    <x v="0"/>
    <x v="0"/>
    <x v="11"/>
    <s v="A"/>
    <x v="2"/>
  </r>
  <r>
    <n v="308"/>
    <x v="1"/>
    <x v="1"/>
    <x v="60"/>
    <s v="A"/>
    <x v="1"/>
  </r>
  <r>
    <n v="309"/>
    <x v="8"/>
    <x v="0"/>
    <x v="7"/>
    <s v="A"/>
    <x v="2"/>
  </r>
  <r>
    <n v="310"/>
    <x v="0"/>
    <x v="0"/>
    <x v="28"/>
    <s v="A"/>
    <x v="0"/>
  </r>
  <r>
    <n v="311"/>
    <x v="3"/>
    <x v="0"/>
    <x v="71"/>
    <s v="A"/>
    <x v="1"/>
  </r>
  <r>
    <n v="312"/>
    <x v="10"/>
    <x v="0"/>
    <x v="18"/>
    <s v="A"/>
    <x v="1"/>
  </r>
  <r>
    <n v="313"/>
    <x v="11"/>
    <x v="1"/>
    <x v="55"/>
    <s v="A"/>
    <x v="2"/>
  </r>
  <r>
    <n v="314"/>
    <x v="1"/>
    <x v="0"/>
    <x v="18"/>
    <s v="A"/>
    <x v="1"/>
  </r>
  <r>
    <n v="315"/>
    <x v="11"/>
    <x v="1"/>
    <x v="16"/>
    <s v="A"/>
    <x v="2"/>
  </r>
  <r>
    <n v="316"/>
    <x v="11"/>
    <x v="1"/>
    <x v="37"/>
    <s v="A"/>
    <x v="2"/>
  </r>
  <r>
    <n v="317"/>
    <x v="0"/>
    <x v="0"/>
    <x v="58"/>
    <s v="A"/>
    <x v="0"/>
  </r>
  <r>
    <n v="318"/>
    <x v="11"/>
    <x v="1"/>
    <x v="17"/>
    <s v="A"/>
    <x v="1"/>
  </r>
  <r>
    <n v="319"/>
    <x v="11"/>
    <x v="1"/>
    <x v="2"/>
    <s v="A"/>
    <x v="1"/>
  </r>
  <r>
    <n v="320"/>
    <x v="7"/>
    <x v="0"/>
    <x v="21"/>
    <s v="A"/>
    <x v="1"/>
  </r>
  <r>
    <n v="321"/>
    <x v="11"/>
    <x v="0"/>
    <x v="39"/>
    <s v="A"/>
    <x v="0"/>
  </r>
  <r>
    <n v="322"/>
    <x v="11"/>
    <x v="0"/>
    <x v="28"/>
    <s v="A"/>
    <x v="0"/>
  </r>
  <r>
    <n v="323"/>
    <x v="0"/>
    <x v="0"/>
    <x v="1"/>
    <s v="A"/>
    <x v="1"/>
  </r>
  <r>
    <n v="324"/>
    <x v="3"/>
    <x v="1"/>
    <x v="50"/>
    <s v="A"/>
    <x v="0"/>
  </r>
  <r>
    <n v="325"/>
    <x v="0"/>
    <x v="0"/>
    <x v="39"/>
    <s v="A"/>
    <x v="0"/>
  </r>
  <r>
    <n v="326"/>
    <x v="12"/>
    <x v="0"/>
    <x v="3"/>
    <s v="A"/>
    <x v="1"/>
  </r>
  <r>
    <n v="327"/>
    <x v="11"/>
    <x v="1"/>
    <x v="9"/>
    <s v="A"/>
    <x v="0"/>
  </r>
  <r>
    <n v="328"/>
    <x v="11"/>
    <x v="0"/>
    <x v="72"/>
    <s v="A"/>
    <x v="1"/>
  </r>
  <r>
    <n v="329"/>
    <x v="1"/>
    <x v="1"/>
    <x v="29"/>
    <s v="A"/>
    <x v="1"/>
  </r>
  <r>
    <n v="330"/>
    <x v="11"/>
    <x v="1"/>
    <x v="35"/>
    <s v="A"/>
    <x v="1"/>
  </r>
  <r>
    <n v="331"/>
    <x v="5"/>
    <x v="0"/>
    <x v="58"/>
    <s v="A"/>
    <x v="0"/>
  </r>
  <r>
    <n v="332"/>
    <x v="11"/>
    <x v="0"/>
    <x v="20"/>
    <s v="A"/>
    <x v="2"/>
  </r>
  <r>
    <n v="333"/>
    <x v="7"/>
    <x v="0"/>
    <x v="35"/>
    <s v="A"/>
    <x v="1"/>
  </r>
  <r>
    <n v="334"/>
    <x v="0"/>
    <x v="0"/>
    <x v="48"/>
    <s v="A"/>
    <x v="0"/>
  </r>
  <r>
    <n v="335"/>
    <x v="11"/>
    <x v="1"/>
    <x v="11"/>
    <s v="A"/>
    <x v="2"/>
  </r>
  <r>
    <n v="336"/>
    <x v="1"/>
    <x v="1"/>
    <x v="70"/>
    <s v="A"/>
    <x v="0"/>
  </r>
  <r>
    <n v="337"/>
    <x v="5"/>
    <x v="0"/>
    <x v="64"/>
    <s v="A"/>
    <x v="1"/>
  </r>
  <r>
    <n v="338"/>
    <x v="11"/>
    <x v="1"/>
    <x v="47"/>
    <s v="A"/>
    <x v="1"/>
  </r>
  <r>
    <n v="339"/>
    <x v="0"/>
    <x v="1"/>
    <x v="38"/>
    <s v="A"/>
    <x v="0"/>
  </r>
  <r>
    <n v="340"/>
    <x v="0"/>
    <x v="0"/>
    <x v="19"/>
    <s v="A"/>
    <x v="2"/>
  </r>
  <r>
    <n v="341"/>
    <x v="1"/>
    <x v="1"/>
    <x v="72"/>
    <s v="A"/>
    <x v="1"/>
  </r>
  <r>
    <n v="342"/>
    <x v="11"/>
    <x v="1"/>
    <x v="11"/>
    <s v="A"/>
    <x v="2"/>
  </r>
  <r>
    <n v="343"/>
    <x v="11"/>
    <x v="1"/>
    <x v="61"/>
    <s v="A"/>
    <x v="2"/>
  </r>
  <r>
    <n v="344"/>
    <x v="9"/>
    <x v="1"/>
    <x v="12"/>
    <s v="A"/>
    <x v="2"/>
  </r>
  <r>
    <n v="345"/>
    <x v="11"/>
    <x v="1"/>
    <x v="0"/>
    <s v="A"/>
    <x v="0"/>
  </r>
  <r>
    <n v="346"/>
    <x v="1"/>
    <x v="1"/>
    <x v="23"/>
    <s v="A"/>
    <x v="0"/>
  </r>
  <r>
    <n v="347"/>
    <x v="4"/>
    <x v="1"/>
    <x v="22"/>
    <s v="A"/>
    <x v="1"/>
  </r>
  <r>
    <n v="348"/>
    <x v="0"/>
    <x v="0"/>
    <x v="55"/>
    <s v="A"/>
    <x v="2"/>
  </r>
  <r>
    <n v="349"/>
    <x v="4"/>
    <x v="1"/>
    <x v="29"/>
    <s v="A"/>
    <x v="1"/>
  </r>
  <r>
    <n v="350"/>
    <x v="7"/>
    <x v="1"/>
    <x v="2"/>
    <s v="A"/>
    <x v="1"/>
  </r>
  <r>
    <n v="351"/>
    <x v="3"/>
    <x v="1"/>
    <x v="56"/>
    <s v="A"/>
    <x v="2"/>
  </r>
  <r>
    <n v="352"/>
    <x v="0"/>
    <x v="0"/>
    <x v="27"/>
    <s v="A"/>
    <x v="2"/>
  </r>
  <r>
    <n v="353"/>
    <x v="0"/>
    <x v="1"/>
    <x v="24"/>
    <s v="A"/>
    <x v="2"/>
  </r>
  <r>
    <n v="354"/>
    <x v="11"/>
    <x v="0"/>
    <x v="43"/>
    <s v="A"/>
    <x v="0"/>
  </r>
  <r>
    <n v="355"/>
    <x v="0"/>
    <x v="1"/>
    <x v="1"/>
    <s v="A"/>
    <x v="1"/>
  </r>
  <r>
    <n v="356"/>
    <x v="11"/>
    <x v="0"/>
    <x v="62"/>
    <s v="A"/>
    <x v="1"/>
  </r>
  <r>
    <n v="357"/>
    <x v="6"/>
    <x v="1"/>
    <x v="7"/>
    <s v="A"/>
    <x v="2"/>
  </r>
  <r>
    <n v="358"/>
    <x v="1"/>
    <x v="0"/>
    <x v="57"/>
    <s v="A"/>
    <x v="1"/>
  </r>
  <r>
    <n v="359"/>
    <x v="0"/>
    <x v="1"/>
    <x v="33"/>
    <s v="A"/>
    <x v="1"/>
  </r>
  <r>
    <n v="360"/>
    <x v="11"/>
    <x v="0"/>
    <x v="9"/>
    <s v="A"/>
    <x v="0"/>
  </r>
  <r>
    <n v="361"/>
    <x v="10"/>
    <x v="0"/>
    <x v="56"/>
    <s v="A"/>
    <x v="2"/>
  </r>
  <r>
    <n v="362"/>
    <x v="11"/>
    <x v="0"/>
    <x v="19"/>
    <s v="A"/>
    <x v="2"/>
  </r>
  <r>
    <n v="363"/>
    <x v="11"/>
    <x v="1"/>
    <x v="14"/>
    <s v="A"/>
    <x v="1"/>
  </r>
  <r>
    <n v="364"/>
    <x v="1"/>
    <x v="0"/>
    <x v="48"/>
    <s v="A"/>
    <x v="0"/>
  </r>
  <r>
    <n v="365"/>
    <x v="0"/>
    <x v="0"/>
    <x v="32"/>
    <s v="A"/>
    <x v="1"/>
  </r>
  <r>
    <n v="366"/>
    <x v="11"/>
    <x v="1"/>
    <x v="42"/>
    <s v="A"/>
    <x v="2"/>
  </r>
  <r>
    <n v="367"/>
    <x v="11"/>
    <x v="0"/>
    <x v="45"/>
    <s v="A"/>
    <x v="0"/>
  </r>
  <r>
    <n v="368"/>
    <x v="9"/>
    <x v="1"/>
    <x v="64"/>
    <s v="A"/>
    <x v="1"/>
  </r>
  <r>
    <n v="369"/>
    <x v="0"/>
    <x v="1"/>
    <x v="2"/>
    <s v="A"/>
    <x v="1"/>
  </r>
  <r>
    <n v="370"/>
    <x v="3"/>
    <x v="1"/>
    <x v="17"/>
    <s v="A"/>
    <x v="1"/>
  </r>
  <r>
    <n v="371"/>
    <x v="1"/>
    <x v="0"/>
    <x v="19"/>
    <s v="A"/>
    <x v="2"/>
  </r>
  <r>
    <n v="372"/>
    <x v="11"/>
    <x v="0"/>
    <x v="44"/>
    <s v="A"/>
    <x v="2"/>
  </r>
  <r>
    <n v="373"/>
    <x v="11"/>
    <x v="1"/>
    <x v="37"/>
    <s v="A"/>
    <x v="2"/>
  </r>
  <r>
    <n v="374"/>
    <x v="4"/>
    <x v="0"/>
    <x v="68"/>
    <s v="A"/>
    <x v="2"/>
  </r>
  <r>
    <n v="375"/>
    <x v="3"/>
    <x v="1"/>
    <x v="71"/>
    <s v="A"/>
    <x v="1"/>
  </r>
  <r>
    <n v="376"/>
    <x v="11"/>
    <x v="1"/>
    <x v="37"/>
    <s v="A"/>
    <x v="2"/>
  </r>
  <r>
    <n v="377"/>
    <x v="11"/>
    <x v="1"/>
    <x v="52"/>
    <s v="A"/>
    <x v="1"/>
  </r>
  <r>
    <n v="378"/>
    <x v="13"/>
    <x v="0"/>
    <x v="63"/>
    <s v="A"/>
    <x v="2"/>
  </r>
  <r>
    <n v="379"/>
    <x v="11"/>
    <x v="0"/>
    <x v="64"/>
    <s v="A"/>
    <x v="1"/>
  </r>
  <r>
    <n v="380"/>
    <x v="0"/>
    <x v="1"/>
    <x v="43"/>
    <s v="A"/>
    <x v="0"/>
  </r>
  <r>
    <n v="381"/>
    <x v="10"/>
    <x v="0"/>
    <x v="53"/>
    <s v="A"/>
    <x v="2"/>
  </r>
  <r>
    <n v="382"/>
    <x v="11"/>
    <x v="0"/>
    <x v="4"/>
    <s v="A"/>
    <x v="2"/>
  </r>
  <r>
    <n v="383"/>
    <x v="0"/>
    <x v="1"/>
    <x v="66"/>
    <s v="A"/>
    <x v="1"/>
  </r>
  <r>
    <n v="384"/>
    <x v="3"/>
    <x v="0"/>
    <x v="56"/>
    <s v="A"/>
    <x v="2"/>
  </r>
  <r>
    <n v="385"/>
    <x v="3"/>
    <x v="1"/>
    <x v="3"/>
    <s v="A"/>
    <x v="1"/>
  </r>
  <r>
    <n v="386"/>
    <x v="11"/>
    <x v="1"/>
    <x v="8"/>
    <s v="A"/>
    <x v="2"/>
  </r>
  <r>
    <n v="387"/>
    <x v="3"/>
    <x v="1"/>
    <x v="62"/>
    <s v="A"/>
    <x v="1"/>
  </r>
  <r>
    <n v="388"/>
    <x v="6"/>
    <x v="0"/>
    <x v="19"/>
    <s v="A"/>
    <x v="2"/>
  </r>
  <r>
    <n v="389"/>
    <x v="3"/>
    <x v="1"/>
    <x v="28"/>
    <s v="A"/>
    <x v="0"/>
  </r>
  <r>
    <n v="390"/>
    <x v="11"/>
    <x v="0"/>
    <x v="37"/>
    <s v="A"/>
    <x v="2"/>
  </r>
  <r>
    <n v="391"/>
    <x v="0"/>
    <x v="1"/>
    <x v="53"/>
    <s v="A"/>
    <x v="2"/>
  </r>
  <r>
    <n v="392"/>
    <x v="11"/>
    <x v="0"/>
    <x v="42"/>
    <s v="A"/>
    <x v="2"/>
  </r>
  <r>
    <n v="393"/>
    <x v="11"/>
    <x v="1"/>
    <x v="26"/>
    <s v="A"/>
    <x v="0"/>
  </r>
  <r>
    <n v="394"/>
    <x v="11"/>
    <x v="1"/>
    <x v="11"/>
    <s v="A"/>
    <x v="2"/>
  </r>
  <r>
    <n v="395"/>
    <x v="11"/>
    <x v="1"/>
    <x v="28"/>
    <s v="A"/>
    <x v="0"/>
  </r>
  <r>
    <n v="396"/>
    <x v="1"/>
    <x v="1"/>
    <x v="30"/>
    <s v="A"/>
    <x v="1"/>
  </r>
  <r>
    <n v="397"/>
    <x v="1"/>
    <x v="1"/>
    <x v="39"/>
    <s v="A"/>
    <x v="0"/>
  </r>
  <r>
    <n v="398"/>
    <x v="0"/>
    <x v="0"/>
    <x v="57"/>
    <s v="A"/>
    <x v="1"/>
  </r>
  <r>
    <n v="399"/>
    <x v="11"/>
    <x v="1"/>
    <x v="40"/>
    <s v="A"/>
    <x v="2"/>
  </r>
  <r>
    <n v="400"/>
    <x v="3"/>
    <x v="0"/>
    <x v="59"/>
    <s v="A"/>
    <x v="2"/>
  </r>
  <r>
    <n v="401"/>
    <x v="11"/>
    <x v="0"/>
    <x v="51"/>
    <s v="A"/>
    <x v="1"/>
  </r>
  <r>
    <n v="402"/>
    <x v="11"/>
    <x v="0"/>
    <x v="23"/>
    <s v="A"/>
    <x v="0"/>
  </r>
  <r>
    <n v="403"/>
    <x v="9"/>
    <x v="0"/>
    <x v="55"/>
    <s v="A"/>
    <x v="2"/>
  </r>
  <r>
    <n v="404"/>
    <x v="7"/>
    <x v="1"/>
    <x v="70"/>
    <s v="A"/>
    <x v="0"/>
  </r>
  <r>
    <n v="405"/>
    <x v="11"/>
    <x v="1"/>
    <x v="40"/>
    <s v="A"/>
    <x v="2"/>
  </r>
  <r>
    <n v="406"/>
    <x v="11"/>
    <x v="1"/>
    <x v="49"/>
    <s v="A"/>
    <x v="0"/>
  </r>
  <r>
    <n v="407"/>
    <x v="0"/>
    <x v="1"/>
    <x v="36"/>
    <s v="A"/>
    <x v="2"/>
  </r>
  <r>
    <n v="408"/>
    <x v="0"/>
    <x v="0"/>
    <x v="18"/>
    <s v="A"/>
    <x v="1"/>
  </r>
  <r>
    <n v="409"/>
    <x v="1"/>
    <x v="0"/>
    <x v="13"/>
    <s v="A"/>
    <x v="2"/>
  </r>
  <r>
    <n v="410"/>
    <x v="11"/>
    <x v="1"/>
    <x v="2"/>
    <s v="A"/>
    <x v="1"/>
  </r>
  <r>
    <n v="411"/>
    <x v="5"/>
    <x v="0"/>
    <x v="0"/>
    <s v="A"/>
    <x v="0"/>
  </r>
  <r>
    <n v="412"/>
    <x v="11"/>
    <x v="1"/>
    <x v="62"/>
    <s v="A"/>
    <x v="1"/>
  </r>
  <r>
    <n v="413"/>
    <x v="1"/>
    <x v="0"/>
    <x v="21"/>
    <s v="A"/>
    <x v="1"/>
  </r>
  <r>
    <n v="414"/>
    <x v="11"/>
    <x v="0"/>
    <x v="53"/>
    <s v="A"/>
    <x v="2"/>
  </r>
  <r>
    <n v="415"/>
    <x v="11"/>
    <x v="0"/>
    <x v="44"/>
    <s v="A"/>
    <x v="2"/>
  </r>
  <r>
    <n v="416"/>
    <x v="11"/>
    <x v="1"/>
    <x v="13"/>
    <s v="A"/>
    <x v="2"/>
  </r>
  <r>
    <n v="417"/>
    <x v="0"/>
    <x v="0"/>
    <x v="30"/>
    <s v="A"/>
    <x v="1"/>
  </r>
  <r>
    <n v="418"/>
    <x v="5"/>
    <x v="1"/>
    <x v="28"/>
    <s v="A"/>
    <x v="0"/>
  </r>
  <r>
    <n v="419"/>
    <x v="0"/>
    <x v="0"/>
    <x v="24"/>
    <s v="A"/>
    <x v="2"/>
  </r>
  <r>
    <n v="420"/>
    <x v="1"/>
    <x v="1"/>
    <x v="27"/>
    <s v="A"/>
    <x v="2"/>
  </r>
  <r>
    <n v="421"/>
    <x v="10"/>
    <x v="0"/>
    <x v="36"/>
    <s v="A"/>
    <x v="2"/>
  </r>
  <r>
    <n v="422"/>
    <x v="11"/>
    <x v="1"/>
    <x v="13"/>
    <s v="A"/>
    <x v="2"/>
  </r>
  <r>
    <n v="423"/>
    <x v="5"/>
    <x v="1"/>
    <x v="23"/>
    <s v="A"/>
    <x v="0"/>
  </r>
  <r>
    <n v="424"/>
    <x v="1"/>
    <x v="0"/>
    <x v="24"/>
    <s v="A"/>
    <x v="2"/>
  </r>
  <r>
    <n v="425"/>
    <x v="11"/>
    <x v="0"/>
    <x v="47"/>
    <s v="A"/>
    <x v="1"/>
  </r>
  <r>
    <n v="426"/>
    <x v="5"/>
    <x v="1"/>
    <x v="20"/>
    <s v="A"/>
    <x v="2"/>
  </r>
  <r>
    <n v="427"/>
    <x v="11"/>
    <x v="0"/>
    <x v="22"/>
    <s v="A"/>
    <x v="1"/>
  </r>
  <r>
    <n v="428"/>
    <x v="3"/>
    <x v="1"/>
    <x v="56"/>
    <s v="A"/>
    <x v="2"/>
  </r>
  <r>
    <n v="429"/>
    <x v="7"/>
    <x v="1"/>
    <x v="64"/>
    <s v="A"/>
    <x v="1"/>
  </r>
  <r>
    <n v="430"/>
    <x v="11"/>
    <x v="0"/>
    <x v="10"/>
    <s v="A"/>
    <x v="2"/>
  </r>
  <r>
    <n v="431"/>
    <x v="11"/>
    <x v="1"/>
    <x v="49"/>
    <s v="A"/>
    <x v="0"/>
  </r>
  <r>
    <n v="432"/>
    <x v="1"/>
    <x v="1"/>
    <x v="9"/>
    <s v="A"/>
    <x v="0"/>
  </r>
  <r>
    <n v="433"/>
    <x v="11"/>
    <x v="0"/>
    <x v="29"/>
    <s v="A"/>
    <x v="1"/>
  </r>
  <r>
    <n v="434"/>
    <x v="6"/>
    <x v="0"/>
    <x v="67"/>
    <s v="A"/>
    <x v="0"/>
  </r>
  <r>
    <n v="435"/>
    <x v="11"/>
    <x v="1"/>
    <x v="37"/>
    <s v="A"/>
    <x v="2"/>
  </r>
  <r>
    <n v="436"/>
    <x v="1"/>
    <x v="0"/>
    <x v="4"/>
    <s v="A"/>
    <x v="2"/>
  </r>
  <r>
    <n v="437"/>
    <x v="2"/>
    <x v="1"/>
    <x v="28"/>
    <s v="A"/>
    <x v="0"/>
  </r>
  <r>
    <n v="438"/>
    <x v="2"/>
    <x v="0"/>
    <x v="38"/>
    <s v="A"/>
    <x v="0"/>
  </r>
  <r>
    <n v="439"/>
    <x v="1"/>
    <x v="0"/>
    <x v="46"/>
    <s v="A"/>
    <x v="2"/>
  </r>
  <r>
    <n v="440"/>
    <x v="7"/>
    <x v="0"/>
    <x v="40"/>
    <s v="A"/>
    <x v="2"/>
  </r>
  <r>
    <n v="441"/>
    <x v="2"/>
    <x v="0"/>
    <x v="25"/>
    <s v="A"/>
    <x v="2"/>
  </r>
  <r>
    <n v="442"/>
    <x v="2"/>
    <x v="0"/>
    <x v="5"/>
    <s v="A"/>
    <x v="2"/>
  </r>
  <r>
    <n v="443"/>
    <x v="2"/>
    <x v="1"/>
    <x v="48"/>
    <s v="A"/>
    <x v="0"/>
  </r>
  <r>
    <n v="444"/>
    <x v="1"/>
    <x v="1"/>
    <x v="45"/>
    <s v="A"/>
    <x v="0"/>
  </r>
  <r>
    <n v="445"/>
    <x v="2"/>
    <x v="1"/>
    <x v="21"/>
    <s v="A"/>
    <x v="1"/>
  </r>
  <r>
    <n v="446"/>
    <x v="2"/>
    <x v="0"/>
    <x v="65"/>
    <s v="A"/>
    <x v="2"/>
  </r>
  <r>
    <n v="447"/>
    <x v="2"/>
    <x v="1"/>
    <x v="25"/>
    <s v="A"/>
    <x v="2"/>
  </r>
  <r>
    <n v="448"/>
    <x v="3"/>
    <x v="0"/>
    <x v="13"/>
    <s v="A"/>
    <x v="2"/>
  </r>
  <r>
    <n v="449"/>
    <x v="2"/>
    <x v="0"/>
    <x v="30"/>
    <s v="A"/>
    <x v="1"/>
  </r>
  <r>
    <n v="450"/>
    <x v="10"/>
    <x v="1"/>
    <x v="30"/>
    <s v="A"/>
    <x v="1"/>
  </r>
  <r>
    <n v="451"/>
    <x v="6"/>
    <x v="0"/>
    <x v="46"/>
    <s v="A"/>
    <x v="2"/>
  </r>
  <r>
    <n v="452"/>
    <x v="1"/>
    <x v="0"/>
    <x v="8"/>
    <s v="A"/>
    <x v="2"/>
  </r>
  <r>
    <n v="453"/>
    <x v="0"/>
    <x v="0"/>
    <x v="41"/>
    <s v="A"/>
    <x v="1"/>
  </r>
  <r>
    <n v="454"/>
    <x v="2"/>
    <x v="1"/>
    <x v="33"/>
    <s v="A"/>
    <x v="1"/>
  </r>
  <r>
    <n v="455"/>
    <x v="7"/>
    <x v="1"/>
    <x v="41"/>
    <s v="A"/>
    <x v="1"/>
  </r>
  <r>
    <n v="456"/>
    <x v="3"/>
    <x v="0"/>
    <x v="8"/>
    <s v="A"/>
    <x v="2"/>
  </r>
  <r>
    <n v="457"/>
    <x v="4"/>
    <x v="1"/>
    <x v="3"/>
    <s v="A"/>
    <x v="1"/>
  </r>
  <r>
    <n v="458"/>
    <x v="9"/>
    <x v="0"/>
    <x v="44"/>
    <s v="A"/>
    <x v="2"/>
  </r>
  <r>
    <n v="459"/>
    <x v="10"/>
    <x v="1"/>
    <x v="39"/>
    <s v="A"/>
    <x v="0"/>
  </r>
  <r>
    <n v="460"/>
    <x v="3"/>
    <x v="1"/>
    <x v="64"/>
    <s v="A"/>
    <x v="1"/>
  </r>
  <r>
    <n v="461"/>
    <x v="3"/>
    <x v="0"/>
    <x v="25"/>
    <s v="A"/>
    <x v="2"/>
  </r>
  <r>
    <n v="462"/>
    <x v="2"/>
    <x v="1"/>
    <x v="59"/>
    <s v="A"/>
    <x v="2"/>
  </r>
  <r>
    <n v="463"/>
    <x v="7"/>
    <x v="0"/>
    <x v="29"/>
    <s v="A"/>
    <x v="1"/>
  </r>
  <r>
    <n v="464"/>
    <x v="10"/>
    <x v="1"/>
    <x v="70"/>
    <s v="A"/>
    <x v="0"/>
  </r>
  <r>
    <n v="465"/>
    <x v="2"/>
    <x v="0"/>
    <x v="1"/>
    <s v="A"/>
    <x v="1"/>
  </r>
  <r>
    <n v="466"/>
    <x v="10"/>
    <x v="1"/>
    <x v="9"/>
    <s v="A"/>
    <x v="0"/>
  </r>
  <r>
    <n v="467"/>
    <x v="0"/>
    <x v="0"/>
    <x v="5"/>
    <s v="A"/>
    <x v="2"/>
  </r>
  <r>
    <n v="468"/>
    <x v="6"/>
    <x v="0"/>
    <x v="13"/>
    <s v="A"/>
    <x v="2"/>
  </r>
  <r>
    <n v="469"/>
    <x v="0"/>
    <x v="1"/>
    <x v="36"/>
    <s v="A"/>
    <x v="2"/>
  </r>
  <r>
    <n v="470"/>
    <x v="2"/>
    <x v="1"/>
    <x v="9"/>
    <s v="A"/>
    <x v="0"/>
  </r>
  <r>
    <n v="471"/>
    <x v="9"/>
    <x v="1"/>
    <x v="42"/>
    <s v="A"/>
    <x v="2"/>
  </r>
  <r>
    <n v="472"/>
    <x v="0"/>
    <x v="0"/>
    <x v="71"/>
    <s v="A"/>
    <x v="1"/>
  </r>
  <r>
    <n v="473"/>
    <x v="12"/>
    <x v="1"/>
    <x v="26"/>
    <s v="A"/>
    <x v="0"/>
  </r>
  <r>
    <n v="474"/>
    <x v="9"/>
    <x v="0"/>
    <x v="46"/>
    <s v="A"/>
    <x v="2"/>
  </r>
  <r>
    <n v="475"/>
    <x v="2"/>
    <x v="1"/>
    <x v="47"/>
    <s v="A"/>
    <x v="1"/>
  </r>
  <r>
    <n v="476"/>
    <x v="2"/>
    <x v="1"/>
    <x v="59"/>
    <s v="A"/>
    <x v="2"/>
  </r>
  <r>
    <n v="477"/>
    <x v="3"/>
    <x v="0"/>
    <x v="0"/>
    <s v="A"/>
    <x v="0"/>
  </r>
  <r>
    <n v="478"/>
    <x v="1"/>
    <x v="1"/>
    <x v="18"/>
    <s v="A"/>
    <x v="1"/>
  </r>
  <r>
    <n v="479"/>
    <x v="9"/>
    <x v="0"/>
    <x v="4"/>
    <s v="A"/>
    <x v="2"/>
  </r>
  <r>
    <n v="480"/>
    <x v="9"/>
    <x v="0"/>
    <x v="32"/>
    <s v="A"/>
    <x v="1"/>
  </r>
  <r>
    <n v="481"/>
    <x v="3"/>
    <x v="1"/>
    <x v="1"/>
    <s v="A"/>
    <x v="1"/>
  </r>
  <r>
    <n v="482"/>
    <x v="0"/>
    <x v="0"/>
    <x v="10"/>
    <s v="A"/>
    <x v="2"/>
  </r>
  <r>
    <n v="483"/>
    <x v="0"/>
    <x v="1"/>
    <x v="23"/>
    <s v="A"/>
    <x v="0"/>
  </r>
  <r>
    <n v="484"/>
    <x v="2"/>
    <x v="1"/>
    <x v="7"/>
    <s v="A"/>
    <x v="2"/>
  </r>
  <r>
    <n v="485"/>
    <x v="0"/>
    <x v="0"/>
    <x v="26"/>
    <s v="A"/>
    <x v="0"/>
  </r>
  <r>
    <n v="486"/>
    <x v="8"/>
    <x v="1"/>
    <x v="24"/>
    <s v="A"/>
    <x v="2"/>
  </r>
  <r>
    <n v="487"/>
    <x v="3"/>
    <x v="1"/>
    <x v="4"/>
    <s v="A"/>
    <x v="2"/>
  </r>
  <r>
    <n v="488"/>
    <x v="2"/>
    <x v="1"/>
    <x v="26"/>
    <s v="A"/>
    <x v="0"/>
  </r>
  <r>
    <n v="489"/>
    <x v="2"/>
    <x v="1"/>
    <x v="6"/>
    <s v="A"/>
    <x v="2"/>
  </r>
  <r>
    <n v="490"/>
    <x v="1"/>
    <x v="0"/>
    <x v="33"/>
    <s v="A"/>
    <x v="1"/>
  </r>
  <r>
    <n v="491"/>
    <x v="3"/>
    <x v="0"/>
    <x v="22"/>
    <s v="A"/>
    <x v="1"/>
  </r>
  <r>
    <n v="492"/>
    <x v="1"/>
    <x v="1"/>
    <x v="9"/>
    <s v="A"/>
    <x v="0"/>
  </r>
  <r>
    <n v="493"/>
    <x v="2"/>
    <x v="1"/>
    <x v="10"/>
    <s v="A"/>
    <x v="2"/>
  </r>
  <r>
    <n v="494"/>
    <x v="0"/>
    <x v="0"/>
    <x v="26"/>
    <s v="A"/>
    <x v="0"/>
  </r>
  <r>
    <n v="495"/>
    <x v="2"/>
    <x v="1"/>
    <x v="41"/>
    <s v="A"/>
    <x v="1"/>
  </r>
  <r>
    <n v="496"/>
    <x v="3"/>
    <x v="1"/>
    <x v="58"/>
    <s v="A"/>
    <x v="0"/>
  </r>
  <r>
    <n v="497"/>
    <x v="2"/>
    <x v="0"/>
    <x v="61"/>
    <s v="A"/>
    <x v="2"/>
  </r>
  <r>
    <n v="498"/>
    <x v="7"/>
    <x v="1"/>
    <x v="9"/>
    <s v="A"/>
    <x v="0"/>
  </r>
  <r>
    <n v="499"/>
    <x v="3"/>
    <x v="0"/>
    <x v="37"/>
    <s v="A"/>
    <x v="2"/>
  </r>
  <r>
    <n v="500"/>
    <x v="2"/>
    <x v="1"/>
    <x v="25"/>
    <s v="A"/>
    <x v="2"/>
  </r>
  <r>
    <n v="501"/>
    <x v="1"/>
    <x v="1"/>
    <x v="71"/>
    <s v="B"/>
    <x v="1"/>
  </r>
  <r>
    <n v="502"/>
    <x v="1"/>
    <x v="0"/>
    <x v="27"/>
    <s v="B"/>
    <x v="2"/>
  </r>
  <r>
    <n v="503"/>
    <x v="2"/>
    <x v="1"/>
    <x v="64"/>
    <s v="B"/>
    <x v="1"/>
  </r>
  <r>
    <n v="504"/>
    <x v="9"/>
    <x v="0"/>
    <x v="14"/>
    <s v="B"/>
    <x v="1"/>
  </r>
  <r>
    <n v="505"/>
    <x v="1"/>
    <x v="1"/>
    <x v="15"/>
    <s v="B"/>
    <x v="2"/>
  </r>
  <r>
    <n v="506"/>
    <x v="2"/>
    <x v="0"/>
    <x v="71"/>
    <s v="B"/>
    <x v="1"/>
  </r>
  <r>
    <n v="507"/>
    <x v="2"/>
    <x v="0"/>
    <x v="17"/>
    <s v="B"/>
    <x v="1"/>
  </r>
  <r>
    <n v="508"/>
    <x v="13"/>
    <x v="1"/>
    <x v="11"/>
    <s v="B"/>
    <x v="2"/>
  </r>
  <r>
    <n v="509"/>
    <x v="0"/>
    <x v="0"/>
    <x v="58"/>
    <s v="B"/>
    <x v="0"/>
  </r>
  <r>
    <n v="510"/>
    <x v="2"/>
    <x v="1"/>
    <x v="2"/>
    <s v="B"/>
    <x v="1"/>
  </r>
  <r>
    <n v="511"/>
    <x v="2"/>
    <x v="0"/>
    <x v="44"/>
    <s v="B"/>
    <x v="2"/>
  </r>
  <r>
    <n v="512"/>
    <x v="1"/>
    <x v="1"/>
    <x v="46"/>
    <s v="B"/>
    <x v="2"/>
  </r>
  <r>
    <n v="513"/>
    <x v="2"/>
    <x v="1"/>
    <x v="43"/>
    <s v="B"/>
    <x v="0"/>
  </r>
  <r>
    <n v="514"/>
    <x v="2"/>
    <x v="1"/>
    <x v="37"/>
    <s v="B"/>
    <x v="2"/>
  </r>
  <r>
    <n v="515"/>
    <x v="1"/>
    <x v="1"/>
    <x v="33"/>
    <s v="B"/>
    <x v="1"/>
  </r>
  <r>
    <n v="516"/>
    <x v="0"/>
    <x v="0"/>
    <x v="47"/>
    <s v="B"/>
    <x v="1"/>
  </r>
  <r>
    <n v="517"/>
    <x v="3"/>
    <x v="1"/>
    <x v="25"/>
    <s v="B"/>
    <x v="2"/>
  </r>
  <r>
    <n v="518"/>
    <x v="1"/>
    <x v="0"/>
    <x v="30"/>
    <s v="B"/>
    <x v="1"/>
  </r>
  <r>
    <n v="519"/>
    <x v="0"/>
    <x v="0"/>
    <x v="7"/>
    <s v="B"/>
    <x v="2"/>
  </r>
  <r>
    <n v="520"/>
    <x v="1"/>
    <x v="0"/>
    <x v="4"/>
    <s v="B"/>
    <x v="2"/>
  </r>
  <r>
    <n v="521"/>
    <x v="11"/>
    <x v="0"/>
    <x v="24"/>
    <s v="B"/>
    <x v="2"/>
  </r>
  <r>
    <n v="522"/>
    <x v="2"/>
    <x v="1"/>
    <x v="25"/>
    <s v="B"/>
    <x v="2"/>
  </r>
  <r>
    <n v="523"/>
    <x v="2"/>
    <x v="0"/>
    <x v="70"/>
    <s v="B"/>
    <x v="0"/>
  </r>
  <r>
    <n v="524"/>
    <x v="13"/>
    <x v="1"/>
    <x v="15"/>
    <s v="B"/>
    <x v="2"/>
  </r>
  <r>
    <n v="525"/>
    <x v="11"/>
    <x v="1"/>
    <x v="31"/>
    <s v="B"/>
    <x v="0"/>
  </r>
  <r>
    <n v="526"/>
    <x v="2"/>
    <x v="0"/>
    <x v="1"/>
    <s v="B"/>
    <x v="1"/>
  </r>
  <r>
    <n v="527"/>
    <x v="2"/>
    <x v="1"/>
    <x v="26"/>
    <s v="B"/>
    <x v="0"/>
  </r>
  <r>
    <n v="528"/>
    <x v="2"/>
    <x v="0"/>
    <x v="51"/>
    <s v="B"/>
    <x v="1"/>
  </r>
  <r>
    <n v="529"/>
    <x v="11"/>
    <x v="0"/>
    <x v="72"/>
    <s v="B"/>
    <x v="1"/>
  </r>
  <r>
    <n v="530"/>
    <x v="3"/>
    <x v="1"/>
    <x v="45"/>
    <s v="B"/>
    <x v="0"/>
  </r>
  <r>
    <n v="531"/>
    <x v="2"/>
    <x v="1"/>
    <x v="35"/>
    <s v="B"/>
    <x v="1"/>
  </r>
  <r>
    <n v="532"/>
    <x v="2"/>
    <x v="1"/>
    <x v="12"/>
    <s v="B"/>
    <x v="2"/>
  </r>
  <r>
    <n v="533"/>
    <x v="2"/>
    <x v="1"/>
    <x v="29"/>
    <s v="B"/>
    <x v="1"/>
  </r>
  <r>
    <n v="534"/>
    <x v="11"/>
    <x v="0"/>
    <x v="36"/>
    <s v="B"/>
    <x v="2"/>
  </r>
  <r>
    <n v="535"/>
    <x v="8"/>
    <x v="0"/>
    <x v="71"/>
    <s v="B"/>
    <x v="1"/>
  </r>
  <r>
    <n v="536"/>
    <x v="7"/>
    <x v="1"/>
    <x v="63"/>
    <s v="B"/>
    <x v="2"/>
  </r>
  <r>
    <n v="537"/>
    <x v="3"/>
    <x v="1"/>
    <x v="64"/>
    <s v="B"/>
    <x v="1"/>
  </r>
  <r>
    <n v="538"/>
    <x v="11"/>
    <x v="0"/>
    <x v="9"/>
    <s v="B"/>
    <x v="0"/>
  </r>
  <r>
    <n v="539"/>
    <x v="11"/>
    <x v="1"/>
    <x v="58"/>
    <s v="B"/>
    <x v="0"/>
  </r>
  <r>
    <n v="540"/>
    <x v="3"/>
    <x v="0"/>
    <x v="23"/>
    <s v="B"/>
    <x v="0"/>
  </r>
  <r>
    <n v="541"/>
    <x v="2"/>
    <x v="0"/>
    <x v="16"/>
    <s v="B"/>
    <x v="2"/>
  </r>
  <r>
    <n v="542"/>
    <x v="3"/>
    <x v="1"/>
    <x v="54"/>
    <s v="B"/>
    <x v="0"/>
  </r>
  <r>
    <n v="543"/>
    <x v="0"/>
    <x v="1"/>
    <x v="59"/>
    <s v="B"/>
    <x v="2"/>
  </r>
  <r>
    <n v="544"/>
    <x v="5"/>
    <x v="0"/>
    <x v="2"/>
    <s v="B"/>
    <x v="1"/>
  </r>
  <r>
    <n v="545"/>
    <x v="2"/>
    <x v="0"/>
    <x v="6"/>
    <s v="B"/>
    <x v="2"/>
  </r>
  <r>
    <n v="546"/>
    <x v="2"/>
    <x v="0"/>
    <x v="66"/>
    <s v="B"/>
    <x v="1"/>
  </r>
  <r>
    <n v="547"/>
    <x v="2"/>
    <x v="1"/>
    <x v="63"/>
    <s v="B"/>
    <x v="2"/>
  </r>
  <r>
    <n v="548"/>
    <x v="2"/>
    <x v="0"/>
    <x v="14"/>
    <s v="B"/>
    <x v="1"/>
  </r>
  <r>
    <n v="549"/>
    <x v="2"/>
    <x v="0"/>
    <x v="7"/>
    <s v="B"/>
    <x v="2"/>
  </r>
  <r>
    <n v="550"/>
    <x v="2"/>
    <x v="0"/>
    <x v="0"/>
    <s v="B"/>
    <x v="0"/>
  </r>
  <r>
    <n v="551"/>
    <x v="13"/>
    <x v="0"/>
    <x v="31"/>
    <s v="B"/>
    <x v="0"/>
  </r>
  <r>
    <n v="552"/>
    <x v="11"/>
    <x v="1"/>
    <x v="65"/>
    <s v="B"/>
    <x v="2"/>
  </r>
  <r>
    <n v="553"/>
    <x v="3"/>
    <x v="0"/>
    <x v="49"/>
    <s v="B"/>
    <x v="0"/>
  </r>
  <r>
    <n v="554"/>
    <x v="11"/>
    <x v="1"/>
    <x v="43"/>
    <s v="B"/>
    <x v="0"/>
  </r>
  <r>
    <n v="555"/>
    <x v="2"/>
    <x v="1"/>
    <x v="36"/>
    <s v="B"/>
    <x v="2"/>
  </r>
  <r>
    <n v="556"/>
    <x v="0"/>
    <x v="1"/>
    <x v="27"/>
    <s v="B"/>
    <x v="2"/>
  </r>
  <r>
    <n v="557"/>
    <x v="7"/>
    <x v="0"/>
    <x v="12"/>
    <s v="B"/>
    <x v="2"/>
  </r>
  <r>
    <n v="558"/>
    <x v="11"/>
    <x v="1"/>
    <x v="27"/>
    <s v="B"/>
    <x v="2"/>
  </r>
  <r>
    <n v="559"/>
    <x v="4"/>
    <x v="1"/>
    <x v="7"/>
    <s v="B"/>
    <x v="2"/>
  </r>
  <r>
    <n v="560"/>
    <x v="4"/>
    <x v="1"/>
    <x v="4"/>
    <s v="B"/>
    <x v="2"/>
  </r>
  <r>
    <n v="561"/>
    <x v="9"/>
    <x v="1"/>
    <x v="54"/>
    <s v="B"/>
    <x v="0"/>
  </r>
  <r>
    <n v="562"/>
    <x v="5"/>
    <x v="1"/>
    <x v="8"/>
    <s v="B"/>
    <x v="2"/>
  </r>
  <r>
    <n v="563"/>
    <x v="0"/>
    <x v="1"/>
    <x v="59"/>
    <s v="B"/>
    <x v="2"/>
  </r>
  <r>
    <n v="564"/>
    <x v="2"/>
    <x v="1"/>
    <x v="40"/>
    <s v="B"/>
    <x v="2"/>
  </r>
  <r>
    <n v="565"/>
    <x v="0"/>
    <x v="0"/>
    <x v="5"/>
    <s v="B"/>
    <x v="2"/>
  </r>
  <r>
    <n v="566"/>
    <x v="2"/>
    <x v="0"/>
    <x v="46"/>
    <s v="B"/>
    <x v="2"/>
  </r>
  <r>
    <n v="567"/>
    <x v="3"/>
    <x v="0"/>
    <x v="33"/>
    <s v="B"/>
    <x v="1"/>
  </r>
  <r>
    <n v="568"/>
    <x v="0"/>
    <x v="1"/>
    <x v="10"/>
    <s v="B"/>
    <x v="2"/>
  </r>
  <r>
    <n v="569"/>
    <x v="2"/>
    <x v="0"/>
    <x v="5"/>
    <s v="B"/>
    <x v="2"/>
  </r>
  <r>
    <n v="570"/>
    <x v="11"/>
    <x v="1"/>
    <x v="24"/>
    <s v="B"/>
    <x v="2"/>
  </r>
  <r>
    <n v="571"/>
    <x v="9"/>
    <x v="1"/>
    <x v="61"/>
    <s v="B"/>
    <x v="2"/>
  </r>
  <r>
    <n v="572"/>
    <x v="0"/>
    <x v="1"/>
    <x v="42"/>
    <s v="B"/>
    <x v="2"/>
  </r>
  <r>
    <n v="573"/>
    <x v="0"/>
    <x v="1"/>
    <x v="63"/>
    <s v="B"/>
    <x v="2"/>
  </r>
  <r>
    <n v="574"/>
    <x v="2"/>
    <x v="1"/>
    <x v="62"/>
    <s v="B"/>
    <x v="1"/>
  </r>
  <r>
    <n v="575"/>
    <x v="11"/>
    <x v="1"/>
    <x v="16"/>
    <s v="B"/>
    <x v="2"/>
  </r>
  <r>
    <n v="576"/>
    <x v="2"/>
    <x v="0"/>
    <x v="21"/>
    <s v="B"/>
    <x v="1"/>
  </r>
  <r>
    <n v="577"/>
    <x v="0"/>
    <x v="1"/>
    <x v="46"/>
    <s v="B"/>
    <x v="2"/>
  </r>
  <r>
    <n v="578"/>
    <x v="3"/>
    <x v="1"/>
    <x v="43"/>
    <s v="B"/>
    <x v="0"/>
  </r>
  <r>
    <n v="579"/>
    <x v="2"/>
    <x v="1"/>
    <x v="5"/>
    <s v="B"/>
    <x v="2"/>
  </r>
  <r>
    <n v="580"/>
    <x v="2"/>
    <x v="1"/>
    <x v="58"/>
    <s v="B"/>
    <x v="0"/>
  </r>
  <r>
    <n v="581"/>
    <x v="2"/>
    <x v="0"/>
    <x v="30"/>
    <s v="B"/>
    <x v="1"/>
  </r>
  <r>
    <n v="582"/>
    <x v="11"/>
    <x v="0"/>
    <x v="31"/>
    <s v="B"/>
    <x v="0"/>
  </r>
  <r>
    <n v="583"/>
    <x v="3"/>
    <x v="0"/>
    <x v="61"/>
    <s v="B"/>
    <x v="2"/>
  </r>
  <r>
    <n v="584"/>
    <x v="2"/>
    <x v="1"/>
    <x v="7"/>
    <s v="B"/>
    <x v="2"/>
  </r>
  <r>
    <n v="585"/>
    <x v="10"/>
    <x v="1"/>
    <x v="21"/>
    <s v="B"/>
    <x v="1"/>
  </r>
  <r>
    <n v="586"/>
    <x v="11"/>
    <x v="1"/>
    <x v="30"/>
    <s v="B"/>
    <x v="1"/>
  </r>
  <r>
    <n v="587"/>
    <x v="2"/>
    <x v="0"/>
    <x v="47"/>
    <s v="B"/>
    <x v="1"/>
  </r>
  <r>
    <n v="588"/>
    <x v="10"/>
    <x v="1"/>
    <x v="34"/>
    <s v="B"/>
    <x v="1"/>
  </r>
  <r>
    <n v="589"/>
    <x v="2"/>
    <x v="0"/>
    <x v="33"/>
    <s v="B"/>
    <x v="1"/>
  </r>
  <r>
    <n v="590"/>
    <x v="11"/>
    <x v="1"/>
    <x v="38"/>
    <s v="B"/>
    <x v="0"/>
  </r>
  <r>
    <n v="591"/>
    <x v="11"/>
    <x v="0"/>
    <x v="1"/>
    <s v="B"/>
    <x v="1"/>
  </r>
  <r>
    <n v="592"/>
    <x v="12"/>
    <x v="1"/>
    <x v="24"/>
    <s v="B"/>
    <x v="2"/>
  </r>
  <r>
    <n v="593"/>
    <x v="2"/>
    <x v="1"/>
    <x v="14"/>
    <s v="B"/>
    <x v="1"/>
  </r>
  <r>
    <n v="594"/>
    <x v="2"/>
    <x v="1"/>
    <x v="64"/>
    <s v="B"/>
    <x v="1"/>
  </r>
  <r>
    <n v="595"/>
    <x v="2"/>
    <x v="1"/>
    <x v="36"/>
    <s v="B"/>
    <x v="2"/>
  </r>
  <r>
    <n v="596"/>
    <x v="9"/>
    <x v="0"/>
    <x v="24"/>
    <s v="B"/>
    <x v="2"/>
  </r>
  <r>
    <n v="597"/>
    <x v="0"/>
    <x v="1"/>
    <x v="35"/>
    <s v="B"/>
    <x v="1"/>
  </r>
  <r>
    <n v="598"/>
    <x v="2"/>
    <x v="1"/>
    <x v="6"/>
    <s v="B"/>
    <x v="2"/>
  </r>
  <r>
    <n v="599"/>
    <x v="3"/>
    <x v="1"/>
    <x v="9"/>
    <s v="B"/>
    <x v="0"/>
  </r>
  <r>
    <n v="600"/>
    <x v="2"/>
    <x v="0"/>
    <x v="25"/>
    <s v="B"/>
    <x v="2"/>
  </r>
  <r>
    <n v="601"/>
    <x v="11"/>
    <x v="0"/>
    <x v="66"/>
    <s v="B"/>
    <x v="1"/>
  </r>
  <r>
    <n v="602"/>
    <x v="8"/>
    <x v="1"/>
    <x v="58"/>
    <s v="B"/>
    <x v="0"/>
  </r>
  <r>
    <n v="603"/>
    <x v="11"/>
    <x v="0"/>
    <x v="62"/>
    <s v="B"/>
    <x v="1"/>
  </r>
  <r>
    <n v="604"/>
    <x v="8"/>
    <x v="1"/>
    <x v="16"/>
    <s v="B"/>
    <x v="2"/>
  </r>
  <r>
    <n v="605"/>
    <x v="2"/>
    <x v="0"/>
    <x v="64"/>
    <s v="B"/>
    <x v="1"/>
  </r>
  <r>
    <n v="606"/>
    <x v="2"/>
    <x v="0"/>
    <x v="48"/>
    <s v="B"/>
    <x v="0"/>
  </r>
  <r>
    <n v="607"/>
    <x v="5"/>
    <x v="1"/>
    <x v="62"/>
    <s v="B"/>
    <x v="1"/>
  </r>
  <r>
    <n v="608"/>
    <x v="4"/>
    <x v="0"/>
    <x v="66"/>
    <s v="B"/>
    <x v="1"/>
  </r>
  <r>
    <n v="609"/>
    <x v="2"/>
    <x v="0"/>
    <x v="56"/>
    <s v="B"/>
    <x v="2"/>
  </r>
  <r>
    <n v="610"/>
    <x v="0"/>
    <x v="1"/>
    <x v="5"/>
    <s v="B"/>
    <x v="2"/>
  </r>
  <r>
    <n v="611"/>
    <x v="11"/>
    <x v="0"/>
    <x v="0"/>
    <s v="B"/>
    <x v="0"/>
  </r>
  <r>
    <n v="612"/>
    <x v="2"/>
    <x v="0"/>
    <x v="48"/>
    <s v="B"/>
    <x v="0"/>
  </r>
  <r>
    <n v="613"/>
    <x v="11"/>
    <x v="1"/>
    <x v="47"/>
    <s v="B"/>
    <x v="1"/>
  </r>
  <r>
    <n v="614"/>
    <x v="2"/>
    <x v="0"/>
    <x v="51"/>
    <s v="B"/>
    <x v="1"/>
  </r>
  <r>
    <n v="615"/>
    <x v="0"/>
    <x v="1"/>
    <x v="30"/>
    <s v="B"/>
    <x v="1"/>
  </r>
  <r>
    <n v="616"/>
    <x v="0"/>
    <x v="0"/>
    <x v="60"/>
    <s v="B"/>
    <x v="1"/>
  </r>
  <r>
    <n v="617"/>
    <x v="2"/>
    <x v="1"/>
    <x v="71"/>
    <s v="B"/>
    <x v="1"/>
  </r>
  <r>
    <n v="618"/>
    <x v="9"/>
    <x v="1"/>
    <x v="64"/>
    <s v="B"/>
    <x v="1"/>
  </r>
  <r>
    <n v="619"/>
    <x v="2"/>
    <x v="1"/>
    <x v="18"/>
    <s v="B"/>
    <x v="1"/>
  </r>
  <r>
    <n v="620"/>
    <x v="5"/>
    <x v="0"/>
    <x v="62"/>
    <s v="B"/>
    <x v="1"/>
  </r>
  <r>
    <n v="621"/>
    <x v="2"/>
    <x v="1"/>
    <x v="57"/>
    <s v="B"/>
    <x v="1"/>
  </r>
  <r>
    <n v="622"/>
    <x v="11"/>
    <x v="0"/>
    <x v="68"/>
    <s v="B"/>
    <x v="2"/>
  </r>
  <r>
    <n v="623"/>
    <x v="11"/>
    <x v="1"/>
    <x v="59"/>
    <s v="B"/>
    <x v="2"/>
  </r>
  <r>
    <n v="624"/>
    <x v="3"/>
    <x v="0"/>
    <x v="35"/>
    <s v="B"/>
    <x v="1"/>
  </r>
  <r>
    <n v="625"/>
    <x v="11"/>
    <x v="0"/>
    <x v="3"/>
    <s v="B"/>
    <x v="1"/>
  </r>
  <r>
    <n v="626"/>
    <x v="2"/>
    <x v="1"/>
    <x v="22"/>
    <s v="B"/>
    <x v="1"/>
  </r>
  <r>
    <n v="627"/>
    <x v="9"/>
    <x v="0"/>
    <x v="5"/>
    <s v="B"/>
    <x v="2"/>
  </r>
  <r>
    <n v="628"/>
    <x v="0"/>
    <x v="1"/>
    <x v="16"/>
    <s v="B"/>
    <x v="2"/>
  </r>
  <r>
    <n v="629"/>
    <x v="2"/>
    <x v="0"/>
    <x v="10"/>
    <s v="B"/>
    <x v="2"/>
  </r>
  <r>
    <n v="630"/>
    <x v="11"/>
    <x v="1"/>
    <x v="53"/>
    <s v="B"/>
    <x v="2"/>
  </r>
  <r>
    <n v="631"/>
    <x v="11"/>
    <x v="1"/>
    <x v="30"/>
    <s v="B"/>
    <x v="1"/>
  </r>
  <r>
    <n v="632"/>
    <x v="2"/>
    <x v="1"/>
    <x v="65"/>
    <s v="B"/>
    <x v="2"/>
  </r>
  <r>
    <n v="633"/>
    <x v="0"/>
    <x v="1"/>
    <x v="61"/>
    <s v="B"/>
    <x v="2"/>
  </r>
  <r>
    <n v="634"/>
    <x v="2"/>
    <x v="0"/>
    <x v="5"/>
    <s v="B"/>
    <x v="2"/>
  </r>
  <r>
    <n v="635"/>
    <x v="2"/>
    <x v="0"/>
    <x v="9"/>
    <s v="B"/>
    <x v="0"/>
  </r>
  <r>
    <n v="636"/>
    <x v="2"/>
    <x v="0"/>
    <x v="66"/>
    <s v="B"/>
    <x v="1"/>
  </r>
  <r>
    <n v="637"/>
    <x v="2"/>
    <x v="0"/>
    <x v="18"/>
    <s v="B"/>
    <x v="1"/>
  </r>
  <r>
    <n v="638"/>
    <x v="0"/>
    <x v="0"/>
    <x v="11"/>
    <s v="B"/>
    <x v="2"/>
  </r>
  <r>
    <n v="639"/>
    <x v="2"/>
    <x v="1"/>
    <x v="22"/>
    <s v="B"/>
    <x v="1"/>
  </r>
  <r>
    <n v="640"/>
    <x v="0"/>
    <x v="1"/>
    <x v="47"/>
    <s v="B"/>
    <x v="1"/>
  </r>
  <r>
    <n v="641"/>
    <x v="2"/>
    <x v="0"/>
    <x v="50"/>
    <s v="B"/>
    <x v="0"/>
  </r>
  <r>
    <n v="642"/>
    <x v="0"/>
    <x v="1"/>
    <x v="9"/>
    <s v="B"/>
    <x v="0"/>
  </r>
  <r>
    <n v="643"/>
    <x v="11"/>
    <x v="1"/>
    <x v="2"/>
    <s v="B"/>
    <x v="1"/>
  </r>
  <r>
    <n v="644"/>
    <x v="5"/>
    <x v="0"/>
    <x v="55"/>
    <s v="B"/>
    <x v="2"/>
  </r>
  <r>
    <n v="645"/>
    <x v="4"/>
    <x v="1"/>
    <x v="60"/>
    <s v="B"/>
    <x v="1"/>
  </r>
  <r>
    <n v="646"/>
    <x v="5"/>
    <x v="1"/>
    <x v="63"/>
    <s v="B"/>
    <x v="2"/>
  </r>
  <r>
    <n v="647"/>
    <x v="3"/>
    <x v="0"/>
    <x v="6"/>
    <s v="B"/>
    <x v="2"/>
  </r>
  <r>
    <n v="648"/>
    <x v="8"/>
    <x v="1"/>
    <x v="49"/>
    <s v="B"/>
    <x v="0"/>
  </r>
  <r>
    <n v="649"/>
    <x v="2"/>
    <x v="1"/>
    <x v="27"/>
    <s v="B"/>
    <x v="2"/>
  </r>
  <r>
    <n v="650"/>
    <x v="0"/>
    <x v="1"/>
    <x v="18"/>
    <s v="B"/>
    <x v="1"/>
  </r>
  <r>
    <n v="651"/>
    <x v="2"/>
    <x v="1"/>
    <x v="55"/>
    <s v="B"/>
    <x v="2"/>
  </r>
  <r>
    <n v="652"/>
    <x v="2"/>
    <x v="1"/>
    <x v="42"/>
    <s v="B"/>
    <x v="2"/>
  </r>
  <r>
    <n v="653"/>
    <x v="0"/>
    <x v="1"/>
    <x v="19"/>
    <s v="B"/>
    <x v="2"/>
  </r>
  <r>
    <n v="654"/>
    <x v="0"/>
    <x v="0"/>
    <x v="47"/>
    <s v="B"/>
    <x v="1"/>
  </r>
  <r>
    <n v="655"/>
    <x v="2"/>
    <x v="0"/>
    <x v="28"/>
    <s v="B"/>
    <x v="0"/>
  </r>
  <r>
    <n v="656"/>
    <x v="2"/>
    <x v="1"/>
    <x v="39"/>
    <s v="B"/>
    <x v="0"/>
  </r>
  <r>
    <n v="657"/>
    <x v="0"/>
    <x v="0"/>
    <x v="15"/>
    <s v="B"/>
    <x v="2"/>
  </r>
  <r>
    <n v="658"/>
    <x v="11"/>
    <x v="0"/>
    <x v="34"/>
    <s v="B"/>
    <x v="1"/>
  </r>
  <r>
    <n v="659"/>
    <x v="3"/>
    <x v="1"/>
    <x v="55"/>
    <s v="B"/>
    <x v="2"/>
  </r>
  <r>
    <n v="660"/>
    <x v="2"/>
    <x v="0"/>
    <x v="45"/>
    <s v="B"/>
    <x v="0"/>
  </r>
  <r>
    <n v="661"/>
    <x v="2"/>
    <x v="1"/>
    <x v="57"/>
    <s v="B"/>
    <x v="1"/>
  </r>
  <r>
    <n v="662"/>
    <x v="2"/>
    <x v="1"/>
    <x v="45"/>
    <s v="B"/>
    <x v="0"/>
  </r>
  <r>
    <n v="663"/>
    <x v="11"/>
    <x v="0"/>
    <x v="70"/>
    <s v="B"/>
    <x v="0"/>
  </r>
  <r>
    <n v="664"/>
    <x v="2"/>
    <x v="0"/>
    <x v="26"/>
    <s v="B"/>
    <x v="0"/>
  </r>
  <r>
    <n v="665"/>
    <x v="0"/>
    <x v="0"/>
    <x v="34"/>
    <s v="B"/>
    <x v="1"/>
  </r>
  <r>
    <n v="666"/>
    <x v="0"/>
    <x v="1"/>
    <x v="58"/>
    <s v="B"/>
    <x v="0"/>
  </r>
  <r>
    <n v="667"/>
    <x v="0"/>
    <x v="0"/>
    <x v="13"/>
    <s v="B"/>
    <x v="2"/>
  </r>
  <r>
    <n v="668"/>
    <x v="0"/>
    <x v="1"/>
    <x v="36"/>
    <s v="B"/>
    <x v="2"/>
  </r>
  <r>
    <n v="669"/>
    <x v="2"/>
    <x v="0"/>
    <x v="54"/>
    <s v="B"/>
    <x v="0"/>
  </r>
  <r>
    <n v="670"/>
    <x v="3"/>
    <x v="1"/>
    <x v="66"/>
    <s v="B"/>
    <x v="1"/>
  </r>
  <r>
    <n v="671"/>
    <x v="11"/>
    <x v="0"/>
    <x v="22"/>
    <s v="B"/>
    <x v="1"/>
  </r>
  <r>
    <n v="672"/>
    <x v="2"/>
    <x v="1"/>
    <x v="20"/>
    <s v="B"/>
    <x v="2"/>
  </r>
  <r>
    <n v="673"/>
    <x v="2"/>
    <x v="0"/>
    <x v="20"/>
    <s v="B"/>
    <x v="2"/>
  </r>
  <r>
    <n v="674"/>
    <x v="2"/>
    <x v="1"/>
    <x v="68"/>
    <s v="B"/>
    <x v="2"/>
  </r>
  <r>
    <n v="675"/>
    <x v="10"/>
    <x v="1"/>
    <x v="41"/>
    <s v="B"/>
    <x v="1"/>
  </r>
  <r>
    <n v="676"/>
    <x v="11"/>
    <x v="1"/>
    <x v="46"/>
    <s v="B"/>
    <x v="2"/>
  </r>
  <r>
    <n v="677"/>
    <x v="8"/>
    <x v="0"/>
    <x v="8"/>
    <s v="B"/>
    <x v="2"/>
  </r>
  <r>
    <n v="678"/>
    <x v="0"/>
    <x v="1"/>
    <x v="43"/>
    <s v="B"/>
    <x v="0"/>
  </r>
  <r>
    <n v="679"/>
    <x v="5"/>
    <x v="0"/>
    <x v="49"/>
    <s v="B"/>
    <x v="0"/>
  </r>
  <r>
    <n v="680"/>
    <x v="2"/>
    <x v="0"/>
    <x v="4"/>
    <s v="B"/>
    <x v="2"/>
  </r>
  <r>
    <n v="681"/>
    <x v="2"/>
    <x v="0"/>
    <x v="5"/>
    <s v="B"/>
    <x v="2"/>
  </r>
  <r>
    <n v="682"/>
    <x v="2"/>
    <x v="0"/>
    <x v="40"/>
    <s v="B"/>
    <x v="2"/>
  </r>
  <r>
    <n v="683"/>
    <x v="3"/>
    <x v="1"/>
    <x v="21"/>
    <s v="B"/>
    <x v="1"/>
  </r>
  <r>
    <n v="684"/>
    <x v="9"/>
    <x v="1"/>
    <x v="61"/>
    <s v="B"/>
    <x v="2"/>
  </r>
  <r>
    <n v="685"/>
    <x v="3"/>
    <x v="0"/>
    <x v="57"/>
    <s v="B"/>
    <x v="1"/>
  </r>
  <r>
    <n v="686"/>
    <x v="11"/>
    <x v="1"/>
    <x v="13"/>
    <s v="B"/>
    <x v="2"/>
  </r>
  <r>
    <n v="687"/>
    <x v="0"/>
    <x v="1"/>
    <x v="57"/>
    <s v="B"/>
    <x v="1"/>
  </r>
  <r>
    <n v="688"/>
    <x v="4"/>
    <x v="1"/>
    <x v="37"/>
    <s v="B"/>
    <x v="2"/>
  </r>
  <r>
    <n v="689"/>
    <x v="0"/>
    <x v="1"/>
    <x v="62"/>
    <s v="B"/>
    <x v="1"/>
  </r>
  <r>
    <n v="690"/>
    <x v="7"/>
    <x v="0"/>
    <x v="33"/>
    <s v="B"/>
    <x v="1"/>
  </r>
  <r>
    <n v="691"/>
    <x v="6"/>
    <x v="1"/>
    <x v="54"/>
    <s v="B"/>
    <x v="0"/>
  </r>
  <r>
    <n v="692"/>
    <x v="2"/>
    <x v="1"/>
    <x v="30"/>
    <s v="B"/>
    <x v="1"/>
  </r>
  <r>
    <n v="693"/>
    <x v="0"/>
    <x v="0"/>
    <x v="22"/>
    <s v="B"/>
    <x v="1"/>
  </r>
  <r>
    <n v="694"/>
    <x v="9"/>
    <x v="0"/>
    <x v="51"/>
    <s v="B"/>
    <x v="1"/>
  </r>
  <r>
    <n v="695"/>
    <x v="0"/>
    <x v="0"/>
    <x v="38"/>
    <s v="B"/>
    <x v="0"/>
  </r>
  <r>
    <n v="696"/>
    <x v="0"/>
    <x v="1"/>
    <x v="39"/>
    <s v="B"/>
    <x v="0"/>
  </r>
  <r>
    <n v="697"/>
    <x v="2"/>
    <x v="1"/>
    <x v="15"/>
    <s v="B"/>
    <x v="2"/>
  </r>
  <r>
    <n v="698"/>
    <x v="3"/>
    <x v="0"/>
    <x v="55"/>
    <s v="B"/>
    <x v="2"/>
  </r>
  <r>
    <n v="699"/>
    <x v="2"/>
    <x v="1"/>
    <x v="19"/>
    <s v="B"/>
    <x v="2"/>
  </r>
  <r>
    <n v="700"/>
    <x v="2"/>
    <x v="1"/>
    <x v="30"/>
    <s v="B"/>
    <x v="1"/>
  </r>
  <r>
    <n v="701"/>
    <x v="11"/>
    <x v="0"/>
    <x v="27"/>
    <s v="B"/>
    <x v="2"/>
  </r>
  <r>
    <n v="702"/>
    <x v="3"/>
    <x v="1"/>
    <x v="8"/>
    <s v="B"/>
    <x v="2"/>
  </r>
  <r>
    <n v="703"/>
    <x v="2"/>
    <x v="0"/>
    <x v="12"/>
    <s v="B"/>
    <x v="2"/>
  </r>
  <r>
    <n v="704"/>
    <x v="2"/>
    <x v="1"/>
    <x v="6"/>
    <s v="B"/>
    <x v="2"/>
  </r>
  <r>
    <n v="705"/>
    <x v="2"/>
    <x v="1"/>
    <x v="31"/>
    <s v="B"/>
    <x v="0"/>
  </r>
  <r>
    <n v="706"/>
    <x v="0"/>
    <x v="0"/>
    <x v="43"/>
    <s v="B"/>
    <x v="0"/>
  </r>
  <r>
    <n v="707"/>
    <x v="0"/>
    <x v="0"/>
    <x v="45"/>
    <s v="B"/>
    <x v="0"/>
  </r>
  <r>
    <n v="708"/>
    <x v="4"/>
    <x v="0"/>
    <x v="2"/>
    <s v="B"/>
    <x v="1"/>
  </r>
  <r>
    <n v="709"/>
    <x v="0"/>
    <x v="1"/>
    <x v="64"/>
    <s v="B"/>
    <x v="1"/>
  </r>
  <r>
    <n v="710"/>
    <x v="2"/>
    <x v="0"/>
    <x v="49"/>
    <s v="B"/>
    <x v="0"/>
  </r>
  <r>
    <n v="711"/>
    <x v="2"/>
    <x v="0"/>
    <x v="52"/>
    <s v="B"/>
    <x v="1"/>
  </r>
  <r>
    <n v="712"/>
    <x v="2"/>
    <x v="0"/>
    <x v="36"/>
    <s v="B"/>
    <x v="2"/>
  </r>
  <r>
    <n v="713"/>
    <x v="9"/>
    <x v="0"/>
    <x v="37"/>
    <s v="B"/>
    <x v="2"/>
  </r>
  <r>
    <n v="714"/>
    <x v="2"/>
    <x v="0"/>
    <x v="38"/>
    <s v="B"/>
    <x v="0"/>
  </r>
  <r>
    <n v="715"/>
    <x v="2"/>
    <x v="0"/>
    <x v="4"/>
    <s v="B"/>
    <x v="2"/>
  </r>
  <r>
    <n v="716"/>
    <x v="11"/>
    <x v="0"/>
    <x v="53"/>
    <s v="B"/>
    <x v="2"/>
  </r>
  <r>
    <n v="717"/>
    <x v="3"/>
    <x v="0"/>
    <x v="36"/>
    <s v="B"/>
    <x v="2"/>
  </r>
  <r>
    <n v="718"/>
    <x v="6"/>
    <x v="1"/>
    <x v="25"/>
    <s v="B"/>
    <x v="2"/>
  </r>
  <r>
    <n v="719"/>
    <x v="6"/>
    <x v="0"/>
    <x v="43"/>
    <s v="B"/>
    <x v="0"/>
  </r>
  <r>
    <n v="720"/>
    <x v="10"/>
    <x v="0"/>
    <x v="51"/>
    <s v="B"/>
    <x v="1"/>
  </r>
  <r>
    <n v="721"/>
    <x v="11"/>
    <x v="0"/>
    <x v="32"/>
    <s v="B"/>
    <x v="1"/>
  </r>
  <r>
    <n v="722"/>
    <x v="2"/>
    <x v="1"/>
    <x v="23"/>
    <s v="B"/>
    <x v="0"/>
  </r>
  <r>
    <n v="723"/>
    <x v="4"/>
    <x v="1"/>
    <x v="59"/>
    <s v="B"/>
    <x v="2"/>
  </r>
  <r>
    <n v="724"/>
    <x v="2"/>
    <x v="0"/>
    <x v="39"/>
    <s v="B"/>
    <x v="0"/>
  </r>
  <r>
    <n v="725"/>
    <x v="2"/>
    <x v="0"/>
    <x v="28"/>
    <s v="B"/>
    <x v="0"/>
  </r>
  <r>
    <n v="726"/>
    <x v="2"/>
    <x v="0"/>
    <x v="69"/>
    <s v="B"/>
    <x v="2"/>
  </r>
  <r>
    <n v="727"/>
    <x v="0"/>
    <x v="0"/>
    <x v="13"/>
    <s v="B"/>
    <x v="2"/>
  </r>
  <r>
    <n v="728"/>
    <x v="11"/>
    <x v="1"/>
    <x v="13"/>
    <s v="B"/>
    <x v="2"/>
  </r>
  <r>
    <n v="729"/>
    <x v="10"/>
    <x v="0"/>
    <x v="24"/>
    <s v="B"/>
    <x v="2"/>
  </r>
  <r>
    <n v="730"/>
    <x v="8"/>
    <x v="1"/>
    <x v="55"/>
    <s v="B"/>
    <x v="2"/>
  </r>
  <r>
    <n v="731"/>
    <x v="0"/>
    <x v="0"/>
    <x v="20"/>
    <s v="B"/>
    <x v="2"/>
  </r>
  <r>
    <n v="732"/>
    <x v="11"/>
    <x v="1"/>
    <x v="53"/>
    <s v="B"/>
    <x v="2"/>
  </r>
  <r>
    <n v="733"/>
    <x v="2"/>
    <x v="0"/>
    <x v="40"/>
    <s v="B"/>
    <x v="2"/>
  </r>
  <r>
    <n v="734"/>
    <x v="10"/>
    <x v="1"/>
    <x v="8"/>
    <s v="B"/>
    <x v="2"/>
  </r>
  <r>
    <n v="735"/>
    <x v="11"/>
    <x v="1"/>
    <x v="34"/>
    <s v="B"/>
    <x v="1"/>
  </r>
  <r>
    <n v="736"/>
    <x v="2"/>
    <x v="0"/>
    <x v="57"/>
    <s v="B"/>
    <x v="1"/>
  </r>
  <r>
    <n v="737"/>
    <x v="11"/>
    <x v="0"/>
    <x v="34"/>
    <s v="B"/>
    <x v="1"/>
  </r>
  <r>
    <n v="738"/>
    <x v="0"/>
    <x v="0"/>
    <x v="38"/>
    <s v="B"/>
    <x v="0"/>
  </r>
  <r>
    <n v="739"/>
    <x v="11"/>
    <x v="1"/>
    <x v="47"/>
    <s v="B"/>
    <x v="1"/>
  </r>
  <r>
    <n v="740"/>
    <x v="11"/>
    <x v="0"/>
    <x v="13"/>
    <s v="B"/>
    <x v="2"/>
  </r>
  <r>
    <n v="741"/>
    <x v="2"/>
    <x v="1"/>
    <x v="38"/>
    <s v="B"/>
    <x v="0"/>
  </r>
  <r>
    <n v="742"/>
    <x v="2"/>
    <x v="1"/>
    <x v="15"/>
    <s v="B"/>
    <x v="2"/>
  </r>
  <r>
    <n v="743"/>
    <x v="2"/>
    <x v="1"/>
    <x v="43"/>
    <s v="B"/>
    <x v="0"/>
  </r>
  <r>
    <n v="744"/>
    <x v="9"/>
    <x v="0"/>
    <x v="54"/>
    <s v="B"/>
    <x v="0"/>
  </r>
  <r>
    <n v="745"/>
    <x v="3"/>
    <x v="0"/>
    <x v="23"/>
    <s v="B"/>
    <x v="0"/>
  </r>
  <r>
    <n v="746"/>
    <x v="2"/>
    <x v="1"/>
    <x v="8"/>
    <s v="B"/>
    <x v="2"/>
  </r>
  <r>
    <n v="747"/>
    <x v="10"/>
    <x v="1"/>
    <x v="13"/>
    <s v="B"/>
    <x v="2"/>
  </r>
  <r>
    <n v="748"/>
    <x v="2"/>
    <x v="1"/>
    <x v="60"/>
    <s v="B"/>
    <x v="1"/>
  </r>
  <r>
    <n v="749"/>
    <x v="5"/>
    <x v="1"/>
    <x v="10"/>
    <s v="B"/>
    <x v="2"/>
  </r>
  <r>
    <n v="750"/>
    <x v="9"/>
    <x v="0"/>
    <x v="60"/>
    <s v="B"/>
    <x v="1"/>
  </r>
  <r>
    <n v="751"/>
    <x v="11"/>
    <x v="0"/>
    <x v="10"/>
    <s v="B"/>
    <x v="2"/>
  </r>
  <r>
    <n v="752"/>
    <x v="8"/>
    <x v="0"/>
    <x v="34"/>
    <s v="B"/>
    <x v="1"/>
  </r>
  <r>
    <n v="753"/>
    <x v="2"/>
    <x v="0"/>
    <x v="48"/>
    <s v="B"/>
    <x v="0"/>
  </r>
  <r>
    <n v="754"/>
    <x v="10"/>
    <x v="1"/>
    <x v="64"/>
    <s v="B"/>
    <x v="1"/>
  </r>
  <r>
    <n v="755"/>
    <x v="2"/>
    <x v="0"/>
    <x v="3"/>
    <s v="B"/>
    <x v="1"/>
  </r>
  <r>
    <n v="756"/>
    <x v="7"/>
    <x v="1"/>
    <x v="34"/>
    <s v="B"/>
    <x v="1"/>
  </r>
  <r>
    <n v="757"/>
    <x v="2"/>
    <x v="1"/>
    <x v="22"/>
    <s v="B"/>
    <x v="1"/>
  </r>
  <r>
    <n v="758"/>
    <x v="2"/>
    <x v="1"/>
    <x v="28"/>
    <s v="B"/>
    <x v="0"/>
  </r>
  <r>
    <n v="759"/>
    <x v="2"/>
    <x v="0"/>
    <x v="26"/>
    <s v="B"/>
    <x v="0"/>
  </r>
  <r>
    <n v="760"/>
    <x v="11"/>
    <x v="0"/>
    <x v="28"/>
    <s v="B"/>
    <x v="0"/>
  </r>
  <r>
    <n v="761"/>
    <x v="4"/>
    <x v="0"/>
    <x v="34"/>
    <s v="B"/>
    <x v="1"/>
  </r>
  <r>
    <n v="762"/>
    <x v="4"/>
    <x v="1"/>
    <x v="67"/>
    <s v="B"/>
    <x v="0"/>
  </r>
  <r>
    <n v="763"/>
    <x v="2"/>
    <x v="0"/>
    <x v="53"/>
    <s v="B"/>
    <x v="2"/>
  </r>
  <r>
    <n v="764"/>
    <x v="0"/>
    <x v="1"/>
    <x v="50"/>
    <s v="B"/>
    <x v="0"/>
  </r>
  <r>
    <n v="765"/>
    <x v="6"/>
    <x v="1"/>
    <x v="32"/>
    <s v="B"/>
    <x v="1"/>
  </r>
  <r>
    <n v="766"/>
    <x v="2"/>
    <x v="1"/>
    <x v="37"/>
    <s v="B"/>
    <x v="2"/>
  </r>
  <r>
    <n v="767"/>
    <x v="2"/>
    <x v="0"/>
    <x v="39"/>
    <s v="B"/>
    <x v="0"/>
  </r>
  <r>
    <n v="768"/>
    <x v="2"/>
    <x v="1"/>
    <x v="18"/>
    <s v="B"/>
    <x v="1"/>
  </r>
  <r>
    <n v="769"/>
    <x v="0"/>
    <x v="0"/>
    <x v="28"/>
    <s v="B"/>
    <x v="0"/>
  </r>
  <r>
    <n v="770"/>
    <x v="11"/>
    <x v="0"/>
    <x v="27"/>
    <s v="B"/>
    <x v="2"/>
  </r>
  <r>
    <n v="771"/>
    <x v="4"/>
    <x v="0"/>
    <x v="10"/>
    <s v="B"/>
    <x v="2"/>
  </r>
  <r>
    <n v="772"/>
    <x v="0"/>
    <x v="1"/>
    <x v="33"/>
    <s v="B"/>
    <x v="1"/>
  </r>
  <r>
    <n v="773"/>
    <x v="2"/>
    <x v="0"/>
    <x v="25"/>
    <s v="B"/>
    <x v="2"/>
  </r>
  <r>
    <n v="774"/>
    <x v="11"/>
    <x v="0"/>
    <x v="12"/>
    <s v="B"/>
    <x v="2"/>
  </r>
  <r>
    <n v="775"/>
    <x v="5"/>
    <x v="0"/>
    <x v="19"/>
    <s v="B"/>
    <x v="2"/>
  </r>
  <r>
    <n v="776"/>
    <x v="10"/>
    <x v="0"/>
    <x v="18"/>
    <s v="B"/>
    <x v="1"/>
  </r>
  <r>
    <n v="777"/>
    <x v="2"/>
    <x v="0"/>
    <x v="30"/>
    <s v="B"/>
    <x v="1"/>
  </r>
  <r>
    <n v="778"/>
    <x v="0"/>
    <x v="1"/>
    <x v="70"/>
    <s v="B"/>
    <x v="0"/>
  </r>
  <r>
    <n v="779"/>
    <x v="2"/>
    <x v="0"/>
    <x v="62"/>
    <s v="B"/>
    <x v="1"/>
  </r>
  <r>
    <n v="780"/>
    <x v="11"/>
    <x v="0"/>
    <x v="35"/>
    <s v="B"/>
    <x v="1"/>
  </r>
  <r>
    <n v="781"/>
    <x v="9"/>
    <x v="1"/>
    <x v="24"/>
    <s v="B"/>
    <x v="2"/>
  </r>
  <r>
    <n v="782"/>
    <x v="2"/>
    <x v="1"/>
    <x v="46"/>
    <s v="B"/>
    <x v="2"/>
  </r>
  <r>
    <n v="783"/>
    <x v="2"/>
    <x v="1"/>
    <x v="34"/>
    <s v="B"/>
    <x v="1"/>
  </r>
  <r>
    <n v="784"/>
    <x v="2"/>
    <x v="0"/>
    <x v="18"/>
    <s v="B"/>
    <x v="1"/>
  </r>
  <r>
    <n v="785"/>
    <x v="12"/>
    <x v="0"/>
    <x v="72"/>
    <s v="B"/>
    <x v="1"/>
  </r>
  <r>
    <n v="786"/>
    <x v="4"/>
    <x v="0"/>
    <x v="55"/>
    <s v="B"/>
    <x v="2"/>
  </r>
  <r>
    <n v="787"/>
    <x v="8"/>
    <x v="1"/>
    <x v="60"/>
    <s v="B"/>
    <x v="1"/>
  </r>
  <r>
    <n v="788"/>
    <x v="3"/>
    <x v="0"/>
    <x v="66"/>
    <s v="B"/>
    <x v="1"/>
  </r>
  <r>
    <n v="789"/>
    <x v="0"/>
    <x v="0"/>
    <x v="5"/>
    <s v="B"/>
    <x v="2"/>
  </r>
  <r>
    <n v="790"/>
    <x v="11"/>
    <x v="0"/>
    <x v="16"/>
    <s v="B"/>
    <x v="2"/>
  </r>
  <r>
    <n v="791"/>
    <x v="2"/>
    <x v="0"/>
    <x v="27"/>
    <s v="B"/>
    <x v="2"/>
  </r>
  <r>
    <n v="792"/>
    <x v="2"/>
    <x v="1"/>
    <x v="45"/>
    <s v="B"/>
    <x v="0"/>
  </r>
  <r>
    <n v="793"/>
    <x v="2"/>
    <x v="1"/>
    <x v="56"/>
    <s v="B"/>
    <x v="2"/>
  </r>
  <r>
    <n v="794"/>
    <x v="9"/>
    <x v="0"/>
    <x v="64"/>
    <s v="B"/>
    <x v="1"/>
  </r>
  <r>
    <n v="795"/>
    <x v="9"/>
    <x v="0"/>
    <x v="40"/>
    <s v="B"/>
    <x v="2"/>
  </r>
  <r>
    <n v="796"/>
    <x v="9"/>
    <x v="1"/>
    <x v="23"/>
    <s v="B"/>
    <x v="0"/>
  </r>
  <r>
    <n v="797"/>
    <x v="2"/>
    <x v="1"/>
    <x v="71"/>
    <s v="B"/>
    <x v="1"/>
  </r>
  <r>
    <n v="798"/>
    <x v="2"/>
    <x v="0"/>
    <x v="41"/>
    <s v="B"/>
    <x v="1"/>
  </r>
  <r>
    <n v="799"/>
    <x v="2"/>
    <x v="1"/>
    <x v="22"/>
    <s v="B"/>
    <x v="1"/>
  </r>
  <r>
    <n v="800"/>
    <x v="12"/>
    <x v="0"/>
    <x v="56"/>
    <s v="B"/>
    <x v="2"/>
  </r>
  <r>
    <n v="801"/>
    <x v="0"/>
    <x v="0"/>
    <x v="25"/>
    <s v="B"/>
    <x v="2"/>
  </r>
  <r>
    <n v="802"/>
    <x v="0"/>
    <x v="1"/>
    <x v="37"/>
    <s v="B"/>
    <x v="2"/>
  </r>
  <r>
    <n v="803"/>
    <x v="9"/>
    <x v="0"/>
    <x v="35"/>
    <s v="B"/>
    <x v="1"/>
  </r>
  <r>
    <n v="804"/>
    <x v="7"/>
    <x v="1"/>
    <x v="52"/>
    <s v="B"/>
    <x v="1"/>
  </r>
  <r>
    <n v="805"/>
    <x v="10"/>
    <x v="0"/>
    <x v="48"/>
    <s v="B"/>
    <x v="0"/>
  </r>
  <r>
    <n v="806"/>
    <x v="4"/>
    <x v="0"/>
    <x v="35"/>
    <s v="B"/>
    <x v="1"/>
  </r>
  <r>
    <n v="807"/>
    <x v="9"/>
    <x v="1"/>
    <x v="52"/>
    <s v="B"/>
    <x v="1"/>
  </r>
  <r>
    <n v="808"/>
    <x v="2"/>
    <x v="1"/>
    <x v="62"/>
    <s v="B"/>
    <x v="1"/>
  </r>
  <r>
    <n v="809"/>
    <x v="2"/>
    <x v="0"/>
    <x v="56"/>
    <s v="B"/>
    <x v="2"/>
  </r>
  <r>
    <n v="810"/>
    <x v="10"/>
    <x v="0"/>
    <x v="71"/>
    <s v="B"/>
    <x v="1"/>
  </r>
  <r>
    <n v="811"/>
    <x v="11"/>
    <x v="1"/>
    <x v="9"/>
    <s v="B"/>
    <x v="0"/>
  </r>
  <r>
    <n v="812"/>
    <x v="9"/>
    <x v="1"/>
    <x v="36"/>
    <s v="B"/>
    <x v="2"/>
  </r>
  <r>
    <n v="813"/>
    <x v="5"/>
    <x v="0"/>
    <x v="47"/>
    <s v="B"/>
    <x v="1"/>
  </r>
  <r>
    <n v="814"/>
    <x v="2"/>
    <x v="1"/>
    <x v="44"/>
    <s v="B"/>
    <x v="2"/>
  </r>
  <r>
    <n v="815"/>
    <x v="2"/>
    <x v="0"/>
    <x v="11"/>
    <s v="B"/>
    <x v="2"/>
  </r>
  <r>
    <n v="816"/>
    <x v="11"/>
    <x v="0"/>
    <x v="32"/>
    <s v="B"/>
    <x v="1"/>
  </r>
  <r>
    <n v="817"/>
    <x v="2"/>
    <x v="0"/>
    <x v="2"/>
    <s v="B"/>
    <x v="1"/>
  </r>
  <r>
    <n v="818"/>
    <x v="0"/>
    <x v="1"/>
    <x v="56"/>
    <s v="B"/>
    <x v="2"/>
  </r>
  <r>
    <n v="819"/>
    <x v="12"/>
    <x v="1"/>
    <x v="8"/>
    <s v="B"/>
    <x v="2"/>
  </r>
  <r>
    <n v="820"/>
    <x v="10"/>
    <x v="0"/>
    <x v="43"/>
    <s v="B"/>
    <x v="0"/>
  </r>
  <r>
    <n v="821"/>
    <x v="10"/>
    <x v="1"/>
    <x v="30"/>
    <s v="B"/>
    <x v="1"/>
  </r>
  <r>
    <n v="822"/>
    <x v="2"/>
    <x v="1"/>
    <x v="48"/>
    <s v="B"/>
    <x v="0"/>
  </r>
  <r>
    <n v="823"/>
    <x v="0"/>
    <x v="1"/>
    <x v="15"/>
    <s v="B"/>
    <x v="2"/>
  </r>
  <r>
    <n v="824"/>
    <x v="2"/>
    <x v="1"/>
    <x v="17"/>
    <s v="B"/>
    <x v="1"/>
  </r>
  <r>
    <n v="825"/>
    <x v="8"/>
    <x v="0"/>
    <x v="36"/>
    <s v="B"/>
    <x v="2"/>
  </r>
  <r>
    <n v="826"/>
    <x v="8"/>
    <x v="0"/>
    <x v="38"/>
    <s v="B"/>
    <x v="0"/>
  </r>
  <r>
    <n v="827"/>
    <x v="5"/>
    <x v="0"/>
    <x v="60"/>
    <s v="B"/>
    <x v="1"/>
  </r>
  <r>
    <n v="828"/>
    <x v="2"/>
    <x v="1"/>
    <x v="14"/>
    <s v="B"/>
    <x v="1"/>
  </r>
  <r>
    <n v="829"/>
    <x v="2"/>
    <x v="1"/>
    <x v="11"/>
    <s v="B"/>
    <x v="2"/>
  </r>
  <r>
    <n v="830"/>
    <x v="0"/>
    <x v="0"/>
    <x v="8"/>
    <s v="B"/>
    <x v="2"/>
  </r>
  <r>
    <n v="831"/>
    <x v="10"/>
    <x v="1"/>
    <x v="63"/>
    <s v="B"/>
    <x v="2"/>
  </r>
  <r>
    <n v="832"/>
    <x v="9"/>
    <x v="0"/>
    <x v="39"/>
    <s v="B"/>
    <x v="0"/>
  </r>
  <r>
    <n v="833"/>
    <x v="13"/>
    <x v="1"/>
    <x v="41"/>
    <s v="B"/>
    <x v="1"/>
  </r>
  <r>
    <n v="834"/>
    <x v="9"/>
    <x v="0"/>
    <x v="6"/>
    <s v="B"/>
    <x v="2"/>
  </r>
  <r>
    <n v="835"/>
    <x v="3"/>
    <x v="1"/>
    <x v="57"/>
    <s v="B"/>
    <x v="1"/>
  </r>
  <r>
    <n v="836"/>
    <x v="11"/>
    <x v="0"/>
    <x v="7"/>
    <s v="B"/>
    <x v="2"/>
  </r>
  <r>
    <n v="837"/>
    <x v="3"/>
    <x v="1"/>
    <x v="29"/>
    <s v="B"/>
    <x v="1"/>
  </r>
  <r>
    <n v="838"/>
    <x v="10"/>
    <x v="1"/>
    <x v="69"/>
    <s v="B"/>
    <x v="2"/>
  </r>
  <r>
    <n v="839"/>
    <x v="11"/>
    <x v="0"/>
    <x v="51"/>
    <s v="B"/>
    <x v="1"/>
  </r>
  <r>
    <n v="840"/>
    <x v="9"/>
    <x v="1"/>
    <x v="21"/>
    <s v="B"/>
    <x v="1"/>
  </r>
  <r>
    <n v="841"/>
    <x v="2"/>
    <x v="1"/>
    <x v="34"/>
    <s v="B"/>
    <x v="1"/>
  </r>
  <r>
    <n v="842"/>
    <x v="0"/>
    <x v="0"/>
    <x v="62"/>
    <s v="B"/>
    <x v="1"/>
  </r>
  <r>
    <n v="843"/>
    <x v="2"/>
    <x v="1"/>
    <x v="33"/>
    <s v="B"/>
    <x v="1"/>
  </r>
  <r>
    <n v="844"/>
    <x v="10"/>
    <x v="0"/>
    <x v="36"/>
    <s v="B"/>
    <x v="2"/>
  </r>
  <r>
    <n v="845"/>
    <x v="8"/>
    <x v="0"/>
    <x v="70"/>
    <s v="B"/>
    <x v="0"/>
  </r>
  <r>
    <n v="846"/>
    <x v="2"/>
    <x v="0"/>
    <x v="59"/>
    <s v="B"/>
    <x v="2"/>
  </r>
  <r>
    <n v="847"/>
    <x v="11"/>
    <x v="0"/>
    <x v="6"/>
    <s v="B"/>
    <x v="2"/>
  </r>
  <r>
    <n v="848"/>
    <x v="2"/>
    <x v="1"/>
    <x v="72"/>
    <s v="B"/>
    <x v="1"/>
  </r>
  <r>
    <n v="849"/>
    <x v="0"/>
    <x v="0"/>
    <x v="26"/>
    <s v="B"/>
    <x v="0"/>
  </r>
  <r>
    <n v="850"/>
    <x v="2"/>
    <x v="1"/>
    <x v="41"/>
    <s v="B"/>
    <x v="1"/>
  </r>
  <r>
    <n v="851"/>
    <x v="5"/>
    <x v="1"/>
    <x v="64"/>
    <s v="B"/>
    <x v="1"/>
  </r>
  <r>
    <n v="852"/>
    <x v="2"/>
    <x v="0"/>
    <x v="12"/>
    <s v="B"/>
    <x v="2"/>
  </r>
  <r>
    <n v="853"/>
    <x v="2"/>
    <x v="0"/>
    <x v="66"/>
    <s v="B"/>
    <x v="1"/>
  </r>
  <r>
    <n v="854"/>
    <x v="2"/>
    <x v="1"/>
    <x v="55"/>
    <s v="B"/>
    <x v="2"/>
  </r>
  <r>
    <n v="855"/>
    <x v="3"/>
    <x v="0"/>
    <x v="35"/>
    <s v="B"/>
    <x v="1"/>
  </r>
  <r>
    <n v="856"/>
    <x v="2"/>
    <x v="0"/>
    <x v="22"/>
    <s v="B"/>
    <x v="1"/>
  </r>
  <r>
    <n v="857"/>
    <x v="2"/>
    <x v="1"/>
    <x v="49"/>
    <s v="B"/>
    <x v="0"/>
  </r>
  <r>
    <n v="858"/>
    <x v="2"/>
    <x v="1"/>
    <x v="17"/>
    <s v="B"/>
    <x v="1"/>
  </r>
  <r>
    <n v="859"/>
    <x v="2"/>
    <x v="0"/>
    <x v="49"/>
    <s v="B"/>
    <x v="0"/>
  </r>
  <r>
    <n v="860"/>
    <x v="8"/>
    <x v="0"/>
    <x v="12"/>
    <s v="B"/>
    <x v="2"/>
  </r>
  <r>
    <n v="861"/>
    <x v="2"/>
    <x v="1"/>
    <x v="20"/>
    <s v="B"/>
    <x v="2"/>
  </r>
  <r>
    <n v="862"/>
    <x v="2"/>
    <x v="1"/>
    <x v="19"/>
    <s v="B"/>
    <x v="2"/>
  </r>
  <r>
    <n v="863"/>
    <x v="12"/>
    <x v="1"/>
    <x v="15"/>
    <s v="B"/>
    <x v="2"/>
  </r>
  <r>
    <n v="864"/>
    <x v="2"/>
    <x v="1"/>
    <x v="20"/>
    <s v="B"/>
    <x v="2"/>
  </r>
  <r>
    <n v="865"/>
    <x v="2"/>
    <x v="0"/>
    <x v="31"/>
    <s v="B"/>
    <x v="0"/>
  </r>
  <r>
    <n v="866"/>
    <x v="5"/>
    <x v="1"/>
    <x v="24"/>
    <s v="B"/>
    <x v="2"/>
  </r>
  <r>
    <n v="867"/>
    <x v="2"/>
    <x v="1"/>
    <x v="6"/>
    <s v="B"/>
    <x v="2"/>
  </r>
  <r>
    <n v="868"/>
    <x v="13"/>
    <x v="1"/>
    <x v="0"/>
    <s v="B"/>
    <x v="0"/>
  </r>
  <r>
    <n v="869"/>
    <x v="8"/>
    <x v="1"/>
    <x v="52"/>
    <s v="B"/>
    <x v="1"/>
  </r>
  <r>
    <n v="870"/>
    <x v="11"/>
    <x v="0"/>
    <x v="11"/>
    <s v="B"/>
    <x v="2"/>
  </r>
  <r>
    <n v="871"/>
    <x v="10"/>
    <x v="1"/>
    <x v="6"/>
    <s v="B"/>
    <x v="2"/>
  </r>
  <r>
    <n v="872"/>
    <x v="0"/>
    <x v="1"/>
    <x v="31"/>
    <s v="B"/>
    <x v="0"/>
  </r>
  <r>
    <n v="873"/>
    <x v="9"/>
    <x v="0"/>
    <x v="8"/>
    <s v="B"/>
    <x v="2"/>
  </r>
  <r>
    <n v="874"/>
    <x v="2"/>
    <x v="1"/>
    <x v="60"/>
    <s v="B"/>
    <x v="1"/>
  </r>
  <r>
    <n v="875"/>
    <x v="2"/>
    <x v="0"/>
    <x v="3"/>
    <s v="B"/>
    <x v="1"/>
  </r>
  <r>
    <n v="876"/>
    <x v="2"/>
    <x v="0"/>
    <x v="6"/>
    <s v="B"/>
    <x v="2"/>
  </r>
  <r>
    <n v="877"/>
    <x v="11"/>
    <x v="0"/>
    <x v="20"/>
    <s v="B"/>
    <x v="2"/>
  </r>
  <r>
    <n v="878"/>
    <x v="11"/>
    <x v="1"/>
    <x v="71"/>
    <s v="B"/>
    <x v="1"/>
  </r>
  <r>
    <n v="879"/>
    <x v="2"/>
    <x v="1"/>
    <x v="7"/>
    <s v="B"/>
    <x v="2"/>
  </r>
  <r>
    <n v="880"/>
    <x v="11"/>
    <x v="0"/>
    <x v="72"/>
    <s v="B"/>
    <x v="1"/>
  </r>
  <r>
    <n v="881"/>
    <x v="0"/>
    <x v="0"/>
    <x v="65"/>
    <s v="B"/>
    <x v="2"/>
  </r>
  <r>
    <n v="882"/>
    <x v="5"/>
    <x v="0"/>
    <x v="31"/>
    <s v="B"/>
    <x v="0"/>
  </r>
  <r>
    <n v="883"/>
    <x v="2"/>
    <x v="0"/>
    <x v="4"/>
    <s v="B"/>
    <x v="2"/>
  </r>
  <r>
    <n v="884"/>
    <x v="11"/>
    <x v="0"/>
    <x v="30"/>
    <s v="B"/>
    <x v="1"/>
  </r>
  <r>
    <n v="885"/>
    <x v="7"/>
    <x v="1"/>
    <x v="30"/>
    <s v="B"/>
    <x v="1"/>
  </r>
  <r>
    <n v="886"/>
    <x v="2"/>
    <x v="0"/>
    <x v="27"/>
    <s v="B"/>
    <x v="2"/>
  </r>
  <r>
    <n v="887"/>
    <x v="2"/>
    <x v="1"/>
    <x v="50"/>
    <s v="B"/>
    <x v="0"/>
  </r>
  <r>
    <n v="888"/>
    <x v="4"/>
    <x v="0"/>
    <x v="68"/>
    <s v="B"/>
    <x v="2"/>
  </r>
  <r>
    <n v="889"/>
    <x v="10"/>
    <x v="1"/>
    <x v="39"/>
    <s v="B"/>
    <x v="0"/>
  </r>
  <r>
    <n v="890"/>
    <x v="2"/>
    <x v="1"/>
    <x v="12"/>
    <s v="B"/>
    <x v="2"/>
  </r>
  <r>
    <n v="891"/>
    <x v="2"/>
    <x v="0"/>
    <x v="71"/>
    <s v="B"/>
    <x v="1"/>
  </r>
  <r>
    <n v="892"/>
    <x v="2"/>
    <x v="1"/>
    <x v="49"/>
    <s v="B"/>
    <x v="0"/>
  </r>
  <r>
    <n v="893"/>
    <x v="2"/>
    <x v="0"/>
    <x v="30"/>
    <s v="B"/>
    <x v="1"/>
  </r>
  <r>
    <n v="894"/>
    <x v="3"/>
    <x v="1"/>
    <x v="33"/>
    <s v="B"/>
    <x v="1"/>
  </r>
  <r>
    <n v="895"/>
    <x v="13"/>
    <x v="0"/>
    <x v="18"/>
    <s v="B"/>
    <x v="1"/>
  </r>
  <r>
    <n v="896"/>
    <x v="3"/>
    <x v="1"/>
    <x v="42"/>
    <s v="B"/>
    <x v="2"/>
  </r>
  <r>
    <n v="897"/>
    <x v="2"/>
    <x v="0"/>
    <x v="32"/>
    <s v="B"/>
    <x v="1"/>
  </r>
  <r>
    <n v="898"/>
    <x v="2"/>
    <x v="0"/>
    <x v="13"/>
    <s v="B"/>
    <x v="2"/>
  </r>
  <r>
    <n v="899"/>
    <x v="2"/>
    <x v="1"/>
    <x v="8"/>
    <s v="B"/>
    <x v="2"/>
  </r>
  <r>
    <n v="900"/>
    <x v="2"/>
    <x v="0"/>
    <x v="3"/>
    <s v="B"/>
    <x v="1"/>
  </r>
  <r>
    <n v="901"/>
    <x v="2"/>
    <x v="1"/>
    <x v="72"/>
    <s v="B"/>
    <x v="1"/>
  </r>
  <r>
    <n v="902"/>
    <x v="2"/>
    <x v="1"/>
    <x v="10"/>
    <s v="B"/>
    <x v="2"/>
  </r>
  <r>
    <n v="903"/>
    <x v="2"/>
    <x v="0"/>
    <x v="23"/>
    <s v="B"/>
    <x v="0"/>
  </r>
  <r>
    <n v="904"/>
    <x v="11"/>
    <x v="1"/>
    <x v="49"/>
    <s v="B"/>
    <x v="0"/>
  </r>
  <r>
    <n v="905"/>
    <x v="2"/>
    <x v="1"/>
    <x v="38"/>
    <s v="B"/>
    <x v="0"/>
  </r>
  <r>
    <n v="906"/>
    <x v="0"/>
    <x v="0"/>
    <x v="42"/>
    <s v="B"/>
    <x v="2"/>
  </r>
  <r>
    <n v="907"/>
    <x v="4"/>
    <x v="0"/>
    <x v="29"/>
    <s v="B"/>
    <x v="1"/>
  </r>
  <r>
    <n v="908"/>
    <x v="2"/>
    <x v="1"/>
    <x v="8"/>
    <s v="B"/>
    <x v="2"/>
  </r>
  <r>
    <n v="909"/>
    <x v="11"/>
    <x v="0"/>
    <x v="68"/>
    <s v="B"/>
    <x v="2"/>
  </r>
  <r>
    <n v="910"/>
    <x v="2"/>
    <x v="0"/>
    <x v="19"/>
    <s v="B"/>
    <x v="2"/>
  </r>
  <r>
    <n v="911"/>
    <x v="2"/>
    <x v="1"/>
    <x v="23"/>
    <s v="B"/>
    <x v="0"/>
  </r>
  <r>
    <n v="912"/>
    <x v="2"/>
    <x v="0"/>
    <x v="54"/>
    <s v="B"/>
    <x v="0"/>
  </r>
  <r>
    <n v="913"/>
    <x v="2"/>
    <x v="1"/>
    <x v="50"/>
    <s v="B"/>
    <x v="0"/>
  </r>
  <r>
    <n v="914"/>
    <x v="2"/>
    <x v="1"/>
    <x v="59"/>
    <s v="B"/>
    <x v="2"/>
  </r>
  <r>
    <n v="915"/>
    <x v="0"/>
    <x v="0"/>
    <x v="2"/>
    <s v="B"/>
    <x v="1"/>
  </r>
  <r>
    <n v="916"/>
    <x v="0"/>
    <x v="0"/>
    <x v="55"/>
    <s v="B"/>
    <x v="2"/>
  </r>
  <r>
    <n v="917"/>
    <x v="6"/>
    <x v="1"/>
    <x v="62"/>
    <s v="B"/>
    <x v="1"/>
  </r>
  <r>
    <n v="918"/>
    <x v="3"/>
    <x v="0"/>
    <x v="8"/>
    <s v="B"/>
    <x v="2"/>
  </r>
  <r>
    <n v="919"/>
    <x v="4"/>
    <x v="0"/>
    <x v="23"/>
    <s v="B"/>
    <x v="0"/>
  </r>
  <r>
    <n v="920"/>
    <x v="2"/>
    <x v="0"/>
    <x v="65"/>
    <s v="B"/>
    <x v="2"/>
  </r>
  <r>
    <n v="921"/>
    <x v="2"/>
    <x v="1"/>
    <x v="41"/>
    <s v="B"/>
    <x v="1"/>
  </r>
  <r>
    <n v="922"/>
    <x v="13"/>
    <x v="1"/>
    <x v="0"/>
    <s v="B"/>
    <x v="0"/>
  </r>
  <r>
    <n v="923"/>
    <x v="2"/>
    <x v="1"/>
    <x v="72"/>
    <s v="B"/>
    <x v="1"/>
  </r>
  <r>
    <n v="924"/>
    <x v="11"/>
    <x v="0"/>
    <x v="13"/>
    <s v="B"/>
    <x v="2"/>
  </r>
  <r>
    <n v="925"/>
    <x v="2"/>
    <x v="1"/>
    <x v="49"/>
    <s v="B"/>
    <x v="0"/>
  </r>
  <r>
    <n v="926"/>
    <x v="2"/>
    <x v="1"/>
    <x v="26"/>
    <s v="B"/>
    <x v="0"/>
  </r>
  <r>
    <n v="927"/>
    <x v="11"/>
    <x v="0"/>
    <x v="25"/>
    <s v="B"/>
    <x v="2"/>
  </r>
  <r>
    <n v="928"/>
    <x v="8"/>
    <x v="1"/>
    <x v="52"/>
    <s v="B"/>
    <x v="1"/>
  </r>
  <r>
    <n v="929"/>
    <x v="2"/>
    <x v="0"/>
    <x v="48"/>
    <s v="B"/>
    <x v="0"/>
  </r>
  <r>
    <n v="930"/>
    <x v="3"/>
    <x v="0"/>
    <x v="67"/>
    <s v="B"/>
    <x v="0"/>
  </r>
  <r>
    <n v="931"/>
    <x v="2"/>
    <x v="1"/>
    <x v="64"/>
    <s v="B"/>
    <x v="1"/>
  </r>
  <r>
    <n v="932"/>
    <x v="13"/>
    <x v="1"/>
    <x v="55"/>
    <s v="B"/>
    <x v="2"/>
  </r>
  <r>
    <n v="933"/>
    <x v="2"/>
    <x v="1"/>
    <x v="58"/>
    <s v="B"/>
    <x v="0"/>
  </r>
  <r>
    <n v="934"/>
    <x v="2"/>
    <x v="0"/>
    <x v="7"/>
    <s v="B"/>
    <x v="2"/>
  </r>
  <r>
    <n v="935"/>
    <x v="0"/>
    <x v="0"/>
    <x v="18"/>
    <s v="B"/>
    <x v="1"/>
  </r>
  <r>
    <n v="936"/>
    <x v="5"/>
    <x v="0"/>
    <x v="49"/>
    <s v="B"/>
    <x v="0"/>
  </r>
  <r>
    <n v="937"/>
    <x v="7"/>
    <x v="1"/>
    <x v="67"/>
    <s v="B"/>
    <x v="0"/>
  </r>
  <r>
    <n v="938"/>
    <x v="7"/>
    <x v="1"/>
    <x v="34"/>
    <s v="B"/>
    <x v="1"/>
  </r>
  <r>
    <n v="939"/>
    <x v="2"/>
    <x v="0"/>
    <x v="69"/>
    <s v="B"/>
    <x v="2"/>
  </r>
  <r>
    <n v="940"/>
    <x v="2"/>
    <x v="0"/>
    <x v="42"/>
    <s v="B"/>
    <x v="2"/>
  </r>
  <r>
    <n v="941"/>
    <x v="2"/>
    <x v="0"/>
    <x v="4"/>
    <s v="B"/>
    <x v="2"/>
  </r>
  <r>
    <n v="942"/>
    <x v="2"/>
    <x v="1"/>
    <x v="27"/>
    <s v="B"/>
    <x v="2"/>
  </r>
  <r>
    <n v="943"/>
    <x v="2"/>
    <x v="1"/>
    <x v="14"/>
    <s v="B"/>
    <x v="1"/>
  </r>
  <r>
    <n v="944"/>
    <x v="11"/>
    <x v="0"/>
    <x v="18"/>
    <s v="B"/>
    <x v="1"/>
  </r>
  <r>
    <n v="945"/>
    <x v="0"/>
    <x v="0"/>
    <x v="49"/>
    <s v="B"/>
    <x v="0"/>
  </r>
  <r>
    <n v="946"/>
    <x v="11"/>
    <x v="0"/>
    <x v="23"/>
    <s v="B"/>
    <x v="0"/>
  </r>
  <r>
    <n v="947"/>
    <x v="3"/>
    <x v="1"/>
    <x v="28"/>
    <s v="B"/>
    <x v="0"/>
  </r>
  <r>
    <n v="948"/>
    <x v="9"/>
    <x v="0"/>
    <x v="23"/>
    <s v="B"/>
    <x v="0"/>
  </r>
  <r>
    <n v="949"/>
    <x v="6"/>
    <x v="0"/>
    <x v="68"/>
    <s v="B"/>
    <x v="2"/>
  </r>
  <r>
    <n v="950"/>
    <x v="0"/>
    <x v="0"/>
    <x v="27"/>
    <s v="B"/>
    <x v="2"/>
  </r>
  <r>
    <n v="951"/>
    <x v="7"/>
    <x v="0"/>
    <x v="28"/>
    <s v="B"/>
    <x v="0"/>
  </r>
  <r>
    <n v="952"/>
    <x v="8"/>
    <x v="1"/>
    <x v="60"/>
    <s v="B"/>
    <x v="1"/>
  </r>
  <r>
    <n v="953"/>
    <x v="2"/>
    <x v="1"/>
    <x v="65"/>
    <s v="B"/>
    <x v="2"/>
  </r>
  <r>
    <n v="954"/>
    <x v="11"/>
    <x v="0"/>
    <x v="17"/>
    <s v="B"/>
    <x v="1"/>
  </r>
  <r>
    <n v="955"/>
    <x v="11"/>
    <x v="0"/>
    <x v="16"/>
    <s v="B"/>
    <x v="2"/>
  </r>
  <r>
    <n v="956"/>
    <x v="0"/>
    <x v="0"/>
    <x v="23"/>
    <s v="B"/>
    <x v="0"/>
  </r>
  <r>
    <n v="957"/>
    <x v="6"/>
    <x v="1"/>
    <x v="58"/>
    <s v="B"/>
    <x v="0"/>
  </r>
  <r>
    <n v="958"/>
    <x v="2"/>
    <x v="0"/>
    <x v="37"/>
    <s v="B"/>
    <x v="2"/>
  </r>
  <r>
    <n v="959"/>
    <x v="2"/>
    <x v="1"/>
    <x v="27"/>
    <s v="B"/>
    <x v="2"/>
  </r>
  <r>
    <n v="960"/>
    <x v="2"/>
    <x v="1"/>
    <x v="63"/>
    <s v="B"/>
    <x v="2"/>
  </r>
  <r>
    <n v="961"/>
    <x v="2"/>
    <x v="1"/>
    <x v="10"/>
    <s v="B"/>
    <x v="2"/>
  </r>
  <r>
    <n v="962"/>
    <x v="2"/>
    <x v="1"/>
    <x v="8"/>
    <s v="B"/>
    <x v="2"/>
  </r>
  <r>
    <n v="963"/>
    <x v="2"/>
    <x v="1"/>
    <x v="65"/>
    <s v="B"/>
    <x v="2"/>
  </r>
  <r>
    <n v="964"/>
    <x v="0"/>
    <x v="1"/>
    <x v="30"/>
    <s v="B"/>
    <x v="1"/>
  </r>
  <r>
    <n v="965"/>
    <x v="3"/>
    <x v="1"/>
    <x v="57"/>
    <s v="B"/>
    <x v="1"/>
  </r>
  <r>
    <n v="966"/>
    <x v="2"/>
    <x v="1"/>
    <x v="1"/>
    <s v="B"/>
    <x v="1"/>
  </r>
  <r>
    <n v="967"/>
    <x v="3"/>
    <x v="1"/>
    <x v="3"/>
    <s v="B"/>
    <x v="1"/>
  </r>
  <r>
    <n v="968"/>
    <x v="4"/>
    <x v="1"/>
    <x v="72"/>
    <s v="B"/>
    <x v="1"/>
  </r>
  <r>
    <n v="969"/>
    <x v="2"/>
    <x v="1"/>
    <x v="23"/>
    <s v="B"/>
    <x v="0"/>
  </r>
  <r>
    <n v="970"/>
    <x v="2"/>
    <x v="0"/>
    <x v="27"/>
    <s v="B"/>
    <x v="2"/>
  </r>
  <r>
    <n v="971"/>
    <x v="0"/>
    <x v="0"/>
    <x v="28"/>
    <s v="B"/>
    <x v="0"/>
  </r>
  <r>
    <n v="972"/>
    <x v="0"/>
    <x v="1"/>
    <x v="17"/>
    <s v="B"/>
    <x v="1"/>
  </r>
  <r>
    <n v="973"/>
    <x v="2"/>
    <x v="0"/>
    <x v="57"/>
    <s v="B"/>
    <x v="1"/>
  </r>
  <r>
    <n v="974"/>
    <x v="0"/>
    <x v="0"/>
    <x v="44"/>
    <s v="B"/>
    <x v="2"/>
  </r>
  <r>
    <n v="975"/>
    <x v="0"/>
    <x v="0"/>
    <x v="71"/>
    <s v="B"/>
    <x v="1"/>
  </r>
  <r>
    <n v="976"/>
    <x v="5"/>
    <x v="1"/>
    <x v="14"/>
    <s v="B"/>
    <x v="1"/>
  </r>
  <r>
    <n v="977"/>
    <x v="11"/>
    <x v="0"/>
    <x v="0"/>
    <s v="B"/>
    <x v="0"/>
  </r>
  <r>
    <n v="978"/>
    <x v="2"/>
    <x v="0"/>
    <x v="59"/>
    <s v="B"/>
    <x v="2"/>
  </r>
  <r>
    <n v="979"/>
    <x v="3"/>
    <x v="1"/>
    <x v="21"/>
    <s v="B"/>
    <x v="1"/>
  </r>
  <r>
    <n v="980"/>
    <x v="2"/>
    <x v="1"/>
    <x v="0"/>
    <s v="B"/>
    <x v="0"/>
  </r>
  <r>
    <n v="981"/>
    <x v="2"/>
    <x v="1"/>
    <x v="20"/>
    <s v="B"/>
    <x v="2"/>
  </r>
  <r>
    <n v="982"/>
    <x v="2"/>
    <x v="1"/>
    <x v="17"/>
    <s v="B"/>
    <x v="1"/>
  </r>
  <r>
    <n v="983"/>
    <x v="2"/>
    <x v="0"/>
    <x v="64"/>
    <s v="B"/>
    <x v="1"/>
  </r>
  <r>
    <n v="984"/>
    <x v="0"/>
    <x v="1"/>
    <x v="54"/>
    <s v="B"/>
    <x v="0"/>
  </r>
  <r>
    <n v="985"/>
    <x v="2"/>
    <x v="0"/>
    <x v="63"/>
    <s v="B"/>
    <x v="2"/>
  </r>
  <r>
    <n v="986"/>
    <x v="3"/>
    <x v="1"/>
    <x v="72"/>
    <s v="B"/>
    <x v="1"/>
  </r>
  <r>
    <n v="987"/>
    <x v="2"/>
    <x v="1"/>
    <x v="45"/>
    <s v="B"/>
    <x v="0"/>
  </r>
  <r>
    <n v="988"/>
    <x v="2"/>
    <x v="0"/>
    <x v="5"/>
    <s v="B"/>
    <x v="2"/>
  </r>
  <r>
    <n v="989"/>
    <x v="11"/>
    <x v="1"/>
    <x v="9"/>
    <s v="B"/>
    <x v="0"/>
  </r>
  <r>
    <n v="990"/>
    <x v="7"/>
    <x v="0"/>
    <x v="33"/>
    <s v="B"/>
    <x v="1"/>
  </r>
  <r>
    <n v="991"/>
    <x v="2"/>
    <x v="1"/>
    <x v="29"/>
    <s v="B"/>
    <x v="1"/>
  </r>
  <r>
    <n v="992"/>
    <x v="2"/>
    <x v="0"/>
    <x v="47"/>
    <s v="B"/>
    <x v="1"/>
  </r>
  <r>
    <n v="993"/>
    <x v="9"/>
    <x v="1"/>
    <x v="53"/>
    <s v="B"/>
    <x v="2"/>
  </r>
  <r>
    <n v="994"/>
    <x v="2"/>
    <x v="0"/>
    <x v="33"/>
    <s v="B"/>
    <x v="1"/>
  </r>
  <r>
    <n v="995"/>
    <x v="0"/>
    <x v="1"/>
    <x v="10"/>
    <s v="B"/>
    <x v="2"/>
  </r>
  <r>
    <n v="996"/>
    <x v="11"/>
    <x v="1"/>
    <x v="23"/>
    <s v="B"/>
    <x v="0"/>
  </r>
  <r>
    <n v="997"/>
    <x v="11"/>
    <x v="1"/>
    <x v="64"/>
    <s v="B"/>
    <x v="1"/>
  </r>
  <r>
    <n v="998"/>
    <x v="6"/>
    <x v="1"/>
    <x v="37"/>
    <s v="B"/>
    <x v="2"/>
  </r>
  <r>
    <n v="999"/>
    <x v="2"/>
    <x v="0"/>
    <x v="46"/>
    <s v="B"/>
    <x v="2"/>
  </r>
  <r>
    <n v="1000"/>
    <x v="11"/>
    <x v="1"/>
    <x v="63"/>
    <s v="B"/>
    <x v="2"/>
  </r>
  <r>
    <n v="1001"/>
    <x v="2"/>
    <x v="1"/>
    <x v="62"/>
    <s v="C"/>
    <x v="1"/>
  </r>
  <r>
    <n v="1002"/>
    <x v="11"/>
    <x v="0"/>
    <x v="53"/>
    <s v="C"/>
    <x v="2"/>
  </r>
  <r>
    <n v="1003"/>
    <x v="2"/>
    <x v="1"/>
    <x v="13"/>
    <s v="C"/>
    <x v="2"/>
  </r>
  <r>
    <n v="1004"/>
    <x v="2"/>
    <x v="0"/>
    <x v="29"/>
    <s v="C"/>
    <x v="1"/>
  </r>
  <r>
    <n v="1005"/>
    <x v="0"/>
    <x v="0"/>
    <x v="44"/>
    <s v="C"/>
    <x v="2"/>
  </r>
  <r>
    <n v="1006"/>
    <x v="3"/>
    <x v="1"/>
    <x v="48"/>
    <s v="C"/>
    <x v="0"/>
  </r>
  <r>
    <n v="1007"/>
    <x v="2"/>
    <x v="1"/>
    <x v="5"/>
    <s v="C"/>
    <x v="2"/>
  </r>
  <r>
    <n v="1008"/>
    <x v="5"/>
    <x v="1"/>
    <x v="23"/>
    <s v="C"/>
    <x v="0"/>
  </r>
  <r>
    <n v="1009"/>
    <x v="2"/>
    <x v="1"/>
    <x v="72"/>
    <s v="C"/>
    <x v="1"/>
  </r>
  <r>
    <n v="1010"/>
    <x v="1"/>
    <x v="1"/>
    <x v="50"/>
    <s v="C"/>
    <x v="0"/>
  </r>
  <r>
    <n v="1011"/>
    <x v="0"/>
    <x v="0"/>
    <x v="31"/>
    <s v="C"/>
    <x v="0"/>
  </r>
  <r>
    <n v="1012"/>
    <x v="1"/>
    <x v="0"/>
    <x v="34"/>
    <s v="C"/>
    <x v="1"/>
  </r>
  <r>
    <n v="1013"/>
    <x v="11"/>
    <x v="1"/>
    <x v="3"/>
    <s v="C"/>
    <x v="1"/>
  </r>
  <r>
    <n v="1014"/>
    <x v="11"/>
    <x v="1"/>
    <x v="63"/>
    <s v="C"/>
    <x v="2"/>
  </r>
  <r>
    <n v="1015"/>
    <x v="10"/>
    <x v="1"/>
    <x v="57"/>
    <s v="C"/>
    <x v="1"/>
  </r>
  <r>
    <n v="1016"/>
    <x v="11"/>
    <x v="1"/>
    <x v="45"/>
    <s v="C"/>
    <x v="0"/>
  </r>
  <r>
    <n v="1017"/>
    <x v="11"/>
    <x v="0"/>
    <x v="18"/>
    <s v="C"/>
    <x v="1"/>
  </r>
  <r>
    <n v="1018"/>
    <x v="0"/>
    <x v="1"/>
    <x v="41"/>
    <s v="C"/>
    <x v="1"/>
  </r>
  <r>
    <n v="1019"/>
    <x v="10"/>
    <x v="1"/>
    <x v="13"/>
    <s v="C"/>
    <x v="2"/>
  </r>
  <r>
    <n v="1020"/>
    <x v="3"/>
    <x v="1"/>
    <x v="53"/>
    <s v="C"/>
    <x v="2"/>
  </r>
  <r>
    <n v="1021"/>
    <x v="5"/>
    <x v="0"/>
    <x v="1"/>
    <s v="C"/>
    <x v="1"/>
  </r>
  <r>
    <n v="1022"/>
    <x v="11"/>
    <x v="1"/>
    <x v="44"/>
    <s v="C"/>
    <x v="2"/>
  </r>
  <r>
    <n v="1023"/>
    <x v="7"/>
    <x v="0"/>
    <x v="41"/>
    <s v="C"/>
    <x v="1"/>
  </r>
  <r>
    <n v="1024"/>
    <x v="1"/>
    <x v="1"/>
    <x v="59"/>
    <s v="C"/>
    <x v="2"/>
  </r>
  <r>
    <n v="1025"/>
    <x v="3"/>
    <x v="0"/>
    <x v="14"/>
    <s v="C"/>
    <x v="1"/>
  </r>
  <r>
    <n v="1026"/>
    <x v="4"/>
    <x v="1"/>
    <x v="5"/>
    <s v="C"/>
    <x v="2"/>
  </r>
  <r>
    <n v="1027"/>
    <x v="1"/>
    <x v="0"/>
    <x v="71"/>
    <s v="C"/>
    <x v="1"/>
  </r>
  <r>
    <n v="1028"/>
    <x v="11"/>
    <x v="1"/>
    <x v="10"/>
    <s v="C"/>
    <x v="2"/>
  </r>
  <r>
    <n v="1029"/>
    <x v="1"/>
    <x v="1"/>
    <x v="71"/>
    <s v="C"/>
    <x v="1"/>
  </r>
  <r>
    <n v="1030"/>
    <x v="11"/>
    <x v="1"/>
    <x v="19"/>
    <s v="C"/>
    <x v="2"/>
  </r>
  <r>
    <n v="1031"/>
    <x v="3"/>
    <x v="0"/>
    <x v="60"/>
    <s v="C"/>
    <x v="1"/>
  </r>
  <r>
    <n v="1032"/>
    <x v="0"/>
    <x v="0"/>
    <x v="67"/>
    <s v="C"/>
    <x v="0"/>
  </r>
  <r>
    <n v="1033"/>
    <x v="11"/>
    <x v="1"/>
    <x v="52"/>
    <s v="C"/>
    <x v="1"/>
  </r>
  <r>
    <n v="1034"/>
    <x v="10"/>
    <x v="1"/>
    <x v="0"/>
    <s v="C"/>
    <x v="0"/>
  </r>
  <r>
    <n v="1035"/>
    <x v="11"/>
    <x v="0"/>
    <x v="52"/>
    <s v="C"/>
    <x v="1"/>
  </r>
  <r>
    <n v="1036"/>
    <x v="11"/>
    <x v="1"/>
    <x v="43"/>
    <s v="C"/>
    <x v="0"/>
  </r>
  <r>
    <n v="1037"/>
    <x v="11"/>
    <x v="1"/>
    <x v="67"/>
    <s v="C"/>
    <x v="0"/>
  </r>
  <r>
    <n v="1038"/>
    <x v="0"/>
    <x v="0"/>
    <x v="9"/>
    <s v="C"/>
    <x v="0"/>
  </r>
  <r>
    <n v="1039"/>
    <x v="1"/>
    <x v="1"/>
    <x v="24"/>
    <s v="C"/>
    <x v="2"/>
  </r>
  <r>
    <n v="1040"/>
    <x v="11"/>
    <x v="1"/>
    <x v="15"/>
    <s v="C"/>
    <x v="2"/>
  </r>
  <r>
    <n v="1041"/>
    <x v="10"/>
    <x v="0"/>
    <x v="39"/>
    <s v="C"/>
    <x v="0"/>
  </r>
  <r>
    <n v="1042"/>
    <x v="0"/>
    <x v="0"/>
    <x v="66"/>
    <s v="C"/>
    <x v="1"/>
  </r>
  <r>
    <n v="1043"/>
    <x v="11"/>
    <x v="1"/>
    <x v="34"/>
    <s v="C"/>
    <x v="1"/>
  </r>
  <r>
    <n v="1044"/>
    <x v="11"/>
    <x v="0"/>
    <x v="70"/>
    <s v="C"/>
    <x v="0"/>
  </r>
  <r>
    <n v="1045"/>
    <x v="1"/>
    <x v="1"/>
    <x v="26"/>
    <s v="C"/>
    <x v="0"/>
  </r>
  <r>
    <n v="1046"/>
    <x v="11"/>
    <x v="0"/>
    <x v="41"/>
    <s v="C"/>
    <x v="1"/>
  </r>
  <r>
    <n v="1047"/>
    <x v="10"/>
    <x v="1"/>
    <x v="31"/>
    <s v="C"/>
    <x v="0"/>
  </r>
  <r>
    <n v="1048"/>
    <x v="11"/>
    <x v="1"/>
    <x v="70"/>
    <s v="C"/>
    <x v="0"/>
  </r>
  <r>
    <n v="1049"/>
    <x v="1"/>
    <x v="0"/>
    <x v="40"/>
    <s v="C"/>
    <x v="2"/>
  </r>
  <r>
    <n v="1050"/>
    <x v="0"/>
    <x v="1"/>
    <x v="0"/>
    <s v="C"/>
    <x v="0"/>
  </r>
  <r>
    <n v="1051"/>
    <x v="1"/>
    <x v="0"/>
    <x v="51"/>
    <s v="C"/>
    <x v="1"/>
  </r>
  <r>
    <n v="1052"/>
    <x v="7"/>
    <x v="0"/>
    <x v="24"/>
    <s v="C"/>
    <x v="2"/>
  </r>
  <r>
    <n v="1053"/>
    <x v="11"/>
    <x v="1"/>
    <x v="65"/>
    <s v="C"/>
    <x v="2"/>
  </r>
  <r>
    <n v="1054"/>
    <x v="11"/>
    <x v="0"/>
    <x v="53"/>
    <s v="C"/>
    <x v="2"/>
  </r>
  <r>
    <n v="1055"/>
    <x v="11"/>
    <x v="0"/>
    <x v="67"/>
    <s v="C"/>
    <x v="0"/>
  </r>
  <r>
    <n v="1056"/>
    <x v="1"/>
    <x v="0"/>
    <x v="40"/>
    <s v="C"/>
    <x v="2"/>
  </r>
  <r>
    <n v="1057"/>
    <x v="1"/>
    <x v="0"/>
    <x v="68"/>
    <s v="C"/>
    <x v="2"/>
  </r>
  <r>
    <n v="1058"/>
    <x v="11"/>
    <x v="1"/>
    <x v="46"/>
    <s v="C"/>
    <x v="2"/>
  </r>
  <r>
    <n v="1059"/>
    <x v="11"/>
    <x v="1"/>
    <x v="8"/>
    <s v="C"/>
    <x v="2"/>
  </r>
  <r>
    <n v="1060"/>
    <x v="11"/>
    <x v="1"/>
    <x v="5"/>
    <s v="C"/>
    <x v="2"/>
  </r>
  <r>
    <n v="1061"/>
    <x v="9"/>
    <x v="1"/>
    <x v="55"/>
    <s v="C"/>
    <x v="2"/>
  </r>
  <r>
    <n v="1062"/>
    <x v="11"/>
    <x v="1"/>
    <x v="19"/>
    <s v="C"/>
    <x v="2"/>
  </r>
  <r>
    <n v="1063"/>
    <x v="11"/>
    <x v="1"/>
    <x v="10"/>
    <s v="C"/>
    <x v="2"/>
  </r>
  <r>
    <n v="1064"/>
    <x v="8"/>
    <x v="0"/>
    <x v="8"/>
    <s v="C"/>
    <x v="2"/>
  </r>
  <r>
    <n v="1065"/>
    <x v="6"/>
    <x v="1"/>
    <x v="38"/>
    <s v="C"/>
    <x v="0"/>
  </r>
  <r>
    <n v="1066"/>
    <x v="11"/>
    <x v="0"/>
    <x v="7"/>
    <s v="C"/>
    <x v="2"/>
  </r>
  <r>
    <n v="1067"/>
    <x v="11"/>
    <x v="1"/>
    <x v="44"/>
    <s v="C"/>
    <x v="2"/>
  </r>
  <r>
    <n v="1068"/>
    <x v="1"/>
    <x v="0"/>
    <x v="52"/>
    <s v="C"/>
    <x v="1"/>
  </r>
  <r>
    <n v="1069"/>
    <x v="3"/>
    <x v="0"/>
    <x v="59"/>
    <s v="C"/>
    <x v="2"/>
  </r>
  <r>
    <n v="1070"/>
    <x v="5"/>
    <x v="1"/>
    <x v="44"/>
    <s v="C"/>
    <x v="2"/>
  </r>
  <r>
    <n v="1071"/>
    <x v="11"/>
    <x v="1"/>
    <x v="9"/>
    <s v="C"/>
    <x v="0"/>
  </r>
  <r>
    <n v="1072"/>
    <x v="11"/>
    <x v="1"/>
    <x v="20"/>
    <s v="C"/>
    <x v="2"/>
  </r>
  <r>
    <n v="1073"/>
    <x v="1"/>
    <x v="1"/>
    <x v="44"/>
    <s v="C"/>
    <x v="2"/>
  </r>
  <r>
    <n v="1074"/>
    <x v="1"/>
    <x v="1"/>
    <x v="14"/>
    <s v="C"/>
    <x v="1"/>
  </r>
  <r>
    <n v="1075"/>
    <x v="4"/>
    <x v="0"/>
    <x v="29"/>
    <s v="C"/>
    <x v="1"/>
  </r>
  <r>
    <n v="1076"/>
    <x v="11"/>
    <x v="1"/>
    <x v="48"/>
    <s v="C"/>
    <x v="0"/>
  </r>
  <r>
    <n v="1077"/>
    <x v="11"/>
    <x v="0"/>
    <x v="58"/>
    <s v="C"/>
    <x v="0"/>
  </r>
  <r>
    <n v="1078"/>
    <x v="3"/>
    <x v="1"/>
    <x v="29"/>
    <s v="C"/>
    <x v="1"/>
  </r>
  <r>
    <n v="1079"/>
    <x v="11"/>
    <x v="1"/>
    <x v="43"/>
    <s v="C"/>
    <x v="0"/>
  </r>
  <r>
    <n v="1080"/>
    <x v="11"/>
    <x v="0"/>
    <x v="20"/>
    <s v="C"/>
    <x v="2"/>
  </r>
  <r>
    <n v="1081"/>
    <x v="10"/>
    <x v="1"/>
    <x v="25"/>
    <s v="C"/>
    <x v="2"/>
  </r>
  <r>
    <n v="1082"/>
    <x v="11"/>
    <x v="0"/>
    <x v="7"/>
    <s v="C"/>
    <x v="2"/>
  </r>
  <r>
    <n v="1083"/>
    <x v="1"/>
    <x v="1"/>
    <x v="38"/>
    <s v="C"/>
    <x v="0"/>
  </r>
  <r>
    <n v="1084"/>
    <x v="11"/>
    <x v="0"/>
    <x v="8"/>
    <s v="C"/>
    <x v="2"/>
  </r>
  <r>
    <n v="1085"/>
    <x v="1"/>
    <x v="0"/>
    <x v="20"/>
    <s v="C"/>
    <x v="2"/>
  </r>
  <r>
    <n v="1086"/>
    <x v="0"/>
    <x v="0"/>
    <x v="15"/>
    <s v="C"/>
    <x v="2"/>
  </r>
  <r>
    <n v="1087"/>
    <x v="11"/>
    <x v="1"/>
    <x v="9"/>
    <s v="C"/>
    <x v="0"/>
  </r>
  <r>
    <n v="1088"/>
    <x v="11"/>
    <x v="1"/>
    <x v="27"/>
    <s v="C"/>
    <x v="2"/>
  </r>
  <r>
    <n v="1089"/>
    <x v="0"/>
    <x v="0"/>
    <x v="50"/>
    <s v="C"/>
    <x v="0"/>
  </r>
  <r>
    <n v="1090"/>
    <x v="0"/>
    <x v="1"/>
    <x v="26"/>
    <s v="C"/>
    <x v="0"/>
  </r>
  <r>
    <n v="1091"/>
    <x v="0"/>
    <x v="1"/>
    <x v="70"/>
    <s v="C"/>
    <x v="0"/>
  </r>
  <r>
    <n v="1092"/>
    <x v="11"/>
    <x v="0"/>
    <x v="17"/>
    <s v="C"/>
    <x v="1"/>
  </r>
  <r>
    <n v="1093"/>
    <x v="11"/>
    <x v="1"/>
    <x v="49"/>
    <s v="C"/>
    <x v="0"/>
  </r>
  <r>
    <n v="1094"/>
    <x v="11"/>
    <x v="0"/>
    <x v="24"/>
    <s v="C"/>
    <x v="2"/>
  </r>
  <r>
    <n v="1095"/>
    <x v="11"/>
    <x v="0"/>
    <x v="64"/>
    <s v="C"/>
    <x v="1"/>
  </r>
  <r>
    <n v="1096"/>
    <x v="1"/>
    <x v="0"/>
    <x v="56"/>
    <s v="C"/>
    <x v="2"/>
  </r>
  <r>
    <n v="1097"/>
    <x v="11"/>
    <x v="1"/>
    <x v="4"/>
    <s v="C"/>
    <x v="2"/>
  </r>
  <r>
    <n v="1098"/>
    <x v="5"/>
    <x v="0"/>
    <x v="0"/>
    <s v="C"/>
    <x v="0"/>
  </r>
  <r>
    <n v="1099"/>
    <x v="0"/>
    <x v="1"/>
    <x v="6"/>
    <s v="C"/>
    <x v="2"/>
  </r>
  <r>
    <n v="1100"/>
    <x v="1"/>
    <x v="1"/>
    <x v="39"/>
    <s v="C"/>
    <x v="0"/>
  </r>
  <r>
    <n v="1101"/>
    <x v="11"/>
    <x v="1"/>
    <x v="23"/>
    <s v="C"/>
    <x v="0"/>
  </r>
  <r>
    <n v="1102"/>
    <x v="11"/>
    <x v="0"/>
    <x v="24"/>
    <s v="C"/>
    <x v="2"/>
  </r>
  <r>
    <n v="1103"/>
    <x v="11"/>
    <x v="1"/>
    <x v="9"/>
    <s v="C"/>
    <x v="0"/>
  </r>
  <r>
    <n v="1104"/>
    <x v="1"/>
    <x v="1"/>
    <x v="67"/>
    <s v="C"/>
    <x v="0"/>
  </r>
  <r>
    <n v="1105"/>
    <x v="0"/>
    <x v="1"/>
    <x v="42"/>
    <s v="C"/>
    <x v="2"/>
  </r>
  <r>
    <n v="1106"/>
    <x v="5"/>
    <x v="0"/>
    <x v="7"/>
    <s v="C"/>
    <x v="2"/>
  </r>
  <r>
    <n v="1107"/>
    <x v="11"/>
    <x v="1"/>
    <x v="60"/>
    <s v="C"/>
    <x v="1"/>
  </r>
  <r>
    <n v="1108"/>
    <x v="11"/>
    <x v="1"/>
    <x v="21"/>
    <s v="C"/>
    <x v="1"/>
  </r>
  <r>
    <n v="1109"/>
    <x v="11"/>
    <x v="1"/>
    <x v="53"/>
    <s v="C"/>
    <x v="2"/>
  </r>
  <r>
    <n v="1110"/>
    <x v="4"/>
    <x v="1"/>
    <x v="35"/>
    <s v="C"/>
    <x v="1"/>
  </r>
  <r>
    <n v="1111"/>
    <x v="13"/>
    <x v="1"/>
    <x v="0"/>
    <s v="C"/>
    <x v="0"/>
  </r>
  <r>
    <n v="1112"/>
    <x v="1"/>
    <x v="1"/>
    <x v="39"/>
    <s v="C"/>
    <x v="0"/>
  </r>
  <r>
    <n v="1113"/>
    <x v="5"/>
    <x v="1"/>
    <x v="2"/>
    <s v="C"/>
    <x v="1"/>
  </r>
  <r>
    <n v="1114"/>
    <x v="11"/>
    <x v="1"/>
    <x v="2"/>
    <s v="C"/>
    <x v="1"/>
  </r>
  <r>
    <n v="1115"/>
    <x v="9"/>
    <x v="0"/>
    <x v="28"/>
    <s v="C"/>
    <x v="0"/>
  </r>
  <r>
    <n v="1116"/>
    <x v="0"/>
    <x v="0"/>
    <x v="42"/>
    <s v="C"/>
    <x v="2"/>
  </r>
  <r>
    <n v="1117"/>
    <x v="3"/>
    <x v="1"/>
    <x v="15"/>
    <s v="C"/>
    <x v="2"/>
  </r>
  <r>
    <n v="1118"/>
    <x v="3"/>
    <x v="0"/>
    <x v="71"/>
    <s v="C"/>
    <x v="1"/>
  </r>
  <r>
    <n v="1119"/>
    <x v="3"/>
    <x v="0"/>
    <x v="37"/>
    <s v="C"/>
    <x v="2"/>
  </r>
  <r>
    <n v="1120"/>
    <x v="4"/>
    <x v="1"/>
    <x v="30"/>
    <s v="C"/>
    <x v="1"/>
  </r>
  <r>
    <n v="1121"/>
    <x v="11"/>
    <x v="1"/>
    <x v="47"/>
    <s v="C"/>
    <x v="1"/>
  </r>
  <r>
    <n v="1122"/>
    <x v="7"/>
    <x v="0"/>
    <x v="54"/>
    <s v="C"/>
    <x v="0"/>
  </r>
  <r>
    <n v="1123"/>
    <x v="0"/>
    <x v="1"/>
    <x v="3"/>
    <s v="C"/>
    <x v="1"/>
  </r>
  <r>
    <n v="1124"/>
    <x v="1"/>
    <x v="0"/>
    <x v="51"/>
    <s v="C"/>
    <x v="1"/>
  </r>
  <r>
    <n v="1125"/>
    <x v="5"/>
    <x v="0"/>
    <x v="48"/>
    <s v="C"/>
    <x v="0"/>
  </r>
  <r>
    <n v="1126"/>
    <x v="0"/>
    <x v="0"/>
    <x v="11"/>
    <s v="C"/>
    <x v="2"/>
  </r>
  <r>
    <n v="1127"/>
    <x v="6"/>
    <x v="1"/>
    <x v="40"/>
    <s v="C"/>
    <x v="2"/>
  </r>
  <r>
    <n v="1128"/>
    <x v="0"/>
    <x v="1"/>
    <x v="48"/>
    <s v="C"/>
    <x v="0"/>
  </r>
  <r>
    <n v="1129"/>
    <x v="11"/>
    <x v="0"/>
    <x v="65"/>
    <s v="C"/>
    <x v="2"/>
  </r>
  <r>
    <n v="1130"/>
    <x v="11"/>
    <x v="0"/>
    <x v="39"/>
    <s v="C"/>
    <x v="0"/>
  </r>
  <r>
    <n v="1131"/>
    <x v="3"/>
    <x v="1"/>
    <x v="18"/>
    <s v="C"/>
    <x v="1"/>
  </r>
  <r>
    <n v="1132"/>
    <x v="0"/>
    <x v="0"/>
    <x v="23"/>
    <s v="C"/>
    <x v="0"/>
  </r>
  <r>
    <n v="1133"/>
    <x v="11"/>
    <x v="1"/>
    <x v="22"/>
    <s v="C"/>
    <x v="1"/>
  </r>
  <r>
    <n v="1134"/>
    <x v="10"/>
    <x v="0"/>
    <x v="30"/>
    <s v="C"/>
    <x v="1"/>
  </r>
  <r>
    <n v="1135"/>
    <x v="11"/>
    <x v="0"/>
    <x v="46"/>
    <s v="C"/>
    <x v="2"/>
  </r>
  <r>
    <n v="1136"/>
    <x v="5"/>
    <x v="1"/>
    <x v="37"/>
    <s v="C"/>
    <x v="2"/>
  </r>
  <r>
    <n v="1137"/>
    <x v="0"/>
    <x v="0"/>
    <x v="41"/>
    <s v="C"/>
    <x v="1"/>
  </r>
  <r>
    <n v="1138"/>
    <x v="3"/>
    <x v="1"/>
    <x v="40"/>
    <s v="C"/>
    <x v="2"/>
  </r>
  <r>
    <n v="1139"/>
    <x v="2"/>
    <x v="1"/>
    <x v="12"/>
    <s v="C"/>
    <x v="2"/>
  </r>
  <r>
    <n v="1140"/>
    <x v="9"/>
    <x v="0"/>
    <x v="63"/>
    <s v="C"/>
    <x v="2"/>
  </r>
  <r>
    <n v="1141"/>
    <x v="0"/>
    <x v="0"/>
    <x v="44"/>
    <s v="C"/>
    <x v="2"/>
  </r>
  <r>
    <n v="1142"/>
    <x v="2"/>
    <x v="1"/>
    <x v="22"/>
    <s v="C"/>
    <x v="1"/>
  </r>
  <r>
    <n v="1143"/>
    <x v="10"/>
    <x v="0"/>
    <x v="22"/>
    <s v="C"/>
    <x v="1"/>
  </r>
  <r>
    <n v="1144"/>
    <x v="2"/>
    <x v="1"/>
    <x v="55"/>
    <s v="C"/>
    <x v="2"/>
  </r>
  <r>
    <n v="1145"/>
    <x v="2"/>
    <x v="1"/>
    <x v="57"/>
    <s v="C"/>
    <x v="1"/>
  </r>
  <r>
    <n v="1146"/>
    <x v="2"/>
    <x v="0"/>
    <x v="45"/>
    <s v="C"/>
    <x v="0"/>
  </r>
  <r>
    <n v="1147"/>
    <x v="0"/>
    <x v="0"/>
    <x v="30"/>
    <s v="C"/>
    <x v="1"/>
  </r>
  <r>
    <n v="1148"/>
    <x v="9"/>
    <x v="1"/>
    <x v="30"/>
    <s v="C"/>
    <x v="1"/>
  </r>
  <r>
    <n v="1149"/>
    <x v="2"/>
    <x v="0"/>
    <x v="0"/>
    <s v="C"/>
    <x v="0"/>
  </r>
  <r>
    <n v="1150"/>
    <x v="2"/>
    <x v="0"/>
    <x v="25"/>
    <s v="C"/>
    <x v="2"/>
  </r>
  <r>
    <n v="1151"/>
    <x v="3"/>
    <x v="1"/>
    <x v="6"/>
    <s v="C"/>
    <x v="2"/>
  </r>
  <r>
    <n v="1152"/>
    <x v="1"/>
    <x v="0"/>
    <x v="65"/>
    <s v="C"/>
    <x v="2"/>
  </r>
  <r>
    <n v="1153"/>
    <x v="10"/>
    <x v="1"/>
    <x v="2"/>
    <s v="C"/>
    <x v="1"/>
  </r>
  <r>
    <n v="1154"/>
    <x v="1"/>
    <x v="0"/>
    <x v="61"/>
    <s v="C"/>
    <x v="2"/>
  </r>
  <r>
    <n v="1155"/>
    <x v="1"/>
    <x v="0"/>
    <x v="64"/>
    <s v="C"/>
    <x v="1"/>
  </r>
  <r>
    <n v="1156"/>
    <x v="6"/>
    <x v="0"/>
    <x v="17"/>
    <s v="C"/>
    <x v="1"/>
  </r>
  <r>
    <n v="1157"/>
    <x v="5"/>
    <x v="1"/>
    <x v="7"/>
    <s v="C"/>
    <x v="2"/>
  </r>
  <r>
    <n v="1158"/>
    <x v="6"/>
    <x v="0"/>
    <x v="22"/>
    <s v="C"/>
    <x v="1"/>
  </r>
  <r>
    <n v="1159"/>
    <x v="2"/>
    <x v="1"/>
    <x v="64"/>
    <s v="C"/>
    <x v="1"/>
  </r>
  <r>
    <n v="1160"/>
    <x v="3"/>
    <x v="0"/>
    <x v="64"/>
    <s v="C"/>
    <x v="1"/>
  </r>
  <r>
    <n v="1161"/>
    <x v="1"/>
    <x v="1"/>
    <x v="51"/>
    <s v="C"/>
    <x v="1"/>
  </r>
  <r>
    <n v="1162"/>
    <x v="2"/>
    <x v="1"/>
    <x v="56"/>
    <s v="C"/>
    <x v="2"/>
  </r>
  <r>
    <n v="1163"/>
    <x v="4"/>
    <x v="1"/>
    <x v="27"/>
    <s v="C"/>
    <x v="2"/>
  </r>
  <r>
    <n v="1164"/>
    <x v="2"/>
    <x v="0"/>
    <x v="15"/>
    <s v="C"/>
    <x v="2"/>
  </r>
  <r>
    <n v="1165"/>
    <x v="1"/>
    <x v="0"/>
    <x v="50"/>
    <s v="C"/>
    <x v="0"/>
  </r>
  <r>
    <n v="1166"/>
    <x v="2"/>
    <x v="1"/>
    <x v="0"/>
    <s v="C"/>
    <x v="0"/>
  </r>
  <r>
    <n v="1167"/>
    <x v="2"/>
    <x v="0"/>
    <x v="20"/>
    <s v="C"/>
    <x v="2"/>
  </r>
  <r>
    <n v="1168"/>
    <x v="2"/>
    <x v="1"/>
    <x v="62"/>
    <s v="C"/>
    <x v="1"/>
  </r>
  <r>
    <n v="1169"/>
    <x v="0"/>
    <x v="0"/>
    <x v="70"/>
    <s v="C"/>
    <x v="0"/>
  </r>
  <r>
    <n v="1170"/>
    <x v="7"/>
    <x v="1"/>
    <x v="11"/>
    <s v="C"/>
    <x v="2"/>
  </r>
  <r>
    <n v="1171"/>
    <x v="0"/>
    <x v="0"/>
    <x v="30"/>
    <s v="C"/>
    <x v="1"/>
  </r>
  <r>
    <n v="1172"/>
    <x v="3"/>
    <x v="1"/>
    <x v="45"/>
    <s v="C"/>
    <x v="0"/>
  </r>
  <r>
    <n v="1173"/>
    <x v="2"/>
    <x v="0"/>
    <x v="12"/>
    <s v="C"/>
    <x v="2"/>
  </r>
  <r>
    <n v="1174"/>
    <x v="2"/>
    <x v="0"/>
    <x v="44"/>
    <s v="C"/>
    <x v="2"/>
  </r>
  <r>
    <n v="1175"/>
    <x v="7"/>
    <x v="1"/>
    <x v="56"/>
    <s v="C"/>
    <x v="2"/>
  </r>
  <r>
    <n v="1176"/>
    <x v="2"/>
    <x v="1"/>
    <x v="37"/>
    <s v="C"/>
    <x v="2"/>
  </r>
  <r>
    <n v="1177"/>
    <x v="4"/>
    <x v="1"/>
    <x v="36"/>
    <s v="C"/>
    <x v="2"/>
  </r>
  <r>
    <n v="1178"/>
    <x v="3"/>
    <x v="1"/>
    <x v="52"/>
    <s v="C"/>
    <x v="1"/>
  </r>
  <r>
    <n v="1179"/>
    <x v="1"/>
    <x v="1"/>
    <x v="1"/>
    <s v="C"/>
    <x v="1"/>
  </r>
  <r>
    <n v="1180"/>
    <x v="1"/>
    <x v="1"/>
    <x v="16"/>
    <s v="C"/>
    <x v="2"/>
  </r>
  <r>
    <n v="1181"/>
    <x v="5"/>
    <x v="1"/>
    <x v="19"/>
    <s v="C"/>
    <x v="2"/>
  </r>
  <r>
    <n v="1182"/>
    <x v="2"/>
    <x v="0"/>
    <x v="51"/>
    <s v="C"/>
    <x v="1"/>
  </r>
  <r>
    <n v="1183"/>
    <x v="0"/>
    <x v="0"/>
    <x v="24"/>
    <s v="C"/>
    <x v="2"/>
  </r>
  <r>
    <n v="1184"/>
    <x v="0"/>
    <x v="1"/>
    <x v="13"/>
    <s v="C"/>
    <x v="2"/>
  </r>
  <r>
    <n v="1185"/>
    <x v="3"/>
    <x v="1"/>
    <x v="49"/>
    <s v="C"/>
    <x v="0"/>
  </r>
  <r>
    <n v="1186"/>
    <x v="5"/>
    <x v="0"/>
    <x v="37"/>
    <s v="C"/>
    <x v="2"/>
  </r>
  <r>
    <n v="1187"/>
    <x v="3"/>
    <x v="0"/>
    <x v="0"/>
    <s v="C"/>
    <x v="0"/>
  </r>
  <r>
    <n v="1188"/>
    <x v="2"/>
    <x v="0"/>
    <x v="37"/>
    <s v="C"/>
    <x v="2"/>
  </r>
  <r>
    <n v="1189"/>
    <x v="0"/>
    <x v="1"/>
    <x v="63"/>
    <s v="C"/>
    <x v="2"/>
  </r>
  <r>
    <n v="1190"/>
    <x v="6"/>
    <x v="0"/>
    <x v="57"/>
    <s v="C"/>
    <x v="1"/>
  </r>
  <r>
    <n v="1191"/>
    <x v="3"/>
    <x v="0"/>
    <x v="14"/>
    <s v="C"/>
    <x v="1"/>
  </r>
  <r>
    <n v="1192"/>
    <x v="2"/>
    <x v="1"/>
    <x v="56"/>
    <s v="C"/>
    <x v="2"/>
  </r>
  <r>
    <n v="1193"/>
    <x v="10"/>
    <x v="0"/>
    <x v="63"/>
    <s v="C"/>
    <x v="2"/>
  </r>
  <r>
    <n v="1194"/>
    <x v="8"/>
    <x v="0"/>
    <x v="13"/>
    <s v="C"/>
    <x v="2"/>
  </r>
  <r>
    <n v="1195"/>
    <x v="1"/>
    <x v="0"/>
    <x v="17"/>
    <s v="C"/>
    <x v="1"/>
  </r>
  <r>
    <n v="1196"/>
    <x v="2"/>
    <x v="0"/>
    <x v="10"/>
    <s v="C"/>
    <x v="2"/>
  </r>
  <r>
    <n v="1197"/>
    <x v="5"/>
    <x v="1"/>
    <x v="29"/>
    <s v="C"/>
    <x v="1"/>
  </r>
  <r>
    <n v="1198"/>
    <x v="2"/>
    <x v="0"/>
    <x v="15"/>
    <s v="C"/>
    <x v="2"/>
  </r>
  <r>
    <n v="1199"/>
    <x v="10"/>
    <x v="0"/>
    <x v="18"/>
    <s v="C"/>
    <x v="1"/>
  </r>
  <r>
    <n v="1200"/>
    <x v="2"/>
    <x v="1"/>
    <x v="0"/>
    <s v="C"/>
    <x v="0"/>
  </r>
  <r>
    <n v="1201"/>
    <x v="0"/>
    <x v="0"/>
    <x v="37"/>
    <s v="C"/>
    <x v="2"/>
  </r>
  <r>
    <n v="1202"/>
    <x v="0"/>
    <x v="1"/>
    <x v="38"/>
    <s v="C"/>
    <x v="0"/>
  </r>
  <r>
    <n v="1203"/>
    <x v="2"/>
    <x v="0"/>
    <x v="13"/>
    <s v="C"/>
    <x v="2"/>
  </r>
  <r>
    <n v="1204"/>
    <x v="2"/>
    <x v="1"/>
    <x v="37"/>
    <s v="C"/>
    <x v="2"/>
  </r>
  <r>
    <n v="1205"/>
    <x v="1"/>
    <x v="1"/>
    <x v="37"/>
    <s v="C"/>
    <x v="2"/>
  </r>
  <r>
    <n v="1206"/>
    <x v="2"/>
    <x v="1"/>
    <x v="37"/>
    <s v="C"/>
    <x v="2"/>
  </r>
  <r>
    <n v="1207"/>
    <x v="10"/>
    <x v="1"/>
    <x v="72"/>
    <s v="C"/>
    <x v="1"/>
  </r>
  <r>
    <n v="1208"/>
    <x v="2"/>
    <x v="0"/>
    <x v="69"/>
    <s v="C"/>
    <x v="2"/>
  </r>
  <r>
    <n v="1209"/>
    <x v="9"/>
    <x v="0"/>
    <x v="18"/>
    <s v="C"/>
    <x v="1"/>
  </r>
  <r>
    <n v="1210"/>
    <x v="1"/>
    <x v="0"/>
    <x v="61"/>
    <s v="C"/>
    <x v="2"/>
  </r>
  <r>
    <n v="1211"/>
    <x v="2"/>
    <x v="1"/>
    <x v="62"/>
    <s v="C"/>
    <x v="1"/>
  </r>
  <r>
    <n v="1212"/>
    <x v="5"/>
    <x v="1"/>
    <x v="35"/>
    <s v="C"/>
    <x v="1"/>
  </r>
  <r>
    <n v="1213"/>
    <x v="1"/>
    <x v="1"/>
    <x v="8"/>
    <s v="C"/>
    <x v="2"/>
  </r>
  <r>
    <n v="1214"/>
    <x v="0"/>
    <x v="0"/>
    <x v="43"/>
    <s v="C"/>
    <x v="0"/>
  </r>
  <r>
    <n v="1215"/>
    <x v="2"/>
    <x v="0"/>
    <x v="54"/>
    <s v="C"/>
    <x v="0"/>
  </r>
  <r>
    <n v="1216"/>
    <x v="3"/>
    <x v="0"/>
    <x v="15"/>
    <s v="C"/>
    <x v="2"/>
  </r>
  <r>
    <n v="1217"/>
    <x v="2"/>
    <x v="1"/>
    <x v="19"/>
    <s v="C"/>
    <x v="2"/>
  </r>
  <r>
    <n v="1218"/>
    <x v="2"/>
    <x v="0"/>
    <x v="19"/>
    <s v="C"/>
    <x v="2"/>
  </r>
  <r>
    <n v="1219"/>
    <x v="2"/>
    <x v="0"/>
    <x v="26"/>
    <s v="C"/>
    <x v="0"/>
  </r>
  <r>
    <n v="1220"/>
    <x v="2"/>
    <x v="0"/>
    <x v="64"/>
    <s v="C"/>
    <x v="1"/>
  </r>
  <r>
    <n v="1221"/>
    <x v="4"/>
    <x v="0"/>
    <x v="3"/>
    <s v="C"/>
    <x v="1"/>
  </r>
  <r>
    <n v="1222"/>
    <x v="1"/>
    <x v="1"/>
    <x v="64"/>
    <s v="C"/>
    <x v="1"/>
  </r>
  <r>
    <n v="1223"/>
    <x v="2"/>
    <x v="0"/>
    <x v="15"/>
    <s v="C"/>
    <x v="2"/>
  </r>
  <r>
    <n v="1224"/>
    <x v="0"/>
    <x v="1"/>
    <x v="68"/>
    <s v="C"/>
    <x v="2"/>
  </r>
  <r>
    <n v="1225"/>
    <x v="1"/>
    <x v="0"/>
    <x v="12"/>
    <s v="C"/>
    <x v="2"/>
  </r>
  <r>
    <n v="1226"/>
    <x v="6"/>
    <x v="0"/>
    <x v="29"/>
    <s v="C"/>
    <x v="1"/>
  </r>
  <r>
    <n v="1227"/>
    <x v="2"/>
    <x v="1"/>
    <x v="60"/>
    <s v="C"/>
    <x v="1"/>
  </r>
  <r>
    <n v="1228"/>
    <x v="2"/>
    <x v="0"/>
    <x v="56"/>
    <s v="C"/>
    <x v="2"/>
  </r>
  <r>
    <n v="1229"/>
    <x v="3"/>
    <x v="1"/>
    <x v="65"/>
    <s v="C"/>
    <x v="2"/>
  </r>
  <r>
    <n v="1230"/>
    <x v="1"/>
    <x v="1"/>
    <x v="59"/>
    <s v="C"/>
    <x v="2"/>
  </r>
  <r>
    <n v="1231"/>
    <x v="8"/>
    <x v="0"/>
    <x v="40"/>
    <s v="C"/>
    <x v="2"/>
  </r>
  <r>
    <n v="1232"/>
    <x v="1"/>
    <x v="0"/>
    <x v="0"/>
    <s v="C"/>
    <x v="0"/>
  </r>
  <r>
    <n v="1233"/>
    <x v="12"/>
    <x v="1"/>
    <x v="21"/>
    <s v="C"/>
    <x v="1"/>
  </r>
  <r>
    <n v="1234"/>
    <x v="2"/>
    <x v="0"/>
    <x v="37"/>
    <s v="C"/>
    <x v="2"/>
  </r>
  <r>
    <n v="1235"/>
    <x v="5"/>
    <x v="0"/>
    <x v="63"/>
    <s v="C"/>
    <x v="2"/>
  </r>
  <r>
    <n v="1236"/>
    <x v="2"/>
    <x v="0"/>
    <x v="21"/>
    <s v="C"/>
    <x v="1"/>
  </r>
  <r>
    <n v="1237"/>
    <x v="2"/>
    <x v="1"/>
    <x v="56"/>
    <s v="C"/>
    <x v="2"/>
  </r>
  <r>
    <n v="1238"/>
    <x v="2"/>
    <x v="1"/>
    <x v="11"/>
    <s v="C"/>
    <x v="2"/>
  </r>
  <r>
    <n v="1239"/>
    <x v="1"/>
    <x v="1"/>
    <x v="53"/>
    <s v="C"/>
    <x v="2"/>
  </r>
  <r>
    <n v="1240"/>
    <x v="7"/>
    <x v="0"/>
    <x v="58"/>
    <s v="C"/>
    <x v="0"/>
  </r>
  <r>
    <n v="1241"/>
    <x v="8"/>
    <x v="1"/>
    <x v="49"/>
    <s v="C"/>
    <x v="0"/>
  </r>
  <r>
    <n v="1242"/>
    <x v="1"/>
    <x v="1"/>
    <x v="29"/>
    <s v="C"/>
    <x v="1"/>
  </r>
  <r>
    <n v="1243"/>
    <x v="1"/>
    <x v="0"/>
    <x v="58"/>
    <s v="C"/>
    <x v="0"/>
  </r>
  <r>
    <n v="1244"/>
    <x v="1"/>
    <x v="1"/>
    <x v="31"/>
    <s v="C"/>
    <x v="0"/>
  </r>
  <r>
    <n v="1245"/>
    <x v="1"/>
    <x v="1"/>
    <x v="5"/>
    <s v="C"/>
    <x v="2"/>
  </r>
  <r>
    <n v="1246"/>
    <x v="0"/>
    <x v="0"/>
    <x v="16"/>
    <s v="C"/>
    <x v="2"/>
  </r>
  <r>
    <n v="1247"/>
    <x v="2"/>
    <x v="1"/>
    <x v="58"/>
    <s v="C"/>
    <x v="0"/>
  </r>
  <r>
    <n v="1248"/>
    <x v="2"/>
    <x v="0"/>
    <x v="56"/>
    <s v="C"/>
    <x v="2"/>
  </r>
  <r>
    <n v="1249"/>
    <x v="2"/>
    <x v="1"/>
    <x v="6"/>
    <s v="C"/>
    <x v="2"/>
  </r>
  <r>
    <n v="1250"/>
    <x v="2"/>
    <x v="0"/>
    <x v="66"/>
    <s v="C"/>
    <x v="1"/>
  </r>
  <r>
    <n v="1251"/>
    <x v="2"/>
    <x v="0"/>
    <x v="0"/>
    <s v="C"/>
    <x v="0"/>
  </r>
  <r>
    <n v="1252"/>
    <x v="2"/>
    <x v="1"/>
    <x v="24"/>
    <s v="C"/>
    <x v="2"/>
  </r>
  <r>
    <n v="1253"/>
    <x v="2"/>
    <x v="1"/>
    <x v="42"/>
    <s v="C"/>
    <x v="2"/>
  </r>
  <r>
    <n v="1254"/>
    <x v="0"/>
    <x v="0"/>
    <x v="68"/>
    <s v="C"/>
    <x v="2"/>
  </r>
  <r>
    <n v="1255"/>
    <x v="1"/>
    <x v="0"/>
    <x v="25"/>
    <s v="C"/>
    <x v="2"/>
  </r>
  <r>
    <n v="1256"/>
    <x v="1"/>
    <x v="0"/>
    <x v="43"/>
    <s v="C"/>
    <x v="0"/>
  </r>
  <r>
    <n v="1257"/>
    <x v="2"/>
    <x v="0"/>
    <x v="63"/>
    <s v="C"/>
    <x v="2"/>
  </r>
  <r>
    <n v="1258"/>
    <x v="2"/>
    <x v="0"/>
    <x v="56"/>
    <s v="C"/>
    <x v="2"/>
  </r>
  <r>
    <n v="1259"/>
    <x v="2"/>
    <x v="0"/>
    <x v="71"/>
    <s v="C"/>
    <x v="1"/>
  </r>
  <r>
    <n v="1260"/>
    <x v="0"/>
    <x v="0"/>
    <x v="3"/>
    <s v="C"/>
    <x v="1"/>
  </r>
  <r>
    <n v="1261"/>
    <x v="2"/>
    <x v="0"/>
    <x v="1"/>
    <s v="C"/>
    <x v="1"/>
  </r>
  <r>
    <n v="1262"/>
    <x v="2"/>
    <x v="0"/>
    <x v="62"/>
    <s v="C"/>
    <x v="1"/>
  </r>
  <r>
    <n v="1263"/>
    <x v="2"/>
    <x v="1"/>
    <x v="20"/>
    <s v="C"/>
    <x v="2"/>
  </r>
  <r>
    <n v="1264"/>
    <x v="10"/>
    <x v="1"/>
    <x v="21"/>
    <s v="C"/>
    <x v="1"/>
  </r>
  <r>
    <n v="1265"/>
    <x v="2"/>
    <x v="0"/>
    <x v="27"/>
    <s v="C"/>
    <x v="2"/>
  </r>
  <r>
    <n v="1266"/>
    <x v="2"/>
    <x v="0"/>
    <x v="34"/>
    <s v="C"/>
    <x v="1"/>
  </r>
  <r>
    <n v="1267"/>
    <x v="10"/>
    <x v="0"/>
    <x v="5"/>
    <s v="C"/>
    <x v="2"/>
  </r>
  <r>
    <n v="1268"/>
    <x v="2"/>
    <x v="0"/>
    <x v="14"/>
    <s v="C"/>
    <x v="1"/>
  </r>
  <r>
    <n v="1269"/>
    <x v="13"/>
    <x v="0"/>
    <x v="14"/>
    <s v="C"/>
    <x v="1"/>
  </r>
  <r>
    <n v="1270"/>
    <x v="2"/>
    <x v="0"/>
    <x v="14"/>
    <s v="C"/>
    <x v="1"/>
  </r>
  <r>
    <n v="1271"/>
    <x v="0"/>
    <x v="1"/>
    <x v="35"/>
    <s v="C"/>
    <x v="1"/>
  </r>
  <r>
    <n v="1272"/>
    <x v="3"/>
    <x v="1"/>
    <x v="2"/>
    <s v="C"/>
    <x v="1"/>
  </r>
  <r>
    <n v="1273"/>
    <x v="1"/>
    <x v="1"/>
    <x v="48"/>
    <s v="C"/>
    <x v="0"/>
  </r>
  <r>
    <n v="1274"/>
    <x v="2"/>
    <x v="1"/>
    <x v="20"/>
    <s v="C"/>
    <x v="2"/>
  </r>
  <r>
    <n v="1275"/>
    <x v="5"/>
    <x v="1"/>
    <x v="61"/>
    <s v="C"/>
    <x v="2"/>
  </r>
  <r>
    <n v="1276"/>
    <x v="0"/>
    <x v="0"/>
    <x v="61"/>
    <s v="C"/>
    <x v="2"/>
  </r>
  <r>
    <n v="1277"/>
    <x v="13"/>
    <x v="1"/>
    <x v="69"/>
    <s v="C"/>
    <x v="2"/>
  </r>
  <r>
    <n v="1278"/>
    <x v="2"/>
    <x v="1"/>
    <x v="63"/>
    <s v="C"/>
    <x v="2"/>
  </r>
  <r>
    <n v="1279"/>
    <x v="2"/>
    <x v="1"/>
    <x v="41"/>
    <s v="C"/>
    <x v="1"/>
  </r>
  <r>
    <n v="1280"/>
    <x v="2"/>
    <x v="0"/>
    <x v="63"/>
    <s v="C"/>
    <x v="2"/>
  </r>
  <r>
    <n v="1281"/>
    <x v="1"/>
    <x v="1"/>
    <x v="55"/>
    <s v="C"/>
    <x v="2"/>
  </r>
  <r>
    <n v="1282"/>
    <x v="0"/>
    <x v="0"/>
    <x v="17"/>
    <s v="C"/>
    <x v="1"/>
  </r>
  <r>
    <n v="1283"/>
    <x v="2"/>
    <x v="0"/>
    <x v="39"/>
    <s v="C"/>
    <x v="0"/>
  </r>
  <r>
    <n v="1284"/>
    <x v="1"/>
    <x v="0"/>
    <x v="69"/>
    <s v="C"/>
    <x v="2"/>
  </r>
  <r>
    <n v="1285"/>
    <x v="1"/>
    <x v="1"/>
    <x v="52"/>
    <s v="C"/>
    <x v="1"/>
  </r>
  <r>
    <n v="1286"/>
    <x v="2"/>
    <x v="0"/>
    <x v="55"/>
    <s v="C"/>
    <x v="2"/>
  </r>
  <r>
    <n v="1287"/>
    <x v="2"/>
    <x v="0"/>
    <x v="29"/>
    <s v="C"/>
    <x v="1"/>
  </r>
  <r>
    <n v="1288"/>
    <x v="2"/>
    <x v="0"/>
    <x v="2"/>
    <s v="C"/>
    <x v="1"/>
  </r>
  <r>
    <n v="1289"/>
    <x v="2"/>
    <x v="1"/>
    <x v="39"/>
    <s v="C"/>
    <x v="0"/>
  </r>
  <r>
    <n v="1290"/>
    <x v="2"/>
    <x v="0"/>
    <x v="0"/>
    <s v="C"/>
    <x v="0"/>
  </r>
  <r>
    <n v="1291"/>
    <x v="2"/>
    <x v="1"/>
    <x v="27"/>
    <s v="C"/>
    <x v="2"/>
  </r>
  <r>
    <n v="1292"/>
    <x v="2"/>
    <x v="1"/>
    <x v="18"/>
    <s v="C"/>
    <x v="1"/>
  </r>
  <r>
    <n v="1293"/>
    <x v="2"/>
    <x v="0"/>
    <x v="18"/>
    <s v="C"/>
    <x v="1"/>
  </r>
  <r>
    <n v="1294"/>
    <x v="0"/>
    <x v="1"/>
    <x v="3"/>
    <s v="C"/>
    <x v="1"/>
  </r>
  <r>
    <n v="1295"/>
    <x v="9"/>
    <x v="1"/>
    <x v="53"/>
    <s v="C"/>
    <x v="2"/>
  </r>
  <r>
    <n v="1296"/>
    <x v="1"/>
    <x v="0"/>
    <x v="31"/>
    <s v="C"/>
    <x v="0"/>
  </r>
  <r>
    <n v="1297"/>
    <x v="2"/>
    <x v="1"/>
    <x v="53"/>
    <s v="C"/>
    <x v="2"/>
  </r>
  <r>
    <n v="1298"/>
    <x v="3"/>
    <x v="0"/>
    <x v="0"/>
    <s v="C"/>
    <x v="0"/>
  </r>
  <r>
    <n v="1299"/>
    <x v="2"/>
    <x v="0"/>
    <x v="72"/>
    <s v="C"/>
    <x v="1"/>
  </r>
  <r>
    <n v="1300"/>
    <x v="7"/>
    <x v="0"/>
    <x v="46"/>
    <s v="C"/>
    <x v="2"/>
  </r>
  <r>
    <n v="1301"/>
    <x v="1"/>
    <x v="0"/>
    <x v="12"/>
    <s v="C"/>
    <x v="2"/>
  </r>
  <r>
    <n v="1302"/>
    <x v="0"/>
    <x v="1"/>
    <x v="50"/>
    <s v="C"/>
    <x v="0"/>
  </r>
  <r>
    <n v="1303"/>
    <x v="1"/>
    <x v="0"/>
    <x v="4"/>
    <s v="C"/>
    <x v="2"/>
  </r>
  <r>
    <n v="1304"/>
    <x v="10"/>
    <x v="1"/>
    <x v="48"/>
    <s v="C"/>
    <x v="0"/>
  </r>
  <r>
    <n v="1305"/>
    <x v="0"/>
    <x v="0"/>
    <x v="64"/>
    <s v="C"/>
    <x v="1"/>
  </r>
  <r>
    <n v="1306"/>
    <x v="2"/>
    <x v="0"/>
    <x v="11"/>
    <s v="C"/>
    <x v="2"/>
  </r>
  <r>
    <n v="1307"/>
    <x v="0"/>
    <x v="1"/>
    <x v="20"/>
    <s v="C"/>
    <x v="2"/>
  </r>
  <r>
    <n v="1308"/>
    <x v="1"/>
    <x v="1"/>
    <x v="52"/>
    <s v="C"/>
    <x v="1"/>
  </r>
  <r>
    <n v="1309"/>
    <x v="2"/>
    <x v="1"/>
    <x v="61"/>
    <s v="C"/>
    <x v="2"/>
  </r>
  <r>
    <n v="1310"/>
    <x v="1"/>
    <x v="0"/>
    <x v="7"/>
    <s v="C"/>
    <x v="2"/>
  </r>
  <r>
    <n v="1311"/>
    <x v="2"/>
    <x v="0"/>
    <x v="31"/>
    <s v="C"/>
    <x v="0"/>
  </r>
  <r>
    <n v="1312"/>
    <x v="2"/>
    <x v="1"/>
    <x v="22"/>
    <s v="C"/>
    <x v="1"/>
  </r>
  <r>
    <n v="1313"/>
    <x v="2"/>
    <x v="0"/>
    <x v="55"/>
    <s v="C"/>
    <x v="2"/>
  </r>
  <r>
    <n v="1314"/>
    <x v="2"/>
    <x v="1"/>
    <x v="53"/>
    <s v="C"/>
    <x v="2"/>
  </r>
  <r>
    <n v="1315"/>
    <x v="2"/>
    <x v="1"/>
    <x v="6"/>
    <s v="C"/>
    <x v="2"/>
  </r>
  <r>
    <n v="1316"/>
    <x v="3"/>
    <x v="1"/>
    <x v="7"/>
    <s v="C"/>
    <x v="2"/>
  </r>
  <r>
    <n v="1317"/>
    <x v="0"/>
    <x v="0"/>
    <x v="3"/>
    <s v="C"/>
    <x v="1"/>
  </r>
  <r>
    <n v="1318"/>
    <x v="2"/>
    <x v="0"/>
    <x v="58"/>
    <s v="C"/>
    <x v="0"/>
  </r>
  <r>
    <n v="1319"/>
    <x v="2"/>
    <x v="1"/>
    <x v="26"/>
    <s v="C"/>
    <x v="0"/>
  </r>
  <r>
    <n v="1320"/>
    <x v="7"/>
    <x v="0"/>
    <x v="68"/>
    <s v="C"/>
    <x v="2"/>
  </r>
  <r>
    <n v="1321"/>
    <x v="10"/>
    <x v="1"/>
    <x v="40"/>
    <s v="C"/>
    <x v="2"/>
  </r>
  <r>
    <n v="1322"/>
    <x v="2"/>
    <x v="1"/>
    <x v="1"/>
    <s v="C"/>
    <x v="1"/>
  </r>
  <r>
    <n v="1323"/>
    <x v="13"/>
    <x v="1"/>
    <x v="4"/>
    <s v="C"/>
    <x v="2"/>
  </r>
  <r>
    <n v="1324"/>
    <x v="2"/>
    <x v="0"/>
    <x v="65"/>
    <s v="C"/>
    <x v="2"/>
  </r>
  <r>
    <n v="1325"/>
    <x v="1"/>
    <x v="1"/>
    <x v="43"/>
    <s v="C"/>
    <x v="0"/>
  </r>
  <r>
    <n v="1326"/>
    <x v="0"/>
    <x v="0"/>
    <x v="12"/>
    <s v="C"/>
    <x v="2"/>
  </r>
  <r>
    <n v="1327"/>
    <x v="0"/>
    <x v="0"/>
    <x v="49"/>
    <s v="C"/>
    <x v="0"/>
  </r>
  <r>
    <n v="1328"/>
    <x v="2"/>
    <x v="0"/>
    <x v="18"/>
    <s v="C"/>
    <x v="1"/>
  </r>
  <r>
    <n v="1329"/>
    <x v="2"/>
    <x v="0"/>
    <x v="5"/>
    <s v="C"/>
    <x v="2"/>
  </r>
  <r>
    <n v="1330"/>
    <x v="3"/>
    <x v="0"/>
    <x v="22"/>
    <s v="C"/>
    <x v="1"/>
  </r>
  <r>
    <n v="1331"/>
    <x v="2"/>
    <x v="1"/>
    <x v="12"/>
    <s v="C"/>
    <x v="2"/>
  </r>
  <r>
    <n v="1332"/>
    <x v="9"/>
    <x v="0"/>
    <x v="1"/>
    <s v="C"/>
    <x v="1"/>
  </r>
  <r>
    <n v="1333"/>
    <x v="2"/>
    <x v="0"/>
    <x v="0"/>
    <s v="C"/>
    <x v="0"/>
  </r>
  <r>
    <n v="1334"/>
    <x v="2"/>
    <x v="1"/>
    <x v="39"/>
    <s v="C"/>
    <x v="0"/>
  </r>
  <r>
    <n v="1335"/>
    <x v="2"/>
    <x v="1"/>
    <x v="7"/>
    <s v="C"/>
    <x v="2"/>
  </r>
  <r>
    <n v="1336"/>
    <x v="2"/>
    <x v="0"/>
    <x v="37"/>
    <s v="C"/>
    <x v="2"/>
  </r>
  <r>
    <n v="1337"/>
    <x v="1"/>
    <x v="1"/>
    <x v="3"/>
    <s v="C"/>
    <x v="1"/>
  </r>
  <r>
    <n v="1338"/>
    <x v="10"/>
    <x v="0"/>
    <x v="33"/>
    <s v="C"/>
    <x v="1"/>
  </r>
  <r>
    <n v="1339"/>
    <x v="0"/>
    <x v="0"/>
    <x v="49"/>
    <s v="C"/>
    <x v="0"/>
  </r>
  <r>
    <n v="1340"/>
    <x v="10"/>
    <x v="1"/>
    <x v="60"/>
    <s v="C"/>
    <x v="1"/>
  </r>
  <r>
    <n v="1341"/>
    <x v="0"/>
    <x v="1"/>
    <x v="52"/>
    <s v="C"/>
    <x v="1"/>
  </r>
  <r>
    <n v="1342"/>
    <x v="2"/>
    <x v="0"/>
    <x v="58"/>
    <s v="C"/>
    <x v="0"/>
  </r>
  <r>
    <n v="1343"/>
    <x v="2"/>
    <x v="1"/>
    <x v="9"/>
    <s v="C"/>
    <x v="0"/>
  </r>
  <r>
    <n v="1344"/>
    <x v="1"/>
    <x v="0"/>
    <x v="60"/>
    <s v="C"/>
    <x v="1"/>
  </r>
  <r>
    <n v="1345"/>
    <x v="2"/>
    <x v="0"/>
    <x v="64"/>
    <s v="C"/>
    <x v="1"/>
  </r>
  <r>
    <n v="1346"/>
    <x v="2"/>
    <x v="0"/>
    <x v="4"/>
    <s v="C"/>
    <x v="2"/>
  </r>
  <r>
    <n v="1347"/>
    <x v="0"/>
    <x v="0"/>
    <x v="29"/>
    <s v="C"/>
    <x v="1"/>
  </r>
  <r>
    <n v="1348"/>
    <x v="2"/>
    <x v="0"/>
    <x v="56"/>
    <s v="C"/>
    <x v="2"/>
  </r>
  <r>
    <n v="1349"/>
    <x v="3"/>
    <x v="0"/>
    <x v="24"/>
    <s v="C"/>
    <x v="2"/>
  </r>
  <r>
    <n v="1350"/>
    <x v="1"/>
    <x v="0"/>
    <x v="47"/>
    <s v="C"/>
    <x v="1"/>
  </r>
  <r>
    <n v="1351"/>
    <x v="1"/>
    <x v="1"/>
    <x v="34"/>
    <s v="C"/>
    <x v="1"/>
  </r>
  <r>
    <n v="1352"/>
    <x v="2"/>
    <x v="1"/>
    <x v="31"/>
    <s v="C"/>
    <x v="0"/>
  </r>
  <r>
    <n v="1353"/>
    <x v="2"/>
    <x v="0"/>
    <x v="23"/>
    <s v="C"/>
    <x v="0"/>
  </r>
  <r>
    <n v="1354"/>
    <x v="5"/>
    <x v="0"/>
    <x v="19"/>
    <s v="C"/>
    <x v="2"/>
  </r>
  <r>
    <n v="1355"/>
    <x v="1"/>
    <x v="0"/>
    <x v="40"/>
    <s v="C"/>
    <x v="2"/>
  </r>
  <r>
    <n v="1356"/>
    <x v="1"/>
    <x v="0"/>
    <x v="70"/>
    <s v="C"/>
    <x v="0"/>
  </r>
  <r>
    <n v="1357"/>
    <x v="12"/>
    <x v="0"/>
    <x v="35"/>
    <s v="C"/>
    <x v="1"/>
  </r>
  <r>
    <n v="1358"/>
    <x v="3"/>
    <x v="1"/>
    <x v="44"/>
    <s v="C"/>
    <x v="2"/>
  </r>
  <r>
    <n v="1359"/>
    <x v="2"/>
    <x v="0"/>
    <x v="20"/>
    <s v="C"/>
    <x v="2"/>
  </r>
  <r>
    <n v="1360"/>
    <x v="1"/>
    <x v="1"/>
    <x v="60"/>
    <s v="C"/>
    <x v="1"/>
  </r>
  <r>
    <n v="1361"/>
    <x v="1"/>
    <x v="1"/>
    <x v="57"/>
    <s v="C"/>
    <x v="1"/>
  </r>
  <r>
    <n v="1362"/>
    <x v="9"/>
    <x v="0"/>
    <x v="60"/>
    <s v="C"/>
    <x v="1"/>
  </r>
  <r>
    <n v="1363"/>
    <x v="0"/>
    <x v="1"/>
    <x v="4"/>
    <s v="C"/>
    <x v="2"/>
  </r>
  <r>
    <n v="1364"/>
    <x v="0"/>
    <x v="0"/>
    <x v="10"/>
    <s v="C"/>
    <x v="2"/>
  </r>
  <r>
    <n v="1365"/>
    <x v="2"/>
    <x v="1"/>
    <x v="30"/>
    <s v="C"/>
    <x v="1"/>
  </r>
  <r>
    <n v="1366"/>
    <x v="2"/>
    <x v="0"/>
    <x v="72"/>
    <s v="C"/>
    <x v="1"/>
  </r>
  <r>
    <n v="1367"/>
    <x v="10"/>
    <x v="1"/>
    <x v="38"/>
    <s v="C"/>
    <x v="0"/>
  </r>
  <r>
    <n v="1368"/>
    <x v="2"/>
    <x v="0"/>
    <x v="3"/>
    <s v="C"/>
    <x v="1"/>
  </r>
  <r>
    <n v="1369"/>
    <x v="2"/>
    <x v="1"/>
    <x v="56"/>
    <s v="C"/>
    <x v="2"/>
  </r>
  <r>
    <n v="1370"/>
    <x v="12"/>
    <x v="0"/>
    <x v="37"/>
    <s v="C"/>
    <x v="2"/>
  </r>
  <r>
    <n v="1371"/>
    <x v="2"/>
    <x v="0"/>
    <x v="43"/>
    <s v="C"/>
    <x v="0"/>
  </r>
  <r>
    <n v="1372"/>
    <x v="0"/>
    <x v="0"/>
    <x v="50"/>
    <s v="C"/>
    <x v="0"/>
  </r>
  <r>
    <n v="1373"/>
    <x v="3"/>
    <x v="1"/>
    <x v="35"/>
    <s v="C"/>
    <x v="1"/>
  </r>
  <r>
    <n v="1374"/>
    <x v="0"/>
    <x v="0"/>
    <x v="59"/>
    <s v="C"/>
    <x v="2"/>
  </r>
  <r>
    <n v="1375"/>
    <x v="2"/>
    <x v="0"/>
    <x v="22"/>
    <s v="C"/>
    <x v="1"/>
  </r>
  <r>
    <n v="1376"/>
    <x v="2"/>
    <x v="1"/>
    <x v="46"/>
    <s v="C"/>
    <x v="2"/>
  </r>
  <r>
    <n v="1377"/>
    <x v="7"/>
    <x v="0"/>
    <x v="54"/>
    <s v="C"/>
    <x v="0"/>
  </r>
  <r>
    <n v="1378"/>
    <x v="1"/>
    <x v="0"/>
    <x v="0"/>
    <s v="C"/>
    <x v="0"/>
  </r>
  <r>
    <n v="1379"/>
    <x v="2"/>
    <x v="0"/>
    <x v="5"/>
    <s v="C"/>
    <x v="2"/>
  </r>
  <r>
    <n v="1380"/>
    <x v="2"/>
    <x v="1"/>
    <x v="19"/>
    <s v="C"/>
    <x v="2"/>
  </r>
  <r>
    <n v="1381"/>
    <x v="2"/>
    <x v="0"/>
    <x v="50"/>
    <s v="C"/>
    <x v="0"/>
  </r>
  <r>
    <n v="1382"/>
    <x v="1"/>
    <x v="0"/>
    <x v="63"/>
    <s v="C"/>
    <x v="2"/>
  </r>
  <r>
    <n v="1383"/>
    <x v="0"/>
    <x v="0"/>
    <x v="57"/>
    <s v="C"/>
    <x v="1"/>
  </r>
  <r>
    <n v="1384"/>
    <x v="2"/>
    <x v="1"/>
    <x v="2"/>
    <s v="C"/>
    <x v="1"/>
  </r>
  <r>
    <n v="1385"/>
    <x v="2"/>
    <x v="0"/>
    <x v="9"/>
    <s v="C"/>
    <x v="0"/>
  </r>
  <r>
    <n v="1386"/>
    <x v="8"/>
    <x v="0"/>
    <x v="48"/>
    <s v="C"/>
    <x v="0"/>
  </r>
  <r>
    <n v="1387"/>
    <x v="2"/>
    <x v="0"/>
    <x v="36"/>
    <s v="C"/>
    <x v="2"/>
  </r>
  <r>
    <n v="1388"/>
    <x v="5"/>
    <x v="1"/>
    <x v="11"/>
    <s v="C"/>
    <x v="2"/>
  </r>
  <r>
    <n v="1389"/>
    <x v="2"/>
    <x v="1"/>
    <x v="43"/>
    <s v="C"/>
    <x v="0"/>
  </r>
  <r>
    <n v="1390"/>
    <x v="10"/>
    <x v="1"/>
    <x v="23"/>
    <s v="C"/>
    <x v="0"/>
  </r>
  <r>
    <n v="1391"/>
    <x v="2"/>
    <x v="0"/>
    <x v="55"/>
    <s v="C"/>
    <x v="2"/>
  </r>
  <r>
    <n v="1392"/>
    <x v="12"/>
    <x v="1"/>
    <x v="4"/>
    <s v="C"/>
    <x v="2"/>
  </r>
  <r>
    <n v="1393"/>
    <x v="10"/>
    <x v="1"/>
    <x v="6"/>
    <s v="C"/>
    <x v="2"/>
  </r>
  <r>
    <n v="1394"/>
    <x v="2"/>
    <x v="1"/>
    <x v="64"/>
    <s v="C"/>
    <x v="1"/>
  </r>
  <r>
    <n v="1395"/>
    <x v="2"/>
    <x v="1"/>
    <x v="15"/>
    <s v="C"/>
    <x v="2"/>
  </r>
  <r>
    <n v="1396"/>
    <x v="2"/>
    <x v="0"/>
    <x v="36"/>
    <s v="C"/>
    <x v="2"/>
  </r>
  <r>
    <n v="1397"/>
    <x v="1"/>
    <x v="0"/>
    <x v="28"/>
    <s v="C"/>
    <x v="0"/>
  </r>
  <r>
    <n v="1398"/>
    <x v="4"/>
    <x v="1"/>
    <x v="72"/>
    <s v="C"/>
    <x v="1"/>
  </r>
  <r>
    <n v="1399"/>
    <x v="3"/>
    <x v="1"/>
    <x v="58"/>
    <s v="C"/>
    <x v="0"/>
  </r>
  <r>
    <n v="1400"/>
    <x v="2"/>
    <x v="1"/>
    <x v="49"/>
    <s v="C"/>
    <x v="0"/>
  </r>
  <r>
    <n v="1401"/>
    <x v="9"/>
    <x v="0"/>
    <x v="30"/>
    <s v="C"/>
    <x v="1"/>
  </r>
  <r>
    <n v="1402"/>
    <x v="2"/>
    <x v="0"/>
    <x v="59"/>
    <s v="C"/>
    <x v="2"/>
  </r>
  <r>
    <n v="1403"/>
    <x v="2"/>
    <x v="0"/>
    <x v="4"/>
    <s v="C"/>
    <x v="2"/>
  </r>
  <r>
    <n v="1404"/>
    <x v="2"/>
    <x v="1"/>
    <x v="22"/>
    <s v="C"/>
    <x v="1"/>
  </r>
  <r>
    <n v="1405"/>
    <x v="2"/>
    <x v="1"/>
    <x v="11"/>
    <s v="C"/>
    <x v="2"/>
  </r>
  <r>
    <n v="1406"/>
    <x v="3"/>
    <x v="0"/>
    <x v="48"/>
    <s v="C"/>
    <x v="0"/>
  </r>
  <r>
    <n v="1407"/>
    <x v="2"/>
    <x v="1"/>
    <x v="33"/>
    <s v="C"/>
    <x v="1"/>
  </r>
  <r>
    <n v="1408"/>
    <x v="2"/>
    <x v="1"/>
    <x v="19"/>
    <s v="C"/>
    <x v="2"/>
  </r>
  <r>
    <n v="1409"/>
    <x v="2"/>
    <x v="1"/>
    <x v="15"/>
    <s v="C"/>
    <x v="2"/>
  </r>
  <r>
    <n v="1410"/>
    <x v="2"/>
    <x v="0"/>
    <x v="29"/>
    <s v="C"/>
    <x v="1"/>
  </r>
  <r>
    <n v="1411"/>
    <x v="1"/>
    <x v="1"/>
    <x v="41"/>
    <s v="C"/>
    <x v="1"/>
  </r>
  <r>
    <n v="1412"/>
    <x v="10"/>
    <x v="1"/>
    <x v="54"/>
    <s v="C"/>
    <x v="0"/>
  </r>
  <r>
    <n v="1413"/>
    <x v="1"/>
    <x v="0"/>
    <x v="70"/>
    <s v="C"/>
    <x v="0"/>
  </r>
  <r>
    <n v="1414"/>
    <x v="2"/>
    <x v="1"/>
    <x v="50"/>
    <s v="C"/>
    <x v="0"/>
  </r>
  <r>
    <n v="1415"/>
    <x v="0"/>
    <x v="1"/>
    <x v="68"/>
    <s v="C"/>
    <x v="2"/>
  </r>
  <r>
    <n v="1416"/>
    <x v="2"/>
    <x v="1"/>
    <x v="12"/>
    <s v="C"/>
    <x v="2"/>
  </r>
  <r>
    <n v="1417"/>
    <x v="0"/>
    <x v="1"/>
    <x v="69"/>
    <s v="C"/>
    <x v="2"/>
  </r>
  <r>
    <n v="1418"/>
    <x v="2"/>
    <x v="0"/>
    <x v="58"/>
    <s v="C"/>
    <x v="0"/>
  </r>
  <r>
    <n v="1419"/>
    <x v="2"/>
    <x v="1"/>
    <x v="57"/>
    <s v="C"/>
    <x v="1"/>
  </r>
  <r>
    <n v="1420"/>
    <x v="2"/>
    <x v="0"/>
    <x v="50"/>
    <s v="C"/>
    <x v="0"/>
  </r>
  <r>
    <n v="1421"/>
    <x v="1"/>
    <x v="0"/>
    <x v="67"/>
    <s v="C"/>
    <x v="0"/>
  </r>
  <r>
    <n v="1422"/>
    <x v="2"/>
    <x v="0"/>
    <x v="55"/>
    <s v="C"/>
    <x v="2"/>
  </r>
  <r>
    <n v="1423"/>
    <x v="2"/>
    <x v="0"/>
    <x v="20"/>
    <s v="C"/>
    <x v="2"/>
  </r>
  <r>
    <n v="1424"/>
    <x v="1"/>
    <x v="0"/>
    <x v="2"/>
    <s v="C"/>
    <x v="1"/>
  </r>
  <r>
    <n v="1425"/>
    <x v="3"/>
    <x v="1"/>
    <x v="42"/>
    <s v="C"/>
    <x v="2"/>
  </r>
  <r>
    <n v="1426"/>
    <x v="2"/>
    <x v="1"/>
    <x v="33"/>
    <s v="C"/>
    <x v="1"/>
  </r>
  <r>
    <n v="1427"/>
    <x v="10"/>
    <x v="1"/>
    <x v="48"/>
    <s v="C"/>
    <x v="0"/>
  </r>
  <r>
    <n v="1428"/>
    <x v="0"/>
    <x v="1"/>
    <x v="66"/>
    <s v="C"/>
    <x v="1"/>
  </r>
  <r>
    <n v="1429"/>
    <x v="8"/>
    <x v="1"/>
    <x v="21"/>
    <s v="C"/>
    <x v="1"/>
  </r>
  <r>
    <n v="1430"/>
    <x v="2"/>
    <x v="1"/>
    <x v="10"/>
    <s v="C"/>
    <x v="2"/>
  </r>
  <r>
    <n v="1431"/>
    <x v="2"/>
    <x v="0"/>
    <x v="15"/>
    <s v="C"/>
    <x v="2"/>
  </r>
  <r>
    <n v="1432"/>
    <x v="2"/>
    <x v="1"/>
    <x v="39"/>
    <s v="C"/>
    <x v="0"/>
  </r>
  <r>
    <n v="1433"/>
    <x v="3"/>
    <x v="1"/>
    <x v="50"/>
    <s v="C"/>
    <x v="0"/>
  </r>
  <r>
    <n v="1434"/>
    <x v="2"/>
    <x v="1"/>
    <x v="11"/>
    <s v="C"/>
    <x v="2"/>
  </r>
  <r>
    <n v="1435"/>
    <x v="0"/>
    <x v="1"/>
    <x v="71"/>
    <s v="C"/>
    <x v="1"/>
  </r>
  <r>
    <n v="1436"/>
    <x v="1"/>
    <x v="0"/>
    <x v="60"/>
    <s v="C"/>
    <x v="1"/>
  </r>
  <r>
    <n v="1437"/>
    <x v="2"/>
    <x v="0"/>
    <x v="59"/>
    <s v="C"/>
    <x v="2"/>
  </r>
  <r>
    <n v="1438"/>
    <x v="5"/>
    <x v="0"/>
    <x v="17"/>
    <s v="C"/>
    <x v="1"/>
  </r>
  <r>
    <n v="1439"/>
    <x v="1"/>
    <x v="0"/>
    <x v="60"/>
    <s v="C"/>
    <x v="1"/>
  </r>
  <r>
    <n v="1440"/>
    <x v="1"/>
    <x v="1"/>
    <x v="44"/>
    <s v="C"/>
    <x v="2"/>
  </r>
  <r>
    <n v="1441"/>
    <x v="3"/>
    <x v="0"/>
    <x v="11"/>
    <s v="C"/>
    <x v="2"/>
  </r>
  <r>
    <n v="1442"/>
    <x v="2"/>
    <x v="0"/>
    <x v="10"/>
    <s v="C"/>
    <x v="2"/>
  </r>
  <r>
    <n v="1443"/>
    <x v="2"/>
    <x v="1"/>
    <x v="35"/>
    <s v="C"/>
    <x v="1"/>
  </r>
  <r>
    <n v="1444"/>
    <x v="1"/>
    <x v="0"/>
    <x v="11"/>
    <s v="C"/>
    <x v="2"/>
  </r>
  <r>
    <n v="1445"/>
    <x v="2"/>
    <x v="0"/>
    <x v="47"/>
    <s v="C"/>
    <x v="1"/>
  </r>
  <r>
    <n v="1446"/>
    <x v="7"/>
    <x v="1"/>
    <x v="41"/>
    <s v="C"/>
    <x v="1"/>
  </r>
  <r>
    <n v="1447"/>
    <x v="5"/>
    <x v="1"/>
    <x v="31"/>
    <s v="C"/>
    <x v="0"/>
  </r>
  <r>
    <n v="1448"/>
    <x v="4"/>
    <x v="0"/>
    <x v="12"/>
    <s v="C"/>
    <x v="2"/>
  </r>
  <r>
    <n v="1449"/>
    <x v="2"/>
    <x v="1"/>
    <x v="10"/>
    <s v="C"/>
    <x v="2"/>
  </r>
  <r>
    <n v="1450"/>
    <x v="0"/>
    <x v="0"/>
    <x v="23"/>
    <s v="C"/>
    <x v="0"/>
  </r>
  <r>
    <n v="1451"/>
    <x v="2"/>
    <x v="1"/>
    <x v="47"/>
    <s v="C"/>
    <x v="1"/>
  </r>
  <r>
    <n v="1452"/>
    <x v="0"/>
    <x v="1"/>
    <x v="28"/>
    <s v="C"/>
    <x v="0"/>
  </r>
  <r>
    <n v="1453"/>
    <x v="5"/>
    <x v="0"/>
    <x v="58"/>
    <s v="C"/>
    <x v="0"/>
  </r>
  <r>
    <n v="1454"/>
    <x v="1"/>
    <x v="1"/>
    <x v="68"/>
    <s v="C"/>
    <x v="2"/>
  </r>
  <r>
    <n v="1455"/>
    <x v="2"/>
    <x v="1"/>
    <x v="56"/>
    <s v="C"/>
    <x v="2"/>
  </r>
  <r>
    <n v="1456"/>
    <x v="1"/>
    <x v="1"/>
    <x v="17"/>
    <s v="C"/>
    <x v="1"/>
  </r>
  <r>
    <n v="1457"/>
    <x v="3"/>
    <x v="0"/>
    <x v="1"/>
    <s v="C"/>
    <x v="1"/>
  </r>
  <r>
    <n v="1458"/>
    <x v="0"/>
    <x v="0"/>
    <x v="65"/>
    <s v="C"/>
    <x v="2"/>
  </r>
  <r>
    <n v="1459"/>
    <x v="0"/>
    <x v="0"/>
    <x v="22"/>
    <s v="C"/>
    <x v="1"/>
  </r>
  <r>
    <n v="1460"/>
    <x v="10"/>
    <x v="0"/>
    <x v="15"/>
    <s v="C"/>
    <x v="2"/>
  </r>
  <r>
    <n v="1461"/>
    <x v="2"/>
    <x v="0"/>
    <x v="25"/>
    <s v="C"/>
    <x v="2"/>
  </r>
  <r>
    <n v="1462"/>
    <x v="2"/>
    <x v="0"/>
    <x v="11"/>
    <s v="C"/>
    <x v="2"/>
  </r>
  <r>
    <n v="1463"/>
    <x v="3"/>
    <x v="1"/>
    <x v="0"/>
    <s v="C"/>
    <x v="0"/>
  </r>
  <r>
    <n v="1464"/>
    <x v="0"/>
    <x v="1"/>
    <x v="69"/>
    <s v="C"/>
    <x v="2"/>
  </r>
  <r>
    <n v="1465"/>
    <x v="0"/>
    <x v="0"/>
    <x v="68"/>
    <s v="C"/>
    <x v="2"/>
  </r>
  <r>
    <n v="1466"/>
    <x v="12"/>
    <x v="1"/>
    <x v="2"/>
    <s v="C"/>
    <x v="1"/>
  </r>
  <r>
    <n v="1467"/>
    <x v="2"/>
    <x v="1"/>
    <x v="48"/>
    <s v="C"/>
    <x v="0"/>
  </r>
  <r>
    <n v="1468"/>
    <x v="2"/>
    <x v="1"/>
    <x v="68"/>
    <s v="C"/>
    <x v="2"/>
  </r>
  <r>
    <n v="1469"/>
    <x v="10"/>
    <x v="1"/>
    <x v="18"/>
    <s v="C"/>
    <x v="1"/>
  </r>
  <r>
    <n v="1470"/>
    <x v="2"/>
    <x v="1"/>
    <x v="49"/>
    <s v="C"/>
    <x v="0"/>
  </r>
  <r>
    <n v="1471"/>
    <x v="10"/>
    <x v="1"/>
    <x v="63"/>
    <s v="C"/>
    <x v="2"/>
  </r>
  <r>
    <n v="1472"/>
    <x v="2"/>
    <x v="1"/>
    <x v="40"/>
    <s v="C"/>
    <x v="2"/>
  </r>
  <r>
    <n v="1473"/>
    <x v="2"/>
    <x v="1"/>
    <x v="60"/>
    <s v="C"/>
    <x v="1"/>
  </r>
  <r>
    <n v="1474"/>
    <x v="2"/>
    <x v="0"/>
    <x v="38"/>
    <s v="C"/>
    <x v="0"/>
  </r>
  <r>
    <n v="1475"/>
    <x v="1"/>
    <x v="1"/>
    <x v="38"/>
    <s v="C"/>
    <x v="0"/>
  </r>
  <r>
    <n v="1476"/>
    <x v="10"/>
    <x v="0"/>
    <x v="45"/>
    <s v="C"/>
    <x v="0"/>
  </r>
  <r>
    <n v="1477"/>
    <x v="1"/>
    <x v="1"/>
    <x v="69"/>
    <s v="C"/>
    <x v="2"/>
  </r>
  <r>
    <n v="1478"/>
    <x v="8"/>
    <x v="0"/>
    <x v="35"/>
    <s v="C"/>
    <x v="1"/>
  </r>
  <r>
    <n v="1479"/>
    <x v="2"/>
    <x v="1"/>
    <x v="56"/>
    <s v="C"/>
    <x v="2"/>
  </r>
  <r>
    <n v="1480"/>
    <x v="9"/>
    <x v="0"/>
    <x v="35"/>
    <s v="C"/>
    <x v="1"/>
  </r>
  <r>
    <n v="1481"/>
    <x v="2"/>
    <x v="0"/>
    <x v="30"/>
    <s v="C"/>
    <x v="1"/>
  </r>
  <r>
    <n v="1482"/>
    <x v="0"/>
    <x v="0"/>
    <x v="58"/>
    <s v="C"/>
    <x v="0"/>
  </r>
  <r>
    <n v="1483"/>
    <x v="2"/>
    <x v="0"/>
    <x v="10"/>
    <s v="C"/>
    <x v="2"/>
  </r>
  <r>
    <n v="1484"/>
    <x v="2"/>
    <x v="1"/>
    <x v="12"/>
    <s v="C"/>
    <x v="2"/>
  </r>
  <r>
    <n v="1485"/>
    <x v="1"/>
    <x v="1"/>
    <x v="18"/>
    <s v="C"/>
    <x v="1"/>
  </r>
  <r>
    <n v="1486"/>
    <x v="2"/>
    <x v="1"/>
    <x v="39"/>
    <s v="C"/>
    <x v="0"/>
  </r>
  <r>
    <n v="1487"/>
    <x v="10"/>
    <x v="0"/>
    <x v="6"/>
    <s v="C"/>
    <x v="2"/>
  </r>
  <r>
    <n v="1488"/>
    <x v="2"/>
    <x v="0"/>
    <x v="17"/>
    <s v="C"/>
    <x v="1"/>
  </r>
  <r>
    <n v="1489"/>
    <x v="1"/>
    <x v="1"/>
    <x v="32"/>
    <s v="C"/>
    <x v="1"/>
  </r>
  <r>
    <n v="1490"/>
    <x v="1"/>
    <x v="1"/>
    <x v="39"/>
    <s v="C"/>
    <x v="0"/>
  </r>
  <r>
    <n v="1491"/>
    <x v="2"/>
    <x v="1"/>
    <x v="65"/>
    <s v="C"/>
    <x v="2"/>
  </r>
  <r>
    <n v="1492"/>
    <x v="2"/>
    <x v="1"/>
    <x v="20"/>
    <s v="C"/>
    <x v="2"/>
  </r>
  <r>
    <n v="1493"/>
    <x v="4"/>
    <x v="1"/>
    <x v="38"/>
    <s v="C"/>
    <x v="0"/>
  </r>
  <r>
    <n v="1494"/>
    <x v="1"/>
    <x v="0"/>
    <x v="17"/>
    <s v="C"/>
    <x v="1"/>
  </r>
  <r>
    <n v="1495"/>
    <x v="4"/>
    <x v="0"/>
    <x v="49"/>
    <s v="C"/>
    <x v="0"/>
  </r>
  <r>
    <n v="1496"/>
    <x v="2"/>
    <x v="1"/>
    <x v="46"/>
    <s v="C"/>
    <x v="2"/>
  </r>
  <r>
    <n v="1497"/>
    <x v="1"/>
    <x v="1"/>
    <x v="3"/>
    <s v="C"/>
    <x v="1"/>
  </r>
  <r>
    <n v="1498"/>
    <x v="7"/>
    <x v="1"/>
    <x v="8"/>
    <s v="C"/>
    <x v="2"/>
  </r>
  <r>
    <n v="1499"/>
    <x v="2"/>
    <x v="1"/>
    <x v="14"/>
    <s v="C"/>
    <x v="1"/>
  </r>
  <r>
    <n v="1500"/>
    <x v="2"/>
    <x v="0"/>
    <x v="26"/>
    <s v="C"/>
    <x v="0"/>
  </r>
  <r>
    <n v="1501"/>
    <x v="2"/>
    <x v="0"/>
    <x v="47"/>
    <s v="D"/>
    <x v="1"/>
  </r>
  <r>
    <n v="1502"/>
    <x v="1"/>
    <x v="1"/>
    <x v="54"/>
    <s v="D"/>
    <x v="0"/>
  </r>
  <r>
    <n v="1503"/>
    <x v="6"/>
    <x v="1"/>
    <x v="42"/>
    <s v="D"/>
    <x v="2"/>
  </r>
  <r>
    <n v="1504"/>
    <x v="0"/>
    <x v="1"/>
    <x v="54"/>
    <s v="D"/>
    <x v="0"/>
  </r>
  <r>
    <n v="1505"/>
    <x v="2"/>
    <x v="0"/>
    <x v="14"/>
    <s v="D"/>
    <x v="1"/>
  </r>
  <r>
    <n v="1506"/>
    <x v="2"/>
    <x v="0"/>
    <x v="48"/>
    <s v="D"/>
    <x v="0"/>
  </r>
  <r>
    <n v="1507"/>
    <x v="2"/>
    <x v="1"/>
    <x v="20"/>
    <s v="D"/>
    <x v="2"/>
  </r>
  <r>
    <n v="1508"/>
    <x v="2"/>
    <x v="0"/>
    <x v="69"/>
    <s v="D"/>
    <x v="2"/>
  </r>
  <r>
    <n v="1509"/>
    <x v="2"/>
    <x v="0"/>
    <x v="0"/>
    <s v="D"/>
    <x v="0"/>
  </r>
  <r>
    <n v="1510"/>
    <x v="6"/>
    <x v="0"/>
    <x v="45"/>
    <s v="D"/>
    <x v="0"/>
  </r>
  <r>
    <n v="1511"/>
    <x v="2"/>
    <x v="0"/>
    <x v="26"/>
    <s v="D"/>
    <x v="0"/>
  </r>
  <r>
    <n v="1512"/>
    <x v="4"/>
    <x v="1"/>
    <x v="50"/>
    <s v="D"/>
    <x v="0"/>
  </r>
  <r>
    <n v="1513"/>
    <x v="2"/>
    <x v="1"/>
    <x v="6"/>
    <s v="D"/>
    <x v="2"/>
  </r>
  <r>
    <n v="1514"/>
    <x v="0"/>
    <x v="0"/>
    <x v="34"/>
    <s v="D"/>
    <x v="1"/>
  </r>
  <r>
    <n v="1515"/>
    <x v="2"/>
    <x v="0"/>
    <x v="3"/>
    <s v="D"/>
    <x v="1"/>
  </r>
  <r>
    <n v="1516"/>
    <x v="6"/>
    <x v="1"/>
    <x v="38"/>
    <s v="D"/>
    <x v="0"/>
  </r>
  <r>
    <n v="1517"/>
    <x v="0"/>
    <x v="1"/>
    <x v="14"/>
    <s v="D"/>
    <x v="1"/>
  </r>
  <r>
    <n v="1518"/>
    <x v="2"/>
    <x v="1"/>
    <x v="24"/>
    <s v="D"/>
    <x v="2"/>
  </r>
  <r>
    <n v="1519"/>
    <x v="1"/>
    <x v="0"/>
    <x v="31"/>
    <s v="D"/>
    <x v="0"/>
  </r>
  <r>
    <n v="1520"/>
    <x v="2"/>
    <x v="1"/>
    <x v="50"/>
    <s v="D"/>
    <x v="0"/>
  </r>
  <r>
    <n v="1521"/>
    <x v="2"/>
    <x v="1"/>
    <x v="61"/>
    <s v="D"/>
    <x v="2"/>
  </r>
  <r>
    <n v="1522"/>
    <x v="2"/>
    <x v="0"/>
    <x v="4"/>
    <s v="D"/>
    <x v="2"/>
  </r>
  <r>
    <n v="1523"/>
    <x v="1"/>
    <x v="0"/>
    <x v="57"/>
    <s v="D"/>
    <x v="1"/>
  </r>
  <r>
    <n v="1524"/>
    <x v="0"/>
    <x v="1"/>
    <x v="8"/>
    <s v="D"/>
    <x v="2"/>
  </r>
  <r>
    <n v="1525"/>
    <x v="10"/>
    <x v="1"/>
    <x v="56"/>
    <s v="D"/>
    <x v="2"/>
  </r>
  <r>
    <n v="1526"/>
    <x v="2"/>
    <x v="1"/>
    <x v="57"/>
    <s v="D"/>
    <x v="1"/>
  </r>
  <r>
    <n v="1527"/>
    <x v="10"/>
    <x v="1"/>
    <x v="69"/>
    <s v="D"/>
    <x v="2"/>
  </r>
  <r>
    <n v="1528"/>
    <x v="2"/>
    <x v="1"/>
    <x v="64"/>
    <s v="D"/>
    <x v="1"/>
  </r>
  <r>
    <n v="1529"/>
    <x v="9"/>
    <x v="0"/>
    <x v="23"/>
    <s v="D"/>
    <x v="0"/>
  </r>
  <r>
    <n v="1530"/>
    <x v="8"/>
    <x v="1"/>
    <x v="42"/>
    <s v="D"/>
    <x v="2"/>
  </r>
  <r>
    <n v="1531"/>
    <x v="5"/>
    <x v="1"/>
    <x v="62"/>
    <s v="D"/>
    <x v="1"/>
  </r>
  <r>
    <n v="1532"/>
    <x v="1"/>
    <x v="0"/>
    <x v="35"/>
    <s v="D"/>
    <x v="1"/>
  </r>
  <r>
    <n v="1533"/>
    <x v="9"/>
    <x v="0"/>
    <x v="1"/>
    <s v="D"/>
    <x v="1"/>
  </r>
  <r>
    <n v="1534"/>
    <x v="2"/>
    <x v="1"/>
    <x v="48"/>
    <s v="D"/>
    <x v="0"/>
  </r>
  <r>
    <n v="1535"/>
    <x v="0"/>
    <x v="0"/>
    <x v="62"/>
    <s v="D"/>
    <x v="1"/>
  </r>
  <r>
    <n v="1536"/>
    <x v="2"/>
    <x v="1"/>
    <x v="57"/>
    <s v="D"/>
    <x v="1"/>
  </r>
  <r>
    <n v="1537"/>
    <x v="2"/>
    <x v="1"/>
    <x v="40"/>
    <s v="D"/>
    <x v="2"/>
  </r>
  <r>
    <n v="1538"/>
    <x v="2"/>
    <x v="1"/>
    <x v="67"/>
    <s v="D"/>
    <x v="0"/>
  </r>
  <r>
    <n v="1539"/>
    <x v="2"/>
    <x v="1"/>
    <x v="69"/>
    <s v="D"/>
    <x v="2"/>
  </r>
  <r>
    <n v="1540"/>
    <x v="3"/>
    <x v="0"/>
    <x v="64"/>
    <s v="D"/>
    <x v="1"/>
  </r>
  <r>
    <n v="1541"/>
    <x v="0"/>
    <x v="0"/>
    <x v="57"/>
    <s v="D"/>
    <x v="1"/>
  </r>
  <r>
    <n v="1542"/>
    <x v="0"/>
    <x v="0"/>
    <x v="11"/>
    <s v="D"/>
    <x v="2"/>
  </r>
  <r>
    <n v="1543"/>
    <x v="2"/>
    <x v="0"/>
    <x v="19"/>
    <s v="D"/>
    <x v="2"/>
  </r>
  <r>
    <n v="1544"/>
    <x v="2"/>
    <x v="0"/>
    <x v="25"/>
    <s v="D"/>
    <x v="2"/>
  </r>
  <r>
    <n v="1545"/>
    <x v="6"/>
    <x v="1"/>
    <x v="39"/>
    <s v="D"/>
    <x v="0"/>
  </r>
  <r>
    <n v="1546"/>
    <x v="8"/>
    <x v="1"/>
    <x v="54"/>
    <s v="D"/>
    <x v="0"/>
  </r>
  <r>
    <n v="1547"/>
    <x v="0"/>
    <x v="0"/>
    <x v="33"/>
    <s v="D"/>
    <x v="1"/>
  </r>
  <r>
    <n v="1548"/>
    <x v="0"/>
    <x v="0"/>
    <x v="32"/>
    <s v="D"/>
    <x v="1"/>
  </r>
  <r>
    <n v="1549"/>
    <x v="2"/>
    <x v="1"/>
    <x v="7"/>
    <s v="D"/>
    <x v="2"/>
  </r>
  <r>
    <n v="1550"/>
    <x v="2"/>
    <x v="0"/>
    <x v="65"/>
    <s v="D"/>
    <x v="2"/>
  </r>
  <r>
    <n v="1551"/>
    <x v="2"/>
    <x v="0"/>
    <x v="67"/>
    <s v="D"/>
    <x v="0"/>
  </r>
  <r>
    <n v="1552"/>
    <x v="10"/>
    <x v="1"/>
    <x v="33"/>
    <s v="D"/>
    <x v="1"/>
  </r>
  <r>
    <n v="1553"/>
    <x v="0"/>
    <x v="0"/>
    <x v="4"/>
    <s v="D"/>
    <x v="2"/>
  </r>
  <r>
    <n v="1554"/>
    <x v="7"/>
    <x v="1"/>
    <x v="41"/>
    <s v="D"/>
    <x v="1"/>
  </r>
  <r>
    <n v="1555"/>
    <x v="2"/>
    <x v="1"/>
    <x v="50"/>
    <s v="D"/>
    <x v="0"/>
  </r>
  <r>
    <n v="1556"/>
    <x v="3"/>
    <x v="1"/>
    <x v="6"/>
    <s v="D"/>
    <x v="2"/>
  </r>
  <r>
    <n v="1557"/>
    <x v="2"/>
    <x v="0"/>
    <x v="50"/>
    <s v="D"/>
    <x v="0"/>
  </r>
  <r>
    <n v="1558"/>
    <x v="9"/>
    <x v="1"/>
    <x v="40"/>
    <s v="D"/>
    <x v="2"/>
  </r>
  <r>
    <n v="1559"/>
    <x v="1"/>
    <x v="1"/>
    <x v="19"/>
    <s v="D"/>
    <x v="2"/>
  </r>
  <r>
    <n v="1560"/>
    <x v="5"/>
    <x v="0"/>
    <x v="51"/>
    <s v="D"/>
    <x v="1"/>
  </r>
  <r>
    <n v="1561"/>
    <x v="13"/>
    <x v="1"/>
    <x v="50"/>
    <s v="D"/>
    <x v="0"/>
  </r>
  <r>
    <n v="1562"/>
    <x v="1"/>
    <x v="0"/>
    <x v="31"/>
    <s v="D"/>
    <x v="0"/>
  </r>
  <r>
    <n v="1563"/>
    <x v="6"/>
    <x v="1"/>
    <x v="11"/>
    <s v="D"/>
    <x v="2"/>
  </r>
  <r>
    <n v="1564"/>
    <x v="5"/>
    <x v="0"/>
    <x v="37"/>
    <s v="D"/>
    <x v="2"/>
  </r>
  <r>
    <n v="1565"/>
    <x v="9"/>
    <x v="0"/>
    <x v="13"/>
    <s v="D"/>
    <x v="2"/>
  </r>
  <r>
    <n v="1566"/>
    <x v="2"/>
    <x v="0"/>
    <x v="13"/>
    <s v="D"/>
    <x v="2"/>
  </r>
  <r>
    <n v="1567"/>
    <x v="2"/>
    <x v="0"/>
    <x v="38"/>
    <s v="D"/>
    <x v="0"/>
  </r>
  <r>
    <n v="1568"/>
    <x v="1"/>
    <x v="1"/>
    <x v="21"/>
    <s v="D"/>
    <x v="1"/>
  </r>
  <r>
    <n v="1569"/>
    <x v="1"/>
    <x v="1"/>
    <x v="31"/>
    <s v="D"/>
    <x v="0"/>
  </r>
  <r>
    <n v="1570"/>
    <x v="2"/>
    <x v="0"/>
    <x v="32"/>
    <s v="D"/>
    <x v="1"/>
  </r>
  <r>
    <n v="1571"/>
    <x v="2"/>
    <x v="1"/>
    <x v="68"/>
    <s v="D"/>
    <x v="2"/>
  </r>
  <r>
    <n v="1572"/>
    <x v="2"/>
    <x v="1"/>
    <x v="21"/>
    <s v="D"/>
    <x v="1"/>
  </r>
  <r>
    <n v="1573"/>
    <x v="10"/>
    <x v="1"/>
    <x v="27"/>
    <s v="D"/>
    <x v="2"/>
  </r>
  <r>
    <n v="1574"/>
    <x v="8"/>
    <x v="1"/>
    <x v="51"/>
    <s v="D"/>
    <x v="1"/>
  </r>
  <r>
    <n v="1575"/>
    <x v="2"/>
    <x v="0"/>
    <x v="12"/>
    <s v="D"/>
    <x v="2"/>
  </r>
  <r>
    <n v="1576"/>
    <x v="2"/>
    <x v="0"/>
    <x v="7"/>
    <s v="D"/>
    <x v="2"/>
  </r>
  <r>
    <n v="1577"/>
    <x v="0"/>
    <x v="0"/>
    <x v="29"/>
    <s v="D"/>
    <x v="1"/>
  </r>
  <r>
    <n v="1578"/>
    <x v="10"/>
    <x v="0"/>
    <x v="58"/>
    <s v="D"/>
    <x v="0"/>
  </r>
  <r>
    <n v="1579"/>
    <x v="0"/>
    <x v="1"/>
    <x v="46"/>
    <s v="D"/>
    <x v="2"/>
  </r>
  <r>
    <n v="1580"/>
    <x v="3"/>
    <x v="0"/>
    <x v="16"/>
    <s v="D"/>
    <x v="2"/>
  </r>
  <r>
    <n v="1581"/>
    <x v="2"/>
    <x v="0"/>
    <x v="42"/>
    <s v="D"/>
    <x v="2"/>
  </r>
  <r>
    <n v="1582"/>
    <x v="0"/>
    <x v="0"/>
    <x v="63"/>
    <s v="D"/>
    <x v="2"/>
  </r>
  <r>
    <n v="1583"/>
    <x v="5"/>
    <x v="1"/>
    <x v="69"/>
    <s v="D"/>
    <x v="2"/>
  </r>
  <r>
    <n v="1584"/>
    <x v="2"/>
    <x v="1"/>
    <x v="39"/>
    <s v="D"/>
    <x v="0"/>
  </r>
  <r>
    <n v="1585"/>
    <x v="0"/>
    <x v="1"/>
    <x v="47"/>
    <s v="D"/>
    <x v="1"/>
  </r>
  <r>
    <n v="1586"/>
    <x v="0"/>
    <x v="1"/>
    <x v="34"/>
    <s v="D"/>
    <x v="1"/>
  </r>
  <r>
    <n v="1587"/>
    <x v="2"/>
    <x v="0"/>
    <x v="62"/>
    <s v="D"/>
    <x v="1"/>
  </r>
  <r>
    <n v="1588"/>
    <x v="0"/>
    <x v="0"/>
    <x v="46"/>
    <s v="D"/>
    <x v="2"/>
  </r>
  <r>
    <n v="1589"/>
    <x v="2"/>
    <x v="1"/>
    <x v="31"/>
    <s v="D"/>
    <x v="0"/>
  </r>
  <r>
    <n v="1590"/>
    <x v="5"/>
    <x v="0"/>
    <x v="63"/>
    <s v="D"/>
    <x v="2"/>
  </r>
  <r>
    <n v="1591"/>
    <x v="2"/>
    <x v="0"/>
    <x v="55"/>
    <s v="D"/>
    <x v="2"/>
  </r>
  <r>
    <n v="1592"/>
    <x v="3"/>
    <x v="0"/>
    <x v="65"/>
    <s v="D"/>
    <x v="2"/>
  </r>
  <r>
    <n v="1593"/>
    <x v="0"/>
    <x v="1"/>
    <x v="49"/>
    <s v="D"/>
    <x v="0"/>
  </r>
  <r>
    <n v="1594"/>
    <x v="3"/>
    <x v="0"/>
    <x v="23"/>
    <s v="D"/>
    <x v="0"/>
  </r>
  <r>
    <n v="1595"/>
    <x v="2"/>
    <x v="1"/>
    <x v="65"/>
    <s v="D"/>
    <x v="2"/>
  </r>
  <r>
    <n v="1596"/>
    <x v="2"/>
    <x v="1"/>
    <x v="72"/>
    <s v="D"/>
    <x v="1"/>
  </r>
  <r>
    <n v="1597"/>
    <x v="4"/>
    <x v="1"/>
    <x v="72"/>
    <s v="D"/>
    <x v="1"/>
  </r>
  <r>
    <n v="1598"/>
    <x v="13"/>
    <x v="1"/>
    <x v="43"/>
    <s v="D"/>
    <x v="0"/>
  </r>
  <r>
    <n v="1599"/>
    <x v="2"/>
    <x v="0"/>
    <x v="4"/>
    <s v="D"/>
    <x v="2"/>
  </r>
  <r>
    <n v="1600"/>
    <x v="1"/>
    <x v="1"/>
    <x v="56"/>
    <s v="D"/>
    <x v="2"/>
  </r>
  <r>
    <n v="1601"/>
    <x v="0"/>
    <x v="1"/>
    <x v="28"/>
    <s v="D"/>
    <x v="0"/>
  </r>
  <r>
    <n v="1602"/>
    <x v="2"/>
    <x v="0"/>
    <x v="30"/>
    <s v="D"/>
    <x v="1"/>
  </r>
  <r>
    <n v="1603"/>
    <x v="2"/>
    <x v="0"/>
    <x v="69"/>
    <s v="D"/>
    <x v="2"/>
  </r>
  <r>
    <n v="1604"/>
    <x v="1"/>
    <x v="1"/>
    <x v="6"/>
    <s v="D"/>
    <x v="2"/>
  </r>
  <r>
    <n v="1605"/>
    <x v="1"/>
    <x v="1"/>
    <x v="71"/>
    <s v="D"/>
    <x v="1"/>
  </r>
  <r>
    <n v="1606"/>
    <x v="0"/>
    <x v="0"/>
    <x v="45"/>
    <s v="D"/>
    <x v="0"/>
  </r>
  <r>
    <n v="1607"/>
    <x v="3"/>
    <x v="0"/>
    <x v="11"/>
    <s v="D"/>
    <x v="2"/>
  </r>
  <r>
    <n v="1608"/>
    <x v="2"/>
    <x v="0"/>
    <x v="35"/>
    <s v="D"/>
    <x v="1"/>
  </r>
  <r>
    <n v="1609"/>
    <x v="2"/>
    <x v="1"/>
    <x v="13"/>
    <s v="D"/>
    <x v="2"/>
  </r>
  <r>
    <n v="1610"/>
    <x v="3"/>
    <x v="1"/>
    <x v="27"/>
    <s v="D"/>
    <x v="2"/>
  </r>
  <r>
    <n v="1611"/>
    <x v="0"/>
    <x v="0"/>
    <x v="33"/>
    <s v="D"/>
    <x v="1"/>
  </r>
  <r>
    <n v="1612"/>
    <x v="1"/>
    <x v="0"/>
    <x v="8"/>
    <s v="D"/>
    <x v="2"/>
  </r>
  <r>
    <n v="1613"/>
    <x v="2"/>
    <x v="0"/>
    <x v="68"/>
    <s v="D"/>
    <x v="2"/>
  </r>
  <r>
    <n v="1614"/>
    <x v="2"/>
    <x v="0"/>
    <x v="33"/>
    <s v="D"/>
    <x v="1"/>
  </r>
  <r>
    <n v="1615"/>
    <x v="1"/>
    <x v="0"/>
    <x v="13"/>
    <s v="D"/>
    <x v="2"/>
  </r>
  <r>
    <n v="1616"/>
    <x v="2"/>
    <x v="1"/>
    <x v="18"/>
    <s v="D"/>
    <x v="1"/>
  </r>
  <r>
    <n v="1617"/>
    <x v="8"/>
    <x v="0"/>
    <x v="57"/>
    <s v="D"/>
    <x v="1"/>
  </r>
  <r>
    <n v="1618"/>
    <x v="2"/>
    <x v="0"/>
    <x v="57"/>
    <s v="D"/>
    <x v="1"/>
  </r>
  <r>
    <n v="1619"/>
    <x v="2"/>
    <x v="0"/>
    <x v="52"/>
    <s v="D"/>
    <x v="1"/>
  </r>
  <r>
    <n v="1620"/>
    <x v="2"/>
    <x v="1"/>
    <x v="55"/>
    <s v="D"/>
    <x v="2"/>
  </r>
  <r>
    <n v="1621"/>
    <x v="3"/>
    <x v="0"/>
    <x v="67"/>
    <s v="D"/>
    <x v="0"/>
  </r>
  <r>
    <n v="1622"/>
    <x v="0"/>
    <x v="1"/>
    <x v="56"/>
    <s v="D"/>
    <x v="2"/>
  </r>
  <r>
    <n v="1623"/>
    <x v="1"/>
    <x v="0"/>
    <x v="32"/>
    <s v="D"/>
    <x v="1"/>
  </r>
  <r>
    <n v="1624"/>
    <x v="2"/>
    <x v="0"/>
    <x v="9"/>
    <s v="D"/>
    <x v="0"/>
  </r>
  <r>
    <n v="1625"/>
    <x v="7"/>
    <x v="1"/>
    <x v="55"/>
    <s v="D"/>
    <x v="2"/>
  </r>
  <r>
    <n v="1626"/>
    <x v="2"/>
    <x v="1"/>
    <x v="0"/>
    <s v="D"/>
    <x v="0"/>
  </r>
  <r>
    <n v="1627"/>
    <x v="3"/>
    <x v="1"/>
    <x v="55"/>
    <s v="D"/>
    <x v="2"/>
  </r>
  <r>
    <n v="1628"/>
    <x v="2"/>
    <x v="1"/>
    <x v="42"/>
    <s v="D"/>
    <x v="2"/>
  </r>
  <r>
    <n v="1629"/>
    <x v="2"/>
    <x v="1"/>
    <x v="69"/>
    <s v="D"/>
    <x v="2"/>
  </r>
  <r>
    <n v="1630"/>
    <x v="0"/>
    <x v="1"/>
    <x v="67"/>
    <s v="D"/>
    <x v="0"/>
  </r>
  <r>
    <n v="1631"/>
    <x v="2"/>
    <x v="1"/>
    <x v="59"/>
    <s v="D"/>
    <x v="2"/>
  </r>
  <r>
    <n v="1632"/>
    <x v="1"/>
    <x v="1"/>
    <x v="23"/>
    <s v="D"/>
    <x v="0"/>
  </r>
  <r>
    <n v="1633"/>
    <x v="3"/>
    <x v="0"/>
    <x v="13"/>
    <s v="D"/>
    <x v="2"/>
  </r>
  <r>
    <n v="1634"/>
    <x v="1"/>
    <x v="0"/>
    <x v="49"/>
    <s v="D"/>
    <x v="0"/>
  </r>
  <r>
    <n v="1635"/>
    <x v="2"/>
    <x v="0"/>
    <x v="62"/>
    <s v="D"/>
    <x v="1"/>
  </r>
  <r>
    <n v="1636"/>
    <x v="8"/>
    <x v="1"/>
    <x v="31"/>
    <s v="D"/>
    <x v="0"/>
  </r>
  <r>
    <n v="1637"/>
    <x v="7"/>
    <x v="1"/>
    <x v="29"/>
    <s v="D"/>
    <x v="1"/>
  </r>
  <r>
    <n v="1638"/>
    <x v="0"/>
    <x v="0"/>
    <x v="53"/>
    <s v="D"/>
    <x v="2"/>
  </r>
  <r>
    <n v="1639"/>
    <x v="3"/>
    <x v="0"/>
    <x v="66"/>
    <s v="D"/>
    <x v="1"/>
  </r>
  <r>
    <n v="1640"/>
    <x v="1"/>
    <x v="1"/>
    <x v="28"/>
    <s v="D"/>
    <x v="0"/>
  </r>
  <r>
    <n v="1641"/>
    <x v="7"/>
    <x v="0"/>
    <x v="16"/>
    <s v="D"/>
    <x v="2"/>
  </r>
  <r>
    <n v="1642"/>
    <x v="10"/>
    <x v="0"/>
    <x v="50"/>
    <s v="D"/>
    <x v="0"/>
  </r>
  <r>
    <n v="1643"/>
    <x v="3"/>
    <x v="1"/>
    <x v="43"/>
    <s v="D"/>
    <x v="0"/>
  </r>
  <r>
    <n v="1644"/>
    <x v="3"/>
    <x v="1"/>
    <x v="38"/>
    <s v="D"/>
    <x v="0"/>
  </r>
  <r>
    <n v="1645"/>
    <x v="3"/>
    <x v="0"/>
    <x v="53"/>
    <s v="D"/>
    <x v="2"/>
  </r>
  <r>
    <n v="1646"/>
    <x v="1"/>
    <x v="1"/>
    <x v="47"/>
    <s v="D"/>
    <x v="1"/>
  </r>
  <r>
    <n v="1647"/>
    <x v="2"/>
    <x v="1"/>
    <x v="28"/>
    <s v="D"/>
    <x v="0"/>
  </r>
  <r>
    <n v="1648"/>
    <x v="7"/>
    <x v="0"/>
    <x v="20"/>
    <s v="D"/>
    <x v="2"/>
  </r>
  <r>
    <n v="1649"/>
    <x v="2"/>
    <x v="0"/>
    <x v="23"/>
    <s v="D"/>
    <x v="0"/>
  </r>
  <r>
    <n v="1650"/>
    <x v="1"/>
    <x v="0"/>
    <x v="34"/>
    <s v="D"/>
    <x v="1"/>
  </r>
  <r>
    <n v="1651"/>
    <x v="3"/>
    <x v="0"/>
    <x v="30"/>
    <s v="D"/>
    <x v="1"/>
  </r>
  <r>
    <n v="1652"/>
    <x v="2"/>
    <x v="1"/>
    <x v="40"/>
    <s v="D"/>
    <x v="2"/>
  </r>
  <r>
    <n v="1653"/>
    <x v="0"/>
    <x v="0"/>
    <x v="39"/>
    <s v="D"/>
    <x v="0"/>
  </r>
  <r>
    <n v="1654"/>
    <x v="2"/>
    <x v="1"/>
    <x v="52"/>
    <s v="D"/>
    <x v="1"/>
  </r>
  <r>
    <n v="1655"/>
    <x v="2"/>
    <x v="1"/>
    <x v="27"/>
    <s v="D"/>
    <x v="2"/>
  </r>
  <r>
    <n v="1656"/>
    <x v="2"/>
    <x v="1"/>
    <x v="58"/>
    <s v="D"/>
    <x v="0"/>
  </r>
  <r>
    <n v="1657"/>
    <x v="7"/>
    <x v="1"/>
    <x v="67"/>
    <s v="D"/>
    <x v="0"/>
  </r>
  <r>
    <n v="1658"/>
    <x v="2"/>
    <x v="1"/>
    <x v="62"/>
    <s v="D"/>
    <x v="1"/>
  </r>
  <r>
    <n v="1659"/>
    <x v="1"/>
    <x v="0"/>
    <x v="22"/>
    <s v="D"/>
    <x v="1"/>
  </r>
  <r>
    <n v="1660"/>
    <x v="3"/>
    <x v="0"/>
    <x v="18"/>
    <s v="D"/>
    <x v="1"/>
  </r>
  <r>
    <n v="1661"/>
    <x v="0"/>
    <x v="1"/>
    <x v="54"/>
    <s v="D"/>
    <x v="0"/>
  </r>
  <r>
    <n v="1662"/>
    <x v="3"/>
    <x v="1"/>
    <x v="38"/>
    <s v="D"/>
    <x v="0"/>
  </r>
  <r>
    <n v="1663"/>
    <x v="8"/>
    <x v="1"/>
    <x v="44"/>
    <s v="D"/>
    <x v="2"/>
  </r>
  <r>
    <n v="1664"/>
    <x v="2"/>
    <x v="0"/>
    <x v="23"/>
    <s v="D"/>
    <x v="0"/>
  </r>
  <r>
    <n v="1665"/>
    <x v="13"/>
    <x v="1"/>
    <x v="26"/>
    <s v="D"/>
    <x v="0"/>
  </r>
  <r>
    <n v="1666"/>
    <x v="1"/>
    <x v="1"/>
    <x v="67"/>
    <s v="D"/>
    <x v="0"/>
  </r>
  <r>
    <n v="1667"/>
    <x v="0"/>
    <x v="1"/>
    <x v="69"/>
    <s v="D"/>
    <x v="2"/>
  </r>
  <r>
    <n v="1668"/>
    <x v="2"/>
    <x v="1"/>
    <x v="19"/>
    <s v="D"/>
    <x v="2"/>
  </r>
  <r>
    <n v="1669"/>
    <x v="3"/>
    <x v="0"/>
    <x v="50"/>
    <s v="D"/>
    <x v="0"/>
  </r>
  <r>
    <n v="1670"/>
    <x v="2"/>
    <x v="1"/>
    <x v="59"/>
    <s v="D"/>
    <x v="2"/>
  </r>
  <r>
    <n v="1671"/>
    <x v="2"/>
    <x v="0"/>
    <x v="52"/>
    <s v="D"/>
    <x v="1"/>
  </r>
  <r>
    <n v="1672"/>
    <x v="8"/>
    <x v="0"/>
    <x v="12"/>
    <s v="D"/>
    <x v="2"/>
  </r>
  <r>
    <n v="1673"/>
    <x v="1"/>
    <x v="0"/>
    <x v="39"/>
    <s v="D"/>
    <x v="0"/>
  </r>
  <r>
    <n v="1674"/>
    <x v="0"/>
    <x v="0"/>
    <x v="61"/>
    <s v="D"/>
    <x v="2"/>
  </r>
  <r>
    <n v="1675"/>
    <x v="2"/>
    <x v="1"/>
    <x v="66"/>
    <s v="D"/>
    <x v="1"/>
  </r>
  <r>
    <n v="1676"/>
    <x v="8"/>
    <x v="0"/>
    <x v="38"/>
    <s v="D"/>
    <x v="0"/>
  </r>
  <r>
    <n v="1677"/>
    <x v="10"/>
    <x v="1"/>
    <x v="47"/>
    <s v="D"/>
    <x v="1"/>
  </r>
  <r>
    <n v="1678"/>
    <x v="2"/>
    <x v="1"/>
    <x v="38"/>
    <s v="D"/>
    <x v="0"/>
  </r>
  <r>
    <n v="1679"/>
    <x v="3"/>
    <x v="1"/>
    <x v="22"/>
    <s v="D"/>
    <x v="1"/>
  </r>
  <r>
    <n v="1680"/>
    <x v="2"/>
    <x v="0"/>
    <x v="62"/>
    <s v="D"/>
    <x v="1"/>
  </r>
  <r>
    <n v="1681"/>
    <x v="1"/>
    <x v="1"/>
    <x v="18"/>
    <s v="D"/>
    <x v="1"/>
  </r>
  <r>
    <n v="1682"/>
    <x v="0"/>
    <x v="0"/>
    <x v="27"/>
    <s v="D"/>
    <x v="2"/>
  </r>
  <r>
    <n v="1683"/>
    <x v="4"/>
    <x v="0"/>
    <x v="33"/>
    <s v="D"/>
    <x v="1"/>
  </r>
  <r>
    <n v="1684"/>
    <x v="2"/>
    <x v="0"/>
    <x v="4"/>
    <s v="D"/>
    <x v="2"/>
  </r>
  <r>
    <n v="1685"/>
    <x v="2"/>
    <x v="1"/>
    <x v="46"/>
    <s v="D"/>
    <x v="2"/>
  </r>
  <r>
    <n v="1686"/>
    <x v="0"/>
    <x v="0"/>
    <x v="30"/>
    <s v="D"/>
    <x v="1"/>
  </r>
  <r>
    <n v="1687"/>
    <x v="3"/>
    <x v="0"/>
    <x v="18"/>
    <s v="D"/>
    <x v="1"/>
  </r>
  <r>
    <n v="1688"/>
    <x v="3"/>
    <x v="1"/>
    <x v="1"/>
    <s v="D"/>
    <x v="1"/>
  </r>
  <r>
    <n v="1689"/>
    <x v="3"/>
    <x v="0"/>
    <x v="57"/>
    <s v="D"/>
    <x v="1"/>
  </r>
  <r>
    <n v="1690"/>
    <x v="3"/>
    <x v="1"/>
    <x v="66"/>
    <s v="D"/>
    <x v="1"/>
  </r>
  <r>
    <n v="1691"/>
    <x v="2"/>
    <x v="0"/>
    <x v="35"/>
    <s v="D"/>
    <x v="1"/>
  </r>
  <r>
    <n v="1692"/>
    <x v="2"/>
    <x v="1"/>
    <x v="20"/>
    <s v="D"/>
    <x v="2"/>
  </r>
  <r>
    <n v="1693"/>
    <x v="0"/>
    <x v="1"/>
    <x v="15"/>
    <s v="D"/>
    <x v="2"/>
  </r>
  <r>
    <n v="1694"/>
    <x v="12"/>
    <x v="0"/>
    <x v="40"/>
    <s v="D"/>
    <x v="2"/>
  </r>
  <r>
    <n v="1695"/>
    <x v="1"/>
    <x v="1"/>
    <x v="33"/>
    <s v="D"/>
    <x v="1"/>
  </r>
  <r>
    <n v="1696"/>
    <x v="2"/>
    <x v="0"/>
    <x v="19"/>
    <s v="D"/>
    <x v="2"/>
  </r>
  <r>
    <n v="1697"/>
    <x v="0"/>
    <x v="1"/>
    <x v="11"/>
    <s v="D"/>
    <x v="2"/>
  </r>
  <r>
    <n v="1698"/>
    <x v="0"/>
    <x v="1"/>
    <x v="49"/>
    <s v="D"/>
    <x v="0"/>
  </r>
  <r>
    <n v="1699"/>
    <x v="3"/>
    <x v="1"/>
    <x v="67"/>
    <s v="D"/>
    <x v="0"/>
  </r>
  <r>
    <n v="1700"/>
    <x v="2"/>
    <x v="0"/>
    <x v="33"/>
    <s v="D"/>
    <x v="1"/>
  </r>
  <r>
    <n v="1701"/>
    <x v="2"/>
    <x v="1"/>
    <x v="62"/>
    <s v="D"/>
    <x v="1"/>
  </r>
  <r>
    <n v="1702"/>
    <x v="10"/>
    <x v="0"/>
    <x v="70"/>
    <s v="D"/>
    <x v="0"/>
  </r>
  <r>
    <n v="1703"/>
    <x v="0"/>
    <x v="1"/>
    <x v="16"/>
    <s v="D"/>
    <x v="2"/>
  </r>
  <r>
    <n v="1704"/>
    <x v="2"/>
    <x v="0"/>
    <x v="65"/>
    <s v="D"/>
    <x v="2"/>
  </r>
  <r>
    <n v="1705"/>
    <x v="0"/>
    <x v="1"/>
    <x v="39"/>
    <s v="D"/>
    <x v="0"/>
  </r>
  <r>
    <n v="1706"/>
    <x v="2"/>
    <x v="1"/>
    <x v="21"/>
    <s v="D"/>
    <x v="1"/>
  </r>
  <r>
    <n v="1707"/>
    <x v="0"/>
    <x v="1"/>
    <x v="16"/>
    <s v="D"/>
    <x v="2"/>
  </r>
  <r>
    <n v="1708"/>
    <x v="0"/>
    <x v="0"/>
    <x v="56"/>
    <s v="D"/>
    <x v="2"/>
  </r>
  <r>
    <n v="1709"/>
    <x v="2"/>
    <x v="0"/>
    <x v="70"/>
    <s v="D"/>
    <x v="0"/>
  </r>
  <r>
    <n v="1710"/>
    <x v="1"/>
    <x v="1"/>
    <x v="12"/>
    <s v="D"/>
    <x v="2"/>
  </r>
  <r>
    <n v="1711"/>
    <x v="2"/>
    <x v="1"/>
    <x v="2"/>
    <s v="D"/>
    <x v="1"/>
  </r>
  <r>
    <n v="1712"/>
    <x v="7"/>
    <x v="1"/>
    <x v="10"/>
    <s v="D"/>
    <x v="2"/>
  </r>
  <r>
    <n v="1713"/>
    <x v="0"/>
    <x v="0"/>
    <x v="56"/>
    <s v="D"/>
    <x v="2"/>
  </r>
  <r>
    <n v="1714"/>
    <x v="1"/>
    <x v="0"/>
    <x v="54"/>
    <s v="D"/>
    <x v="0"/>
  </r>
  <r>
    <n v="1715"/>
    <x v="2"/>
    <x v="0"/>
    <x v="62"/>
    <s v="D"/>
    <x v="1"/>
  </r>
  <r>
    <n v="1716"/>
    <x v="2"/>
    <x v="1"/>
    <x v="48"/>
    <s v="D"/>
    <x v="0"/>
  </r>
  <r>
    <n v="1717"/>
    <x v="3"/>
    <x v="0"/>
    <x v="54"/>
    <s v="D"/>
    <x v="0"/>
  </r>
  <r>
    <n v="1718"/>
    <x v="2"/>
    <x v="0"/>
    <x v="70"/>
    <s v="D"/>
    <x v="0"/>
  </r>
  <r>
    <n v="1719"/>
    <x v="10"/>
    <x v="1"/>
    <x v="45"/>
    <s v="D"/>
    <x v="0"/>
  </r>
  <r>
    <n v="1720"/>
    <x v="2"/>
    <x v="0"/>
    <x v="16"/>
    <s v="D"/>
    <x v="2"/>
  </r>
  <r>
    <n v="1721"/>
    <x v="7"/>
    <x v="1"/>
    <x v="28"/>
    <s v="D"/>
    <x v="0"/>
  </r>
  <r>
    <n v="1722"/>
    <x v="2"/>
    <x v="0"/>
    <x v="32"/>
    <s v="D"/>
    <x v="1"/>
  </r>
  <r>
    <n v="1723"/>
    <x v="1"/>
    <x v="0"/>
    <x v="10"/>
    <s v="D"/>
    <x v="2"/>
  </r>
  <r>
    <n v="1724"/>
    <x v="3"/>
    <x v="0"/>
    <x v="6"/>
    <s v="D"/>
    <x v="2"/>
  </r>
  <r>
    <n v="1725"/>
    <x v="2"/>
    <x v="0"/>
    <x v="4"/>
    <s v="D"/>
    <x v="2"/>
  </r>
  <r>
    <n v="1726"/>
    <x v="1"/>
    <x v="1"/>
    <x v="51"/>
    <s v="D"/>
    <x v="1"/>
  </r>
  <r>
    <n v="1727"/>
    <x v="2"/>
    <x v="0"/>
    <x v="8"/>
    <s v="D"/>
    <x v="2"/>
  </r>
  <r>
    <n v="1728"/>
    <x v="0"/>
    <x v="1"/>
    <x v="23"/>
    <s v="D"/>
    <x v="0"/>
  </r>
  <r>
    <n v="1729"/>
    <x v="3"/>
    <x v="0"/>
    <x v="27"/>
    <s v="D"/>
    <x v="2"/>
  </r>
  <r>
    <n v="1730"/>
    <x v="0"/>
    <x v="1"/>
    <x v="69"/>
    <s v="D"/>
    <x v="2"/>
  </r>
  <r>
    <n v="1731"/>
    <x v="1"/>
    <x v="0"/>
    <x v="11"/>
    <s v="D"/>
    <x v="2"/>
  </r>
  <r>
    <n v="1732"/>
    <x v="2"/>
    <x v="0"/>
    <x v="36"/>
    <s v="D"/>
    <x v="2"/>
  </r>
  <r>
    <n v="1733"/>
    <x v="10"/>
    <x v="0"/>
    <x v="9"/>
    <s v="D"/>
    <x v="0"/>
  </r>
  <r>
    <n v="1734"/>
    <x v="2"/>
    <x v="0"/>
    <x v="5"/>
    <s v="D"/>
    <x v="2"/>
  </r>
  <r>
    <n v="1735"/>
    <x v="9"/>
    <x v="0"/>
    <x v="6"/>
    <s v="D"/>
    <x v="2"/>
  </r>
  <r>
    <n v="1736"/>
    <x v="2"/>
    <x v="0"/>
    <x v="45"/>
    <s v="D"/>
    <x v="0"/>
  </r>
  <r>
    <n v="1737"/>
    <x v="5"/>
    <x v="0"/>
    <x v="44"/>
    <s v="D"/>
    <x v="2"/>
  </r>
  <r>
    <n v="1738"/>
    <x v="0"/>
    <x v="0"/>
    <x v="23"/>
    <s v="D"/>
    <x v="0"/>
  </r>
  <r>
    <n v="1739"/>
    <x v="1"/>
    <x v="1"/>
    <x v="72"/>
    <s v="D"/>
    <x v="1"/>
  </r>
  <r>
    <n v="1740"/>
    <x v="2"/>
    <x v="1"/>
    <x v="38"/>
    <s v="D"/>
    <x v="0"/>
  </r>
  <r>
    <n v="1741"/>
    <x v="2"/>
    <x v="1"/>
    <x v="68"/>
    <s v="D"/>
    <x v="2"/>
  </r>
  <r>
    <n v="1742"/>
    <x v="2"/>
    <x v="1"/>
    <x v="1"/>
    <s v="D"/>
    <x v="1"/>
  </r>
  <r>
    <n v="1743"/>
    <x v="2"/>
    <x v="1"/>
    <x v="39"/>
    <s v="D"/>
    <x v="0"/>
  </r>
  <r>
    <n v="1744"/>
    <x v="2"/>
    <x v="1"/>
    <x v="51"/>
    <s v="D"/>
    <x v="1"/>
  </r>
  <r>
    <n v="1745"/>
    <x v="2"/>
    <x v="1"/>
    <x v="3"/>
    <s v="D"/>
    <x v="1"/>
  </r>
  <r>
    <n v="1746"/>
    <x v="10"/>
    <x v="0"/>
    <x v="24"/>
    <s v="D"/>
    <x v="2"/>
  </r>
  <r>
    <n v="1747"/>
    <x v="2"/>
    <x v="1"/>
    <x v="55"/>
    <s v="D"/>
    <x v="2"/>
  </r>
  <r>
    <n v="1748"/>
    <x v="0"/>
    <x v="0"/>
    <x v="72"/>
    <s v="D"/>
    <x v="1"/>
  </r>
  <r>
    <n v="1749"/>
    <x v="8"/>
    <x v="0"/>
    <x v="39"/>
    <s v="D"/>
    <x v="0"/>
  </r>
  <r>
    <n v="1750"/>
    <x v="9"/>
    <x v="1"/>
    <x v="16"/>
    <s v="D"/>
    <x v="2"/>
  </r>
  <r>
    <n v="1751"/>
    <x v="2"/>
    <x v="0"/>
    <x v="20"/>
    <s v="D"/>
    <x v="2"/>
  </r>
  <r>
    <n v="1752"/>
    <x v="3"/>
    <x v="1"/>
    <x v="57"/>
    <s v="D"/>
    <x v="1"/>
  </r>
  <r>
    <n v="1753"/>
    <x v="2"/>
    <x v="1"/>
    <x v="19"/>
    <s v="D"/>
    <x v="2"/>
  </r>
  <r>
    <n v="1754"/>
    <x v="2"/>
    <x v="1"/>
    <x v="15"/>
    <s v="D"/>
    <x v="2"/>
  </r>
  <r>
    <n v="1755"/>
    <x v="1"/>
    <x v="0"/>
    <x v="24"/>
    <s v="D"/>
    <x v="2"/>
  </r>
  <r>
    <n v="1756"/>
    <x v="2"/>
    <x v="1"/>
    <x v="3"/>
    <s v="D"/>
    <x v="1"/>
  </r>
  <r>
    <n v="1757"/>
    <x v="1"/>
    <x v="0"/>
    <x v="31"/>
    <s v="D"/>
    <x v="0"/>
  </r>
  <r>
    <n v="1758"/>
    <x v="2"/>
    <x v="1"/>
    <x v="4"/>
    <s v="D"/>
    <x v="2"/>
  </r>
  <r>
    <n v="1759"/>
    <x v="1"/>
    <x v="1"/>
    <x v="28"/>
    <s v="D"/>
    <x v="0"/>
  </r>
  <r>
    <n v="1760"/>
    <x v="0"/>
    <x v="1"/>
    <x v="26"/>
    <s v="D"/>
    <x v="0"/>
  </r>
  <r>
    <n v="1761"/>
    <x v="1"/>
    <x v="1"/>
    <x v="39"/>
    <s v="D"/>
    <x v="0"/>
  </r>
  <r>
    <n v="1762"/>
    <x v="2"/>
    <x v="0"/>
    <x v="43"/>
    <s v="D"/>
    <x v="0"/>
  </r>
  <r>
    <n v="1763"/>
    <x v="2"/>
    <x v="1"/>
    <x v="12"/>
    <s v="D"/>
    <x v="2"/>
  </r>
  <r>
    <n v="1764"/>
    <x v="9"/>
    <x v="1"/>
    <x v="33"/>
    <s v="D"/>
    <x v="1"/>
  </r>
  <r>
    <n v="1765"/>
    <x v="2"/>
    <x v="1"/>
    <x v="48"/>
    <s v="D"/>
    <x v="0"/>
  </r>
  <r>
    <n v="1766"/>
    <x v="1"/>
    <x v="0"/>
    <x v="34"/>
    <s v="D"/>
    <x v="1"/>
  </r>
  <r>
    <n v="1767"/>
    <x v="0"/>
    <x v="1"/>
    <x v="41"/>
    <s v="D"/>
    <x v="1"/>
  </r>
  <r>
    <n v="1768"/>
    <x v="2"/>
    <x v="1"/>
    <x v="4"/>
    <s v="D"/>
    <x v="2"/>
  </r>
  <r>
    <n v="1769"/>
    <x v="1"/>
    <x v="0"/>
    <x v="23"/>
    <s v="D"/>
    <x v="0"/>
  </r>
  <r>
    <n v="1770"/>
    <x v="8"/>
    <x v="0"/>
    <x v="61"/>
    <s v="D"/>
    <x v="2"/>
  </r>
  <r>
    <n v="1771"/>
    <x v="10"/>
    <x v="0"/>
    <x v="59"/>
    <s v="D"/>
    <x v="2"/>
  </r>
  <r>
    <n v="1772"/>
    <x v="2"/>
    <x v="0"/>
    <x v="34"/>
    <s v="D"/>
    <x v="1"/>
  </r>
  <r>
    <n v="1773"/>
    <x v="2"/>
    <x v="1"/>
    <x v="28"/>
    <s v="D"/>
    <x v="0"/>
  </r>
  <r>
    <n v="1774"/>
    <x v="2"/>
    <x v="0"/>
    <x v="32"/>
    <s v="D"/>
    <x v="1"/>
  </r>
  <r>
    <n v="1775"/>
    <x v="2"/>
    <x v="1"/>
    <x v="34"/>
    <s v="D"/>
    <x v="1"/>
  </r>
  <r>
    <n v="1776"/>
    <x v="2"/>
    <x v="1"/>
    <x v="25"/>
    <s v="D"/>
    <x v="2"/>
  </r>
  <r>
    <n v="1777"/>
    <x v="2"/>
    <x v="1"/>
    <x v="64"/>
    <s v="D"/>
    <x v="1"/>
  </r>
  <r>
    <n v="1778"/>
    <x v="2"/>
    <x v="0"/>
    <x v="31"/>
    <s v="D"/>
    <x v="0"/>
  </r>
  <r>
    <n v="1779"/>
    <x v="2"/>
    <x v="1"/>
    <x v="61"/>
    <s v="D"/>
    <x v="2"/>
  </r>
  <r>
    <n v="1780"/>
    <x v="5"/>
    <x v="1"/>
    <x v="1"/>
    <s v="D"/>
    <x v="1"/>
  </r>
  <r>
    <n v="1781"/>
    <x v="4"/>
    <x v="1"/>
    <x v="43"/>
    <s v="D"/>
    <x v="0"/>
  </r>
  <r>
    <n v="1782"/>
    <x v="1"/>
    <x v="0"/>
    <x v="57"/>
    <s v="D"/>
    <x v="1"/>
  </r>
  <r>
    <n v="1783"/>
    <x v="2"/>
    <x v="0"/>
    <x v="23"/>
    <s v="D"/>
    <x v="0"/>
  </r>
  <r>
    <n v="1784"/>
    <x v="2"/>
    <x v="0"/>
    <x v="66"/>
    <s v="D"/>
    <x v="1"/>
  </r>
  <r>
    <n v="1785"/>
    <x v="5"/>
    <x v="1"/>
    <x v="34"/>
    <s v="D"/>
    <x v="1"/>
  </r>
  <r>
    <n v="1786"/>
    <x v="5"/>
    <x v="1"/>
    <x v="20"/>
    <s v="D"/>
    <x v="2"/>
  </r>
  <r>
    <n v="1787"/>
    <x v="0"/>
    <x v="1"/>
    <x v="14"/>
    <s v="D"/>
    <x v="1"/>
  </r>
  <r>
    <n v="1788"/>
    <x v="0"/>
    <x v="1"/>
    <x v="10"/>
    <s v="D"/>
    <x v="2"/>
  </r>
  <r>
    <n v="1789"/>
    <x v="7"/>
    <x v="1"/>
    <x v="17"/>
    <s v="D"/>
    <x v="1"/>
  </r>
  <r>
    <n v="1790"/>
    <x v="2"/>
    <x v="0"/>
    <x v="16"/>
    <s v="D"/>
    <x v="2"/>
  </r>
  <r>
    <n v="1791"/>
    <x v="2"/>
    <x v="0"/>
    <x v="54"/>
    <s v="D"/>
    <x v="0"/>
  </r>
  <r>
    <n v="1792"/>
    <x v="4"/>
    <x v="0"/>
    <x v="22"/>
    <s v="D"/>
    <x v="1"/>
  </r>
  <r>
    <n v="1793"/>
    <x v="0"/>
    <x v="1"/>
    <x v="24"/>
    <s v="D"/>
    <x v="2"/>
  </r>
  <r>
    <n v="1794"/>
    <x v="3"/>
    <x v="0"/>
    <x v="62"/>
    <s v="D"/>
    <x v="1"/>
  </r>
  <r>
    <n v="1795"/>
    <x v="0"/>
    <x v="0"/>
    <x v="30"/>
    <s v="D"/>
    <x v="1"/>
  </r>
  <r>
    <n v="1796"/>
    <x v="4"/>
    <x v="1"/>
    <x v="53"/>
    <s v="D"/>
    <x v="2"/>
  </r>
  <r>
    <n v="1797"/>
    <x v="2"/>
    <x v="0"/>
    <x v="71"/>
    <s v="D"/>
    <x v="1"/>
  </r>
  <r>
    <n v="1798"/>
    <x v="2"/>
    <x v="0"/>
    <x v="0"/>
    <s v="D"/>
    <x v="0"/>
  </r>
  <r>
    <n v="1799"/>
    <x v="0"/>
    <x v="1"/>
    <x v="8"/>
    <s v="D"/>
    <x v="2"/>
  </r>
  <r>
    <n v="1800"/>
    <x v="3"/>
    <x v="0"/>
    <x v="15"/>
    <s v="D"/>
    <x v="2"/>
  </r>
  <r>
    <n v="1801"/>
    <x v="1"/>
    <x v="1"/>
    <x v="30"/>
    <s v="D"/>
    <x v="1"/>
  </r>
  <r>
    <n v="1802"/>
    <x v="0"/>
    <x v="1"/>
    <x v="55"/>
    <s v="D"/>
    <x v="2"/>
  </r>
  <r>
    <n v="1803"/>
    <x v="1"/>
    <x v="1"/>
    <x v="3"/>
    <s v="D"/>
    <x v="1"/>
  </r>
  <r>
    <n v="1804"/>
    <x v="3"/>
    <x v="1"/>
    <x v="4"/>
    <s v="D"/>
    <x v="2"/>
  </r>
  <r>
    <n v="1805"/>
    <x v="0"/>
    <x v="1"/>
    <x v="2"/>
    <s v="D"/>
    <x v="1"/>
  </r>
  <r>
    <n v="1806"/>
    <x v="2"/>
    <x v="0"/>
    <x v="17"/>
    <s v="D"/>
    <x v="1"/>
  </r>
  <r>
    <n v="1807"/>
    <x v="3"/>
    <x v="1"/>
    <x v="25"/>
    <s v="D"/>
    <x v="2"/>
  </r>
  <r>
    <n v="1808"/>
    <x v="10"/>
    <x v="1"/>
    <x v="50"/>
    <s v="D"/>
    <x v="0"/>
  </r>
  <r>
    <n v="1809"/>
    <x v="2"/>
    <x v="1"/>
    <x v="66"/>
    <s v="D"/>
    <x v="1"/>
  </r>
  <r>
    <n v="1810"/>
    <x v="2"/>
    <x v="0"/>
    <x v="53"/>
    <s v="D"/>
    <x v="2"/>
  </r>
  <r>
    <n v="1811"/>
    <x v="2"/>
    <x v="1"/>
    <x v="42"/>
    <s v="D"/>
    <x v="2"/>
  </r>
  <r>
    <n v="1812"/>
    <x v="1"/>
    <x v="0"/>
    <x v="1"/>
    <s v="D"/>
    <x v="1"/>
  </r>
  <r>
    <n v="1813"/>
    <x v="2"/>
    <x v="0"/>
    <x v="67"/>
    <s v="D"/>
    <x v="0"/>
  </r>
  <r>
    <n v="1814"/>
    <x v="2"/>
    <x v="0"/>
    <x v="53"/>
    <s v="D"/>
    <x v="2"/>
  </r>
  <r>
    <n v="1815"/>
    <x v="8"/>
    <x v="0"/>
    <x v="35"/>
    <s v="D"/>
    <x v="1"/>
  </r>
  <r>
    <n v="1816"/>
    <x v="1"/>
    <x v="0"/>
    <x v="8"/>
    <s v="D"/>
    <x v="2"/>
  </r>
  <r>
    <n v="1817"/>
    <x v="2"/>
    <x v="0"/>
    <x v="67"/>
    <s v="D"/>
    <x v="0"/>
  </r>
  <r>
    <n v="1818"/>
    <x v="2"/>
    <x v="0"/>
    <x v="31"/>
    <s v="D"/>
    <x v="0"/>
  </r>
  <r>
    <n v="1819"/>
    <x v="2"/>
    <x v="0"/>
    <x v="10"/>
    <s v="D"/>
    <x v="2"/>
  </r>
  <r>
    <n v="1820"/>
    <x v="2"/>
    <x v="0"/>
    <x v="68"/>
    <s v="D"/>
    <x v="2"/>
  </r>
  <r>
    <n v="1821"/>
    <x v="2"/>
    <x v="1"/>
    <x v="9"/>
    <s v="D"/>
    <x v="0"/>
  </r>
  <r>
    <n v="1822"/>
    <x v="2"/>
    <x v="0"/>
    <x v="52"/>
    <s v="D"/>
    <x v="1"/>
  </r>
  <r>
    <n v="1823"/>
    <x v="1"/>
    <x v="0"/>
    <x v="48"/>
    <s v="D"/>
    <x v="0"/>
  </r>
  <r>
    <n v="1824"/>
    <x v="2"/>
    <x v="1"/>
    <x v="17"/>
    <s v="D"/>
    <x v="1"/>
  </r>
  <r>
    <n v="1825"/>
    <x v="3"/>
    <x v="1"/>
    <x v="28"/>
    <s v="D"/>
    <x v="0"/>
  </r>
  <r>
    <n v="1826"/>
    <x v="10"/>
    <x v="0"/>
    <x v="67"/>
    <s v="D"/>
    <x v="0"/>
  </r>
  <r>
    <n v="1827"/>
    <x v="2"/>
    <x v="0"/>
    <x v="55"/>
    <s v="D"/>
    <x v="2"/>
  </r>
  <r>
    <n v="1828"/>
    <x v="9"/>
    <x v="1"/>
    <x v="47"/>
    <s v="D"/>
    <x v="1"/>
  </r>
  <r>
    <n v="1829"/>
    <x v="3"/>
    <x v="0"/>
    <x v="10"/>
    <s v="D"/>
    <x v="2"/>
  </r>
  <r>
    <n v="1830"/>
    <x v="3"/>
    <x v="1"/>
    <x v="72"/>
    <s v="D"/>
    <x v="1"/>
  </r>
  <r>
    <n v="1831"/>
    <x v="2"/>
    <x v="0"/>
    <x v="14"/>
    <s v="D"/>
    <x v="1"/>
  </r>
  <r>
    <n v="1832"/>
    <x v="2"/>
    <x v="1"/>
    <x v="10"/>
    <s v="D"/>
    <x v="2"/>
  </r>
  <r>
    <n v="1833"/>
    <x v="5"/>
    <x v="1"/>
    <x v="43"/>
    <s v="D"/>
    <x v="0"/>
  </r>
  <r>
    <n v="1834"/>
    <x v="3"/>
    <x v="0"/>
    <x v="44"/>
    <s v="D"/>
    <x v="2"/>
  </r>
  <r>
    <n v="1835"/>
    <x v="9"/>
    <x v="0"/>
    <x v="35"/>
    <s v="D"/>
    <x v="1"/>
  </r>
  <r>
    <n v="1836"/>
    <x v="0"/>
    <x v="0"/>
    <x v="51"/>
    <s v="D"/>
    <x v="1"/>
  </r>
  <r>
    <n v="1837"/>
    <x v="13"/>
    <x v="1"/>
    <x v="56"/>
    <s v="D"/>
    <x v="2"/>
  </r>
  <r>
    <n v="1838"/>
    <x v="2"/>
    <x v="1"/>
    <x v="14"/>
    <s v="D"/>
    <x v="1"/>
  </r>
  <r>
    <n v="1839"/>
    <x v="7"/>
    <x v="1"/>
    <x v="54"/>
    <s v="D"/>
    <x v="0"/>
  </r>
  <r>
    <n v="1840"/>
    <x v="2"/>
    <x v="0"/>
    <x v="40"/>
    <s v="D"/>
    <x v="2"/>
  </r>
  <r>
    <n v="1841"/>
    <x v="5"/>
    <x v="0"/>
    <x v="10"/>
    <s v="D"/>
    <x v="2"/>
  </r>
  <r>
    <n v="1842"/>
    <x v="5"/>
    <x v="0"/>
    <x v="55"/>
    <s v="D"/>
    <x v="2"/>
  </r>
  <r>
    <n v="1843"/>
    <x v="2"/>
    <x v="1"/>
    <x v="31"/>
    <s v="D"/>
    <x v="0"/>
  </r>
  <r>
    <n v="1844"/>
    <x v="5"/>
    <x v="1"/>
    <x v="61"/>
    <s v="D"/>
    <x v="2"/>
  </r>
  <r>
    <n v="1845"/>
    <x v="9"/>
    <x v="1"/>
    <x v="40"/>
    <s v="D"/>
    <x v="2"/>
  </r>
  <r>
    <n v="1846"/>
    <x v="3"/>
    <x v="0"/>
    <x v="62"/>
    <s v="D"/>
    <x v="1"/>
  </r>
  <r>
    <n v="1847"/>
    <x v="0"/>
    <x v="0"/>
    <x v="54"/>
    <s v="D"/>
    <x v="0"/>
  </r>
  <r>
    <n v="1848"/>
    <x v="2"/>
    <x v="0"/>
    <x v="15"/>
    <s v="D"/>
    <x v="2"/>
  </r>
  <r>
    <n v="1849"/>
    <x v="4"/>
    <x v="0"/>
    <x v="17"/>
    <s v="D"/>
    <x v="1"/>
  </r>
  <r>
    <n v="1850"/>
    <x v="7"/>
    <x v="0"/>
    <x v="44"/>
    <s v="D"/>
    <x v="2"/>
  </r>
  <r>
    <n v="1851"/>
    <x v="1"/>
    <x v="1"/>
    <x v="6"/>
    <s v="D"/>
    <x v="2"/>
  </r>
  <r>
    <n v="1852"/>
    <x v="10"/>
    <x v="0"/>
    <x v="56"/>
    <s v="D"/>
    <x v="2"/>
  </r>
  <r>
    <n v="1853"/>
    <x v="0"/>
    <x v="0"/>
    <x v="11"/>
    <s v="D"/>
    <x v="2"/>
  </r>
  <r>
    <n v="1854"/>
    <x v="2"/>
    <x v="1"/>
    <x v="56"/>
    <s v="D"/>
    <x v="2"/>
  </r>
  <r>
    <n v="1855"/>
    <x v="4"/>
    <x v="1"/>
    <x v="72"/>
    <s v="D"/>
    <x v="1"/>
  </r>
  <r>
    <n v="1856"/>
    <x v="2"/>
    <x v="1"/>
    <x v="20"/>
    <s v="D"/>
    <x v="2"/>
  </r>
  <r>
    <n v="1857"/>
    <x v="0"/>
    <x v="1"/>
    <x v="8"/>
    <s v="D"/>
    <x v="2"/>
  </r>
  <r>
    <n v="1858"/>
    <x v="2"/>
    <x v="1"/>
    <x v="22"/>
    <s v="D"/>
    <x v="1"/>
  </r>
  <r>
    <n v="1859"/>
    <x v="1"/>
    <x v="1"/>
    <x v="13"/>
    <s v="D"/>
    <x v="2"/>
  </r>
  <r>
    <n v="1860"/>
    <x v="1"/>
    <x v="1"/>
    <x v="55"/>
    <s v="D"/>
    <x v="2"/>
  </r>
  <r>
    <n v="1861"/>
    <x v="2"/>
    <x v="0"/>
    <x v="12"/>
    <s v="D"/>
    <x v="2"/>
  </r>
  <r>
    <n v="1862"/>
    <x v="3"/>
    <x v="1"/>
    <x v="7"/>
    <s v="D"/>
    <x v="2"/>
  </r>
  <r>
    <n v="1863"/>
    <x v="1"/>
    <x v="1"/>
    <x v="67"/>
    <s v="D"/>
    <x v="0"/>
  </r>
  <r>
    <n v="1864"/>
    <x v="3"/>
    <x v="1"/>
    <x v="40"/>
    <s v="D"/>
    <x v="2"/>
  </r>
  <r>
    <n v="1865"/>
    <x v="0"/>
    <x v="0"/>
    <x v="36"/>
    <s v="D"/>
    <x v="2"/>
  </r>
  <r>
    <n v="1866"/>
    <x v="1"/>
    <x v="0"/>
    <x v="30"/>
    <s v="D"/>
    <x v="1"/>
  </r>
  <r>
    <n v="1867"/>
    <x v="2"/>
    <x v="0"/>
    <x v="66"/>
    <s v="D"/>
    <x v="1"/>
  </r>
  <r>
    <n v="1868"/>
    <x v="0"/>
    <x v="0"/>
    <x v="1"/>
    <s v="D"/>
    <x v="1"/>
  </r>
  <r>
    <n v="1869"/>
    <x v="5"/>
    <x v="1"/>
    <x v="44"/>
    <s v="D"/>
    <x v="2"/>
  </r>
  <r>
    <n v="1870"/>
    <x v="2"/>
    <x v="1"/>
    <x v="2"/>
    <s v="D"/>
    <x v="1"/>
  </r>
  <r>
    <n v="1871"/>
    <x v="10"/>
    <x v="1"/>
    <x v="1"/>
    <s v="D"/>
    <x v="1"/>
  </r>
  <r>
    <n v="1872"/>
    <x v="0"/>
    <x v="1"/>
    <x v="49"/>
    <s v="D"/>
    <x v="0"/>
  </r>
  <r>
    <n v="1873"/>
    <x v="3"/>
    <x v="1"/>
    <x v="31"/>
    <s v="D"/>
    <x v="0"/>
  </r>
  <r>
    <n v="1874"/>
    <x v="2"/>
    <x v="0"/>
    <x v="47"/>
    <s v="D"/>
    <x v="1"/>
  </r>
  <r>
    <n v="1875"/>
    <x v="0"/>
    <x v="1"/>
    <x v="5"/>
    <s v="D"/>
    <x v="2"/>
  </r>
  <r>
    <n v="1876"/>
    <x v="6"/>
    <x v="0"/>
    <x v="23"/>
    <s v="D"/>
    <x v="0"/>
  </r>
  <r>
    <n v="1877"/>
    <x v="1"/>
    <x v="0"/>
    <x v="28"/>
    <s v="D"/>
    <x v="0"/>
  </r>
  <r>
    <n v="1878"/>
    <x v="1"/>
    <x v="0"/>
    <x v="58"/>
    <s v="D"/>
    <x v="0"/>
  </r>
  <r>
    <n v="1879"/>
    <x v="2"/>
    <x v="0"/>
    <x v="6"/>
    <s v="D"/>
    <x v="2"/>
  </r>
  <r>
    <n v="1880"/>
    <x v="1"/>
    <x v="1"/>
    <x v="69"/>
    <s v="D"/>
    <x v="2"/>
  </r>
  <r>
    <n v="1881"/>
    <x v="0"/>
    <x v="1"/>
    <x v="40"/>
    <s v="D"/>
    <x v="2"/>
  </r>
  <r>
    <n v="1882"/>
    <x v="2"/>
    <x v="0"/>
    <x v="48"/>
    <s v="D"/>
    <x v="0"/>
  </r>
  <r>
    <n v="1883"/>
    <x v="2"/>
    <x v="0"/>
    <x v="31"/>
    <s v="D"/>
    <x v="0"/>
  </r>
  <r>
    <n v="1884"/>
    <x v="2"/>
    <x v="1"/>
    <x v="0"/>
    <s v="D"/>
    <x v="0"/>
  </r>
  <r>
    <n v="1885"/>
    <x v="8"/>
    <x v="1"/>
    <x v="23"/>
    <s v="D"/>
    <x v="0"/>
  </r>
  <r>
    <n v="1886"/>
    <x v="3"/>
    <x v="1"/>
    <x v="50"/>
    <s v="D"/>
    <x v="0"/>
  </r>
  <r>
    <n v="1887"/>
    <x v="1"/>
    <x v="0"/>
    <x v="37"/>
    <s v="D"/>
    <x v="2"/>
  </r>
  <r>
    <n v="1888"/>
    <x v="3"/>
    <x v="0"/>
    <x v="68"/>
    <s v="D"/>
    <x v="2"/>
  </r>
  <r>
    <n v="1889"/>
    <x v="5"/>
    <x v="0"/>
    <x v="34"/>
    <s v="D"/>
    <x v="1"/>
  </r>
  <r>
    <n v="1890"/>
    <x v="2"/>
    <x v="0"/>
    <x v="56"/>
    <s v="D"/>
    <x v="2"/>
  </r>
  <r>
    <n v="1891"/>
    <x v="5"/>
    <x v="0"/>
    <x v="3"/>
    <s v="D"/>
    <x v="1"/>
  </r>
  <r>
    <n v="1892"/>
    <x v="2"/>
    <x v="0"/>
    <x v="13"/>
    <s v="D"/>
    <x v="2"/>
  </r>
  <r>
    <n v="1893"/>
    <x v="3"/>
    <x v="0"/>
    <x v="21"/>
    <s v="D"/>
    <x v="1"/>
  </r>
  <r>
    <n v="1894"/>
    <x v="1"/>
    <x v="0"/>
    <x v="63"/>
    <s v="D"/>
    <x v="2"/>
  </r>
  <r>
    <n v="1895"/>
    <x v="0"/>
    <x v="0"/>
    <x v="3"/>
    <s v="D"/>
    <x v="1"/>
  </r>
  <r>
    <n v="1896"/>
    <x v="0"/>
    <x v="1"/>
    <x v="28"/>
    <s v="D"/>
    <x v="0"/>
  </r>
  <r>
    <n v="1897"/>
    <x v="2"/>
    <x v="1"/>
    <x v="50"/>
    <s v="D"/>
    <x v="0"/>
  </r>
  <r>
    <n v="1898"/>
    <x v="3"/>
    <x v="0"/>
    <x v="46"/>
    <s v="D"/>
    <x v="2"/>
  </r>
  <r>
    <n v="1899"/>
    <x v="2"/>
    <x v="1"/>
    <x v="15"/>
    <s v="D"/>
    <x v="2"/>
  </r>
  <r>
    <n v="1900"/>
    <x v="5"/>
    <x v="1"/>
    <x v="50"/>
    <s v="D"/>
    <x v="0"/>
  </r>
  <r>
    <n v="1901"/>
    <x v="2"/>
    <x v="1"/>
    <x v="49"/>
    <s v="D"/>
    <x v="0"/>
  </r>
  <r>
    <n v="1902"/>
    <x v="8"/>
    <x v="1"/>
    <x v="32"/>
    <s v="D"/>
    <x v="1"/>
  </r>
  <r>
    <n v="1903"/>
    <x v="3"/>
    <x v="0"/>
    <x v="68"/>
    <s v="D"/>
    <x v="2"/>
  </r>
  <r>
    <n v="1904"/>
    <x v="4"/>
    <x v="0"/>
    <x v="7"/>
    <s v="D"/>
    <x v="2"/>
  </r>
  <r>
    <n v="1905"/>
    <x v="1"/>
    <x v="0"/>
    <x v="14"/>
    <s v="D"/>
    <x v="1"/>
  </r>
  <r>
    <n v="1906"/>
    <x v="13"/>
    <x v="1"/>
    <x v="4"/>
    <s v="D"/>
    <x v="2"/>
  </r>
  <r>
    <n v="1907"/>
    <x v="3"/>
    <x v="1"/>
    <x v="40"/>
    <s v="D"/>
    <x v="2"/>
  </r>
  <r>
    <n v="1908"/>
    <x v="2"/>
    <x v="0"/>
    <x v="31"/>
    <s v="D"/>
    <x v="0"/>
  </r>
  <r>
    <n v="1909"/>
    <x v="4"/>
    <x v="0"/>
    <x v="60"/>
    <s v="D"/>
    <x v="1"/>
  </r>
  <r>
    <n v="1910"/>
    <x v="0"/>
    <x v="0"/>
    <x v="47"/>
    <s v="D"/>
    <x v="1"/>
  </r>
  <r>
    <n v="1911"/>
    <x v="3"/>
    <x v="1"/>
    <x v="20"/>
    <s v="D"/>
    <x v="2"/>
  </r>
  <r>
    <n v="1912"/>
    <x v="3"/>
    <x v="1"/>
    <x v="36"/>
    <s v="D"/>
    <x v="2"/>
  </r>
  <r>
    <n v="1913"/>
    <x v="10"/>
    <x v="1"/>
    <x v="47"/>
    <s v="D"/>
    <x v="1"/>
  </r>
  <r>
    <n v="1914"/>
    <x v="3"/>
    <x v="0"/>
    <x v="49"/>
    <s v="D"/>
    <x v="0"/>
  </r>
  <r>
    <n v="1915"/>
    <x v="2"/>
    <x v="0"/>
    <x v="46"/>
    <s v="D"/>
    <x v="2"/>
  </r>
  <r>
    <n v="1916"/>
    <x v="13"/>
    <x v="0"/>
    <x v="49"/>
    <s v="D"/>
    <x v="0"/>
  </r>
  <r>
    <n v="1917"/>
    <x v="2"/>
    <x v="1"/>
    <x v="15"/>
    <s v="D"/>
    <x v="2"/>
  </r>
  <r>
    <n v="1918"/>
    <x v="0"/>
    <x v="0"/>
    <x v="3"/>
    <s v="D"/>
    <x v="1"/>
  </r>
  <r>
    <n v="1919"/>
    <x v="0"/>
    <x v="0"/>
    <x v="53"/>
    <s v="D"/>
    <x v="2"/>
  </r>
  <r>
    <n v="1920"/>
    <x v="2"/>
    <x v="0"/>
    <x v="35"/>
    <s v="D"/>
    <x v="1"/>
  </r>
  <r>
    <n v="1921"/>
    <x v="2"/>
    <x v="1"/>
    <x v="5"/>
    <s v="D"/>
    <x v="2"/>
  </r>
  <r>
    <n v="1922"/>
    <x v="1"/>
    <x v="1"/>
    <x v="22"/>
    <s v="D"/>
    <x v="1"/>
  </r>
  <r>
    <n v="1923"/>
    <x v="10"/>
    <x v="0"/>
    <x v="43"/>
    <s v="D"/>
    <x v="0"/>
  </r>
  <r>
    <n v="1924"/>
    <x v="10"/>
    <x v="1"/>
    <x v="14"/>
    <s v="D"/>
    <x v="1"/>
  </r>
  <r>
    <n v="1925"/>
    <x v="2"/>
    <x v="0"/>
    <x v="11"/>
    <s v="D"/>
    <x v="2"/>
  </r>
  <r>
    <n v="1926"/>
    <x v="1"/>
    <x v="1"/>
    <x v="58"/>
    <s v="D"/>
    <x v="0"/>
  </r>
  <r>
    <n v="1927"/>
    <x v="1"/>
    <x v="1"/>
    <x v="41"/>
    <s v="D"/>
    <x v="1"/>
  </r>
  <r>
    <n v="1928"/>
    <x v="3"/>
    <x v="0"/>
    <x v="5"/>
    <s v="D"/>
    <x v="2"/>
  </r>
  <r>
    <n v="1929"/>
    <x v="0"/>
    <x v="1"/>
    <x v="63"/>
    <s v="D"/>
    <x v="2"/>
  </r>
  <r>
    <n v="1930"/>
    <x v="2"/>
    <x v="1"/>
    <x v="60"/>
    <s v="D"/>
    <x v="1"/>
  </r>
  <r>
    <n v="1931"/>
    <x v="2"/>
    <x v="1"/>
    <x v="6"/>
    <s v="D"/>
    <x v="2"/>
  </r>
  <r>
    <n v="1932"/>
    <x v="6"/>
    <x v="1"/>
    <x v="27"/>
    <s v="D"/>
    <x v="2"/>
  </r>
  <r>
    <n v="1933"/>
    <x v="1"/>
    <x v="0"/>
    <x v="5"/>
    <s v="D"/>
    <x v="2"/>
  </r>
  <r>
    <n v="1934"/>
    <x v="1"/>
    <x v="0"/>
    <x v="38"/>
    <s v="D"/>
    <x v="0"/>
  </r>
  <r>
    <n v="1935"/>
    <x v="1"/>
    <x v="1"/>
    <x v="25"/>
    <s v="D"/>
    <x v="2"/>
  </r>
  <r>
    <n v="1936"/>
    <x v="3"/>
    <x v="1"/>
    <x v="20"/>
    <s v="D"/>
    <x v="2"/>
  </r>
  <r>
    <n v="1937"/>
    <x v="8"/>
    <x v="1"/>
    <x v="23"/>
    <s v="D"/>
    <x v="0"/>
  </r>
  <r>
    <n v="1938"/>
    <x v="2"/>
    <x v="0"/>
    <x v="7"/>
    <s v="D"/>
    <x v="2"/>
  </r>
  <r>
    <n v="1939"/>
    <x v="2"/>
    <x v="0"/>
    <x v="72"/>
    <s v="D"/>
    <x v="1"/>
  </r>
  <r>
    <n v="1940"/>
    <x v="1"/>
    <x v="0"/>
    <x v="32"/>
    <s v="D"/>
    <x v="1"/>
  </r>
  <r>
    <n v="1941"/>
    <x v="1"/>
    <x v="1"/>
    <x v="53"/>
    <s v="D"/>
    <x v="2"/>
  </r>
  <r>
    <n v="1942"/>
    <x v="2"/>
    <x v="1"/>
    <x v="39"/>
    <s v="D"/>
    <x v="0"/>
  </r>
  <r>
    <n v="1943"/>
    <x v="2"/>
    <x v="1"/>
    <x v="27"/>
    <s v="D"/>
    <x v="2"/>
  </r>
  <r>
    <n v="1944"/>
    <x v="1"/>
    <x v="0"/>
    <x v="10"/>
    <s v="D"/>
    <x v="2"/>
  </r>
  <r>
    <n v="1945"/>
    <x v="2"/>
    <x v="0"/>
    <x v="5"/>
    <s v="D"/>
    <x v="2"/>
  </r>
  <r>
    <n v="1946"/>
    <x v="2"/>
    <x v="0"/>
    <x v="8"/>
    <s v="D"/>
    <x v="2"/>
  </r>
  <r>
    <n v="1947"/>
    <x v="1"/>
    <x v="1"/>
    <x v="54"/>
    <s v="D"/>
    <x v="0"/>
  </r>
  <r>
    <n v="1948"/>
    <x v="2"/>
    <x v="1"/>
    <x v="42"/>
    <s v="D"/>
    <x v="2"/>
  </r>
  <r>
    <n v="1949"/>
    <x v="8"/>
    <x v="0"/>
    <x v="66"/>
    <s v="D"/>
    <x v="1"/>
  </r>
  <r>
    <n v="1950"/>
    <x v="5"/>
    <x v="1"/>
    <x v="56"/>
    <s v="D"/>
    <x v="2"/>
  </r>
  <r>
    <n v="1951"/>
    <x v="4"/>
    <x v="0"/>
    <x v="50"/>
    <s v="D"/>
    <x v="0"/>
  </r>
  <r>
    <n v="1952"/>
    <x v="2"/>
    <x v="0"/>
    <x v="1"/>
    <s v="D"/>
    <x v="1"/>
  </r>
  <r>
    <n v="1953"/>
    <x v="2"/>
    <x v="0"/>
    <x v="26"/>
    <s v="D"/>
    <x v="0"/>
  </r>
  <r>
    <n v="1954"/>
    <x v="9"/>
    <x v="1"/>
    <x v="29"/>
    <s v="D"/>
    <x v="1"/>
  </r>
  <r>
    <n v="1955"/>
    <x v="1"/>
    <x v="1"/>
    <x v="19"/>
    <s v="D"/>
    <x v="2"/>
  </r>
  <r>
    <n v="1956"/>
    <x v="8"/>
    <x v="0"/>
    <x v="62"/>
    <s v="D"/>
    <x v="1"/>
  </r>
  <r>
    <n v="1957"/>
    <x v="2"/>
    <x v="1"/>
    <x v="34"/>
    <s v="D"/>
    <x v="1"/>
  </r>
  <r>
    <n v="1958"/>
    <x v="12"/>
    <x v="1"/>
    <x v="45"/>
    <s v="D"/>
    <x v="0"/>
  </r>
  <r>
    <n v="1959"/>
    <x v="7"/>
    <x v="0"/>
    <x v="50"/>
    <s v="D"/>
    <x v="0"/>
  </r>
  <r>
    <n v="1960"/>
    <x v="12"/>
    <x v="1"/>
    <x v="54"/>
    <s v="D"/>
    <x v="0"/>
  </r>
  <r>
    <n v="1961"/>
    <x v="7"/>
    <x v="0"/>
    <x v="56"/>
    <s v="D"/>
    <x v="2"/>
  </r>
  <r>
    <n v="1962"/>
    <x v="2"/>
    <x v="0"/>
    <x v="45"/>
    <s v="D"/>
    <x v="0"/>
  </r>
  <r>
    <n v="1963"/>
    <x v="3"/>
    <x v="1"/>
    <x v="38"/>
    <s v="D"/>
    <x v="0"/>
  </r>
  <r>
    <n v="1964"/>
    <x v="1"/>
    <x v="1"/>
    <x v="9"/>
    <s v="D"/>
    <x v="0"/>
  </r>
  <r>
    <n v="1965"/>
    <x v="0"/>
    <x v="0"/>
    <x v="12"/>
    <s v="D"/>
    <x v="2"/>
  </r>
  <r>
    <n v="1966"/>
    <x v="10"/>
    <x v="0"/>
    <x v="10"/>
    <s v="D"/>
    <x v="2"/>
  </r>
  <r>
    <n v="1967"/>
    <x v="1"/>
    <x v="0"/>
    <x v="37"/>
    <s v="D"/>
    <x v="2"/>
  </r>
  <r>
    <n v="1968"/>
    <x v="2"/>
    <x v="1"/>
    <x v="31"/>
    <s v="D"/>
    <x v="0"/>
  </r>
  <r>
    <n v="1969"/>
    <x v="1"/>
    <x v="0"/>
    <x v="62"/>
    <s v="D"/>
    <x v="1"/>
  </r>
  <r>
    <n v="1970"/>
    <x v="0"/>
    <x v="0"/>
    <x v="42"/>
    <s v="D"/>
    <x v="2"/>
  </r>
  <r>
    <n v="1971"/>
    <x v="1"/>
    <x v="1"/>
    <x v="72"/>
    <s v="D"/>
    <x v="1"/>
  </r>
  <r>
    <n v="1972"/>
    <x v="2"/>
    <x v="0"/>
    <x v="33"/>
    <s v="D"/>
    <x v="1"/>
  </r>
  <r>
    <n v="1973"/>
    <x v="2"/>
    <x v="0"/>
    <x v="13"/>
    <s v="D"/>
    <x v="2"/>
  </r>
  <r>
    <n v="1974"/>
    <x v="2"/>
    <x v="1"/>
    <x v="46"/>
    <s v="D"/>
    <x v="2"/>
  </r>
  <r>
    <n v="1975"/>
    <x v="2"/>
    <x v="0"/>
    <x v="60"/>
    <s v="D"/>
    <x v="1"/>
  </r>
  <r>
    <n v="1976"/>
    <x v="1"/>
    <x v="1"/>
    <x v="69"/>
    <s v="D"/>
    <x v="2"/>
  </r>
  <r>
    <n v="1977"/>
    <x v="2"/>
    <x v="1"/>
    <x v="42"/>
    <s v="D"/>
    <x v="2"/>
  </r>
  <r>
    <n v="1978"/>
    <x v="1"/>
    <x v="1"/>
    <x v="45"/>
    <s v="D"/>
    <x v="0"/>
  </r>
  <r>
    <n v="1979"/>
    <x v="9"/>
    <x v="1"/>
    <x v="67"/>
    <s v="D"/>
    <x v="0"/>
  </r>
  <r>
    <n v="1980"/>
    <x v="13"/>
    <x v="0"/>
    <x v="66"/>
    <s v="D"/>
    <x v="1"/>
  </r>
  <r>
    <n v="1981"/>
    <x v="2"/>
    <x v="0"/>
    <x v="70"/>
    <s v="D"/>
    <x v="0"/>
  </r>
  <r>
    <n v="1982"/>
    <x v="10"/>
    <x v="1"/>
    <x v="46"/>
    <s v="D"/>
    <x v="2"/>
  </r>
  <r>
    <n v="1983"/>
    <x v="1"/>
    <x v="1"/>
    <x v="17"/>
    <s v="D"/>
    <x v="1"/>
  </r>
  <r>
    <n v="1984"/>
    <x v="3"/>
    <x v="0"/>
    <x v="71"/>
    <s v="D"/>
    <x v="1"/>
  </r>
  <r>
    <n v="1985"/>
    <x v="0"/>
    <x v="0"/>
    <x v="1"/>
    <s v="D"/>
    <x v="1"/>
  </r>
  <r>
    <n v="1986"/>
    <x v="0"/>
    <x v="0"/>
    <x v="67"/>
    <s v="D"/>
    <x v="0"/>
  </r>
  <r>
    <n v="1987"/>
    <x v="0"/>
    <x v="0"/>
    <x v="14"/>
    <s v="D"/>
    <x v="1"/>
  </r>
  <r>
    <n v="1988"/>
    <x v="2"/>
    <x v="0"/>
    <x v="24"/>
    <s v="D"/>
    <x v="2"/>
  </r>
  <r>
    <n v="1989"/>
    <x v="2"/>
    <x v="0"/>
    <x v="37"/>
    <s v="D"/>
    <x v="2"/>
  </r>
  <r>
    <n v="1990"/>
    <x v="2"/>
    <x v="1"/>
    <x v="37"/>
    <s v="D"/>
    <x v="2"/>
  </r>
  <r>
    <n v="1991"/>
    <x v="2"/>
    <x v="1"/>
    <x v="1"/>
    <s v="D"/>
    <x v="1"/>
  </r>
  <r>
    <n v="1992"/>
    <x v="4"/>
    <x v="1"/>
    <x v="24"/>
    <s v="D"/>
    <x v="2"/>
  </r>
  <r>
    <n v="1993"/>
    <x v="2"/>
    <x v="0"/>
    <x v="55"/>
    <s v="D"/>
    <x v="2"/>
  </r>
  <r>
    <n v="1994"/>
    <x v="5"/>
    <x v="0"/>
    <x v="35"/>
    <s v="D"/>
    <x v="1"/>
  </r>
  <r>
    <n v="1995"/>
    <x v="2"/>
    <x v="0"/>
    <x v="71"/>
    <s v="D"/>
    <x v="1"/>
  </r>
  <r>
    <n v="1996"/>
    <x v="2"/>
    <x v="0"/>
    <x v="40"/>
    <s v="D"/>
    <x v="2"/>
  </r>
  <r>
    <n v="1997"/>
    <x v="1"/>
    <x v="1"/>
    <x v="42"/>
    <s v="D"/>
    <x v="2"/>
  </r>
  <r>
    <n v="1998"/>
    <x v="3"/>
    <x v="0"/>
    <x v="10"/>
    <s v="D"/>
    <x v="2"/>
  </r>
  <r>
    <n v="1999"/>
    <x v="10"/>
    <x v="0"/>
    <x v="27"/>
    <s v="D"/>
    <x v="2"/>
  </r>
  <r>
    <n v="2000"/>
    <x v="2"/>
    <x v="1"/>
    <x v="2"/>
    <s v="D"/>
    <x v="1"/>
  </r>
  <r>
    <n v="2001"/>
    <x v="1"/>
    <x v="1"/>
    <x v="22"/>
    <s v="E"/>
    <x v="1"/>
  </r>
  <r>
    <n v="2002"/>
    <x v="2"/>
    <x v="1"/>
    <x v="30"/>
    <s v="E"/>
    <x v="1"/>
  </r>
  <r>
    <n v="2003"/>
    <x v="2"/>
    <x v="0"/>
    <x v="45"/>
    <s v="E"/>
    <x v="0"/>
  </r>
  <r>
    <n v="2004"/>
    <x v="2"/>
    <x v="1"/>
    <x v="60"/>
    <s v="E"/>
    <x v="1"/>
  </r>
  <r>
    <n v="2005"/>
    <x v="1"/>
    <x v="0"/>
    <x v="18"/>
    <s v="E"/>
    <x v="1"/>
  </r>
  <r>
    <n v="2006"/>
    <x v="2"/>
    <x v="0"/>
    <x v="67"/>
    <s v="E"/>
    <x v="0"/>
  </r>
  <r>
    <n v="2007"/>
    <x v="10"/>
    <x v="0"/>
    <x v="64"/>
    <s v="E"/>
    <x v="1"/>
  </r>
  <r>
    <n v="2008"/>
    <x v="3"/>
    <x v="0"/>
    <x v="65"/>
    <s v="E"/>
    <x v="2"/>
  </r>
  <r>
    <n v="2009"/>
    <x v="2"/>
    <x v="1"/>
    <x v="34"/>
    <s v="E"/>
    <x v="1"/>
  </r>
  <r>
    <n v="2010"/>
    <x v="0"/>
    <x v="0"/>
    <x v="57"/>
    <s v="E"/>
    <x v="1"/>
  </r>
  <r>
    <n v="2011"/>
    <x v="2"/>
    <x v="0"/>
    <x v="48"/>
    <s v="E"/>
    <x v="0"/>
  </r>
  <r>
    <n v="2012"/>
    <x v="2"/>
    <x v="0"/>
    <x v="34"/>
    <s v="E"/>
    <x v="1"/>
  </r>
  <r>
    <n v="2013"/>
    <x v="2"/>
    <x v="0"/>
    <x v="2"/>
    <s v="E"/>
    <x v="1"/>
  </r>
  <r>
    <n v="2014"/>
    <x v="0"/>
    <x v="1"/>
    <x v="62"/>
    <s v="E"/>
    <x v="1"/>
  </r>
  <r>
    <n v="2015"/>
    <x v="0"/>
    <x v="0"/>
    <x v="29"/>
    <s v="E"/>
    <x v="1"/>
  </r>
  <r>
    <n v="2016"/>
    <x v="1"/>
    <x v="1"/>
    <x v="68"/>
    <s v="E"/>
    <x v="2"/>
  </r>
  <r>
    <n v="2017"/>
    <x v="2"/>
    <x v="0"/>
    <x v="6"/>
    <s v="E"/>
    <x v="2"/>
  </r>
  <r>
    <n v="2018"/>
    <x v="1"/>
    <x v="0"/>
    <x v="72"/>
    <s v="E"/>
    <x v="1"/>
  </r>
  <r>
    <n v="2019"/>
    <x v="2"/>
    <x v="0"/>
    <x v="66"/>
    <s v="E"/>
    <x v="1"/>
  </r>
  <r>
    <n v="2020"/>
    <x v="0"/>
    <x v="0"/>
    <x v="64"/>
    <s v="E"/>
    <x v="1"/>
  </r>
  <r>
    <n v="2021"/>
    <x v="1"/>
    <x v="1"/>
    <x v="70"/>
    <s v="E"/>
    <x v="0"/>
  </r>
  <r>
    <n v="2022"/>
    <x v="2"/>
    <x v="1"/>
    <x v="41"/>
    <s v="E"/>
    <x v="1"/>
  </r>
  <r>
    <n v="2023"/>
    <x v="2"/>
    <x v="0"/>
    <x v="69"/>
    <s v="E"/>
    <x v="2"/>
  </r>
  <r>
    <n v="2024"/>
    <x v="1"/>
    <x v="1"/>
    <x v="20"/>
    <s v="E"/>
    <x v="2"/>
  </r>
  <r>
    <n v="2025"/>
    <x v="2"/>
    <x v="1"/>
    <x v="67"/>
    <s v="E"/>
    <x v="0"/>
  </r>
  <r>
    <n v="2026"/>
    <x v="0"/>
    <x v="1"/>
    <x v="64"/>
    <s v="E"/>
    <x v="1"/>
  </r>
  <r>
    <n v="2027"/>
    <x v="1"/>
    <x v="1"/>
    <x v="37"/>
    <s v="E"/>
    <x v="2"/>
  </r>
  <r>
    <n v="2028"/>
    <x v="2"/>
    <x v="1"/>
    <x v="2"/>
    <s v="E"/>
    <x v="1"/>
  </r>
  <r>
    <n v="2029"/>
    <x v="2"/>
    <x v="0"/>
    <x v="14"/>
    <s v="E"/>
    <x v="1"/>
  </r>
  <r>
    <n v="2030"/>
    <x v="8"/>
    <x v="0"/>
    <x v="27"/>
    <s v="E"/>
    <x v="2"/>
  </r>
  <r>
    <n v="2031"/>
    <x v="1"/>
    <x v="1"/>
    <x v="3"/>
    <s v="E"/>
    <x v="1"/>
  </r>
  <r>
    <n v="2032"/>
    <x v="5"/>
    <x v="1"/>
    <x v="40"/>
    <s v="E"/>
    <x v="2"/>
  </r>
  <r>
    <n v="2033"/>
    <x v="2"/>
    <x v="0"/>
    <x v="67"/>
    <s v="E"/>
    <x v="0"/>
  </r>
  <r>
    <n v="2034"/>
    <x v="2"/>
    <x v="1"/>
    <x v="2"/>
    <s v="E"/>
    <x v="1"/>
  </r>
  <r>
    <n v="2035"/>
    <x v="0"/>
    <x v="1"/>
    <x v="34"/>
    <s v="E"/>
    <x v="1"/>
  </r>
  <r>
    <n v="2036"/>
    <x v="2"/>
    <x v="0"/>
    <x v="40"/>
    <s v="E"/>
    <x v="2"/>
  </r>
  <r>
    <n v="2037"/>
    <x v="10"/>
    <x v="1"/>
    <x v="28"/>
    <s v="E"/>
    <x v="0"/>
  </r>
  <r>
    <n v="2038"/>
    <x v="9"/>
    <x v="0"/>
    <x v="52"/>
    <s v="E"/>
    <x v="1"/>
  </r>
  <r>
    <n v="2039"/>
    <x v="4"/>
    <x v="1"/>
    <x v="29"/>
    <s v="E"/>
    <x v="1"/>
  </r>
  <r>
    <n v="2040"/>
    <x v="7"/>
    <x v="0"/>
    <x v="18"/>
    <s v="E"/>
    <x v="1"/>
  </r>
  <r>
    <n v="2041"/>
    <x v="3"/>
    <x v="0"/>
    <x v="7"/>
    <s v="E"/>
    <x v="2"/>
  </r>
  <r>
    <n v="2042"/>
    <x v="8"/>
    <x v="1"/>
    <x v="66"/>
    <s v="E"/>
    <x v="1"/>
  </r>
  <r>
    <n v="2043"/>
    <x v="1"/>
    <x v="0"/>
    <x v="47"/>
    <s v="E"/>
    <x v="1"/>
  </r>
  <r>
    <n v="2044"/>
    <x v="2"/>
    <x v="1"/>
    <x v="2"/>
    <s v="E"/>
    <x v="1"/>
  </r>
  <r>
    <n v="2045"/>
    <x v="1"/>
    <x v="0"/>
    <x v="52"/>
    <s v="E"/>
    <x v="1"/>
  </r>
  <r>
    <n v="2046"/>
    <x v="0"/>
    <x v="1"/>
    <x v="35"/>
    <s v="E"/>
    <x v="1"/>
  </r>
  <r>
    <n v="2047"/>
    <x v="2"/>
    <x v="1"/>
    <x v="56"/>
    <s v="E"/>
    <x v="2"/>
  </r>
  <r>
    <n v="2048"/>
    <x v="2"/>
    <x v="0"/>
    <x v="15"/>
    <s v="E"/>
    <x v="2"/>
  </r>
  <r>
    <n v="2049"/>
    <x v="2"/>
    <x v="0"/>
    <x v="65"/>
    <s v="E"/>
    <x v="2"/>
  </r>
  <r>
    <n v="2050"/>
    <x v="9"/>
    <x v="1"/>
    <x v="49"/>
    <s v="E"/>
    <x v="0"/>
  </r>
  <r>
    <n v="2051"/>
    <x v="13"/>
    <x v="1"/>
    <x v="36"/>
    <s v="E"/>
    <x v="2"/>
  </r>
  <r>
    <n v="2052"/>
    <x v="10"/>
    <x v="0"/>
    <x v="11"/>
    <s v="E"/>
    <x v="2"/>
  </r>
  <r>
    <n v="2053"/>
    <x v="2"/>
    <x v="0"/>
    <x v="18"/>
    <s v="E"/>
    <x v="1"/>
  </r>
  <r>
    <n v="2054"/>
    <x v="1"/>
    <x v="1"/>
    <x v="50"/>
    <s v="E"/>
    <x v="0"/>
  </r>
  <r>
    <n v="2055"/>
    <x v="2"/>
    <x v="1"/>
    <x v="54"/>
    <s v="E"/>
    <x v="0"/>
  </r>
  <r>
    <n v="2056"/>
    <x v="2"/>
    <x v="0"/>
    <x v="42"/>
    <s v="E"/>
    <x v="2"/>
  </r>
  <r>
    <n v="2057"/>
    <x v="0"/>
    <x v="0"/>
    <x v="62"/>
    <s v="E"/>
    <x v="1"/>
  </r>
  <r>
    <n v="2058"/>
    <x v="2"/>
    <x v="0"/>
    <x v="39"/>
    <s v="E"/>
    <x v="0"/>
  </r>
  <r>
    <n v="2059"/>
    <x v="4"/>
    <x v="0"/>
    <x v="23"/>
    <s v="E"/>
    <x v="0"/>
  </r>
  <r>
    <n v="2060"/>
    <x v="0"/>
    <x v="1"/>
    <x v="34"/>
    <s v="E"/>
    <x v="1"/>
  </r>
  <r>
    <n v="2061"/>
    <x v="2"/>
    <x v="0"/>
    <x v="20"/>
    <s v="E"/>
    <x v="2"/>
  </r>
  <r>
    <n v="2062"/>
    <x v="3"/>
    <x v="0"/>
    <x v="41"/>
    <s v="E"/>
    <x v="1"/>
  </r>
  <r>
    <n v="2063"/>
    <x v="3"/>
    <x v="0"/>
    <x v="45"/>
    <s v="E"/>
    <x v="0"/>
  </r>
  <r>
    <n v="2064"/>
    <x v="9"/>
    <x v="0"/>
    <x v="21"/>
    <s v="E"/>
    <x v="1"/>
  </r>
  <r>
    <n v="2065"/>
    <x v="3"/>
    <x v="1"/>
    <x v="64"/>
    <s v="E"/>
    <x v="1"/>
  </r>
  <r>
    <n v="2066"/>
    <x v="1"/>
    <x v="0"/>
    <x v="63"/>
    <s v="E"/>
    <x v="2"/>
  </r>
  <r>
    <n v="2067"/>
    <x v="9"/>
    <x v="1"/>
    <x v="7"/>
    <s v="E"/>
    <x v="2"/>
  </r>
  <r>
    <n v="2068"/>
    <x v="2"/>
    <x v="0"/>
    <x v="7"/>
    <s v="E"/>
    <x v="2"/>
  </r>
  <r>
    <n v="2069"/>
    <x v="13"/>
    <x v="1"/>
    <x v="55"/>
    <s v="E"/>
    <x v="2"/>
  </r>
  <r>
    <n v="2070"/>
    <x v="1"/>
    <x v="0"/>
    <x v="62"/>
    <s v="E"/>
    <x v="1"/>
  </r>
  <r>
    <n v="2071"/>
    <x v="1"/>
    <x v="0"/>
    <x v="32"/>
    <s v="E"/>
    <x v="1"/>
  </r>
  <r>
    <n v="2072"/>
    <x v="2"/>
    <x v="0"/>
    <x v="59"/>
    <s v="E"/>
    <x v="2"/>
  </r>
  <r>
    <n v="2073"/>
    <x v="8"/>
    <x v="1"/>
    <x v="39"/>
    <s v="E"/>
    <x v="0"/>
  </r>
  <r>
    <n v="2074"/>
    <x v="2"/>
    <x v="1"/>
    <x v="53"/>
    <s v="E"/>
    <x v="2"/>
  </r>
  <r>
    <n v="2075"/>
    <x v="2"/>
    <x v="0"/>
    <x v="4"/>
    <s v="E"/>
    <x v="2"/>
  </r>
  <r>
    <n v="2076"/>
    <x v="2"/>
    <x v="1"/>
    <x v="29"/>
    <s v="E"/>
    <x v="1"/>
  </r>
  <r>
    <n v="2077"/>
    <x v="1"/>
    <x v="1"/>
    <x v="55"/>
    <s v="E"/>
    <x v="2"/>
  </r>
  <r>
    <n v="2078"/>
    <x v="8"/>
    <x v="0"/>
    <x v="15"/>
    <s v="E"/>
    <x v="2"/>
  </r>
  <r>
    <n v="2079"/>
    <x v="2"/>
    <x v="0"/>
    <x v="29"/>
    <s v="E"/>
    <x v="1"/>
  </r>
  <r>
    <n v="2080"/>
    <x v="2"/>
    <x v="0"/>
    <x v="69"/>
    <s v="E"/>
    <x v="2"/>
  </r>
  <r>
    <n v="2081"/>
    <x v="5"/>
    <x v="1"/>
    <x v="10"/>
    <s v="E"/>
    <x v="2"/>
  </r>
  <r>
    <n v="2082"/>
    <x v="7"/>
    <x v="0"/>
    <x v="7"/>
    <s v="E"/>
    <x v="2"/>
  </r>
  <r>
    <n v="2083"/>
    <x v="2"/>
    <x v="0"/>
    <x v="28"/>
    <s v="E"/>
    <x v="0"/>
  </r>
  <r>
    <n v="2084"/>
    <x v="2"/>
    <x v="1"/>
    <x v="8"/>
    <s v="E"/>
    <x v="2"/>
  </r>
  <r>
    <n v="2085"/>
    <x v="0"/>
    <x v="1"/>
    <x v="45"/>
    <s v="E"/>
    <x v="0"/>
  </r>
  <r>
    <n v="2086"/>
    <x v="2"/>
    <x v="1"/>
    <x v="14"/>
    <s v="E"/>
    <x v="1"/>
  </r>
  <r>
    <n v="2087"/>
    <x v="2"/>
    <x v="1"/>
    <x v="1"/>
    <s v="E"/>
    <x v="1"/>
  </r>
  <r>
    <n v="2088"/>
    <x v="2"/>
    <x v="0"/>
    <x v="52"/>
    <s v="E"/>
    <x v="1"/>
  </r>
  <r>
    <n v="2089"/>
    <x v="2"/>
    <x v="0"/>
    <x v="50"/>
    <s v="E"/>
    <x v="0"/>
  </r>
  <r>
    <n v="2090"/>
    <x v="2"/>
    <x v="1"/>
    <x v="46"/>
    <s v="E"/>
    <x v="2"/>
  </r>
  <r>
    <n v="2091"/>
    <x v="2"/>
    <x v="0"/>
    <x v="24"/>
    <s v="E"/>
    <x v="2"/>
  </r>
  <r>
    <n v="2092"/>
    <x v="2"/>
    <x v="0"/>
    <x v="36"/>
    <s v="E"/>
    <x v="2"/>
  </r>
  <r>
    <n v="2093"/>
    <x v="0"/>
    <x v="1"/>
    <x v="62"/>
    <s v="E"/>
    <x v="1"/>
  </r>
  <r>
    <n v="2094"/>
    <x v="3"/>
    <x v="1"/>
    <x v="58"/>
    <s v="E"/>
    <x v="0"/>
  </r>
  <r>
    <n v="2095"/>
    <x v="2"/>
    <x v="1"/>
    <x v="43"/>
    <s v="E"/>
    <x v="0"/>
  </r>
  <r>
    <n v="2096"/>
    <x v="2"/>
    <x v="0"/>
    <x v="51"/>
    <s v="E"/>
    <x v="1"/>
  </r>
  <r>
    <n v="2097"/>
    <x v="0"/>
    <x v="0"/>
    <x v="39"/>
    <s v="E"/>
    <x v="0"/>
  </r>
  <r>
    <n v="2098"/>
    <x v="10"/>
    <x v="0"/>
    <x v="17"/>
    <s v="E"/>
    <x v="1"/>
  </r>
  <r>
    <n v="2099"/>
    <x v="5"/>
    <x v="1"/>
    <x v="6"/>
    <s v="E"/>
    <x v="2"/>
  </r>
  <r>
    <n v="2100"/>
    <x v="0"/>
    <x v="0"/>
    <x v="10"/>
    <s v="E"/>
    <x v="2"/>
  </r>
  <r>
    <n v="2101"/>
    <x v="10"/>
    <x v="0"/>
    <x v="66"/>
    <s v="E"/>
    <x v="1"/>
  </r>
  <r>
    <n v="2102"/>
    <x v="2"/>
    <x v="1"/>
    <x v="66"/>
    <s v="E"/>
    <x v="1"/>
  </r>
  <r>
    <n v="2103"/>
    <x v="2"/>
    <x v="0"/>
    <x v="56"/>
    <s v="E"/>
    <x v="2"/>
  </r>
  <r>
    <n v="2104"/>
    <x v="2"/>
    <x v="0"/>
    <x v="22"/>
    <s v="E"/>
    <x v="1"/>
  </r>
  <r>
    <n v="2105"/>
    <x v="4"/>
    <x v="0"/>
    <x v="54"/>
    <s v="E"/>
    <x v="0"/>
  </r>
  <r>
    <n v="2106"/>
    <x v="10"/>
    <x v="0"/>
    <x v="51"/>
    <s v="E"/>
    <x v="1"/>
  </r>
  <r>
    <n v="2107"/>
    <x v="1"/>
    <x v="0"/>
    <x v="52"/>
    <s v="E"/>
    <x v="1"/>
  </r>
  <r>
    <n v="2108"/>
    <x v="2"/>
    <x v="0"/>
    <x v="33"/>
    <s v="E"/>
    <x v="1"/>
  </r>
  <r>
    <n v="2109"/>
    <x v="2"/>
    <x v="0"/>
    <x v="5"/>
    <s v="E"/>
    <x v="2"/>
  </r>
  <r>
    <n v="2110"/>
    <x v="0"/>
    <x v="0"/>
    <x v="12"/>
    <s v="E"/>
    <x v="2"/>
  </r>
  <r>
    <n v="2111"/>
    <x v="0"/>
    <x v="1"/>
    <x v="34"/>
    <s v="E"/>
    <x v="1"/>
  </r>
  <r>
    <n v="2112"/>
    <x v="2"/>
    <x v="0"/>
    <x v="7"/>
    <s v="E"/>
    <x v="2"/>
  </r>
  <r>
    <n v="2113"/>
    <x v="2"/>
    <x v="1"/>
    <x v="9"/>
    <s v="E"/>
    <x v="0"/>
  </r>
  <r>
    <n v="2114"/>
    <x v="0"/>
    <x v="0"/>
    <x v="5"/>
    <s v="E"/>
    <x v="2"/>
  </r>
  <r>
    <n v="2115"/>
    <x v="2"/>
    <x v="1"/>
    <x v="71"/>
    <s v="E"/>
    <x v="1"/>
  </r>
  <r>
    <n v="2116"/>
    <x v="13"/>
    <x v="1"/>
    <x v="12"/>
    <s v="E"/>
    <x v="2"/>
  </r>
  <r>
    <n v="2117"/>
    <x v="2"/>
    <x v="1"/>
    <x v="67"/>
    <s v="E"/>
    <x v="0"/>
  </r>
  <r>
    <n v="2118"/>
    <x v="2"/>
    <x v="0"/>
    <x v="19"/>
    <s v="E"/>
    <x v="2"/>
  </r>
  <r>
    <n v="2119"/>
    <x v="2"/>
    <x v="1"/>
    <x v="19"/>
    <s v="E"/>
    <x v="2"/>
  </r>
  <r>
    <n v="2120"/>
    <x v="2"/>
    <x v="1"/>
    <x v="70"/>
    <s v="E"/>
    <x v="0"/>
  </r>
  <r>
    <n v="2121"/>
    <x v="6"/>
    <x v="0"/>
    <x v="43"/>
    <s v="E"/>
    <x v="0"/>
  </r>
  <r>
    <n v="2122"/>
    <x v="0"/>
    <x v="0"/>
    <x v="12"/>
    <s v="E"/>
    <x v="2"/>
  </r>
  <r>
    <n v="2123"/>
    <x v="10"/>
    <x v="1"/>
    <x v="3"/>
    <s v="E"/>
    <x v="1"/>
  </r>
  <r>
    <n v="2124"/>
    <x v="0"/>
    <x v="1"/>
    <x v="40"/>
    <s v="E"/>
    <x v="2"/>
  </r>
  <r>
    <n v="2125"/>
    <x v="2"/>
    <x v="1"/>
    <x v="63"/>
    <s v="E"/>
    <x v="2"/>
  </r>
  <r>
    <n v="2126"/>
    <x v="2"/>
    <x v="1"/>
    <x v="6"/>
    <s v="E"/>
    <x v="2"/>
  </r>
  <r>
    <n v="2127"/>
    <x v="2"/>
    <x v="1"/>
    <x v="33"/>
    <s v="E"/>
    <x v="1"/>
  </r>
  <r>
    <n v="2128"/>
    <x v="0"/>
    <x v="1"/>
    <x v="52"/>
    <s v="E"/>
    <x v="1"/>
  </r>
  <r>
    <n v="2129"/>
    <x v="7"/>
    <x v="1"/>
    <x v="65"/>
    <s v="E"/>
    <x v="2"/>
  </r>
  <r>
    <n v="2130"/>
    <x v="7"/>
    <x v="1"/>
    <x v="31"/>
    <s v="E"/>
    <x v="0"/>
  </r>
  <r>
    <n v="2131"/>
    <x v="0"/>
    <x v="1"/>
    <x v="37"/>
    <s v="E"/>
    <x v="2"/>
  </r>
  <r>
    <n v="2132"/>
    <x v="1"/>
    <x v="1"/>
    <x v="29"/>
    <s v="E"/>
    <x v="1"/>
  </r>
  <r>
    <n v="2133"/>
    <x v="8"/>
    <x v="0"/>
    <x v="63"/>
    <s v="E"/>
    <x v="2"/>
  </r>
  <r>
    <n v="2134"/>
    <x v="5"/>
    <x v="1"/>
    <x v="63"/>
    <s v="E"/>
    <x v="2"/>
  </r>
  <r>
    <n v="2135"/>
    <x v="0"/>
    <x v="0"/>
    <x v="55"/>
    <s v="E"/>
    <x v="2"/>
  </r>
  <r>
    <n v="2136"/>
    <x v="2"/>
    <x v="0"/>
    <x v="40"/>
    <s v="E"/>
    <x v="2"/>
  </r>
  <r>
    <n v="2137"/>
    <x v="10"/>
    <x v="0"/>
    <x v="5"/>
    <s v="E"/>
    <x v="2"/>
  </r>
  <r>
    <n v="2138"/>
    <x v="2"/>
    <x v="0"/>
    <x v="56"/>
    <s v="E"/>
    <x v="2"/>
  </r>
  <r>
    <n v="2139"/>
    <x v="3"/>
    <x v="1"/>
    <x v="58"/>
    <s v="E"/>
    <x v="0"/>
  </r>
  <r>
    <n v="2140"/>
    <x v="2"/>
    <x v="0"/>
    <x v="30"/>
    <s v="E"/>
    <x v="1"/>
  </r>
  <r>
    <n v="2141"/>
    <x v="2"/>
    <x v="0"/>
    <x v="30"/>
    <s v="E"/>
    <x v="1"/>
  </r>
  <r>
    <n v="2142"/>
    <x v="0"/>
    <x v="0"/>
    <x v="33"/>
    <s v="E"/>
    <x v="1"/>
  </r>
  <r>
    <n v="2143"/>
    <x v="2"/>
    <x v="1"/>
    <x v="22"/>
    <s v="E"/>
    <x v="1"/>
  </r>
  <r>
    <n v="2144"/>
    <x v="1"/>
    <x v="0"/>
    <x v="22"/>
    <s v="E"/>
    <x v="1"/>
  </r>
  <r>
    <n v="2145"/>
    <x v="2"/>
    <x v="1"/>
    <x v="44"/>
    <s v="E"/>
    <x v="2"/>
  </r>
  <r>
    <n v="2146"/>
    <x v="2"/>
    <x v="1"/>
    <x v="50"/>
    <s v="E"/>
    <x v="0"/>
  </r>
  <r>
    <n v="2147"/>
    <x v="5"/>
    <x v="0"/>
    <x v="41"/>
    <s v="E"/>
    <x v="1"/>
  </r>
  <r>
    <n v="2148"/>
    <x v="2"/>
    <x v="1"/>
    <x v="72"/>
    <s v="E"/>
    <x v="1"/>
  </r>
  <r>
    <n v="2149"/>
    <x v="0"/>
    <x v="1"/>
    <x v="27"/>
    <s v="E"/>
    <x v="2"/>
  </r>
  <r>
    <n v="2150"/>
    <x v="2"/>
    <x v="1"/>
    <x v="48"/>
    <s v="E"/>
    <x v="0"/>
  </r>
  <r>
    <n v="2151"/>
    <x v="13"/>
    <x v="0"/>
    <x v="62"/>
    <s v="E"/>
    <x v="1"/>
  </r>
  <r>
    <n v="2152"/>
    <x v="2"/>
    <x v="1"/>
    <x v="25"/>
    <s v="E"/>
    <x v="2"/>
  </r>
  <r>
    <n v="2153"/>
    <x v="1"/>
    <x v="0"/>
    <x v="56"/>
    <s v="E"/>
    <x v="2"/>
  </r>
  <r>
    <n v="2154"/>
    <x v="1"/>
    <x v="0"/>
    <x v="18"/>
    <s v="E"/>
    <x v="1"/>
  </r>
  <r>
    <n v="2155"/>
    <x v="0"/>
    <x v="0"/>
    <x v="5"/>
    <s v="E"/>
    <x v="2"/>
  </r>
  <r>
    <n v="2156"/>
    <x v="2"/>
    <x v="1"/>
    <x v="46"/>
    <s v="E"/>
    <x v="2"/>
  </r>
  <r>
    <n v="2157"/>
    <x v="2"/>
    <x v="0"/>
    <x v="64"/>
    <s v="E"/>
    <x v="1"/>
  </r>
  <r>
    <n v="2158"/>
    <x v="2"/>
    <x v="0"/>
    <x v="66"/>
    <s v="E"/>
    <x v="1"/>
  </r>
  <r>
    <n v="2159"/>
    <x v="3"/>
    <x v="1"/>
    <x v="64"/>
    <s v="E"/>
    <x v="1"/>
  </r>
  <r>
    <n v="2160"/>
    <x v="1"/>
    <x v="1"/>
    <x v="64"/>
    <s v="E"/>
    <x v="1"/>
  </r>
  <r>
    <n v="2161"/>
    <x v="1"/>
    <x v="1"/>
    <x v="31"/>
    <s v="E"/>
    <x v="0"/>
  </r>
  <r>
    <n v="2162"/>
    <x v="2"/>
    <x v="0"/>
    <x v="34"/>
    <s v="E"/>
    <x v="1"/>
  </r>
  <r>
    <n v="2163"/>
    <x v="8"/>
    <x v="0"/>
    <x v="19"/>
    <s v="E"/>
    <x v="2"/>
  </r>
  <r>
    <n v="2164"/>
    <x v="0"/>
    <x v="0"/>
    <x v="21"/>
    <s v="E"/>
    <x v="1"/>
  </r>
  <r>
    <n v="2165"/>
    <x v="3"/>
    <x v="0"/>
    <x v="45"/>
    <s v="E"/>
    <x v="0"/>
  </r>
  <r>
    <n v="2166"/>
    <x v="9"/>
    <x v="1"/>
    <x v="48"/>
    <s v="E"/>
    <x v="0"/>
  </r>
  <r>
    <n v="2167"/>
    <x v="2"/>
    <x v="1"/>
    <x v="29"/>
    <s v="E"/>
    <x v="1"/>
  </r>
  <r>
    <n v="2168"/>
    <x v="12"/>
    <x v="0"/>
    <x v="69"/>
    <s v="E"/>
    <x v="2"/>
  </r>
  <r>
    <n v="2169"/>
    <x v="2"/>
    <x v="0"/>
    <x v="72"/>
    <s v="E"/>
    <x v="1"/>
  </r>
  <r>
    <n v="2170"/>
    <x v="2"/>
    <x v="1"/>
    <x v="32"/>
    <s v="E"/>
    <x v="1"/>
  </r>
  <r>
    <n v="2171"/>
    <x v="0"/>
    <x v="0"/>
    <x v="66"/>
    <s v="E"/>
    <x v="1"/>
  </r>
  <r>
    <n v="2172"/>
    <x v="3"/>
    <x v="0"/>
    <x v="13"/>
    <s v="E"/>
    <x v="2"/>
  </r>
  <r>
    <n v="2173"/>
    <x v="2"/>
    <x v="0"/>
    <x v="1"/>
    <s v="E"/>
    <x v="1"/>
  </r>
  <r>
    <n v="2174"/>
    <x v="2"/>
    <x v="1"/>
    <x v="18"/>
    <s v="E"/>
    <x v="1"/>
  </r>
  <r>
    <n v="2175"/>
    <x v="2"/>
    <x v="0"/>
    <x v="62"/>
    <s v="E"/>
    <x v="1"/>
  </r>
  <r>
    <n v="2176"/>
    <x v="2"/>
    <x v="0"/>
    <x v="51"/>
    <s v="E"/>
    <x v="1"/>
  </r>
  <r>
    <n v="2177"/>
    <x v="1"/>
    <x v="1"/>
    <x v="19"/>
    <s v="E"/>
    <x v="2"/>
  </r>
  <r>
    <n v="2178"/>
    <x v="0"/>
    <x v="0"/>
    <x v="69"/>
    <s v="E"/>
    <x v="2"/>
  </r>
  <r>
    <n v="2179"/>
    <x v="7"/>
    <x v="0"/>
    <x v="63"/>
    <s v="E"/>
    <x v="2"/>
  </r>
  <r>
    <n v="2180"/>
    <x v="2"/>
    <x v="1"/>
    <x v="50"/>
    <s v="E"/>
    <x v="0"/>
  </r>
  <r>
    <n v="2181"/>
    <x v="2"/>
    <x v="1"/>
    <x v="70"/>
    <s v="E"/>
    <x v="0"/>
  </r>
  <r>
    <n v="2182"/>
    <x v="2"/>
    <x v="1"/>
    <x v="13"/>
    <s v="E"/>
    <x v="2"/>
  </r>
  <r>
    <n v="2183"/>
    <x v="2"/>
    <x v="1"/>
    <x v="30"/>
    <s v="E"/>
    <x v="1"/>
  </r>
  <r>
    <n v="2184"/>
    <x v="10"/>
    <x v="0"/>
    <x v="50"/>
    <s v="E"/>
    <x v="0"/>
  </r>
  <r>
    <n v="2185"/>
    <x v="3"/>
    <x v="0"/>
    <x v="71"/>
    <s v="E"/>
    <x v="1"/>
  </r>
  <r>
    <n v="2186"/>
    <x v="2"/>
    <x v="0"/>
    <x v="2"/>
    <s v="E"/>
    <x v="1"/>
  </r>
  <r>
    <n v="2187"/>
    <x v="0"/>
    <x v="0"/>
    <x v="40"/>
    <s v="E"/>
    <x v="2"/>
  </r>
  <r>
    <n v="2188"/>
    <x v="1"/>
    <x v="0"/>
    <x v="2"/>
    <s v="E"/>
    <x v="1"/>
  </r>
  <r>
    <n v="2189"/>
    <x v="2"/>
    <x v="0"/>
    <x v="5"/>
    <s v="E"/>
    <x v="2"/>
  </r>
  <r>
    <n v="2190"/>
    <x v="0"/>
    <x v="1"/>
    <x v="7"/>
    <s v="E"/>
    <x v="2"/>
  </r>
  <r>
    <n v="2191"/>
    <x v="13"/>
    <x v="0"/>
    <x v="70"/>
    <s v="E"/>
    <x v="0"/>
  </r>
  <r>
    <n v="2192"/>
    <x v="2"/>
    <x v="0"/>
    <x v="50"/>
    <s v="E"/>
    <x v="0"/>
  </r>
  <r>
    <n v="2193"/>
    <x v="2"/>
    <x v="0"/>
    <x v="58"/>
    <s v="E"/>
    <x v="0"/>
  </r>
  <r>
    <n v="2194"/>
    <x v="2"/>
    <x v="1"/>
    <x v="4"/>
    <s v="E"/>
    <x v="2"/>
  </r>
  <r>
    <n v="2195"/>
    <x v="2"/>
    <x v="1"/>
    <x v="1"/>
    <s v="E"/>
    <x v="1"/>
  </r>
  <r>
    <n v="2196"/>
    <x v="1"/>
    <x v="1"/>
    <x v="42"/>
    <s v="E"/>
    <x v="2"/>
  </r>
  <r>
    <n v="2197"/>
    <x v="0"/>
    <x v="0"/>
    <x v="16"/>
    <s v="E"/>
    <x v="2"/>
  </r>
  <r>
    <n v="2198"/>
    <x v="1"/>
    <x v="1"/>
    <x v="39"/>
    <s v="E"/>
    <x v="0"/>
  </r>
  <r>
    <n v="2199"/>
    <x v="7"/>
    <x v="0"/>
    <x v="57"/>
    <s v="E"/>
    <x v="1"/>
  </r>
  <r>
    <n v="2200"/>
    <x v="0"/>
    <x v="1"/>
    <x v="41"/>
    <s v="E"/>
    <x v="1"/>
  </r>
  <r>
    <n v="2201"/>
    <x v="9"/>
    <x v="1"/>
    <x v="59"/>
    <s v="E"/>
    <x v="2"/>
  </r>
  <r>
    <n v="2202"/>
    <x v="5"/>
    <x v="0"/>
    <x v="60"/>
    <s v="E"/>
    <x v="1"/>
  </r>
  <r>
    <n v="2203"/>
    <x v="0"/>
    <x v="0"/>
    <x v="35"/>
    <s v="E"/>
    <x v="1"/>
  </r>
  <r>
    <n v="2204"/>
    <x v="2"/>
    <x v="1"/>
    <x v="65"/>
    <s v="E"/>
    <x v="2"/>
  </r>
  <r>
    <n v="2205"/>
    <x v="1"/>
    <x v="1"/>
    <x v="65"/>
    <s v="E"/>
    <x v="2"/>
  </r>
  <r>
    <n v="2206"/>
    <x v="10"/>
    <x v="1"/>
    <x v="33"/>
    <s v="E"/>
    <x v="1"/>
  </r>
  <r>
    <n v="2207"/>
    <x v="1"/>
    <x v="1"/>
    <x v="66"/>
    <s v="E"/>
    <x v="1"/>
  </r>
  <r>
    <n v="2208"/>
    <x v="2"/>
    <x v="1"/>
    <x v="55"/>
    <s v="E"/>
    <x v="2"/>
  </r>
  <r>
    <n v="2209"/>
    <x v="4"/>
    <x v="1"/>
    <x v="53"/>
    <s v="E"/>
    <x v="2"/>
  </r>
  <r>
    <n v="2210"/>
    <x v="3"/>
    <x v="0"/>
    <x v="65"/>
    <s v="E"/>
    <x v="2"/>
  </r>
  <r>
    <n v="2211"/>
    <x v="10"/>
    <x v="0"/>
    <x v="30"/>
    <s v="E"/>
    <x v="1"/>
  </r>
  <r>
    <n v="2212"/>
    <x v="0"/>
    <x v="0"/>
    <x v="59"/>
    <s v="E"/>
    <x v="2"/>
  </r>
  <r>
    <n v="2213"/>
    <x v="3"/>
    <x v="1"/>
    <x v="42"/>
    <s v="E"/>
    <x v="2"/>
  </r>
  <r>
    <n v="2214"/>
    <x v="2"/>
    <x v="0"/>
    <x v="9"/>
    <s v="E"/>
    <x v="0"/>
  </r>
  <r>
    <n v="2215"/>
    <x v="1"/>
    <x v="0"/>
    <x v="69"/>
    <s v="E"/>
    <x v="2"/>
  </r>
  <r>
    <n v="2216"/>
    <x v="2"/>
    <x v="1"/>
    <x v="51"/>
    <s v="E"/>
    <x v="1"/>
  </r>
  <r>
    <n v="2217"/>
    <x v="1"/>
    <x v="1"/>
    <x v="48"/>
    <s v="E"/>
    <x v="0"/>
  </r>
  <r>
    <n v="2218"/>
    <x v="2"/>
    <x v="0"/>
    <x v="33"/>
    <s v="E"/>
    <x v="1"/>
  </r>
  <r>
    <n v="2219"/>
    <x v="8"/>
    <x v="0"/>
    <x v="26"/>
    <s v="E"/>
    <x v="0"/>
  </r>
  <r>
    <n v="2220"/>
    <x v="3"/>
    <x v="1"/>
    <x v="3"/>
    <s v="E"/>
    <x v="1"/>
  </r>
  <r>
    <n v="2221"/>
    <x v="3"/>
    <x v="1"/>
    <x v="63"/>
    <s v="E"/>
    <x v="2"/>
  </r>
  <r>
    <n v="2222"/>
    <x v="2"/>
    <x v="1"/>
    <x v="45"/>
    <s v="E"/>
    <x v="0"/>
  </r>
  <r>
    <n v="2223"/>
    <x v="2"/>
    <x v="0"/>
    <x v="16"/>
    <s v="E"/>
    <x v="2"/>
  </r>
  <r>
    <n v="2224"/>
    <x v="2"/>
    <x v="0"/>
    <x v="10"/>
    <s v="E"/>
    <x v="2"/>
  </r>
  <r>
    <n v="2225"/>
    <x v="2"/>
    <x v="1"/>
    <x v="37"/>
    <s v="E"/>
    <x v="2"/>
  </r>
  <r>
    <n v="2226"/>
    <x v="0"/>
    <x v="1"/>
    <x v="24"/>
    <s v="E"/>
    <x v="2"/>
  </r>
  <r>
    <n v="2227"/>
    <x v="2"/>
    <x v="1"/>
    <x v="7"/>
    <s v="E"/>
    <x v="2"/>
  </r>
  <r>
    <n v="2228"/>
    <x v="10"/>
    <x v="1"/>
    <x v="32"/>
    <s v="E"/>
    <x v="1"/>
  </r>
  <r>
    <n v="2229"/>
    <x v="4"/>
    <x v="1"/>
    <x v="18"/>
    <s v="E"/>
    <x v="1"/>
  </r>
  <r>
    <n v="2230"/>
    <x v="3"/>
    <x v="1"/>
    <x v="11"/>
    <s v="E"/>
    <x v="2"/>
  </r>
  <r>
    <n v="2231"/>
    <x v="0"/>
    <x v="0"/>
    <x v="6"/>
    <s v="E"/>
    <x v="2"/>
  </r>
  <r>
    <n v="2232"/>
    <x v="2"/>
    <x v="0"/>
    <x v="66"/>
    <s v="E"/>
    <x v="1"/>
  </r>
  <r>
    <n v="2233"/>
    <x v="7"/>
    <x v="1"/>
    <x v="41"/>
    <s v="E"/>
    <x v="1"/>
  </r>
  <r>
    <n v="2234"/>
    <x v="13"/>
    <x v="0"/>
    <x v="21"/>
    <s v="E"/>
    <x v="1"/>
  </r>
  <r>
    <n v="2235"/>
    <x v="1"/>
    <x v="0"/>
    <x v="11"/>
    <s v="E"/>
    <x v="2"/>
  </r>
  <r>
    <n v="2236"/>
    <x v="2"/>
    <x v="1"/>
    <x v="59"/>
    <s v="E"/>
    <x v="2"/>
  </r>
  <r>
    <n v="2237"/>
    <x v="1"/>
    <x v="1"/>
    <x v="11"/>
    <s v="E"/>
    <x v="2"/>
  </r>
  <r>
    <n v="2238"/>
    <x v="5"/>
    <x v="0"/>
    <x v="35"/>
    <s v="E"/>
    <x v="1"/>
  </r>
  <r>
    <n v="2239"/>
    <x v="2"/>
    <x v="1"/>
    <x v="51"/>
    <s v="E"/>
    <x v="1"/>
  </r>
  <r>
    <n v="2240"/>
    <x v="0"/>
    <x v="1"/>
    <x v="40"/>
    <s v="E"/>
    <x v="2"/>
  </r>
  <r>
    <n v="2241"/>
    <x v="1"/>
    <x v="0"/>
    <x v="65"/>
    <s v="E"/>
    <x v="2"/>
  </r>
  <r>
    <n v="2242"/>
    <x v="0"/>
    <x v="1"/>
    <x v="25"/>
    <s v="E"/>
    <x v="2"/>
  </r>
  <r>
    <n v="2243"/>
    <x v="1"/>
    <x v="0"/>
    <x v="42"/>
    <s v="E"/>
    <x v="2"/>
  </r>
  <r>
    <n v="2244"/>
    <x v="2"/>
    <x v="1"/>
    <x v="47"/>
    <s v="E"/>
    <x v="1"/>
  </r>
  <r>
    <n v="2245"/>
    <x v="1"/>
    <x v="0"/>
    <x v="55"/>
    <s v="E"/>
    <x v="2"/>
  </r>
  <r>
    <n v="2246"/>
    <x v="3"/>
    <x v="0"/>
    <x v="6"/>
    <s v="E"/>
    <x v="2"/>
  </r>
  <r>
    <n v="2247"/>
    <x v="4"/>
    <x v="1"/>
    <x v="68"/>
    <s v="E"/>
    <x v="2"/>
  </r>
  <r>
    <n v="2248"/>
    <x v="2"/>
    <x v="1"/>
    <x v="19"/>
    <s v="E"/>
    <x v="2"/>
  </r>
  <r>
    <n v="2249"/>
    <x v="7"/>
    <x v="0"/>
    <x v="17"/>
    <s v="E"/>
    <x v="1"/>
  </r>
  <r>
    <n v="2250"/>
    <x v="2"/>
    <x v="0"/>
    <x v="42"/>
    <s v="E"/>
    <x v="2"/>
  </r>
  <r>
    <n v="2251"/>
    <x v="0"/>
    <x v="0"/>
    <x v="8"/>
    <s v="E"/>
    <x v="2"/>
  </r>
  <r>
    <n v="2252"/>
    <x v="8"/>
    <x v="0"/>
    <x v="67"/>
    <s v="E"/>
    <x v="0"/>
  </r>
  <r>
    <n v="2253"/>
    <x v="2"/>
    <x v="0"/>
    <x v="70"/>
    <s v="E"/>
    <x v="0"/>
  </r>
  <r>
    <n v="2254"/>
    <x v="2"/>
    <x v="1"/>
    <x v="18"/>
    <s v="E"/>
    <x v="1"/>
  </r>
  <r>
    <n v="2255"/>
    <x v="10"/>
    <x v="1"/>
    <x v="71"/>
    <s v="E"/>
    <x v="1"/>
  </r>
  <r>
    <n v="2256"/>
    <x v="2"/>
    <x v="0"/>
    <x v="35"/>
    <s v="E"/>
    <x v="1"/>
  </r>
  <r>
    <n v="2257"/>
    <x v="2"/>
    <x v="1"/>
    <x v="22"/>
    <s v="E"/>
    <x v="1"/>
  </r>
  <r>
    <n v="2258"/>
    <x v="5"/>
    <x v="0"/>
    <x v="25"/>
    <s v="E"/>
    <x v="2"/>
  </r>
  <r>
    <n v="2259"/>
    <x v="3"/>
    <x v="1"/>
    <x v="62"/>
    <s v="E"/>
    <x v="1"/>
  </r>
  <r>
    <n v="2260"/>
    <x v="2"/>
    <x v="0"/>
    <x v="44"/>
    <s v="E"/>
    <x v="2"/>
  </r>
  <r>
    <n v="2261"/>
    <x v="2"/>
    <x v="0"/>
    <x v="36"/>
    <s v="E"/>
    <x v="2"/>
  </r>
  <r>
    <n v="2262"/>
    <x v="2"/>
    <x v="1"/>
    <x v="23"/>
    <s v="E"/>
    <x v="0"/>
  </r>
  <r>
    <n v="2263"/>
    <x v="1"/>
    <x v="1"/>
    <x v="14"/>
    <s v="E"/>
    <x v="1"/>
  </r>
  <r>
    <n v="2264"/>
    <x v="2"/>
    <x v="1"/>
    <x v="0"/>
    <s v="E"/>
    <x v="0"/>
  </r>
  <r>
    <n v="2265"/>
    <x v="0"/>
    <x v="1"/>
    <x v="11"/>
    <s v="E"/>
    <x v="2"/>
  </r>
  <r>
    <n v="2266"/>
    <x v="0"/>
    <x v="0"/>
    <x v="36"/>
    <s v="E"/>
    <x v="2"/>
  </r>
  <r>
    <n v="2267"/>
    <x v="3"/>
    <x v="0"/>
    <x v="31"/>
    <s v="E"/>
    <x v="0"/>
  </r>
  <r>
    <n v="2268"/>
    <x v="8"/>
    <x v="0"/>
    <x v="44"/>
    <s v="E"/>
    <x v="2"/>
  </r>
  <r>
    <n v="2269"/>
    <x v="2"/>
    <x v="1"/>
    <x v="14"/>
    <s v="E"/>
    <x v="1"/>
  </r>
  <r>
    <n v="2270"/>
    <x v="0"/>
    <x v="0"/>
    <x v="13"/>
    <s v="E"/>
    <x v="2"/>
  </r>
  <r>
    <n v="2271"/>
    <x v="2"/>
    <x v="1"/>
    <x v="66"/>
    <s v="E"/>
    <x v="1"/>
  </r>
  <r>
    <n v="2272"/>
    <x v="1"/>
    <x v="1"/>
    <x v="60"/>
    <s v="E"/>
    <x v="1"/>
  </r>
  <r>
    <n v="2273"/>
    <x v="13"/>
    <x v="0"/>
    <x v="41"/>
    <s v="E"/>
    <x v="1"/>
  </r>
  <r>
    <n v="2274"/>
    <x v="2"/>
    <x v="0"/>
    <x v="13"/>
    <s v="E"/>
    <x v="2"/>
  </r>
  <r>
    <n v="2275"/>
    <x v="2"/>
    <x v="1"/>
    <x v="46"/>
    <s v="E"/>
    <x v="2"/>
  </r>
  <r>
    <n v="2276"/>
    <x v="1"/>
    <x v="1"/>
    <x v="48"/>
    <s v="E"/>
    <x v="0"/>
  </r>
  <r>
    <n v="2277"/>
    <x v="1"/>
    <x v="0"/>
    <x v="11"/>
    <s v="E"/>
    <x v="2"/>
  </r>
  <r>
    <n v="2278"/>
    <x v="3"/>
    <x v="0"/>
    <x v="20"/>
    <s v="E"/>
    <x v="2"/>
  </r>
  <r>
    <n v="2279"/>
    <x v="5"/>
    <x v="0"/>
    <x v="54"/>
    <s v="E"/>
    <x v="0"/>
  </r>
  <r>
    <n v="2280"/>
    <x v="2"/>
    <x v="0"/>
    <x v="30"/>
    <s v="E"/>
    <x v="1"/>
  </r>
  <r>
    <n v="2281"/>
    <x v="2"/>
    <x v="1"/>
    <x v="0"/>
    <s v="E"/>
    <x v="0"/>
  </r>
  <r>
    <n v="2282"/>
    <x v="2"/>
    <x v="1"/>
    <x v="28"/>
    <s v="E"/>
    <x v="0"/>
  </r>
  <r>
    <n v="2283"/>
    <x v="2"/>
    <x v="1"/>
    <x v="58"/>
    <s v="E"/>
    <x v="0"/>
  </r>
  <r>
    <n v="2284"/>
    <x v="0"/>
    <x v="0"/>
    <x v="55"/>
    <s v="E"/>
    <x v="2"/>
  </r>
  <r>
    <n v="2285"/>
    <x v="13"/>
    <x v="0"/>
    <x v="36"/>
    <s v="E"/>
    <x v="2"/>
  </r>
  <r>
    <n v="2286"/>
    <x v="0"/>
    <x v="0"/>
    <x v="8"/>
    <s v="E"/>
    <x v="2"/>
  </r>
  <r>
    <n v="2287"/>
    <x v="10"/>
    <x v="0"/>
    <x v="27"/>
    <s v="E"/>
    <x v="2"/>
  </r>
  <r>
    <n v="2288"/>
    <x v="2"/>
    <x v="0"/>
    <x v="60"/>
    <s v="E"/>
    <x v="1"/>
  </r>
  <r>
    <n v="2289"/>
    <x v="0"/>
    <x v="1"/>
    <x v="72"/>
    <s v="E"/>
    <x v="1"/>
  </r>
  <r>
    <n v="2290"/>
    <x v="6"/>
    <x v="1"/>
    <x v="61"/>
    <s v="E"/>
    <x v="2"/>
  </r>
  <r>
    <n v="2291"/>
    <x v="3"/>
    <x v="1"/>
    <x v="12"/>
    <s v="E"/>
    <x v="2"/>
  </r>
  <r>
    <n v="2292"/>
    <x v="2"/>
    <x v="1"/>
    <x v="24"/>
    <s v="E"/>
    <x v="2"/>
  </r>
  <r>
    <n v="2293"/>
    <x v="5"/>
    <x v="1"/>
    <x v="7"/>
    <s v="E"/>
    <x v="2"/>
  </r>
  <r>
    <n v="2294"/>
    <x v="0"/>
    <x v="0"/>
    <x v="9"/>
    <s v="E"/>
    <x v="0"/>
  </r>
  <r>
    <n v="2295"/>
    <x v="2"/>
    <x v="1"/>
    <x v="54"/>
    <s v="E"/>
    <x v="0"/>
  </r>
  <r>
    <n v="2296"/>
    <x v="0"/>
    <x v="1"/>
    <x v="50"/>
    <s v="E"/>
    <x v="0"/>
  </r>
  <r>
    <n v="2297"/>
    <x v="5"/>
    <x v="0"/>
    <x v="57"/>
    <s v="E"/>
    <x v="1"/>
  </r>
  <r>
    <n v="2298"/>
    <x v="2"/>
    <x v="1"/>
    <x v="60"/>
    <s v="E"/>
    <x v="1"/>
  </r>
  <r>
    <n v="2299"/>
    <x v="2"/>
    <x v="1"/>
    <x v="64"/>
    <s v="E"/>
    <x v="1"/>
  </r>
  <r>
    <n v="2300"/>
    <x v="2"/>
    <x v="0"/>
    <x v="55"/>
    <s v="E"/>
    <x v="2"/>
  </r>
  <r>
    <n v="2301"/>
    <x v="4"/>
    <x v="1"/>
    <x v="18"/>
    <s v="E"/>
    <x v="1"/>
  </r>
  <r>
    <n v="2302"/>
    <x v="1"/>
    <x v="0"/>
    <x v="7"/>
    <s v="E"/>
    <x v="2"/>
  </r>
  <r>
    <n v="2303"/>
    <x v="8"/>
    <x v="1"/>
    <x v="29"/>
    <s v="E"/>
    <x v="1"/>
  </r>
  <r>
    <n v="2304"/>
    <x v="2"/>
    <x v="1"/>
    <x v="53"/>
    <s v="E"/>
    <x v="2"/>
  </r>
  <r>
    <n v="2305"/>
    <x v="2"/>
    <x v="0"/>
    <x v="48"/>
    <s v="E"/>
    <x v="0"/>
  </r>
  <r>
    <n v="2306"/>
    <x v="1"/>
    <x v="0"/>
    <x v="72"/>
    <s v="E"/>
    <x v="1"/>
  </r>
  <r>
    <n v="2307"/>
    <x v="2"/>
    <x v="0"/>
    <x v="24"/>
    <s v="E"/>
    <x v="2"/>
  </r>
  <r>
    <n v="2308"/>
    <x v="6"/>
    <x v="1"/>
    <x v="9"/>
    <s v="E"/>
    <x v="0"/>
  </r>
  <r>
    <n v="2309"/>
    <x v="10"/>
    <x v="1"/>
    <x v="38"/>
    <s v="E"/>
    <x v="0"/>
  </r>
  <r>
    <n v="2310"/>
    <x v="0"/>
    <x v="1"/>
    <x v="18"/>
    <s v="E"/>
    <x v="1"/>
  </r>
  <r>
    <n v="2311"/>
    <x v="1"/>
    <x v="0"/>
    <x v="51"/>
    <s v="E"/>
    <x v="1"/>
  </r>
  <r>
    <n v="2312"/>
    <x v="2"/>
    <x v="0"/>
    <x v="52"/>
    <s v="E"/>
    <x v="1"/>
  </r>
  <r>
    <n v="2313"/>
    <x v="8"/>
    <x v="1"/>
    <x v="0"/>
    <s v="E"/>
    <x v="0"/>
  </r>
  <r>
    <n v="2314"/>
    <x v="2"/>
    <x v="1"/>
    <x v="48"/>
    <s v="E"/>
    <x v="0"/>
  </r>
  <r>
    <n v="2315"/>
    <x v="2"/>
    <x v="1"/>
    <x v="44"/>
    <s v="E"/>
    <x v="2"/>
  </r>
  <r>
    <n v="2316"/>
    <x v="0"/>
    <x v="0"/>
    <x v="54"/>
    <s v="E"/>
    <x v="0"/>
  </r>
  <r>
    <n v="2317"/>
    <x v="2"/>
    <x v="0"/>
    <x v="53"/>
    <s v="E"/>
    <x v="2"/>
  </r>
  <r>
    <n v="2318"/>
    <x v="0"/>
    <x v="1"/>
    <x v="22"/>
    <s v="E"/>
    <x v="1"/>
  </r>
  <r>
    <n v="2319"/>
    <x v="0"/>
    <x v="0"/>
    <x v="27"/>
    <s v="E"/>
    <x v="2"/>
  </r>
  <r>
    <n v="2320"/>
    <x v="8"/>
    <x v="0"/>
    <x v="61"/>
    <s v="E"/>
    <x v="2"/>
  </r>
  <r>
    <n v="2321"/>
    <x v="7"/>
    <x v="1"/>
    <x v="2"/>
    <s v="E"/>
    <x v="1"/>
  </r>
  <r>
    <n v="2322"/>
    <x v="2"/>
    <x v="1"/>
    <x v="3"/>
    <s v="E"/>
    <x v="1"/>
  </r>
  <r>
    <n v="2323"/>
    <x v="10"/>
    <x v="1"/>
    <x v="64"/>
    <s v="E"/>
    <x v="1"/>
  </r>
  <r>
    <n v="2324"/>
    <x v="0"/>
    <x v="0"/>
    <x v="43"/>
    <s v="E"/>
    <x v="0"/>
  </r>
  <r>
    <n v="2325"/>
    <x v="3"/>
    <x v="0"/>
    <x v="51"/>
    <s v="E"/>
    <x v="1"/>
  </r>
  <r>
    <n v="2326"/>
    <x v="10"/>
    <x v="0"/>
    <x v="18"/>
    <s v="E"/>
    <x v="1"/>
  </r>
  <r>
    <n v="2327"/>
    <x v="2"/>
    <x v="0"/>
    <x v="30"/>
    <s v="E"/>
    <x v="1"/>
  </r>
  <r>
    <n v="2328"/>
    <x v="2"/>
    <x v="0"/>
    <x v="48"/>
    <s v="E"/>
    <x v="0"/>
  </r>
  <r>
    <n v="2329"/>
    <x v="0"/>
    <x v="0"/>
    <x v="2"/>
    <s v="E"/>
    <x v="1"/>
  </r>
  <r>
    <n v="2330"/>
    <x v="2"/>
    <x v="1"/>
    <x v="45"/>
    <s v="E"/>
    <x v="0"/>
  </r>
  <r>
    <n v="2331"/>
    <x v="2"/>
    <x v="0"/>
    <x v="69"/>
    <s v="E"/>
    <x v="2"/>
  </r>
  <r>
    <n v="2332"/>
    <x v="1"/>
    <x v="0"/>
    <x v="5"/>
    <s v="E"/>
    <x v="2"/>
  </r>
  <r>
    <n v="2333"/>
    <x v="0"/>
    <x v="0"/>
    <x v="49"/>
    <s v="E"/>
    <x v="0"/>
  </r>
  <r>
    <n v="2334"/>
    <x v="0"/>
    <x v="0"/>
    <x v="25"/>
    <s v="E"/>
    <x v="2"/>
  </r>
  <r>
    <n v="2335"/>
    <x v="9"/>
    <x v="1"/>
    <x v="11"/>
    <s v="E"/>
    <x v="2"/>
  </r>
  <r>
    <n v="2336"/>
    <x v="9"/>
    <x v="1"/>
    <x v="35"/>
    <s v="E"/>
    <x v="1"/>
  </r>
  <r>
    <n v="2337"/>
    <x v="1"/>
    <x v="0"/>
    <x v="16"/>
    <s v="E"/>
    <x v="2"/>
  </r>
  <r>
    <n v="2338"/>
    <x v="2"/>
    <x v="1"/>
    <x v="36"/>
    <s v="E"/>
    <x v="2"/>
  </r>
  <r>
    <n v="2339"/>
    <x v="1"/>
    <x v="1"/>
    <x v="9"/>
    <s v="E"/>
    <x v="0"/>
  </r>
  <r>
    <n v="2340"/>
    <x v="2"/>
    <x v="1"/>
    <x v="17"/>
    <s v="E"/>
    <x v="1"/>
  </r>
  <r>
    <n v="2341"/>
    <x v="8"/>
    <x v="0"/>
    <x v="14"/>
    <s v="E"/>
    <x v="1"/>
  </r>
  <r>
    <n v="2342"/>
    <x v="0"/>
    <x v="1"/>
    <x v="32"/>
    <s v="E"/>
    <x v="1"/>
  </r>
  <r>
    <n v="2343"/>
    <x v="1"/>
    <x v="1"/>
    <x v="54"/>
    <s v="E"/>
    <x v="0"/>
  </r>
  <r>
    <n v="2344"/>
    <x v="2"/>
    <x v="1"/>
    <x v="29"/>
    <s v="E"/>
    <x v="1"/>
  </r>
  <r>
    <n v="2345"/>
    <x v="5"/>
    <x v="0"/>
    <x v="22"/>
    <s v="E"/>
    <x v="1"/>
  </r>
  <r>
    <n v="2346"/>
    <x v="10"/>
    <x v="0"/>
    <x v="43"/>
    <s v="E"/>
    <x v="0"/>
  </r>
  <r>
    <n v="2347"/>
    <x v="0"/>
    <x v="1"/>
    <x v="55"/>
    <s v="E"/>
    <x v="2"/>
  </r>
  <r>
    <n v="2348"/>
    <x v="1"/>
    <x v="1"/>
    <x v="61"/>
    <s v="E"/>
    <x v="2"/>
  </r>
  <r>
    <n v="2349"/>
    <x v="3"/>
    <x v="0"/>
    <x v="33"/>
    <s v="E"/>
    <x v="1"/>
  </r>
  <r>
    <n v="2350"/>
    <x v="1"/>
    <x v="1"/>
    <x v="10"/>
    <s v="E"/>
    <x v="2"/>
  </r>
  <r>
    <n v="2351"/>
    <x v="2"/>
    <x v="0"/>
    <x v="35"/>
    <s v="E"/>
    <x v="1"/>
  </r>
  <r>
    <n v="2352"/>
    <x v="2"/>
    <x v="1"/>
    <x v="17"/>
    <s v="E"/>
    <x v="1"/>
  </r>
  <r>
    <n v="2353"/>
    <x v="2"/>
    <x v="0"/>
    <x v="23"/>
    <s v="E"/>
    <x v="0"/>
  </r>
  <r>
    <n v="2354"/>
    <x v="2"/>
    <x v="1"/>
    <x v="51"/>
    <s v="E"/>
    <x v="1"/>
  </r>
  <r>
    <n v="2355"/>
    <x v="2"/>
    <x v="1"/>
    <x v="58"/>
    <s v="E"/>
    <x v="0"/>
  </r>
  <r>
    <n v="2356"/>
    <x v="0"/>
    <x v="1"/>
    <x v="19"/>
    <s v="E"/>
    <x v="2"/>
  </r>
  <r>
    <n v="2357"/>
    <x v="1"/>
    <x v="0"/>
    <x v="37"/>
    <s v="E"/>
    <x v="2"/>
  </r>
  <r>
    <n v="2358"/>
    <x v="1"/>
    <x v="0"/>
    <x v="0"/>
    <s v="E"/>
    <x v="0"/>
  </r>
  <r>
    <n v="2359"/>
    <x v="2"/>
    <x v="0"/>
    <x v="33"/>
    <s v="E"/>
    <x v="1"/>
  </r>
  <r>
    <n v="2360"/>
    <x v="7"/>
    <x v="0"/>
    <x v="57"/>
    <s v="E"/>
    <x v="1"/>
  </r>
  <r>
    <n v="2361"/>
    <x v="1"/>
    <x v="1"/>
    <x v="53"/>
    <s v="E"/>
    <x v="2"/>
  </r>
  <r>
    <n v="2362"/>
    <x v="1"/>
    <x v="1"/>
    <x v="56"/>
    <s v="E"/>
    <x v="2"/>
  </r>
  <r>
    <n v="2363"/>
    <x v="10"/>
    <x v="1"/>
    <x v="56"/>
    <s v="E"/>
    <x v="2"/>
  </r>
  <r>
    <n v="2364"/>
    <x v="10"/>
    <x v="1"/>
    <x v="15"/>
    <s v="E"/>
    <x v="2"/>
  </r>
  <r>
    <n v="2365"/>
    <x v="4"/>
    <x v="0"/>
    <x v="54"/>
    <s v="E"/>
    <x v="0"/>
  </r>
  <r>
    <n v="2366"/>
    <x v="5"/>
    <x v="0"/>
    <x v="36"/>
    <s v="E"/>
    <x v="2"/>
  </r>
  <r>
    <n v="2367"/>
    <x v="2"/>
    <x v="1"/>
    <x v="19"/>
    <s v="E"/>
    <x v="2"/>
  </r>
  <r>
    <n v="2368"/>
    <x v="13"/>
    <x v="1"/>
    <x v="4"/>
    <s v="E"/>
    <x v="2"/>
  </r>
  <r>
    <n v="2369"/>
    <x v="10"/>
    <x v="1"/>
    <x v="36"/>
    <s v="E"/>
    <x v="2"/>
  </r>
  <r>
    <n v="2370"/>
    <x v="2"/>
    <x v="0"/>
    <x v="70"/>
    <s v="E"/>
    <x v="0"/>
  </r>
  <r>
    <n v="2371"/>
    <x v="8"/>
    <x v="1"/>
    <x v="61"/>
    <s v="E"/>
    <x v="2"/>
  </r>
  <r>
    <n v="2372"/>
    <x v="2"/>
    <x v="0"/>
    <x v="64"/>
    <s v="E"/>
    <x v="1"/>
  </r>
  <r>
    <n v="2373"/>
    <x v="9"/>
    <x v="0"/>
    <x v="55"/>
    <s v="E"/>
    <x v="2"/>
  </r>
  <r>
    <n v="2374"/>
    <x v="2"/>
    <x v="1"/>
    <x v="25"/>
    <s v="E"/>
    <x v="2"/>
  </r>
  <r>
    <n v="2375"/>
    <x v="0"/>
    <x v="1"/>
    <x v="27"/>
    <s v="E"/>
    <x v="2"/>
  </r>
  <r>
    <n v="2376"/>
    <x v="2"/>
    <x v="1"/>
    <x v="39"/>
    <s v="E"/>
    <x v="0"/>
  </r>
  <r>
    <n v="2377"/>
    <x v="1"/>
    <x v="1"/>
    <x v="20"/>
    <s v="E"/>
    <x v="2"/>
  </r>
  <r>
    <n v="2378"/>
    <x v="3"/>
    <x v="0"/>
    <x v="27"/>
    <s v="E"/>
    <x v="2"/>
  </r>
  <r>
    <n v="2379"/>
    <x v="2"/>
    <x v="0"/>
    <x v="20"/>
    <s v="E"/>
    <x v="2"/>
  </r>
  <r>
    <n v="2380"/>
    <x v="3"/>
    <x v="1"/>
    <x v="54"/>
    <s v="E"/>
    <x v="0"/>
  </r>
  <r>
    <n v="2381"/>
    <x v="2"/>
    <x v="1"/>
    <x v="22"/>
    <s v="E"/>
    <x v="1"/>
  </r>
  <r>
    <n v="2382"/>
    <x v="0"/>
    <x v="0"/>
    <x v="30"/>
    <s v="E"/>
    <x v="1"/>
  </r>
  <r>
    <n v="2383"/>
    <x v="2"/>
    <x v="1"/>
    <x v="33"/>
    <s v="E"/>
    <x v="1"/>
  </r>
  <r>
    <n v="2384"/>
    <x v="2"/>
    <x v="0"/>
    <x v="51"/>
    <s v="E"/>
    <x v="1"/>
  </r>
  <r>
    <n v="2385"/>
    <x v="2"/>
    <x v="0"/>
    <x v="30"/>
    <s v="E"/>
    <x v="1"/>
  </r>
  <r>
    <n v="2386"/>
    <x v="1"/>
    <x v="1"/>
    <x v="62"/>
    <s v="E"/>
    <x v="1"/>
  </r>
  <r>
    <n v="2387"/>
    <x v="1"/>
    <x v="1"/>
    <x v="39"/>
    <s v="E"/>
    <x v="0"/>
  </r>
  <r>
    <n v="2388"/>
    <x v="2"/>
    <x v="1"/>
    <x v="55"/>
    <s v="E"/>
    <x v="2"/>
  </r>
  <r>
    <n v="2389"/>
    <x v="2"/>
    <x v="0"/>
    <x v="63"/>
    <s v="E"/>
    <x v="2"/>
  </r>
  <r>
    <n v="2390"/>
    <x v="0"/>
    <x v="1"/>
    <x v="10"/>
    <s v="E"/>
    <x v="2"/>
  </r>
  <r>
    <n v="2391"/>
    <x v="2"/>
    <x v="1"/>
    <x v="26"/>
    <s v="E"/>
    <x v="0"/>
  </r>
  <r>
    <n v="2392"/>
    <x v="3"/>
    <x v="0"/>
    <x v="34"/>
    <s v="E"/>
    <x v="1"/>
  </r>
  <r>
    <n v="2393"/>
    <x v="10"/>
    <x v="0"/>
    <x v="35"/>
    <s v="E"/>
    <x v="1"/>
  </r>
  <r>
    <n v="2394"/>
    <x v="1"/>
    <x v="1"/>
    <x v="46"/>
    <s v="E"/>
    <x v="2"/>
  </r>
  <r>
    <n v="2395"/>
    <x v="2"/>
    <x v="1"/>
    <x v="17"/>
    <s v="E"/>
    <x v="1"/>
  </r>
  <r>
    <n v="2396"/>
    <x v="2"/>
    <x v="1"/>
    <x v="26"/>
    <s v="E"/>
    <x v="0"/>
  </r>
  <r>
    <n v="2397"/>
    <x v="2"/>
    <x v="1"/>
    <x v="25"/>
    <s v="E"/>
    <x v="2"/>
  </r>
  <r>
    <n v="2398"/>
    <x v="0"/>
    <x v="1"/>
    <x v="32"/>
    <s v="E"/>
    <x v="1"/>
  </r>
  <r>
    <n v="2399"/>
    <x v="2"/>
    <x v="0"/>
    <x v="9"/>
    <s v="E"/>
    <x v="0"/>
  </r>
  <r>
    <n v="2400"/>
    <x v="2"/>
    <x v="0"/>
    <x v="13"/>
    <s v="E"/>
    <x v="2"/>
  </r>
  <r>
    <n v="2401"/>
    <x v="2"/>
    <x v="0"/>
    <x v="49"/>
    <s v="E"/>
    <x v="0"/>
  </r>
  <r>
    <n v="2402"/>
    <x v="0"/>
    <x v="0"/>
    <x v="55"/>
    <s v="E"/>
    <x v="2"/>
  </r>
  <r>
    <n v="2403"/>
    <x v="5"/>
    <x v="1"/>
    <x v="56"/>
    <s v="E"/>
    <x v="2"/>
  </r>
  <r>
    <n v="2404"/>
    <x v="3"/>
    <x v="0"/>
    <x v="2"/>
    <s v="E"/>
    <x v="1"/>
  </r>
  <r>
    <n v="2405"/>
    <x v="2"/>
    <x v="1"/>
    <x v="15"/>
    <s v="E"/>
    <x v="2"/>
  </r>
  <r>
    <n v="2406"/>
    <x v="2"/>
    <x v="0"/>
    <x v="6"/>
    <s v="E"/>
    <x v="2"/>
  </r>
  <r>
    <n v="2407"/>
    <x v="2"/>
    <x v="0"/>
    <x v="20"/>
    <s v="E"/>
    <x v="2"/>
  </r>
  <r>
    <n v="2408"/>
    <x v="2"/>
    <x v="1"/>
    <x v="23"/>
    <s v="E"/>
    <x v="0"/>
  </r>
  <r>
    <n v="2409"/>
    <x v="3"/>
    <x v="1"/>
    <x v="39"/>
    <s v="E"/>
    <x v="0"/>
  </r>
  <r>
    <n v="2410"/>
    <x v="0"/>
    <x v="0"/>
    <x v="37"/>
    <s v="E"/>
    <x v="2"/>
  </r>
  <r>
    <n v="2411"/>
    <x v="8"/>
    <x v="0"/>
    <x v="61"/>
    <s v="E"/>
    <x v="2"/>
  </r>
  <r>
    <n v="2412"/>
    <x v="2"/>
    <x v="0"/>
    <x v="26"/>
    <s v="E"/>
    <x v="0"/>
  </r>
  <r>
    <n v="2413"/>
    <x v="5"/>
    <x v="0"/>
    <x v="0"/>
    <s v="E"/>
    <x v="0"/>
  </r>
  <r>
    <n v="2414"/>
    <x v="1"/>
    <x v="1"/>
    <x v="49"/>
    <s v="E"/>
    <x v="0"/>
  </r>
  <r>
    <n v="2415"/>
    <x v="6"/>
    <x v="1"/>
    <x v="3"/>
    <s v="E"/>
    <x v="1"/>
  </r>
  <r>
    <n v="2416"/>
    <x v="1"/>
    <x v="1"/>
    <x v="70"/>
    <s v="E"/>
    <x v="0"/>
  </r>
  <r>
    <n v="2417"/>
    <x v="2"/>
    <x v="0"/>
    <x v="41"/>
    <s v="E"/>
    <x v="1"/>
  </r>
  <r>
    <n v="2418"/>
    <x v="2"/>
    <x v="0"/>
    <x v="11"/>
    <s v="E"/>
    <x v="2"/>
  </r>
  <r>
    <n v="2419"/>
    <x v="10"/>
    <x v="0"/>
    <x v="40"/>
    <s v="E"/>
    <x v="2"/>
  </r>
  <r>
    <n v="2420"/>
    <x v="0"/>
    <x v="0"/>
    <x v="11"/>
    <s v="E"/>
    <x v="2"/>
  </r>
  <r>
    <n v="2421"/>
    <x v="10"/>
    <x v="1"/>
    <x v="20"/>
    <s v="E"/>
    <x v="2"/>
  </r>
  <r>
    <n v="2422"/>
    <x v="2"/>
    <x v="0"/>
    <x v="0"/>
    <s v="E"/>
    <x v="0"/>
  </r>
  <r>
    <n v="2423"/>
    <x v="3"/>
    <x v="1"/>
    <x v="61"/>
    <s v="E"/>
    <x v="2"/>
  </r>
  <r>
    <n v="2424"/>
    <x v="2"/>
    <x v="1"/>
    <x v="69"/>
    <s v="E"/>
    <x v="2"/>
  </r>
  <r>
    <n v="2425"/>
    <x v="3"/>
    <x v="0"/>
    <x v="6"/>
    <s v="E"/>
    <x v="2"/>
  </r>
  <r>
    <n v="2426"/>
    <x v="2"/>
    <x v="0"/>
    <x v="66"/>
    <s v="E"/>
    <x v="1"/>
  </r>
  <r>
    <n v="2427"/>
    <x v="1"/>
    <x v="1"/>
    <x v="39"/>
    <s v="E"/>
    <x v="0"/>
  </r>
  <r>
    <n v="2428"/>
    <x v="0"/>
    <x v="1"/>
    <x v="46"/>
    <s v="E"/>
    <x v="2"/>
  </r>
  <r>
    <n v="2429"/>
    <x v="2"/>
    <x v="0"/>
    <x v="18"/>
    <s v="E"/>
    <x v="1"/>
  </r>
  <r>
    <n v="2430"/>
    <x v="2"/>
    <x v="1"/>
    <x v="6"/>
    <s v="E"/>
    <x v="2"/>
  </r>
  <r>
    <n v="2431"/>
    <x v="0"/>
    <x v="1"/>
    <x v="32"/>
    <s v="E"/>
    <x v="1"/>
  </r>
  <r>
    <n v="2432"/>
    <x v="7"/>
    <x v="0"/>
    <x v="7"/>
    <s v="E"/>
    <x v="2"/>
  </r>
  <r>
    <n v="2433"/>
    <x v="1"/>
    <x v="1"/>
    <x v="64"/>
    <s v="E"/>
    <x v="1"/>
  </r>
  <r>
    <n v="2434"/>
    <x v="3"/>
    <x v="0"/>
    <x v="43"/>
    <s v="E"/>
    <x v="0"/>
  </r>
  <r>
    <n v="2435"/>
    <x v="1"/>
    <x v="1"/>
    <x v="10"/>
    <s v="E"/>
    <x v="2"/>
  </r>
  <r>
    <n v="2436"/>
    <x v="2"/>
    <x v="0"/>
    <x v="34"/>
    <s v="E"/>
    <x v="1"/>
  </r>
  <r>
    <n v="2437"/>
    <x v="4"/>
    <x v="0"/>
    <x v="11"/>
    <s v="E"/>
    <x v="2"/>
  </r>
  <r>
    <n v="2438"/>
    <x v="1"/>
    <x v="0"/>
    <x v="38"/>
    <s v="E"/>
    <x v="0"/>
  </r>
  <r>
    <n v="2439"/>
    <x v="2"/>
    <x v="0"/>
    <x v="12"/>
    <s v="E"/>
    <x v="2"/>
  </r>
  <r>
    <n v="2440"/>
    <x v="10"/>
    <x v="0"/>
    <x v="55"/>
    <s v="E"/>
    <x v="2"/>
  </r>
  <r>
    <n v="2441"/>
    <x v="2"/>
    <x v="1"/>
    <x v="19"/>
    <s v="E"/>
    <x v="2"/>
  </r>
  <r>
    <n v="2442"/>
    <x v="2"/>
    <x v="0"/>
    <x v="7"/>
    <s v="E"/>
    <x v="2"/>
  </r>
  <r>
    <n v="2443"/>
    <x v="1"/>
    <x v="0"/>
    <x v="45"/>
    <s v="E"/>
    <x v="0"/>
  </r>
  <r>
    <n v="2444"/>
    <x v="1"/>
    <x v="1"/>
    <x v="37"/>
    <s v="E"/>
    <x v="2"/>
  </r>
  <r>
    <n v="2445"/>
    <x v="2"/>
    <x v="0"/>
    <x v="32"/>
    <s v="E"/>
    <x v="1"/>
  </r>
  <r>
    <n v="2446"/>
    <x v="0"/>
    <x v="0"/>
    <x v="21"/>
    <s v="E"/>
    <x v="1"/>
  </r>
  <r>
    <n v="2447"/>
    <x v="13"/>
    <x v="1"/>
    <x v="38"/>
    <s v="E"/>
    <x v="0"/>
  </r>
  <r>
    <n v="2448"/>
    <x v="1"/>
    <x v="1"/>
    <x v="29"/>
    <s v="E"/>
    <x v="1"/>
  </r>
  <r>
    <n v="2449"/>
    <x v="1"/>
    <x v="0"/>
    <x v="66"/>
    <s v="E"/>
    <x v="1"/>
  </r>
  <r>
    <n v="2450"/>
    <x v="1"/>
    <x v="0"/>
    <x v="67"/>
    <s v="E"/>
    <x v="0"/>
  </r>
  <r>
    <n v="2451"/>
    <x v="2"/>
    <x v="1"/>
    <x v="37"/>
    <s v="E"/>
    <x v="2"/>
  </r>
  <r>
    <n v="2452"/>
    <x v="5"/>
    <x v="1"/>
    <x v="14"/>
    <s v="E"/>
    <x v="1"/>
  </r>
  <r>
    <n v="2453"/>
    <x v="2"/>
    <x v="0"/>
    <x v="33"/>
    <s v="E"/>
    <x v="1"/>
  </r>
  <r>
    <n v="2454"/>
    <x v="1"/>
    <x v="0"/>
    <x v="67"/>
    <s v="E"/>
    <x v="0"/>
  </r>
  <r>
    <n v="2455"/>
    <x v="2"/>
    <x v="0"/>
    <x v="19"/>
    <s v="E"/>
    <x v="2"/>
  </r>
  <r>
    <n v="2456"/>
    <x v="0"/>
    <x v="0"/>
    <x v="25"/>
    <s v="E"/>
    <x v="2"/>
  </r>
  <r>
    <n v="2457"/>
    <x v="2"/>
    <x v="0"/>
    <x v="57"/>
    <s v="E"/>
    <x v="1"/>
  </r>
  <r>
    <n v="2458"/>
    <x v="2"/>
    <x v="0"/>
    <x v="27"/>
    <s v="E"/>
    <x v="2"/>
  </r>
  <r>
    <n v="2459"/>
    <x v="2"/>
    <x v="0"/>
    <x v="27"/>
    <s v="E"/>
    <x v="2"/>
  </r>
  <r>
    <n v="2460"/>
    <x v="6"/>
    <x v="1"/>
    <x v="65"/>
    <s v="E"/>
    <x v="2"/>
  </r>
  <r>
    <n v="2461"/>
    <x v="2"/>
    <x v="0"/>
    <x v="60"/>
    <s v="E"/>
    <x v="1"/>
  </r>
  <r>
    <n v="2462"/>
    <x v="2"/>
    <x v="0"/>
    <x v="57"/>
    <s v="E"/>
    <x v="1"/>
  </r>
  <r>
    <n v="2463"/>
    <x v="2"/>
    <x v="0"/>
    <x v="64"/>
    <s v="E"/>
    <x v="1"/>
  </r>
  <r>
    <n v="2464"/>
    <x v="0"/>
    <x v="1"/>
    <x v="66"/>
    <s v="E"/>
    <x v="1"/>
  </r>
  <r>
    <n v="2465"/>
    <x v="3"/>
    <x v="1"/>
    <x v="18"/>
    <s v="E"/>
    <x v="1"/>
  </r>
  <r>
    <n v="2466"/>
    <x v="2"/>
    <x v="1"/>
    <x v="2"/>
    <s v="E"/>
    <x v="1"/>
  </r>
  <r>
    <n v="2467"/>
    <x v="0"/>
    <x v="0"/>
    <x v="33"/>
    <s v="E"/>
    <x v="1"/>
  </r>
  <r>
    <n v="2468"/>
    <x v="2"/>
    <x v="1"/>
    <x v="13"/>
    <s v="E"/>
    <x v="2"/>
  </r>
  <r>
    <n v="2469"/>
    <x v="3"/>
    <x v="1"/>
    <x v="62"/>
    <s v="E"/>
    <x v="1"/>
  </r>
  <r>
    <n v="2470"/>
    <x v="2"/>
    <x v="1"/>
    <x v="1"/>
    <s v="E"/>
    <x v="1"/>
  </r>
  <r>
    <n v="2471"/>
    <x v="2"/>
    <x v="0"/>
    <x v="66"/>
    <s v="E"/>
    <x v="1"/>
  </r>
  <r>
    <n v="2472"/>
    <x v="10"/>
    <x v="1"/>
    <x v="72"/>
    <s v="E"/>
    <x v="1"/>
  </r>
  <r>
    <n v="2473"/>
    <x v="4"/>
    <x v="0"/>
    <x v="34"/>
    <s v="E"/>
    <x v="1"/>
  </r>
  <r>
    <n v="2474"/>
    <x v="7"/>
    <x v="0"/>
    <x v="15"/>
    <s v="E"/>
    <x v="2"/>
  </r>
  <r>
    <n v="2475"/>
    <x v="2"/>
    <x v="1"/>
    <x v="20"/>
    <s v="E"/>
    <x v="2"/>
  </r>
  <r>
    <n v="2476"/>
    <x v="1"/>
    <x v="1"/>
    <x v="53"/>
    <s v="E"/>
    <x v="2"/>
  </r>
  <r>
    <n v="2477"/>
    <x v="2"/>
    <x v="0"/>
    <x v="63"/>
    <s v="E"/>
    <x v="2"/>
  </r>
  <r>
    <n v="2478"/>
    <x v="3"/>
    <x v="0"/>
    <x v="40"/>
    <s v="E"/>
    <x v="2"/>
  </r>
  <r>
    <n v="2479"/>
    <x v="2"/>
    <x v="1"/>
    <x v="37"/>
    <s v="E"/>
    <x v="2"/>
  </r>
  <r>
    <n v="2480"/>
    <x v="4"/>
    <x v="0"/>
    <x v="21"/>
    <s v="E"/>
    <x v="1"/>
  </r>
  <r>
    <n v="2481"/>
    <x v="1"/>
    <x v="0"/>
    <x v="52"/>
    <s v="E"/>
    <x v="1"/>
  </r>
  <r>
    <n v="2482"/>
    <x v="7"/>
    <x v="0"/>
    <x v="55"/>
    <s v="E"/>
    <x v="2"/>
  </r>
  <r>
    <n v="2483"/>
    <x v="9"/>
    <x v="1"/>
    <x v="36"/>
    <s v="E"/>
    <x v="2"/>
  </r>
  <r>
    <n v="2484"/>
    <x v="2"/>
    <x v="0"/>
    <x v="29"/>
    <s v="E"/>
    <x v="1"/>
  </r>
  <r>
    <n v="2485"/>
    <x v="3"/>
    <x v="1"/>
    <x v="13"/>
    <s v="E"/>
    <x v="2"/>
  </r>
  <r>
    <n v="2486"/>
    <x v="4"/>
    <x v="1"/>
    <x v="44"/>
    <s v="E"/>
    <x v="2"/>
  </r>
  <r>
    <n v="2487"/>
    <x v="2"/>
    <x v="1"/>
    <x v="37"/>
    <s v="E"/>
    <x v="2"/>
  </r>
  <r>
    <n v="2488"/>
    <x v="3"/>
    <x v="1"/>
    <x v="65"/>
    <s v="E"/>
    <x v="2"/>
  </r>
  <r>
    <n v="2489"/>
    <x v="2"/>
    <x v="0"/>
    <x v="19"/>
    <s v="E"/>
    <x v="2"/>
  </r>
  <r>
    <n v="2490"/>
    <x v="2"/>
    <x v="1"/>
    <x v="0"/>
    <s v="E"/>
    <x v="0"/>
  </r>
  <r>
    <n v="2491"/>
    <x v="9"/>
    <x v="0"/>
    <x v="63"/>
    <s v="E"/>
    <x v="2"/>
  </r>
  <r>
    <n v="2492"/>
    <x v="0"/>
    <x v="0"/>
    <x v="10"/>
    <s v="E"/>
    <x v="2"/>
  </r>
  <r>
    <n v="2493"/>
    <x v="2"/>
    <x v="1"/>
    <x v="11"/>
    <s v="E"/>
    <x v="2"/>
  </r>
  <r>
    <n v="2494"/>
    <x v="8"/>
    <x v="0"/>
    <x v="43"/>
    <s v="E"/>
    <x v="0"/>
  </r>
  <r>
    <n v="2495"/>
    <x v="3"/>
    <x v="0"/>
    <x v="3"/>
    <s v="E"/>
    <x v="1"/>
  </r>
  <r>
    <n v="2496"/>
    <x v="0"/>
    <x v="1"/>
    <x v="37"/>
    <s v="E"/>
    <x v="2"/>
  </r>
  <r>
    <n v="2497"/>
    <x v="1"/>
    <x v="0"/>
    <x v="46"/>
    <s v="E"/>
    <x v="2"/>
  </r>
  <r>
    <n v="2498"/>
    <x v="3"/>
    <x v="0"/>
    <x v="17"/>
    <s v="E"/>
    <x v="1"/>
  </r>
  <r>
    <n v="2499"/>
    <x v="2"/>
    <x v="1"/>
    <x v="53"/>
    <s v="E"/>
    <x v="2"/>
  </r>
  <r>
    <n v="2500"/>
    <x v="4"/>
    <x v="1"/>
    <x v="32"/>
    <s v="E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x v="0"/>
    <x v="0"/>
    <x v="0"/>
  </r>
  <r>
    <n v="2"/>
    <x v="1"/>
    <x v="0"/>
    <x v="1"/>
    <x v="0"/>
  </r>
  <r>
    <n v="3"/>
    <x v="2"/>
    <x v="0"/>
    <x v="2"/>
    <x v="0"/>
  </r>
  <r>
    <n v="4"/>
    <x v="3"/>
    <x v="0"/>
    <x v="3"/>
    <x v="0"/>
  </r>
  <r>
    <n v="5"/>
    <x v="4"/>
    <x v="0"/>
    <x v="4"/>
    <x v="0"/>
  </r>
  <r>
    <n v="6"/>
    <x v="2"/>
    <x v="1"/>
    <x v="5"/>
    <x v="0"/>
  </r>
  <r>
    <n v="7"/>
    <x v="5"/>
    <x v="0"/>
    <x v="6"/>
    <x v="0"/>
  </r>
  <r>
    <n v="8"/>
    <x v="0"/>
    <x v="1"/>
    <x v="7"/>
    <x v="0"/>
  </r>
  <r>
    <n v="9"/>
    <x v="0"/>
    <x v="1"/>
    <x v="8"/>
    <x v="0"/>
  </r>
  <r>
    <n v="10"/>
    <x v="6"/>
    <x v="1"/>
    <x v="9"/>
    <x v="0"/>
  </r>
  <r>
    <n v="11"/>
    <x v="2"/>
    <x v="1"/>
    <x v="10"/>
    <x v="0"/>
  </r>
  <r>
    <n v="12"/>
    <x v="1"/>
    <x v="1"/>
    <x v="11"/>
    <x v="0"/>
  </r>
  <r>
    <n v="13"/>
    <x v="1"/>
    <x v="1"/>
    <x v="12"/>
    <x v="0"/>
  </r>
  <r>
    <n v="14"/>
    <x v="3"/>
    <x v="0"/>
    <x v="13"/>
    <x v="0"/>
  </r>
  <r>
    <n v="15"/>
    <x v="7"/>
    <x v="1"/>
    <x v="14"/>
    <x v="0"/>
  </r>
  <r>
    <n v="16"/>
    <x v="6"/>
    <x v="1"/>
    <x v="4"/>
    <x v="0"/>
  </r>
  <r>
    <n v="17"/>
    <x v="2"/>
    <x v="0"/>
    <x v="15"/>
    <x v="0"/>
  </r>
  <r>
    <n v="18"/>
    <x v="2"/>
    <x v="1"/>
    <x v="16"/>
    <x v="0"/>
  </r>
  <r>
    <n v="19"/>
    <x v="2"/>
    <x v="1"/>
    <x v="17"/>
    <x v="0"/>
  </r>
  <r>
    <n v="20"/>
    <x v="2"/>
    <x v="1"/>
    <x v="18"/>
    <x v="0"/>
  </r>
  <r>
    <n v="21"/>
    <x v="1"/>
    <x v="1"/>
    <x v="19"/>
    <x v="0"/>
  </r>
  <r>
    <n v="22"/>
    <x v="1"/>
    <x v="1"/>
    <x v="20"/>
    <x v="0"/>
  </r>
  <r>
    <n v="23"/>
    <x v="1"/>
    <x v="1"/>
    <x v="5"/>
    <x v="0"/>
  </r>
  <r>
    <n v="24"/>
    <x v="1"/>
    <x v="1"/>
    <x v="21"/>
    <x v="0"/>
  </r>
  <r>
    <n v="25"/>
    <x v="2"/>
    <x v="0"/>
    <x v="22"/>
    <x v="0"/>
  </r>
  <r>
    <n v="26"/>
    <x v="0"/>
    <x v="0"/>
    <x v="23"/>
    <x v="0"/>
  </r>
  <r>
    <n v="27"/>
    <x v="2"/>
    <x v="1"/>
    <x v="24"/>
    <x v="0"/>
  </r>
  <r>
    <n v="28"/>
    <x v="5"/>
    <x v="0"/>
    <x v="25"/>
    <x v="0"/>
  </r>
  <r>
    <n v="29"/>
    <x v="1"/>
    <x v="1"/>
    <x v="26"/>
    <x v="0"/>
  </r>
  <r>
    <n v="30"/>
    <x v="0"/>
    <x v="1"/>
    <x v="27"/>
    <x v="0"/>
  </r>
  <r>
    <n v="31"/>
    <x v="2"/>
    <x v="0"/>
    <x v="28"/>
    <x v="0"/>
  </r>
  <r>
    <n v="32"/>
    <x v="1"/>
    <x v="1"/>
    <x v="29"/>
    <x v="0"/>
  </r>
  <r>
    <n v="33"/>
    <x v="1"/>
    <x v="0"/>
    <x v="30"/>
    <x v="0"/>
  </r>
  <r>
    <n v="34"/>
    <x v="3"/>
    <x v="1"/>
    <x v="31"/>
    <x v="0"/>
  </r>
  <r>
    <n v="35"/>
    <x v="3"/>
    <x v="0"/>
    <x v="26"/>
    <x v="0"/>
  </r>
  <r>
    <n v="36"/>
    <x v="2"/>
    <x v="0"/>
    <x v="15"/>
    <x v="0"/>
  </r>
  <r>
    <n v="37"/>
    <x v="1"/>
    <x v="0"/>
    <x v="17"/>
    <x v="0"/>
  </r>
  <r>
    <n v="38"/>
    <x v="8"/>
    <x v="0"/>
    <x v="30"/>
    <x v="0"/>
  </r>
  <r>
    <n v="39"/>
    <x v="2"/>
    <x v="1"/>
    <x v="32"/>
    <x v="0"/>
  </r>
  <r>
    <n v="40"/>
    <x v="3"/>
    <x v="1"/>
    <x v="33"/>
    <x v="0"/>
  </r>
  <r>
    <n v="41"/>
    <x v="3"/>
    <x v="1"/>
    <x v="34"/>
    <x v="0"/>
  </r>
  <r>
    <n v="42"/>
    <x v="1"/>
    <x v="1"/>
    <x v="35"/>
    <x v="0"/>
  </r>
  <r>
    <n v="43"/>
    <x v="5"/>
    <x v="1"/>
    <x v="29"/>
    <x v="0"/>
  </r>
  <r>
    <n v="44"/>
    <x v="5"/>
    <x v="0"/>
    <x v="36"/>
    <x v="0"/>
  </r>
  <r>
    <n v="45"/>
    <x v="2"/>
    <x v="0"/>
    <x v="37"/>
    <x v="0"/>
  </r>
  <r>
    <n v="46"/>
    <x v="9"/>
    <x v="1"/>
    <x v="24"/>
    <x v="0"/>
  </r>
  <r>
    <n v="47"/>
    <x v="1"/>
    <x v="0"/>
    <x v="38"/>
    <x v="0"/>
  </r>
  <r>
    <n v="48"/>
    <x v="2"/>
    <x v="1"/>
    <x v="24"/>
    <x v="0"/>
  </r>
  <r>
    <n v="49"/>
    <x v="0"/>
    <x v="1"/>
    <x v="39"/>
    <x v="0"/>
  </r>
  <r>
    <n v="50"/>
    <x v="6"/>
    <x v="1"/>
    <x v="40"/>
    <x v="0"/>
  </r>
  <r>
    <n v="51"/>
    <x v="2"/>
    <x v="1"/>
    <x v="15"/>
    <x v="0"/>
  </r>
  <r>
    <n v="52"/>
    <x v="2"/>
    <x v="1"/>
    <x v="8"/>
    <x v="0"/>
  </r>
  <r>
    <n v="53"/>
    <x v="10"/>
    <x v="0"/>
    <x v="5"/>
    <x v="0"/>
  </r>
  <r>
    <n v="54"/>
    <x v="11"/>
    <x v="1"/>
    <x v="41"/>
    <x v="0"/>
  </r>
  <r>
    <n v="55"/>
    <x v="4"/>
    <x v="1"/>
    <x v="9"/>
    <x v="0"/>
  </r>
  <r>
    <n v="56"/>
    <x v="3"/>
    <x v="1"/>
    <x v="9"/>
    <x v="0"/>
  </r>
  <r>
    <n v="57"/>
    <x v="11"/>
    <x v="0"/>
    <x v="42"/>
    <x v="0"/>
  </r>
  <r>
    <n v="58"/>
    <x v="7"/>
    <x v="0"/>
    <x v="43"/>
    <x v="0"/>
  </r>
  <r>
    <n v="59"/>
    <x v="3"/>
    <x v="1"/>
    <x v="7"/>
    <x v="0"/>
  </r>
  <r>
    <n v="60"/>
    <x v="2"/>
    <x v="0"/>
    <x v="44"/>
    <x v="0"/>
  </r>
  <r>
    <n v="61"/>
    <x v="1"/>
    <x v="1"/>
    <x v="21"/>
    <x v="0"/>
  </r>
  <r>
    <n v="62"/>
    <x v="2"/>
    <x v="1"/>
    <x v="34"/>
    <x v="0"/>
  </r>
  <r>
    <n v="63"/>
    <x v="6"/>
    <x v="0"/>
    <x v="45"/>
    <x v="0"/>
  </r>
  <r>
    <n v="64"/>
    <x v="2"/>
    <x v="0"/>
    <x v="46"/>
    <x v="0"/>
  </r>
  <r>
    <n v="65"/>
    <x v="1"/>
    <x v="1"/>
    <x v="33"/>
    <x v="0"/>
  </r>
  <r>
    <n v="66"/>
    <x v="3"/>
    <x v="0"/>
    <x v="39"/>
    <x v="0"/>
  </r>
  <r>
    <n v="67"/>
    <x v="10"/>
    <x v="0"/>
    <x v="47"/>
    <x v="0"/>
  </r>
  <r>
    <n v="68"/>
    <x v="9"/>
    <x v="1"/>
    <x v="34"/>
    <x v="0"/>
  </r>
  <r>
    <n v="69"/>
    <x v="2"/>
    <x v="0"/>
    <x v="2"/>
    <x v="0"/>
  </r>
  <r>
    <n v="70"/>
    <x v="1"/>
    <x v="0"/>
    <x v="18"/>
    <x v="0"/>
  </r>
  <r>
    <n v="71"/>
    <x v="11"/>
    <x v="0"/>
    <x v="14"/>
    <x v="0"/>
  </r>
  <r>
    <n v="72"/>
    <x v="1"/>
    <x v="1"/>
    <x v="48"/>
    <x v="0"/>
  </r>
  <r>
    <n v="73"/>
    <x v="7"/>
    <x v="1"/>
    <x v="49"/>
    <x v="0"/>
  </r>
  <r>
    <n v="74"/>
    <x v="2"/>
    <x v="1"/>
    <x v="50"/>
    <x v="0"/>
  </r>
  <r>
    <n v="75"/>
    <x v="3"/>
    <x v="1"/>
    <x v="51"/>
    <x v="0"/>
  </r>
  <r>
    <n v="76"/>
    <x v="2"/>
    <x v="0"/>
    <x v="52"/>
    <x v="0"/>
  </r>
  <r>
    <n v="77"/>
    <x v="2"/>
    <x v="0"/>
    <x v="18"/>
    <x v="0"/>
  </r>
  <r>
    <n v="78"/>
    <x v="3"/>
    <x v="0"/>
    <x v="19"/>
    <x v="0"/>
  </r>
  <r>
    <n v="79"/>
    <x v="11"/>
    <x v="1"/>
    <x v="50"/>
    <x v="0"/>
  </r>
  <r>
    <n v="80"/>
    <x v="2"/>
    <x v="0"/>
    <x v="33"/>
    <x v="0"/>
  </r>
  <r>
    <n v="81"/>
    <x v="2"/>
    <x v="0"/>
    <x v="53"/>
    <x v="0"/>
  </r>
  <r>
    <n v="82"/>
    <x v="1"/>
    <x v="1"/>
    <x v="50"/>
    <x v="0"/>
  </r>
  <r>
    <n v="83"/>
    <x v="10"/>
    <x v="1"/>
    <x v="0"/>
    <x v="0"/>
  </r>
  <r>
    <n v="84"/>
    <x v="2"/>
    <x v="0"/>
    <x v="16"/>
    <x v="0"/>
  </r>
  <r>
    <n v="85"/>
    <x v="10"/>
    <x v="0"/>
    <x v="31"/>
    <x v="0"/>
  </r>
  <r>
    <n v="86"/>
    <x v="10"/>
    <x v="1"/>
    <x v="37"/>
    <x v="0"/>
  </r>
  <r>
    <n v="87"/>
    <x v="11"/>
    <x v="0"/>
    <x v="5"/>
    <x v="0"/>
  </r>
  <r>
    <n v="88"/>
    <x v="2"/>
    <x v="0"/>
    <x v="6"/>
    <x v="0"/>
  </r>
  <r>
    <n v="89"/>
    <x v="10"/>
    <x v="0"/>
    <x v="54"/>
    <x v="0"/>
  </r>
  <r>
    <n v="90"/>
    <x v="2"/>
    <x v="1"/>
    <x v="14"/>
    <x v="0"/>
  </r>
  <r>
    <n v="91"/>
    <x v="1"/>
    <x v="0"/>
    <x v="55"/>
    <x v="0"/>
  </r>
  <r>
    <n v="92"/>
    <x v="4"/>
    <x v="0"/>
    <x v="8"/>
    <x v="0"/>
  </r>
  <r>
    <n v="93"/>
    <x v="1"/>
    <x v="0"/>
    <x v="56"/>
    <x v="0"/>
  </r>
  <r>
    <n v="94"/>
    <x v="4"/>
    <x v="0"/>
    <x v="11"/>
    <x v="0"/>
  </r>
  <r>
    <n v="95"/>
    <x v="11"/>
    <x v="0"/>
    <x v="57"/>
    <x v="0"/>
  </r>
  <r>
    <n v="96"/>
    <x v="2"/>
    <x v="0"/>
    <x v="35"/>
    <x v="0"/>
  </r>
  <r>
    <n v="97"/>
    <x v="2"/>
    <x v="1"/>
    <x v="12"/>
    <x v="0"/>
  </r>
  <r>
    <n v="98"/>
    <x v="4"/>
    <x v="0"/>
    <x v="17"/>
    <x v="0"/>
  </r>
  <r>
    <n v="99"/>
    <x v="3"/>
    <x v="1"/>
    <x v="42"/>
    <x v="0"/>
  </r>
  <r>
    <n v="100"/>
    <x v="12"/>
    <x v="0"/>
    <x v="16"/>
    <x v="0"/>
  </r>
  <r>
    <n v="101"/>
    <x v="2"/>
    <x v="1"/>
    <x v="15"/>
    <x v="0"/>
  </r>
  <r>
    <n v="102"/>
    <x v="2"/>
    <x v="1"/>
    <x v="35"/>
    <x v="0"/>
  </r>
  <r>
    <n v="103"/>
    <x v="11"/>
    <x v="0"/>
    <x v="58"/>
    <x v="0"/>
  </r>
  <r>
    <n v="104"/>
    <x v="3"/>
    <x v="0"/>
    <x v="32"/>
    <x v="0"/>
  </r>
  <r>
    <n v="105"/>
    <x v="2"/>
    <x v="0"/>
    <x v="59"/>
    <x v="0"/>
  </r>
  <r>
    <n v="106"/>
    <x v="3"/>
    <x v="1"/>
    <x v="60"/>
    <x v="0"/>
  </r>
  <r>
    <n v="107"/>
    <x v="2"/>
    <x v="0"/>
    <x v="14"/>
    <x v="0"/>
  </r>
  <r>
    <n v="108"/>
    <x v="1"/>
    <x v="0"/>
    <x v="15"/>
    <x v="0"/>
  </r>
  <r>
    <n v="109"/>
    <x v="2"/>
    <x v="1"/>
    <x v="9"/>
    <x v="0"/>
  </r>
  <r>
    <n v="110"/>
    <x v="2"/>
    <x v="0"/>
    <x v="20"/>
    <x v="0"/>
  </r>
  <r>
    <n v="111"/>
    <x v="11"/>
    <x v="1"/>
    <x v="23"/>
    <x v="0"/>
  </r>
  <r>
    <n v="112"/>
    <x v="2"/>
    <x v="0"/>
    <x v="7"/>
    <x v="0"/>
  </r>
  <r>
    <n v="113"/>
    <x v="2"/>
    <x v="1"/>
    <x v="27"/>
    <x v="0"/>
  </r>
  <r>
    <n v="114"/>
    <x v="2"/>
    <x v="0"/>
    <x v="18"/>
    <x v="0"/>
  </r>
  <r>
    <n v="115"/>
    <x v="2"/>
    <x v="1"/>
    <x v="13"/>
    <x v="0"/>
  </r>
  <r>
    <n v="116"/>
    <x v="4"/>
    <x v="0"/>
    <x v="61"/>
    <x v="0"/>
  </r>
  <r>
    <n v="117"/>
    <x v="11"/>
    <x v="1"/>
    <x v="50"/>
    <x v="0"/>
  </r>
  <r>
    <n v="118"/>
    <x v="2"/>
    <x v="1"/>
    <x v="38"/>
    <x v="0"/>
  </r>
  <r>
    <n v="119"/>
    <x v="3"/>
    <x v="1"/>
    <x v="36"/>
    <x v="0"/>
  </r>
  <r>
    <n v="120"/>
    <x v="2"/>
    <x v="0"/>
    <x v="25"/>
    <x v="0"/>
  </r>
  <r>
    <n v="121"/>
    <x v="11"/>
    <x v="1"/>
    <x v="38"/>
    <x v="0"/>
  </r>
  <r>
    <n v="122"/>
    <x v="1"/>
    <x v="0"/>
    <x v="62"/>
    <x v="0"/>
  </r>
  <r>
    <n v="123"/>
    <x v="9"/>
    <x v="1"/>
    <x v="63"/>
    <x v="0"/>
  </r>
  <r>
    <n v="124"/>
    <x v="11"/>
    <x v="1"/>
    <x v="41"/>
    <x v="0"/>
  </r>
  <r>
    <n v="125"/>
    <x v="1"/>
    <x v="1"/>
    <x v="64"/>
    <x v="0"/>
  </r>
  <r>
    <n v="126"/>
    <x v="2"/>
    <x v="1"/>
    <x v="65"/>
    <x v="0"/>
  </r>
  <r>
    <n v="127"/>
    <x v="4"/>
    <x v="1"/>
    <x v="66"/>
    <x v="0"/>
  </r>
  <r>
    <n v="128"/>
    <x v="2"/>
    <x v="1"/>
    <x v="29"/>
    <x v="0"/>
  </r>
  <r>
    <n v="129"/>
    <x v="2"/>
    <x v="1"/>
    <x v="67"/>
    <x v="0"/>
  </r>
  <r>
    <n v="130"/>
    <x v="2"/>
    <x v="1"/>
    <x v="57"/>
    <x v="0"/>
  </r>
  <r>
    <n v="131"/>
    <x v="10"/>
    <x v="1"/>
    <x v="36"/>
    <x v="0"/>
  </r>
  <r>
    <n v="132"/>
    <x v="1"/>
    <x v="1"/>
    <x v="57"/>
    <x v="0"/>
  </r>
  <r>
    <n v="133"/>
    <x v="4"/>
    <x v="1"/>
    <x v="68"/>
    <x v="0"/>
  </r>
  <r>
    <n v="134"/>
    <x v="3"/>
    <x v="0"/>
    <x v="10"/>
    <x v="0"/>
  </r>
  <r>
    <n v="135"/>
    <x v="1"/>
    <x v="1"/>
    <x v="23"/>
    <x v="0"/>
  </r>
  <r>
    <n v="136"/>
    <x v="2"/>
    <x v="1"/>
    <x v="51"/>
    <x v="0"/>
  </r>
  <r>
    <n v="137"/>
    <x v="11"/>
    <x v="0"/>
    <x v="38"/>
    <x v="0"/>
  </r>
  <r>
    <n v="138"/>
    <x v="2"/>
    <x v="1"/>
    <x v="23"/>
    <x v="0"/>
  </r>
  <r>
    <n v="139"/>
    <x v="2"/>
    <x v="1"/>
    <x v="8"/>
    <x v="0"/>
  </r>
  <r>
    <n v="140"/>
    <x v="2"/>
    <x v="0"/>
    <x v="64"/>
    <x v="0"/>
  </r>
  <r>
    <n v="141"/>
    <x v="2"/>
    <x v="0"/>
    <x v="18"/>
    <x v="0"/>
  </r>
  <r>
    <n v="142"/>
    <x v="11"/>
    <x v="0"/>
    <x v="25"/>
    <x v="0"/>
  </r>
  <r>
    <n v="143"/>
    <x v="2"/>
    <x v="0"/>
    <x v="32"/>
    <x v="0"/>
  </r>
  <r>
    <n v="144"/>
    <x v="4"/>
    <x v="0"/>
    <x v="23"/>
    <x v="0"/>
  </r>
  <r>
    <n v="145"/>
    <x v="10"/>
    <x v="0"/>
    <x v="48"/>
    <x v="0"/>
  </r>
  <r>
    <n v="146"/>
    <x v="6"/>
    <x v="0"/>
    <x v="16"/>
    <x v="0"/>
  </r>
  <r>
    <n v="147"/>
    <x v="2"/>
    <x v="1"/>
    <x v="43"/>
    <x v="0"/>
  </r>
  <r>
    <n v="148"/>
    <x v="1"/>
    <x v="1"/>
    <x v="54"/>
    <x v="0"/>
  </r>
  <r>
    <n v="149"/>
    <x v="4"/>
    <x v="1"/>
    <x v="69"/>
    <x v="0"/>
  </r>
  <r>
    <n v="150"/>
    <x v="2"/>
    <x v="1"/>
    <x v="0"/>
    <x v="0"/>
  </r>
  <r>
    <n v="151"/>
    <x v="7"/>
    <x v="0"/>
    <x v="6"/>
    <x v="0"/>
  </r>
  <r>
    <n v="152"/>
    <x v="10"/>
    <x v="1"/>
    <x v="70"/>
    <x v="0"/>
  </r>
  <r>
    <n v="153"/>
    <x v="2"/>
    <x v="0"/>
    <x v="26"/>
    <x v="0"/>
  </r>
  <r>
    <n v="154"/>
    <x v="10"/>
    <x v="0"/>
    <x v="33"/>
    <x v="0"/>
  </r>
  <r>
    <n v="155"/>
    <x v="11"/>
    <x v="0"/>
    <x v="52"/>
    <x v="0"/>
  </r>
  <r>
    <n v="156"/>
    <x v="0"/>
    <x v="1"/>
    <x v="9"/>
    <x v="0"/>
  </r>
  <r>
    <n v="157"/>
    <x v="3"/>
    <x v="1"/>
    <x v="57"/>
    <x v="0"/>
  </r>
  <r>
    <n v="158"/>
    <x v="2"/>
    <x v="1"/>
    <x v="62"/>
    <x v="0"/>
  </r>
  <r>
    <n v="159"/>
    <x v="2"/>
    <x v="0"/>
    <x v="38"/>
    <x v="0"/>
  </r>
  <r>
    <n v="160"/>
    <x v="2"/>
    <x v="0"/>
    <x v="14"/>
    <x v="0"/>
  </r>
  <r>
    <n v="161"/>
    <x v="0"/>
    <x v="1"/>
    <x v="19"/>
    <x v="0"/>
  </r>
  <r>
    <n v="162"/>
    <x v="2"/>
    <x v="1"/>
    <x v="15"/>
    <x v="0"/>
  </r>
  <r>
    <n v="163"/>
    <x v="2"/>
    <x v="1"/>
    <x v="4"/>
    <x v="0"/>
  </r>
  <r>
    <n v="164"/>
    <x v="2"/>
    <x v="0"/>
    <x v="51"/>
    <x v="0"/>
  </r>
  <r>
    <n v="165"/>
    <x v="13"/>
    <x v="0"/>
    <x v="9"/>
    <x v="0"/>
  </r>
  <r>
    <n v="166"/>
    <x v="0"/>
    <x v="0"/>
    <x v="23"/>
    <x v="0"/>
  </r>
  <r>
    <n v="167"/>
    <x v="3"/>
    <x v="1"/>
    <x v="23"/>
    <x v="0"/>
  </r>
  <r>
    <n v="168"/>
    <x v="0"/>
    <x v="1"/>
    <x v="29"/>
    <x v="0"/>
  </r>
  <r>
    <n v="169"/>
    <x v="0"/>
    <x v="1"/>
    <x v="34"/>
    <x v="0"/>
  </r>
  <r>
    <n v="170"/>
    <x v="10"/>
    <x v="0"/>
    <x v="40"/>
    <x v="0"/>
  </r>
  <r>
    <n v="171"/>
    <x v="2"/>
    <x v="0"/>
    <x v="0"/>
    <x v="0"/>
  </r>
  <r>
    <n v="172"/>
    <x v="2"/>
    <x v="0"/>
    <x v="51"/>
    <x v="0"/>
  </r>
  <r>
    <n v="173"/>
    <x v="11"/>
    <x v="0"/>
    <x v="22"/>
    <x v="0"/>
  </r>
  <r>
    <n v="174"/>
    <x v="10"/>
    <x v="0"/>
    <x v="19"/>
    <x v="0"/>
  </r>
  <r>
    <n v="175"/>
    <x v="2"/>
    <x v="0"/>
    <x v="7"/>
    <x v="0"/>
  </r>
  <r>
    <n v="176"/>
    <x v="0"/>
    <x v="0"/>
    <x v="32"/>
    <x v="0"/>
  </r>
  <r>
    <n v="177"/>
    <x v="11"/>
    <x v="0"/>
    <x v="8"/>
    <x v="0"/>
  </r>
  <r>
    <n v="178"/>
    <x v="11"/>
    <x v="1"/>
    <x v="58"/>
    <x v="0"/>
  </r>
  <r>
    <n v="179"/>
    <x v="0"/>
    <x v="1"/>
    <x v="23"/>
    <x v="0"/>
  </r>
  <r>
    <n v="180"/>
    <x v="2"/>
    <x v="1"/>
    <x v="4"/>
    <x v="0"/>
  </r>
  <r>
    <n v="181"/>
    <x v="8"/>
    <x v="1"/>
    <x v="50"/>
    <x v="0"/>
  </r>
  <r>
    <n v="182"/>
    <x v="3"/>
    <x v="0"/>
    <x v="25"/>
    <x v="0"/>
  </r>
  <r>
    <n v="183"/>
    <x v="11"/>
    <x v="0"/>
    <x v="24"/>
    <x v="0"/>
  </r>
  <r>
    <n v="184"/>
    <x v="5"/>
    <x v="0"/>
    <x v="42"/>
    <x v="0"/>
  </r>
  <r>
    <n v="185"/>
    <x v="8"/>
    <x v="0"/>
    <x v="53"/>
    <x v="0"/>
  </r>
  <r>
    <n v="186"/>
    <x v="5"/>
    <x v="1"/>
    <x v="15"/>
    <x v="0"/>
  </r>
  <r>
    <n v="187"/>
    <x v="0"/>
    <x v="1"/>
    <x v="19"/>
    <x v="0"/>
  </r>
  <r>
    <n v="188"/>
    <x v="11"/>
    <x v="1"/>
    <x v="27"/>
    <x v="0"/>
  </r>
  <r>
    <n v="189"/>
    <x v="2"/>
    <x v="1"/>
    <x v="22"/>
    <x v="0"/>
  </r>
  <r>
    <n v="190"/>
    <x v="0"/>
    <x v="0"/>
    <x v="68"/>
    <x v="0"/>
  </r>
  <r>
    <n v="191"/>
    <x v="7"/>
    <x v="1"/>
    <x v="45"/>
    <x v="0"/>
  </r>
  <r>
    <n v="192"/>
    <x v="2"/>
    <x v="1"/>
    <x v="24"/>
    <x v="0"/>
  </r>
  <r>
    <n v="193"/>
    <x v="11"/>
    <x v="1"/>
    <x v="12"/>
    <x v="0"/>
  </r>
  <r>
    <n v="194"/>
    <x v="11"/>
    <x v="1"/>
    <x v="13"/>
    <x v="0"/>
  </r>
  <r>
    <n v="195"/>
    <x v="2"/>
    <x v="1"/>
    <x v="47"/>
    <x v="0"/>
  </r>
  <r>
    <n v="196"/>
    <x v="2"/>
    <x v="0"/>
    <x v="25"/>
    <x v="0"/>
  </r>
  <r>
    <n v="197"/>
    <x v="2"/>
    <x v="0"/>
    <x v="18"/>
    <x v="0"/>
  </r>
  <r>
    <n v="198"/>
    <x v="2"/>
    <x v="0"/>
    <x v="39"/>
    <x v="0"/>
  </r>
  <r>
    <n v="199"/>
    <x v="3"/>
    <x v="1"/>
    <x v="65"/>
    <x v="0"/>
  </r>
  <r>
    <n v="200"/>
    <x v="10"/>
    <x v="0"/>
    <x v="23"/>
    <x v="0"/>
  </r>
  <r>
    <n v="201"/>
    <x v="3"/>
    <x v="1"/>
    <x v="57"/>
    <x v="0"/>
  </r>
  <r>
    <n v="202"/>
    <x v="2"/>
    <x v="0"/>
    <x v="53"/>
    <x v="0"/>
  </r>
  <r>
    <n v="203"/>
    <x v="9"/>
    <x v="1"/>
    <x v="8"/>
    <x v="0"/>
  </r>
  <r>
    <n v="204"/>
    <x v="0"/>
    <x v="0"/>
    <x v="37"/>
    <x v="0"/>
  </r>
  <r>
    <n v="205"/>
    <x v="10"/>
    <x v="1"/>
    <x v="71"/>
    <x v="0"/>
  </r>
  <r>
    <n v="206"/>
    <x v="2"/>
    <x v="1"/>
    <x v="52"/>
    <x v="0"/>
  </r>
  <r>
    <n v="207"/>
    <x v="4"/>
    <x v="0"/>
    <x v="6"/>
    <x v="0"/>
  </r>
  <r>
    <n v="208"/>
    <x v="2"/>
    <x v="1"/>
    <x v="26"/>
    <x v="0"/>
  </r>
  <r>
    <n v="209"/>
    <x v="0"/>
    <x v="0"/>
    <x v="42"/>
    <x v="0"/>
  </r>
  <r>
    <n v="210"/>
    <x v="2"/>
    <x v="0"/>
    <x v="22"/>
    <x v="0"/>
  </r>
  <r>
    <n v="211"/>
    <x v="0"/>
    <x v="1"/>
    <x v="42"/>
    <x v="0"/>
  </r>
  <r>
    <n v="212"/>
    <x v="7"/>
    <x v="1"/>
    <x v="26"/>
    <x v="0"/>
  </r>
  <r>
    <n v="213"/>
    <x v="2"/>
    <x v="1"/>
    <x v="41"/>
    <x v="0"/>
  </r>
  <r>
    <n v="214"/>
    <x v="2"/>
    <x v="1"/>
    <x v="48"/>
    <x v="0"/>
  </r>
  <r>
    <n v="215"/>
    <x v="2"/>
    <x v="0"/>
    <x v="44"/>
    <x v="0"/>
  </r>
  <r>
    <n v="216"/>
    <x v="11"/>
    <x v="0"/>
    <x v="71"/>
    <x v="0"/>
  </r>
  <r>
    <n v="217"/>
    <x v="2"/>
    <x v="1"/>
    <x v="44"/>
    <x v="0"/>
  </r>
  <r>
    <n v="218"/>
    <x v="0"/>
    <x v="1"/>
    <x v="49"/>
    <x v="0"/>
  </r>
  <r>
    <n v="219"/>
    <x v="2"/>
    <x v="0"/>
    <x v="51"/>
    <x v="0"/>
  </r>
  <r>
    <n v="220"/>
    <x v="3"/>
    <x v="0"/>
    <x v="68"/>
    <x v="0"/>
  </r>
  <r>
    <n v="221"/>
    <x v="3"/>
    <x v="0"/>
    <x v="13"/>
    <x v="0"/>
  </r>
  <r>
    <n v="222"/>
    <x v="6"/>
    <x v="0"/>
    <x v="33"/>
    <x v="0"/>
  </r>
  <r>
    <n v="223"/>
    <x v="11"/>
    <x v="0"/>
    <x v="62"/>
    <x v="0"/>
  </r>
  <r>
    <n v="224"/>
    <x v="11"/>
    <x v="0"/>
    <x v="13"/>
    <x v="0"/>
  </r>
  <r>
    <n v="225"/>
    <x v="5"/>
    <x v="1"/>
    <x v="40"/>
    <x v="0"/>
  </r>
  <r>
    <n v="226"/>
    <x v="2"/>
    <x v="0"/>
    <x v="0"/>
    <x v="0"/>
  </r>
  <r>
    <n v="227"/>
    <x v="2"/>
    <x v="1"/>
    <x v="25"/>
    <x v="0"/>
  </r>
  <r>
    <n v="228"/>
    <x v="0"/>
    <x v="1"/>
    <x v="49"/>
    <x v="0"/>
  </r>
  <r>
    <n v="229"/>
    <x v="0"/>
    <x v="0"/>
    <x v="3"/>
    <x v="0"/>
  </r>
  <r>
    <n v="230"/>
    <x v="2"/>
    <x v="0"/>
    <x v="42"/>
    <x v="0"/>
  </r>
  <r>
    <n v="231"/>
    <x v="2"/>
    <x v="0"/>
    <x v="62"/>
    <x v="0"/>
  </r>
  <r>
    <n v="232"/>
    <x v="2"/>
    <x v="1"/>
    <x v="71"/>
    <x v="0"/>
  </r>
  <r>
    <n v="233"/>
    <x v="10"/>
    <x v="1"/>
    <x v="39"/>
    <x v="0"/>
  </r>
  <r>
    <n v="234"/>
    <x v="8"/>
    <x v="0"/>
    <x v="33"/>
    <x v="0"/>
  </r>
  <r>
    <n v="235"/>
    <x v="2"/>
    <x v="0"/>
    <x v="62"/>
    <x v="0"/>
  </r>
  <r>
    <n v="236"/>
    <x v="2"/>
    <x v="1"/>
    <x v="59"/>
    <x v="0"/>
  </r>
  <r>
    <n v="237"/>
    <x v="0"/>
    <x v="1"/>
    <x v="66"/>
    <x v="0"/>
  </r>
  <r>
    <n v="238"/>
    <x v="10"/>
    <x v="0"/>
    <x v="62"/>
    <x v="0"/>
  </r>
  <r>
    <n v="239"/>
    <x v="11"/>
    <x v="1"/>
    <x v="25"/>
    <x v="0"/>
  </r>
  <r>
    <n v="240"/>
    <x v="2"/>
    <x v="0"/>
    <x v="15"/>
    <x v="0"/>
  </r>
  <r>
    <n v="241"/>
    <x v="2"/>
    <x v="1"/>
    <x v="28"/>
    <x v="0"/>
  </r>
  <r>
    <n v="242"/>
    <x v="2"/>
    <x v="1"/>
    <x v="56"/>
    <x v="0"/>
  </r>
  <r>
    <n v="243"/>
    <x v="2"/>
    <x v="0"/>
    <x v="48"/>
    <x v="0"/>
  </r>
  <r>
    <n v="244"/>
    <x v="5"/>
    <x v="1"/>
    <x v="63"/>
    <x v="0"/>
  </r>
  <r>
    <n v="245"/>
    <x v="11"/>
    <x v="0"/>
    <x v="15"/>
    <x v="0"/>
  </r>
  <r>
    <n v="246"/>
    <x v="0"/>
    <x v="1"/>
    <x v="65"/>
    <x v="0"/>
  </r>
  <r>
    <n v="247"/>
    <x v="0"/>
    <x v="0"/>
    <x v="71"/>
    <x v="0"/>
  </r>
  <r>
    <n v="248"/>
    <x v="2"/>
    <x v="1"/>
    <x v="21"/>
    <x v="0"/>
  </r>
  <r>
    <n v="249"/>
    <x v="2"/>
    <x v="0"/>
    <x v="64"/>
    <x v="0"/>
  </r>
  <r>
    <n v="250"/>
    <x v="11"/>
    <x v="1"/>
    <x v="47"/>
    <x v="0"/>
  </r>
  <r>
    <n v="251"/>
    <x v="0"/>
    <x v="0"/>
    <x v="1"/>
    <x v="0"/>
  </r>
  <r>
    <n v="252"/>
    <x v="2"/>
    <x v="1"/>
    <x v="37"/>
    <x v="0"/>
  </r>
  <r>
    <n v="253"/>
    <x v="0"/>
    <x v="1"/>
    <x v="65"/>
    <x v="0"/>
  </r>
  <r>
    <n v="254"/>
    <x v="0"/>
    <x v="1"/>
    <x v="61"/>
    <x v="0"/>
  </r>
  <r>
    <n v="255"/>
    <x v="10"/>
    <x v="0"/>
    <x v="5"/>
    <x v="0"/>
  </r>
  <r>
    <n v="256"/>
    <x v="3"/>
    <x v="0"/>
    <x v="27"/>
    <x v="0"/>
  </r>
  <r>
    <n v="257"/>
    <x v="2"/>
    <x v="0"/>
    <x v="9"/>
    <x v="0"/>
  </r>
  <r>
    <n v="258"/>
    <x v="11"/>
    <x v="1"/>
    <x v="60"/>
    <x v="0"/>
  </r>
  <r>
    <n v="259"/>
    <x v="11"/>
    <x v="0"/>
    <x v="64"/>
    <x v="0"/>
  </r>
  <r>
    <n v="260"/>
    <x v="2"/>
    <x v="1"/>
    <x v="61"/>
    <x v="0"/>
  </r>
  <r>
    <n v="261"/>
    <x v="0"/>
    <x v="0"/>
    <x v="67"/>
    <x v="0"/>
  </r>
  <r>
    <n v="262"/>
    <x v="9"/>
    <x v="0"/>
    <x v="20"/>
    <x v="0"/>
  </r>
  <r>
    <n v="263"/>
    <x v="2"/>
    <x v="1"/>
    <x v="6"/>
    <x v="0"/>
  </r>
  <r>
    <n v="264"/>
    <x v="2"/>
    <x v="0"/>
    <x v="32"/>
    <x v="0"/>
  </r>
  <r>
    <n v="265"/>
    <x v="3"/>
    <x v="0"/>
    <x v="24"/>
    <x v="0"/>
  </r>
  <r>
    <n v="266"/>
    <x v="2"/>
    <x v="1"/>
    <x v="33"/>
    <x v="0"/>
  </r>
  <r>
    <n v="267"/>
    <x v="2"/>
    <x v="1"/>
    <x v="0"/>
    <x v="0"/>
  </r>
  <r>
    <n v="268"/>
    <x v="11"/>
    <x v="0"/>
    <x v="21"/>
    <x v="0"/>
  </r>
  <r>
    <n v="269"/>
    <x v="2"/>
    <x v="1"/>
    <x v="53"/>
    <x v="0"/>
  </r>
  <r>
    <n v="270"/>
    <x v="3"/>
    <x v="1"/>
    <x v="46"/>
    <x v="0"/>
  </r>
  <r>
    <n v="271"/>
    <x v="2"/>
    <x v="0"/>
    <x v="19"/>
    <x v="0"/>
  </r>
  <r>
    <n v="272"/>
    <x v="0"/>
    <x v="0"/>
    <x v="35"/>
    <x v="0"/>
  </r>
  <r>
    <n v="273"/>
    <x v="2"/>
    <x v="0"/>
    <x v="49"/>
    <x v="0"/>
  </r>
  <r>
    <n v="274"/>
    <x v="2"/>
    <x v="0"/>
    <x v="72"/>
    <x v="0"/>
  </r>
  <r>
    <n v="275"/>
    <x v="10"/>
    <x v="1"/>
    <x v="34"/>
    <x v="0"/>
  </r>
  <r>
    <n v="276"/>
    <x v="11"/>
    <x v="1"/>
    <x v="22"/>
    <x v="0"/>
  </r>
  <r>
    <n v="277"/>
    <x v="2"/>
    <x v="1"/>
    <x v="16"/>
    <x v="0"/>
  </r>
  <r>
    <n v="278"/>
    <x v="2"/>
    <x v="1"/>
    <x v="70"/>
    <x v="0"/>
  </r>
  <r>
    <n v="279"/>
    <x v="11"/>
    <x v="0"/>
    <x v="59"/>
    <x v="0"/>
  </r>
  <r>
    <n v="280"/>
    <x v="2"/>
    <x v="0"/>
    <x v="47"/>
    <x v="0"/>
  </r>
  <r>
    <n v="281"/>
    <x v="2"/>
    <x v="0"/>
    <x v="8"/>
    <x v="0"/>
  </r>
  <r>
    <n v="282"/>
    <x v="2"/>
    <x v="1"/>
    <x v="35"/>
    <x v="0"/>
  </r>
  <r>
    <n v="283"/>
    <x v="2"/>
    <x v="0"/>
    <x v="48"/>
    <x v="0"/>
  </r>
  <r>
    <n v="284"/>
    <x v="2"/>
    <x v="0"/>
    <x v="10"/>
    <x v="0"/>
  </r>
  <r>
    <n v="285"/>
    <x v="3"/>
    <x v="0"/>
    <x v="51"/>
    <x v="0"/>
  </r>
  <r>
    <n v="286"/>
    <x v="2"/>
    <x v="0"/>
    <x v="42"/>
    <x v="0"/>
  </r>
  <r>
    <n v="287"/>
    <x v="5"/>
    <x v="0"/>
    <x v="53"/>
    <x v="0"/>
  </r>
  <r>
    <n v="288"/>
    <x v="2"/>
    <x v="0"/>
    <x v="18"/>
    <x v="0"/>
  </r>
  <r>
    <n v="289"/>
    <x v="0"/>
    <x v="0"/>
    <x v="10"/>
    <x v="0"/>
  </r>
  <r>
    <n v="290"/>
    <x v="1"/>
    <x v="1"/>
    <x v="68"/>
    <x v="0"/>
  </r>
  <r>
    <n v="291"/>
    <x v="11"/>
    <x v="1"/>
    <x v="72"/>
    <x v="0"/>
  </r>
  <r>
    <n v="292"/>
    <x v="11"/>
    <x v="0"/>
    <x v="24"/>
    <x v="0"/>
  </r>
  <r>
    <n v="293"/>
    <x v="11"/>
    <x v="1"/>
    <x v="6"/>
    <x v="0"/>
  </r>
  <r>
    <n v="294"/>
    <x v="0"/>
    <x v="1"/>
    <x v="39"/>
    <x v="0"/>
  </r>
  <r>
    <n v="295"/>
    <x v="11"/>
    <x v="1"/>
    <x v="72"/>
    <x v="0"/>
  </r>
  <r>
    <n v="296"/>
    <x v="4"/>
    <x v="1"/>
    <x v="7"/>
    <x v="0"/>
  </r>
  <r>
    <n v="297"/>
    <x v="11"/>
    <x v="0"/>
    <x v="38"/>
    <x v="0"/>
  </r>
  <r>
    <n v="298"/>
    <x v="1"/>
    <x v="0"/>
    <x v="49"/>
    <x v="0"/>
  </r>
  <r>
    <n v="299"/>
    <x v="11"/>
    <x v="0"/>
    <x v="64"/>
    <x v="0"/>
  </r>
  <r>
    <n v="300"/>
    <x v="11"/>
    <x v="1"/>
    <x v="24"/>
    <x v="0"/>
  </r>
  <r>
    <n v="301"/>
    <x v="11"/>
    <x v="0"/>
    <x v="32"/>
    <x v="0"/>
  </r>
  <r>
    <n v="302"/>
    <x v="7"/>
    <x v="1"/>
    <x v="43"/>
    <x v="0"/>
  </r>
  <r>
    <n v="303"/>
    <x v="11"/>
    <x v="1"/>
    <x v="69"/>
    <x v="0"/>
  </r>
  <r>
    <n v="304"/>
    <x v="11"/>
    <x v="1"/>
    <x v="68"/>
    <x v="0"/>
  </r>
  <r>
    <n v="305"/>
    <x v="3"/>
    <x v="1"/>
    <x v="64"/>
    <x v="0"/>
  </r>
  <r>
    <n v="306"/>
    <x v="11"/>
    <x v="1"/>
    <x v="31"/>
    <x v="0"/>
  </r>
  <r>
    <n v="307"/>
    <x v="0"/>
    <x v="0"/>
    <x v="11"/>
    <x v="0"/>
  </r>
  <r>
    <n v="308"/>
    <x v="1"/>
    <x v="1"/>
    <x v="60"/>
    <x v="0"/>
  </r>
  <r>
    <n v="309"/>
    <x v="8"/>
    <x v="0"/>
    <x v="7"/>
    <x v="0"/>
  </r>
  <r>
    <n v="310"/>
    <x v="0"/>
    <x v="0"/>
    <x v="28"/>
    <x v="0"/>
  </r>
  <r>
    <n v="311"/>
    <x v="3"/>
    <x v="0"/>
    <x v="71"/>
    <x v="0"/>
  </r>
  <r>
    <n v="312"/>
    <x v="10"/>
    <x v="0"/>
    <x v="18"/>
    <x v="0"/>
  </r>
  <r>
    <n v="313"/>
    <x v="11"/>
    <x v="1"/>
    <x v="55"/>
    <x v="0"/>
  </r>
  <r>
    <n v="314"/>
    <x v="1"/>
    <x v="0"/>
    <x v="18"/>
    <x v="0"/>
  </r>
  <r>
    <n v="315"/>
    <x v="11"/>
    <x v="1"/>
    <x v="16"/>
    <x v="0"/>
  </r>
  <r>
    <n v="316"/>
    <x v="11"/>
    <x v="1"/>
    <x v="37"/>
    <x v="0"/>
  </r>
  <r>
    <n v="317"/>
    <x v="0"/>
    <x v="0"/>
    <x v="58"/>
    <x v="0"/>
  </r>
  <r>
    <n v="318"/>
    <x v="11"/>
    <x v="1"/>
    <x v="17"/>
    <x v="0"/>
  </r>
  <r>
    <n v="319"/>
    <x v="11"/>
    <x v="1"/>
    <x v="2"/>
    <x v="0"/>
  </r>
  <r>
    <n v="320"/>
    <x v="7"/>
    <x v="0"/>
    <x v="21"/>
    <x v="0"/>
  </r>
  <r>
    <n v="321"/>
    <x v="11"/>
    <x v="0"/>
    <x v="39"/>
    <x v="0"/>
  </r>
  <r>
    <n v="322"/>
    <x v="11"/>
    <x v="0"/>
    <x v="28"/>
    <x v="0"/>
  </r>
  <r>
    <n v="323"/>
    <x v="0"/>
    <x v="0"/>
    <x v="1"/>
    <x v="0"/>
  </r>
  <r>
    <n v="324"/>
    <x v="3"/>
    <x v="1"/>
    <x v="50"/>
    <x v="0"/>
  </r>
  <r>
    <n v="325"/>
    <x v="0"/>
    <x v="0"/>
    <x v="39"/>
    <x v="0"/>
  </r>
  <r>
    <n v="326"/>
    <x v="12"/>
    <x v="0"/>
    <x v="3"/>
    <x v="0"/>
  </r>
  <r>
    <n v="327"/>
    <x v="11"/>
    <x v="1"/>
    <x v="9"/>
    <x v="0"/>
  </r>
  <r>
    <n v="328"/>
    <x v="11"/>
    <x v="0"/>
    <x v="72"/>
    <x v="0"/>
  </r>
  <r>
    <n v="329"/>
    <x v="1"/>
    <x v="1"/>
    <x v="29"/>
    <x v="0"/>
  </r>
  <r>
    <n v="330"/>
    <x v="11"/>
    <x v="1"/>
    <x v="35"/>
    <x v="0"/>
  </r>
  <r>
    <n v="331"/>
    <x v="5"/>
    <x v="0"/>
    <x v="58"/>
    <x v="0"/>
  </r>
  <r>
    <n v="332"/>
    <x v="11"/>
    <x v="0"/>
    <x v="20"/>
    <x v="0"/>
  </r>
  <r>
    <n v="333"/>
    <x v="7"/>
    <x v="0"/>
    <x v="35"/>
    <x v="0"/>
  </r>
  <r>
    <n v="334"/>
    <x v="0"/>
    <x v="0"/>
    <x v="48"/>
    <x v="0"/>
  </r>
  <r>
    <n v="335"/>
    <x v="11"/>
    <x v="1"/>
    <x v="11"/>
    <x v="0"/>
  </r>
  <r>
    <n v="336"/>
    <x v="1"/>
    <x v="1"/>
    <x v="70"/>
    <x v="0"/>
  </r>
  <r>
    <n v="337"/>
    <x v="5"/>
    <x v="0"/>
    <x v="64"/>
    <x v="0"/>
  </r>
  <r>
    <n v="338"/>
    <x v="11"/>
    <x v="1"/>
    <x v="47"/>
    <x v="0"/>
  </r>
  <r>
    <n v="339"/>
    <x v="0"/>
    <x v="1"/>
    <x v="38"/>
    <x v="0"/>
  </r>
  <r>
    <n v="340"/>
    <x v="0"/>
    <x v="0"/>
    <x v="19"/>
    <x v="0"/>
  </r>
  <r>
    <n v="341"/>
    <x v="1"/>
    <x v="1"/>
    <x v="72"/>
    <x v="0"/>
  </r>
  <r>
    <n v="342"/>
    <x v="11"/>
    <x v="1"/>
    <x v="11"/>
    <x v="0"/>
  </r>
  <r>
    <n v="343"/>
    <x v="11"/>
    <x v="1"/>
    <x v="61"/>
    <x v="0"/>
  </r>
  <r>
    <n v="344"/>
    <x v="9"/>
    <x v="1"/>
    <x v="12"/>
    <x v="0"/>
  </r>
  <r>
    <n v="345"/>
    <x v="11"/>
    <x v="1"/>
    <x v="0"/>
    <x v="0"/>
  </r>
  <r>
    <n v="346"/>
    <x v="1"/>
    <x v="1"/>
    <x v="23"/>
    <x v="0"/>
  </r>
  <r>
    <n v="347"/>
    <x v="4"/>
    <x v="1"/>
    <x v="22"/>
    <x v="0"/>
  </r>
  <r>
    <n v="348"/>
    <x v="0"/>
    <x v="0"/>
    <x v="55"/>
    <x v="0"/>
  </r>
  <r>
    <n v="349"/>
    <x v="4"/>
    <x v="1"/>
    <x v="29"/>
    <x v="0"/>
  </r>
  <r>
    <n v="350"/>
    <x v="7"/>
    <x v="1"/>
    <x v="2"/>
    <x v="0"/>
  </r>
  <r>
    <n v="351"/>
    <x v="3"/>
    <x v="1"/>
    <x v="56"/>
    <x v="0"/>
  </r>
  <r>
    <n v="352"/>
    <x v="0"/>
    <x v="0"/>
    <x v="27"/>
    <x v="0"/>
  </r>
  <r>
    <n v="353"/>
    <x v="0"/>
    <x v="1"/>
    <x v="24"/>
    <x v="0"/>
  </r>
  <r>
    <n v="354"/>
    <x v="11"/>
    <x v="0"/>
    <x v="43"/>
    <x v="0"/>
  </r>
  <r>
    <n v="355"/>
    <x v="0"/>
    <x v="1"/>
    <x v="1"/>
    <x v="0"/>
  </r>
  <r>
    <n v="356"/>
    <x v="11"/>
    <x v="0"/>
    <x v="62"/>
    <x v="0"/>
  </r>
  <r>
    <n v="357"/>
    <x v="6"/>
    <x v="1"/>
    <x v="7"/>
    <x v="0"/>
  </r>
  <r>
    <n v="358"/>
    <x v="1"/>
    <x v="0"/>
    <x v="57"/>
    <x v="0"/>
  </r>
  <r>
    <n v="359"/>
    <x v="0"/>
    <x v="1"/>
    <x v="33"/>
    <x v="0"/>
  </r>
  <r>
    <n v="360"/>
    <x v="11"/>
    <x v="0"/>
    <x v="9"/>
    <x v="0"/>
  </r>
  <r>
    <n v="361"/>
    <x v="10"/>
    <x v="0"/>
    <x v="56"/>
    <x v="0"/>
  </r>
  <r>
    <n v="362"/>
    <x v="11"/>
    <x v="0"/>
    <x v="19"/>
    <x v="0"/>
  </r>
  <r>
    <n v="363"/>
    <x v="11"/>
    <x v="1"/>
    <x v="14"/>
    <x v="0"/>
  </r>
  <r>
    <n v="364"/>
    <x v="1"/>
    <x v="0"/>
    <x v="48"/>
    <x v="0"/>
  </r>
  <r>
    <n v="365"/>
    <x v="0"/>
    <x v="0"/>
    <x v="32"/>
    <x v="0"/>
  </r>
  <r>
    <n v="366"/>
    <x v="11"/>
    <x v="1"/>
    <x v="42"/>
    <x v="0"/>
  </r>
  <r>
    <n v="367"/>
    <x v="11"/>
    <x v="0"/>
    <x v="45"/>
    <x v="0"/>
  </r>
  <r>
    <n v="368"/>
    <x v="9"/>
    <x v="1"/>
    <x v="64"/>
    <x v="0"/>
  </r>
  <r>
    <n v="369"/>
    <x v="0"/>
    <x v="1"/>
    <x v="2"/>
    <x v="0"/>
  </r>
  <r>
    <n v="370"/>
    <x v="3"/>
    <x v="1"/>
    <x v="17"/>
    <x v="0"/>
  </r>
  <r>
    <n v="371"/>
    <x v="1"/>
    <x v="0"/>
    <x v="19"/>
    <x v="0"/>
  </r>
  <r>
    <n v="372"/>
    <x v="11"/>
    <x v="0"/>
    <x v="44"/>
    <x v="0"/>
  </r>
  <r>
    <n v="373"/>
    <x v="11"/>
    <x v="1"/>
    <x v="37"/>
    <x v="0"/>
  </r>
  <r>
    <n v="374"/>
    <x v="4"/>
    <x v="0"/>
    <x v="68"/>
    <x v="0"/>
  </r>
  <r>
    <n v="375"/>
    <x v="3"/>
    <x v="1"/>
    <x v="71"/>
    <x v="0"/>
  </r>
  <r>
    <n v="376"/>
    <x v="11"/>
    <x v="1"/>
    <x v="37"/>
    <x v="0"/>
  </r>
  <r>
    <n v="377"/>
    <x v="11"/>
    <x v="1"/>
    <x v="52"/>
    <x v="0"/>
  </r>
  <r>
    <n v="378"/>
    <x v="13"/>
    <x v="0"/>
    <x v="63"/>
    <x v="0"/>
  </r>
  <r>
    <n v="379"/>
    <x v="11"/>
    <x v="0"/>
    <x v="64"/>
    <x v="0"/>
  </r>
  <r>
    <n v="380"/>
    <x v="0"/>
    <x v="1"/>
    <x v="43"/>
    <x v="0"/>
  </r>
  <r>
    <n v="381"/>
    <x v="10"/>
    <x v="0"/>
    <x v="53"/>
    <x v="0"/>
  </r>
  <r>
    <n v="382"/>
    <x v="11"/>
    <x v="0"/>
    <x v="4"/>
    <x v="0"/>
  </r>
  <r>
    <n v="383"/>
    <x v="0"/>
    <x v="1"/>
    <x v="66"/>
    <x v="0"/>
  </r>
  <r>
    <n v="384"/>
    <x v="3"/>
    <x v="0"/>
    <x v="56"/>
    <x v="0"/>
  </r>
  <r>
    <n v="385"/>
    <x v="3"/>
    <x v="1"/>
    <x v="3"/>
    <x v="0"/>
  </r>
  <r>
    <n v="386"/>
    <x v="11"/>
    <x v="1"/>
    <x v="8"/>
    <x v="0"/>
  </r>
  <r>
    <n v="387"/>
    <x v="3"/>
    <x v="1"/>
    <x v="62"/>
    <x v="0"/>
  </r>
  <r>
    <n v="388"/>
    <x v="6"/>
    <x v="0"/>
    <x v="19"/>
    <x v="0"/>
  </r>
  <r>
    <n v="389"/>
    <x v="3"/>
    <x v="1"/>
    <x v="28"/>
    <x v="0"/>
  </r>
  <r>
    <n v="390"/>
    <x v="11"/>
    <x v="0"/>
    <x v="37"/>
    <x v="0"/>
  </r>
  <r>
    <n v="391"/>
    <x v="0"/>
    <x v="1"/>
    <x v="53"/>
    <x v="0"/>
  </r>
  <r>
    <n v="392"/>
    <x v="11"/>
    <x v="0"/>
    <x v="42"/>
    <x v="0"/>
  </r>
  <r>
    <n v="393"/>
    <x v="11"/>
    <x v="1"/>
    <x v="26"/>
    <x v="0"/>
  </r>
  <r>
    <n v="394"/>
    <x v="11"/>
    <x v="1"/>
    <x v="11"/>
    <x v="0"/>
  </r>
  <r>
    <n v="395"/>
    <x v="11"/>
    <x v="1"/>
    <x v="28"/>
    <x v="0"/>
  </r>
  <r>
    <n v="396"/>
    <x v="1"/>
    <x v="1"/>
    <x v="30"/>
    <x v="0"/>
  </r>
  <r>
    <n v="397"/>
    <x v="1"/>
    <x v="1"/>
    <x v="39"/>
    <x v="0"/>
  </r>
  <r>
    <n v="398"/>
    <x v="0"/>
    <x v="0"/>
    <x v="57"/>
    <x v="0"/>
  </r>
  <r>
    <n v="399"/>
    <x v="11"/>
    <x v="1"/>
    <x v="40"/>
    <x v="0"/>
  </r>
  <r>
    <n v="400"/>
    <x v="3"/>
    <x v="0"/>
    <x v="59"/>
    <x v="0"/>
  </r>
  <r>
    <n v="401"/>
    <x v="11"/>
    <x v="0"/>
    <x v="51"/>
    <x v="0"/>
  </r>
  <r>
    <n v="402"/>
    <x v="11"/>
    <x v="0"/>
    <x v="23"/>
    <x v="0"/>
  </r>
  <r>
    <n v="403"/>
    <x v="9"/>
    <x v="0"/>
    <x v="55"/>
    <x v="0"/>
  </r>
  <r>
    <n v="404"/>
    <x v="7"/>
    <x v="1"/>
    <x v="70"/>
    <x v="0"/>
  </r>
  <r>
    <n v="405"/>
    <x v="11"/>
    <x v="1"/>
    <x v="40"/>
    <x v="0"/>
  </r>
  <r>
    <n v="406"/>
    <x v="11"/>
    <x v="1"/>
    <x v="49"/>
    <x v="0"/>
  </r>
  <r>
    <n v="407"/>
    <x v="0"/>
    <x v="1"/>
    <x v="36"/>
    <x v="0"/>
  </r>
  <r>
    <n v="408"/>
    <x v="0"/>
    <x v="0"/>
    <x v="18"/>
    <x v="0"/>
  </r>
  <r>
    <n v="409"/>
    <x v="1"/>
    <x v="0"/>
    <x v="13"/>
    <x v="0"/>
  </r>
  <r>
    <n v="410"/>
    <x v="11"/>
    <x v="1"/>
    <x v="2"/>
    <x v="0"/>
  </r>
  <r>
    <n v="411"/>
    <x v="5"/>
    <x v="0"/>
    <x v="0"/>
    <x v="0"/>
  </r>
  <r>
    <n v="412"/>
    <x v="11"/>
    <x v="1"/>
    <x v="62"/>
    <x v="0"/>
  </r>
  <r>
    <n v="413"/>
    <x v="1"/>
    <x v="0"/>
    <x v="21"/>
    <x v="0"/>
  </r>
  <r>
    <n v="414"/>
    <x v="11"/>
    <x v="0"/>
    <x v="53"/>
    <x v="0"/>
  </r>
  <r>
    <n v="415"/>
    <x v="11"/>
    <x v="0"/>
    <x v="44"/>
    <x v="0"/>
  </r>
  <r>
    <n v="416"/>
    <x v="11"/>
    <x v="1"/>
    <x v="13"/>
    <x v="0"/>
  </r>
  <r>
    <n v="417"/>
    <x v="0"/>
    <x v="0"/>
    <x v="30"/>
    <x v="0"/>
  </r>
  <r>
    <n v="418"/>
    <x v="5"/>
    <x v="1"/>
    <x v="28"/>
    <x v="0"/>
  </r>
  <r>
    <n v="419"/>
    <x v="0"/>
    <x v="0"/>
    <x v="24"/>
    <x v="0"/>
  </r>
  <r>
    <n v="420"/>
    <x v="1"/>
    <x v="1"/>
    <x v="27"/>
    <x v="0"/>
  </r>
  <r>
    <n v="421"/>
    <x v="10"/>
    <x v="0"/>
    <x v="36"/>
    <x v="0"/>
  </r>
  <r>
    <n v="422"/>
    <x v="11"/>
    <x v="1"/>
    <x v="13"/>
    <x v="0"/>
  </r>
  <r>
    <n v="423"/>
    <x v="5"/>
    <x v="1"/>
    <x v="23"/>
    <x v="0"/>
  </r>
  <r>
    <n v="424"/>
    <x v="1"/>
    <x v="0"/>
    <x v="24"/>
    <x v="0"/>
  </r>
  <r>
    <n v="425"/>
    <x v="11"/>
    <x v="0"/>
    <x v="47"/>
    <x v="0"/>
  </r>
  <r>
    <n v="426"/>
    <x v="5"/>
    <x v="1"/>
    <x v="20"/>
    <x v="0"/>
  </r>
  <r>
    <n v="427"/>
    <x v="11"/>
    <x v="0"/>
    <x v="22"/>
    <x v="0"/>
  </r>
  <r>
    <n v="428"/>
    <x v="3"/>
    <x v="1"/>
    <x v="56"/>
    <x v="0"/>
  </r>
  <r>
    <n v="429"/>
    <x v="7"/>
    <x v="1"/>
    <x v="64"/>
    <x v="0"/>
  </r>
  <r>
    <n v="430"/>
    <x v="11"/>
    <x v="0"/>
    <x v="10"/>
    <x v="0"/>
  </r>
  <r>
    <n v="431"/>
    <x v="11"/>
    <x v="1"/>
    <x v="49"/>
    <x v="0"/>
  </r>
  <r>
    <n v="432"/>
    <x v="1"/>
    <x v="1"/>
    <x v="9"/>
    <x v="0"/>
  </r>
  <r>
    <n v="433"/>
    <x v="11"/>
    <x v="0"/>
    <x v="29"/>
    <x v="0"/>
  </r>
  <r>
    <n v="434"/>
    <x v="6"/>
    <x v="0"/>
    <x v="67"/>
    <x v="0"/>
  </r>
  <r>
    <n v="435"/>
    <x v="11"/>
    <x v="1"/>
    <x v="37"/>
    <x v="0"/>
  </r>
  <r>
    <n v="436"/>
    <x v="1"/>
    <x v="0"/>
    <x v="4"/>
    <x v="0"/>
  </r>
  <r>
    <n v="437"/>
    <x v="2"/>
    <x v="1"/>
    <x v="28"/>
    <x v="0"/>
  </r>
  <r>
    <n v="438"/>
    <x v="2"/>
    <x v="0"/>
    <x v="38"/>
    <x v="0"/>
  </r>
  <r>
    <n v="439"/>
    <x v="1"/>
    <x v="0"/>
    <x v="46"/>
    <x v="0"/>
  </r>
  <r>
    <n v="440"/>
    <x v="7"/>
    <x v="0"/>
    <x v="40"/>
    <x v="0"/>
  </r>
  <r>
    <n v="441"/>
    <x v="2"/>
    <x v="0"/>
    <x v="25"/>
    <x v="0"/>
  </r>
  <r>
    <n v="442"/>
    <x v="2"/>
    <x v="0"/>
    <x v="5"/>
    <x v="0"/>
  </r>
  <r>
    <n v="443"/>
    <x v="2"/>
    <x v="1"/>
    <x v="48"/>
    <x v="0"/>
  </r>
  <r>
    <n v="444"/>
    <x v="1"/>
    <x v="1"/>
    <x v="45"/>
    <x v="0"/>
  </r>
  <r>
    <n v="445"/>
    <x v="2"/>
    <x v="1"/>
    <x v="21"/>
    <x v="0"/>
  </r>
  <r>
    <n v="446"/>
    <x v="2"/>
    <x v="0"/>
    <x v="65"/>
    <x v="0"/>
  </r>
  <r>
    <n v="447"/>
    <x v="2"/>
    <x v="1"/>
    <x v="25"/>
    <x v="0"/>
  </r>
  <r>
    <n v="448"/>
    <x v="3"/>
    <x v="0"/>
    <x v="13"/>
    <x v="0"/>
  </r>
  <r>
    <n v="449"/>
    <x v="2"/>
    <x v="0"/>
    <x v="30"/>
    <x v="0"/>
  </r>
  <r>
    <n v="450"/>
    <x v="10"/>
    <x v="1"/>
    <x v="30"/>
    <x v="0"/>
  </r>
  <r>
    <n v="451"/>
    <x v="6"/>
    <x v="0"/>
    <x v="46"/>
    <x v="0"/>
  </r>
  <r>
    <n v="452"/>
    <x v="1"/>
    <x v="0"/>
    <x v="8"/>
    <x v="0"/>
  </r>
  <r>
    <n v="453"/>
    <x v="0"/>
    <x v="0"/>
    <x v="41"/>
    <x v="0"/>
  </r>
  <r>
    <n v="454"/>
    <x v="2"/>
    <x v="1"/>
    <x v="33"/>
    <x v="0"/>
  </r>
  <r>
    <n v="455"/>
    <x v="7"/>
    <x v="1"/>
    <x v="41"/>
    <x v="0"/>
  </r>
  <r>
    <n v="456"/>
    <x v="3"/>
    <x v="0"/>
    <x v="8"/>
    <x v="0"/>
  </r>
  <r>
    <n v="457"/>
    <x v="4"/>
    <x v="1"/>
    <x v="3"/>
    <x v="0"/>
  </r>
  <r>
    <n v="458"/>
    <x v="9"/>
    <x v="0"/>
    <x v="44"/>
    <x v="0"/>
  </r>
  <r>
    <n v="459"/>
    <x v="10"/>
    <x v="1"/>
    <x v="39"/>
    <x v="0"/>
  </r>
  <r>
    <n v="460"/>
    <x v="3"/>
    <x v="1"/>
    <x v="64"/>
    <x v="0"/>
  </r>
  <r>
    <n v="461"/>
    <x v="3"/>
    <x v="0"/>
    <x v="25"/>
    <x v="0"/>
  </r>
  <r>
    <n v="462"/>
    <x v="2"/>
    <x v="1"/>
    <x v="59"/>
    <x v="0"/>
  </r>
  <r>
    <n v="463"/>
    <x v="7"/>
    <x v="0"/>
    <x v="29"/>
    <x v="0"/>
  </r>
  <r>
    <n v="464"/>
    <x v="10"/>
    <x v="1"/>
    <x v="70"/>
    <x v="0"/>
  </r>
  <r>
    <n v="465"/>
    <x v="2"/>
    <x v="0"/>
    <x v="1"/>
    <x v="0"/>
  </r>
  <r>
    <n v="466"/>
    <x v="10"/>
    <x v="1"/>
    <x v="9"/>
    <x v="0"/>
  </r>
  <r>
    <n v="467"/>
    <x v="0"/>
    <x v="0"/>
    <x v="5"/>
    <x v="0"/>
  </r>
  <r>
    <n v="468"/>
    <x v="6"/>
    <x v="0"/>
    <x v="13"/>
    <x v="0"/>
  </r>
  <r>
    <n v="469"/>
    <x v="0"/>
    <x v="1"/>
    <x v="36"/>
    <x v="0"/>
  </r>
  <r>
    <n v="470"/>
    <x v="2"/>
    <x v="1"/>
    <x v="9"/>
    <x v="0"/>
  </r>
  <r>
    <n v="471"/>
    <x v="9"/>
    <x v="1"/>
    <x v="42"/>
    <x v="0"/>
  </r>
  <r>
    <n v="472"/>
    <x v="0"/>
    <x v="0"/>
    <x v="71"/>
    <x v="0"/>
  </r>
  <r>
    <n v="473"/>
    <x v="12"/>
    <x v="1"/>
    <x v="26"/>
    <x v="0"/>
  </r>
  <r>
    <n v="474"/>
    <x v="9"/>
    <x v="0"/>
    <x v="46"/>
    <x v="0"/>
  </r>
  <r>
    <n v="475"/>
    <x v="2"/>
    <x v="1"/>
    <x v="47"/>
    <x v="0"/>
  </r>
  <r>
    <n v="476"/>
    <x v="2"/>
    <x v="1"/>
    <x v="59"/>
    <x v="0"/>
  </r>
  <r>
    <n v="477"/>
    <x v="3"/>
    <x v="0"/>
    <x v="0"/>
    <x v="0"/>
  </r>
  <r>
    <n v="478"/>
    <x v="1"/>
    <x v="1"/>
    <x v="18"/>
    <x v="0"/>
  </r>
  <r>
    <n v="479"/>
    <x v="9"/>
    <x v="0"/>
    <x v="4"/>
    <x v="0"/>
  </r>
  <r>
    <n v="480"/>
    <x v="9"/>
    <x v="0"/>
    <x v="32"/>
    <x v="0"/>
  </r>
  <r>
    <n v="481"/>
    <x v="3"/>
    <x v="1"/>
    <x v="1"/>
    <x v="0"/>
  </r>
  <r>
    <n v="482"/>
    <x v="0"/>
    <x v="0"/>
    <x v="10"/>
    <x v="0"/>
  </r>
  <r>
    <n v="483"/>
    <x v="0"/>
    <x v="1"/>
    <x v="23"/>
    <x v="0"/>
  </r>
  <r>
    <n v="484"/>
    <x v="2"/>
    <x v="1"/>
    <x v="7"/>
    <x v="0"/>
  </r>
  <r>
    <n v="485"/>
    <x v="0"/>
    <x v="0"/>
    <x v="26"/>
    <x v="0"/>
  </r>
  <r>
    <n v="486"/>
    <x v="8"/>
    <x v="1"/>
    <x v="24"/>
    <x v="0"/>
  </r>
  <r>
    <n v="487"/>
    <x v="3"/>
    <x v="1"/>
    <x v="4"/>
    <x v="0"/>
  </r>
  <r>
    <n v="488"/>
    <x v="2"/>
    <x v="1"/>
    <x v="26"/>
    <x v="0"/>
  </r>
  <r>
    <n v="489"/>
    <x v="2"/>
    <x v="1"/>
    <x v="6"/>
    <x v="0"/>
  </r>
  <r>
    <n v="490"/>
    <x v="1"/>
    <x v="0"/>
    <x v="33"/>
    <x v="0"/>
  </r>
  <r>
    <n v="491"/>
    <x v="3"/>
    <x v="0"/>
    <x v="22"/>
    <x v="0"/>
  </r>
  <r>
    <n v="492"/>
    <x v="1"/>
    <x v="1"/>
    <x v="9"/>
    <x v="0"/>
  </r>
  <r>
    <n v="493"/>
    <x v="2"/>
    <x v="1"/>
    <x v="10"/>
    <x v="0"/>
  </r>
  <r>
    <n v="494"/>
    <x v="0"/>
    <x v="0"/>
    <x v="26"/>
    <x v="0"/>
  </r>
  <r>
    <n v="495"/>
    <x v="2"/>
    <x v="1"/>
    <x v="41"/>
    <x v="0"/>
  </r>
  <r>
    <n v="496"/>
    <x v="3"/>
    <x v="1"/>
    <x v="58"/>
    <x v="0"/>
  </r>
  <r>
    <n v="497"/>
    <x v="2"/>
    <x v="0"/>
    <x v="61"/>
    <x v="0"/>
  </r>
  <r>
    <n v="498"/>
    <x v="7"/>
    <x v="1"/>
    <x v="9"/>
    <x v="0"/>
  </r>
  <r>
    <n v="499"/>
    <x v="3"/>
    <x v="0"/>
    <x v="37"/>
    <x v="0"/>
  </r>
  <r>
    <n v="500"/>
    <x v="2"/>
    <x v="1"/>
    <x v="25"/>
    <x v="0"/>
  </r>
  <r>
    <n v="501"/>
    <x v="1"/>
    <x v="1"/>
    <x v="71"/>
    <x v="1"/>
  </r>
  <r>
    <n v="502"/>
    <x v="1"/>
    <x v="0"/>
    <x v="27"/>
    <x v="1"/>
  </r>
  <r>
    <n v="503"/>
    <x v="2"/>
    <x v="1"/>
    <x v="64"/>
    <x v="1"/>
  </r>
  <r>
    <n v="504"/>
    <x v="9"/>
    <x v="0"/>
    <x v="14"/>
    <x v="1"/>
  </r>
  <r>
    <n v="505"/>
    <x v="1"/>
    <x v="1"/>
    <x v="15"/>
    <x v="1"/>
  </r>
  <r>
    <n v="506"/>
    <x v="2"/>
    <x v="0"/>
    <x v="71"/>
    <x v="1"/>
  </r>
  <r>
    <n v="507"/>
    <x v="2"/>
    <x v="0"/>
    <x v="17"/>
    <x v="1"/>
  </r>
  <r>
    <n v="508"/>
    <x v="13"/>
    <x v="1"/>
    <x v="11"/>
    <x v="1"/>
  </r>
  <r>
    <n v="509"/>
    <x v="0"/>
    <x v="0"/>
    <x v="58"/>
    <x v="1"/>
  </r>
  <r>
    <n v="510"/>
    <x v="2"/>
    <x v="1"/>
    <x v="2"/>
    <x v="1"/>
  </r>
  <r>
    <n v="511"/>
    <x v="2"/>
    <x v="0"/>
    <x v="44"/>
    <x v="1"/>
  </r>
  <r>
    <n v="512"/>
    <x v="1"/>
    <x v="1"/>
    <x v="46"/>
    <x v="1"/>
  </r>
  <r>
    <n v="513"/>
    <x v="2"/>
    <x v="1"/>
    <x v="43"/>
    <x v="1"/>
  </r>
  <r>
    <n v="514"/>
    <x v="2"/>
    <x v="1"/>
    <x v="37"/>
    <x v="1"/>
  </r>
  <r>
    <n v="515"/>
    <x v="1"/>
    <x v="1"/>
    <x v="33"/>
    <x v="1"/>
  </r>
  <r>
    <n v="516"/>
    <x v="0"/>
    <x v="0"/>
    <x v="47"/>
    <x v="1"/>
  </r>
  <r>
    <n v="517"/>
    <x v="3"/>
    <x v="1"/>
    <x v="25"/>
    <x v="1"/>
  </r>
  <r>
    <n v="518"/>
    <x v="1"/>
    <x v="0"/>
    <x v="30"/>
    <x v="1"/>
  </r>
  <r>
    <n v="519"/>
    <x v="0"/>
    <x v="0"/>
    <x v="7"/>
    <x v="1"/>
  </r>
  <r>
    <n v="520"/>
    <x v="1"/>
    <x v="0"/>
    <x v="4"/>
    <x v="1"/>
  </r>
  <r>
    <n v="521"/>
    <x v="11"/>
    <x v="0"/>
    <x v="24"/>
    <x v="1"/>
  </r>
  <r>
    <n v="522"/>
    <x v="2"/>
    <x v="1"/>
    <x v="25"/>
    <x v="1"/>
  </r>
  <r>
    <n v="523"/>
    <x v="2"/>
    <x v="0"/>
    <x v="70"/>
    <x v="1"/>
  </r>
  <r>
    <n v="524"/>
    <x v="13"/>
    <x v="1"/>
    <x v="15"/>
    <x v="1"/>
  </r>
  <r>
    <n v="525"/>
    <x v="11"/>
    <x v="1"/>
    <x v="31"/>
    <x v="1"/>
  </r>
  <r>
    <n v="526"/>
    <x v="2"/>
    <x v="0"/>
    <x v="1"/>
    <x v="1"/>
  </r>
  <r>
    <n v="527"/>
    <x v="2"/>
    <x v="1"/>
    <x v="26"/>
    <x v="1"/>
  </r>
  <r>
    <n v="528"/>
    <x v="2"/>
    <x v="0"/>
    <x v="51"/>
    <x v="1"/>
  </r>
  <r>
    <n v="529"/>
    <x v="11"/>
    <x v="0"/>
    <x v="72"/>
    <x v="1"/>
  </r>
  <r>
    <n v="530"/>
    <x v="3"/>
    <x v="1"/>
    <x v="45"/>
    <x v="1"/>
  </r>
  <r>
    <n v="531"/>
    <x v="2"/>
    <x v="1"/>
    <x v="35"/>
    <x v="1"/>
  </r>
  <r>
    <n v="532"/>
    <x v="2"/>
    <x v="1"/>
    <x v="12"/>
    <x v="1"/>
  </r>
  <r>
    <n v="533"/>
    <x v="2"/>
    <x v="1"/>
    <x v="29"/>
    <x v="1"/>
  </r>
  <r>
    <n v="534"/>
    <x v="11"/>
    <x v="0"/>
    <x v="36"/>
    <x v="1"/>
  </r>
  <r>
    <n v="535"/>
    <x v="8"/>
    <x v="0"/>
    <x v="71"/>
    <x v="1"/>
  </r>
  <r>
    <n v="536"/>
    <x v="7"/>
    <x v="1"/>
    <x v="63"/>
    <x v="1"/>
  </r>
  <r>
    <n v="537"/>
    <x v="3"/>
    <x v="1"/>
    <x v="64"/>
    <x v="1"/>
  </r>
  <r>
    <n v="538"/>
    <x v="11"/>
    <x v="0"/>
    <x v="9"/>
    <x v="1"/>
  </r>
  <r>
    <n v="539"/>
    <x v="11"/>
    <x v="1"/>
    <x v="58"/>
    <x v="1"/>
  </r>
  <r>
    <n v="540"/>
    <x v="3"/>
    <x v="0"/>
    <x v="23"/>
    <x v="1"/>
  </r>
  <r>
    <n v="541"/>
    <x v="2"/>
    <x v="0"/>
    <x v="16"/>
    <x v="1"/>
  </r>
  <r>
    <n v="542"/>
    <x v="3"/>
    <x v="1"/>
    <x v="54"/>
    <x v="1"/>
  </r>
  <r>
    <n v="543"/>
    <x v="0"/>
    <x v="1"/>
    <x v="59"/>
    <x v="1"/>
  </r>
  <r>
    <n v="544"/>
    <x v="5"/>
    <x v="0"/>
    <x v="2"/>
    <x v="1"/>
  </r>
  <r>
    <n v="545"/>
    <x v="2"/>
    <x v="0"/>
    <x v="6"/>
    <x v="1"/>
  </r>
  <r>
    <n v="546"/>
    <x v="2"/>
    <x v="0"/>
    <x v="66"/>
    <x v="1"/>
  </r>
  <r>
    <n v="547"/>
    <x v="2"/>
    <x v="1"/>
    <x v="63"/>
    <x v="1"/>
  </r>
  <r>
    <n v="548"/>
    <x v="2"/>
    <x v="0"/>
    <x v="14"/>
    <x v="1"/>
  </r>
  <r>
    <n v="549"/>
    <x v="2"/>
    <x v="0"/>
    <x v="7"/>
    <x v="1"/>
  </r>
  <r>
    <n v="550"/>
    <x v="2"/>
    <x v="0"/>
    <x v="0"/>
    <x v="1"/>
  </r>
  <r>
    <n v="551"/>
    <x v="13"/>
    <x v="0"/>
    <x v="31"/>
    <x v="1"/>
  </r>
  <r>
    <n v="552"/>
    <x v="11"/>
    <x v="1"/>
    <x v="65"/>
    <x v="1"/>
  </r>
  <r>
    <n v="553"/>
    <x v="3"/>
    <x v="0"/>
    <x v="49"/>
    <x v="1"/>
  </r>
  <r>
    <n v="554"/>
    <x v="11"/>
    <x v="1"/>
    <x v="43"/>
    <x v="1"/>
  </r>
  <r>
    <n v="555"/>
    <x v="2"/>
    <x v="1"/>
    <x v="36"/>
    <x v="1"/>
  </r>
  <r>
    <n v="556"/>
    <x v="0"/>
    <x v="1"/>
    <x v="27"/>
    <x v="1"/>
  </r>
  <r>
    <n v="557"/>
    <x v="7"/>
    <x v="0"/>
    <x v="12"/>
    <x v="1"/>
  </r>
  <r>
    <n v="558"/>
    <x v="11"/>
    <x v="1"/>
    <x v="27"/>
    <x v="1"/>
  </r>
  <r>
    <n v="559"/>
    <x v="4"/>
    <x v="1"/>
    <x v="7"/>
    <x v="1"/>
  </r>
  <r>
    <n v="560"/>
    <x v="4"/>
    <x v="1"/>
    <x v="4"/>
    <x v="1"/>
  </r>
  <r>
    <n v="561"/>
    <x v="9"/>
    <x v="1"/>
    <x v="54"/>
    <x v="1"/>
  </r>
  <r>
    <n v="562"/>
    <x v="5"/>
    <x v="1"/>
    <x v="8"/>
    <x v="1"/>
  </r>
  <r>
    <n v="563"/>
    <x v="0"/>
    <x v="1"/>
    <x v="59"/>
    <x v="1"/>
  </r>
  <r>
    <n v="564"/>
    <x v="2"/>
    <x v="1"/>
    <x v="40"/>
    <x v="1"/>
  </r>
  <r>
    <n v="565"/>
    <x v="0"/>
    <x v="0"/>
    <x v="5"/>
    <x v="1"/>
  </r>
  <r>
    <n v="566"/>
    <x v="2"/>
    <x v="0"/>
    <x v="46"/>
    <x v="1"/>
  </r>
  <r>
    <n v="567"/>
    <x v="3"/>
    <x v="0"/>
    <x v="33"/>
    <x v="1"/>
  </r>
  <r>
    <n v="568"/>
    <x v="0"/>
    <x v="1"/>
    <x v="10"/>
    <x v="1"/>
  </r>
  <r>
    <n v="569"/>
    <x v="2"/>
    <x v="0"/>
    <x v="5"/>
    <x v="1"/>
  </r>
  <r>
    <n v="570"/>
    <x v="11"/>
    <x v="1"/>
    <x v="24"/>
    <x v="1"/>
  </r>
  <r>
    <n v="571"/>
    <x v="9"/>
    <x v="1"/>
    <x v="61"/>
    <x v="1"/>
  </r>
  <r>
    <n v="572"/>
    <x v="0"/>
    <x v="1"/>
    <x v="42"/>
    <x v="1"/>
  </r>
  <r>
    <n v="573"/>
    <x v="0"/>
    <x v="1"/>
    <x v="63"/>
    <x v="1"/>
  </r>
  <r>
    <n v="574"/>
    <x v="2"/>
    <x v="1"/>
    <x v="62"/>
    <x v="1"/>
  </r>
  <r>
    <n v="575"/>
    <x v="11"/>
    <x v="1"/>
    <x v="16"/>
    <x v="1"/>
  </r>
  <r>
    <n v="576"/>
    <x v="2"/>
    <x v="0"/>
    <x v="21"/>
    <x v="1"/>
  </r>
  <r>
    <n v="577"/>
    <x v="0"/>
    <x v="1"/>
    <x v="46"/>
    <x v="1"/>
  </r>
  <r>
    <n v="578"/>
    <x v="3"/>
    <x v="1"/>
    <x v="43"/>
    <x v="1"/>
  </r>
  <r>
    <n v="579"/>
    <x v="2"/>
    <x v="1"/>
    <x v="5"/>
    <x v="1"/>
  </r>
  <r>
    <n v="580"/>
    <x v="2"/>
    <x v="1"/>
    <x v="58"/>
    <x v="1"/>
  </r>
  <r>
    <n v="581"/>
    <x v="2"/>
    <x v="0"/>
    <x v="30"/>
    <x v="1"/>
  </r>
  <r>
    <n v="582"/>
    <x v="11"/>
    <x v="0"/>
    <x v="31"/>
    <x v="1"/>
  </r>
  <r>
    <n v="583"/>
    <x v="3"/>
    <x v="0"/>
    <x v="61"/>
    <x v="1"/>
  </r>
  <r>
    <n v="584"/>
    <x v="2"/>
    <x v="1"/>
    <x v="7"/>
    <x v="1"/>
  </r>
  <r>
    <n v="585"/>
    <x v="10"/>
    <x v="1"/>
    <x v="21"/>
    <x v="1"/>
  </r>
  <r>
    <n v="586"/>
    <x v="11"/>
    <x v="1"/>
    <x v="30"/>
    <x v="1"/>
  </r>
  <r>
    <n v="587"/>
    <x v="2"/>
    <x v="0"/>
    <x v="47"/>
    <x v="1"/>
  </r>
  <r>
    <n v="588"/>
    <x v="10"/>
    <x v="1"/>
    <x v="34"/>
    <x v="1"/>
  </r>
  <r>
    <n v="589"/>
    <x v="2"/>
    <x v="0"/>
    <x v="33"/>
    <x v="1"/>
  </r>
  <r>
    <n v="590"/>
    <x v="11"/>
    <x v="1"/>
    <x v="38"/>
    <x v="1"/>
  </r>
  <r>
    <n v="591"/>
    <x v="11"/>
    <x v="0"/>
    <x v="1"/>
    <x v="1"/>
  </r>
  <r>
    <n v="592"/>
    <x v="12"/>
    <x v="1"/>
    <x v="24"/>
    <x v="1"/>
  </r>
  <r>
    <n v="593"/>
    <x v="2"/>
    <x v="1"/>
    <x v="14"/>
    <x v="1"/>
  </r>
  <r>
    <n v="594"/>
    <x v="2"/>
    <x v="1"/>
    <x v="64"/>
    <x v="1"/>
  </r>
  <r>
    <n v="595"/>
    <x v="2"/>
    <x v="1"/>
    <x v="36"/>
    <x v="1"/>
  </r>
  <r>
    <n v="596"/>
    <x v="9"/>
    <x v="0"/>
    <x v="24"/>
    <x v="1"/>
  </r>
  <r>
    <n v="597"/>
    <x v="0"/>
    <x v="1"/>
    <x v="35"/>
    <x v="1"/>
  </r>
  <r>
    <n v="598"/>
    <x v="2"/>
    <x v="1"/>
    <x v="6"/>
    <x v="1"/>
  </r>
  <r>
    <n v="599"/>
    <x v="3"/>
    <x v="1"/>
    <x v="9"/>
    <x v="1"/>
  </r>
  <r>
    <n v="600"/>
    <x v="2"/>
    <x v="0"/>
    <x v="25"/>
    <x v="1"/>
  </r>
  <r>
    <n v="601"/>
    <x v="11"/>
    <x v="0"/>
    <x v="66"/>
    <x v="1"/>
  </r>
  <r>
    <n v="602"/>
    <x v="8"/>
    <x v="1"/>
    <x v="58"/>
    <x v="1"/>
  </r>
  <r>
    <n v="603"/>
    <x v="11"/>
    <x v="0"/>
    <x v="62"/>
    <x v="1"/>
  </r>
  <r>
    <n v="604"/>
    <x v="8"/>
    <x v="1"/>
    <x v="16"/>
    <x v="1"/>
  </r>
  <r>
    <n v="605"/>
    <x v="2"/>
    <x v="0"/>
    <x v="64"/>
    <x v="1"/>
  </r>
  <r>
    <n v="606"/>
    <x v="2"/>
    <x v="0"/>
    <x v="48"/>
    <x v="1"/>
  </r>
  <r>
    <n v="607"/>
    <x v="5"/>
    <x v="1"/>
    <x v="62"/>
    <x v="1"/>
  </r>
  <r>
    <n v="608"/>
    <x v="4"/>
    <x v="0"/>
    <x v="66"/>
    <x v="1"/>
  </r>
  <r>
    <n v="609"/>
    <x v="2"/>
    <x v="0"/>
    <x v="56"/>
    <x v="1"/>
  </r>
  <r>
    <n v="610"/>
    <x v="0"/>
    <x v="1"/>
    <x v="5"/>
    <x v="1"/>
  </r>
  <r>
    <n v="611"/>
    <x v="11"/>
    <x v="0"/>
    <x v="0"/>
    <x v="1"/>
  </r>
  <r>
    <n v="612"/>
    <x v="2"/>
    <x v="0"/>
    <x v="48"/>
    <x v="1"/>
  </r>
  <r>
    <n v="613"/>
    <x v="11"/>
    <x v="1"/>
    <x v="47"/>
    <x v="1"/>
  </r>
  <r>
    <n v="614"/>
    <x v="2"/>
    <x v="0"/>
    <x v="51"/>
    <x v="1"/>
  </r>
  <r>
    <n v="615"/>
    <x v="0"/>
    <x v="1"/>
    <x v="30"/>
    <x v="1"/>
  </r>
  <r>
    <n v="616"/>
    <x v="0"/>
    <x v="0"/>
    <x v="60"/>
    <x v="1"/>
  </r>
  <r>
    <n v="617"/>
    <x v="2"/>
    <x v="1"/>
    <x v="71"/>
    <x v="1"/>
  </r>
  <r>
    <n v="618"/>
    <x v="9"/>
    <x v="1"/>
    <x v="64"/>
    <x v="1"/>
  </r>
  <r>
    <n v="619"/>
    <x v="2"/>
    <x v="1"/>
    <x v="18"/>
    <x v="1"/>
  </r>
  <r>
    <n v="620"/>
    <x v="5"/>
    <x v="0"/>
    <x v="62"/>
    <x v="1"/>
  </r>
  <r>
    <n v="621"/>
    <x v="2"/>
    <x v="1"/>
    <x v="57"/>
    <x v="1"/>
  </r>
  <r>
    <n v="622"/>
    <x v="11"/>
    <x v="0"/>
    <x v="68"/>
    <x v="1"/>
  </r>
  <r>
    <n v="623"/>
    <x v="11"/>
    <x v="1"/>
    <x v="59"/>
    <x v="1"/>
  </r>
  <r>
    <n v="624"/>
    <x v="3"/>
    <x v="0"/>
    <x v="35"/>
    <x v="1"/>
  </r>
  <r>
    <n v="625"/>
    <x v="11"/>
    <x v="0"/>
    <x v="3"/>
    <x v="1"/>
  </r>
  <r>
    <n v="626"/>
    <x v="2"/>
    <x v="1"/>
    <x v="22"/>
    <x v="1"/>
  </r>
  <r>
    <n v="627"/>
    <x v="9"/>
    <x v="0"/>
    <x v="5"/>
    <x v="1"/>
  </r>
  <r>
    <n v="628"/>
    <x v="0"/>
    <x v="1"/>
    <x v="16"/>
    <x v="1"/>
  </r>
  <r>
    <n v="629"/>
    <x v="2"/>
    <x v="0"/>
    <x v="10"/>
    <x v="1"/>
  </r>
  <r>
    <n v="630"/>
    <x v="11"/>
    <x v="1"/>
    <x v="53"/>
    <x v="1"/>
  </r>
  <r>
    <n v="631"/>
    <x v="11"/>
    <x v="1"/>
    <x v="30"/>
    <x v="1"/>
  </r>
  <r>
    <n v="632"/>
    <x v="2"/>
    <x v="1"/>
    <x v="65"/>
    <x v="1"/>
  </r>
  <r>
    <n v="633"/>
    <x v="0"/>
    <x v="1"/>
    <x v="61"/>
    <x v="1"/>
  </r>
  <r>
    <n v="634"/>
    <x v="2"/>
    <x v="0"/>
    <x v="5"/>
    <x v="1"/>
  </r>
  <r>
    <n v="635"/>
    <x v="2"/>
    <x v="0"/>
    <x v="9"/>
    <x v="1"/>
  </r>
  <r>
    <n v="636"/>
    <x v="2"/>
    <x v="0"/>
    <x v="66"/>
    <x v="1"/>
  </r>
  <r>
    <n v="637"/>
    <x v="2"/>
    <x v="0"/>
    <x v="18"/>
    <x v="1"/>
  </r>
  <r>
    <n v="638"/>
    <x v="0"/>
    <x v="0"/>
    <x v="11"/>
    <x v="1"/>
  </r>
  <r>
    <n v="639"/>
    <x v="2"/>
    <x v="1"/>
    <x v="22"/>
    <x v="1"/>
  </r>
  <r>
    <n v="640"/>
    <x v="0"/>
    <x v="1"/>
    <x v="47"/>
    <x v="1"/>
  </r>
  <r>
    <n v="641"/>
    <x v="2"/>
    <x v="0"/>
    <x v="50"/>
    <x v="1"/>
  </r>
  <r>
    <n v="642"/>
    <x v="0"/>
    <x v="1"/>
    <x v="9"/>
    <x v="1"/>
  </r>
  <r>
    <n v="643"/>
    <x v="11"/>
    <x v="1"/>
    <x v="2"/>
    <x v="1"/>
  </r>
  <r>
    <n v="644"/>
    <x v="5"/>
    <x v="0"/>
    <x v="55"/>
    <x v="1"/>
  </r>
  <r>
    <n v="645"/>
    <x v="4"/>
    <x v="1"/>
    <x v="60"/>
    <x v="1"/>
  </r>
  <r>
    <n v="646"/>
    <x v="5"/>
    <x v="1"/>
    <x v="63"/>
    <x v="1"/>
  </r>
  <r>
    <n v="647"/>
    <x v="3"/>
    <x v="0"/>
    <x v="6"/>
    <x v="1"/>
  </r>
  <r>
    <n v="648"/>
    <x v="8"/>
    <x v="1"/>
    <x v="49"/>
    <x v="1"/>
  </r>
  <r>
    <n v="649"/>
    <x v="2"/>
    <x v="1"/>
    <x v="27"/>
    <x v="1"/>
  </r>
  <r>
    <n v="650"/>
    <x v="0"/>
    <x v="1"/>
    <x v="18"/>
    <x v="1"/>
  </r>
  <r>
    <n v="651"/>
    <x v="2"/>
    <x v="1"/>
    <x v="55"/>
    <x v="1"/>
  </r>
  <r>
    <n v="652"/>
    <x v="2"/>
    <x v="1"/>
    <x v="42"/>
    <x v="1"/>
  </r>
  <r>
    <n v="653"/>
    <x v="0"/>
    <x v="1"/>
    <x v="19"/>
    <x v="1"/>
  </r>
  <r>
    <n v="654"/>
    <x v="0"/>
    <x v="0"/>
    <x v="47"/>
    <x v="1"/>
  </r>
  <r>
    <n v="655"/>
    <x v="2"/>
    <x v="0"/>
    <x v="28"/>
    <x v="1"/>
  </r>
  <r>
    <n v="656"/>
    <x v="2"/>
    <x v="1"/>
    <x v="39"/>
    <x v="1"/>
  </r>
  <r>
    <n v="657"/>
    <x v="0"/>
    <x v="0"/>
    <x v="15"/>
    <x v="1"/>
  </r>
  <r>
    <n v="658"/>
    <x v="11"/>
    <x v="0"/>
    <x v="34"/>
    <x v="1"/>
  </r>
  <r>
    <n v="659"/>
    <x v="3"/>
    <x v="1"/>
    <x v="55"/>
    <x v="1"/>
  </r>
  <r>
    <n v="660"/>
    <x v="2"/>
    <x v="0"/>
    <x v="45"/>
    <x v="1"/>
  </r>
  <r>
    <n v="661"/>
    <x v="2"/>
    <x v="1"/>
    <x v="57"/>
    <x v="1"/>
  </r>
  <r>
    <n v="662"/>
    <x v="2"/>
    <x v="1"/>
    <x v="45"/>
    <x v="1"/>
  </r>
  <r>
    <n v="663"/>
    <x v="11"/>
    <x v="0"/>
    <x v="70"/>
    <x v="1"/>
  </r>
  <r>
    <n v="664"/>
    <x v="2"/>
    <x v="0"/>
    <x v="26"/>
    <x v="1"/>
  </r>
  <r>
    <n v="665"/>
    <x v="0"/>
    <x v="0"/>
    <x v="34"/>
    <x v="1"/>
  </r>
  <r>
    <n v="666"/>
    <x v="0"/>
    <x v="1"/>
    <x v="58"/>
    <x v="1"/>
  </r>
  <r>
    <n v="667"/>
    <x v="0"/>
    <x v="0"/>
    <x v="13"/>
    <x v="1"/>
  </r>
  <r>
    <n v="668"/>
    <x v="0"/>
    <x v="1"/>
    <x v="36"/>
    <x v="1"/>
  </r>
  <r>
    <n v="669"/>
    <x v="2"/>
    <x v="0"/>
    <x v="54"/>
    <x v="1"/>
  </r>
  <r>
    <n v="670"/>
    <x v="3"/>
    <x v="1"/>
    <x v="66"/>
    <x v="1"/>
  </r>
  <r>
    <n v="671"/>
    <x v="11"/>
    <x v="0"/>
    <x v="22"/>
    <x v="1"/>
  </r>
  <r>
    <n v="672"/>
    <x v="2"/>
    <x v="1"/>
    <x v="20"/>
    <x v="1"/>
  </r>
  <r>
    <n v="673"/>
    <x v="2"/>
    <x v="0"/>
    <x v="20"/>
    <x v="1"/>
  </r>
  <r>
    <n v="674"/>
    <x v="2"/>
    <x v="1"/>
    <x v="68"/>
    <x v="1"/>
  </r>
  <r>
    <n v="675"/>
    <x v="10"/>
    <x v="1"/>
    <x v="41"/>
    <x v="1"/>
  </r>
  <r>
    <n v="676"/>
    <x v="11"/>
    <x v="1"/>
    <x v="46"/>
    <x v="1"/>
  </r>
  <r>
    <n v="677"/>
    <x v="8"/>
    <x v="0"/>
    <x v="8"/>
    <x v="1"/>
  </r>
  <r>
    <n v="678"/>
    <x v="0"/>
    <x v="1"/>
    <x v="43"/>
    <x v="1"/>
  </r>
  <r>
    <n v="679"/>
    <x v="5"/>
    <x v="0"/>
    <x v="49"/>
    <x v="1"/>
  </r>
  <r>
    <n v="680"/>
    <x v="2"/>
    <x v="0"/>
    <x v="4"/>
    <x v="1"/>
  </r>
  <r>
    <n v="681"/>
    <x v="2"/>
    <x v="0"/>
    <x v="5"/>
    <x v="1"/>
  </r>
  <r>
    <n v="682"/>
    <x v="2"/>
    <x v="0"/>
    <x v="40"/>
    <x v="1"/>
  </r>
  <r>
    <n v="683"/>
    <x v="3"/>
    <x v="1"/>
    <x v="21"/>
    <x v="1"/>
  </r>
  <r>
    <n v="684"/>
    <x v="9"/>
    <x v="1"/>
    <x v="61"/>
    <x v="1"/>
  </r>
  <r>
    <n v="685"/>
    <x v="3"/>
    <x v="0"/>
    <x v="57"/>
    <x v="1"/>
  </r>
  <r>
    <n v="686"/>
    <x v="11"/>
    <x v="1"/>
    <x v="13"/>
    <x v="1"/>
  </r>
  <r>
    <n v="687"/>
    <x v="0"/>
    <x v="1"/>
    <x v="57"/>
    <x v="1"/>
  </r>
  <r>
    <n v="688"/>
    <x v="4"/>
    <x v="1"/>
    <x v="37"/>
    <x v="1"/>
  </r>
  <r>
    <n v="689"/>
    <x v="0"/>
    <x v="1"/>
    <x v="62"/>
    <x v="1"/>
  </r>
  <r>
    <n v="690"/>
    <x v="7"/>
    <x v="0"/>
    <x v="33"/>
    <x v="1"/>
  </r>
  <r>
    <n v="691"/>
    <x v="6"/>
    <x v="1"/>
    <x v="54"/>
    <x v="1"/>
  </r>
  <r>
    <n v="692"/>
    <x v="2"/>
    <x v="1"/>
    <x v="30"/>
    <x v="1"/>
  </r>
  <r>
    <n v="693"/>
    <x v="0"/>
    <x v="0"/>
    <x v="22"/>
    <x v="1"/>
  </r>
  <r>
    <n v="694"/>
    <x v="9"/>
    <x v="0"/>
    <x v="51"/>
    <x v="1"/>
  </r>
  <r>
    <n v="695"/>
    <x v="0"/>
    <x v="0"/>
    <x v="38"/>
    <x v="1"/>
  </r>
  <r>
    <n v="696"/>
    <x v="0"/>
    <x v="1"/>
    <x v="39"/>
    <x v="1"/>
  </r>
  <r>
    <n v="697"/>
    <x v="2"/>
    <x v="1"/>
    <x v="15"/>
    <x v="1"/>
  </r>
  <r>
    <n v="698"/>
    <x v="3"/>
    <x v="0"/>
    <x v="55"/>
    <x v="1"/>
  </r>
  <r>
    <n v="699"/>
    <x v="2"/>
    <x v="1"/>
    <x v="19"/>
    <x v="1"/>
  </r>
  <r>
    <n v="700"/>
    <x v="2"/>
    <x v="1"/>
    <x v="30"/>
    <x v="1"/>
  </r>
  <r>
    <n v="701"/>
    <x v="11"/>
    <x v="0"/>
    <x v="27"/>
    <x v="1"/>
  </r>
  <r>
    <n v="702"/>
    <x v="3"/>
    <x v="1"/>
    <x v="8"/>
    <x v="1"/>
  </r>
  <r>
    <n v="703"/>
    <x v="2"/>
    <x v="0"/>
    <x v="12"/>
    <x v="1"/>
  </r>
  <r>
    <n v="704"/>
    <x v="2"/>
    <x v="1"/>
    <x v="6"/>
    <x v="1"/>
  </r>
  <r>
    <n v="705"/>
    <x v="2"/>
    <x v="1"/>
    <x v="31"/>
    <x v="1"/>
  </r>
  <r>
    <n v="706"/>
    <x v="0"/>
    <x v="0"/>
    <x v="43"/>
    <x v="1"/>
  </r>
  <r>
    <n v="707"/>
    <x v="0"/>
    <x v="0"/>
    <x v="45"/>
    <x v="1"/>
  </r>
  <r>
    <n v="708"/>
    <x v="4"/>
    <x v="0"/>
    <x v="2"/>
    <x v="1"/>
  </r>
  <r>
    <n v="709"/>
    <x v="0"/>
    <x v="1"/>
    <x v="64"/>
    <x v="1"/>
  </r>
  <r>
    <n v="710"/>
    <x v="2"/>
    <x v="0"/>
    <x v="49"/>
    <x v="1"/>
  </r>
  <r>
    <n v="711"/>
    <x v="2"/>
    <x v="0"/>
    <x v="52"/>
    <x v="1"/>
  </r>
  <r>
    <n v="712"/>
    <x v="2"/>
    <x v="0"/>
    <x v="36"/>
    <x v="1"/>
  </r>
  <r>
    <n v="713"/>
    <x v="9"/>
    <x v="0"/>
    <x v="37"/>
    <x v="1"/>
  </r>
  <r>
    <n v="714"/>
    <x v="2"/>
    <x v="0"/>
    <x v="38"/>
    <x v="1"/>
  </r>
  <r>
    <n v="715"/>
    <x v="2"/>
    <x v="0"/>
    <x v="4"/>
    <x v="1"/>
  </r>
  <r>
    <n v="716"/>
    <x v="11"/>
    <x v="0"/>
    <x v="53"/>
    <x v="1"/>
  </r>
  <r>
    <n v="717"/>
    <x v="3"/>
    <x v="0"/>
    <x v="36"/>
    <x v="1"/>
  </r>
  <r>
    <n v="718"/>
    <x v="6"/>
    <x v="1"/>
    <x v="25"/>
    <x v="1"/>
  </r>
  <r>
    <n v="719"/>
    <x v="6"/>
    <x v="0"/>
    <x v="43"/>
    <x v="1"/>
  </r>
  <r>
    <n v="720"/>
    <x v="10"/>
    <x v="0"/>
    <x v="51"/>
    <x v="1"/>
  </r>
  <r>
    <n v="721"/>
    <x v="11"/>
    <x v="0"/>
    <x v="32"/>
    <x v="1"/>
  </r>
  <r>
    <n v="722"/>
    <x v="2"/>
    <x v="1"/>
    <x v="23"/>
    <x v="1"/>
  </r>
  <r>
    <n v="723"/>
    <x v="4"/>
    <x v="1"/>
    <x v="59"/>
    <x v="1"/>
  </r>
  <r>
    <n v="724"/>
    <x v="2"/>
    <x v="0"/>
    <x v="39"/>
    <x v="1"/>
  </r>
  <r>
    <n v="725"/>
    <x v="2"/>
    <x v="0"/>
    <x v="28"/>
    <x v="1"/>
  </r>
  <r>
    <n v="726"/>
    <x v="2"/>
    <x v="0"/>
    <x v="69"/>
    <x v="1"/>
  </r>
  <r>
    <n v="727"/>
    <x v="0"/>
    <x v="0"/>
    <x v="13"/>
    <x v="1"/>
  </r>
  <r>
    <n v="728"/>
    <x v="11"/>
    <x v="1"/>
    <x v="13"/>
    <x v="1"/>
  </r>
  <r>
    <n v="729"/>
    <x v="10"/>
    <x v="0"/>
    <x v="24"/>
    <x v="1"/>
  </r>
  <r>
    <n v="730"/>
    <x v="8"/>
    <x v="1"/>
    <x v="55"/>
    <x v="1"/>
  </r>
  <r>
    <n v="731"/>
    <x v="0"/>
    <x v="0"/>
    <x v="20"/>
    <x v="1"/>
  </r>
  <r>
    <n v="732"/>
    <x v="11"/>
    <x v="1"/>
    <x v="53"/>
    <x v="1"/>
  </r>
  <r>
    <n v="733"/>
    <x v="2"/>
    <x v="0"/>
    <x v="40"/>
    <x v="1"/>
  </r>
  <r>
    <n v="734"/>
    <x v="10"/>
    <x v="1"/>
    <x v="8"/>
    <x v="1"/>
  </r>
  <r>
    <n v="735"/>
    <x v="11"/>
    <x v="1"/>
    <x v="34"/>
    <x v="1"/>
  </r>
  <r>
    <n v="736"/>
    <x v="2"/>
    <x v="0"/>
    <x v="57"/>
    <x v="1"/>
  </r>
  <r>
    <n v="737"/>
    <x v="11"/>
    <x v="0"/>
    <x v="34"/>
    <x v="1"/>
  </r>
  <r>
    <n v="738"/>
    <x v="0"/>
    <x v="0"/>
    <x v="38"/>
    <x v="1"/>
  </r>
  <r>
    <n v="739"/>
    <x v="11"/>
    <x v="1"/>
    <x v="47"/>
    <x v="1"/>
  </r>
  <r>
    <n v="740"/>
    <x v="11"/>
    <x v="0"/>
    <x v="13"/>
    <x v="1"/>
  </r>
  <r>
    <n v="741"/>
    <x v="2"/>
    <x v="1"/>
    <x v="38"/>
    <x v="1"/>
  </r>
  <r>
    <n v="742"/>
    <x v="2"/>
    <x v="1"/>
    <x v="15"/>
    <x v="1"/>
  </r>
  <r>
    <n v="743"/>
    <x v="2"/>
    <x v="1"/>
    <x v="43"/>
    <x v="1"/>
  </r>
  <r>
    <n v="744"/>
    <x v="9"/>
    <x v="0"/>
    <x v="54"/>
    <x v="1"/>
  </r>
  <r>
    <n v="745"/>
    <x v="3"/>
    <x v="0"/>
    <x v="23"/>
    <x v="1"/>
  </r>
  <r>
    <n v="746"/>
    <x v="2"/>
    <x v="1"/>
    <x v="8"/>
    <x v="1"/>
  </r>
  <r>
    <n v="747"/>
    <x v="10"/>
    <x v="1"/>
    <x v="13"/>
    <x v="1"/>
  </r>
  <r>
    <n v="748"/>
    <x v="2"/>
    <x v="1"/>
    <x v="60"/>
    <x v="1"/>
  </r>
  <r>
    <n v="749"/>
    <x v="5"/>
    <x v="1"/>
    <x v="10"/>
    <x v="1"/>
  </r>
  <r>
    <n v="750"/>
    <x v="9"/>
    <x v="0"/>
    <x v="60"/>
    <x v="1"/>
  </r>
  <r>
    <n v="751"/>
    <x v="11"/>
    <x v="0"/>
    <x v="10"/>
    <x v="1"/>
  </r>
  <r>
    <n v="752"/>
    <x v="8"/>
    <x v="0"/>
    <x v="34"/>
    <x v="1"/>
  </r>
  <r>
    <n v="753"/>
    <x v="2"/>
    <x v="0"/>
    <x v="48"/>
    <x v="1"/>
  </r>
  <r>
    <n v="754"/>
    <x v="10"/>
    <x v="1"/>
    <x v="64"/>
    <x v="1"/>
  </r>
  <r>
    <n v="755"/>
    <x v="2"/>
    <x v="0"/>
    <x v="3"/>
    <x v="1"/>
  </r>
  <r>
    <n v="756"/>
    <x v="7"/>
    <x v="1"/>
    <x v="34"/>
    <x v="1"/>
  </r>
  <r>
    <n v="757"/>
    <x v="2"/>
    <x v="1"/>
    <x v="22"/>
    <x v="1"/>
  </r>
  <r>
    <n v="758"/>
    <x v="2"/>
    <x v="1"/>
    <x v="28"/>
    <x v="1"/>
  </r>
  <r>
    <n v="759"/>
    <x v="2"/>
    <x v="0"/>
    <x v="26"/>
    <x v="1"/>
  </r>
  <r>
    <n v="760"/>
    <x v="11"/>
    <x v="0"/>
    <x v="28"/>
    <x v="1"/>
  </r>
  <r>
    <n v="761"/>
    <x v="4"/>
    <x v="0"/>
    <x v="34"/>
    <x v="1"/>
  </r>
  <r>
    <n v="762"/>
    <x v="4"/>
    <x v="1"/>
    <x v="67"/>
    <x v="1"/>
  </r>
  <r>
    <n v="763"/>
    <x v="2"/>
    <x v="0"/>
    <x v="53"/>
    <x v="1"/>
  </r>
  <r>
    <n v="764"/>
    <x v="0"/>
    <x v="1"/>
    <x v="50"/>
    <x v="1"/>
  </r>
  <r>
    <n v="765"/>
    <x v="6"/>
    <x v="1"/>
    <x v="32"/>
    <x v="1"/>
  </r>
  <r>
    <n v="766"/>
    <x v="2"/>
    <x v="1"/>
    <x v="37"/>
    <x v="1"/>
  </r>
  <r>
    <n v="767"/>
    <x v="2"/>
    <x v="0"/>
    <x v="39"/>
    <x v="1"/>
  </r>
  <r>
    <n v="768"/>
    <x v="2"/>
    <x v="1"/>
    <x v="18"/>
    <x v="1"/>
  </r>
  <r>
    <n v="769"/>
    <x v="0"/>
    <x v="0"/>
    <x v="28"/>
    <x v="1"/>
  </r>
  <r>
    <n v="770"/>
    <x v="11"/>
    <x v="0"/>
    <x v="27"/>
    <x v="1"/>
  </r>
  <r>
    <n v="771"/>
    <x v="4"/>
    <x v="0"/>
    <x v="10"/>
    <x v="1"/>
  </r>
  <r>
    <n v="772"/>
    <x v="0"/>
    <x v="1"/>
    <x v="33"/>
    <x v="1"/>
  </r>
  <r>
    <n v="773"/>
    <x v="2"/>
    <x v="0"/>
    <x v="25"/>
    <x v="1"/>
  </r>
  <r>
    <n v="774"/>
    <x v="11"/>
    <x v="0"/>
    <x v="12"/>
    <x v="1"/>
  </r>
  <r>
    <n v="775"/>
    <x v="5"/>
    <x v="0"/>
    <x v="19"/>
    <x v="1"/>
  </r>
  <r>
    <n v="776"/>
    <x v="10"/>
    <x v="0"/>
    <x v="18"/>
    <x v="1"/>
  </r>
  <r>
    <n v="777"/>
    <x v="2"/>
    <x v="0"/>
    <x v="30"/>
    <x v="1"/>
  </r>
  <r>
    <n v="778"/>
    <x v="0"/>
    <x v="1"/>
    <x v="70"/>
    <x v="1"/>
  </r>
  <r>
    <n v="779"/>
    <x v="2"/>
    <x v="0"/>
    <x v="62"/>
    <x v="1"/>
  </r>
  <r>
    <n v="780"/>
    <x v="11"/>
    <x v="0"/>
    <x v="35"/>
    <x v="1"/>
  </r>
  <r>
    <n v="781"/>
    <x v="9"/>
    <x v="1"/>
    <x v="24"/>
    <x v="1"/>
  </r>
  <r>
    <n v="782"/>
    <x v="2"/>
    <x v="1"/>
    <x v="46"/>
    <x v="1"/>
  </r>
  <r>
    <n v="783"/>
    <x v="2"/>
    <x v="1"/>
    <x v="34"/>
    <x v="1"/>
  </r>
  <r>
    <n v="784"/>
    <x v="2"/>
    <x v="0"/>
    <x v="18"/>
    <x v="1"/>
  </r>
  <r>
    <n v="785"/>
    <x v="12"/>
    <x v="0"/>
    <x v="72"/>
    <x v="1"/>
  </r>
  <r>
    <n v="786"/>
    <x v="4"/>
    <x v="0"/>
    <x v="55"/>
    <x v="1"/>
  </r>
  <r>
    <n v="787"/>
    <x v="8"/>
    <x v="1"/>
    <x v="60"/>
    <x v="1"/>
  </r>
  <r>
    <n v="788"/>
    <x v="3"/>
    <x v="0"/>
    <x v="66"/>
    <x v="1"/>
  </r>
  <r>
    <n v="789"/>
    <x v="0"/>
    <x v="0"/>
    <x v="5"/>
    <x v="1"/>
  </r>
  <r>
    <n v="790"/>
    <x v="11"/>
    <x v="0"/>
    <x v="16"/>
    <x v="1"/>
  </r>
  <r>
    <n v="791"/>
    <x v="2"/>
    <x v="0"/>
    <x v="27"/>
    <x v="1"/>
  </r>
  <r>
    <n v="792"/>
    <x v="2"/>
    <x v="1"/>
    <x v="45"/>
    <x v="1"/>
  </r>
  <r>
    <n v="793"/>
    <x v="2"/>
    <x v="1"/>
    <x v="56"/>
    <x v="1"/>
  </r>
  <r>
    <n v="794"/>
    <x v="9"/>
    <x v="0"/>
    <x v="64"/>
    <x v="1"/>
  </r>
  <r>
    <n v="795"/>
    <x v="9"/>
    <x v="0"/>
    <x v="40"/>
    <x v="1"/>
  </r>
  <r>
    <n v="796"/>
    <x v="9"/>
    <x v="1"/>
    <x v="23"/>
    <x v="1"/>
  </r>
  <r>
    <n v="797"/>
    <x v="2"/>
    <x v="1"/>
    <x v="71"/>
    <x v="1"/>
  </r>
  <r>
    <n v="798"/>
    <x v="2"/>
    <x v="0"/>
    <x v="41"/>
    <x v="1"/>
  </r>
  <r>
    <n v="799"/>
    <x v="2"/>
    <x v="1"/>
    <x v="22"/>
    <x v="1"/>
  </r>
  <r>
    <n v="800"/>
    <x v="12"/>
    <x v="0"/>
    <x v="56"/>
    <x v="1"/>
  </r>
  <r>
    <n v="801"/>
    <x v="0"/>
    <x v="0"/>
    <x v="25"/>
    <x v="1"/>
  </r>
  <r>
    <n v="802"/>
    <x v="0"/>
    <x v="1"/>
    <x v="37"/>
    <x v="1"/>
  </r>
  <r>
    <n v="803"/>
    <x v="9"/>
    <x v="0"/>
    <x v="35"/>
    <x v="1"/>
  </r>
  <r>
    <n v="804"/>
    <x v="7"/>
    <x v="1"/>
    <x v="52"/>
    <x v="1"/>
  </r>
  <r>
    <n v="805"/>
    <x v="10"/>
    <x v="0"/>
    <x v="48"/>
    <x v="1"/>
  </r>
  <r>
    <n v="806"/>
    <x v="4"/>
    <x v="0"/>
    <x v="35"/>
    <x v="1"/>
  </r>
  <r>
    <n v="807"/>
    <x v="9"/>
    <x v="1"/>
    <x v="52"/>
    <x v="1"/>
  </r>
  <r>
    <n v="808"/>
    <x v="2"/>
    <x v="1"/>
    <x v="62"/>
    <x v="1"/>
  </r>
  <r>
    <n v="809"/>
    <x v="2"/>
    <x v="0"/>
    <x v="56"/>
    <x v="1"/>
  </r>
  <r>
    <n v="810"/>
    <x v="10"/>
    <x v="0"/>
    <x v="71"/>
    <x v="1"/>
  </r>
  <r>
    <n v="811"/>
    <x v="11"/>
    <x v="1"/>
    <x v="9"/>
    <x v="1"/>
  </r>
  <r>
    <n v="812"/>
    <x v="9"/>
    <x v="1"/>
    <x v="36"/>
    <x v="1"/>
  </r>
  <r>
    <n v="813"/>
    <x v="5"/>
    <x v="0"/>
    <x v="47"/>
    <x v="1"/>
  </r>
  <r>
    <n v="814"/>
    <x v="2"/>
    <x v="1"/>
    <x v="44"/>
    <x v="1"/>
  </r>
  <r>
    <n v="815"/>
    <x v="2"/>
    <x v="0"/>
    <x v="11"/>
    <x v="1"/>
  </r>
  <r>
    <n v="816"/>
    <x v="11"/>
    <x v="0"/>
    <x v="32"/>
    <x v="1"/>
  </r>
  <r>
    <n v="817"/>
    <x v="2"/>
    <x v="0"/>
    <x v="2"/>
    <x v="1"/>
  </r>
  <r>
    <n v="818"/>
    <x v="0"/>
    <x v="1"/>
    <x v="56"/>
    <x v="1"/>
  </r>
  <r>
    <n v="819"/>
    <x v="12"/>
    <x v="1"/>
    <x v="8"/>
    <x v="1"/>
  </r>
  <r>
    <n v="820"/>
    <x v="10"/>
    <x v="0"/>
    <x v="43"/>
    <x v="1"/>
  </r>
  <r>
    <n v="821"/>
    <x v="10"/>
    <x v="1"/>
    <x v="30"/>
    <x v="1"/>
  </r>
  <r>
    <n v="822"/>
    <x v="2"/>
    <x v="1"/>
    <x v="48"/>
    <x v="1"/>
  </r>
  <r>
    <n v="823"/>
    <x v="0"/>
    <x v="1"/>
    <x v="15"/>
    <x v="1"/>
  </r>
  <r>
    <n v="824"/>
    <x v="2"/>
    <x v="1"/>
    <x v="17"/>
    <x v="1"/>
  </r>
  <r>
    <n v="825"/>
    <x v="8"/>
    <x v="0"/>
    <x v="36"/>
    <x v="1"/>
  </r>
  <r>
    <n v="826"/>
    <x v="8"/>
    <x v="0"/>
    <x v="38"/>
    <x v="1"/>
  </r>
  <r>
    <n v="827"/>
    <x v="5"/>
    <x v="0"/>
    <x v="60"/>
    <x v="1"/>
  </r>
  <r>
    <n v="828"/>
    <x v="2"/>
    <x v="1"/>
    <x v="14"/>
    <x v="1"/>
  </r>
  <r>
    <n v="829"/>
    <x v="2"/>
    <x v="1"/>
    <x v="11"/>
    <x v="1"/>
  </r>
  <r>
    <n v="830"/>
    <x v="0"/>
    <x v="0"/>
    <x v="8"/>
    <x v="1"/>
  </r>
  <r>
    <n v="831"/>
    <x v="10"/>
    <x v="1"/>
    <x v="63"/>
    <x v="1"/>
  </r>
  <r>
    <n v="832"/>
    <x v="9"/>
    <x v="0"/>
    <x v="39"/>
    <x v="1"/>
  </r>
  <r>
    <n v="833"/>
    <x v="13"/>
    <x v="1"/>
    <x v="41"/>
    <x v="1"/>
  </r>
  <r>
    <n v="834"/>
    <x v="9"/>
    <x v="0"/>
    <x v="6"/>
    <x v="1"/>
  </r>
  <r>
    <n v="835"/>
    <x v="3"/>
    <x v="1"/>
    <x v="57"/>
    <x v="1"/>
  </r>
  <r>
    <n v="836"/>
    <x v="11"/>
    <x v="0"/>
    <x v="7"/>
    <x v="1"/>
  </r>
  <r>
    <n v="837"/>
    <x v="3"/>
    <x v="1"/>
    <x v="29"/>
    <x v="1"/>
  </r>
  <r>
    <n v="838"/>
    <x v="10"/>
    <x v="1"/>
    <x v="69"/>
    <x v="1"/>
  </r>
  <r>
    <n v="839"/>
    <x v="11"/>
    <x v="0"/>
    <x v="51"/>
    <x v="1"/>
  </r>
  <r>
    <n v="840"/>
    <x v="9"/>
    <x v="1"/>
    <x v="21"/>
    <x v="1"/>
  </r>
  <r>
    <n v="841"/>
    <x v="2"/>
    <x v="1"/>
    <x v="34"/>
    <x v="1"/>
  </r>
  <r>
    <n v="842"/>
    <x v="0"/>
    <x v="0"/>
    <x v="62"/>
    <x v="1"/>
  </r>
  <r>
    <n v="843"/>
    <x v="2"/>
    <x v="1"/>
    <x v="33"/>
    <x v="1"/>
  </r>
  <r>
    <n v="844"/>
    <x v="10"/>
    <x v="0"/>
    <x v="36"/>
    <x v="1"/>
  </r>
  <r>
    <n v="845"/>
    <x v="8"/>
    <x v="0"/>
    <x v="70"/>
    <x v="1"/>
  </r>
  <r>
    <n v="846"/>
    <x v="2"/>
    <x v="0"/>
    <x v="59"/>
    <x v="1"/>
  </r>
  <r>
    <n v="847"/>
    <x v="11"/>
    <x v="0"/>
    <x v="6"/>
    <x v="1"/>
  </r>
  <r>
    <n v="848"/>
    <x v="2"/>
    <x v="1"/>
    <x v="72"/>
    <x v="1"/>
  </r>
  <r>
    <n v="849"/>
    <x v="0"/>
    <x v="0"/>
    <x v="26"/>
    <x v="1"/>
  </r>
  <r>
    <n v="850"/>
    <x v="2"/>
    <x v="1"/>
    <x v="41"/>
    <x v="1"/>
  </r>
  <r>
    <n v="851"/>
    <x v="5"/>
    <x v="1"/>
    <x v="64"/>
    <x v="1"/>
  </r>
  <r>
    <n v="852"/>
    <x v="2"/>
    <x v="0"/>
    <x v="12"/>
    <x v="1"/>
  </r>
  <r>
    <n v="853"/>
    <x v="2"/>
    <x v="0"/>
    <x v="66"/>
    <x v="1"/>
  </r>
  <r>
    <n v="854"/>
    <x v="2"/>
    <x v="1"/>
    <x v="55"/>
    <x v="1"/>
  </r>
  <r>
    <n v="855"/>
    <x v="3"/>
    <x v="0"/>
    <x v="35"/>
    <x v="1"/>
  </r>
  <r>
    <n v="856"/>
    <x v="2"/>
    <x v="0"/>
    <x v="22"/>
    <x v="1"/>
  </r>
  <r>
    <n v="857"/>
    <x v="2"/>
    <x v="1"/>
    <x v="49"/>
    <x v="1"/>
  </r>
  <r>
    <n v="858"/>
    <x v="2"/>
    <x v="1"/>
    <x v="17"/>
    <x v="1"/>
  </r>
  <r>
    <n v="859"/>
    <x v="2"/>
    <x v="0"/>
    <x v="49"/>
    <x v="1"/>
  </r>
  <r>
    <n v="860"/>
    <x v="8"/>
    <x v="0"/>
    <x v="12"/>
    <x v="1"/>
  </r>
  <r>
    <n v="861"/>
    <x v="2"/>
    <x v="1"/>
    <x v="20"/>
    <x v="1"/>
  </r>
  <r>
    <n v="862"/>
    <x v="2"/>
    <x v="1"/>
    <x v="19"/>
    <x v="1"/>
  </r>
  <r>
    <n v="863"/>
    <x v="12"/>
    <x v="1"/>
    <x v="15"/>
    <x v="1"/>
  </r>
  <r>
    <n v="864"/>
    <x v="2"/>
    <x v="1"/>
    <x v="20"/>
    <x v="1"/>
  </r>
  <r>
    <n v="865"/>
    <x v="2"/>
    <x v="0"/>
    <x v="31"/>
    <x v="1"/>
  </r>
  <r>
    <n v="866"/>
    <x v="5"/>
    <x v="1"/>
    <x v="24"/>
    <x v="1"/>
  </r>
  <r>
    <n v="867"/>
    <x v="2"/>
    <x v="1"/>
    <x v="6"/>
    <x v="1"/>
  </r>
  <r>
    <n v="868"/>
    <x v="13"/>
    <x v="1"/>
    <x v="0"/>
    <x v="1"/>
  </r>
  <r>
    <n v="869"/>
    <x v="8"/>
    <x v="1"/>
    <x v="52"/>
    <x v="1"/>
  </r>
  <r>
    <n v="870"/>
    <x v="11"/>
    <x v="0"/>
    <x v="11"/>
    <x v="1"/>
  </r>
  <r>
    <n v="871"/>
    <x v="10"/>
    <x v="1"/>
    <x v="6"/>
    <x v="1"/>
  </r>
  <r>
    <n v="872"/>
    <x v="0"/>
    <x v="1"/>
    <x v="31"/>
    <x v="1"/>
  </r>
  <r>
    <n v="873"/>
    <x v="9"/>
    <x v="0"/>
    <x v="8"/>
    <x v="1"/>
  </r>
  <r>
    <n v="874"/>
    <x v="2"/>
    <x v="1"/>
    <x v="60"/>
    <x v="1"/>
  </r>
  <r>
    <n v="875"/>
    <x v="2"/>
    <x v="0"/>
    <x v="3"/>
    <x v="1"/>
  </r>
  <r>
    <n v="876"/>
    <x v="2"/>
    <x v="0"/>
    <x v="6"/>
    <x v="1"/>
  </r>
  <r>
    <n v="877"/>
    <x v="11"/>
    <x v="0"/>
    <x v="20"/>
    <x v="1"/>
  </r>
  <r>
    <n v="878"/>
    <x v="11"/>
    <x v="1"/>
    <x v="71"/>
    <x v="1"/>
  </r>
  <r>
    <n v="879"/>
    <x v="2"/>
    <x v="1"/>
    <x v="7"/>
    <x v="1"/>
  </r>
  <r>
    <n v="880"/>
    <x v="11"/>
    <x v="0"/>
    <x v="72"/>
    <x v="1"/>
  </r>
  <r>
    <n v="881"/>
    <x v="0"/>
    <x v="0"/>
    <x v="65"/>
    <x v="1"/>
  </r>
  <r>
    <n v="882"/>
    <x v="5"/>
    <x v="0"/>
    <x v="31"/>
    <x v="1"/>
  </r>
  <r>
    <n v="883"/>
    <x v="2"/>
    <x v="0"/>
    <x v="4"/>
    <x v="1"/>
  </r>
  <r>
    <n v="884"/>
    <x v="11"/>
    <x v="0"/>
    <x v="30"/>
    <x v="1"/>
  </r>
  <r>
    <n v="885"/>
    <x v="7"/>
    <x v="1"/>
    <x v="30"/>
    <x v="1"/>
  </r>
  <r>
    <n v="886"/>
    <x v="2"/>
    <x v="0"/>
    <x v="27"/>
    <x v="1"/>
  </r>
  <r>
    <n v="887"/>
    <x v="2"/>
    <x v="1"/>
    <x v="50"/>
    <x v="1"/>
  </r>
  <r>
    <n v="888"/>
    <x v="4"/>
    <x v="0"/>
    <x v="68"/>
    <x v="1"/>
  </r>
  <r>
    <n v="889"/>
    <x v="10"/>
    <x v="1"/>
    <x v="39"/>
    <x v="1"/>
  </r>
  <r>
    <n v="890"/>
    <x v="2"/>
    <x v="1"/>
    <x v="12"/>
    <x v="1"/>
  </r>
  <r>
    <n v="891"/>
    <x v="2"/>
    <x v="0"/>
    <x v="71"/>
    <x v="1"/>
  </r>
  <r>
    <n v="892"/>
    <x v="2"/>
    <x v="1"/>
    <x v="49"/>
    <x v="1"/>
  </r>
  <r>
    <n v="893"/>
    <x v="2"/>
    <x v="0"/>
    <x v="30"/>
    <x v="1"/>
  </r>
  <r>
    <n v="894"/>
    <x v="3"/>
    <x v="1"/>
    <x v="33"/>
    <x v="1"/>
  </r>
  <r>
    <n v="895"/>
    <x v="13"/>
    <x v="0"/>
    <x v="18"/>
    <x v="1"/>
  </r>
  <r>
    <n v="896"/>
    <x v="3"/>
    <x v="1"/>
    <x v="42"/>
    <x v="1"/>
  </r>
  <r>
    <n v="897"/>
    <x v="2"/>
    <x v="0"/>
    <x v="32"/>
    <x v="1"/>
  </r>
  <r>
    <n v="898"/>
    <x v="2"/>
    <x v="0"/>
    <x v="13"/>
    <x v="1"/>
  </r>
  <r>
    <n v="899"/>
    <x v="2"/>
    <x v="1"/>
    <x v="8"/>
    <x v="1"/>
  </r>
  <r>
    <n v="900"/>
    <x v="2"/>
    <x v="0"/>
    <x v="3"/>
    <x v="1"/>
  </r>
  <r>
    <n v="901"/>
    <x v="2"/>
    <x v="1"/>
    <x v="72"/>
    <x v="1"/>
  </r>
  <r>
    <n v="902"/>
    <x v="2"/>
    <x v="1"/>
    <x v="10"/>
    <x v="1"/>
  </r>
  <r>
    <n v="903"/>
    <x v="2"/>
    <x v="0"/>
    <x v="23"/>
    <x v="1"/>
  </r>
  <r>
    <n v="904"/>
    <x v="11"/>
    <x v="1"/>
    <x v="49"/>
    <x v="1"/>
  </r>
  <r>
    <n v="905"/>
    <x v="2"/>
    <x v="1"/>
    <x v="38"/>
    <x v="1"/>
  </r>
  <r>
    <n v="906"/>
    <x v="0"/>
    <x v="0"/>
    <x v="42"/>
    <x v="1"/>
  </r>
  <r>
    <n v="907"/>
    <x v="4"/>
    <x v="0"/>
    <x v="29"/>
    <x v="1"/>
  </r>
  <r>
    <n v="908"/>
    <x v="2"/>
    <x v="1"/>
    <x v="8"/>
    <x v="1"/>
  </r>
  <r>
    <n v="909"/>
    <x v="11"/>
    <x v="0"/>
    <x v="68"/>
    <x v="1"/>
  </r>
  <r>
    <n v="910"/>
    <x v="2"/>
    <x v="0"/>
    <x v="19"/>
    <x v="1"/>
  </r>
  <r>
    <n v="911"/>
    <x v="2"/>
    <x v="1"/>
    <x v="23"/>
    <x v="1"/>
  </r>
  <r>
    <n v="912"/>
    <x v="2"/>
    <x v="0"/>
    <x v="54"/>
    <x v="1"/>
  </r>
  <r>
    <n v="913"/>
    <x v="2"/>
    <x v="1"/>
    <x v="50"/>
    <x v="1"/>
  </r>
  <r>
    <n v="914"/>
    <x v="2"/>
    <x v="1"/>
    <x v="59"/>
    <x v="1"/>
  </r>
  <r>
    <n v="915"/>
    <x v="0"/>
    <x v="0"/>
    <x v="2"/>
    <x v="1"/>
  </r>
  <r>
    <n v="916"/>
    <x v="0"/>
    <x v="0"/>
    <x v="55"/>
    <x v="1"/>
  </r>
  <r>
    <n v="917"/>
    <x v="6"/>
    <x v="1"/>
    <x v="62"/>
    <x v="1"/>
  </r>
  <r>
    <n v="918"/>
    <x v="3"/>
    <x v="0"/>
    <x v="8"/>
    <x v="1"/>
  </r>
  <r>
    <n v="919"/>
    <x v="4"/>
    <x v="0"/>
    <x v="23"/>
    <x v="1"/>
  </r>
  <r>
    <n v="920"/>
    <x v="2"/>
    <x v="0"/>
    <x v="65"/>
    <x v="1"/>
  </r>
  <r>
    <n v="921"/>
    <x v="2"/>
    <x v="1"/>
    <x v="41"/>
    <x v="1"/>
  </r>
  <r>
    <n v="922"/>
    <x v="13"/>
    <x v="1"/>
    <x v="0"/>
    <x v="1"/>
  </r>
  <r>
    <n v="923"/>
    <x v="2"/>
    <x v="1"/>
    <x v="72"/>
    <x v="1"/>
  </r>
  <r>
    <n v="924"/>
    <x v="11"/>
    <x v="0"/>
    <x v="13"/>
    <x v="1"/>
  </r>
  <r>
    <n v="925"/>
    <x v="2"/>
    <x v="1"/>
    <x v="49"/>
    <x v="1"/>
  </r>
  <r>
    <n v="926"/>
    <x v="2"/>
    <x v="1"/>
    <x v="26"/>
    <x v="1"/>
  </r>
  <r>
    <n v="927"/>
    <x v="11"/>
    <x v="0"/>
    <x v="25"/>
    <x v="1"/>
  </r>
  <r>
    <n v="928"/>
    <x v="8"/>
    <x v="1"/>
    <x v="52"/>
    <x v="1"/>
  </r>
  <r>
    <n v="929"/>
    <x v="2"/>
    <x v="0"/>
    <x v="48"/>
    <x v="1"/>
  </r>
  <r>
    <n v="930"/>
    <x v="3"/>
    <x v="0"/>
    <x v="67"/>
    <x v="1"/>
  </r>
  <r>
    <n v="931"/>
    <x v="2"/>
    <x v="1"/>
    <x v="64"/>
    <x v="1"/>
  </r>
  <r>
    <n v="932"/>
    <x v="13"/>
    <x v="1"/>
    <x v="55"/>
    <x v="1"/>
  </r>
  <r>
    <n v="933"/>
    <x v="2"/>
    <x v="1"/>
    <x v="58"/>
    <x v="1"/>
  </r>
  <r>
    <n v="934"/>
    <x v="2"/>
    <x v="0"/>
    <x v="7"/>
    <x v="1"/>
  </r>
  <r>
    <n v="935"/>
    <x v="0"/>
    <x v="0"/>
    <x v="18"/>
    <x v="1"/>
  </r>
  <r>
    <n v="936"/>
    <x v="5"/>
    <x v="0"/>
    <x v="49"/>
    <x v="1"/>
  </r>
  <r>
    <n v="937"/>
    <x v="7"/>
    <x v="1"/>
    <x v="67"/>
    <x v="1"/>
  </r>
  <r>
    <n v="938"/>
    <x v="7"/>
    <x v="1"/>
    <x v="34"/>
    <x v="1"/>
  </r>
  <r>
    <n v="939"/>
    <x v="2"/>
    <x v="0"/>
    <x v="69"/>
    <x v="1"/>
  </r>
  <r>
    <n v="940"/>
    <x v="2"/>
    <x v="0"/>
    <x v="42"/>
    <x v="1"/>
  </r>
  <r>
    <n v="941"/>
    <x v="2"/>
    <x v="0"/>
    <x v="4"/>
    <x v="1"/>
  </r>
  <r>
    <n v="942"/>
    <x v="2"/>
    <x v="1"/>
    <x v="27"/>
    <x v="1"/>
  </r>
  <r>
    <n v="943"/>
    <x v="2"/>
    <x v="1"/>
    <x v="14"/>
    <x v="1"/>
  </r>
  <r>
    <n v="944"/>
    <x v="11"/>
    <x v="0"/>
    <x v="18"/>
    <x v="1"/>
  </r>
  <r>
    <n v="945"/>
    <x v="0"/>
    <x v="0"/>
    <x v="49"/>
    <x v="1"/>
  </r>
  <r>
    <n v="946"/>
    <x v="11"/>
    <x v="0"/>
    <x v="23"/>
    <x v="1"/>
  </r>
  <r>
    <n v="947"/>
    <x v="3"/>
    <x v="1"/>
    <x v="28"/>
    <x v="1"/>
  </r>
  <r>
    <n v="948"/>
    <x v="9"/>
    <x v="0"/>
    <x v="23"/>
    <x v="1"/>
  </r>
  <r>
    <n v="949"/>
    <x v="6"/>
    <x v="0"/>
    <x v="68"/>
    <x v="1"/>
  </r>
  <r>
    <n v="950"/>
    <x v="0"/>
    <x v="0"/>
    <x v="27"/>
    <x v="1"/>
  </r>
  <r>
    <n v="951"/>
    <x v="7"/>
    <x v="0"/>
    <x v="28"/>
    <x v="1"/>
  </r>
  <r>
    <n v="952"/>
    <x v="8"/>
    <x v="1"/>
    <x v="60"/>
    <x v="1"/>
  </r>
  <r>
    <n v="953"/>
    <x v="2"/>
    <x v="1"/>
    <x v="65"/>
    <x v="1"/>
  </r>
  <r>
    <n v="954"/>
    <x v="11"/>
    <x v="0"/>
    <x v="17"/>
    <x v="1"/>
  </r>
  <r>
    <n v="955"/>
    <x v="11"/>
    <x v="0"/>
    <x v="16"/>
    <x v="1"/>
  </r>
  <r>
    <n v="956"/>
    <x v="0"/>
    <x v="0"/>
    <x v="23"/>
    <x v="1"/>
  </r>
  <r>
    <n v="957"/>
    <x v="6"/>
    <x v="1"/>
    <x v="58"/>
    <x v="1"/>
  </r>
  <r>
    <n v="958"/>
    <x v="2"/>
    <x v="0"/>
    <x v="37"/>
    <x v="1"/>
  </r>
  <r>
    <n v="959"/>
    <x v="2"/>
    <x v="1"/>
    <x v="27"/>
    <x v="1"/>
  </r>
  <r>
    <n v="960"/>
    <x v="2"/>
    <x v="1"/>
    <x v="63"/>
    <x v="1"/>
  </r>
  <r>
    <n v="961"/>
    <x v="2"/>
    <x v="1"/>
    <x v="10"/>
    <x v="1"/>
  </r>
  <r>
    <n v="962"/>
    <x v="2"/>
    <x v="1"/>
    <x v="8"/>
    <x v="1"/>
  </r>
  <r>
    <n v="963"/>
    <x v="2"/>
    <x v="1"/>
    <x v="65"/>
    <x v="1"/>
  </r>
  <r>
    <n v="964"/>
    <x v="0"/>
    <x v="1"/>
    <x v="30"/>
    <x v="1"/>
  </r>
  <r>
    <n v="965"/>
    <x v="3"/>
    <x v="1"/>
    <x v="57"/>
    <x v="1"/>
  </r>
  <r>
    <n v="966"/>
    <x v="2"/>
    <x v="1"/>
    <x v="1"/>
    <x v="1"/>
  </r>
  <r>
    <n v="967"/>
    <x v="3"/>
    <x v="1"/>
    <x v="3"/>
    <x v="1"/>
  </r>
  <r>
    <n v="968"/>
    <x v="4"/>
    <x v="1"/>
    <x v="72"/>
    <x v="1"/>
  </r>
  <r>
    <n v="969"/>
    <x v="2"/>
    <x v="1"/>
    <x v="23"/>
    <x v="1"/>
  </r>
  <r>
    <n v="970"/>
    <x v="2"/>
    <x v="0"/>
    <x v="27"/>
    <x v="1"/>
  </r>
  <r>
    <n v="971"/>
    <x v="0"/>
    <x v="0"/>
    <x v="28"/>
    <x v="1"/>
  </r>
  <r>
    <n v="972"/>
    <x v="0"/>
    <x v="1"/>
    <x v="17"/>
    <x v="1"/>
  </r>
  <r>
    <n v="973"/>
    <x v="2"/>
    <x v="0"/>
    <x v="57"/>
    <x v="1"/>
  </r>
  <r>
    <n v="974"/>
    <x v="0"/>
    <x v="0"/>
    <x v="44"/>
    <x v="1"/>
  </r>
  <r>
    <n v="975"/>
    <x v="0"/>
    <x v="0"/>
    <x v="71"/>
    <x v="1"/>
  </r>
  <r>
    <n v="976"/>
    <x v="5"/>
    <x v="1"/>
    <x v="14"/>
    <x v="1"/>
  </r>
  <r>
    <n v="977"/>
    <x v="11"/>
    <x v="0"/>
    <x v="0"/>
    <x v="1"/>
  </r>
  <r>
    <n v="978"/>
    <x v="2"/>
    <x v="0"/>
    <x v="59"/>
    <x v="1"/>
  </r>
  <r>
    <n v="979"/>
    <x v="3"/>
    <x v="1"/>
    <x v="21"/>
    <x v="1"/>
  </r>
  <r>
    <n v="980"/>
    <x v="2"/>
    <x v="1"/>
    <x v="0"/>
    <x v="1"/>
  </r>
  <r>
    <n v="981"/>
    <x v="2"/>
    <x v="1"/>
    <x v="20"/>
    <x v="1"/>
  </r>
  <r>
    <n v="982"/>
    <x v="2"/>
    <x v="1"/>
    <x v="17"/>
    <x v="1"/>
  </r>
  <r>
    <n v="983"/>
    <x v="2"/>
    <x v="0"/>
    <x v="64"/>
    <x v="1"/>
  </r>
  <r>
    <n v="984"/>
    <x v="0"/>
    <x v="1"/>
    <x v="54"/>
    <x v="1"/>
  </r>
  <r>
    <n v="985"/>
    <x v="2"/>
    <x v="0"/>
    <x v="63"/>
    <x v="1"/>
  </r>
  <r>
    <n v="986"/>
    <x v="3"/>
    <x v="1"/>
    <x v="72"/>
    <x v="1"/>
  </r>
  <r>
    <n v="987"/>
    <x v="2"/>
    <x v="1"/>
    <x v="45"/>
    <x v="1"/>
  </r>
  <r>
    <n v="988"/>
    <x v="2"/>
    <x v="0"/>
    <x v="5"/>
    <x v="1"/>
  </r>
  <r>
    <n v="989"/>
    <x v="11"/>
    <x v="1"/>
    <x v="9"/>
    <x v="1"/>
  </r>
  <r>
    <n v="990"/>
    <x v="7"/>
    <x v="0"/>
    <x v="33"/>
    <x v="1"/>
  </r>
  <r>
    <n v="991"/>
    <x v="2"/>
    <x v="1"/>
    <x v="29"/>
    <x v="1"/>
  </r>
  <r>
    <n v="992"/>
    <x v="2"/>
    <x v="0"/>
    <x v="47"/>
    <x v="1"/>
  </r>
  <r>
    <n v="993"/>
    <x v="9"/>
    <x v="1"/>
    <x v="53"/>
    <x v="1"/>
  </r>
  <r>
    <n v="994"/>
    <x v="2"/>
    <x v="0"/>
    <x v="33"/>
    <x v="1"/>
  </r>
  <r>
    <n v="995"/>
    <x v="0"/>
    <x v="1"/>
    <x v="10"/>
    <x v="1"/>
  </r>
  <r>
    <n v="996"/>
    <x v="11"/>
    <x v="1"/>
    <x v="23"/>
    <x v="1"/>
  </r>
  <r>
    <n v="997"/>
    <x v="11"/>
    <x v="1"/>
    <x v="64"/>
    <x v="1"/>
  </r>
  <r>
    <n v="998"/>
    <x v="6"/>
    <x v="1"/>
    <x v="37"/>
    <x v="1"/>
  </r>
  <r>
    <n v="999"/>
    <x v="2"/>
    <x v="0"/>
    <x v="46"/>
    <x v="1"/>
  </r>
  <r>
    <n v="1000"/>
    <x v="11"/>
    <x v="1"/>
    <x v="63"/>
    <x v="1"/>
  </r>
  <r>
    <n v="1001"/>
    <x v="2"/>
    <x v="1"/>
    <x v="62"/>
    <x v="2"/>
  </r>
  <r>
    <n v="1002"/>
    <x v="11"/>
    <x v="0"/>
    <x v="53"/>
    <x v="2"/>
  </r>
  <r>
    <n v="1003"/>
    <x v="2"/>
    <x v="1"/>
    <x v="13"/>
    <x v="2"/>
  </r>
  <r>
    <n v="1004"/>
    <x v="2"/>
    <x v="0"/>
    <x v="29"/>
    <x v="2"/>
  </r>
  <r>
    <n v="1005"/>
    <x v="0"/>
    <x v="0"/>
    <x v="44"/>
    <x v="2"/>
  </r>
  <r>
    <n v="1006"/>
    <x v="3"/>
    <x v="1"/>
    <x v="48"/>
    <x v="2"/>
  </r>
  <r>
    <n v="1007"/>
    <x v="2"/>
    <x v="1"/>
    <x v="5"/>
    <x v="2"/>
  </r>
  <r>
    <n v="1008"/>
    <x v="5"/>
    <x v="1"/>
    <x v="23"/>
    <x v="2"/>
  </r>
  <r>
    <n v="1009"/>
    <x v="2"/>
    <x v="1"/>
    <x v="72"/>
    <x v="2"/>
  </r>
  <r>
    <n v="1010"/>
    <x v="1"/>
    <x v="1"/>
    <x v="50"/>
    <x v="2"/>
  </r>
  <r>
    <n v="1011"/>
    <x v="0"/>
    <x v="0"/>
    <x v="31"/>
    <x v="2"/>
  </r>
  <r>
    <n v="1012"/>
    <x v="1"/>
    <x v="0"/>
    <x v="34"/>
    <x v="2"/>
  </r>
  <r>
    <n v="1013"/>
    <x v="11"/>
    <x v="1"/>
    <x v="3"/>
    <x v="2"/>
  </r>
  <r>
    <n v="1014"/>
    <x v="11"/>
    <x v="1"/>
    <x v="63"/>
    <x v="2"/>
  </r>
  <r>
    <n v="1015"/>
    <x v="10"/>
    <x v="1"/>
    <x v="57"/>
    <x v="2"/>
  </r>
  <r>
    <n v="1016"/>
    <x v="11"/>
    <x v="1"/>
    <x v="45"/>
    <x v="2"/>
  </r>
  <r>
    <n v="1017"/>
    <x v="11"/>
    <x v="0"/>
    <x v="18"/>
    <x v="2"/>
  </r>
  <r>
    <n v="1018"/>
    <x v="0"/>
    <x v="1"/>
    <x v="41"/>
    <x v="2"/>
  </r>
  <r>
    <n v="1019"/>
    <x v="10"/>
    <x v="1"/>
    <x v="13"/>
    <x v="2"/>
  </r>
  <r>
    <n v="1020"/>
    <x v="3"/>
    <x v="1"/>
    <x v="53"/>
    <x v="2"/>
  </r>
  <r>
    <n v="1021"/>
    <x v="5"/>
    <x v="0"/>
    <x v="1"/>
    <x v="2"/>
  </r>
  <r>
    <n v="1022"/>
    <x v="11"/>
    <x v="1"/>
    <x v="44"/>
    <x v="2"/>
  </r>
  <r>
    <n v="1023"/>
    <x v="7"/>
    <x v="0"/>
    <x v="41"/>
    <x v="2"/>
  </r>
  <r>
    <n v="1024"/>
    <x v="1"/>
    <x v="1"/>
    <x v="59"/>
    <x v="2"/>
  </r>
  <r>
    <n v="1025"/>
    <x v="3"/>
    <x v="0"/>
    <x v="14"/>
    <x v="2"/>
  </r>
  <r>
    <n v="1026"/>
    <x v="4"/>
    <x v="1"/>
    <x v="5"/>
    <x v="2"/>
  </r>
  <r>
    <n v="1027"/>
    <x v="1"/>
    <x v="0"/>
    <x v="71"/>
    <x v="2"/>
  </r>
  <r>
    <n v="1028"/>
    <x v="11"/>
    <x v="1"/>
    <x v="10"/>
    <x v="2"/>
  </r>
  <r>
    <n v="1029"/>
    <x v="1"/>
    <x v="1"/>
    <x v="71"/>
    <x v="2"/>
  </r>
  <r>
    <n v="1030"/>
    <x v="11"/>
    <x v="1"/>
    <x v="19"/>
    <x v="2"/>
  </r>
  <r>
    <n v="1031"/>
    <x v="3"/>
    <x v="0"/>
    <x v="60"/>
    <x v="2"/>
  </r>
  <r>
    <n v="1032"/>
    <x v="0"/>
    <x v="0"/>
    <x v="67"/>
    <x v="2"/>
  </r>
  <r>
    <n v="1033"/>
    <x v="11"/>
    <x v="1"/>
    <x v="52"/>
    <x v="2"/>
  </r>
  <r>
    <n v="1034"/>
    <x v="10"/>
    <x v="1"/>
    <x v="0"/>
    <x v="2"/>
  </r>
  <r>
    <n v="1035"/>
    <x v="11"/>
    <x v="0"/>
    <x v="52"/>
    <x v="2"/>
  </r>
  <r>
    <n v="1036"/>
    <x v="11"/>
    <x v="1"/>
    <x v="43"/>
    <x v="2"/>
  </r>
  <r>
    <n v="1037"/>
    <x v="11"/>
    <x v="1"/>
    <x v="67"/>
    <x v="2"/>
  </r>
  <r>
    <n v="1038"/>
    <x v="0"/>
    <x v="0"/>
    <x v="9"/>
    <x v="2"/>
  </r>
  <r>
    <n v="1039"/>
    <x v="1"/>
    <x v="1"/>
    <x v="24"/>
    <x v="2"/>
  </r>
  <r>
    <n v="1040"/>
    <x v="11"/>
    <x v="1"/>
    <x v="15"/>
    <x v="2"/>
  </r>
  <r>
    <n v="1041"/>
    <x v="10"/>
    <x v="0"/>
    <x v="39"/>
    <x v="2"/>
  </r>
  <r>
    <n v="1042"/>
    <x v="0"/>
    <x v="0"/>
    <x v="66"/>
    <x v="2"/>
  </r>
  <r>
    <n v="1043"/>
    <x v="11"/>
    <x v="1"/>
    <x v="34"/>
    <x v="2"/>
  </r>
  <r>
    <n v="1044"/>
    <x v="11"/>
    <x v="0"/>
    <x v="70"/>
    <x v="2"/>
  </r>
  <r>
    <n v="1045"/>
    <x v="1"/>
    <x v="1"/>
    <x v="26"/>
    <x v="2"/>
  </r>
  <r>
    <n v="1046"/>
    <x v="11"/>
    <x v="0"/>
    <x v="41"/>
    <x v="2"/>
  </r>
  <r>
    <n v="1047"/>
    <x v="10"/>
    <x v="1"/>
    <x v="31"/>
    <x v="2"/>
  </r>
  <r>
    <n v="1048"/>
    <x v="11"/>
    <x v="1"/>
    <x v="70"/>
    <x v="2"/>
  </r>
  <r>
    <n v="1049"/>
    <x v="1"/>
    <x v="0"/>
    <x v="40"/>
    <x v="2"/>
  </r>
  <r>
    <n v="1050"/>
    <x v="0"/>
    <x v="1"/>
    <x v="0"/>
    <x v="2"/>
  </r>
  <r>
    <n v="1051"/>
    <x v="1"/>
    <x v="0"/>
    <x v="51"/>
    <x v="2"/>
  </r>
  <r>
    <n v="1052"/>
    <x v="7"/>
    <x v="0"/>
    <x v="24"/>
    <x v="2"/>
  </r>
  <r>
    <n v="1053"/>
    <x v="11"/>
    <x v="1"/>
    <x v="65"/>
    <x v="2"/>
  </r>
  <r>
    <n v="1054"/>
    <x v="11"/>
    <x v="0"/>
    <x v="53"/>
    <x v="2"/>
  </r>
  <r>
    <n v="1055"/>
    <x v="11"/>
    <x v="0"/>
    <x v="67"/>
    <x v="2"/>
  </r>
  <r>
    <n v="1056"/>
    <x v="1"/>
    <x v="0"/>
    <x v="40"/>
    <x v="2"/>
  </r>
  <r>
    <n v="1057"/>
    <x v="1"/>
    <x v="0"/>
    <x v="68"/>
    <x v="2"/>
  </r>
  <r>
    <n v="1058"/>
    <x v="11"/>
    <x v="1"/>
    <x v="46"/>
    <x v="2"/>
  </r>
  <r>
    <n v="1059"/>
    <x v="11"/>
    <x v="1"/>
    <x v="8"/>
    <x v="2"/>
  </r>
  <r>
    <n v="1060"/>
    <x v="11"/>
    <x v="1"/>
    <x v="5"/>
    <x v="2"/>
  </r>
  <r>
    <n v="1061"/>
    <x v="9"/>
    <x v="1"/>
    <x v="55"/>
    <x v="2"/>
  </r>
  <r>
    <n v="1062"/>
    <x v="11"/>
    <x v="1"/>
    <x v="19"/>
    <x v="2"/>
  </r>
  <r>
    <n v="1063"/>
    <x v="11"/>
    <x v="1"/>
    <x v="10"/>
    <x v="2"/>
  </r>
  <r>
    <n v="1064"/>
    <x v="8"/>
    <x v="0"/>
    <x v="8"/>
    <x v="2"/>
  </r>
  <r>
    <n v="1065"/>
    <x v="6"/>
    <x v="1"/>
    <x v="38"/>
    <x v="2"/>
  </r>
  <r>
    <n v="1066"/>
    <x v="11"/>
    <x v="0"/>
    <x v="7"/>
    <x v="2"/>
  </r>
  <r>
    <n v="1067"/>
    <x v="11"/>
    <x v="1"/>
    <x v="44"/>
    <x v="2"/>
  </r>
  <r>
    <n v="1068"/>
    <x v="1"/>
    <x v="0"/>
    <x v="52"/>
    <x v="2"/>
  </r>
  <r>
    <n v="1069"/>
    <x v="3"/>
    <x v="0"/>
    <x v="59"/>
    <x v="2"/>
  </r>
  <r>
    <n v="1070"/>
    <x v="5"/>
    <x v="1"/>
    <x v="44"/>
    <x v="2"/>
  </r>
  <r>
    <n v="1071"/>
    <x v="11"/>
    <x v="1"/>
    <x v="9"/>
    <x v="2"/>
  </r>
  <r>
    <n v="1072"/>
    <x v="11"/>
    <x v="1"/>
    <x v="20"/>
    <x v="2"/>
  </r>
  <r>
    <n v="1073"/>
    <x v="1"/>
    <x v="1"/>
    <x v="44"/>
    <x v="2"/>
  </r>
  <r>
    <n v="1074"/>
    <x v="1"/>
    <x v="1"/>
    <x v="14"/>
    <x v="2"/>
  </r>
  <r>
    <n v="1075"/>
    <x v="4"/>
    <x v="0"/>
    <x v="29"/>
    <x v="2"/>
  </r>
  <r>
    <n v="1076"/>
    <x v="11"/>
    <x v="1"/>
    <x v="48"/>
    <x v="2"/>
  </r>
  <r>
    <n v="1077"/>
    <x v="11"/>
    <x v="0"/>
    <x v="58"/>
    <x v="2"/>
  </r>
  <r>
    <n v="1078"/>
    <x v="3"/>
    <x v="1"/>
    <x v="29"/>
    <x v="2"/>
  </r>
  <r>
    <n v="1079"/>
    <x v="11"/>
    <x v="1"/>
    <x v="43"/>
    <x v="2"/>
  </r>
  <r>
    <n v="1080"/>
    <x v="11"/>
    <x v="0"/>
    <x v="20"/>
    <x v="2"/>
  </r>
  <r>
    <n v="1081"/>
    <x v="10"/>
    <x v="1"/>
    <x v="25"/>
    <x v="2"/>
  </r>
  <r>
    <n v="1082"/>
    <x v="11"/>
    <x v="0"/>
    <x v="7"/>
    <x v="2"/>
  </r>
  <r>
    <n v="1083"/>
    <x v="1"/>
    <x v="1"/>
    <x v="38"/>
    <x v="2"/>
  </r>
  <r>
    <n v="1084"/>
    <x v="11"/>
    <x v="0"/>
    <x v="8"/>
    <x v="2"/>
  </r>
  <r>
    <n v="1085"/>
    <x v="1"/>
    <x v="0"/>
    <x v="20"/>
    <x v="2"/>
  </r>
  <r>
    <n v="1086"/>
    <x v="0"/>
    <x v="0"/>
    <x v="15"/>
    <x v="2"/>
  </r>
  <r>
    <n v="1087"/>
    <x v="11"/>
    <x v="1"/>
    <x v="9"/>
    <x v="2"/>
  </r>
  <r>
    <n v="1088"/>
    <x v="11"/>
    <x v="1"/>
    <x v="27"/>
    <x v="2"/>
  </r>
  <r>
    <n v="1089"/>
    <x v="0"/>
    <x v="0"/>
    <x v="50"/>
    <x v="2"/>
  </r>
  <r>
    <n v="1090"/>
    <x v="0"/>
    <x v="1"/>
    <x v="26"/>
    <x v="2"/>
  </r>
  <r>
    <n v="1091"/>
    <x v="0"/>
    <x v="1"/>
    <x v="70"/>
    <x v="2"/>
  </r>
  <r>
    <n v="1092"/>
    <x v="11"/>
    <x v="0"/>
    <x v="17"/>
    <x v="2"/>
  </r>
  <r>
    <n v="1093"/>
    <x v="11"/>
    <x v="1"/>
    <x v="49"/>
    <x v="2"/>
  </r>
  <r>
    <n v="1094"/>
    <x v="11"/>
    <x v="0"/>
    <x v="24"/>
    <x v="2"/>
  </r>
  <r>
    <n v="1095"/>
    <x v="11"/>
    <x v="0"/>
    <x v="64"/>
    <x v="2"/>
  </r>
  <r>
    <n v="1096"/>
    <x v="1"/>
    <x v="0"/>
    <x v="56"/>
    <x v="2"/>
  </r>
  <r>
    <n v="1097"/>
    <x v="11"/>
    <x v="1"/>
    <x v="4"/>
    <x v="2"/>
  </r>
  <r>
    <n v="1098"/>
    <x v="5"/>
    <x v="0"/>
    <x v="0"/>
    <x v="2"/>
  </r>
  <r>
    <n v="1099"/>
    <x v="0"/>
    <x v="1"/>
    <x v="6"/>
    <x v="2"/>
  </r>
  <r>
    <n v="1100"/>
    <x v="1"/>
    <x v="1"/>
    <x v="39"/>
    <x v="2"/>
  </r>
  <r>
    <n v="1101"/>
    <x v="11"/>
    <x v="1"/>
    <x v="23"/>
    <x v="2"/>
  </r>
  <r>
    <n v="1102"/>
    <x v="11"/>
    <x v="0"/>
    <x v="24"/>
    <x v="2"/>
  </r>
  <r>
    <n v="1103"/>
    <x v="11"/>
    <x v="1"/>
    <x v="9"/>
    <x v="2"/>
  </r>
  <r>
    <n v="1104"/>
    <x v="1"/>
    <x v="1"/>
    <x v="67"/>
    <x v="2"/>
  </r>
  <r>
    <n v="1105"/>
    <x v="0"/>
    <x v="1"/>
    <x v="42"/>
    <x v="2"/>
  </r>
  <r>
    <n v="1106"/>
    <x v="5"/>
    <x v="0"/>
    <x v="7"/>
    <x v="2"/>
  </r>
  <r>
    <n v="1107"/>
    <x v="11"/>
    <x v="1"/>
    <x v="60"/>
    <x v="2"/>
  </r>
  <r>
    <n v="1108"/>
    <x v="11"/>
    <x v="1"/>
    <x v="21"/>
    <x v="2"/>
  </r>
  <r>
    <n v="1109"/>
    <x v="11"/>
    <x v="1"/>
    <x v="53"/>
    <x v="2"/>
  </r>
  <r>
    <n v="1110"/>
    <x v="4"/>
    <x v="1"/>
    <x v="35"/>
    <x v="2"/>
  </r>
  <r>
    <n v="1111"/>
    <x v="13"/>
    <x v="1"/>
    <x v="0"/>
    <x v="2"/>
  </r>
  <r>
    <n v="1112"/>
    <x v="1"/>
    <x v="1"/>
    <x v="39"/>
    <x v="2"/>
  </r>
  <r>
    <n v="1113"/>
    <x v="5"/>
    <x v="1"/>
    <x v="2"/>
    <x v="2"/>
  </r>
  <r>
    <n v="1114"/>
    <x v="11"/>
    <x v="1"/>
    <x v="2"/>
    <x v="2"/>
  </r>
  <r>
    <n v="1115"/>
    <x v="9"/>
    <x v="0"/>
    <x v="28"/>
    <x v="2"/>
  </r>
  <r>
    <n v="1116"/>
    <x v="0"/>
    <x v="0"/>
    <x v="42"/>
    <x v="2"/>
  </r>
  <r>
    <n v="1117"/>
    <x v="3"/>
    <x v="1"/>
    <x v="15"/>
    <x v="2"/>
  </r>
  <r>
    <n v="1118"/>
    <x v="3"/>
    <x v="0"/>
    <x v="71"/>
    <x v="2"/>
  </r>
  <r>
    <n v="1119"/>
    <x v="3"/>
    <x v="0"/>
    <x v="37"/>
    <x v="2"/>
  </r>
  <r>
    <n v="1120"/>
    <x v="4"/>
    <x v="1"/>
    <x v="30"/>
    <x v="2"/>
  </r>
  <r>
    <n v="1121"/>
    <x v="11"/>
    <x v="1"/>
    <x v="47"/>
    <x v="2"/>
  </r>
  <r>
    <n v="1122"/>
    <x v="7"/>
    <x v="0"/>
    <x v="54"/>
    <x v="2"/>
  </r>
  <r>
    <n v="1123"/>
    <x v="0"/>
    <x v="1"/>
    <x v="3"/>
    <x v="2"/>
  </r>
  <r>
    <n v="1124"/>
    <x v="1"/>
    <x v="0"/>
    <x v="51"/>
    <x v="2"/>
  </r>
  <r>
    <n v="1125"/>
    <x v="5"/>
    <x v="0"/>
    <x v="48"/>
    <x v="2"/>
  </r>
  <r>
    <n v="1126"/>
    <x v="0"/>
    <x v="0"/>
    <x v="11"/>
    <x v="2"/>
  </r>
  <r>
    <n v="1127"/>
    <x v="6"/>
    <x v="1"/>
    <x v="40"/>
    <x v="2"/>
  </r>
  <r>
    <n v="1128"/>
    <x v="0"/>
    <x v="1"/>
    <x v="48"/>
    <x v="2"/>
  </r>
  <r>
    <n v="1129"/>
    <x v="11"/>
    <x v="0"/>
    <x v="65"/>
    <x v="2"/>
  </r>
  <r>
    <n v="1130"/>
    <x v="11"/>
    <x v="0"/>
    <x v="39"/>
    <x v="2"/>
  </r>
  <r>
    <n v="1131"/>
    <x v="3"/>
    <x v="1"/>
    <x v="18"/>
    <x v="2"/>
  </r>
  <r>
    <n v="1132"/>
    <x v="0"/>
    <x v="0"/>
    <x v="23"/>
    <x v="2"/>
  </r>
  <r>
    <n v="1133"/>
    <x v="11"/>
    <x v="1"/>
    <x v="22"/>
    <x v="2"/>
  </r>
  <r>
    <n v="1134"/>
    <x v="10"/>
    <x v="0"/>
    <x v="30"/>
    <x v="2"/>
  </r>
  <r>
    <n v="1135"/>
    <x v="11"/>
    <x v="0"/>
    <x v="46"/>
    <x v="2"/>
  </r>
  <r>
    <n v="1136"/>
    <x v="5"/>
    <x v="1"/>
    <x v="37"/>
    <x v="2"/>
  </r>
  <r>
    <n v="1137"/>
    <x v="0"/>
    <x v="0"/>
    <x v="41"/>
    <x v="2"/>
  </r>
  <r>
    <n v="1138"/>
    <x v="3"/>
    <x v="1"/>
    <x v="40"/>
    <x v="2"/>
  </r>
  <r>
    <n v="1139"/>
    <x v="2"/>
    <x v="1"/>
    <x v="12"/>
    <x v="2"/>
  </r>
  <r>
    <n v="1140"/>
    <x v="9"/>
    <x v="0"/>
    <x v="63"/>
    <x v="2"/>
  </r>
  <r>
    <n v="1141"/>
    <x v="0"/>
    <x v="0"/>
    <x v="44"/>
    <x v="2"/>
  </r>
  <r>
    <n v="1142"/>
    <x v="2"/>
    <x v="1"/>
    <x v="22"/>
    <x v="2"/>
  </r>
  <r>
    <n v="1143"/>
    <x v="10"/>
    <x v="0"/>
    <x v="22"/>
    <x v="2"/>
  </r>
  <r>
    <n v="1144"/>
    <x v="2"/>
    <x v="1"/>
    <x v="55"/>
    <x v="2"/>
  </r>
  <r>
    <n v="1145"/>
    <x v="2"/>
    <x v="1"/>
    <x v="57"/>
    <x v="2"/>
  </r>
  <r>
    <n v="1146"/>
    <x v="2"/>
    <x v="0"/>
    <x v="45"/>
    <x v="2"/>
  </r>
  <r>
    <n v="1147"/>
    <x v="0"/>
    <x v="0"/>
    <x v="30"/>
    <x v="2"/>
  </r>
  <r>
    <n v="1148"/>
    <x v="9"/>
    <x v="1"/>
    <x v="30"/>
    <x v="2"/>
  </r>
  <r>
    <n v="1149"/>
    <x v="2"/>
    <x v="0"/>
    <x v="0"/>
    <x v="2"/>
  </r>
  <r>
    <n v="1150"/>
    <x v="2"/>
    <x v="0"/>
    <x v="25"/>
    <x v="2"/>
  </r>
  <r>
    <n v="1151"/>
    <x v="3"/>
    <x v="1"/>
    <x v="6"/>
    <x v="2"/>
  </r>
  <r>
    <n v="1152"/>
    <x v="1"/>
    <x v="0"/>
    <x v="65"/>
    <x v="2"/>
  </r>
  <r>
    <n v="1153"/>
    <x v="10"/>
    <x v="1"/>
    <x v="2"/>
    <x v="2"/>
  </r>
  <r>
    <n v="1154"/>
    <x v="1"/>
    <x v="0"/>
    <x v="61"/>
    <x v="2"/>
  </r>
  <r>
    <n v="1155"/>
    <x v="1"/>
    <x v="0"/>
    <x v="64"/>
    <x v="2"/>
  </r>
  <r>
    <n v="1156"/>
    <x v="6"/>
    <x v="0"/>
    <x v="17"/>
    <x v="2"/>
  </r>
  <r>
    <n v="1157"/>
    <x v="5"/>
    <x v="1"/>
    <x v="7"/>
    <x v="2"/>
  </r>
  <r>
    <n v="1158"/>
    <x v="6"/>
    <x v="0"/>
    <x v="22"/>
    <x v="2"/>
  </r>
  <r>
    <n v="1159"/>
    <x v="2"/>
    <x v="1"/>
    <x v="64"/>
    <x v="2"/>
  </r>
  <r>
    <n v="1160"/>
    <x v="3"/>
    <x v="0"/>
    <x v="64"/>
    <x v="2"/>
  </r>
  <r>
    <n v="1161"/>
    <x v="1"/>
    <x v="1"/>
    <x v="51"/>
    <x v="2"/>
  </r>
  <r>
    <n v="1162"/>
    <x v="2"/>
    <x v="1"/>
    <x v="56"/>
    <x v="2"/>
  </r>
  <r>
    <n v="1163"/>
    <x v="4"/>
    <x v="1"/>
    <x v="27"/>
    <x v="2"/>
  </r>
  <r>
    <n v="1164"/>
    <x v="2"/>
    <x v="0"/>
    <x v="15"/>
    <x v="2"/>
  </r>
  <r>
    <n v="1165"/>
    <x v="1"/>
    <x v="0"/>
    <x v="50"/>
    <x v="2"/>
  </r>
  <r>
    <n v="1166"/>
    <x v="2"/>
    <x v="1"/>
    <x v="0"/>
    <x v="2"/>
  </r>
  <r>
    <n v="1167"/>
    <x v="2"/>
    <x v="0"/>
    <x v="20"/>
    <x v="2"/>
  </r>
  <r>
    <n v="1168"/>
    <x v="2"/>
    <x v="1"/>
    <x v="62"/>
    <x v="2"/>
  </r>
  <r>
    <n v="1169"/>
    <x v="0"/>
    <x v="0"/>
    <x v="70"/>
    <x v="2"/>
  </r>
  <r>
    <n v="1170"/>
    <x v="7"/>
    <x v="1"/>
    <x v="11"/>
    <x v="2"/>
  </r>
  <r>
    <n v="1171"/>
    <x v="0"/>
    <x v="0"/>
    <x v="30"/>
    <x v="2"/>
  </r>
  <r>
    <n v="1172"/>
    <x v="3"/>
    <x v="1"/>
    <x v="45"/>
    <x v="2"/>
  </r>
  <r>
    <n v="1173"/>
    <x v="2"/>
    <x v="0"/>
    <x v="12"/>
    <x v="2"/>
  </r>
  <r>
    <n v="1174"/>
    <x v="2"/>
    <x v="0"/>
    <x v="44"/>
    <x v="2"/>
  </r>
  <r>
    <n v="1175"/>
    <x v="7"/>
    <x v="1"/>
    <x v="56"/>
    <x v="2"/>
  </r>
  <r>
    <n v="1176"/>
    <x v="2"/>
    <x v="1"/>
    <x v="37"/>
    <x v="2"/>
  </r>
  <r>
    <n v="1177"/>
    <x v="4"/>
    <x v="1"/>
    <x v="36"/>
    <x v="2"/>
  </r>
  <r>
    <n v="1178"/>
    <x v="3"/>
    <x v="1"/>
    <x v="52"/>
    <x v="2"/>
  </r>
  <r>
    <n v="1179"/>
    <x v="1"/>
    <x v="1"/>
    <x v="1"/>
    <x v="2"/>
  </r>
  <r>
    <n v="1180"/>
    <x v="1"/>
    <x v="1"/>
    <x v="16"/>
    <x v="2"/>
  </r>
  <r>
    <n v="1181"/>
    <x v="5"/>
    <x v="1"/>
    <x v="19"/>
    <x v="2"/>
  </r>
  <r>
    <n v="1182"/>
    <x v="2"/>
    <x v="0"/>
    <x v="51"/>
    <x v="2"/>
  </r>
  <r>
    <n v="1183"/>
    <x v="0"/>
    <x v="0"/>
    <x v="24"/>
    <x v="2"/>
  </r>
  <r>
    <n v="1184"/>
    <x v="0"/>
    <x v="1"/>
    <x v="13"/>
    <x v="2"/>
  </r>
  <r>
    <n v="1185"/>
    <x v="3"/>
    <x v="1"/>
    <x v="49"/>
    <x v="2"/>
  </r>
  <r>
    <n v="1186"/>
    <x v="5"/>
    <x v="0"/>
    <x v="37"/>
    <x v="2"/>
  </r>
  <r>
    <n v="1187"/>
    <x v="3"/>
    <x v="0"/>
    <x v="0"/>
    <x v="2"/>
  </r>
  <r>
    <n v="1188"/>
    <x v="2"/>
    <x v="0"/>
    <x v="37"/>
    <x v="2"/>
  </r>
  <r>
    <n v="1189"/>
    <x v="0"/>
    <x v="1"/>
    <x v="63"/>
    <x v="2"/>
  </r>
  <r>
    <n v="1190"/>
    <x v="6"/>
    <x v="0"/>
    <x v="57"/>
    <x v="2"/>
  </r>
  <r>
    <n v="1191"/>
    <x v="3"/>
    <x v="0"/>
    <x v="14"/>
    <x v="2"/>
  </r>
  <r>
    <n v="1192"/>
    <x v="2"/>
    <x v="1"/>
    <x v="56"/>
    <x v="2"/>
  </r>
  <r>
    <n v="1193"/>
    <x v="10"/>
    <x v="0"/>
    <x v="63"/>
    <x v="2"/>
  </r>
  <r>
    <n v="1194"/>
    <x v="8"/>
    <x v="0"/>
    <x v="13"/>
    <x v="2"/>
  </r>
  <r>
    <n v="1195"/>
    <x v="1"/>
    <x v="0"/>
    <x v="17"/>
    <x v="2"/>
  </r>
  <r>
    <n v="1196"/>
    <x v="2"/>
    <x v="0"/>
    <x v="10"/>
    <x v="2"/>
  </r>
  <r>
    <n v="1197"/>
    <x v="5"/>
    <x v="1"/>
    <x v="29"/>
    <x v="2"/>
  </r>
  <r>
    <n v="1198"/>
    <x v="2"/>
    <x v="0"/>
    <x v="15"/>
    <x v="2"/>
  </r>
  <r>
    <n v="1199"/>
    <x v="10"/>
    <x v="0"/>
    <x v="18"/>
    <x v="2"/>
  </r>
  <r>
    <n v="1200"/>
    <x v="2"/>
    <x v="1"/>
    <x v="0"/>
    <x v="2"/>
  </r>
  <r>
    <n v="1201"/>
    <x v="0"/>
    <x v="0"/>
    <x v="37"/>
    <x v="2"/>
  </r>
  <r>
    <n v="1202"/>
    <x v="0"/>
    <x v="1"/>
    <x v="38"/>
    <x v="2"/>
  </r>
  <r>
    <n v="1203"/>
    <x v="2"/>
    <x v="0"/>
    <x v="13"/>
    <x v="2"/>
  </r>
  <r>
    <n v="1204"/>
    <x v="2"/>
    <x v="1"/>
    <x v="37"/>
    <x v="2"/>
  </r>
  <r>
    <n v="1205"/>
    <x v="1"/>
    <x v="1"/>
    <x v="37"/>
    <x v="2"/>
  </r>
  <r>
    <n v="1206"/>
    <x v="2"/>
    <x v="1"/>
    <x v="37"/>
    <x v="2"/>
  </r>
  <r>
    <n v="1207"/>
    <x v="10"/>
    <x v="1"/>
    <x v="72"/>
    <x v="2"/>
  </r>
  <r>
    <n v="1208"/>
    <x v="2"/>
    <x v="0"/>
    <x v="69"/>
    <x v="2"/>
  </r>
  <r>
    <n v="1209"/>
    <x v="9"/>
    <x v="0"/>
    <x v="18"/>
    <x v="2"/>
  </r>
  <r>
    <n v="1210"/>
    <x v="1"/>
    <x v="0"/>
    <x v="61"/>
    <x v="2"/>
  </r>
  <r>
    <n v="1211"/>
    <x v="2"/>
    <x v="1"/>
    <x v="62"/>
    <x v="2"/>
  </r>
  <r>
    <n v="1212"/>
    <x v="5"/>
    <x v="1"/>
    <x v="35"/>
    <x v="2"/>
  </r>
  <r>
    <n v="1213"/>
    <x v="1"/>
    <x v="1"/>
    <x v="8"/>
    <x v="2"/>
  </r>
  <r>
    <n v="1214"/>
    <x v="0"/>
    <x v="0"/>
    <x v="43"/>
    <x v="2"/>
  </r>
  <r>
    <n v="1215"/>
    <x v="2"/>
    <x v="0"/>
    <x v="54"/>
    <x v="2"/>
  </r>
  <r>
    <n v="1216"/>
    <x v="3"/>
    <x v="0"/>
    <x v="15"/>
    <x v="2"/>
  </r>
  <r>
    <n v="1217"/>
    <x v="2"/>
    <x v="1"/>
    <x v="19"/>
    <x v="2"/>
  </r>
  <r>
    <n v="1218"/>
    <x v="2"/>
    <x v="0"/>
    <x v="19"/>
    <x v="2"/>
  </r>
  <r>
    <n v="1219"/>
    <x v="2"/>
    <x v="0"/>
    <x v="26"/>
    <x v="2"/>
  </r>
  <r>
    <n v="1220"/>
    <x v="2"/>
    <x v="0"/>
    <x v="64"/>
    <x v="2"/>
  </r>
  <r>
    <n v="1221"/>
    <x v="4"/>
    <x v="0"/>
    <x v="3"/>
    <x v="2"/>
  </r>
  <r>
    <n v="1222"/>
    <x v="1"/>
    <x v="1"/>
    <x v="64"/>
    <x v="2"/>
  </r>
  <r>
    <n v="1223"/>
    <x v="2"/>
    <x v="0"/>
    <x v="15"/>
    <x v="2"/>
  </r>
  <r>
    <n v="1224"/>
    <x v="0"/>
    <x v="1"/>
    <x v="68"/>
    <x v="2"/>
  </r>
  <r>
    <n v="1225"/>
    <x v="1"/>
    <x v="0"/>
    <x v="12"/>
    <x v="2"/>
  </r>
  <r>
    <n v="1226"/>
    <x v="6"/>
    <x v="0"/>
    <x v="29"/>
    <x v="2"/>
  </r>
  <r>
    <n v="1227"/>
    <x v="2"/>
    <x v="1"/>
    <x v="60"/>
    <x v="2"/>
  </r>
  <r>
    <n v="1228"/>
    <x v="2"/>
    <x v="0"/>
    <x v="56"/>
    <x v="2"/>
  </r>
  <r>
    <n v="1229"/>
    <x v="3"/>
    <x v="1"/>
    <x v="65"/>
    <x v="2"/>
  </r>
  <r>
    <n v="1230"/>
    <x v="1"/>
    <x v="1"/>
    <x v="59"/>
    <x v="2"/>
  </r>
  <r>
    <n v="1231"/>
    <x v="8"/>
    <x v="0"/>
    <x v="40"/>
    <x v="2"/>
  </r>
  <r>
    <n v="1232"/>
    <x v="1"/>
    <x v="0"/>
    <x v="0"/>
    <x v="2"/>
  </r>
  <r>
    <n v="1233"/>
    <x v="12"/>
    <x v="1"/>
    <x v="21"/>
    <x v="2"/>
  </r>
  <r>
    <n v="1234"/>
    <x v="2"/>
    <x v="0"/>
    <x v="37"/>
    <x v="2"/>
  </r>
  <r>
    <n v="1235"/>
    <x v="5"/>
    <x v="0"/>
    <x v="63"/>
    <x v="2"/>
  </r>
  <r>
    <n v="1236"/>
    <x v="2"/>
    <x v="0"/>
    <x v="21"/>
    <x v="2"/>
  </r>
  <r>
    <n v="1237"/>
    <x v="2"/>
    <x v="1"/>
    <x v="56"/>
    <x v="2"/>
  </r>
  <r>
    <n v="1238"/>
    <x v="2"/>
    <x v="1"/>
    <x v="11"/>
    <x v="2"/>
  </r>
  <r>
    <n v="1239"/>
    <x v="1"/>
    <x v="1"/>
    <x v="53"/>
    <x v="2"/>
  </r>
  <r>
    <n v="1240"/>
    <x v="7"/>
    <x v="0"/>
    <x v="58"/>
    <x v="2"/>
  </r>
  <r>
    <n v="1241"/>
    <x v="8"/>
    <x v="1"/>
    <x v="49"/>
    <x v="2"/>
  </r>
  <r>
    <n v="1242"/>
    <x v="1"/>
    <x v="1"/>
    <x v="29"/>
    <x v="2"/>
  </r>
  <r>
    <n v="1243"/>
    <x v="1"/>
    <x v="0"/>
    <x v="58"/>
    <x v="2"/>
  </r>
  <r>
    <n v="1244"/>
    <x v="1"/>
    <x v="1"/>
    <x v="31"/>
    <x v="2"/>
  </r>
  <r>
    <n v="1245"/>
    <x v="1"/>
    <x v="1"/>
    <x v="5"/>
    <x v="2"/>
  </r>
  <r>
    <n v="1246"/>
    <x v="0"/>
    <x v="0"/>
    <x v="16"/>
    <x v="2"/>
  </r>
  <r>
    <n v="1247"/>
    <x v="2"/>
    <x v="1"/>
    <x v="58"/>
    <x v="2"/>
  </r>
  <r>
    <n v="1248"/>
    <x v="2"/>
    <x v="0"/>
    <x v="56"/>
    <x v="2"/>
  </r>
  <r>
    <n v="1249"/>
    <x v="2"/>
    <x v="1"/>
    <x v="6"/>
    <x v="2"/>
  </r>
  <r>
    <n v="1250"/>
    <x v="2"/>
    <x v="0"/>
    <x v="66"/>
    <x v="2"/>
  </r>
  <r>
    <n v="1251"/>
    <x v="2"/>
    <x v="0"/>
    <x v="0"/>
    <x v="2"/>
  </r>
  <r>
    <n v="1252"/>
    <x v="2"/>
    <x v="1"/>
    <x v="24"/>
    <x v="2"/>
  </r>
  <r>
    <n v="1253"/>
    <x v="2"/>
    <x v="1"/>
    <x v="42"/>
    <x v="2"/>
  </r>
  <r>
    <n v="1254"/>
    <x v="0"/>
    <x v="0"/>
    <x v="68"/>
    <x v="2"/>
  </r>
  <r>
    <n v="1255"/>
    <x v="1"/>
    <x v="0"/>
    <x v="25"/>
    <x v="2"/>
  </r>
  <r>
    <n v="1256"/>
    <x v="1"/>
    <x v="0"/>
    <x v="43"/>
    <x v="2"/>
  </r>
  <r>
    <n v="1257"/>
    <x v="2"/>
    <x v="0"/>
    <x v="63"/>
    <x v="2"/>
  </r>
  <r>
    <n v="1258"/>
    <x v="2"/>
    <x v="0"/>
    <x v="56"/>
    <x v="2"/>
  </r>
  <r>
    <n v="1259"/>
    <x v="2"/>
    <x v="0"/>
    <x v="71"/>
    <x v="2"/>
  </r>
  <r>
    <n v="1260"/>
    <x v="0"/>
    <x v="0"/>
    <x v="3"/>
    <x v="2"/>
  </r>
  <r>
    <n v="1261"/>
    <x v="2"/>
    <x v="0"/>
    <x v="1"/>
    <x v="2"/>
  </r>
  <r>
    <n v="1262"/>
    <x v="2"/>
    <x v="0"/>
    <x v="62"/>
    <x v="2"/>
  </r>
  <r>
    <n v="1263"/>
    <x v="2"/>
    <x v="1"/>
    <x v="20"/>
    <x v="2"/>
  </r>
  <r>
    <n v="1264"/>
    <x v="10"/>
    <x v="1"/>
    <x v="21"/>
    <x v="2"/>
  </r>
  <r>
    <n v="1265"/>
    <x v="2"/>
    <x v="0"/>
    <x v="27"/>
    <x v="2"/>
  </r>
  <r>
    <n v="1266"/>
    <x v="2"/>
    <x v="0"/>
    <x v="34"/>
    <x v="2"/>
  </r>
  <r>
    <n v="1267"/>
    <x v="10"/>
    <x v="0"/>
    <x v="5"/>
    <x v="2"/>
  </r>
  <r>
    <n v="1268"/>
    <x v="2"/>
    <x v="0"/>
    <x v="14"/>
    <x v="2"/>
  </r>
  <r>
    <n v="1269"/>
    <x v="13"/>
    <x v="0"/>
    <x v="14"/>
    <x v="2"/>
  </r>
  <r>
    <n v="1270"/>
    <x v="2"/>
    <x v="0"/>
    <x v="14"/>
    <x v="2"/>
  </r>
  <r>
    <n v="1271"/>
    <x v="0"/>
    <x v="1"/>
    <x v="35"/>
    <x v="2"/>
  </r>
  <r>
    <n v="1272"/>
    <x v="3"/>
    <x v="1"/>
    <x v="2"/>
    <x v="2"/>
  </r>
  <r>
    <n v="1273"/>
    <x v="1"/>
    <x v="1"/>
    <x v="48"/>
    <x v="2"/>
  </r>
  <r>
    <n v="1274"/>
    <x v="2"/>
    <x v="1"/>
    <x v="20"/>
    <x v="2"/>
  </r>
  <r>
    <n v="1275"/>
    <x v="5"/>
    <x v="1"/>
    <x v="61"/>
    <x v="2"/>
  </r>
  <r>
    <n v="1276"/>
    <x v="0"/>
    <x v="0"/>
    <x v="61"/>
    <x v="2"/>
  </r>
  <r>
    <n v="1277"/>
    <x v="13"/>
    <x v="1"/>
    <x v="69"/>
    <x v="2"/>
  </r>
  <r>
    <n v="1278"/>
    <x v="2"/>
    <x v="1"/>
    <x v="63"/>
    <x v="2"/>
  </r>
  <r>
    <n v="1279"/>
    <x v="2"/>
    <x v="1"/>
    <x v="41"/>
    <x v="2"/>
  </r>
  <r>
    <n v="1280"/>
    <x v="2"/>
    <x v="0"/>
    <x v="63"/>
    <x v="2"/>
  </r>
  <r>
    <n v="1281"/>
    <x v="1"/>
    <x v="1"/>
    <x v="55"/>
    <x v="2"/>
  </r>
  <r>
    <n v="1282"/>
    <x v="0"/>
    <x v="0"/>
    <x v="17"/>
    <x v="2"/>
  </r>
  <r>
    <n v="1283"/>
    <x v="2"/>
    <x v="0"/>
    <x v="39"/>
    <x v="2"/>
  </r>
  <r>
    <n v="1284"/>
    <x v="1"/>
    <x v="0"/>
    <x v="69"/>
    <x v="2"/>
  </r>
  <r>
    <n v="1285"/>
    <x v="1"/>
    <x v="1"/>
    <x v="52"/>
    <x v="2"/>
  </r>
  <r>
    <n v="1286"/>
    <x v="2"/>
    <x v="0"/>
    <x v="55"/>
    <x v="2"/>
  </r>
  <r>
    <n v="1287"/>
    <x v="2"/>
    <x v="0"/>
    <x v="29"/>
    <x v="2"/>
  </r>
  <r>
    <n v="1288"/>
    <x v="2"/>
    <x v="0"/>
    <x v="2"/>
    <x v="2"/>
  </r>
  <r>
    <n v="1289"/>
    <x v="2"/>
    <x v="1"/>
    <x v="39"/>
    <x v="2"/>
  </r>
  <r>
    <n v="1290"/>
    <x v="2"/>
    <x v="0"/>
    <x v="0"/>
    <x v="2"/>
  </r>
  <r>
    <n v="1291"/>
    <x v="2"/>
    <x v="1"/>
    <x v="27"/>
    <x v="2"/>
  </r>
  <r>
    <n v="1292"/>
    <x v="2"/>
    <x v="1"/>
    <x v="18"/>
    <x v="2"/>
  </r>
  <r>
    <n v="1293"/>
    <x v="2"/>
    <x v="0"/>
    <x v="18"/>
    <x v="2"/>
  </r>
  <r>
    <n v="1294"/>
    <x v="0"/>
    <x v="1"/>
    <x v="3"/>
    <x v="2"/>
  </r>
  <r>
    <n v="1295"/>
    <x v="9"/>
    <x v="1"/>
    <x v="53"/>
    <x v="2"/>
  </r>
  <r>
    <n v="1296"/>
    <x v="1"/>
    <x v="0"/>
    <x v="31"/>
    <x v="2"/>
  </r>
  <r>
    <n v="1297"/>
    <x v="2"/>
    <x v="1"/>
    <x v="53"/>
    <x v="2"/>
  </r>
  <r>
    <n v="1298"/>
    <x v="3"/>
    <x v="0"/>
    <x v="0"/>
    <x v="2"/>
  </r>
  <r>
    <n v="1299"/>
    <x v="2"/>
    <x v="0"/>
    <x v="72"/>
    <x v="2"/>
  </r>
  <r>
    <n v="1300"/>
    <x v="7"/>
    <x v="0"/>
    <x v="46"/>
    <x v="2"/>
  </r>
  <r>
    <n v="1301"/>
    <x v="1"/>
    <x v="0"/>
    <x v="12"/>
    <x v="2"/>
  </r>
  <r>
    <n v="1302"/>
    <x v="0"/>
    <x v="1"/>
    <x v="50"/>
    <x v="2"/>
  </r>
  <r>
    <n v="1303"/>
    <x v="1"/>
    <x v="0"/>
    <x v="4"/>
    <x v="2"/>
  </r>
  <r>
    <n v="1304"/>
    <x v="10"/>
    <x v="1"/>
    <x v="48"/>
    <x v="2"/>
  </r>
  <r>
    <n v="1305"/>
    <x v="0"/>
    <x v="0"/>
    <x v="64"/>
    <x v="2"/>
  </r>
  <r>
    <n v="1306"/>
    <x v="2"/>
    <x v="0"/>
    <x v="11"/>
    <x v="2"/>
  </r>
  <r>
    <n v="1307"/>
    <x v="0"/>
    <x v="1"/>
    <x v="20"/>
    <x v="2"/>
  </r>
  <r>
    <n v="1308"/>
    <x v="1"/>
    <x v="1"/>
    <x v="52"/>
    <x v="2"/>
  </r>
  <r>
    <n v="1309"/>
    <x v="2"/>
    <x v="1"/>
    <x v="61"/>
    <x v="2"/>
  </r>
  <r>
    <n v="1310"/>
    <x v="1"/>
    <x v="0"/>
    <x v="7"/>
    <x v="2"/>
  </r>
  <r>
    <n v="1311"/>
    <x v="2"/>
    <x v="0"/>
    <x v="31"/>
    <x v="2"/>
  </r>
  <r>
    <n v="1312"/>
    <x v="2"/>
    <x v="1"/>
    <x v="22"/>
    <x v="2"/>
  </r>
  <r>
    <n v="1313"/>
    <x v="2"/>
    <x v="0"/>
    <x v="55"/>
    <x v="2"/>
  </r>
  <r>
    <n v="1314"/>
    <x v="2"/>
    <x v="1"/>
    <x v="53"/>
    <x v="2"/>
  </r>
  <r>
    <n v="1315"/>
    <x v="2"/>
    <x v="1"/>
    <x v="6"/>
    <x v="2"/>
  </r>
  <r>
    <n v="1316"/>
    <x v="3"/>
    <x v="1"/>
    <x v="7"/>
    <x v="2"/>
  </r>
  <r>
    <n v="1317"/>
    <x v="0"/>
    <x v="0"/>
    <x v="3"/>
    <x v="2"/>
  </r>
  <r>
    <n v="1318"/>
    <x v="2"/>
    <x v="0"/>
    <x v="58"/>
    <x v="2"/>
  </r>
  <r>
    <n v="1319"/>
    <x v="2"/>
    <x v="1"/>
    <x v="26"/>
    <x v="2"/>
  </r>
  <r>
    <n v="1320"/>
    <x v="7"/>
    <x v="0"/>
    <x v="68"/>
    <x v="2"/>
  </r>
  <r>
    <n v="1321"/>
    <x v="10"/>
    <x v="1"/>
    <x v="40"/>
    <x v="2"/>
  </r>
  <r>
    <n v="1322"/>
    <x v="2"/>
    <x v="1"/>
    <x v="1"/>
    <x v="2"/>
  </r>
  <r>
    <n v="1323"/>
    <x v="13"/>
    <x v="1"/>
    <x v="4"/>
    <x v="2"/>
  </r>
  <r>
    <n v="1324"/>
    <x v="2"/>
    <x v="0"/>
    <x v="65"/>
    <x v="2"/>
  </r>
  <r>
    <n v="1325"/>
    <x v="1"/>
    <x v="1"/>
    <x v="43"/>
    <x v="2"/>
  </r>
  <r>
    <n v="1326"/>
    <x v="0"/>
    <x v="0"/>
    <x v="12"/>
    <x v="2"/>
  </r>
  <r>
    <n v="1327"/>
    <x v="0"/>
    <x v="0"/>
    <x v="49"/>
    <x v="2"/>
  </r>
  <r>
    <n v="1328"/>
    <x v="2"/>
    <x v="0"/>
    <x v="18"/>
    <x v="2"/>
  </r>
  <r>
    <n v="1329"/>
    <x v="2"/>
    <x v="0"/>
    <x v="5"/>
    <x v="2"/>
  </r>
  <r>
    <n v="1330"/>
    <x v="3"/>
    <x v="0"/>
    <x v="22"/>
    <x v="2"/>
  </r>
  <r>
    <n v="1331"/>
    <x v="2"/>
    <x v="1"/>
    <x v="12"/>
    <x v="2"/>
  </r>
  <r>
    <n v="1332"/>
    <x v="9"/>
    <x v="0"/>
    <x v="1"/>
    <x v="2"/>
  </r>
  <r>
    <n v="1333"/>
    <x v="2"/>
    <x v="0"/>
    <x v="0"/>
    <x v="2"/>
  </r>
  <r>
    <n v="1334"/>
    <x v="2"/>
    <x v="1"/>
    <x v="39"/>
    <x v="2"/>
  </r>
  <r>
    <n v="1335"/>
    <x v="2"/>
    <x v="1"/>
    <x v="7"/>
    <x v="2"/>
  </r>
  <r>
    <n v="1336"/>
    <x v="2"/>
    <x v="0"/>
    <x v="37"/>
    <x v="2"/>
  </r>
  <r>
    <n v="1337"/>
    <x v="1"/>
    <x v="1"/>
    <x v="3"/>
    <x v="2"/>
  </r>
  <r>
    <n v="1338"/>
    <x v="10"/>
    <x v="0"/>
    <x v="33"/>
    <x v="2"/>
  </r>
  <r>
    <n v="1339"/>
    <x v="0"/>
    <x v="0"/>
    <x v="49"/>
    <x v="2"/>
  </r>
  <r>
    <n v="1340"/>
    <x v="10"/>
    <x v="1"/>
    <x v="60"/>
    <x v="2"/>
  </r>
  <r>
    <n v="1341"/>
    <x v="0"/>
    <x v="1"/>
    <x v="52"/>
    <x v="2"/>
  </r>
  <r>
    <n v="1342"/>
    <x v="2"/>
    <x v="0"/>
    <x v="58"/>
    <x v="2"/>
  </r>
  <r>
    <n v="1343"/>
    <x v="2"/>
    <x v="1"/>
    <x v="9"/>
    <x v="2"/>
  </r>
  <r>
    <n v="1344"/>
    <x v="1"/>
    <x v="0"/>
    <x v="60"/>
    <x v="2"/>
  </r>
  <r>
    <n v="1345"/>
    <x v="2"/>
    <x v="0"/>
    <x v="64"/>
    <x v="2"/>
  </r>
  <r>
    <n v="1346"/>
    <x v="2"/>
    <x v="0"/>
    <x v="4"/>
    <x v="2"/>
  </r>
  <r>
    <n v="1347"/>
    <x v="0"/>
    <x v="0"/>
    <x v="29"/>
    <x v="2"/>
  </r>
  <r>
    <n v="1348"/>
    <x v="2"/>
    <x v="0"/>
    <x v="56"/>
    <x v="2"/>
  </r>
  <r>
    <n v="1349"/>
    <x v="3"/>
    <x v="0"/>
    <x v="24"/>
    <x v="2"/>
  </r>
  <r>
    <n v="1350"/>
    <x v="1"/>
    <x v="0"/>
    <x v="47"/>
    <x v="2"/>
  </r>
  <r>
    <n v="1351"/>
    <x v="1"/>
    <x v="1"/>
    <x v="34"/>
    <x v="2"/>
  </r>
  <r>
    <n v="1352"/>
    <x v="2"/>
    <x v="1"/>
    <x v="31"/>
    <x v="2"/>
  </r>
  <r>
    <n v="1353"/>
    <x v="2"/>
    <x v="0"/>
    <x v="23"/>
    <x v="2"/>
  </r>
  <r>
    <n v="1354"/>
    <x v="5"/>
    <x v="0"/>
    <x v="19"/>
    <x v="2"/>
  </r>
  <r>
    <n v="1355"/>
    <x v="1"/>
    <x v="0"/>
    <x v="40"/>
    <x v="2"/>
  </r>
  <r>
    <n v="1356"/>
    <x v="1"/>
    <x v="0"/>
    <x v="70"/>
    <x v="2"/>
  </r>
  <r>
    <n v="1357"/>
    <x v="12"/>
    <x v="0"/>
    <x v="35"/>
    <x v="2"/>
  </r>
  <r>
    <n v="1358"/>
    <x v="3"/>
    <x v="1"/>
    <x v="44"/>
    <x v="2"/>
  </r>
  <r>
    <n v="1359"/>
    <x v="2"/>
    <x v="0"/>
    <x v="20"/>
    <x v="2"/>
  </r>
  <r>
    <n v="1360"/>
    <x v="1"/>
    <x v="1"/>
    <x v="60"/>
    <x v="2"/>
  </r>
  <r>
    <n v="1361"/>
    <x v="1"/>
    <x v="1"/>
    <x v="57"/>
    <x v="2"/>
  </r>
  <r>
    <n v="1362"/>
    <x v="9"/>
    <x v="0"/>
    <x v="60"/>
    <x v="2"/>
  </r>
  <r>
    <n v="1363"/>
    <x v="0"/>
    <x v="1"/>
    <x v="4"/>
    <x v="2"/>
  </r>
  <r>
    <n v="1364"/>
    <x v="0"/>
    <x v="0"/>
    <x v="10"/>
    <x v="2"/>
  </r>
  <r>
    <n v="1365"/>
    <x v="2"/>
    <x v="1"/>
    <x v="30"/>
    <x v="2"/>
  </r>
  <r>
    <n v="1366"/>
    <x v="2"/>
    <x v="0"/>
    <x v="72"/>
    <x v="2"/>
  </r>
  <r>
    <n v="1367"/>
    <x v="10"/>
    <x v="1"/>
    <x v="38"/>
    <x v="2"/>
  </r>
  <r>
    <n v="1368"/>
    <x v="2"/>
    <x v="0"/>
    <x v="3"/>
    <x v="2"/>
  </r>
  <r>
    <n v="1369"/>
    <x v="2"/>
    <x v="1"/>
    <x v="56"/>
    <x v="2"/>
  </r>
  <r>
    <n v="1370"/>
    <x v="12"/>
    <x v="0"/>
    <x v="37"/>
    <x v="2"/>
  </r>
  <r>
    <n v="1371"/>
    <x v="2"/>
    <x v="0"/>
    <x v="43"/>
    <x v="2"/>
  </r>
  <r>
    <n v="1372"/>
    <x v="0"/>
    <x v="0"/>
    <x v="50"/>
    <x v="2"/>
  </r>
  <r>
    <n v="1373"/>
    <x v="3"/>
    <x v="1"/>
    <x v="35"/>
    <x v="2"/>
  </r>
  <r>
    <n v="1374"/>
    <x v="0"/>
    <x v="0"/>
    <x v="59"/>
    <x v="2"/>
  </r>
  <r>
    <n v="1375"/>
    <x v="2"/>
    <x v="0"/>
    <x v="22"/>
    <x v="2"/>
  </r>
  <r>
    <n v="1376"/>
    <x v="2"/>
    <x v="1"/>
    <x v="46"/>
    <x v="2"/>
  </r>
  <r>
    <n v="1377"/>
    <x v="7"/>
    <x v="0"/>
    <x v="54"/>
    <x v="2"/>
  </r>
  <r>
    <n v="1378"/>
    <x v="1"/>
    <x v="0"/>
    <x v="0"/>
    <x v="2"/>
  </r>
  <r>
    <n v="1379"/>
    <x v="2"/>
    <x v="0"/>
    <x v="5"/>
    <x v="2"/>
  </r>
  <r>
    <n v="1380"/>
    <x v="2"/>
    <x v="1"/>
    <x v="19"/>
    <x v="2"/>
  </r>
  <r>
    <n v="1381"/>
    <x v="2"/>
    <x v="0"/>
    <x v="50"/>
    <x v="2"/>
  </r>
  <r>
    <n v="1382"/>
    <x v="1"/>
    <x v="0"/>
    <x v="63"/>
    <x v="2"/>
  </r>
  <r>
    <n v="1383"/>
    <x v="0"/>
    <x v="0"/>
    <x v="57"/>
    <x v="2"/>
  </r>
  <r>
    <n v="1384"/>
    <x v="2"/>
    <x v="1"/>
    <x v="2"/>
    <x v="2"/>
  </r>
  <r>
    <n v="1385"/>
    <x v="2"/>
    <x v="0"/>
    <x v="9"/>
    <x v="2"/>
  </r>
  <r>
    <n v="1386"/>
    <x v="8"/>
    <x v="0"/>
    <x v="48"/>
    <x v="2"/>
  </r>
  <r>
    <n v="1387"/>
    <x v="2"/>
    <x v="0"/>
    <x v="36"/>
    <x v="2"/>
  </r>
  <r>
    <n v="1388"/>
    <x v="5"/>
    <x v="1"/>
    <x v="11"/>
    <x v="2"/>
  </r>
  <r>
    <n v="1389"/>
    <x v="2"/>
    <x v="1"/>
    <x v="43"/>
    <x v="2"/>
  </r>
  <r>
    <n v="1390"/>
    <x v="10"/>
    <x v="1"/>
    <x v="23"/>
    <x v="2"/>
  </r>
  <r>
    <n v="1391"/>
    <x v="2"/>
    <x v="0"/>
    <x v="55"/>
    <x v="2"/>
  </r>
  <r>
    <n v="1392"/>
    <x v="12"/>
    <x v="1"/>
    <x v="4"/>
    <x v="2"/>
  </r>
  <r>
    <n v="1393"/>
    <x v="10"/>
    <x v="1"/>
    <x v="6"/>
    <x v="2"/>
  </r>
  <r>
    <n v="1394"/>
    <x v="2"/>
    <x v="1"/>
    <x v="64"/>
    <x v="2"/>
  </r>
  <r>
    <n v="1395"/>
    <x v="2"/>
    <x v="1"/>
    <x v="15"/>
    <x v="2"/>
  </r>
  <r>
    <n v="1396"/>
    <x v="2"/>
    <x v="0"/>
    <x v="36"/>
    <x v="2"/>
  </r>
  <r>
    <n v="1397"/>
    <x v="1"/>
    <x v="0"/>
    <x v="28"/>
    <x v="2"/>
  </r>
  <r>
    <n v="1398"/>
    <x v="4"/>
    <x v="1"/>
    <x v="72"/>
    <x v="2"/>
  </r>
  <r>
    <n v="1399"/>
    <x v="3"/>
    <x v="1"/>
    <x v="58"/>
    <x v="2"/>
  </r>
  <r>
    <n v="1400"/>
    <x v="2"/>
    <x v="1"/>
    <x v="49"/>
    <x v="2"/>
  </r>
  <r>
    <n v="1401"/>
    <x v="9"/>
    <x v="0"/>
    <x v="30"/>
    <x v="2"/>
  </r>
  <r>
    <n v="1402"/>
    <x v="2"/>
    <x v="0"/>
    <x v="59"/>
    <x v="2"/>
  </r>
  <r>
    <n v="1403"/>
    <x v="2"/>
    <x v="0"/>
    <x v="4"/>
    <x v="2"/>
  </r>
  <r>
    <n v="1404"/>
    <x v="2"/>
    <x v="1"/>
    <x v="22"/>
    <x v="2"/>
  </r>
  <r>
    <n v="1405"/>
    <x v="2"/>
    <x v="1"/>
    <x v="11"/>
    <x v="2"/>
  </r>
  <r>
    <n v="1406"/>
    <x v="3"/>
    <x v="0"/>
    <x v="48"/>
    <x v="2"/>
  </r>
  <r>
    <n v="1407"/>
    <x v="2"/>
    <x v="1"/>
    <x v="33"/>
    <x v="2"/>
  </r>
  <r>
    <n v="1408"/>
    <x v="2"/>
    <x v="1"/>
    <x v="19"/>
    <x v="2"/>
  </r>
  <r>
    <n v="1409"/>
    <x v="2"/>
    <x v="1"/>
    <x v="15"/>
    <x v="2"/>
  </r>
  <r>
    <n v="1410"/>
    <x v="2"/>
    <x v="0"/>
    <x v="29"/>
    <x v="2"/>
  </r>
  <r>
    <n v="1411"/>
    <x v="1"/>
    <x v="1"/>
    <x v="41"/>
    <x v="2"/>
  </r>
  <r>
    <n v="1412"/>
    <x v="10"/>
    <x v="1"/>
    <x v="54"/>
    <x v="2"/>
  </r>
  <r>
    <n v="1413"/>
    <x v="1"/>
    <x v="0"/>
    <x v="70"/>
    <x v="2"/>
  </r>
  <r>
    <n v="1414"/>
    <x v="2"/>
    <x v="1"/>
    <x v="50"/>
    <x v="2"/>
  </r>
  <r>
    <n v="1415"/>
    <x v="0"/>
    <x v="1"/>
    <x v="68"/>
    <x v="2"/>
  </r>
  <r>
    <n v="1416"/>
    <x v="2"/>
    <x v="1"/>
    <x v="12"/>
    <x v="2"/>
  </r>
  <r>
    <n v="1417"/>
    <x v="0"/>
    <x v="1"/>
    <x v="69"/>
    <x v="2"/>
  </r>
  <r>
    <n v="1418"/>
    <x v="2"/>
    <x v="0"/>
    <x v="58"/>
    <x v="2"/>
  </r>
  <r>
    <n v="1419"/>
    <x v="2"/>
    <x v="1"/>
    <x v="57"/>
    <x v="2"/>
  </r>
  <r>
    <n v="1420"/>
    <x v="2"/>
    <x v="0"/>
    <x v="50"/>
    <x v="2"/>
  </r>
  <r>
    <n v="1421"/>
    <x v="1"/>
    <x v="0"/>
    <x v="67"/>
    <x v="2"/>
  </r>
  <r>
    <n v="1422"/>
    <x v="2"/>
    <x v="0"/>
    <x v="55"/>
    <x v="2"/>
  </r>
  <r>
    <n v="1423"/>
    <x v="2"/>
    <x v="0"/>
    <x v="20"/>
    <x v="2"/>
  </r>
  <r>
    <n v="1424"/>
    <x v="1"/>
    <x v="0"/>
    <x v="2"/>
    <x v="2"/>
  </r>
  <r>
    <n v="1425"/>
    <x v="3"/>
    <x v="1"/>
    <x v="42"/>
    <x v="2"/>
  </r>
  <r>
    <n v="1426"/>
    <x v="2"/>
    <x v="1"/>
    <x v="33"/>
    <x v="2"/>
  </r>
  <r>
    <n v="1427"/>
    <x v="10"/>
    <x v="1"/>
    <x v="48"/>
    <x v="2"/>
  </r>
  <r>
    <n v="1428"/>
    <x v="0"/>
    <x v="1"/>
    <x v="66"/>
    <x v="2"/>
  </r>
  <r>
    <n v="1429"/>
    <x v="8"/>
    <x v="1"/>
    <x v="21"/>
    <x v="2"/>
  </r>
  <r>
    <n v="1430"/>
    <x v="2"/>
    <x v="1"/>
    <x v="10"/>
    <x v="2"/>
  </r>
  <r>
    <n v="1431"/>
    <x v="2"/>
    <x v="0"/>
    <x v="15"/>
    <x v="2"/>
  </r>
  <r>
    <n v="1432"/>
    <x v="2"/>
    <x v="1"/>
    <x v="39"/>
    <x v="2"/>
  </r>
  <r>
    <n v="1433"/>
    <x v="3"/>
    <x v="1"/>
    <x v="50"/>
    <x v="2"/>
  </r>
  <r>
    <n v="1434"/>
    <x v="2"/>
    <x v="1"/>
    <x v="11"/>
    <x v="2"/>
  </r>
  <r>
    <n v="1435"/>
    <x v="0"/>
    <x v="1"/>
    <x v="71"/>
    <x v="2"/>
  </r>
  <r>
    <n v="1436"/>
    <x v="1"/>
    <x v="0"/>
    <x v="60"/>
    <x v="2"/>
  </r>
  <r>
    <n v="1437"/>
    <x v="2"/>
    <x v="0"/>
    <x v="59"/>
    <x v="2"/>
  </r>
  <r>
    <n v="1438"/>
    <x v="5"/>
    <x v="0"/>
    <x v="17"/>
    <x v="2"/>
  </r>
  <r>
    <n v="1439"/>
    <x v="1"/>
    <x v="0"/>
    <x v="60"/>
    <x v="2"/>
  </r>
  <r>
    <n v="1440"/>
    <x v="1"/>
    <x v="1"/>
    <x v="44"/>
    <x v="2"/>
  </r>
  <r>
    <n v="1441"/>
    <x v="3"/>
    <x v="0"/>
    <x v="11"/>
    <x v="2"/>
  </r>
  <r>
    <n v="1442"/>
    <x v="2"/>
    <x v="0"/>
    <x v="10"/>
    <x v="2"/>
  </r>
  <r>
    <n v="1443"/>
    <x v="2"/>
    <x v="1"/>
    <x v="35"/>
    <x v="2"/>
  </r>
  <r>
    <n v="1444"/>
    <x v="1"/>
    <x v="0"/>
    <x v="11"/>
    <x v="2"/>
  </r>
  <r>
    <n v="1445"/>
    <x v="2"/>
    <x v="0"/>
    <x v="47"/>
    <x v="2"/>
  </r>
  <r>
    <n v="1446"/>
    <x v="7"/>
    <x v="1"/>
    <x v="41"/>
    <x v="2"/>
  </r>
  <r>
    <n v="1447"/>
    <x v="5"/>
    <x v="1"/>
    <x v="31"/>
    <x v="2"/>
  </r>
  <r>
    <n v="1448"/>
    <x v="4"/>
    <x v="0"/>
    <x v="12"/>
    <x v="2"/>
  </r>
  <r>
    <n v="1449"/>
    <x v="2"/>
    <x v="1"/>
    <x v="10"/>
    <x v="2"/>
  </r>
  <r>
    <n v="1450"/>
    <x v="0"/>
    <x v="0"/>
    <x v="23"/>
    <x v="2"/>
  </r>
  <r>
    <n v="1451"/>
    <x v="2"/>
    <x v="1"/>
    <x v="47"/>
    <x v="2"/>
  </r>
  <r>
    <n v="1452"/>
    <x v="0"/>
    <x v="1"/>
    <x v="28"/>
    <x v="2"/>
  </r>
  <r>
    <n v="1453"/>
    <x v="5"/>
    <x v="0"/>
    <x v="58"/>
    <x v="2"/>
  </r>
  <r>
    <n v="1454"/>
    <x v="1"/>
    <x v="1"/>
    <x v="68"/>
    <x v="2"/>
  </r>
  <r>
    <n v="1455"/>
    <x v="2"/>
    <x v="1"/>
    <x v="56"/>
    <x v="2"/>
  </r>
  <r>
    <n v="1456"/>
    <x v="1"/>
    <x v="1"/>
    <x v="17"/>
    <x v="2"/>
  </r>
  <r>
    <n v="1457"/>
    <x v="3"/>
    <x v="0"/>
    <x v="1"/>
    <x v="2"/>
  </r>
  <r>
    <n v="1458"/>
    <x v="0"/>
    <x v="0"/>
    <x v="65"/>
    <x v="2"/>
  </r>
  <r>
    <n v="1459"/>
    <x v="0"/>
    <x v="0"/>
    <x v="22"/>
    <x v="2"/>
  </r>
  <r>
    <n v="1460"/>
    <x v="10"/>
    <x v="0"/>
    <x v="15"/>
    <x v="2"/>
  </r>
  <r>
    <n v="1461"/>
    <x v="2"/>
    <x v="0"/>
    <x v="25"/>
    <x v="2"/>
  </r>
  <r>
    <n v="1462"/>
    <x v="2"/>
    <x v="0"/>
    <x v="11"/>
    <x v="2"/>
  </r>
  <r>
    <n v="1463"/>
    <x v="3"/>
    <x v="1"/>
    <x v="0"/>
    <x v="2"/>
  </r>
  <r>
    <n v="1464"/>
    <x v="0"/>
    <x v="1"/>
    <x v="69"/>
    <x v="2"/>
  </r>
  <r>
    <n v="1465"/>
    <x v="0"/>
    <x v="0"/>
    <x v="68"/>
    <x v="2"/>
  </r>
  <r>
    <n v="1466"/>
    <x v="12"/>
    <x v="1"/>
    <x v="2"/>
    <x v="2"/>
  </r>
  <r>
    <n v="1467"/>
    <x v="2"/>
    <x v="1"/>
    <x v="48"/>
    <x v="2"/>
  </r>
  <r>
    <n v="1468"/>
    <x v="2"/>
    <x v="1"/>
    <x v="68"/>
    <x v="2"/>
  </r>
  <r>
    <n v="1469"/>
    <x v="10"/>
    <x v="1"/>
    <x v="18"/>
    <x v="2"/>
  </r>
  <r>
    <n v="1470"/>
    <x v="2"/>
    <x v="1"/>
    <x v="49"/>
    <x v="2"/>
  </r>
  <r>
    <n v="1471"/>
    <x v="10"/>
    <x v="1"/>
    <x v="63"/>
    <x v="2"/>
  </r>
  <r>
    <n v="1472"/>
    <x v="2"/>
    <x v="1"/>
    <x v="40"/>
    <x v="2"/>
  </r>
  <r>
    <n v="1473"/>
    <x v="2"/>
    <x v="1"/>
    <x v="60"/>
    <x v="2"/>
  </r>
  <r>
    <n v="1474"/>
    <x v="2"/>
    <x v="0"/>
    <x v="38"/>
    <x v="2"/>
  </r>
  <r>
    <n v="1475"/>
    <x v="1"/>
    <x v="1"/>
    <x v="38"/>
    <x v="2"/>
  </r>
  <r>
    <n v="1476"/>
    <x v="10"/>
    <x v="0"/>
    <x v="45"/>
    <x v="2"/>
  </r>
  <r>
    <n v="1477"/>
    <x v="1"/>
    <x v="1"/>
    <x v="69"/>
    <x v="2"/>
  </r>
  <r>
    <n v="1478"/>
    <x v="8"/>
    <x v="0"/>
    <x v="35"/>
    <x v="2"/>
  </r>
  <r>
    <n v="1479"/>
    <x v="2"/>
    <x v="1"/>
    <x v="56"/>
    <x v="2"/>
  </r>
  <r>
    <n v="1480"/>
    <x v="9"/>
    <x v="0"/>
    <x v="35"/>
    <x v="2"/>
  </r>
  <r>
    <n v="1481"/>
    <x v="2"/>
    <x v="0"/>
    <x v="30"/>
    <x v="2"/>
  </r>
  <r>
    <n v="1482"/>
    <x v="0"/>
    <x v="0"/>
    <x v="58"/>
    <x v="2"/>
  </r>
  <r>
    <n v="1483"/>
    <x v="2"/>
    <x v="0"/>
    <x v="10"/>
    <x v="2"/>
  </r>
  <r>
    <n v="1484"/>
    <x v="2"/>
    <x v="1"/>
    <x v="12"/>
    <x v="2"/>
  </r>
  <r>
    <n v="1485"/>
    <x v="1"/>
    <x v="1"/>
    <x v="18"/>
    <x v="2"/>
  </r>
  <r>
    <n v="1486"/>
    <x v="2"/>
    <x v="1"/>
    <x v="39"/>
    <x v="2"/>
  </r>
  <r>
    <n v="1487"/>
    <x v="10"/>
    <x v="0"/>
    <x v="6"/>
    <x v="2"/>
  </r>
  <r>
    <n v="1488"/>
    <x v="2"/>
    <x v="0"/>
    <x v="17"/>
    <x v="2"/>
  </r>
  <r>
    <n v="1489"/>
    <x v="1"/>
    <x v="1"/>
    <x v="32"/>
    <x v="2"/>
  </r>
  <r>
    <n v="1490"/>
    <x v="1"/>
    <x v="1"/>
    <x v="39"/>
    <x v="2"/>
  </r>
  <r>
    <n v="1491"/>
    <x v="2"/>
    <x v="1"/>
    <x v="65"/>
    <x v="2"/>
  </r>
  <r>
    <n v="1492"/>
    <x v="2"/>
    <x v="1"/>
    <x v="20"/>
    <x v="2"/>
  </r>
  <r>
    <n v="1493"/>
    <x v="4"/>
    <x v="1"/>
    <x v="38"/>
    <x v="2"/>
  </r>
  <r>
    <n v="1494"/>
    <x v="1"/>
    <x v="0"/>
    <x v="17"/>
    <x v="2"/>
  </r>
  <r>
    <n v="1495"/>
    <x v="4"/>
    <x v="0"/>
    <x v="49"/>
    <x v="2"/>
  </r>
  <r>
    <n v="1496"/>
    <x v="2"/>
    <x v="1"/>
    <x v="46"/>
    <x v="2"/>
  </r>
  <r>
    <n v="1497"/>
    <x v="1"/>
    <x v="1"/>
    <x v="3"/>
    <x v="2"/>
  </r>
  <r>
    <n v="1498"/>
    <x v="7"/>
    <x v="1"/>
    <x v="8"/>
    <x v="2"/>
  </r>
  <r>
    <n v="1499"/>
    <x v="2"/>
    <x v="1"/>
    <x v="14"/>
    <x v="2"/>
  </r>
  <r>
    <n v="1500"/>
    <x v="2"/>
    <x v="0"/>
    <x v="26"/>
    <x v="2"/>
  </r>
  <r>
    <n v="1501"/>
    <x v="2"/>
    <x v="0"/>
    <x v="47"/>
    <x v="3"/>
  </r>
  <r>
    <n v="1502"/>
    <x v="1"/>
    <x v="1"/>
    <x v="54"/>
    <x v="3"/>
  </r>
  <r>
    <n v="1503"/>
    <x v="6"/>
    <x v="1"/>
    <x v="42"/>
    <x v="3"/>
  </r>
  <r>
    <n v="1504"/>
    <x v="0"/>
    <x v="1"/>
    <x v="54"/>
    <x v="3"/>
  </r>
  <r>
    <n v="1505"/>
    <x v="2"/>
    <x v="0"/>
    <x v="14"/>
    <x v="3"/>
  </r>
  <r>
    <n v="1506"/>
    <x v="2"/>
    <x v="0"/>
    <x v="48"/>
    <x v="3"/>
  </r>
  <r>
    <n v="1507"/>
    <x v="2"/>
    <x v="1"/>
    <x v="20"/>
    <x v="3"/>
  </r>
  <r>
    <n v="1508"/>
    <x v="2"/>
    <x v="0"/>
    <x v="69"/>
    <x v="3"/>
  </r>
  <r>
    <n v="1509"/>
    <x v="2"/>
    <x v="0"/>
    <x v="0"/>
    <x v="3"/>
  </r>
  <r>
    <n v="1510"/>
    <x v="6"/>
    <x v="0"/>
    <x v="45"/>
    <x v="3"/>
  </r>
  <r>
    <n v="1511"/>
    <x v="2"/>
    <x v="0"/>
    <x v="26"/>
    <x v="3"/>
  </r>
  <r>
    <n v="1512"/>
    <x v="4"/>
    <x v="1"/>
    <x v="50"/>
    <x v="3"/>
  </r>
  <r>
    <n v="1513"/>
    <x v="2"/>
    <x v="1"/>
    <x v="6"/>
    <x v="3"/>
  </r>
  <r>
    <n v="1514"/>
    <x v="0"/>
    <x v="0"/>
    <x v="34"/>
    <x v="3"/>
  </r>
  <r>
    <n v="1515"/>
    <x v="2"/>
    <x v="0"/>
    <x v="3"/>
    <x v="3"/>
  </r>
  <r>
    <n v="1516"/>
    <x v="6"/>
    <x v="1"/>
    <x v="38"/>
    <x v="3"/>
  </r>
  <r>
    <n v="1517"/>
    <x v="0"/>
    <x v="1"/>
    <x v="14"/>
    <x v="3"/>
  </r>
  <r>
    <n v="1518"/>
    <x v="2"/>
    <x v="1"/>
    <x v="24"/>
    <x v="3"/>
  </r>
  <r>
    <n v="1519"/>
    <x v="1"/>
    <x v="0"/>
    <x v="31"/>
    <x v="3"/>
  </r>
  <r>
    <n v="1520"/>
    <x v="2"/>
    <x v="1"/>
    <x v="50"/>
    <x v="3"/>
  </r>
  <r>
    <n v="1521"/>
    <x v="2"/>
    <x v="1"/>
    <x v="61"/>
    <x v="3"/>
  </r>
  <r>
    <n v="1522"/>
    <x v="2"/>
    <x v="0"/>
    <x v="4"/>
    <x v="3"/>
  </r>
  <r>
    <n v="1523"/>
    <x v="1"/>
    <x v="0"/>
    <x v="57"/>
    <x v="3"/>
  </r>
  <r>
    <n v="1524"/>
    <x v="0"/>
    <x v="1"/>
    <x v="8"/>
    <x v="3"/>
  </r>
  <r>
    <n v="1525"/>
    <x v="10"/>
    <x v="1"/>
    <x v="56"/>
    <x v="3"/>
  </r>
  <r>
    <n v="1526"/>
    <x v="2"/>
    <x v="1"/>
    <x v="57"/>
    <x v="3"/>
  </r>
  <r>
    <n v="1527"/>
    <x v="10"/>
    <x v="1"/>
    <x v="69"/>
    <x v="3"/>
  </r>
  <r>
    <n v="1528"/>
    <x v="2"/>
    <x v="1"/>
    <x v="64"/>
    <x v="3"/>
  </r>
  <r>
    <n v="1529"/>
    <x v="9"/>
    <x v="0"/>
    <x v="23"/>
    <x v="3"/>
  </r>
  <r>
    <n v="1530"/>
    <x v="8"/>
    <x v="1"/>
    <x v="42"/>
    <x v="3"/>
  </r>
  <r>
    <n v="1531"/>
    <x v="5"/>
    <x v="1"/>
    <x v="62"/>
    <x v="3"/>
  </r>
  <r>
    <n v="1532"/>
    <x v="1"/>
    <x v="0"/>
    <x v="35"/>
    <x v="3"/>
  </r>
  <r>
    <n v="1533"/>
    <x v="9"/>
    <x v="0"/>
    <x v="1"/>
    <x v="3"/>
  </r>
  <r>
    <n v="1534"/>
    <x v="2"/>
    <x v="1"/>
    <x v="48"/>
    <x v="3"/>
  </r>
  <r>
    <n v="1535"/>
    <x v="0"/>
    <x v="0"/>
    <x v="62"/>
    <x v="3"/>
  </r>
  <r>
    <n v="1536"/>
    <x v="2"/>
    <x v="1"/>
    <x v="57"/>
    <x v="3"/>
  </r>
  <r>
    <n v="1537"/>
    <x v="2"/>
    <x v="1"/>
    <x v="40"/>
    <x v="3"/>
  </r>
  <r>
    <n v="1538"/>
    <x v="2"/>
    <x v="1"/>
    <x v="67"/>
    <x v="3"/>
  </r>
  <r>
    <n v="1539"/>
    <x v="2"/>
    <x v="1"/>
    <x v="69"/>
    <x v="3"/>
  </r>
  <r>
    <n v="1540"/>
    <x v="3"/>
    <x v="0"/>
    <x v="64"/>
    <x v="3"/>
  </r>
  <r>
    <n v="1541"/>
    <x v="0"/>
    <x v="0"/>
    <x v="57"/>
    <x v="3"/>
  </r>
  <r>
    <n v="1542"/>
    <x v="0"/>
    <x v="0"/>
    <x v="11"/>
    <x v="3"/>
  </r>
  <r>
    <n v="1543"/>
    <x v="2"/>
    <x v="0"/>
    <x v="19"/>
    <x v="3"/>
  </r>
  <r>
    <n v="1544"/>
    <x v="2"/>
    <x v="0"/>
    <x v="25"/>
    <x v="3"/>
  </r>
  <r>
    <n v="1545"/>
    <x v="6"/>
    <x v="1"/>
    <x v="39"/>
    <x v="3"/>
  </r>
  <r>
    <n v="1546"/>
    <x v="8"/>
    <x v="1"/>
    <x v="54"/>
    <x v="3"/>
  </r>
  <r>
    <n v="1547"/>
    <x v="0"/>
    <x v="0"/>
    <x v="33"/>
    <x v="3"/>
  </r>
  <r>
    <n v="1548"/>
    <x v="0"/>
    <x v="0"/>
    <x v="32"/>
    <x v="3"/>
  </r>
  <r>
    <n v="1549"/>
    <x v="2"/>
    <x v="1"/>
    <x v="7"/>
    <x v="3"/>
  </r>
  <r>
    <n v="1550"/>
    <x v="2"/>
    <x v="0"/>
    <x v="65"/>
    <x v="3"/>
  </r>
  <r>
    <n v="1551"/>
    <x v="2"/>
    <x v="0"/>
    <x v="67"/>
    <x v="3"/>
  </r>
  <r>
    <n v="1552"/>
    <x v="10"/>
    <x v="1"/>
    <x v="33"/>
    <x v="3"/>
  </r>
  <r>
    <n v="1553"/>
    <x v="0"/>
    <x v="0"/>
    <x v="4"/>
    <x v="3"/>
  </r>
  <r>
    <n v="1554"/>
    <x v="7"/>
    <x v="1"/>
    <x v="41"/>
    <x v="3"/>
  </r>
  <r>
    <n v="1555"/>
    <x v="2"/>
    <x v="1"/>
    <x v="50"/>
    <x v="3"/>
  </r>
  <r>
    <n v="1556"/>
    <x v="3"/>
    <x v="1"/>
    <x v="6"/>
    <x v="3"/>
  </r>
  <r>
    <n v="1557"/>
    <x v="2"/>
    <x v="0"/>
    <x v="50"/>
    <x v="3"/>
  </r>
  <r>
    <n v="1558"/>
    <x v="9"/>
    <x v="1"/>
    <x v="40"/>
    <x v="3"/>
  </r>
  <r>
    <n v="1559"/>
    <x v="1"/>
    <x v="1"/>
    <x v="19"/>
    <x v="3"/>
  </r>
  <r>
    <n v="1560"/>
    <x v="5"/>
    <x v="0"/>
    <x v="51"/>
    <x v="3"/>
  </r>
  <r>
    <n v="1561"/>
    <x v="13"/>
    <x v="1"/>
    <x v="50"/>
    <x v="3"/>
  </r>
  <r>
    <n v="1562"/>
    <x v="1"/>
    <x v="0"/>
    <x v="31"/>
    <x v="3"/>
  </r>
  <r>
    <n v="1563"/>
    <x v="6"/>
    <x v="1"/>
    <x v="11"/>
    <x v="3"/>
  </r>
  <r>
    <n v="1564"/>
    <x v="5"/>
    <x v="0"/>
    <x v="37"/>
    <x v="3"/>
  </r>
  <r>
    <n v="1565"/>
    <x v="9"/>
    <x v="0"/>
    <x v="13"/>
    <x v="3"/>
  </r>
  <r>
    <n v="1566"/>
    <x v="2"/>
    <x v="0"/>
    <x v="13"/>
    <x v="3"/>
  </r>
  <r>
    <n v="1567"/>
    <x v="2"/>
    <x v="0"/>
    <x v="38"/>
    <x v="3"/>
  </r>
  <r>
    <n v="1568"/>
    <x v="1"/>
    <x v="1"/>
    <x v="21"/>
    <x v="3"/>
  </r>
  <r>
    <n v="1569"/>
    <x v="1"/>
    <x v="1"/>
    <x v="31"/>
    <x v="3"/>
  </r>
  <r>
    <n v="1570"/>
    <x v="2"/>
    <x v="0"/>
    <x v="32"/>
    <x v="3"/>
  </r>
  <r>
    <n v="1571"/>
    <x v="2"/>
    <x v="1"/>
    <x v="68"/>
    <x v="3"/>
  </r>
  <r>
    <n v="1572"/>
    <x v="2"/>
    <x v="1"/>
    <x v="21"/>
    <x v="3"/>
  </r>
  <r>
    <n v="1573"/>
    <x v="10"/>
    <x v="1"/>
    <x v="27"/>
    <x v="3"/>
  </r>
  <r>
    <n v="1574"/>
    <x v="8"/>
    <x v="1"/>
    <x v="51"/>
    <x v="3"/>
  </r>
  <r>
    <n v="1575"/>
    <x v="2"/>
    <x v="0"/>
    <x v="12"/>
    <x v="3"/>
  </r>
  <r>
    <n v="1576"/>
    <x v="2"/>
    <x v="0"/>
    <x v="7"/>
    <x v="3"/>
  </r>
  <r>
    <n v="1577"/>
    <x v="0"/>
    <x v="0"/>
    <x v="29"/>
    <x v="3"/>
  </r>
  <r>
    <n v="1578"/>
    <x v="10"/>
    <x v="0"/>
    <x v="58"/>
    <x v="3"/>
  </r>
  <r>
    <n v="1579"/>
    <x v="0"/>
    <x v="1"/>
    <x v="46"/>
    <x v="3"/>
  </r>
  <r>
    <n v="1580"/>
    <x v="3"/>
    <x v="0"/>
    <x v="16"/>
    <x v="3"/>
  </r>
  <r>
    <n v="1581"/>
    <x v="2"/>
    <x v="0"/>
    <x v="42"/>
    <x v="3"/>
  </r>
  <r>
    <n v="1582"/>
    <x v="0"/>
    <x v="0"/>
    <x v="63"/>
    <x v="3"/>
  </r>
  <r>
    <n v="1583"/>
    <x v="5"/>
    <x v="1"/>
    <x v="69"/>
    <x v="3"/>
  </r>
  <r>
    <n v="1584"/>
    <x v="2"/>
    <x v="1"/>
    <x v="39"/>
    <x v="3"/>
  </r>
  <r>
    <n v="1585"/>
    <x v="0"/>
    <x v="1"/>
    <x v="47"/>
    <x v="3"/>
  </r>
  <r>
    <n v="1586"/>
    <x v="0"/>
    <x v="1"/>
    <x v="34"/>
    <x v="3"/>
  </r>
  <r>
    <n v="1587"/>
    <x v="2"/>
    <x v="0"/>
    <x v="62"/>
    <x v="3"/>
  </r>
  <r>
    <n v="1588"/>
    <x v="0"/>
    <x v="0"/>
    <x v="46"/>
    <x v="3"/>
  </r>
  <r>
    <n v="1589"/>
    <x v="2"/>
    <x v="1"/>
    <x v="31"/>
    <x v="3"/>
  </r>
  <r>
    <n v="1590"/>
    <x v="5"/>
    <x v="0"/>
    <x v="63"/>
    <x v="3"/>
  </r>
  <r>
    <n v="1591"/>
    <x v="2"/>
    <x v="0"/>
    <x v="55"/>
    <x v="3"/>
  </r>
  <r>
    <n v="1592"/>
    <x v="3"/>
    <x v="0"/>
    <x v="65"/>
    <x v="3"/>
  </r>
  <r>
    <n v="1593"/>
    <x v="0"/>
    <x v="1"/>
    <x v="49"/>
    <x v="3"/>
  </r>
  <r>
    <n v="1594"/>
    <x v="3"/>
    <x v="0"/>
    <x v="23"/>
    <x v="3"/>
  </r>
  <r>
    <n v="1595"/>
    <x v="2"/>
    <x v="1"/>
    <x v="65"/>
    <x v="3"/>
  </r>
  <r>
    <n v="1596"/>
    <x v="2"/>
    <x v="1"/>
    <x v="72"/>
    <x v="3"/>
  </r>
  <r>
    <n v="1597"/>
    <x v="4"/>
    <x v="1"/>
    <x v="72"/>
    <x v="3"/>
  </r>
  <r>
    <n v="1598"/>
    <x v="13"/>
    <x v="1"/>
    <x v="43"/>
    <x v="3"/>
  </r>
  <r>
    <n v="1599"/>
    <x v="2"/>
    <x v="0"/>
    <x v="4"/>
    <x v="3"/>
  </r>
  <r>
    <n v="1600"/>
    <x v="1"/>
    <x v="1"/>
    <x v="56"/>
    <x v="3"/>
  </r>
  <r>
    <n v="1601"/>
    <x v="0"/>
    <x v="1"/>
    <x v="28"/>
    <x v="3"/>
  </r>
  <r>
    <n v="1602"/>
    <x v="2"/>
    <x v="0"/>
    <x v="30"/>
    <x v="3"/>
  </r>
  <r>
    <n v="1603"/>
    <x v="2"/>
    <x v="0"/>
    <x v="69"/>
    <x v="3"/>
  </r>
  <r>
    <n v="1604"/>
    <x v="1"/>
    <x v="1"/>
    <x v="6"/>
    <x v="3"/>
  </r>
  <r>
    <n v="1605"/>
    <x v="1"/>
    <x v="1"/>
    <x v="71"/>
    <x v="3"/>
  </r>
  <r>
    <n v="1606"/>
    <x v="0"/>
    <x v="0"/>
    <x v="45"/>
    <x v="3"/>
  </r>
  <r>
    <n v="1607"/>
    <x v="3"/>
    <x v="0"/>
    <x v="11"/>
    <x v="3"/>
  </r>
  <r>
    <n v="1608"/>
    <x v="2"/>
    <x v="0"/>
    <x v="35"/>
    <x v="3"/>
  </r>
  <r>
    <n v="1609"/>
    <x v="2"/>
    <x v="1"/>
    <x v="13"/>
    <x v="3"/>
  </r>
  <r>
    <n v="1610"/>
    <x v="3"/>
    <x v="1"/>
    <x v="27"/>
    <x v="3"/>
  </r>
  <r>
    <n v="1611"/>
    <x v="0"/>
    <x v="0"/>
    <x v="33"/>
    <x v="3"/>
  </r>
  <r>
    <n v="1612"/>
    <x v="1"/>
    <x v="0"/>
    <x v="8"/>
    <x v="3"/>
  </r>
  <r>
    <n v="1613"/>
    <x v="2"/>
    <x v="0"/>
    <x v="68"/>
    <x v="3"/>
  </r>
  <r>
    <n v="1614"/>
    <x v="2"/>
    <x v="0"/>
    <x v="33"/>
    <x v="3"/>
  </r>
  <r>
    <n v="1615"/>
    <x v="1"/>
    <x v="0"/>
    <x v="13"/>
    <x v="3"/>
  </r>
  <r>
    <n v="1616"/>
    <x v="2"/>
    <x v="1"/>
    <x v="18"/>
    <x v="3"/>
  </r>
  <r>
    <n v="1617"/>
    <x v="8"/>
    <x v="0"/>
    <x v="57"/>
    <x v="3"/>
  </r>
  <r>
    <n v="1618"/>
    <x v="2"/>
    <x v="0"/>
    <x v="57"/>
    <x v="3"/>
  </r>
  <r>
    <n v="1619"/>
    <x v="2"/>
    <x v="0"/>
    <x v="52"/>
    <x v="3"/>
  </r>
  <r>
    <n v="1620"/>
    <x v="2"/>
    <x v="1"/>
    <x v="55"/>
    <x v="3"/>
  </r>
  <r>
    <n v="1621"/>
    <x v="3"/>
    <x v="0"/>
    <x v="67"/>
    <x v="3"/>
  </r>
  <r>
    <n v="1622"/>
    <x v="0"/>
    <x v="1"/>
    <x v="56"/>
    <x v="3"/>
  </r>
  <r>
    <n v="1623"/>
    <x v="1"/>
    <x v="0"/>
    <x v="32"/>
    <x v="3"/>
  </r>
  <r>
    <n v="1624"/>
    <x v="2"/>
    <x v="0"/>
    <x v="9"/>
    <x v="3"/>
  </r>
  <r>
    <n v="1625"/>
    <x v="7"/>
    <x v="1"/>
    <x v="55"/>
    <x v="3"/>
  </r>
  <r>
    <n v="1626"/>
    <x v="2"/>
    <x v="1"/>
    <x v="0"/>
    <x v="3"/>
  </r>
  <r>
    <n v="1627"/>
    <x v="3"/>
    <x v="1"/>
    <x v="55"/>
    <x v="3"/>
  </r>
  <r>
    <n v="1628"/>
    <x v="2"/>
    <x v="1"/>
    <x v="42"/>
    <x v="3"/>
  </r>
  <r>
    <n v="1629"/>
    <x v="2"/>
    <x v="1"/>
    <x v="69"/>
    <x v="3"/>
  </r>
  <r>
    <n v="1630"/>
    <x v="0"/>
    <x v="1"/>
    <x v="67"/>
    <x v="3"/>
  </r>
  <r>
    <n v="1631"/>
    <x v="2"/>
    <x v="1"/>
    <x v="59"/>
    <x v="3"/>
  </r>
  <r>
    <n v="1632"/>
    <x v="1"/>
    <x v="1"/>
    <x v="23"/>
    <x v="3"/>
  </r>
  <r>
    <n v="1633"/>
    <x v="3"/>
    <x v="0"/>
    <x v="13"/>
    <x v="3"/>
  </r>
  <r>
    <n v="1634"/>
    <x v="1"/>
    <x v="0"/>
    <x v="49"/>
    <x v="3"/>
  </r>
  <r>
    <n v="1635"/>
    <x v="2"/>
    <x v="0"/>
    <x v="62"/>
    <x v="3"/>
  </r>
  <r>
    <n v="1636"/>
    <x v="8"/>
    <x v="1"/>
    <x v="31"/>
    <x v="3"/>
  </r>
  <r>
    <n v="1637"/>
    <x v="7"/>
    <x v="1"/>
    <x v="29"/>
    <x v="3"/>
  </r>
  <r>
    <n v="1638"/>
    <x v="0"/>
    <x v="0"/>
    <x v="53"/>
    <x v="3"/>
  </r>
  <r>
    <n v="1639"/>
    <x v="3"/>
    <x v="0"/>
    <x v="66"/>
    <x v="3"/>
  </r>
  <r>
    <n v="1640"/>
    <x v="1"/>
    <x v="1"/>
    <x v="28"/>
    <x v="3"/>
  </r>
  <r>
    <n v="1641"/>
    <x v="7"/>
    <x v="0"/>
    <x v="16"/>
    <x v="3"/>
  </r>
  <r>
    <n v="1642"/>
    <x v="10"/>
    <x v="0"/>
    <x v="50"/>
    <x v="3"/>
  </r>
  <r>
    <n v="1643"/>
    <x v="3"/>
    <x v="1"/>
    <x v="43"/>
    <x v="3"/>
  </r>
  <r>
    <n v="1644"/>
    <x v="3"/>
    <x v="1"/>
    <x v="38"/>
    <x v="3"/>
  </r>
  <r>
    <n v="1645"/>
    <x v="3"/>
    <x v="0"/>
    <x v="53"/>
    <x v="3"/>
  </r>
  <r>
    <n v="1646"/>
    <x v="1"/>
    <x v="1"/>
    <x v="47"/>
    <x v="3"/>
  </r>
  <r>
    <n v="1647"/>
    <x v="2"/>
    <x v="1"/>
    <x v="28"/>
    <x v="3"/>
  </r>
  <r>
    <n v="1648"/>
    <x v="7"/>
    <x v="0"/>
    <x v="20"/>
    <x v="3"/>
  </r>
  <r>
    <n v="1649"/>
    <x v="2"/>
    <x v="0"/>
    <x v="23"/>
    <x v="3"/>
  </r>
  <r>
    <n v="1650"/>
    <x v="1"/>
    <x v="0"/>
    <x v="34"/>
    <x v="3"/>
  </r>
  <r>
    <n v="1651"/>
    <x v="3"/>
    <x v="0"/>
    <x v="30"/>
    <x v="3"/>
  </r>
  <r>
    <n v="1652"/>
    <x v="2"/>
    <x v="1"/>
    <x v="40"/>
    <x v="3"/>
  </r>
  <r>
    <n v="1653"/>
    <x v="0"/>
    <x v="0"/>
    <x v="39"/>
    <x v="3"/>
  </r>
  <r>
    <n v="1654"/>
    <x v="2"/>
    <x v="1"/>
    <x v="52"/>
    <x v="3"/>
  </r>
  <r>
    <n v="1655"/>
    <x v="2"/>
    <x v="1"/>
    <x v="27"/>
    <x v="3"/>
  </r>
  <r>
    <n v="1656"/>
    <x v="2"/>
    <x v="1"/>
    <x v="58"/>
    <x v="3"/>
  </r>
  <r>
    <n v="1657"/>
    <x v="7"/>
    <x v="1"/>
    <x v="67"/>
    <x v="3"/>
  </r>
  <r>
    <n v="1658"/>
    <x v="2"/>
    <x v="1"/>
    <x v="62"/>
    <x v="3"/>
  </r>
  <r>
    <n v="1659"/>
    <x v="1"/>
    <x v="0"/>
    <x v="22"/>
    <x v="3"/>
  </r>
  <r>
    <n v="1660"/>
    <x v="3"/>
    <x v="0"/>
    <x v="18"/>
    <x v="3"/>
  </r>
  <r>
    <n v="1661"/>
    <x v="0"/>
    <x v="1"/>
    <x v="54"/>
    <x v="3"/>
  </r>
  <r>
    <n v="1662"/>
    <x v="3"/>
    <x v="1"/>
    <x v="38"/>
    <x v="3"/>
  </r>
  <r>
    <n v="1663"/>
    <x v="8"/>
    <x v="1"/>
    <x v="44"/>
    <x v="3"/>
  </r>
  <r>
    <n v="1664"/>
    <x v="2"/>
    <x v="0"/>
    <x v="23"/>
    <x v="3"/>
  </r>
  <r>
    <n v="1665"/>
    <x v="13"/>
    <x v="1"/>
    <x v="26"/>
    <x v="3"/>
  </r>
  <r>
    <n v="1666"/>
    <x v="1"/>
    <x v="1"/>
    <x v="67"/>
    <x v="3"/>
  </r>
  <r>
    <n v="1667"/>
    <x v="0"/>
    <x v="1"/>
    <x v="69"/>
    <x v="3"/>
  </r>
  <r>
    <n v="1668"/>
    <x v="2"/>
    <x v="1"/>
    <x v="19"/>
    <x v="3"/>
  </r>
  <r>
    <n v="1669"/>
    <x v="3"/>
    <x v="0"/>
    <x v="50"/>
    <x v="3"/>
  </r>
  <r>
    <n v="1670"/>
    <x v="2"/>
    <x v="1"/>
    <x v="59"/>
    <x v="3"/>
  </r>
  <r>
    <n v="1671"/>
    <x v="2"/>
    <x v="0"/>
    <x v="52"/>
    <x v="3"/>
  </r>
  <r>
    <n v="1672"/>
    <x v="8"/>
    <x v="0"/>
    <x v="12"/>
    <x v="3"/>
  </r>
  <r>
    <n v="1673"/>
    <x v="1"/>
    <x v="0"/>
    <x v="39"/>
    <x v="3"/>
  </r>
  <r>
    <n v="1674"/>
    <x v="0"/>
    <x v="0"/>
    <x v="61"/>
    <x v="3"/>
  </r>
  <r>
    <n v="1675"/>
    <x v="2"/>
    <x v="1"/>
    <x v="66"/>
    <x v="3"/>
  </r>
  <r>
    <n v="1676"/>
    <x v="8"/>
    <x v="0"/>
    <x v="38"/>
    <x v="3"/>
  </r>
  <r>
    <n v="1677"/>
    <x v="10"/>
    <x v="1"/>
    <x v="47"/>
    <x v="3"/>
  </r>
  <r>
    <n v="1678"/>
    <x v="2"/>
    <x v="1"/>
    <x v="38"/>
    <x v="3"/>
  </r>
  <r>
    <n v="1679"/>
    <x v="3"/>
    <x v="1"/>
    <x v="22"/>
    <x v="3"/>
  </r>
  <r>
    <n v="1680"/>
    <x v="2"/>
    <x v="0"/>
    <x v="62"/>
    <x v="3"/>
  </r>
  <r>
    <n v="1681"/>
    <x v="1"/>
    <x v="1"/>
    <x v="18"/>
    <x v="3"/>
  </r>
  <r>
    <n v="1682"/>
    <x v="0"/>
    <x v="0"/>
    <x v="27"/>
    <x v="3"/>
  </r>
  <r>
    <n v="1683"/>
    <x v="4"/>
    <x v="0"/>
    <x v="33"/>
    <x v="3"/>
  </r>
  <r>
    <n v="1684"/>
    <x v="2"/>
    <x v="0"/>
    <x v="4"/>
    <x v="3"/>
  </r>
  <r>
    <n v="1685"/>
    <x v="2"/>
    <x v="1"/>
    <x v="46"/>
    <x v="3"/>
  </r>
  <r>
    <n v="1686"/>
    <x v="0"/>
    <x v="0"/>
    <x v="30"/>
    <x v="3"/>
  </r>
  <r>
    <n v="1687"/>
    <x v="3"/>
    <x v="0"/>
    <x v="18"/>
    <x v="3"/>
  </r>
  <r>
    <n v="1688"/>
    <x v="3"/>
    <x v="1"/>
    <x v="1"/>
    <x v="3"/>
  </r>
  <r>
    <n v="1689"/>
    <x v="3"/>
    <x v="0"/>
    <x v="57"/>
    <x v="3"/>
  </r>
  <r>
    <n v="1690"/>
    <x v="3"/>
    <x v="1"/>
    <x v="66"/>
    <x v="3"/>
  </r>
  <r>
    <n v="1691"/>
    <x v="2"/>
    <x v="0"/>
    <x v="35"/>
    <x v="3"/>
  </r>
  <r>
    <n v="1692"/>
    <x v="2"/>
    <x v="1"/>
    <x v="20"/>
    <x v="3"/>
  </r>
  <r>
    <n v="1693"/>
    <x v="0"/>
    <x v="1"/>
    <x v="15"/>
    <x v="3"/>
  </r>
  <r>
    <n v="1694"/>
    <x v="12"/>
    <x v="0"/>
    <x v="40"/>
    <x v="3"/>
  </r>
  <r>
    <n v="1695"/>
    <x v="1"/>
    <x v="1"/>
    <x v="33"/>
    <x v="3"/>
  </r>
  <r>
    <n v="1696"/>
    <x v="2"/>
    <x v="0"/>
    <x v="19"/>
    <x v="3"/>
  </r>
  <r>
    <n v="1697"/>
    <x v="0"/>
    <x v="1"/>
    <x v="11"/>
    <x v="3"/>
  </r>
  <r>
    <n v="1698"/>
    <x v="0"/>
    <x v="1"/>
    <x v="49"/>
    <x v="3"/>
  </r>
  <r>
    <n v="1699"/>
    <x v="3"/>
    <x v="1"/>
    <x v="67"/>
    <x v="3"/>
  </r>
  <r>
    <n v="1700"/>
    <x v="2"/>
    <x v="0"/>
    <x v="33"/>
    <x v="3"/>
  </r>
  <r>
    <n v="1701"/>
    <x v="2"/>
    <x v="1"/>
    <x v="62"/>
    <x v="3"/>
  </r>
  <r>
    <n v="1702"/>
    <x v="10"/>
    <x v="0"/>
    <x v="70"/>
    <x v="3"/>
  </r>
  <r>
    <n v="1703"/>
    <x v="0"/>
    <x v="1"/>
    <x v="16"/>
    <x v="3"/>
  </r>
  <r>
    <n v="1704"/>
    <x v="2"/>
    <x v="0"/>
    <x v="65"/>
    <x v="3"/>
  </r>
  <r>
    <n v="1705"/>
    <x v="0"/>
    <x v="1"/>
    <x v="39"/>
    <x v="3"/>
  </r>
  <r>
    <n v="1706"/>
    <x v="2"/>
    <x v="1"/>
    <x v="21"/>
    <x v="3"/>
  </r>
  <r>
    <n v="1707"/>
    <x v="0"/>
    <x v="1"/>
    <x v="16"/>
    <x v="3"/>
  </r>
  <r>
    <n v="1708"/>
    <x v="0"/>
    <x v="0"/>
    <x v="56"/>
    <x v="3"/>
  </r>
  <r>
    <n v="1709"/>
    <x v="2"/>
    <x v="0"/>
    <x v="70"/>
    <x v="3"/>
  </r>
  <r>
    <n v="1710"/>
    <x v="1"/>
    <x v="1"/>
    <x v="12"/>
    <x v="3"/>
  </r>
  <r>
    <n v="1711"/>
    <x v="2"/>
    <x v="1"/>
    <x v="2"/>
    <x v="3"/>
  </r>
  <r>
    <n v="1712"/>
    <x v="7"/>
    <x v="1"/>
    <x v="10"/>
    <x v="3"/>
  </r>
  <r>
    <n v="1713"/>
    <x v="0"/>
    <x v="0"/>
    <x v="56"/>
    <x v="3"/>
  </r>
  <r>
    <n v="1714"/>
    <x v="1"/>
    <x v="0"/>
    <x v="54"/>
    <x v="3"/>
  </r>
  <r>
    <n v="1715"/>
    <x v="2"/>
    <x v="0"/>
    <x v="62"/>
    <x v="3"/>
  </r>
  <r>
    <n v="1716"/>
    <x v="2"/>
    <x v="1"/>
    <x v="48"/>
    <x v="3"/>
  </r>
  <r>
    <n v="1717"/>
    <x v="3"/>
    <x v="0"/>
    <x v="54"/>
    <x v="3"/>
  </r>
  <r>
    <n v="1718"/>
    <x v="2"/>
    <x v="0"/>
    <x v="70"/>
    <x v="3"/>
  </r>
  <r>
    <n v="1719"/>
    <x v="10"/>
    <x v="1"/>
    <x v="45"/>
    <x v="3"/>
  </r>
  <r>
    <n v="1720"/>
    <x v="2"/>
    <x v="0"/>
    <x v="16"/>
    <x v="3"/>
  </r>
  <r>
    <n v="1721"/>
    <x v="7"/>
    <x v="1"/>
    <x v="28"/>
    <x v="3"/>
  </r>
  <r>
    <n v="1722"/>
    <x v="2"/>
    <x v="0"/>
    <x v="32"/>
    <x v="3"/>
  </r>
  <r>
    <n v="1723"/>
    <x v="1"/>
    <x v="0"/>
    <x v="10"/>
    <x v="3"/>
  </r>
  <r>
    <n v="1724"/>
    <x v="3"/>
    <x v="0"/>
    <x v="6"/>
    <x v="3"/>
  </r>
  <r>
    <n v="1725"/>
    <x v="2"/>
    <x v="0"/>
    <x v="4"/>
    <x v="3"/>
  </r>
  <r>
    <n v="1726"/>
    <x v="1"/>
    <x v="1"/>
    <x v="51"/>
    <x v="3"/>
  </r>
  <r>
    <n v="1727"/>
    <x v="2"/>
    <x v="0"/>
    <x v="8"/>
    <x v="3"/>
  </r>
  <r>
    <n v="1728"/>
    <x v="0"/>
    <x v="1"/>
    <x v="23"/>
    <x v="3"/>
  </r>
  <r>
    <n v="1729"/>
    <x v="3"/>
    <x v="0"/>
    <x v="27"/>
    <x v="3"/>
  </r>
  <r>
    <n v="1730"/>
    <x v="0"/>
    <x v="1"/>
    <x v="69"/>
    <x v="3"/>
  </r>
  <r>
    <n v="1731"/>
    <x v="1"/>
    <x v="0"/>
    <x v="11"/>
    <x v="3"/>
  </r>
  <r>
    <n v="1732"/>
    <x v="2"/>
    <x v="0"/>
    <x v="36"/>
    <x v="3"/>
  </r>
  <r>
    <n v="1733"/>
    <x v="10"/>
    <x v="0"/>
    <x v="9"/>
    <x v="3"/>
  </r>
  <r>
    <n v="1734"/>
    <x v="2"/>
    <x v="0"/>
    <x v="5"/>
    <x v="3"/>
  </r>
  <r>
    <n v="1735"/>
    <x v="9"/>
    <x v="0"/>
    <x v="6"/>
    <x v="3"/>
  </r>
  <r>
    <n v="1736"/>
    <x v="2"/>
    <x v="0"/>
    <x v="45"/>
    <x v="3"/>
  </r>
  <r>
    <n v="1737"/>
    <x v="5"/>
    <x v="0"/>
    <x v="44"/>
    <x v="3"/>
  </r>
  <r>
    <n v="1738"/>
    <x v="0"/>
    <x v="0"/>
    <x v="23"/>
    <x v="3"/>
  </r>
  <r>
    <n v="1739"/>
    <x v="1"/>
    <x v="1"/>
    <x v="72"/>
    <x v="3"/>
  </r>
  <r>
    <n v="1740"/>
    <x v="2"/>
    <x v="1"/>
    <x v="38"/>
    <x v="3"/>
  </r>
  <r>
    <n v="1741"/>
    <x v="2"/>
    <x v="1"/>
    <x v="68"/>
    <x v="3"/>
  </r>
  <r>
    <n v="1742"/>
    <x v="2"/>
    <x v="1"/>
    <x v="1"/>
    <x v="3"/>
  </r>
  <r>
    <n v="1743"/>
    <x v="2"/>
    <x v="1"/>
    <x v="39"/>
    <x v="3"/>
  </r>
  <r>
    <n v="1744"/>
    <x v="2"/>
    <x v="1"/>
    <x v="51"/>
    <x v="3"/>
  </r>
  <r>
    <n v="1745"/>
    <x v="2"/>
    <x v="1"/>
    <x v="3"/>
    <x v="3"/>
  </r>
  <r>
    <n v="1746"/>
    <x v="10"/>
    <x v="0"/>
    <x v="24"/>
    <x v="3"/>
  </r>
  <r>
    <n v="1747"/>
    <x v="2"/>
    <x v="1"/>
    <x v="55"/>
    <x v="3"/>
  </r>
  <r>
    <n v="1748"/>
    <x v="0"/>
    <x v="0"/>
    <x v="72"/>
    <x v="3"/>
  </r>
  <r>
    <n v="1749"/>
    <x v="8"/>
    <x v="0"/>
    <x v="39"/>
    <x v="3"/>
  </r>
  <r>
    <n v="1750"/>
    <x v="9"/>
    <x v="1"/>
    <x v="16"/>
    <x v="3"/>
  </r>
  <r>
    <n v="1751"/>
    <x v="2"/>
    <x v="0"/>
    <x v="20"/>
    <x v="3"/>
  </r>
  <r>
    <n v="1752"/>
    <x v="3"/>
    <x v="1"/>
    <x v="57"/>
    <x v="3"/>
  </r>
  <r>
    <n v="1753"/>
    <x v="2"/>
    <x v="1"/>
    <x v="19"/>
    <x v="3"/>
  </r>
  <r>
    <n v="1754"/>
    <x v="2"/>
    <x v="1"/>
    <x v="15"/>
    <x v="3"/>
  </r>
  <r>
    <n v="1755"/>
    <x v="1"/>
    <x v="0"/>
    <x v="24"/>
    <x v="3"/>
  </r>
  <r>
    <n v="1756"/>
    <x v="2"/>
    <x v="1"/>
    <x v="3"/>
    <x v="3"/>
  </r>
  <r>
    <n v="1757"/>
    <x v="1"/>
    <x v="0"/>
    <x v="31"/>
    <x v="3"/>
  </r>
  <r>
    <n v="1758"/>
    <x v="2"/>
    <x v="1"/>
    <x v="4"/>
    <x v="3"/>
  </r>
  <r>
    <n v="1759"/>
    <x v="1"/>
    <x v="1"/>
    <x v="28"/>
    <x v="3"/>
  </r>
  <r>
    <n v="1760"/>
    <x v="0"/>
    <x v="1"/>
    <x v="26"/>
    <x v="3"/>
  </r>
  <r>
    <n v="1761"/>
    <x v="1"/>
    <x v="1"/>
    <x v="39"/>
    <x v="3"/>
  </r>
  <r>
    <n v="1762"/>
    <x v="2"/>
    <x v="0"/>
    <x v="43"/>
    <x v="3"/>
  </r>
  <r>
    <n v="1763"/>
    <x v="2"/>
    <x v="1"/>
    <x v="12"/>
    <x v="3"/>
  </r>
  <r>
    <n v="1764"/>
    <x v="9"/>
    <x v="1"/>
    <x v="33"/>
    <x v="3"/>
  </r>
  <r>
    <n v="1765"/>
    <x v="2"/>
    <x v="1"/>
    <x v="48"/>
    <x v="3"/>
  </r>
  <r>
    <n v="1766"/>
    <x v="1"/>
    <x v="0"/>
    <x v="34"/>
    <x v="3"/>
  </r>
  <r>
    <n v="1767"/>
    <x v="0"/>
    <x v="1"/>
    <x v="41"/>
    <x v="3"/>
  </r>
  <r>
    <n v="1768"/>
    <x v="2"/>
    <x v="1"/>
    <x v="4"/>
    <x v="3"/>
  </r>
  <r>
    <n v="1769"/>
    <x v="1"/>
    <x v="0"/>
    <x v="23"/>
    <x v="3"/>
  </r>
  <r>
    <n v="1770"/>
    <x v="8"/>
    <x v="0"/>
    <x v="61"/>
    <x v="3"/>
  </r>
  <r>
    <n v="1771"/>
    <x v="10"/>
    <x v="0"/>
    <x v="59"/>
    <x v="3"/>
  </r>
  <r>
    <n v="1772"/>
    <x v="2"/>
    <x v="0"/>
    <x v="34"/>
    <x v="3"/>
  </r>
  <r>
    <n v="1773"/>
    <x v="2"/>
    <x v="1"/>
    <x v="28"/>
    <x v="3"/>
  </r>
  <r>
    <n v="1774"/>
    <x v="2"/>
    <x v="0"/>
    <x v="32"/>
    <x v="3"/>
  </r>
  <r>
    <n v="1775"/>
    <x v="2"/>
    <x v="1"/>
    <x v="34"/>
    <x v="3"/>
  </r>
  <r>
    <n v="1776"/>
    <x v="2"/>
    <x v="1"/>
    <x v="25"/>
    <x v="3"/>
  </r>
  <r>
    <n v="1777"/>
    <x v="2"/>
    <x v="1"/>
    <x v="64"/>
    <x v="3"/>
  </r>
  <r>
    <n v="1778"/>
    <x v="2"/>
    <x v="0"/>
    <x v="31"/>
    <x v="3"/>
  </r>
  <r>
    <n v="1779"/>
    <x v="2"/>
    <x v="1"/>
    <x v="61"/>
    <x v="3"/>
  </r>
  <r>
    <n v="1780"/>
    <x v="5"/>
    <x v="1"/>
    <x v="1"/>
    <x v="3"/>
  </r>
  <r>
    <n v="1781"/>
    <x v="4"/>
    <x v="1"/>
    <x v="43"/>
    <x v="3"/>
  </r>
  <r>
    <n v="1782"/>
    <x v="1"/>
    <x v="0"/>
    <x v="57"/>
    <x v="3"/>
  </r>
  <r>
    <n v="1783"/>
    <x v="2"/>
    <x v="0"/>
    <x v="23"/>
    <x v="3"/>
  </r>
  <r>
    <n v="1784"/>
    <x v="2"/>
    <x v="0"/>
    <x v="66"/>
    <x v="3"/>
  </r>
  <r>
    <n v="1785"/>
    <x v="5"/>
    <x v="1"/>
    <x v="34"/>
    <x v="3"/>
  </r>
  <r>
    <n v="1786"/>
    <x v="5"/>
    <x v="1"/>
    <x v="20"/>
    <x v="3"/>
  </r>
  <r>
    <n v="1787"/>
    <x v="0"/>
    <x v="1"/>
    <x v="14"/>
    <x v="3"/>
  </r>
  <r>
    <n v="1788"/>
    <x v="0"/>
    <x v="1"/>
    <x v="10"/>
    <x v="3"/>
  </r>
  <r>
    <n v="1789"/>
    <x v="7"/>
    <x v="1"/>
    <x v="17"/>
    <x v="3"/>
  </r>
  <r>
    <n v="1790"/>
    <x v="2"/>
    <x v="0"/>
    <x v="16"/>
    <x v="3"/>
  </r>
  <r>
    <n v="1791"/>
    <x v="2"/>
    <x v="0"/>
    <x v="54"/>
    <x v="3"/>
  </r>
  <r>
    <n v="1792"/>
    <x v="4"/>
    <x v="0"/>
    <x v="22"/>
    <x v="3"/>
  </r>
  <r>
    <n v="1793"/>
    <x v="0"/>
    <x v="1"/>
    <x v="24"/>
    <x v="3"/>
  </r>
  <r>
    <n v="1794"/>
    <x v="3"/>
    <x v="0"/>
    <x v="62"/>
    <x v="3"/>
  </r>
  <r>
    <n v="1795"/>
    <x v="0"/>
    <x v="0"/>
    <x v="30"/>
    <x v="3"/>
  </r>
  <r>
    <n v="1796"/>
    <x v="4"/>
    <x v="1"/>
    <x v="53"/>
    <x v="3"/>
  </r>
  <r>
    <n v="1797"/>
    <x v="2"/>
    <x v="0"/>
    <x v="71"/>
    <x v="3"/>
  </r>
  <r>
    <n v="1798"/>
    <x v="2"/>
    <x v="0"/>
    <x v="0"/>
    <x v="3"/>
  </r>
  <r>
    <n v="1799"/>
    <x v="0"/>
    <x v="1"/>
    <x v="8"/>
    <x v="3"/>
  </r>
  <r>
    <n v="1800"/>
    <x v="3"/>
    <x v="0"/>
    <x v="15"/>
    <x v="3"/>
  </r>
  <r>
    <n v="1801"/>
    <x v="1"/>
    <x v="1"/>
    <x v="30"/>
    <x v="3"/>
  </r>
  <r>
    <n v="1802"/>
    <x v="0"/>
    <x v="1"/>
    <x v="55"/>
    <x v="3"/>
  </r>
  <r>
    <n v="1803"/>
    <x v="1"/>
    <x v="1"/>
    <x v="3"/>
    <x v="3"/>
  </r>
  <r>
    <n v="1804"/>
    <x v="3"/>
    <x v="1"/>
    <x v="4"/>
    <x v="3"/>
  </r>
  <r>
    <n v="1805"/>
    <x v="0"/>
    <x v="1"/>
    <x v="2"/>
    <x v="3"/>
  </r>
  <r>
    <n v="1806"/>
    <x v="2"/>
    <x v="0"/>
    <x v="17"/>
    <x v="3"/>
  </r>
  <r>
    <n v="1807"/>
    <x v="3"/>
    <x v="1"/>
    <x v="25"/>
    <x v="3"/>
  </r>
  <r>
    <n v="1808"/>
    <x v="10"/>
    <x v="1"/>
    <x v="50"/>
    <x v="3"/>
  </r>
  <r>
    <n v="1809"/>
    <x v="2"/>
    <x v="1"/>
    <x v="66"/>
    <x v="3"/>
  </r>
  <r>
    <n v="1810"/>
    <x v="2"/>
    <x v="0"/>
    <x v="53"/>
    <x v="3"/>
  </r>
  <r>
    <n v="1811"/>
    <x v="2"/>
    <x v="1"/>
    <x v="42"/>
    <x v="3"/>
  </r>
  <r>
    <n v="1812"/>
    <x v="1"/>
    <x v="0"/>
    <x v="1"/>
    <x v="3"/>
  </r>
  <r>
    <n v="1813"/>
    <x v="2"/>
    <x v="0"/>
    <x v="67"/>
    <x v="3"/>
  </r>
  <r>
    <n v="1814"/>
    <x v="2"/>
    <x v="0"/>
    <x v="53"/>
    <x v="3"/>
  </r>
  <r>
    <n v="1815"/>
    <x v="8"/>
    <x v="0"/>
    <x v="35"/>
    <x v="3"/>
  </r>
  <r>
    <n v="1816"/>
    <x v="1"/>
    <x v="0"/>
    <x v="8"/>
    <x v="3"/>
  </r>
  <r>
    <n v="1817"/>
    <x v="2"/>
    <x v="0"/>
    <x v="67"/>
    <x v="3"/>
  </r>
  <r>
    <n v="1818"/>
    <x v="2"/>
    <x v="0"/>
    <x v="31"/>
    <x v="3"/>
  </r>
  <r>
    <n v="1819"/>
    <x v="2"/>
    <x v="0"/>
    <x v="10"/>
    <x v="3"/>
  </r>
  <r>
    <n v="1820"/>
    <x v="2"/>
    <x v="0"/>
    <x v="68"/>
    <x v="3"/>
  </r>
  <r>
    <n v="1821"/>
    <x v="2"/>
    <x v="1"/>
    <x v="9"/>
    <x v="3"/>
  </r>
  <r>
    <n v="1822"/>
    <x v="2"/>
    <x v="0"/>
    <x v="52"/>
    <x v="3"/>
  </r>
  <r>
    <n v="1823"/>
    <x v="1"/>
    <x v="0"/>
    <x v="48"/>
    <x v="3"/>
  </r>
  <r>
    <n v="1824"/>
    <x v="2"/>
    <x v="1"/>
    <x v="17"/>
    <x v="3"/>
  </r>
  <r>
    <n v="1825"/>
    <x v="3"/>
    <x v="1"/>
    <x v="28"/>
    <x v="3"/>
  </r>
  <r>
    <n v="1826"/>
    <x v="10"/>
    <x v="0"/>
    <x v="67"/>
    <x v="3"/>
  </r>
  <r>
    <n v="1827"/>
    <x v="2"/>
    <x v="0"/>
    <x v="55"/>
    <x v="3"/>
  </r>
  <r>
    <n v="1828"/>
    <x v="9"/>
    <x v="1"/>
    <x v="47"/>
    <x v="3"/>
  </r>
  <r>
    <n v="1829"/>
    <x v="3"/>
    <x v="0"/>
    <x v="10"/>
    <x v="3"/>
  </r>
  <r>
    <n v="1830"/>
    <x v="3"/>
    <x v="1"/>
    <x v="72"/>
    <x v="3"/>
  </r>
  <r>
    <n v="1831"/>
    <x v="2"/>
    <x v="0"/>
    <x v="14"/>
    <x v="3"/>
  </r>
  <r>
    <n v="1832"/>
    <x v="2"/>
    <x v="1"/>
    <x v="10"/>
    <x v="3"/>
  </r>
  <r>
    <n v="1833"/>
    <x v="5"/>
    <x v="1"/>
    <x v="43"/>
    <x v="3"/>
  </r>
  <r>
    <n v="1834"/>
    <x v="3"/>
    <x v="0"/>
    <x v="44"/>
    <x v="3"/>
  </r>
  <r>
    <n v="1835"/>
    <x v="9"/>
    <x v="0"/>
    <x v="35"/>
    <x v="3"/>
  </r>
  <r>
    <n v="1836"/>
    <x v="0"/>
    <x v="0"/>
    <x v="51"/>
    <x v="3"/>
  </r>
  <r>
    <n v="1837"/>
    <x v="13"/>
    <x v="1"/>
    <x v="56"/>
    <x v="3"/>
  </r>
  <r>
    <n v="1838"/>
    <x v="2"/>
    <x v="1"/>
    <x v="14"/>
    <x v="3"/>
  </r>
  <r>
    <n v="1839"/>
    <x v="7"/>
    <x v="1"/>
    <x v="54"/>
    <x v="3"/>
  </r>
  <r>
    <n v="1840"/>
    <x v="2"/>
    <x v="0"/>
    <x v="40"/>
    <x v="3"/>
  </r>
  <r>
    <n v="1841"/>
    <x v="5"/>
    <x v="0"/>
    <x v="10"/>
    <x v="3"/>
  </r>
  <r>
    <n v="1842"/>
    <x v="5"/>
    <x v="0"/>
    <x v="55"/>
    <x v="3"/>
  </r>
  <r>
    <n v="1843"/>
    <x v="2"/>
    <x v="1"/>
    <x v="31"/>
    <x v="3"/>
  </r>
  <r>
    <n v="1844"/>
    <x v="5"/>
    <x v="1"/>
    <x v="61"/>
    <x v="3"/>
  </r>
  <r>
    <n v="1845"/>
    <x v="9"/>
    <x v="1"/>
    <x v="40"/>
    <x v="3"/>
  </r>
  <r>
    <n v="1846"/>
    <x v="3"/>
    <x v="0"/>
    <x v="62"/>
    <x v="3"/>
  </r>
  <r>
    <n v="1847"/>
    <x v="0"/>
    <x v="0"/>
    <x v="54"/>
    <x v="3"/>
  </r>
  <r>
    <n v="1848"/>
    <x v="2"/>
    <x v="0"/>
    <x v="15"/>
    <x v="3"/>
  </r>
  <r>
    <n v="1849"/>
    <x v="4"/>
    <x v="0"/>
    <x v="17"/>
    <x v="3"/>
  </r>
  <r>
    <n v="1850"/>
    <x v="7"/>
    <x v="0"/>
    <x v="44"/>
    <x v="3"/>
  </r>
  <r>
    <n v="1851"/>
    <x v="1"/>
    <x v="1"/>
    <x v="6"/>
    <x v="3"/>
  </r>
  <r>
    <n v="1852"/>
    <x v="10"/>
    <x v="0"/>
    <x v="56"/>
    <x v="3"/>
  </r>
  <r>
    <n v="1853"/>
    <x v="0"/>
    <x v="0"/>
    <x v="11"/>
    <x v="3"/>
  </r>
  <r>
    <n v="1854"/>
    <x v="2"/>
    <x v="1"/>
    <x v="56"/>
    <x v="3"/>
  </r>
  <r>
    <n v="1855"/>
    <x v="4"/>
    <x v="1"/>
    <x v="72"/>
    <x v="3"/>
  </r>
  <r>
    <n v="1856"/>
    <x v="2"/>
    <x v="1"/>
    <x v="20"/>
    <x v="3"/>
  </r>
  <r>
    <n v="1857"/>
    <x v="0"/>
    <x v="1"/>
    <x v="8"/>
    <x v="3"/>
  </r>
  <r>
    <n v="1858"/>
    <x v="2"/>
    <x v="1"/>
    <x v="22"/>
    <x v="3"/>
  </r>
  <r>
    <n v="1859"/>
    <x v="1"/>
    <x v="1"/>
    <x v="13"/>
    <x v="3"/>
  </r>
  <r>
    <n v="1860"/>
    <x v="1"/>
    <x v="1"/>
    <x v="55"/>
    <x v="3"/>
  </r>
  <r>
    <n v="1861"/>
    <x v="2"/>
    <x v="0"/>
    <x v="12"/>
    <x v="3"/>
  </r>
  <r>
    <n v="1862"/>
    <x v="3"/>
    <x v="1"/>
    <x v="7"/>
    <x v="3"/>
  </r>
  <r>
    <n v="1863"/>
    <x v="1"/>
    <x v="1"/>
    <x v="67"/>
    <x v="3"/>
  </r>
  <r>
    <n v="1864"/>
    <x v="3"/>
    <x v="1"/>
    <x v="40"/>
    <x v="3"/>
  </r>
  <r>
    <n v="1865"/>
    <x v="0"/>
    <x v="0"/>
    <x v="36"/>
    <x v="3"/>
  </r>
  <r>
    <n v="1866"/>
    <x v="1"/>
    <x v="0"/>
    <x v="30"/>
    <x v="3"/>
  </r>
  <r>
    <n v="1867"/>
    <x v="2"/>
    <x v="0"/>
    <x v="66"/>
    <x v="3"/>
  </r>
  <r>
    <n v="1868"/>
    <x v="0"/>
    <x v="0"/>
    <x v="1"/>
    <x v="3"/>
  </r>
  <r>
    <n v="1869"/>
    <x v="5"/>
    <x v="1"/>
    <x v="44"/>
    <x v="3"/>
  </r>
  <r>
    <n v="1870"/>
    <x v="2"/>
    <x v="1"/>
    <x v="2"/>
    <x v="3"/>
  </r>
  <r>
    <n v="1871"/>
    <x v="10"/>
    <x v="1"/>
    <x v="1"/>
    <x v="3"/>
  </r>
  <r>
    <n v="1872"/>
    <x v="0"/>
    <x v="1"/>
    <x v="49"/>
    <x v="3"/>
  </r>
  <r>
    <n v="1873"/>
    <x v="3"/>
    <x v="1"/>
    <x v="31"/>
    <x v="3"/>
  </r>
  <r>
    <n v="1874"/>
    <x v="2"/>
    <x v="0"/>
    <x v="47"/>
    <x v="3"/>
  </r>
  <r>
    <n v="1875"/>
    <x v="0"/>
    <x v="1"/>
    <x v="5"/>
    <x v="3"/>
  </r>
  <r>
    <n v="1876"/>
    <x v="6"/>
    <x v="0"/>
    <x v="23"/>
    <x v="3"/>
  </r>
  <r>
    <n v="1877"/>
    <x v="1"/>
    <x v="0"/>
    <x v="28"/>
    <x v="3"/>
  </r>
  <r>
    <n v="1878"/>
    <x v="1"/>
    <x v="0"/>
    <x v="58"/>
    <x v="3"/>
  </r>
  <r>
    <n v="1879"/>
    <x v="2"/>
    <x v="0"/>
    <x v="6"/>
    <x v="3"/>
  </r>
  <r>
    <n v="1880"/>
    <x v="1"/>
    <x v="1"/>
    <x v="69"/>
    <x v="3"/>
  </r>
  <r>
    <n v="1881"/>
    <x v="0"/>
    <x v="1"/>
    <x v="40"/>
    <x v="3"/>
  </r>
  <r>
    <n v="1882"/>
    <x v="2"/>
    <x v="0"/>
    <x v="48"/>
    <x v="3"/>
  </r>
  <r>
    <n v="1883"/>
    <x v="2"/>
    <x v="0"/>
    <x v="31"/>
    <x v="3"/>
  </r>
  <r>
    <n v="1884"/>
    <x v="2"/>
    <x v="1"/>
    <x v="0"/>
    <x v="3"/>
  </r>
  <r>
    <n v="1885"/>
    <x v="8"/>
    <x v="1"/>
    <x v="23"/>
    <x v="3"/>
  </r>
  <r>
    <n v="1886"/>
    <x v="3"/>
    <x v="1"/>
    <x v="50"/>
    <x v="3"/>
  </r>
  <r>
    <n v="1887"/>
    <x v="1"/>
    <x v="0"/>
    <x v="37"/>
    <x v="3"/>
  </r>
  <r>
    <n v="1888"/>
    <x v="3"/>
    <x v="0"/>
    <x v="68"/>
    <x v="3"/>
  </r>
  <r>
    <n v="1889"/>
    <x v="5"/>
    <x v="0"/>
    <x v="34"/>
    <x v="3"/>
  </r>
  <r>
    <n v="1890"/>
    <x v="2"/>
    <x v="0"/>
    <x v="56"/>
    <x v="3"/>
  </r>
  <r>
    <n v="1891"/>
    <x v="5"/>
    <x v="0"/>
    <x v="3"/>
    <x v="3"/>
  </r>
  <r>
    <n v="1892"/>
    <x v="2"/>
    <x v="0"/>
    <x v="13"/>
    <x v="3"/>
  </r>
  <r>
    <n v="1893"/>
    <x v="3"/>
    <x v="0"/>
    <x v="21"/>
    <x v="3"/>
  </r>
  <r>
    <n v="1894"/>
    <x v="1"/>
    <x v="0"/>
    <x v="63"/>
    <x v="3"/>
  </r>
  <r>
    <n v="1895"/>
    <x v="0"/>
    <x v="0"/>
    <x v="3"/>
    <x v="3"/>
  </r>
  <r>
    <n v="1896"/>
    <x v="0"/>
    <x v="1"/>
    <x v="28"/>
    <x v="3"/>
  </r>
  <r>
    <n v="1897"/>
    <x v="2"/>
    <x v="1"/>
    <x v="50"/>
    <x v="3"/>
  </r>
  <r>
    <n v="1898"/>
    <x v="3"/>
    <x v="0"/>
    <x v="46"/>
    <x v="3"/>
  </r>
  <r>
    <n v="1899"/>
    <x v="2"/>
    <x v="1"/>
    <x v="15"/>
    <x v="3"/>
  </r>
  <r>
    <n v="1900"/>
    <x v="5"/>
    <x v="1"/>
    <x v="50"/>
    <x v="3"/>
  </r>
  <r>
    <n v="1901"/>
    <x v="2"/>
    <x v="1"/>
    <x v="49"/>
    <x v="3"/>
  </r>
  <r>
    <n v="1902"/>
    <x v="8"/>
    <x v="1"/>
    <x v="32"/>
    <x v="3"/>
  </r>
  <r>
    <n v="1903"/>
    <x v="3"/>
    <x v="0"/>
    <x v="68"/>
    <x v="3"/>
  </r>
  <r>
    <n v="1904"/>
    <x v="4"/>
    <x v="0"/>
    <x v="7"/>
    <x v="3"/>
  </r>
  <r>
    <n v="1905"/>
    <x v="1"/>
    <x v="0"/>
    <x v="14"/>
    <x v="3"/>
  </r>
  <r>
    <n v="1906"/>
    <x v="13"/>
    <x v="1"/>
    <x v="4"/>
    <x v="3"/>
  </r>
  <r>
    <n v="1907"/>
    <x v="3"/>
    <x v="1"/>
    <x v="40"/>
    <x v="3"/>
  </r>
  <r>
    <n v="1908"/>
    <x v="2"/>
    <x v="0"/>
    <x v="31"/>
    <x v="3"/>
  </r>
  <r>
    <n v="1909"/>
    <x v="4"/>
    <x v="0"/>
    <x v="60"/>
    <x v="3"/>
  </r>
  <r>
    <n v="1910"/>
    <x v="0"/>
    <x v="0"/>
    <x v="47"/>
    <x v="3"/>
  </r>
  <r>
    <n v="1911"/>
    <x v="3"/>
    <x v="1"/>
    <x v="20"/>
    <x v="3"/>
  </r>
  <r>
    <n v="1912"/>
    <x v="3"/>
    <x v="1"/>
    <x v="36"/>
    <x v="3"/>
  </r>
  <r>
    <n v="1913"/>
    <x v="10"/>
    <x v="1"/>
    <x v="47"/>
    <x v="3"/>
  </r>
  <r>
    <n v="1914"/>
    <x v="3"/>
    <x v="0"/>
    <x v="49"/>
    <x v="3"/>
  </r>
  <r>
    <n v="1915"/>
    <x v="2"/>
    <x v="0"/>
    <x v="46"/>
    <x v="3"/>
  </r>
  <r>
    <n v="1916"/>
    <x v="13"/>
    <x v="0"/>
    <x v="49"/>
    <x v="3"/>
  </r>
  <r>
    <n v="1917"/>
    <x v="2"/>
    <x v="1"/>
    <x v="15"/>
    <x v="3"/>
  </r>
  <r>
    <n v="1918"/>
    <x v="0"/>
    <x v="0"/>
    <x v="3"/>
    <x v="3"/>
  </r>
  <r>
    <n v="1919"/>
    <x v="0"/>
    <x v="0"/>
    <x v="53"/>
    <x v="3"/>
  </r>
  <r>
    <n v="1920"/>
    <x v="2"/>
    <x v="0"/>
    <x v="35"/>
    <x v="3"/>
  </r>
  <r>
    <n v="1921"/>
    <x v="2"/>
    <x v="1"/>
    <x v="5"/>
    <x v="3"/>
  </r>
  <r>
    <n v="1922"/>
    <x v="1"/>
    <x v="1"/>
    <x v="22"/>
    <x v="3"/>
  </r>
  <r>
    <n v="1923"/>
    <x v="10"/>
    <x v="0"/>
    <x v="43"/>
    <x v="3"/>
  </r>
  <r>
    <n v="1924"/>
    <x v="10"/>
    <x v="1"/>
    <x v="14"/>
    <x v="3"/>
  </r>
  <r>
    <n v="1925"/>
    <x v="2"/>
    <x v="0"/>
    <x v="11"/>
    <x v="3"/>
  </r>
  <r>
    <n v="1926"/>
    <x v="1"/>
    <x v="1"/>
    <x v="58"/>
    <x v="3"/>
  </r>
  <r>
    <n v="1927"/>
    <x v="1"/>
    <x v="1"/>
    <x v="41"/>
    <x v="3"/>
  </r>
  <r>
    <n v="1928"/>
    <x v="3"/>
    <x v="0"/>
    <x v="5"/>
    <x v="3"/>
  </r>
  <r>
    <n v="1929"/>
    <x v="0"/>
    <x v="1"/>
    <x v="63"/>
    <x v="3"/>
  </r>
  <r>
    <n v="1930"/>
    <x v="2"/>
    <x v="1"/>
    <x v="60"/>
    <x v="3"/>
  </r>
  <r>
    <n v="1931"/>
    <x v="2"/>
    <x v="1"/>
    <x v="6"/>
    <x v="3"/>
  </r>
  <r>
    <n v="1932"/>
    <x v="6"/>
    <x v="1"/>
    <x v="27"/>
    <x v="3"/>
  </r>
  <r>
    <n v="1933"/>
    <x v="1"/>
    <x v="0"/>
    <x v="5"/>
    <x v="3"/>
  </r>
  <r>
    <n v="1934"/>
    <x v="1"/>
    <x v="0"/>
    <x v="38"/>
    <x v="3"/>
  </r>
  <r>
    <n v="1935"/>
    <x v="1"/>
    <x v="1"/>
    <x v="25"/>
    <x v="3"/>
  </r>
  <r>
    <n v="1936"/>
    <x v="3"/>
    <x v="1"/>
    <x v="20"/>
    <x v="3"/>
  </r>
  <r>
    <n v="1937"/>
    <x v="8"/>
    <x v="1"/>
    <x v="23"/>
    <x v="3"/>
  </r>
  <r>
    <n v="1938"/>
    <x v="2"/>
    <x v="0"/>
    <x v="7"/>
    <x v="3"/>
  </r>
  <r>
    <n v="1939"/>
    <x v="2"/>
    <x v="0"/>
    <x v="72"/>
    <x v="3"/>
  </r>
  <r>
    <n v="1940"/>
    <x v="1"/>
    <x v="0"/>
    <x v="32"/>
    <x v="3"/>
  </r>
  <r>
    <n v="1941"/>
    <x v="1"/>
    <x v="1"/>
    <x v="53"/>
    <x v="3"/>
  </r>
  <r>
    <n v="1942"/>
    <x v="2"/>
    <x v="1"/>
    <x v="39"/>
    <x v="3"/>
  </r>
  <r>
    <n v="1943"/>
    <x v="2"/>
    <x v="1"/>
    <x v="27"/>
    <x v="3"/>
  </r>
  <r>
    <n v="1944"/>
    <x v="1"/>
    <x v="0"/>
    <x v="10"/>
    <x v="3"/>
  </r>
  <r>
    <n v="1945"/>
    <x v="2"/>
    <x v="0"/>
    <x v="5"/>
    <x v="3"/>
  </r>
  <r>
    <n v="1946"/>
    <x v="2"/>
    <x v="0"/>
    <x v="8"/>
    <x v="3"/>
  </r>
  <r>
    <n v="1947"/>
    <x v="1"/>
    <x v="1"/>
    <x v="54"/>
    <x v="3"/>
  </r>
  <r>
    <n v="1948"/>
    <x v="2"/>
    <x v="1"/>
    <x v="42"/>
    <x v="3"/>
  </r>
  <r>
    <n v="1949"/>
    <x v="8"/>
    <x v="0"/>
    <x v="66"/>
    <x v="3"/>
  </r>
  <r>
    <n v="1950"/>
    <x v="5"/>
    <x v="1"/>
    <x v="56"/>
    <x v="3"/>
  </r>
  <r>
    <n v="1951"/>
    <x v="4"/>
    <x v="0"/>
    <x v="50"/>
    <x v="3"/>
  </r>
  <r>
    <n v="1952"/>
    <x v="2"/>
    <x v="0"/>
    <x v="1"/>
    <x v="3"/>
  </r>
  <r>
    <n v="1953"/>
    <x v="2"/>
    <x v="0"/>
    <x v="26"/>
    <x v="3"/>
  </r>
  <r>
    <n v="1954"/>
    <x v="9"/>
    <x v="1"/>
    <x v="29"/>
    <x v="3"/>
  </r>
  <r>
    <n v="1955"/>
    <x v="1"/>
    <x v="1"/>
    <x v="19"/>
    <x v="3"/>
  </r>
  <r>
    <n v="1956"/>
    <x v="8"/>
    <x v="0"/>
    <x v="62"/>
    <x v="3"/>
  </r>
  <r>
    <n v="1957"/>
    <x v="2"/>
    <x v="1"/>
    <x v="34"/>
    <x v="3"/>
  </r>
  <r>
    <n v="1958"/>
    <x v="12"/>
    <x v="1"/>
    <x v="45"/>
    <x v="3"/>
  </r>
  <r>
    <n v="1959"/>
    <x v="7"/>
    <x v="0"/>
    <x v="50"/>
    <x v="3"/>
  </r>
  <r>
    <n v="1960"/>
    <x v="12"/>
    <x v="1"/>
    <x v="54"/>
    <x v="3"/>
  </r>
  <r>
    <n v="1961"/>
    <x v="7"/>
    <x v="0"/>
    <x v="56"/>
    <x v="3"/>
  </r>
  <r>
    <n v="1962"/>
    <x v="2"/>
    <x v="0"/>
    <x v="45"/>
    <x v="3"/>
  </r>
  <r>
    <n v="1963"/>
    <x v="3"/>
    <x v="1"/>
    <x v="38"/>
    <x v="3"/>
  </r>
  <r>
    <n v="1964"/>
    <x v="1"/>
    <x v="1"/>
    <x v="9"/>
    <x v="3"/>
  </r>
  <r>
    <n v="1965"/>
    <x v="0"/>
    <x v="0"/>
    <x v="12"/>
    <x v="3"/>
  </r>
  <r>
    <n v="1966"/>
    <x v="10"/>
    <x v="0"/>
    <x v="10"/>
    <x v="3"/>
  </r>
  <r>
    <n v="1967"/>
    <x v="1"/>
    <x v="0"/>
    <x v="37"/>
    <x v="3"/>
  </r>
  <r>
    <n v="1968"/>
    <x v="2"/>
    <x v="1"/>
    <x v="31"/>
    <x v="3"/>
  </r>
  <r>
    <n v="1969"/>
    <x v="1"/>
    <x v="0"/>
    <x v="62"/>
    <x v="3"/>
  </r>
  <r>
    <n v="1970"/>
    <x v="0"/>
    <x v="0"/>
    <x v="42"/>
    <x v="3"/>
  </r>
  <r>
    <n v="1971"/>
    <x v="1"/>
    <x v="1"/>
    <x v="72"/>
    <x v="3"/>
  </r>
  <r>
    <n v="1972"/>
    <x v="2"/>
    <x v="0"/>
    <x v="33"/>
    <x v="3"/>
  </r>
  <r>
    <n v="1973"/>
    <x v="2"/>
    <x v="0"/>
    <x v="13"/>
    <x v="3"/>
  </r>
  <r>
    <n v="1974"/>
    <x v="2"/>
    <x v="1"/>
    <x v="46"/>
    <x v="3"/>
  </r>
  <r>
    <n v="1975"/>
    <x v="2"/>
    <x v="0"/>
    <x v="60"/>
    <x v="3"/>
  </r>
  <r>
    <n v="1976"/>
    <x v="1"/>
    <x v="1"/>
    <x v="69"/>
    <x v="3"/>
  </r>
  <r>
    <n v="1977"/>
    <x v="2"/>
    <x v="1"/>
    <x v="42"/>
    <x v="3"/>
  </r>
  <r>
    <n v="1978"/>
    <x v="1"/>
    <x v="1"/>
    <x v="45"/>
    <x v="3"/>
  </r>
  <r>
    <n v="1979"/>
    <x v="9"/>
    <x v="1"/>
    <x v="67"/>
    <x v="3"/>
  </r>
  <r>
    <n v="1980"/>
    <x v="13"/>
    <x v="0"/>
    <x v="66"/>
    <x v="3"/>
  </r>
  <r>
    <n v="1981"/>
    <x v="2"/>
    <x v="0"/>
    <x v="70"/>
    <x v="3"/>
  </r>
  <r>
    <n v="1982"/>
    <x v="10"/>
    <x v="1"/>
    <x v="46"/>
    <x v="3"/>
  </r>
  <r>
    <n v="1983"/>
    <x v="1"/>
    <x v="1"/>
    <x v="17"/>
    <x v="3"/>
  </r>
  <r>
    <n v="1984"/>
    <x v="3"/>
    <x v="0"/>
    <x v="71"/>
    <x v="3"/>
  </r>
  <r>
    <n v="1985"/>
    <x v="0"/>
    <x v="0"/>
    <x v="1"/>
    <x v="3"/>
  </r>
  <r>
    <n v="1986"/>
    <x v="0"/>
    <x v="0"/>
    <x v="67"/>
    <x v="3"/>
  </r>
  <r>
    <n v="1987"/>
    <x v="0"/>
    <x v="0"/>
    <x v="14"/>
    <x v="3"/>
  </r>
  <r>
    <n v="1988"/>
    <x v="2"/>
    <x v="0"/>
    <x v="24"/>
    <x v="3"/>
  </r>
  <r>
    <n v="1989"/>
    <x v="2"/>
    <x v="0"/>
    <x v="37"/>
    <x v="3"/>
  </r>
  <r>
    <n v="1990"/>
    <x v="2"/>
    <x v="1"/>
    <x v="37"/>
    <x v="3"/>
  </r>
  <r>
    <n v="1991"/>
    <x v="2"/>
    <x v="1"/>
    <x v="1"/>
    <x v="3"/>
  </r>
  <r>
    <n v="1992"/>
    <x v="4"/>
    <x v="1"/>
    <x v="24"/>
    <x v="3"/>
  </r>
  <r>
    <n v="1993"/>
    <x v="2"/>
    <x v="0"/>
    <x v="55"/>
    <x v="3"/>
  </r>
  <r>
    <n v="1994"/>
    <x v="5"/>
    <x v="0"/>
    <x v="35"/>
    <x v="3"/>
  </r>
  <r>
    <n v="1995"/>
    <x v="2"/>
    <x v="0"/>
    <x v="71"/>
    <x v="3"/>
  </r>
  <r>
    <n v="1996"/>
    <x v="2"/>
    <x v="0"/>
    <x v="40"/>
    <x v="3"/>
  </r>
  <r>
    <n v="1997"/>
    <x v="1"/>
    <x v="1"/>
    <x v="42"/>
    <x v="3"/>
  </r>
  <r>
    <n v="1998"/>
    <x v="3"/>
    <x v="0"/>
    <x v="10"/>
    <x v="3"/>
  </r>
  <r>
    <n v="1999"/>
    <x v="10"/>
    <x v="0"/>
    <x v="27"/>
    <x v="3"/>
  </r>
  <r>
    <n v="2000"/>
    <x v="2"/>
    <x v="1"/>
    <x v="2"/>
    <x v="3"/>
  </r>
  <r>
    <n v="2001"/>
    <x v="1"/>
    <x v="1"/>
    <x v="22"/>
    <x v="4"/>
  </r>
  <r>
    <n v="2002"/>
    <x v="2"/>
    <x v="1"/>
    <x v="30"/>
    <x v="4"/>
  </r>
  <r>
    <n v="2003"/>
    <x v="2"/>
    <x v="0"/>
    <x v="45"/>
    <x v="4"/>
  </r>
  <r>
    <n v="2004"/>
    <x v="2"/>
    <x v="1"/>
    <x v="60"/>
    <x v="4"/>
  </r>
  <r>
    <n v="2005"/>
    <x v="1"/>
    <x v="0"/>
    <x v="18"/>
    <x v="4"/>
  </r>
  <r>
    <n v="2006"/>
    <x v="2"/>
    <x v="0"/>
    <x v="67"/>
    <x v="4"/>
  </r>
  <r>
    <n v="2007"/>
    <x v="10"/>
    <x v="0"/>
    <x v="64"/>
    <x v="4"/>
  </r>
  <r>
    <n v="2008"/>
    <x v="3"/>
    <x v="0"/>
    <x v="65"/>
    <x v="4"/>
  </r>
  <r>
    <n v="2009"/>
    <x v="2"/>
    <x v="1"/>
    <x v="34"/>
    <x v="4"/>
  </r>
  <r>
    <n v="2010"/>
    <x v="0"/>
    <x v="0"/>
    <x v="57"/>
    <x v="4"/>
  </r>
  <r>
    <n v="2011"/>
    <x v="2"/>
    <x v="0"/>
    <x v="48"/>
    <x v="4"/>
  </r>
  <r>
    <n v="2012"/>
    <x v="2"/>
    <x v="0"/>
    <x v="34"/>
    <x v="4"/>
  </r>
  <r>
    <n v="2013"/>
    <x v="2"/>
    <x v="0"/>
    <x v="2"/>
    <x v="4"/>
  </r>
  <r>
    <n v="2014"/>
    <x v="0"/>
    <x v="1"/>
    <x v="62"/>
    <x v="4"/>
  </r>
  <r>
    <n v="2015"/>
    <x v="0"/>
    <x v="0"/>
    <x v="29"/>
    <x v="4"/>
  </r>
  <r>
    <n v="2016"/>
    <x v="1"/>
    <x v="1"/>
    <x v="68"/>
    <x v="4"/>
  </r>
  <r>
    <n v="2017"/>
    <x v="2"/>
    <x v="0"/>
    <x v="6"/>
    <x v="4"/>
  </r>
  <r>
    <n v="2018"/>
    <x v="1"/>
    <x v="0"/>
    <x v="72"/>
    <x v="4"/>
  </r>
  <r>
    <n v="2019"/>
    <x v="2"/>
    <x v="0"/>
    <x v="66"/>
    <x v="4"/>
  </r>
  <r>
    <n v="2020"/>
    <x v="0"/>
    <x v="0"/>
    <x v="64"/>
    <x v="4"/>
  </r>
  <r>
    <n v="2021"/>
    <x v="1"/>
    <x v="1"/>
    <x v="70"/>
    <x v="4"/>
  </r>
  <r>
    <n v="2022"/>
    <x v="2"/>
    <x v="1"/>
    <x v="41"/>
    <x v="4"/>
  </r>
  <r>
    <n v="2023"/>
    <x v="2"/>
    <x v="0"/>
    <x v="69"/>
    <x v="4"/>
  </r>
  <r>
    <n v="2024"/>
    <x v="1"/>
    <x v="1"/>
    <x v="20"/>
    <x v="4"/>
  </r>
  <r>
    <n v="2025"/>
    <x v="2"/>
    <x v="1"/>
    <x v="67"/>
    <x v="4"/>
  </r>
  <r>
    <n v="2026"/>
    <x v="0"/>
    <x v="1"/>
    <x v="64"/>
    <x v="4"/>
  </r>
  <r>
    <n v="2027"/>
    <x v="1"/>
    <x v="1"/>
    <x v="37"/>
    <x v="4"/>
  </r>
  <r>
    <n v="2028"/>
    <x v="2"/>
    <x v="1"/>
    <x v="2"/>
    <x v="4"/>
  </r>
  <r>
    <n v="2029"/>
    <x v="2"/>
    <x v="0"/>
    <x v="14"/>
    <x v="4"/>
  </r>
  <r>
    <n v="2030"/>
    <x v="8"/>
    <x v="0"/>
    <x v="27"/>
    <x v="4"/>
  </r>
  <r>
    <n v="2031"/>
    <x v="1"/>
    <x v="1"/>
    <x v="3"/>
    <x v="4"/>
  </r>
  <r>
    <n v="2032"/>
    <x v="5"/>
    <x v="1"/>
    <x v="40"/>
    <x v="4"/>
  </r>
  <r>
    <n v="2033"/>
    <x v="2"/>
    <x v="0"/>
    <x v="67"/>
    <x v="4"/>
  </r>
  <r>
    <n v="2034"/>
    <x v="2"/>
    <x v="1"/>
    <x v="2"/>
    <x v="4"/>
  </r>
  <r>
    <n v="2035"/>
    <x v="0"/>
    <x v="1"/>
    <x v="34"/>
    <x v="4"/>
  </r>
  <r>
    <n v="2036"/>
    <x v="2"/>
    <x v="0"/>
    <x v="40"/>
    <x v="4"/>
  </r>
  <r>
    <n v="2037"/>
    <x v="10"/>
    <x v="1"/>
    <x v="28"/>
    <x v="4"/>
  </r>
  <r>
    <n v="2038"/>
    <x v="9"/>
    <x v="0"/>
    <x v="52"/>
    <x v="4"/>
  </r>
  <r>
    <n v="2039"/>
    <x v="4"/>
    <x v="1"/>
    <x v="29"/>
    <x v="4"/>
  </r>
  <r>
    <n v="2040"/>
    <x v="7"/>
    <x v="0"/>
    <x v="18"/>
    <x v="4"/>
  </r>
  <r>
    <n v="2041"/>
    <x v="3"/>
    <x v="0"/>
    <x v="7"/>
    <x v="4"/>
  </r>
  <r>
    <n v="2042"/>
    <x v="8"/>
    <x v="1"/>
    <x v="66"/>
    <x v="4"/>
  </r>
  <r>
    <n v="2043"/>
    <x v="1"/>
    <x v="0"/>
    <x v="47"/>
    <x v="4"/>
  </r>
  <r>
    <n v="2044"/>
    <x v="2"/>
    <x v="1"/>
    <x v="2"/>
    <x v="4"/>
  </r>
  <r>
    <n v="2045"/>
    <x v="1"/>
    <x v="0"/>
    <x v="52"/>
    <x v="4"/>
  </r>
  <r>
    <n v="2046"/>
    <x v="0"/>
    <x v="1"/>
    <x v="35"/>
    <x v="4"/>
  </r>
  <r>
    <n v="2047"/>
    <x v="2"/>
    <x v="1"/>
    <x v="56"/>
    <x v="4"/>
  </r>
  <r>
    <n v="2048"/>
    <x v="2"/>
    <x v="0"/>
    <x v="15"/>
    <x v="4"/>
  </r>
  <r>
    <n v="2049"/>
    <x v="2"/>
    <x v="0"/>
    <x v="65"/>
    <x v="4"/>
  </r>
  <r>
    <n v="2050"/>
    <x v="9"/>
    <x v="1"/>
    <x v="49"/>
    <x v="4"/>
  </r>
  <r>
    <n v="2051"/>
    <x v="13"/>
    <x v="1"/>
    <x v="36"/>
    <x v="4"/>
  </r>
  <r>
    <n v="2052"/>
    <x v="10"/>
    <x v="0"/>
    <x v="11"/>
    <x v="4"/>
  </r>
  <r>
    <n v="2053"/>
    <x v="2"/>
    <x v="0"/>
    <x v="18"/>
    <x v="4"/>
  </r>
  <r>
    <n v="2054"/>
    <x v="1"/>
    <x v="1"/>
    <x v="50"/>
    <x v="4"/>
  </r>
  <r>
    <n v="2055"/>
    <x v="2"/>
    <x v="1"/>
    <x v="54"/>
    <x v="4"/>
  </r>
  <r>
    <n v="2056"/>
    <x v="2"/>
    <x v="0"/>
    <x v="42"/>
    <x v="4"/>
  </r>
  <r>
    <n v="2057"/>
    <x v="0"/>
    <x v="0"/>
    <x v="62"/>
    <x v="4"/>
  </r>
  <r>
    <n v="2058"/>
    <x v="2"/>
    <x v="0"/>
    <x v="39"/>
    <x v="4"/>
  </r>
  <r>
    <n v="2059"/>
    <x v="4"/>
    <x v="0"/>
    <x v="23"/>
    <x v="4"/>
  </r>
  <r>
    <n v="2060"/>
    <x v="0"/>
    <x v="1"/>
    <x v="34"/>
    <x v="4"/>
  </r>
  <r>
    <n v="2061"/>
    <x v="2"/>
    <x v="0"/>
    <x v="20"/>
    <x v="4"/>
  </r>
  <r>
    <n v="2062"/>
    <x v="3"/>
    <x v="0"/>
    <x v="41"/>
    <x v="4"/>
  </r>
  <r>
    <n v="2063"/>
    <x v="3"/>
    <x v="0"/>
    <x v="45"/>
    <x v="4"/>
  </r>
  <r>
    <n v="2064"/>
    <x v="9"/>
    <x v="0"/>
    <x v="21"/>
    <x v="4"/>
  </r>
  <r>
    <n v="2065"/>
    <x v="3"/>
    <x v="1"/>
    <x v="64"/>
    <x v="4"/>
  </r>
  <r>
    <n v="2066"/>
    <x v="1"/>
    <x v="0"/>
    <x v="63"/>
    <x v="4"/>
  </r>
  <r>
    <n v="2067"/>
    <x v="9"/>
    <x v="1"/>
    <x v="7"/>
    <x v="4"/>
  </r>
  <r>
    <n v="2068"/>
    <x v="2"/>
    <x v="0"/>
    <x v="7"/>
    <x v="4"/>
  </r>
  <r>
    <n v="2069"/>
    <x v="13"/>
    <x v="1"/>
    <x v="55"/>
    <x v="4"/>
  </r>
  <r>
    <n v="2070"/>
    <x v="1"/>
    <x v="0"/>
    <x v="62"/>
    <x v="4"/>
  </r>
  <r>
    <n v="2071"/>
    <x v="1"/>
    <x v="0"/>
    <x v="32"/>
    <x v="4"/>
  </r>
  <r>
    <n v="2072"/>
    <x v="2"/>
    <x v="0"/>
    <x v="59"/>
    <x v="4"/>
  </r>
  <r>
    <n v="2073"/>
    <x v="8"/>
    <x v="1"/>
    <x v="39"/>
    <x v="4"/>
  </r>
  <r>
    <n v="2074"/>
    <x v="2"/>
    <x v="1"/>
    <x v="53"/>
    <x v="4"/>
  </r>
  <r>
    <n v="2075"/>
    <x v="2"/>
    <x v="0"/>
    <x v="4"/>
    <x v="4"/>
  </r>
  <r>
    <n v="2076"/>
    <x v="2"/>
    <x v="1"/>
    <x v="29"/>
    <x v="4"/>
  </r>
  <r>
    <n v="2077"/>
    <x v="1"/>
    <x v="1"/>
    <x v="55"/>
    <x v="4"/>
  </r>
  <r>
    <n v="2078"/>
    <x v="8"/>
    <x v="0"/>
    <x v="15"/>
    <x v="4"/>
  </r>
  <r>
    <n v="2079"/>
    <x v="2"/>
    <x v="0"/>
    <x v="29"/>
    <x v="4"/>
  </r>
  <r>
    <n v="2080"/>
    <x v="2"/>
    <x v="0"/>
    <x v="69"/>
    <x v="4"/>
  </r>
  <r>
    <n v="2081"/>
    <x v="5"/>
    <x v="1"/>
    <x v="10"/>
    <x v="4"/>
  </r>
  <r>
    <n v="2082"/>
    <x v="7"/>
    <x v="0"/>
    <x v="7"/>
    <x v="4"/>
  </r>
  <r>
    <n v="2083"/>
    <x v="2"/>
    <x v="0"/>
    <x v="28"/>
    <x v="4"/>
  </r>
  <r>
    <n v="2084"/>
    <x v="2"/>
    <x v="1"/>
    <x v="8"/>
    <x v="4"/>
  </r>
  <r>
    <n v="2085"/>
    <x v="0"/>
    <x v="1"/>
    <x v="45"/>
    <x v="4"/>
  </r>
  <r>
    <n v="2086"/>
    <x v="2"/>
    <x v="1"/>
    <x v="14"/>
    <x v="4"/>
  </r>
  <r>
    <n v="2087"/>
    <x v="2"/>
    <x v="1"/>
    <x v="1"/>
    <x v="4"/>
  </r>
  <r>
    <n v="2088"/>
    <x v="2"/>
    <x v="0"/>
    <x v="52"/>
    <x v="4"/>
  </r>
  <r>
    <n v="2089"/>
    <x v="2"/>
    <x v="0"/>
    <x v="50"/>
    <x v="4"/>
  </r>
  <r>
    <n v="2090"/>
    <x v="2"/>
    <x v="1"/>
    <x v="46"/>
    <x v="4"/>
  </r>
  <r>
    <n v="2091"/>
    <x v="2"/>
    <x v="0"/>
    <x v="24"/>
    <x v="4"/>
  </r>
  <r>
    <n v="2092"/>
    <x v="2"/>
    <x v="0"/>
    <x v="36"/>
    <x v="4"/>
  </r>
  <r>
    <n v="2093"/>
    <x v="0"/>
    <x v="1"/>
    <x v="62"/>
    <x v="4"/>
  </r>
  <r>
    <n v="2094"/>
    <x v="3"/>
    <x v="1"/>
    <x v="58"/>
    <x v="4"/>
  </r>
  <r>
    <n v="2095"/>
    <x v="2"/>
    <x v="1"/>
    <x v="43"/>
    <x v="4"/>
  </r>
  <r>
    <n v="2096"/>
    <x v="2"/>
    <x v="0"/>
    <x v="51"/>
    <x v="4"/>
  </r>
  <r>
    <n v="2097"/>
    <x v="0"/>
    <x v="0"/>
    <x v="39"/>
    <x v="4"/>
  </r>
  <r>
    <n v="2098"/>
    <x v="10"/>
    <x v="0"/>
    <x v="17"/>
    <x v="4"/>
  </r>
  <r>
    <n v="2099"/>
    <x v="5"/>
    <x v="1"/>
    <x v="6"/>
    <x v="4"/>
  </r>
  <r>
    <n v="2100"/>
    <x v="0"/>
    <x v="0"/>
    <x v="10"/>
    <x v="4"/>
  </r>
  <r>
    <n v="2101"/>
    <x v="10"/>
    <x v="0"/>
    <x v="66"/>
    <x v="4"/>
  </r>
  <r>
    <n v="2102"/>
    <x v="2"/>
    <x v="1"/>
    <x v="66"/>
    <x v="4"/>
  </r>
  <r>
    <n v="2103"/>
    <x v="2"/>
    <x v="0"/>
    <x v="56"/>
    <x v="4"/>
  </r>
  <r>
    <n v="2104"/>
    <x v="2"/>
    <x v="0"/>
    <x v="22"/>
    <x v="4"/>
  </r>
  <r>
    <n v="2105"/>
    <x v="4"/>
    <x v="0"/>
    <x v="54"/>
    <x v="4"/>
  </r>
  <r>
    <n v="2106"/>
    <x v="10"/>
    <x v="0"/>
    <x v="51"/>
    <x v="4"/>
  </r>
  <r>
    <n v="2107"/>
    <x v="1"/>
    <x v="0"/>
    <x v="52"/>
    <x v="4"/>
  </r>
  <r>
    <n v="2108"/>
    <x v="2"/>
    <x v="0"/>
    <x v="33"/>
    <x v="4"/>
  </r>
  <r>
    <n v="2109"/>
    <x v="2"/>
    <x v="0"/>
    <x v="5"/>
    <x v="4"/>
  </r>
  <r>
    <n v="2110"/>
    <x v="0"/>
    <x v="0"/>
    <x v="12"/>
    <x v="4"/>
  </r>
  <r>
    <n v="2111"/>
    <x v="0"/>
    <x v="1"/>
    <x v="34"/>
    <x v="4"/>
  </r>
  <r>
    <n v="2112"/>
    <x v="2"/>
    <x v="0"/>
    <x v="7"/>
    <x v="4"/>
  </r>
  <r>
    <n v="2113"/>
    <x v="2"/>
    <x v="1"/>
    <x v="9"/>
    <x v="4"/>
  </r>
  <r>
    <n v="2114"/>
    <x v="0"/>
    <x v="0"/>
    <x v="5"/>
    <x v="4"/>
  </r>
  <r>
    <n v="2115"/>
    <x v="2"/>
    <x v="1"/>
    <x v="71"/>
    <x v="4"/>
  </r>
  <r>
    <n v="2116"/>
    <x v="13"/>
    <x v="1"/>
    <x v="12"/>
    <x v="4"/>
  </r>
  <r>
    <n v="2117"/>
    <x v="2"/>
    <x v="1"/>
    <x v="67"/>
    <x v="4"/>
  </r>
  <r>
    <n v="2118"/>
    <x v="2"/>
    <x v="0"/>
    <x v="19"/>
    <x v="4"/>
  </r>
  <r>
    <n v="2119"/>
    <x v="2"/>
    <x v="1"/>
    <x v="19"/>
    <x v="4"/>
  </r>
  <r>
    <n v="2120"/>
    <x v="2"/>
    <x v="1"/>
    <x v="70"/>
    <x v="4"/>
  </r>
  <r>
    <n v="2121"/>
    <x v="6"/>
    <x v="0"/>
    <x v="43"/>
    <x v="4"/>
  </r>
  <r>
    <n v="2122"/>
    <x v="0"/>
    <x v="0"/>
    <x v="12"/>
    <x v="4"/>
  </r>
  <r>
    <n v="2123"/>
    <x v="10"/>
    <x v="1"/>
    <x v="3"/>
    <x v="4"/>
  </r>
  <r>
    <n v="2124"/>
    <x v="0"/>
    <x v="1"/>
    <x v="40"/>
    <x v="4"/>
  </r>
  <r>
    <n v="2125"/>
    <x v="2"/>
    <x v="1"/>
    <x v="63"/>
    <x v="4"/>
  </r>
  <r>
    <n v="2126"/>
    <x v="2"/>
    <x v="1"/>
    <x v="6"/>
    <x v="4"/>
  </r>
  <r>
    <n v="2127"/>
    <x v="2"/>
    <x v="1"/>
    <x v="33"/>
    <x v="4"/>
  </r>
  <r>
    <n v="2128"/>
    <x v="0"/>
    <x v="1"/>
    <x v="52"/>
    <x v="4"/>
  </r>
  <r>
    <n v="2129"/>
    <x v="7"/>
    <x v="1"/>
    <x v="65"/>
    <x v="4"/>
  </r>
  <r>
    <n v="2130"/>
    <x v="7"/>
    <x v="1"/>
    <x v="31"/>
    <x v="4"/>
  </r>
  <r>
    <n v="2131"/>
    <x v="0"/>
    <x v="1"/>
    <x v="37"/>
    <x v="4"/>
  </r>
  <r>
    <n v="2132"/>
    <x v="1"/>
    <x v="1"/>
    <x v="29"/>
    <x v="4"/>
  </r>
  <r>
    <n v="2133"/>
    <x v="8"/>
    <x v="0"/>
    <x v="63"/>
    <x v="4"/>
  </r>
  <r>
    <n v="2134"/>
    <x v="5"/>
    <x v="1"/>
    <x v="63"/>
    <x v="4"/>
  </r>
  <r>
    <n v="2135"/>
    <x v="0"/>
    <x v="0"/>
    <x v="55"/>
    <x v="4"/>
  </r>
  <r>
    <n v="2136"/>
    <x v="2"/>
    <x v="0"/>
    <x v="40"/>
    <x v="4"/>
  </r>
  <r>
    <n v="2137"/>
    <x v="10"/>
    <x v="0"/>
    <x v="5"/>
    <x v="4"/>
  </r>
  <r>
    <n v="2138"/>
    <x v="2"/>
    <x v="0"/>
    <x v="56"/>
    <x v="4"/>
  </r>
  <r>
    <n v="2139"/>
    <x v="3"/>
    <x v="1"/>
    <x v="58"/>
    <x v="4"/>
  </r>
  <r>
    <n v="2140"/>
    <x v="2"/>
    <x v="0"/>
    <x v="30"/>
    <x v="4"/>
  </r>
  <r>
    <n v="2141"/>
    <x v="2"/>
    <x v="0"/>
    <x v="30"/>
    <x v="4"/>
  </r>
  <r>
    <n v="2142"/>
    <x v="0"/>
    <x v="0"/>
    <x v="33"/>
    <x v="4"/>
  </r>
  <r>
    <n v="2143"/>
    <x v="2"/>
    <x v="1"/>
    <x v="22"/>
    <x v="4"/>
  </r>
  <r>
    <n v="2144"/>
    <x v="1"/>
    <x v="0"/>
    <x v="22"/>
    <x v="4"/>
  </r>
  <r>
    <n v="2145"/>
    <x v="2"/>
    <x v="1"/>
    <x v="44"/>
    <x v="4"/>
  </r>
  <r>
    <n v="2146"/>
    <x v="2"/>
    <x v="1"/>
    <x v="50"/>
    <x v="4"/>
  </r>
  <r>
    <n v="2147"/>
    <x v="5"/>
    <x v="0"/>
    <x v="41"/>
    <x v="4"/>
  </r>
  <r>
    <n v="2148"/>
    <x v="2"/>
    <x v="1"/>
    <x v="72"/>
    <x v="4"/>
  </r>
  <r>
    <n v="2149"/>
    <x v="0"/>
    <x v="1"/>
    <x v="27"/>
    <x v="4"/>
  </r>
  <r>
    <n v="2150"/>
    <x v="2"/>
    <x v="1"/>
    <x v="48"/>
    <x v="4"/>
  </r>
  <r>
    <n v="2151"/>
    <x v="13"/>
    <x v="0"/>
    <x v="62"/>
    <x v="4"/>
  </r>
  <r>
    <n v="2152"/>
    <x v="2"/>
    <x v="1"/>
    <x v="25"/>
    <x v="4"/>
  </r>
  <r>
    <n v="2153"/>
    <x v="1"/>
    <x v="0"/>
    <x v="56"/>
    <x v="4"/>
  </r>
  <r>
    <n v="2154"/>
    <x v="1"/>
    <x v="0"/>
    <x v="18"/>
    <x v="4"/>
  </r>
  <r>
    <n v="2155"/>
    <x v="0"/>
    <x v="0"/>
    <x v="5"/>
    <x v="4"/>
  </r>
  <r>
    <n v="2156"/>
    <x v="2"/>
    <x v="1"/>
    <x v="46"/>
    <x v="4"/>
  </r>
  <r>
    <n v="2157"/>
    <x v="2"/>
    <x v="0"/>
    <x v="64"/>
    <x v="4"/>
  </r>
  <r>
    <n v="2158"/>
    <x v="2"/>
    <x v="0"/>
    <x v="66"/>
    <x v="4"/>
  </r>
  <r>
    <n v="2159"/>
    <x v="3"/>
    <x v="1"/>
    <x v="64"/>
    <x v="4"/>
  </r>
  <r>
    <n v="2160"/>
    <x v="1"/>
    <x v="1"/>
    <x v="64"/>
    <x v="4"/>
  </r>
  <r>
    <n v="2161"/>
    <x v="1"/>
    <x v="1"/>
    <x v="31"/>
    <x v="4"/>
  </r>
  <r>
    <n v="2162"/>
    <x v="2"/>
    <x v="0"/>
    <x v="34"/>
    <x v="4"/>
  </r>
  <r>
    <n v="2163"/>
    <x v="8"/>
    <x v="0"/>
    <x v="19"/>
    <x v="4"/>
  </r>
  <r>
    <n v="2164"/>
    <x v="0"/>
    <x v="0"/>
    <x v="21"/>
    <x v="4"/>
  </r>
  <r>
    <n v="2165"/>
    <x v="3"/>
    <x v="0"/>
    <x v="45"/>
    <x v="4"/>
  </r>
  <r>
    <n v="2166"/>
    <x v="9"/>
    <x v="1"/>
    <x v="48"/>
    <x v="4"/>
  </r>
  <r>
    <n v="2167"/>
    <x v="2"/>
    <x v="1"/>
    <x v="29"/>
    <x v="4"/>
  </r>
  <r>
    <n v="2168"/>
    <x v="12"/>
    <x v="0"/>
    <x v="69"/>
    <x v="4"/>
  </r>
  <r>
    <n v="2169"/>
    <x v="2"/>
    <x v="0"/>
    <x v="72"/>
    <x v="4"/>
  </r>
  <r>
    <n v="2170"/>
    <x v="2"/>
    <x v="1"/>
    <x v="32"/>
    <x v="4"/>
  </r>
  <r>
    <n v="2171"/>
    <x v="0"/>
    <x v="0"/>
    <x v="66"/>
    <x v="4"/>
  </r>
  <r>
    <n v="2172"/>
    <x v="3"/>
    <x v="0"/>
    <x v="13"/>
    <x v="4"/>
  </r>
  <r>
    <n v="2173"/>
    <x v="2"/>
    <x v="0"/>
    <x v="1"/>
    <x v="4"/>
  </r>
  <r>
    <n v="2174"/>
    <x v="2"/>
    <x v="1"/>
    <x v="18"/>
    <x v="4"/>
  </r>
  <r>
    <n v="2175"/>
    <x v="2"/>
    <x v="0"/>
    <x v="62"/>
    <x v="4"/>
  </r>
  <r>
    <n v="2176"/>
    <x v="2"/>
    <x v="0"/>
    <x v="51"/>
    <x v="4"/>
  </r>
  <r>
    <n v="2177"/>
    <x v="1"/>
    <x v="1"/>
    <x v="19"/>
    <x v="4"/>
  </r>
  <r>
    <n v="2178"/>
    <x v="0"/>
    <x v="0"/>
    <x v="69"/>
    <x v="4"/>
  </r>
  <r>
    <n v="2179"/>
    <x v="7"/>
    <x v="0"/>
    <x v="63"/>
    <x v="4"/>
  </r>
  <r>
    <n v="2180"/>
    <x v="2"/>
    <x v="1"/>
    <x v="50"/>
    <x v="4"/>
  </r>
  <r>
    <n v="2181"/>
    <x v="2"/>
    <x v="1"/>
    <x v="70"/>
    <x v="4"/>
  </r>
  <r>
    <n v="2182"/>
    <x v="2"/>
    <x v="1"/>
    <x v="13"/>
    <x v="4"/>
  </r>
  <r>
    <n v="2183"/>
    <x v="2"/>
    <x v="1"/>
    <x v="30"/>
    <x v="4"/>
  </r>
  <r>
    <n v="2184"/>
    <x v="10"/>
    <x v="0"/>
    <x v="50"/>
    <x v="4"/>
  </r>
  <r>
    <n v="2185"/>
    <x v="3"/>
    <x v="0"/>
    <x v="71"/>
    <x v="4"/>
  </r>
  <r>
    <n v="2186"/>
    <x v="2"/>
    <x v="0"/>
    <x v="2"/>
    <x v="4"/>
  </r>
  <r>
    <n v="2187"/>
    <x v="0"/>
    <x v="0"/>
    <x v="40"/>
    <x v="4"/>
  </r>
  <r>
    <n v="2188"/>
    <x v="1"/>
    <x v="0"/>
    <x v="2"/>
    <x v="4"/>
  </r>
  <r>
    <n v="2189"/>
    <x v="2"/>
    <x v="0"/>
    <x v="5"/>
    <x v="4"/>
  </r>
  <r>
    <n v="2190"/>
    <x v="0"/>
    <x v="1"/>
    <x v="7"/>
    <x v="4"/>
  </r>
  <r>
    <n v="2191"/>
    <x v="13"/>
    <x v="0"/>
    <x v="70"/>
    <x v="4"/>
  </r>
  <r>
    <n v="2192"/>
    <x v="2"/>
    <x v="0"/>
    <x v="50"/>
    <x v="4"/>
  </r>
  <r>
    <n v="2193"/>
    <x v="2"/>
    <x v="0"/>
    <x v="58"/>
    <x v="4"/>
  </r>
  <r>
    <n v="2194"/>
    <x v="2"/>
    <x v="1"/>
    <x v="4"/>
    <x v="4"/>
  </r>
  <r>
    <n v="2195"/>
    <x v="2"/>
    <x v="1"/>
    <x v="1"/>
    <x v="4"/>
  </r>
  <r>
    <n v="2196"/>
    <x v="1"/>
    <x v="1"/>
    <x v="42"/>
    <x v="4"/>
  </r>
  <r>
    <n v="2197"/>
    <x v="0"/>
    <x v="0"/>
    <x v="16"/>
    <x v="4"/>
  </r>
  <r>
    <n v="2198"/>
    <x v="1"/>
    <x v="1"/>
    <x v="39"/>
    <x v="4"/>
  </r>
  <r>
    <n v="2199"/>
    <x v="7"/>
    <x v="0"/>
    <x v="57"/>
    <x v="4"/>
  </r>
  <r>
    <n v="2200"/>
    <x v="0"/>
    <x v="1"/>
    <x v="41"/>
    <x v="4"/>
  </r>
  <r>
    <n v="2201"/>
    <x v="9"/>
    <x v="1"/>
    <x v="59"/>
    <x v="4"/>
  </r>
  <r>
    <n v="2202"/>
    <x v="5"/>
    <x v="0"/>
    <x v="60"/>
    <x v="4"/>
  </r>
  <r>
    <n v="2203"/>
    <x v="0"/>
    <x v="0"/>
    <x v="35"/>
    <x v="4"/>
  </r>
  <r>
    <n v="2204"/>
    <x v="2"/>
    <x v="1"/>
    <x v="65"/>
    <x v="4"/>
  </r>
  <r>
    <n v="2205"/>
    <x v="1"/>
    <x v="1"/>
    <x v="65"/>
    <x v="4"/>
  </r>
  <r>
    <n v="2206"/>
    <x v="10"/>
    <x v="1"/>
    <x v="33"/>
    <x v="4"/>
  </r>
  <r>
    <n v="2207"/>
    <x v="1"/>
    <x v="1"/>
    <x v="66"/>
    <x v="4"/>
  </r>
  <r>
    <n v="2208"/>
    <x v="2"/>
    <x v="1"/>
    <x v="55"/>
    <x v="4"/>
  </r>
  <r>
    <n v="2209"/>
    <x v="4"/>
    <x v="1"/>
    <x v="53"/>
    <x v="4"/>
  </r>
  <r>
    <n v="2210"/>
    <x v="3"/>
    <x v="0"/>
    <x v="65"/>
    <x v="4"/>
  </r>
  <r>
    <n v="2211"/>
    <x v="10"/>
    <x v="0"/>
    <x v="30"/>
    <x v="4"/>
  </r>
  <r>
    <n v="2212"/>
    <x v="0"/>
    <x v="0"/>
    <x v="59"/>
    <x v="4"/>
  </r>
  <r>
    <n v="2213"/>
    <x v="3"/>
    <x v="1"/>
    <x v="42"/>
    <x v="4"/>
  </r>
  <r>
    <n v="2214"/>
    <x v="2"/>
    <x v="0"/>
    <x v="9"/>
    <x v="4"/>
  </r>
  <r>
    <n v="2215"/>
    <x v="1"/>
    <x v="0"/>
    <x v="69"/>
    <x v="4"/>
  </r>
  <r>
    <n v="2216"/>
    <x v="2"/>
    <x v="1"/>
    <x v="51"/>
    <x v="4"/>
  </r>
  <r>
    <n v="2217"/>
    <x v="1"/>
    <x v="1"/>
    <x v="48"/>
    <x v="4"/>
  </r>
  <r>
    <n v="2218"/>
    <x v="2"/>
    <x v="0"/>
    <x v="33"/>
    <x v="4"/>
  </r>
  <r>
    <n v="2219"/>
    <x v="8"/>
    <x v="0"/>
    <x v="26"/>
    <x v="4"/>
  </r>
  <r>
    <n v="2220"/>
    <x v="3"/>
    <x v="1"/>
    <x v="3"/>
    <x v="4"/>
  </r>
  <r>
    <n v="2221"/>
    <x v="3"/>
    <x v="1"/>
    <x v="63"/>
    <x v="4"/>
  </r>
  <r>
    <n v="2222"/>
    <x v="2"/>
    <x v="1"/>
    <x v="45"/>
    <x v="4"/>
  </r>
  <r>
    <n v="2223"/>
    <x v="2"/>
    <x v="0"/>
    <x v="16"/>
    <x v="4"/>
  </r>
  <r>
    <n v="2224"/>
    <x v="2"/>
    <x v="0"/>
    <x v="10"/>
    <x v="4"/>
  </r>
  <r>
    <n v="2225"/>
    <x v="2"/>
    <x v="1"/>
    <x v="37"/>
    <x v="4"/>
  </r>
  <r>
    <n v="2226"/>
    <x v="0"/>
    <x v="1"/>
    <x v="24"/>
    <x v="4"/>
  </r>
  <r>
    <n v="2227"/>
    <x v="2"/>
    <x v="1"/>
    <x v="7"/>
    <x v="4"/>
  </r>
  <r>
    <n v="2228"/>
    <x v="10"/>
    <x v="1"/>
    <x v="32"/>
    <x v="4"/>
  </r>
  <r>
    <n v="2229"/>
    <x v="4"/>
    <x v="1"/>
    <x v="18"/>
    <x v="4"/>
  </r>
  <r>
    <n v="2230"/>
    <x v="3"/>
    <x v="1"/>
    <x v="11"/>
    <x v="4"/>
  </r>
  <r>
    <n v="2231"/>
    <x v="0"/>
    <x v="0"/>
    <x v="6"/>
    <x v="4"/>
  </r>
  <r>
    <n v="2232"/>
    <x v="2"/>
    <x v="0"/>
    <x v="66"/>
    <x v="4"/>
  </r>
  <r>
    <n v="2233"/>
    <x v="7"/>
    <x v="1"/>
    <x v="41"/>
    <x v="4"/>
  </r>
  <r>
    <n v="2234"/>
    <x v="13"/>
    <x v="0"/>
    <x v="21"/>
    <x v="4"/>
  </r>
  <r>
    <n v="2235"/>
    <x v="1"/>
    <x v="0"/>
    <x v="11"/>
    <x v="4"/>
  </r>
  <r>
    <n v="2236"/>
    <x v="2"/>
    <x v="1"/>
    <x v="59"/>
    <x v="4"/>
  </r>
  <r>
    <n v="2237"/>
    <x v="1"/>
    <x v="1"/>
    <x v="11"/>
    <x v="4"/>
  </r>
  <r>
    <n v="2238"/>
    <x v="5"/>
    <x v="0"/>
    <x v="35"/>
    <x v="4"/>
  </r>
  <r>
    <n v="2239"/>
    <x v="2"/>
    <x v="1"/>
    <x v="51"/>
    <x v="4"/>
  </r>
  <r>
    <n v="2240"/>
    <x v="0"/>
    <x v="1"/>
    <x v="40"/>
    <x v="4"/>
  </r>
  <r>
    <n v="2241"/>
    <x v="1"/>
    <x v="0"/>
    <x v="65"/>
    <x v="4"/>
  </r>
  <r>
    <n v="2242"/>
    <x v="0"/>
    <x v="1"/>
    <x v="25"/>
    <x v="4"/>
  </r>
  <r>
    <n v="2243"/>
    <x v="1"/>
    <x v="0"/>
    <x v="42"/>
    <x v="4"/>
  </r>
  <r>
    <n v="2244"/>
    <x v="2"/>
    <x v="1"/>
    <x v="47"/>
    <x v="4"/>
  </r>
  <r>
    <n v="2245"/>
    <x v="1"/>
    <x v="0"/>
    <x v="55"/>
    <x v="4"/>
  </r>
  <r>
    <n v="2246"/>
    <x v="3"/>
    <x v="0"/>
    <x v="6"/>
    <x v="4"/>
  </r>
  <r>
    <n v="2247"/>
    <x v="4"/>
    <x v="1"/>
    <x v="68"/>
    <x v="4"/>
  </r>
  <r>
    <n v="2248"/>
    <x v="2"/>
    <x v="1"/>
    <x v="19"/>
    <x v="4"/>
  </r>
  <r>
    <n v="2249"/>
    <x v="7"/>
    <x v="0"/>
    <x v="17"/>
    <x v="4"/>
  </r>
  <r>
    <n v="2250"/>
    <x v="2"/>
    <x v="0"/>
    <x v="42"/>
    <x v="4"/>
  </r>
  <r>
    <n v="2251"/>
    <x v="0"/>
    <x v="0"/>
    <x v="8"/>
    <x v="4"/>
  </r>
  <r>
    <n v="2252"/>
    <x v="8"/>
    <x v="0"/>
    <x v="67"/>
    <x v="4"/>
  </r>
  <r>
    <n v="2253"/>
    <x v="2"/>
    <x v="0"/>
    <x v="70"/>
    <x v="4"/>
  </r>
  <r>
    <n v="2254"/>
    <x v="2"/>
    <x v="1"/>
    <x v="18"/>
    <x v="4"/>
  </r>
  <r>
    <n v="2255"/>
    <x v="10"/>
    <x v="1"/>
    <x v="71"/>
    <x v="4"/>
  </r>
  <r>
    <n v="2256"/>
    <x v="2"/>
    <x v="0"/>
    <x v="35"/>
    <x v="4"/>
  </r>
  <r>
    <n v="2257"/>
    <x v="2"/>
    <x v="1"/>
    <x v="22"/>
    <x v="4"/>
  </r>
  <r>
    <n v="2258"/>
    <x v="5"/>
    <x v="0"/>
    <x v="25"/>
    <x v="4"/>
  </r>
  <r>
    <n v="2259"/>
    <x v="3"/>
    <x v="1"/>
    <x v="62"/>
    <x v="4"/>
  </r>
  <r>
    <n v="2260"/>
    <x v="2"/>
    <x v="0"/>
    <x v="44"/>
    <x v="4"/>
  </r>
  <r>
    <n v="2261"/>
    <x v="2"/>
    <x v="0"/>
    <x v="36"/>
    <x v="4"/>
  </r>
  <r>
    <n v="2262"/>
    <x v="2"/>
    <x v="1"/>
    <x v="23"/>
    <x v="4"/>
  </r>
  <r>
    <n v="2263"/>
    <x v="1"/>
    <x v="1"/>
    <x v="14"/>
    <x v="4"/>
  </r>
  <r>
    <n v="2264"/>
    <x v="2"/>
    <x v="1"/>
    <x v="0"/>
    <x v="4"/>
  </r>
  <r>
    <n v="2265"/>
    <x v="0"/>
    <x v="1"/>
    <x v="11"/>
    <x v="4"/>
  </r>
  <r>
    <n v="2266"/>
    <x v="0"/>
    <x v="0"/>
    <x v="36"/>
    <x v="4"/>
  </r>
  <r>
    <n v="2267"/>
    <x v="3"/>
    <x v="0"/>
    <x v="31"/>
    <x v="4"/>
  </r>
  <r>
    <n v="2268"/>
    <x v="8"/>
    <x v="0"/>
    <x v="44"/>
    <x v="4"/>
  </r>
  <r>
    <n v="2269"/>
    <x v="2"/>
    <x v="1"/>
    <x v="14"/>
    <x v="4"/>
  </r>
  <r>
    <n v="2270"/>
    <x v="0"/>
    <x v="0"/>
    <x v="13"/>
    <x v="4"/>
  </r>
  <r>
    <n v="2271"/>
    <x v="2"/>
    <x v="1"/>
    <x v="66"/>
    <x v="4"/>
  </r>
  <r>
    <n v="2272"/>
    <x v="1"/>
    <x v="1"/>
    <x v="60"/>
    <x v="4"/>
  </r>
  <r>
    <n v="2273"/>
    <x v="13"/>
    <x v="0"/>
    <x v="41"/>
    <x v="4"/>
  </r>
  <r>
    <n v="2274"/>
    <x v="2"/>
    <x v="0"/>
    <x v="13"/>
    <x v="4"/>
  </r>
  <r>
    <n v="2275"/>
    <x v="2"/>
    <x v="1"/>
    <x v="46"/>
    <x v="4"/>
  </r>
  <r>
    <n v="2276"/>
    <x v="1"/>
    <x v="1"/>
    <x v="48"/>
    <x v="4"/>
  </r>
  <r>
    <n v="2277"/>
    <x v="1"/>
    <x v="0"/>
    <x v="11"/>
    <x v="4"/>
  </r>
  <r>
    <n v="2278"/>
    <x v="3"/>
    <x v="0"/>
    <x v="20"/>
    <x v="4"/>
  </r>
  <r>
    <n v="2279"/>
    <x v="5"/>
    <x v="0"/>
    <x v="54"/>
    <x v="4"/>
  </r>
  <r>
    <n v="2280"/>
    <x v="2"/>
    <x v="0"/>
    <x v="30"/>
    <x v="4"/>
  </r>
  <r>
    <n v="2281"/>
    <x v="2"/>
    <x v="1"/>
    <x v="0"/>
    <x v="4"/>
  </r>
  <r>
    <n v="2282"/>
    <x v="2"/>
    <x v="1"/>
    <x v="28"/>
    <x v="4"/>
  </r>
  <r>
    <n v="2283"/>
    <x v="2"/>
    <x v="1"/>
    <x v="58"/>
    <x v="4"/>
  </r>
  <r>
    <n v="2284"/>
    <x v="0"/>
    <x v="0"/>
    <x v="55"/>
    <x v="4"/>
  </r>
  <r>
    <n v="2285"/>
    <x v="13"/>
    <x v="0"/>
    <x v="36"/>
    <x v="4"/>
  </r>
  <r>
    <n v="2286"/>
    <x v="0"/>
    <x v="0"/>
    <x v="8"/>
    <x v="4"/>
  </r>
  <r>
    <n v="2287"/>
    <x v="10"/>
    <x v="0"/>
    <x v="27"/>
    <x v="4"/>
  </r>
  <r>
    <n v="2288"/>
    <x v="2"/>
    <x v="0"/>
    <x v="60"/>
    <x v="4"/>
  </r>
  <r>
    <n v="2289"/>
    <x v="0"/>
    <x v="1"/>
    <x v="72"/>
    <x v="4"/>
  </r>
  <r>
    <n v="2290"/>
    <x v="6"/>
    <x v="1"/>
    <x v="61"/>
    <x v="4"/>
  </r>
  <r>
    <n v="2291"/>
    <x v="3"/>
    <x v="1"/>
    <x v="12"/>
    <x v="4"/>
  </r>
  <r>
    <n v="2292"/>
    <x v="2"/>
    <x v="1"/>
    <x v="24"/>
    <x v="4"/>
  </r>
  <r>
    <n v="2293"/>
    <x v="5"/>
    <x v="1"/>
    <x v="7"/>
    <x v="4"/>
  </r>
  <r>
    <n v="2294"/>
    <x v="0"/>
    <x v="0"/>
    <x v="9"/>
    <x v="4"/>
  </r>
  <r>
    <n v="2295"/>
    <x v="2"/>
    <x v="1"/>
    <x v="54"/>
    <x v="4"/>
  </r>
  <r>
    <n v="2296"/>
    <x v="0"/>
    <x v="1"/>
    <x v="50"/>
    <x v="4"/>
  </r>
  <r>
    <n v="2297"/>
    <x v="5"/>
    <x v="0"/>
    <x v="57"/>
    <x v="4"/>
  </r>
  <r>
    <n v="2298"/>
    <x v="2"/>
    <x v="1"/>
    <x v="60"/>
    <x v="4"/>
  </r>
  <r>
    <n v="2299"/>
    <x v="2"/>
    <x v="1"/>
    <x v="64"/>
    <x v="4"/>
  </r>
  <r>
    <n v="2300"/>
    <x v="2"/>
    <x v="0"/>
    <x v="55"/>
    <x v="4"/>
  </r>
  <r>
    <n v="2301"/>
    <x v="4"/>
    <x v="1"/>
    <x v="18"/>
    <x v="4"/>
  </r>
  <r>
    <n v="2302"/>
    <x v="1"/>
    <x v="0"/>
    <x v="7"/>
    <x v="4"/>
  </r>
  <r>
    <n v="2303"/>
    <x v="8"/>
    <x v="1"/>
    <x v="29"/>
    <x v="4"/>
  </r>
  <r>
    <n v="2304"/>
    <x v="2"/>
    <x v="1"/>
    <x v="53"/>
    <x v="4"/>
  </r>
  <r>
    <n v="2305"/>
    <x v="2"/>
    <x v="0"/>
    <x v="48"/>
    <x v="4"/>
  </r>
  <r>
    <n v="2306"/>
    <x v="1"/>
    <x v="0"/>
    <x v="72"/>
    <x v="4"/>
  </r>
  <r>
    <n v="2307"/>
    <x v="2"/>
    <x v="0"/>
    <x v="24"/>
    <x v="4"/>
  </r>
  <r>
    <n v="2308"/>
    <x v="6"/>
    <x v="1"/>
    <x v="9"/>
    <x v="4"/>
  </r>
  <r>
    <n v="2309"/>
    <x v="10"/>
    <x v="1"/>
    <x v="38"/>
    <x v="4"/>
  </r>
  <r>
    <n v="2310"/>
    <x v="0"/>
    <x v="1"/>
    <x v="18"/>
    <x v="4"/>
  </r>
  <r>
    <n v="2311"/>
    <x v="1"/>
    <x v="0"/>
    <x v="51"/>
    <x v="4"/>
  </r>
  <r>
    <n v="2312"/>
    <x v="2"/>
    <x v="0"/>
    <x v="52"/>
    <x v="4"/>
  </r>
  <r>
    <n v="2313"/>
    <x v="8"/>
    <x v="1"/>
    <x v="0"/>
    <x v="4"/>
  </r>
  <r>
    <n v="2314"/>
    <x v="2"/>
    <x v="1"/>
    <x v="48"/>
    <x v="4"/>
  </r>
  <r>
    <n v="2315"/>
    <x v="2"/>
    <x v="1"/>
    <x v="44"/>
    <x v="4"/>
  </r>
  <r>
    <n v="2316"/>
    <x v="0"/>
    <x v="0"/>
    <x v="54"/>
    <x v="4"/>
  </r>
  <r>
    <n v="2317"/>
    <x v="2"/>
    <x v="0"/>
    <x v="53"/>
    <x v="4"/>
  </r>
  <r>
    <n v="2318"/>
    <x v="0"/>
    <x v="1"/>
    <x v="22"/>
    <x v="4"/>
  </r>
  <r>
    <n v="2319"/>
    <x v="0"/>
    <x v="0"/>
    <x v="27"/>
    <x v="4"/>
  </r>
  <r>
    <n v="2320"/>
    <x v="8"/>
    <x v="0"/>
    <x v="61"/>
    <x v="4"/>
  </r>
  <r>
    <n v="2321"/>
    <x v="7"/>
    <x v="1"/>
    <x v="2"/>
    <x v="4"/>
  </r>
  <r>
    <n v="2322"/>
    <x v="2"/>
    <x v="1"/>
    <x v="3"/>
    <x v="4"/>
  </r>
  <r>
    <n v="2323"/>
    <x v="10"/>
    <x v="1"/>
    <x v="64"/>
    <x v="4"/>
  </r>
  <r>
    <n v="2324"/>
    <x v="0"/>
    <x v="0"/>
    <x v="43"/>
    <x v="4"/>
  </r>
  <r>
    <n v="2325"/>
    <x v="3"/>
    <x v="0"/>
    <x v="51"/>
    <x v="4"/>
  </r>
  <r>
    <n v="2326"/>
    <x v="10"/>
    <x v="0"/>
    <x v="18"/>
    <x v="4"/>
  </r>
  <r>
    <n v="2327"/>
    <x v="2"/>
    <x v="0"/>
    <x v="30"/>
    <x v="4"/>
  </r>
  <r>
    <n v="2328"/>
    <x v="2"/>
    <x v="0"/>
    <x v="48"/>
    <x v="4"/>
  </r>
  <r>
    <n v="2329"/>
    <x v="0"/>
    <x v="0"/>
    <x v="2"/>
    <x v="4"/>
  </r>
  <r>
    <n v="2330"/>
    <x v="2"/>
    <x v="1"/>
    <x v="45"/>
    <x v="4"/>
  </r>
  <r>
    <n v="2331"/>
    <x v="2"/>
    <x v="0"/>
    <x v="69"/>
    <x v="4"/>
  </r>
  <r>
    <n v="2332"/>
    <x v="1"/>
    <x v="0"/>
    <x v="5"/>
    <x v="4"/>
  </r>
  <r>
    <n v="2333"/>
    <x v="0"/>
    <x v="0"/>
    <x v="49"/>
    <x v="4"/>
  </r>
  <r>
    <n v="2334"/>
    <x v="0"/>
    <x v="0"/>
    <x v="25"/>
    <x v="4"/>
  </r>
  <r>
    <n v="2335"/>
    <x v="9"/>
    <x v="1"/>
    <x v="11"/>
    <x v="4"/>
  </r>
  <r>
    <n v="2336"/>
    <x v="9"/>
    <x v="1"/>
    <x v="35"/>
    <x v="4"/>
  </r>
  <r>
    <n v="2337"/>
    <x v="1"/>
    <x v="0"/>
    <x v="16"/>
    <x v="4"/>
  </r>
  <r>
    <n v="2338"/>
    <x v="2"/>
    <x v="1"/>
    <x v="36"/>
    <x v="4"/>
  </r>
  <r>
    <n v="2339"/>
    <x v="1"/>
    <x v="1"/>
    <x v="9"/>
    <x v="4"/>
  </r>
  <r>
    <n v="2340"/>
    <x v="2"/>
    <x v="1"/>
    <x v="17"/>
    <x v="4"/>
  </r>
  <r>
    <n v="2341"/>
    <x v="8"/>
    <x v="0"/>
    <x v="14"/>
    <x v="4"/>
  </r>
  <r>
    <n v="2342"/>
    <x v="0"/>
    <x v="1"/>
    <x v="32"/>
    <x v="4"/>
  </r>
  <r>
    <n v="2343"/>
    <x v="1"/>
    <x v="1"/>
    <x v="54"/>
    <x v="4"/>
  </r>
  <r>
    <n v="2344"/>
    <x v="2"/>
    <x v="1"/>
    <x v="29"/>
    <x v="4"/>
  </r>
  <r>
    <n v="2345"/>
    <x v="5"/>
    <x v="0"/>
    <x v="22"/>
    <x v="4"/>
  </r>
  <r>
    <n v="2346"/>
    <x v="10"/>
    <x v="0"/>
    <x v="43"/>
    <x v="4"/>
  </r>
  <r>
    <n v="2347"/>
    <x v="0"/>
    <x v="1"/>
    <x v="55"/>
    <x v="4"/>
  </r>
  <r>
    <n v="2348"/>
    <x v="1"/>
    <x v="1"/>
    <x v="61"/>
    <x v="4"/>
  </r>
  <r>
    <n v="2349"/>
    <x v="3"/>
    <x v="0"/>
    <x v="33"/>
    <x v="4"/>
  </r>
  <r>
    <n v="2350"/>
    <x v="1"/>
    <x v="1"/>
    <x v="10"/>
    <x v="4"/>
  </r>
  <r>
    <n v="2351"/>
    <x v="2"/>
    <x v="0"/>
    <x v="35"/>
    <x v="4"/>
  </r>
  <r>
    <n v="2352"/>
    <x v="2"/>
    <x v="1"/>
    <x v="17"/>
    <x v="4"/>
  </r>
  <r>
    <n v="2353"/>
    <x v="2"/>
    <x v="0"/>
    <x v="23"/>
    <x v="4"/>
  </r>
  <r>
    <n v="2354"/>
    <x v="2"/>
    <x v="1"/>
    <x v="51"/>
    <x v="4"/>
  </r>
  <r>
    <n v="2355"/>
    <x v="2"/>
    <x v="1"/>
    <x v="58"/>
    <x v="4"/>
  </r>
  <r>
    <n v="2356"/>
    <x v="0"/>
    <x v="1"/>
    <x v="19"/>
    <x v="4"/>
  </r>
  <r>
    <n v="2357"/>
    <x v="1"/>
    <x v="0"/>
    <x v="37"/>
    <x v="4"/>
  </r>
  <r>
    <n v="2358"/>
    <x v="1"/>
    <x v="0"/>
    <x v="0"/>
    <x v="4"/>
  </r>
  <r>
    <n v="2359"/>
    <x v="2"/>
    <x v="0"/>
    <x v="33"/>
    <x v="4"/>
  </r>
  <r>
    <n v="2360"/>
    <x v="7"/>
    <x v="0"/>
    <x v="57"/>
    <x v="4"/>
  </r>
  <r>
    <n v="2361"/>
    <x v="1"/>
    <x v="1"/>
    <x v="53"/>
    <x v="4"/>
  </r>
  <r>
    <n v="2362"/>
    <x v="1"/>
    <x v="1"/>
    <x v="56"/>
    <x v="4"/>
  </r>
  <r>
    <n v="2363"/>
    <x v="10"/>
    <x v="1"/>
    <x v="56"/>
    <x v="4"/>
  </r>
  <r>
    <n v="2364"/>
    <x v="10"/>
    <x v="1"/>
    <x v="15"/>
    <x v="4"/>
  </r>
  <r>
    <n v="2365"/>
    <x v="4"/>
    <x v="0"/>
    <x v="54"/>
    <x v="4"/>
  </r>
  <r>
    <n v="2366"/>
    <x v="5"/>
    <x v="0"/>
    <x v="36"/>
    <x v="4"/>
  </r>
  <r>
    <n v="2367"/>
    <x v="2"/>
    <x v="1"/>
    <x v="19"/>
    <x v="4"/>
  </r>
  <r>
    <n v="2368"/>
    <x v="13"/>
    <x v="1"/>
    <x v="4"/>
    <x v="4"/>
  </r>
  <r>
    <n v="2369"/>
    <x v="10"/>
    <x v="1"/>
    <x v="36"/>
    <x v="4"/>
  </r>
  <r>
    <n v="2370"/>
    <x v="2"/>
    <x v="0"/>
    <x v="70"/>
    <x v="4"/>
  </r>
  <r>
    <n v="2371"/>
    <x v="8"/>
    <x v="1"/>
    <x v="61"/>
    <x v="4"/>
  </r>
  <r>
    <n v="2372"/>
    <x v="2"/>
    <x v="0"/>
    <x v="64"/>
    <x v="4"/>
  </r>
  <r>
    <n v="2373"/>
    <x v="9"/>
    <x v="0"/>
    <x v="55"/>
    <x v="4"/>
  </r>
  <r>
    <n v="2374"/>
    <x v="2"/>
    <x v="1"/>
    <x v="25"/>
    <x v="4"/>
  </r>
  <r>
    <n v="2375"/>
    <x v="0"/>
    <x v="1"/>
    <x v="27"/>
    <x v="4"/>
  </r>
  <r>
    <n v="2376"/>
    <x v="2"/>
    <x v="1"/>
    <x v="39"/>
    <x v="4"/>
  </r>
  <r>
    <n v="2377"/>
    <x v="1"/>
    <x v="1"/>
    <x v="20"/>
    <x v="4"/>
  </r>
  <r>
    <n v="2378"/>
    <x v="3"/>
    <x v="0"/>
    <x v="27"/>
    <x v="4"/>
  </r>
  <r>
    <n v="2379"/>
    <x v="2"/>
    <x v="0"/>
    <x v="20"/>
    <x v="4"/>
  </r>
  <r>
    <n v="2380"/>
    <x v="3"/>
    <x v="1"/>
    <x v="54"/>
    <x v="4"/>
  </r>
  <r>
    <n v="2381"/>
    <x v="2"/>
    <x v="1"/>
    <x v="22"/>
    <x v="4"/>
  </r>
  <r>
    <n v="2382"/>
    <x v="0"/>
    <x v="0"/>
    <x v="30"/>
    <x v="4"/>
  </r>
  <r>
    <n v="2383"/>
    <x v="2"/>
    <x v="1"/>
    <x v="33"/>
    <x v="4"/>
  </r>
  <r>
    <n v="2384"/>
    <x v="2"/>
    <x v="0"/>
    <x v="51"/>
    <x v="4"/>
  </r>
  <r>
    <n v="2385"/>
    <x v="2"/>
    <x v="0"/>
    <x v="30"/>
    <x v="4"/>
  </r>
  <r>
    <n v="2386"/>
    <x v="1"/>
    <x v="1"/>
    <x v="62"/>
    <x v="4"/>
  </r>
  <r>
    <n v="2387"/>
    <x v="1"/>
    <x v="1"/>
    <x v="39"/>
    <x v="4"/>
  </r>
  <r>
    <n v="2388"/>
    <x v="2"/>
    <x v="1"/>
    <x v="55"/>
    <x v="4"/>
  </r>
  <r>
    <n v="2389"/>
    <x v="2"/>
    <x v="0"/>
    <x v="63"/>
    <x v="4"/>
  </r>
  <r>
    <n v="2390"/>
    <x v="0"/>
    <x v="1"/>
    <x v="10"/>
    <x v="4"/>
  </r>
  <r>
    <n v="2391"/>
    <x v="2"/>
    <x v="1"/>
    <x v="26"/>
    <x v="4"/>
  </r>
  <r>
    <n v="2392"/>
    <x v="3"/>
    <x v="0"/>
    <x v="34"/>
    <x v="4"/>
  </r>
  <r>
    <n v="2393"/>
    <x v="10"/>
    <x v="0"/>
    <x v="35"/>
    <x v="4"/>
  </r>
  <r>
    <n v="2394"/>
    <x v="1"/>
    <x v="1"/>
    <x v="46"/>
    <x v="4"/>
  </r>
  <r>
    <n v="2395"/>
    <x v="2"/>
    <x v="1"/>
    <x v="17"/>
    <x v="4"/>
  </r>
  <r>
    <n v="2396"/>
    <x v="2"/>
    <x v="1"/>
    <x v="26"/>
    <x v="4"/>
  </r>
  <r>
    <n v="2397"/>
    <x v="2"/>
    <x v="1"/>
    <x v="25"/>
    <x v="4"/>
  </r>
  <r>
    <n v="2398"/>
    <x v="0"/>
    <x v="1"/>
    <x v="32"/>
    <x v="4"/>
  </r>
  <r>
    <n v="2399"/>
    <x v="2"/>
    <x v="0"/>
    <x v="9"/>
    <x v="4"/>
  </r>
  <r>
    <n v="2400"/>
    <x v="2"/>
    <x v="0"/>
    <x v="13"/>
    <x v="4"/>
  </r>
  <r>
    <n v="2401"/>
    <x v="2"/>
    <x v="0"/>
    <x v="49"/>
    <x v="4"/>
  </r>
  <r>
    <n v="2402"/>
    <x v="0"/>
    <x v="0"/>
    <x v="55"/>
    <x v="4"/>
  </r>
  <r>
    <n v="2403"/>
    <x v="5"/>
    <x v="1"/>
    <x v="56"/>
    <x v="4"/>
  </r>
  <r>
    <n v="2404"/>
    <x v="3"/>
    <x v="0"/>
    <x v="2"/>
    <x v="4"/>
  </r>
  <r>
    <n v="2405"/>
    <x v="2"/>
    <x v="1"/>
    <x v="15"/>
    <x v="4"/>
  </r>
  <r>
    <n v="2406"/>
    <x v="2"/>
    <x v="0"/>
    <x v="6"/>
    <x v="4"/>
  </r>
  <r>
    <n v="2407"/>
    <x v="2"/>
    <x v="0"/>
    <x v="20"/>
    <x v="4"/>
  </r>
  <r>
    <n v="2408"/>
    <x v="2"/>
    <x v="1"/>
    <x v="23"/>
    <x v="4"/>
  </r>
  <r>
    <n v="2409"/>
    <x v="3"/>
    <x v="1"/>
    <x v="39"/>
    <x v="4"/>
  </r>
  <r>
    <n v="2410"/>
    <x v="0"/>
    <x v="0"/>
    <x v="37"/>
    <x v="4"/>
  </r>
  <r>
    <n v="2411"/>
    <x v="8"/>
    <x v="0"/>
    <x v="61"/>
    <x v="4"/>
  </r>
  <r>
    <n v="2412"/>
    <x v="2"/>
    <x v="0"/>
    <x v="26"/>
    <x v="4"/>
  </r>
  <r>
    <n v="2413"/>
    <x v="5"/>
    <x v="0"/>
    <x v="0"/>
    <x v="4"/>
  </r>
  <r>
    <n v="2414"/>
    <x v="1"/>
    <x v="1"/>
    <x v="49"/>
    <x v="4"/>
  </r>
  <r>
    <n v="2415"/>
    <x v="6"/>
    <x v="1"/>
    <x v="3"/>
    <x v="4"/>
  </r>
  <r>
    <n v="2416"/>
    <x v="1"/>
    <x v="1"/>
    <x v="70"/>
    <x v="4"/>
  </r>
  <r>
    <n v="2417"/>
    <x v="2"/>
    <x v="0"/>
    <x v="41"/>
    <x v="4"/>
  </r>
  <r>
    <n v="2418"/>
    <x v="2"/>
    <x v="0"/>
    <x v="11"/>
    <x v="4"/>
  </r>
  <r>
    <n v="2419"/>
    <x v="10"/>
    <x v="0"/>
    <x v="40"/>
    <x v="4"/>
  </r>
  <r>
    <n v="2420"/>
    <x v="0"/>
    <x v="0"/>
    <x v="11"/>
    <x v="4"/>
  </r>
  <r>
    <n v="2421"/>
    <x v="10"/>
    <x v="1"/>
    <x v="20"/>
    <x v="4"/>
  </r>
  <r>
    <n v="2422"/>
    <x v="2"/>
    <x v="0"/>
    <x v="0"/>
    <x v="4"/>
  </r>
  <r>
    <n v="2423"/>
    <x v="3"/>
    <x v="1"/>
    <x v="61"/>
    <x v="4"/>
  </r>
  <r>
    <n v="2424"/>
    <x v="2"/>
    <x v="1"/>
    <x v="69"/>
    <x v="4"/>
  </r>
  <r>
    <n v="2425"/>
    <x v="3"/>
    <x v="0"/>
    <x v="6"/>
    <x v="4"/>
  </r>
  <r>
    <n v="2426"/>
    <x v="2"/>
    <x v="0"/>
    <x v="66"/>
    <x v="4"/>
  </r>
  <r>
    <n v="2427"/>
    <x v="1"/>
    <x v="1"/>
    <x v="39"/>
    <x v="4"/>
  </r>
  <r>
    <n v="2428"/>
    <x v="0"/>
    <x v="1"/>
    <x v="46"/>
    <x v="4"/>
  </r>
  <r>
    <n v="2429"/>
    <x v="2"/>
    <x v="0"/>
    <x v="18"/>
    <x v="4"/>
  </r>
  <r>
    <n v="2430"/>
    <x v="2"/>
    <x v="1"/>
    <x v="6"/>
    <x v="4"/>
  </r>
  <r>
    <n v="2431"/>
    <x v="0"/>
    <x v="1"/>
    <x v="32"/>
    <x v="4"/>
  </r>
  <r>
    <n v="2432"/>
    <x v="7"/>
    <x v="0"/>
    <x v="7"/>
    <x v="4"/>
  </r>
  <r>
    <n v="2433"/>
    <x v="1"/>
    <x v="1"/>
    <x v="64"/>
    <x v="4"/>
  </r>
  <r>
    <n v="2434"/>
    <x v="3"/>
    <x v="0"/>
    <x v="43"/>
    <x v="4"/>
  </r>
  <r>
    <n v="2435"/>
    <x v="1"/>
    <x v="1"/>
    <x v="10"/>
    <x v="4"/>
  </r>
  <r>
    <n v="2436"/>
    <x v="2"/>
    <x v="0"/>
    <x v="34"/>
    <x v="4"/>
  </r>
  <r>
    <n v="2437"/>
    <x v="4"/>
    <x v="0"/>
    <x v="11"/>
    <x v="4"/>
  </r>
  <r>
    <n v="2438"/>
    <x v="1"/>
    <x v="0"/>
    <x v="38"/>
    <x v="4"/>
  </r>
  <r>
    <n v="2439"/>
    <x v="2"/>
    <x v="0"/>
    <x v="12"/>
    <x v="4"/>
  </r>
  <r>
    <n v="2440"/>
    <x v="10"/>
    <x v="0"/>
    <x v="55"/>
    <x v="4"/>
  </r>
  <r>
    <n v="2441"/>
    <x v="2"/>
    <x v="1"/>
    <x v="19"/>
    <x v="4"/>
  </r>
  <r>
    <n v="2442"/>
    <x v="2"/>
    <x v="0"/>
    <x v="7"/>
    <x v="4"/>
  </r>
  <r>
    <n v="2443"/>
    <x v="1"/>
    <x v="0"/>
    <x v="45"/>
    <x v="4"/>
  </r>
  <r>
    <n v="2444"/>
    <x v="1"/>
    <x v="1"/>
    <x v="37"/>
    <x v="4"/>
  </r>
  <r>
    <n v="2445"/>
    <x v="2"/>
    <x v="0"/>
    <x v="32"/>
    <x v="4"/>
  </r>
  <r>
    <n v="2446"/>
    <x v="0"/>
    <x v="0"/>
    <x v="21"/>
    <x v="4"/>
  </r>
  <r>
    <n v="2447"/>
    <x v="13"/>
    <x v="1"/>
    <x v="38"/>
    <x v="4"/>
  </r>
  <r>
    <n v="2448"/>
    <x v="1"/>
    <x v="1"/>
    <x v="29"/>
    <x v="4"/>
  </r>
  <r>
    <n v="2449"/>
    <x v="1"/>
    <x v="0"/>
    <x v="66"/>
    <x v="4"/>
  </r>
  <r>
    <n v="2450"/>
    <x v="1"/>
    <x v="0"/>
    <x v="67"/>
    <x v="4"/>
  </r>
  <r>
    <n v="2451"/>
    <x v="2"/>
    <x v="1"/>
    <x v="37"/>
    <x v="4"/>
  </r>
  <r>
    <n v="2452"/>
    <x v="5"/>
    <x v="1"/>
    <x v="14"/>
    <x v="4"/>
  </r>
  <r>
    <n v="2453"/>
    <x v="2"/>
    <x v="0"/>
    <x v="33"/>
    <x v="4"/>
  </r>
  <r>
    <n v="2454"/>
    <x v="1"/>
    <x v="0"/>
    <x v="67"/>
    <x v="4"/>
  </r>
  <r>
    <n v="2455"/>
    <x v="2"/>
    <x v="0"/>
    <x v="19"/>
    <x v="4"/>
  </r>
  <r>
    <n v="2456"/>
    <x v="0"/>
    <x v="0"/>
    <x v="25"/>
    <x v="4"/>
  </r>
  <r>
    <n v="2457"/>
    <x v="2"/>
    <x v="0"/>
    <x v="57"/>
    <x v="4"/>
  </r>
  <r>
    <n v="2458"/>
    <x v="2"/>
    <x v="0"/>
    <x v="27"/>
    <x v="4"/>
  </r>
  <r>
    <n v="2459"/>
    <x v="2"/>
    <x v="0"/>
    <x v="27"/>
    <x v="4"/>
  </r>
  <r>
    <n v="2460"/>
    <x v="6"/>
    <x v="1"/>
    <x v="65"/>
    <x v="4"/>
  </r>
  <r>
    <n v="2461"/>
    <x v="2"/>
    <x v="0"/>
    <x v="60"/>
    <x v="4"/>
  </r>
  <r>
    <n v="2462"/>
    <x v="2"/>
    <x v="0"/>
    <x v="57"/>
    <x v="4"/>
  </r>
  <r>
    <n v="2463"/>
    <x v="2"/>
    <x v="0"/>
    <x v="64"/>
    <x v="4"/>
  </r>
  <r>
    <n v="2464"/>
    <x v="0"/>
    <x v="1"/>
    <x v="66"/>
    <x v="4"/>
  </r>
  <r>
    <n v="2465"/>
    <x v="3"/>
    <x v="1"/>
    <x v="18"/>
    <x v="4"/>
  </r>
  <r>
    <n v="2466"/>
    <x v="2"/>
    <x v="1"/>
    <x v="2"/>
    <x v="4"/>
  </r>
  <r>
    <n v="2467"/>
    <x v="0"/>
    <x v="0"/>
    <x v="33"/>
    <x v="4"/>
  </r>
  <r>
    <n v="2468"/>
    <x v="2"/>
    <x v="1"/>
    <x v="13"/>
    <x v="4"/>
  </r>
  <r>
    <n v="2469"/>
    <x v="3"/>
    <x v="1"/>
    <x v="62"/>
    <x v="4"/>
  </r>
  <r>
    <n v="2470"/>
    <x v="2"/>
    <x v="1"/>
    <x v="1"/>
    <x v="4"/>
  </r>
  <r>
    <n v="2471"/>
    <x v="2"/>
    <x v="0"/>
    <x v="66"/>
    <x v="4"/>
  </r>
  <r>
    <n v="2472"/>
    <x v="10"/>
    <x v="1"/>
    <x v="72"/>
    <x v="4"/>
  </r>
  <r>
    <n v="2473"/>
    <x v="4"/>
    <x v="0"/>
    <x v="34"/>
    <x v="4"/>
  </r>
  <r>
    <n v="2474"/>
    <x v="7"/>
    <x v="0"/>
    <x v="15"/>
    <x v="4"/>
  </r>
  <r>
    <n v="2475"/>
    <x v="2"/>
    <x v="1"/>
    <x v="20"/>
    <x v="4"/>
  </r>
  <r>
    <n v="2476"/>
    <x v="1"/>
    <x v="1"/>
    <x v="53"/>
    <x v="4"/>
  </r>
  <r>
    <n v="2477"/>
    <x v="2"/>
    <x v="0"/>
    <x v="63"/>
    <x v="4"/>
  </r>
  <r>
    <n v="2478"/>
    <x v="3"/>
    <x v="0"/>
    <x v="40"/>
    <x v="4"/>
  </r>
  <r>
    <n v="2479"/>
    <x v="2"/>
    <x v="1"/>
    <x v="37"/>
    <x v="4"/>
  </r>
  <r>
    <n v="2480"/>
    <x v="4"/>
    <x v="0"/>
    <x v="21"/>
    <x v="4"/>
  </r>
  <r>
    <n v="2481"/>
    <x v="1"/>
    <x v="0"/>
    <x v="52"/>
    <x v="4"/>
  </r>
  <r>
    <n v="2482"/>
    <x v="7"/>
    <x v="0"/>
    <x v="55"/>
    <x v="4"/>
  </r>
  <r>
    <n v="2483"/>
    <x v="9"/>
    <x v="1"/>
    <x v="36"/>
    <x v="4"/>
  </r>
  <r>
    <n v="2484"/>
    <x v="2"/>
    <x v="0"/>
    <x v="29"/>
    <x v="4"/>
  </r>
  <r>
    <n v="2485"/>
    <x v="3"/>
    <x v="1"/>
    <x v="13"/>
    <x v="4"/>
  </r>
  <r>
    <n v="2486"/>
    <x v="4"/>
    <x v="1"/>
    <x v="44"/>
    <x v="4"/>
  </r>
  <r>
    <n v="2487"/>
    <x v="2"/>
    <x v="1"/>
    <x v="37"/>
    <x v="4"/>
  </r>
  <r>
    <n v="2488"/>
    <x v="3"/>
    <x v="1"/>
    <x v="65"/>
    <x v="4"/>
  </r>
  <r>
    <n v="2489"/>
    <x v="2"/>
    <x v="0"/>
    <x v="19"/>
    <x v="4"/>
  </r>
  <r>
    <n v="2490"/>
    <x v="2"/>
    <x v="1"/>
    <x v="0"/>
    <x v="4"/>
  </r>
  <r>
    <n v="2491"/>
    <x v="9"/>
    <x v="0"/>
    <x v="63"/>
    <x v="4"/>
  </r>
  <r>
    <n v="2492"/>
    <x v="0"/>
    <x v="0"/>
    <x v="10"/>
    <x v="4"/>
  </r>
  <r>
    <n v="2493"/>
    <x v="2"/>
    <x v="1"/>
    <x v="11"/>
    <x v="4"/>
  </r>
  <r>
    <n v="2494"/>
    <x v="8"/>
    <x v="0"/>
    <x v="43"/>
    <x v="4"/>
  </r>
  <r>
    <n v="2495"/>
    <x v="3"/>
    <x v="0"/>
    <x v="3"/>
    <x v="4"/>
  </r>
  <r>
    <n v="2496"/>
    <x v="0"/>
    <x v="1"/>
    <x v="37"/>
    <x v="4"/>
  </r>
  <r>
    <n v="2497"/>
    <x v="1"/>
    <x v="0"/>
    <x v="46"/>
    <x v="4"/>
  </r>
  <r>
    <n v="2498"/>
    <x v="3"/>
    <x v="0"/>
    <x v="17"/>
    <x v="4"/>
  </r>
  <r>
    <n v="2499"/>
    <x v="2"/>
    <x v="1"/>
    <x v="53"/>
    <x v="4"/>
  </r>
  <r>
    <n v="2500"/>
    <x v="4"/>
    <x v="1"/>
    <x v="3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70D08-710E-4769-BAED-4E8E1D757070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53:P57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 Value" fld="0" baseField="0" baseItem="0"/>
    <dataField name="Average of Order Value" fld="1" subtotal="average" baseField="0" baseItem="0" numFmtId="1"/>
    <dataField name="Count of Order ID" fld="2" subtotal="count" baseField="0" baseItem="0"/>
    <dataField name="Distinct Count of Customer ID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6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L$2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9FD9A-3849-447C-8C64-031DB82FEF6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6" firstHeaderRow="0" firstDataRow="1" firstDataCol="1"/>
  <pivotFields count="6">
    <pivotField dataField="1" showAll="0"/>
    <pivotField axis="axisRow" showAll="0" sortType="descending">
      <items count="15">
        <item x="3"/>
        <item x="8"/>
        <item x="4"/>
        <item x="9"/>
        <item x="0"/>
        <item x="7"/>
        <item x="11"/>
        <item x="12"/>
        <item x="10"/>
        <item x="6"/>
        <item x="5"/>
        <item x="1"/>
        <item x="13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"/>
  </rowFields>
  <rowItems count="15">
    <i>
      <x v="13"/>
    </i>
    <i>
      <x v="4"/>
    </i>
    <i>
      <x v="11"/>
    </i>
    <i>
      <x/>
    </i>
    <i>
      <x v="8"/>
    </i>
    <i>
      <x v="6"/>
    </i>
    <i>
      <x v="10"/>
    </i>
    <i>
      <x v="1"/>
    </i>
    <i>
      <x v="2"/>
    </i>
    <i>
      <x v="3"/>
    </i>
    <i>
      <x v="5"/>
    </i>
    <i>
      <x v="12"/>
    </i>
    <i>
      <x v="9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Customer ID" fld="0" showDataAs="percentOfTotal" baseField="0" baseItem="0" numFmtId="10"/>
  </dataFields>
  <conditionalFormats count="4">
    <conditionalFormat type="all" priority="1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type="all" priority="1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type="all" priority="1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type="all" priority="1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A0952-1ECC-4BDE-9CE0-642AA496511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P16" firstHeaderRow="0" firstDataRow="1" firstDataCol="1"/>
  <pivotFields count="12">
    <pivotField dataField="1" showAll="0"/>
    <pivotField dataField="1" showAll="0"/>
    <pivotField showAll="0"/>
    <pivotField numFmtId="164" showAll="0"/>
    <pivotField showAll="0"/>
    <pivotField showAll="0"/>
    <pivotField dataField="1" showAll="0"/>
    <pivotField axis="axisRow" showAll="0">
      <items count="15">
        <item x="7"/>
        <item x="12"/>
        <item x="2"/>
        <item x="8"/>
        <item x="0"/>
        <item x="6"/>
        <item x="10"/>
        <item x="11"/>
        <item x="9"/>
        <item x="4"/>
        <item x="3"/>
        <item x="5"/>
        <item x="13"/>
        <item x="1"/>
        <item t="default"/>
      </items>
    </pivotField>
    <pivotField showAll="0"/>
    <pivotField showAll="0"/>
    <pivotField showAll="0"/>
    <pivotField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 Value" fld="6" showDataAs="percentOfCol" baseField="0" baseItem="0" numFmtId="10"/>
    <dataField name="Average of Order Value2" fld="6" subtotal="average" baseField="0" baseItem="0" numFmtId="1"/>
    <dataField name="Count of Order ID" fld="0" subtotal="count" baseField="0" baseItem="0"/>
    <dataField name="Sum of Customer ID" fld="1" baseField="0" baseItem="0"/>
  </dataFields>
  <formats count="4">
    <format dxfId="7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0"/>
          </reference>
          <reference field="7" count="0"/>
        </references>
      </pivotArea>
    </format>
    <format dxfId="68">
      <pivotArea collapsedLevelsAreSubtotals="1" fieldPosition="0">
        <references count="2">
          <reference field="4294967294" count="1" selected="0">
            <x v="2"/>
          </reference>
          <reference field="7" count="1">
            <x v="0"/>
          </reference>
        </references>
      </pivotArea>
    </format>
    <format dxfId="67">
      <pivotArea outline="0" fieldPosition="0">
        <references count="1">
          <reference field="4294967294" count="1">
            <x v="0"/>
          </reference>
        </references>
      </pivotArea>
    </format>
  </formats>
  <conditionalFormats count="3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7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7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69162-CEB0-4603-97D1-0E10C3736078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C30" firstHeaderRow="0" firstDataRow="1" firstDataCol="1"/>
  <pivotFields count="5">
    <pivotField showAll="0"/>
    <pivotField showAll="0"/>
    <pivotField showAll="0"/>
    <pivotField showAll="0"/>
    <pivotField axis="axisRow" dataField="1"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ategory" fld="4" subtotal="count" baseField="0" baseItem="0"/>
    <dataField name="Count of Category2" fld="4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BC06E-92AA-4D8C-87CE-DF5B52D251D5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C22" firstHeaderRow="0" firstDataRow="1" firstDataCol="1"/>
  <pivotFields count="5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Gender" fld="2" subtotal="count" baseField="0" baseItem="0"/>
    <dataField name="Count of Gender2" fld="2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CF8F5-4BF9-4182-9875-44483640EC41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7:P50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 Value" fld="0" baseField="0" baseItem="0"/>
    <dataField name="Average of Order Value" fld="1" subtotal="average" baseField="0" baseItem="0" numFmtId="1"/>
    <dataField name="Count of Order ID" fld="2" subtotal="count" baseField="0" baseItem="0"/>
    <dataField name="Distinct Count of Customer ID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L$2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0B3F5-414E-443D-A33E-EC52E2546EC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10" firstHeaderRow="1" firstDataRow="1" firstDataCol="1"/>
  <pivotFields count="5">
    <pivotField dataField="1"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B62B8-67AF-43E5-B7F5-A7B8C170A2C3}" name="PivotTable5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H19:J24" firstHeaderRow="1" firstDataRow="2" firstDataCol="1"/>
  <pivotFields count="6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2">
    <i>
      <x/>
    </i>
    <i>
      <x v="1"/>
    </i>
  </colItems>
  <dataFields count="1">
    <dataField name="Count of Gend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A8DEA-DC19-424F-BCAC-B2E2EC10929F}" name="PivotTable7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H1:J17" firstHeaderRow="1" firstDataRow="2" firstDataCol="1"/>
  <pivotFields count="5">
    <pivotField showAll="0"/>
    <pivotField axis="axisRow" showAll="0">
      <items count="15">
        <item x="3"/>
        <item x="8"/>
        <item x="4"/>
        <item x="9"/>
        <item x="0"/>
        <item x="7"/>
        <item x="11"/>
        <item x="12"/>
        <item x="10"/>
        <item x="6"/>
        <item x="5"/>
        <item x="1"/>
        <item x="13"/>
        <item x="2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2"/>
  </colFields>
  <colItems count="2">
    <i>
      <x/>
    </i>
    <i>
      <x v="1"/>
    </i>
  </colItems>
  <dataFields count="1">
    <dataField name="Average of Age" fld="3" subtotal="average" baseField="0" baseItem="0" numFmtId="1"/>
  </dataFields>
  <formats count="1">
    <format dxfId="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ED8A5-EC01-440E-93AA-37B89512924A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60:P65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 Value" fld="0" baseField="0" baseItem="0"/>
    <dataField name="Average of Order Value" fld="1" subtotal="average" baseField="0" baseItem="0" numFmtId="1"/>
    <dataField name="Count of Order ID" fld="2" subtotal="count" baseField="0" baseItem="0"/>
    <dataField name="Distinct Count of Customer ID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L$2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6E500-FD47-46F3-98FC-F195530D2550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6:P41" firstHeaderRow="0" firstDataRow="1" firstDataCol="1"/>
  <pivotFields count="5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 Value" fld="1" baseField="0" baseItem="0"/>
    <dataField name="Average of Order Value" fld="2" subtotal="average" baseField="0" baseItem="0" numFmtId="1"/>
    <dataField name="Count of Order ID" fld="3" subtotal="count" baseField="0" baseItem="0"/>
    <dataField name="Distinct Count of Customer ID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L$2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64203-E86C-4229-8B00-33861F1CBE8A}" name="PivotTable1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X65:Z70" firstHeaderRow="0" firstDataRow="1" firstDataCol="1"/>
  <pivotFields count="3">
    <pivotField axis="axisRow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rder Value" fld="1" subtotal="average" baseField="0" baseItem="1"/>
    <dataField name="Sum of Order Value" fld="2" baseField="0" baseItem="0"/>
  </dataFields>
  <formats count="1">
    <format dxfId="34">
      <pivotArea outline="0" collapsedLevelsAreSubtotals="1" fieldPosition="0"/>
    </format>
  </format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C7A99-7445-4752-B92B-D4F27C954B01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1:T10" firstHeaderRow="1" firstDataRow="2" firstDataCol="1"/>
  <pivotFields count="4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Order Value" fld="1" subtotal="average" baseField="0" baseItem="0" numFmtId="1"/>
  </dataFields>
  <formats count="1">
    <format dxfId="35">
      <pivotArea field="0" grandCol="1" collapsedLevelsAreSubtotals="1" axis="axisRow" fieldPosition="0">
        <references count="1">
          <reference field="0" count="0"/>
        </references>
      </pivotArea>
    </format>
  </formats>
  <conditionalFormats count="1">
    <conditionalFormat priority="3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3" count="3" selected="0">
              <x v="0"/>
              <x v="1"/>
              <x v="2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BF2F0-3116-4204-B917-1246B1D44802}" name="PivotTable1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X25:AB34" firstHeaderRow="1" firstDataRow="2" firstDataCol="1"/>
  <pivotFields count="4">
    <pivotField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Order Value" fld="3" subtotal="average" baseField="1" baseItem="1"/>
  </dataFields>
  <formats count="1">
    <format dxfId="36">
      <pivotArea outline="0" collapsedLevelsAreSubtotals="1" fieldPosition="0"/>
    </format>
  </formats>
  <conditionalFormats count="4">
    <conditionalFormat priority="2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1" selected="0">
              <x v="2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1" selected="0">
              <x v="1"/>
            </reference>
          </references>
        </pivotArea>
      </pivotAreas>
    </conditionalFormat>
    <conditionalFormat priority="2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1" selected="0">
              <x v="0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3" selected="0">
              <x v="0"/>
              <x v="1"/>
              <x v="2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39E2F-1817-4832-A9B3-7D48FFCF8345}" name="PivotTable1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X52:AE62" firstHeaderRow="1" firstDataRow="3" firstDataCol="1"/>
  <pivotFields count="4"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howAll="0" dataSourceSort="1" defaultSubtotal="0" defaultAttributeDrillState="1">
      <items count="3">
        <item x="0" e="0"/>
        <item x="1"/>
        <item x="2" e="0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0"/>
  </colFields>
  <colItems count="7">
    <i>
      <x/>
    </i>
    <i>
      <x v="1"/>
      <x/>
    </i>
    <i r="1">
      <x v="1"/>
    </i>
    <i r="1">
      <x v="2"/>
    </i>
    <i r="1">
      <x v="3"/>
    </i>
    <i>
      <x v="2"/>
    </i>
    <i t="grand">
      <x/>
    </i>
  </colItems>
  <dataFields count="1">
    <dataField name="Count of Order Value" fld="3" subtotal="count" baseField="1" baseItem="0"/>
  </dataFields>
  <formats count="1">
    <format dxfId="37">
      <pivotArea outline="0" collapsedLevelsAreSubtotals="1" fieldPosition="0"/>
    </format>
  </formats>
  <conditionalFormats count="3">
    <conditionalFormat priority="7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1" selected="0">
              <x v="2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1" selected="0">
              <x v="1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1" selected="0">
              <x v="0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2">
    <colHierarchyUsage hierarchyUsage="23"/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76044-1446-4D07-B7FA-9ACEED3B4FB1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L1:M6" firstHeaderRow="1" firstDataRow="1" firstDataCol="1"/>
  <pivotFields count="2">
    <pivotField axis="axisRow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Order Value" fld="1" subtotal="average" baseField="0" baseItem="0" numFmtId="1"/>
  </dataFields>
  <formats count="1">
    <format dxfId="38">
      <pivotArea outline="0" collapsedLevelsAreSubtotals="1" fieldPosition="0"/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0FD9C-2DEA-46C8-85D9-E5981FAD4FE8}" name="PivotTable10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X12:AC21" firstHeaderRow="1" firstDataRow="2" firstDataCol="1"/>
  <pivotFields count="3"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Order Value" fld="2" subtotal="average" baseField="1" baseItem="0"/>
  </dataFields>
  <formats count="8">
    <format dxfId="46">
      <pivotArea outline="0" collapsedLevelsAreSubtotals="1" fieldPosition="0"/>
    </format>
    <format dxfId="45">
      <pivotArea collapsedLevelsAreSubtotals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44">
      <pivotArea collapsedLevelsAreSubtotals="1" fieldPosition="0">
        <references count="2">
          <reference field="0" count="1" selected="0">
            <x v="0"/>
          </reference>
          <reference field="1" count="1">
            <x v="5"/>
          </reference>
        </references>
      </pivotArea>
    </format>
    <format dxfId="43">
      <pivotArea collapsedLevelsAreSubtotals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42">
      <pivotArea collapsedLevelsAreSubtotals="1" fieldPosition="0">
        <references count="2">
          <reference field="0" count="1" selected="0">
            <x v="2"/>
          </reference>
          <reference field="1" count="1">
            <x v="5"/>
          </reference>
        </references>
      </pivotArea>
    </format>
    <format dxfId="41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40">
      <pivotArea collapsedLevelsAreSubtotals="1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39">
      <pivotArea collapsedLevelsAreSubtotals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</formats>
  <conditionalFormats count="1">
    <conditionalFormat priority="2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B5ACF-C9D8-4450-93C9-D722C2090F09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E14:J23" firstHeaderRow="1" firstDataRow="2" firstDataCol="1"/>
  <pivotFields count="3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Value" fld="2" subtotal="count" baseField="0" baseItem="0"/>
  </dataFields>
  <formats count="1">
    <format dxfId="47">
      <pivotArea outline="0" collapsedLevelsAreSubtotals="1" fieldPosition="0"/>
    </format>
  </formats>
  <conditionalFormats count="1">
    <conditionalFormat priority="3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2F5CB-1E24-4F05-A37E-F49610993993}" name="PivotTable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X1:Z9" firstHeaderRow="0" firstDataRow="1" firstDataCol="1"/>
  <pivotFields count="4">
    <pivotField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rder Value" fld="2" subtotal="average" baseField="1" baseItem="0"/>
    <dataField name="Count of Order Value" fld="3" subtotal="count" baseField="0" baseItem="0"/>
  </dataFields>
  <formats count="1">
    <format dxfId="48">
      <pivotArea outline="0" collapsedLevelsAreSubtotals="1" fieldPosition="0"/>
    </format>
  </formats>
  <conditionalFormats count="2">
    <conditionalFormat priority="2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2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74210-B14A-40E0-A4D6-9D6DCA996816}" name="PivotTable1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X39:AK49" firstHeaderRow="1" firstDataRow="3" firstDataCol="1"/>
  <pivotFields count="4"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howAll="0" dataSourceSort="1" defaultSubtotal="0" defaultAttributeDrillState="1">
      <items count="3">
        <item x="0"/>
        <item x="1"/>
        <item x="2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0"/>
  </colFields>
  <colItems count="13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 t="grand">
      <x/>
    </i>
  </colItems>
  <dataFields count="1">
    <dataField name="Average of Order Value" fld="3" subtotal="average" baseField="1" baseItem="1"/>
  </dataFields>
  <formats count="1">
    <format dxfId="49">
      <pivotArea outline="0" collapsedLevelsAreSubtotals="1" fieldPosition="0"/>
    </format>
  </formats>
  <conditionalFormats count="3">
    <conditionalFormat priority="10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1" selected="0">
              <x v="2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1" selected="0">
              <x v="1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2" count="1" selected="0">
              <x v="0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2">
    <colHierarchyUsage hierarchyUsage="23"/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05D70-53C5-4B22-B34B-A55802CDCB17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P25:V34" firstHeaderRow="1" firstDataRow="3" firstDataCol="1"/>
  <pivotFields count="4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Col" allDrilled="1" showAll="0" dataSourceSort="1" defaultAttributeDrillState="1">
      <items count="2">
        <item s="1" x="0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1"/>
  </colFields>
  <colItems count="6">
    <i>
      <x/>
      <x/>
    </i>
    <i r="1">
      <x v="1"/>
    </i>
    <i r="1">
      <x v="2"/>
    </i>
    <i r="1">
      <x v="3"/>
    </i>
    <i t="default">
      <x/>
    </i>
    <i t="grand">
      <x/>
    </i>
  </colItems>
  <dataFields count="1">
    <dataField name="Count of Order ID" fld="3" subtotal="count" baseField="0" baseItem="0"/>
  </dataFields>
  <conditionalFormats count="1">
    <conditionalFormat priority="31">
      <pivotAreas count="1">
        <pivotArea type="data" collapsedLevelsAreSubtotals="1" fieldPosition="0">
          <references count="4">
            <reference field="4294967294" count="1" selected="0">
              <x v="0"/>
            </reference>
            <reference field="0" count="6">
              <x v="0"/>
              <x v="1"/>
              <x v="2"/>
              <x v="3"/>
              <x v="4"/>
              <x v="5"/>
            </reference>
            <reference field="1" count="4" selected="0">
              <x v="0"/>
              <x v="1"/>
              <x v="2"/>
              <x v="3"/>
            </reference>
            <reference field="2" count="1" selected="0">
              <x v="0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2">
    <colHierarchyUsage hierarchyUsage="23"/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EF8F1-31FC-4FFC-81D8-5B2F9F250AF9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E1:J10" firstHeaderRow="1" firstDataRow="2" firstDataCol="1"/>
  <pivotFields count="3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Order Value" fld="1" subtotal="average" baseField="0" baseItem="0" numFmtId="1"/>
  </dataFields>
  <formats count="1">
    <format dxfId="50">
      <pivotArea outline="0" collapsedLevelsAreSubtotals="1" fieldPosition="0"/>
    </format>
  </formats>
  <conditionalFormats count="1">
    <conditionalFormat priority="3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53A55-C522-4D5B-B124-64916F59E893}" name="PivotTable1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E25:AI34" firstHeaderRow="1" firstDataRow="2" firstDataCol="1"/>
  <pivotFields count="4">
    <pivotField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Order Value" fld="2" subtotal="count" baseField="0" baseItem="0"/>
  </dataFields>
  <formats count="1">
    <format dxfId="51">
      <pivotArea outline="0" collapsedLevelsAreSubtotals="1" fieldPosition="0"/>
    </format>
  </formats>
  <conditionalFormats count="4">
    <conditionalFormat priority="1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3" count="3" selected="0">
              <x v="0"/>
              <x v="1"/>
              <x v="2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3" count="1" selected="0">
              <x v="2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3" count="1" selected="0">
              <x v="1"/>
            </reference>
          </references>
        </pivotArea>
      </pivotAreas>
    </conditionalFormat>
    <conditionalFormat priority="2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  <reference field="3" count="1" selected="0">
              <x v="0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5EEE0-7D1D-481C-8918-1401D9D7A1B1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P13:T22" firstHeaderRow="1" firstDataRow="2" firstDataCol="1"/>
  <pivotFields count="4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Order Value" fld="3" subtotal="count" baseField="0" baseItem="0"/>
  </dataFields>
  <conditionalFormats count="1">
    <conditionalFormat priority="3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2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22CD4-FCEC-4421-97EF-36F33BC17D30}" name="PivotTable1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E12:AJ21" firstHeaderRow="1" firstDataRow="2" firstDataCol="1"/>
  <pivotFields count="3"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Value" fld="2" subtotal="count" baseField="1" baseItem="0"/>
  </dataFields>
  <formats count="11">
    <format dxfId="62">
      <pivotArea outline="0" collapsedLevelsAreSubtotals="1" fieldPosition="0"/>
    </format>
    <format dxfId="61">
      <pivotArea collapsedLevelsAreSubtotals="1" fieldPosition="0">
        <references count="2">
          <reference field="0" count="1" selected="0">
            <x v="0"/>
          </reference>
          <reference field="1" count="1">
            <x v="1"/>
          </reference>
        </references>
      </pivotArea>
    </format>
    <format dxfId="60">
      <pivotArea collapsedLevelsAreSubtotals="1" fieldPosition="0">
        <references count="2">
          <reference field="0" count="1" selected="0">
            <x v="0"/>
          </reference>
          <reference field="1" count="1">
            <x v="3"/>
          </reference>
        </references>
      </pivotArea>
    </format>
    <format dxfId="59">
      <pivotArea collapsedLevelsAreSubtotals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58">
      <pivotArea collapsedLevelsAreSubtotals="1" fieldPosition="0">
        <references count="2">
          <reference field="0" count="1" selected="0">
            <x v="1"/>
          </reference>
          <reference field="1" count="1">
            <x v="5"/>
          </reference>
        </references>
      </pivotArea>
    </format>
    <format dxfId="57">
      <pivotArea collapsedLevelsAreSubtotals="1" fieldPosition="0">
        <references count="2">
          <reference field="0" count="1" selected="0">
            <x v="2"/>
          </reference>
          <reference field="1" count="1">
            <x v="1"/>
          </reference>
        </references>
      </pivotArea>
    </format>
    <format dxfId="56">
      <pivotArea collapsedLevelsAreSubtotals="1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55">
      <pivotArea collapsedLevelsAreSubtotals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4">
      <pivotArea collapsedLevelsAreSubtotals="1" fieldPosition="0">
        <references count="2">
          <reference field="0" count="1" selected="0">
            <x v="3"/>
          </reference>
          <reference field="1" count="1">
            <x v="1"/>
          </reference>
        </references>
      </pivotArea>
    </format>
    <format dxfId="53">
      <pivotArea collapsedLevelsAreSubtotals="1" fieldPosition="0">
        <references count="2">
          <reference field="0" count="1" selected="0">
            <x v="3"/>
          </reference>
          <reference field="1" count="1">
            <x v="5"/>
          </reference>
        </references>
      </pivotArea>
    </format>
    <format dxfId="52">
      <pivotArea collapsedLevelsAreSubtotals="1" fieldPosition="0">
        <references count="2">
          <reference field="0" count="1" selected="0">
            <x v="3"/>
          </reference>
          <reference field="1" count="1">
            <x v="6"/>
          </reference>
        </references>
      </pivotArea>
    </format>
  </formats>
  <conditionalFormats count="1">
    <conditionalFormat priority="2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 selected="0">
              <x v="0"/>
              <x v="1"/>
              <x v="2"/>
              <x v="3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AA688-4F7C-412E-8A12-AE0F2EC6851C}" name="PivotTable1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X80:AB86" firstHeaderRow="1" firstDataRow="2" firstDataCol="1"/>
  <pivotFields count="3">
    <pivotField axis="axisRow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dataField="1" showAll="0"/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Order Value" fld="1" subtotal="average" baseField="0" baseItem="1"/>
  </dataFields>
  <formats count="1">
    <format dxfId="63">
      <pivotArea outline="0" collapsedLevelsAreSubtotals="1" fieldPosition="0"/>
    </format>
  </formats>
  <conditionalFormats count="1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4">
              <x v="0"/>
              <x v="1"/>
              <x v="2"/>
              <x v="3"/>
            </reference>
            <reference field="2" count="3" selected="0">
              <x v="0"/>
              <x v="1"/>
              <x v="2"/>
            </reference>
          </references>
        </pivotArea>
      </pivotAreas>
    </conditionalFormat>
  </conditional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6D487-3C63-44DE-82E0-F28674340D43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C9" firstHeaderRow="0" firstDataRow="1" firstDataCol="1"/>
  <pivotFields count="3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rder Value" fld="1" subtotal="average" baseField="0" baseItem="0" numFmtId="2"/>
    <dataField name="Count of Order Value" fld="2" subtotal="count" baseField="0" baseItem="0" numFmtId="1"/>
  </dataFields>
  <formats count="2">
    <format dxfId="65">
      <pivotArea outline="0" collapsedLevelsAreSubtotals="1" fieldPosition="0"/>
    </format>
    <format dxfId="6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2">
    <conditionalFormat priority="39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40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72DC0-0439-4C7E-A2A3-F6FF7067C181}" name="PivotTable29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T29:AY36" firstHeaderRow="1" firstDataRow="2" firstDataCol="2"/>
  <pivotFields count="4">
    <pivotField axis="axisRow" compact="0" allDrilled="1" outline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Subtotal="0" defaultAttributeDrillState="1">
      <items count="4">
        <item s="1" x="0"/>
        <item s="1" x="1"/>
        <item s="1" x="2"/>
        <item s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6">
    <i>
      <x/>
      <x/>
    </i>
    <i r="1">
      <x v="1"/>
    </i>
    <i>
      <x v="1"/>
      <x/>
    </i>
    <i r="1">
      <x v="1"/>
    </i>
    <i>
      <x v="2"/>
      <x/>
    </i>
    <i r="1">
      <x v="1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Distinct Count of Recency" fld="1" subtotal="count" baseField="0" baseItem="0" numFmtId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24">
      <pivotArea outline="0" collapsedLevelsAreSubtotals="1" fieldPosition="0"/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9"/>
    <rowHierarchyUsage hierarchyUsage="68"/>
  </rowHierarchiesUsage>
  <colHierarchiesUsage count="1">
    <colHierarchyUsage hierarchyUsage="56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Orders D!$A$1:$S$2501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368A5-9030-488D-908C-F8C5381FD46C}" name="PivotTable2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H1:AJ4" firstHeaderRow="0" firstDataRow="1" firstDataCol="1"/>
  <pivotFields count="3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ow Labels" fld="1" subtotal="count" showDataAs="percentOfTotal" baseField="0" baseItem="0" numFmtId="10"/>
    <dataField name="Average of Recency" fld="2" subtotal="average" baseField="0" baseItem="0" numFmtId="2"/>
  </dataFields>
  <formats count="1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 1.3!$AA$1:$AF$1454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950B8-4292-4854-B274-63848640A379}" name="PivotTable2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T20:AW26" firstHeaderRow="1" firstDataRow="2" firstDataCol="1"/>
  <pivotFields count="3"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  <pivotField axis="axisRow" allDrilled="1" showAll="0" dataSourceSort="1" defaultAttributeDrillState="1">
      <items count="5">
        <item s="1" x="0"/>
        <item s="1" x="1"/>
        <item s="1" x="2"/>
        <item s="1"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Distinct Count of Recency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26">
      <pivotArea outline="0" collapsedLevelsAreSubtotals="1" fieldPosition="0"/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6"/>
  </rowHierarchiesUsage>
  <colHierarchiesUsage count="1">
    <colHierarchyUsage hierarchyUsage="6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S$2501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9720E-944E-4527-B1B7-1A1C65FEE21F}" name="PivotTable19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I1:K1455" firstHeaderRow="0" firstDataRow="1" firstDataCol="1"/>
  <pivotFields count="3">
    <pivotField axis="axisRow" allDrilled="1" showAll="0" dataSourceSort="1" defaultAttributeDrillState="1">
      <items count="14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t="default"/>
      </items>
    </pivotField>
    <pivotField dataField="1" showAll="0"/>
    <pivotField dataField="1" showAll="0"/>
  </pivotFields>
  <rowFields count="1">
    <field x="0"/>
  </rowFields>
  <rowItems count="14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Max of Order Datetime" fld="2" subtotal="max" baseField="0" baseItem="0" numFmtId="167"/>
  </dataFields>
  <formats count="2">
    <format dxfId="28">
      <pivotArea outline="0" collapsedLevelsAreSubtotals="1" fieldPosition="0"/>
    </format>
    <format dxfId="27">
      <pivotArea outline="0" fieldPosition="0">
        <references count="1">
          <reference field="4294967294" count="1">
            <x v="1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 ID"/>
    <pivotHierarchy dragToData="1"/>
    <pivotHierarchy dragToData="1"/>
    <pivotHierarchy dragToData="1" caption="Average of Age"/>
    <pivotHierarchy dragToData="1"/>
    <pivotHierarchy dragToData="1" caption="Max of Order Dateti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F9D81-9DF4-4212-B17F-3DE6C27719C6}" name="PivotTable1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B16" firstHeaderRow="1" firstDataRow="1" firstDataCol="1"/>
  <pivotFields count="2"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Age" fld="1" subtotal="average" baseField="0" baseItem="0" numFmtId="1"/>
  </dataFields>
  <formats count="1">
    <format dxfId="29">
      <pivotArea outline="0" collapsedLevelsAreSubtotals="1" fieldPosition="0"/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g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2D494-16D2-44F6-9198-9DE389A07C4D}" name="PivotTable2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T1:AW17" firstHeaderRow="1" firstDataRow="2" firstDataCol="1"/>
  <pivotFields count="3"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Distinct Count of Recency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30">
      <pivotArea outline="0" collapsedLevelsAreSubtotals="1" fieldPosition="0"/>
    </format>
  </formats>
  <conditionalFormats count="2"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" count="2" selected="0">
              <x v="0"/>
              <x v="1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" count="2" selected="0">
              <x v="0"/>
              <x v="1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6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S$2501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81B52-0D0E-4921-9A48-87BF506C612A}" name="PivotTable2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Q1:AR16" firstHeaderRow="1" firstDataRow="1" firstDataCol="1"/>
  <pivotFields count="2">
    <pivotField axis="axisRow" allDrilled="1" showAll="0" dataSourceSort="1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Recency" fld="1" subtotal="average" baseField="0" baseItem="0" numFmtId="2"/>
  </dataFields>
  <formats count="1">
    <format dxfId="31">
      <pivotArea outline="0" collapsedLevelsAreSubtotals="1" fieldPosition="0"/>
    </format>
  </formats>
  <conditionalFormats count="1"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S$2501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94141-873B-48F9-ABAD-C6AD2A285E16}" name="PivotTable2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H8:AJ12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ow Labels" fld="0" subtotal="count" showDataAs="percentOfTotal" baseField="0" baseItem="0" numFmtId="10"/>
    <dataField name="Average of Recency" fld="1" subtotal="average" baseField="0" baseItem="0" numFmtId="2"/>
  </dataFields>
  <formats count="1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 1.3!$AA$1:$AF$1454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1C360-9924-46D6-964E-52FC4EC69ABA}" name="PivotTable30" cacheId="3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multipleFieldFilters="0">
  <location ref="BA19:BE112" firstHeaderRow="0" firstDataRow="1" firstDataCol="1"/>
  <pivotFields count="6">
    <pivotField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allDrilled="1" showAll="0" dataSourceSort="1" defaultAttributeDrillState="1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 Value" fld="5" baseField="0" baseItem="0"/>
    <dataField name="Average of Recency" fld="2" subtotal="average" baseField="1" baseItem="0"/>
    <dataField name="Distinct Count of Customer ID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Average of Order Value" fld="4" subtotal="average" baseField="0" baseItem="0"/>
  </dataFields>
  <formats count="1">
    <format dxfId="33">
      <pivotArea outline="0" collapsedLevelsAreSubtotals="1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9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9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</reference>
          </references>
        </pivotArea>
      </pivotAreas>
    </conditionalFormat>
  </conditional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Recency"/>
    <pivotHierarchy dragToData="1"/>
    <pivotHierarchy dragToData="1"/>
    <pivotHierarchy dragToData="1" caption="Count of Customer 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S$2501">
        <x15:activeTabTopLevelEntity name="[Range 4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8B544-00E8-4862-9F79-1B04AA8984F9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90:C98" firstHeaderRow="0" firstDataRow="1" firstDataCol="1"/>
  <pivotFields count="4">
    <pivotField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rder Value" fld="2" subtotal="average" baseField="1" baseItem="0"/>
    <dataField name="Count of Order Value" fld="3" subtotal="count" baseField="0" baseItem="0"/>
  </dataFields>
  <formats count="1">
    <format dxfId="18">
      <pivotArea outline="0" collapsedLevelsAreSubtotals="1" fieldPosition="0"/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 caption="Count of Order ID2"/>
    <pivotHierarchy dragToData="1" caption="Average of Order 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6A505-C013-4786-AB08-D1A7544F3085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75:E84" firstHeaderRow="1" firstDataRow="2" firstDataCol="1"/>
  <pivotFields count="4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Order Value" fld="3" subtotal="count" baseField="0" baseItem="0"/>
  </dataFields>
  <conditionalFormats count="1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2" count="3" selected="0">
              <x v="0"/>
              <x v="1"/>
              <x v="2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E9E2E-EAFB-4D44-81E3-6FC188803FEB}" name="PivotTable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57:E66" firstHeaderRow="1" firstDataRow="2" firstDataCol="1"/>
  <pivotFields count="4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Order Value" fld="1" subtotal="average" baseField="0" baseItem="0" numFmtId="1"/>
  </dataFields>
  <formats count="1">
    <format dxfId="19">
      <pivotArea field="0" grandCol="1" collapsedLevelsAreSubtotals="1" axis="axisRow" fieldPosition="0">
        <references count="1">
          <reference field="0" count="0"/>
        </references>
      </pivotArea>
    </format>
  </formats>
  <conditionalFormats count="1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  <reference field="3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32A93-9525-4453-B175-A75DE32F30DB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40:F49" firstHeaderRow="1" firstDataRow="2" firstDataCol="1"/>
  <pivotFields count="3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Value" fld="2" subtotal="count" baseField="0" baseItem="0" numFmtId="1"/>
  </dataFields>
  <formats count="1">
    <format dxfId="20">
      <pivotArea outline="0" collapsedLevelsAreSubtotals="1" fieldPosition="0"/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 caption="Count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C1ACF-E28F-4095-A3CD-47FDECE54A25}" name="PivotTable38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1">
  <location ref="A24:E32" firstHeaderRow="1" firstDataRow="2" firstDataCol="1"/>
  <pivotFields count="3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Average of Order Value" fld="1" subtotal="average" baseField="0" baseItem="0" numFmtId="1"/>
  </dataFields>
  <formats count="2">
    <format dxfId="21">
      <pivotArea outline="0" collapsedLevelsAreSubtotals="1" fieldPosition="0"/>
    </format>
    <format dxfId="9">
      <pivotArea type="all" dataOnly="0" outline="0" fieldPosition="0"/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FEC54-B592-48A5-B6DA-90EB892B88B3}" name="PivotTable37" cacheId="3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multipleFieldFilters="0" chartFormat="1">
  <location ref="A1:C8" firstHeaderRow="0" firstDataRow="1" firstDataCol="1"/>
  <pivotFields count="3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Average of Order Value" fld="1" subtotal="average" baseField="0" baseItem="0" numFmtId="2"/>
    <dataField name="Count of Order Value" fld="2" subtotal="count" baseField="0" baseItem="0" numFmtId="1"/>
  </dataFields>
  <formats count="7">
    <format dxfId="23">
      <pivotArea outline="0" collapsedLevelsAreSubtotals="1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fieldPosition="0">
        <references count="1">
          <reference field="0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Order Val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s D!$A$1:$P$2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889AD-263E-4097-96D1-3D055C1C31F2}" name="PivotTable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23:C27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% of customers" fld="0" subtotal="count" showDataAs="percentOfTotal" baseField="0" baseItem="0" numFmtId="10"/>
    <dataField name="Average of Recency" fld="1" subtotal="average" baseField="0" baseItem="0" numFmtId="2"/>
  </dataFields>
  <formats count="1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% of custo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 1.3!$AA$1:$AF$1454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8EEEF-187F-40B0-9D3F-3DF46E53E17A}" name="PivotTable7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1:C4" firstHeaderRow="0" firstDataRow="1" firstDataCol="1"/>
  <pivotFields count="3"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% of customers" fld="1" subtotal="count" showDataAs="percentOfTotal" baseField="0" baseItem="0" numFmtId="10"/>
    <dataField name="Average of Recency" fld="2" subtotal="average" baseField="0" baseItem="0" numFmtId="2"/>
  </dataFields>
  <formats count="1"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% of custom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 1.3!$AA$1:$AF$1454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13" Type="http://schemas.openxmlformats.org/officeDocument/2006/relationships/pivotTable" Target="../pivotTables/pivotTable24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12" Type="http://schemas.openxmlformats.org/officeDocument/2006/relationships/pivotTable" Target="../pivotTables/pivotTable23.xml"/><Relationship Id="rId17" Type="http://schemas.openxmlformats.org/officeDocument/2006/relationships/drawing" Target="../drawings/drawing2.xml"/><Relationship Id="rId2" Type="http://schemas.openxmlformats.org/officeDocument/2006/relationships/pivotTable" Target="../pivotTables/pivotTable13.xml"/><Relationship Id="rId16" Type="http://schemas.openxmlformats.org/officeDocument/2006/relationships/pivotTable" Target="../pivotTables/pivotTable27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11" Type="http://schemas.openxmlformats.org/officeDocument/2006/relationships/pivotTable" Target="../pivotTables/pivotTable22.xml"/><Relationship Id="rId5" Type="http://schemas.openxmlformats.org/officeDocument/2006/relationships/pivotTable" Target="../pivotTables/pivotTable16.xml"/><Relationship Id="rId15" Type="http://schemas.openxmlformats.org/officeDocument/2006/relationships/pivotTable" Target="../pivotTables/pivotTable26.xml"/><Relationship Id="rId10" Type="http://schemas.openxmlformats.org/officeDocument/2006/relationships/pivotTable" Target="../pivotTables/pivotTable21.xml"/><Relationship Id="rId4" Type="http://schemas.openxmlformats.org/officeDocument/2006/relationships/pivotTable" Target="../pivotTables/pivotTable15.xml"/><Relationship Id="rId9" Type="http://schemas.openxmlformats.org/officeDocument/2006/relationships/pivotTable" Target="../pivotTables/pivotTable20.xml"/><Relationship Id="rId14" Type="http://schemas.openxmlformats.org/officeDocument/2006/relationships/pivotTable" Target="../pivotTables/pivotTable2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5.xml"/><Relationship Id="rId3" Type="http://schemas.openxmlformats.org/officeDocument/2006/relationships/pivotTable" Target="../pivotTables/pivotTable30.xml"/><Relationship Id="rId7" Type="http://schemas.openxmlformats.org/officeDocument/2006/relationships/pivotTable" Target="../pivotTables/pivotTable34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Relationship Id="rId6" Type="http://schemas.openxmlformats.org/officeDocument/2006/relationships/pivotTable" Target="../pivotTables/pivotTable33.xml"/><Relationship Id="rId5" Type="http://schemas.openxmlformats.org/officeDocument/2006/relationships/pivotTable" Target="../pivotTables/pivotTable32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31.xml"/><Relationship Id="rId9" Type="http://schemas.openxmlformats.org/officeDocument/2006/relationships/pivotTable" Target="../pivotTables/pivotTable3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9.xml"/><Relationship Id="rId7" Type="http://schemas.openxmlformats.org/officeDocument/2006/relationships/drawing" Target="../drawings/drawing5.xml"/><Relationship Id="rId2" Type="http://schemas.openxmlformats.org/officeDocument/2006/relationships/pivotTable" Target="../pivotTables/pivotTable38.xml"/><Relationship Id="rId1" Type="http://schemas.openxmlformats.org/officeDocument/2006/relationships/pivotTable" Target="../pivotTables/pivotTable37.xml"/><Relationship Id="rId6" Type="http://schemas.openxmlformats.org/officeDocument/2006/relationships/pivotTable" Target="../pivotTables/pivotTable42.xml"/><Relationship Id="rId5" Type="http://schemas.openxmlformats.org/officeDocument/2006/relationships/pivotTable" Target="../pivotTables/pivotTable41.xml"/><Relationship Id="rId4" Type="http://schemas.openxmlformats.org/officeDocument/2006/relationships/pivotTable" Target="../pivotTables/pivotTable4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44.xml"/><Relationship Id="rId1" Type="http://schemas.openxmlformats.org/officeDocument/2006/relationships/pivotTable" Target="../pivotTables/pivot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1171-BE32-4C5D-A744-FE607DCCA9A6}">
  <sheetPr>
    <tabColor theme="7"/>
  </sheetPr>
  <dimension ref="A1:K2823"/>
  <sheetViews>
    <sheetView topLeftCell="A2474" workbookViewId="0">
      <selection activeCell="M2490" sqref="M2490"/>
    </sheetView>
  </sheetViews>
  <sheetFormatPr defaultRowHeight="14.4" x14ac:dyDescent="0.3"/>
  <cols>
    <col min="1" max="1" width="10.21875" bestFit="1" customWidth="1"/>
    <col min="2" max="2" width="11.21875" bestFit="1" customWidth="1"/>
    <col min="3" max="3" width="16.109375" style="2" bestFit="1" customWidth="1"/>
    <col min="4" max="4" width="17.77734375" bestFit="1" customWidth="1"/>
    <col min="5" max="5" width="13.77734375" bestFit="1" customWidth="1"/>
    <col min="6" max="6" width="19.5546875" bestFit="1" customWidth="1"/>
    <col min="7" max="7" width="10.88671875" bestFit="1" customWidth="1"/>
    <col min="8" max="8" width="12.109375" style="6" bestFit="1" customWidth="1"/>
    <col min="9" max="9" width="9.88671875" customWidth="1"/>
    <col min="10" max="10" width="11.44140625" bestFit="1" customWidth="1"/>
  </cols>
  <sheetData>
    <row r="1" spans="1:11" x14ac:dyDescent="0.3">
      <c r="A1" s="4" t="s">
        <v>148</v>
      </c>
      <c r="B1" s="4" t="s">
        <v>2</v>
      </c>
      <c r="C1" s="4" t="s">
        <v>114</v>
      </c>
      <c r="D1" s="5" t="s">
        <v>0</v>
      </c>
      <c r="E1" s="4" t="s">
        <v>112</v>
      </c>
      <c r="F1" s="4" t="s">
        <v>3</v>
      </c>
      <c r="G1" s="4" t="s">
        <v>1</v>
      </c>
      <c r="H1" s="8"/>
      <c r="I1" s="4"/>
      <c r="J1" s="4"/>
      <c r="K1" s="4"/>
    </row>
    <row r="2" spans="1:11" x14ac:dyDescent="0.3">
      <c r="A2">
        <v>1597</v>
      </c>
      <c r="B2">
        <v>856</v>
      </c>
      <c r="C2" s="1" t="s">
        <v>99</v>
      </c>
      <c r="D2" s="2">
        <v>45275.034722222219</v>
      </c>
      <c r="E2" t="s">
        <v>96</v>
      </c>
      <c r="F2" t="s">
        <v>4</v>
      </c>
      <c r="G2">
        <v>412</v>
      </c>
      <c r="I2" s="7"/>
    </row>
    <row r="3" spans="1:11" x14ac:dyDescent="0.3">
      <c r="A3">
        <v>2011</v>
      </c>
      <c r="B3">
        <v>525</v>
      </c>
      <c r="C3" s="1" t="s">
        <v>113</v>
      </c>
      <c r="D3" s="2">
        <v>45045.986111111109</v>
      </c>
      <c r="E3" t="s">
        <v>191</v>
      </c>
      <c r="F3" t="s">
        <v>5</v>
      </c>
      <c r="G3">
        <v>4551</v>
      </c>
      <c r="I3" s="7"/>
    </row>
    <row r="4" spans="1:11" x14ac:dyDescent="0.3">
      <c r="A4">
        <v>2822</v>
      </c>
      <c r="B4">
        <v>1614</v>
      </c>
      <c r="C4" s="1" t="s">
        <v>99</v>
      </c>
      <c r="D4" s="2">
        <v>45290.01458333333</v>
      </c>
      <c r="E4" t="s">
        <v>191</v>
      </c>
      <c r="F4" t="s">
        <v>6</v>
      </c>
      <c r="G4">
        <v>3960</v>
      </c>
      <c r="I4" s="7"/>
    </row>
    <row r="5" spans="1:11" x14ac:dyDescent="0.3">
      <c r="A5">
        <v>2889</v>
      </c>
      <c r="B5">
        <v>743</v>
      </c>
      <c r="C5" s="1" t="s">
        <v>99</v>
      </c>
      <c r="D5" s="2">
        <v>45258.021527777775</v>
      </c>
      <c r="E5" t="s">
        <v>191</v>
      </c>
      <c r="F5" t="s">
        <v>7</v>
      </c>
      <c r="G5">
        <v>8397</v>
      </c>
      <c r="I5" s="7"/>
    </row>
    <row r="6" spans="1:11" x14ac:dyDescent="0.3">
      <c r="A6">
        <v>3971</v>
      </c>
      <c r="B6">
        <v>20</v>
      </c>
      <c r="C6" s="1" t="s">
        <v>99</v>
      </c>
      <c r="D6" s="2">
        <v>45225.96597222222</v>
      </c>
      <c r="E6" t="s">
        <v>98</v>
      </c>
      <c r="F6" t="s">
        <v>8</v>
      </c>
      <c r="G6">
        <v>5545</v>
      </c>
      <c r="I6" s="7"/>
    </row>
    <row r="7" spans="1:11" x14ac:dyDescent="0.3">
      <c r="A7">
        <v>4111</v>
      </c>
      <c r="B7">
        <v>1367</v>
      </c>
      <c r="C7" s="1" t="s">
        <v>107</v>
      </c>
      <c r="D7" s="2">
        <v>44993.952777777777</v>
      </c>
      <c r="E7" t="s">
        <v>97</v>
      </c>
      <c r="F7" t="s">
        <v>9</v>
      </c>
      <c r="G7">
        <v>7800</v>
      </c>
      <c r="I7" s="7"/>
    </row>
    <row r="8" spans="1:11" x14ac:dyDescent="0.3">
      <c r="A8">
        <v>4801</v>
      </c>
      <c r="B8">
        <v>945</v>
      </c>
      <c r="C8" s="1" t="s">
        <v>100</v>
      </c>
      <c r="D8" s="2">
        <v>44975.015972222223</v>
      </c>
      <c r="E8" t="s">
        <v>96</v>
      </c>
      <c r="F8" t="s">
        <v>10</v>
      </c>
      <c r="G8">
        <v>4674</v>
      </c>
      <c r="I8" s="7"/>
    </row>
    <row r="9" spans="1:11" ht="15.45" customHeight="1" x14ac:dyDescent="0.3">
      <c r="A9">
        <v>5719</v>
      </c>
      <c r="B9">
        <v>218</v>
      </c>
      <c r="C9" s="1" t="s">
        <v>100</v>
      </c>
      <c r="D9" s="2">
        <v>45253.048611111109</v>
      </c>
      <c r="E9" t="s">
        <v>98</v>
      </c>
      <c r="F9" t="s">
        <v>11</v>
      </c>
      <c r="G9">
        <v>5954</v>
      </c>
      <c r="I9" s="7"/>
    </row>
    <row r="10" spans="1:11" x14ac:dyDescent="0.3">
      <c r="A10">
        <v>5846</v>
      </c>
      <c r="B10">
        <v>264</v>
      </c>
      <c r="C10" s="1" t="s">
        <v>99</v>
      </c>
      <c r="D10" s="2">
        <v>45283.055555555555</v>
      </c>
      <c r="E10" t="s">
        <v>98</v>
      </c>
      <c r="F10" t="s">
        <v>12</v>
      </c>
      <c r="G10">
        <v>9887</v>
      </c>
      <c r="I10" s="7"/>
    </row>
    <row r="11" spans="1:11" x14ac:dyDescent="0.3">
      <c r="A11">
        <v>7615</v>
      </c>
      <c r="B11">
        <v>566</v>
      </c>
      <c r="C11" s="1" t="s">
        <v>99</v>
      </c>
      <c r="D11" s="2">
        <v>45233.990277777775</v>
      </c>
      <c r="E11" t="s">
        <v>191</v>
      </c>
      <c r="F11" t="s">
        <v>13</v>
      </c>
      <c r="G11">
        <v>8303</v>
      </c>
      <c r="I11" s="7"/>
    </row>
    <row r="12" spans="1:11" x14ac:dyDescent="0.3">
      <c r="A12">
        <v>8568</v>
      </c>
      <c r="B12">
        <v>1414</v>
      </c>
      <c r="C12" s="1" t="s">
        <v>99</v>
      </c>
      <c r="D12" s="2">
        <v>45133.007638888892</v>
      </c>
      <c r="E12" t="s">
        <v>97</v>
      </c>
      <c r="F12" t="s">
        <v>14</v>
      </c>
      <c r="G12">
        <v>8969</v>
      </c>
      <c r="I12" s="7"/>
    </row>
    <row r="13" spans="1:11" x14ac:dyDescent="0.3">
      <c r="A13">
        <v>9339</v>
      </c>
      <c r="B13">
        <v>1681</v>
      </c>
      <c r="C13" s="1" t="s">
        <v>105</v>
      </c>
      <c r="D13" s="2">
        <v>45278.027083333334</v>
      </c>
      <c r="E13" t="s">
        <v>97</v>
      </c>
      <c r="F13" t="s">
        <v>15</v>
      </c>
      <c r="G13">
        <v>2782</v>
      </c>
      <c r="I13" s="7"/>
    </row>
    <row r="14" spans="1:11" x14ac:dyDescent="0.3">
      <c r="A14">
        <v>9839</v>
      </c>
      <c r="B14">
        <v>223</v>
      </c>
      <c r="C14" s="1" t="s">
        <v>113</v>
      </c>
      <c r="D14" s="2">
        <v>45082.045138888891</v>
      </c>
      <c r="E14" t="s">
        <v>96</v>
      </c>
      <c r="F14" t="s">
        <v>16</v>
      </c>
      <c r="G14">
        <v>7215</v>
      </c>
      <c r="I14" s="7"/>
    </row>
    <row r="15" spans="1:11" x14ac:dyDescent="0.3">
      <c r="A15">
        <v>10101</v>
      </c>
      <c r="B15">
        <v>276</v>
      </c>
      <c r="C15" s="1" t="s">
        <v>113</v>
      </c>
      <c r="D15" s="2">
        <v>45257.936805555553</v>
      </c>
      <c r="E15" t="s">
        <v>97</v>
      </c>
      <c r="F15" t="s">
        <v>17</v>
      </c>
      <c r="G15">
        <v>6947</v>
      </c>
      <c r="I15" s="7"/>
    </row>
    <row r="16" spans="1:11" x14ac:dyDescent="0.3">
      <c r="A16">
        <v>10208</v>
      </c>
      <c r="B16">
        <v>1219</v>
      </c>
      <c r="C16" s="1" t="s">
        <v>99</v>
      </c>
      <c r="D16" s="2">
        <v>45203.070833333331</v>
      </c>
      <c r="E16" t="s">
        <v>98</v>
      </c>
      <c r="F16" t="s">
        <v>18</v>
      </c>
      <c r="G16">
        <v>3866</v>
      </c>
      <c r="I16" s="7"/>
    </row>
    <row r="17" spans="1:9" x14ac:dyDescent="0.3">
      <c r="A17">
        <v>10508</v>
      </c>
      <c r="B17">
        <v>1016</v>
      </c>
      <c r="C17" s="1" t="s">
        <v>113</v>
      </c>
      <c r="D17" s="2">
        <v>45162.967361111114</v>
      </c>
      <c r="E17" t="s">
        <v>191</v>
      </c>
      <c r="F17" t="s">
        <v>19</v>
      </c>
      <c r="G17">
        <v>4247</v>
      </c>
      <c r="I17" s="7"/>
    </row>
    <row r="18" spans="1:9" x14ac:dyDescent="0.3">
      <c r="A18">
        <v>10526</v>
      </c>
      <c r="B18">
        <v>241</v>
      </c>
      <c r="C18" s="1" t="s">
        <v>99</v>
      </c>
      <c r="D18" s="2">
        <v>45218.952777777777</v>
      </c>
      <c r="E18" t="s">
        <v>98</v>
      </c>
      <c r="F18" t="s">
        <v>20</v>
      </c>
      <c r="G18">
        <v>6627</v>
      </c>
      <c r="I18" s="7"/>
    </row>
    <row r="19" spans="1:9" x14ac:dyDescent="0.3">
      <c r="A19">
        <v>10667</v>
      </c>
      <c r="B19">
        <v>467</v>
      </c>
      <c r="C19" s="1" t="s">
        <v>100</v>
      </c>
      <c r="D19" s="2">
        <v>45212.042361111111</v>
      </c>
      <c r="E19" t="s">
        <v>191</v>
      </c>
      <c r="F19" t="s">
        <v>21</v>
      </c>
      <c r="G19">
        <v>840</v>
      </c>
      <c r="I19" s="7"/>
    </row>
    <row r="20" spans="1:9" x14ac:dyDescent="0.3">
      <c r="A20">
        <v>10922</v>
      </c>
      <c r="B20">
        <v>7</v>
      </c>
      <c r="C20" s="1" t="s">
        <v>106</v>
      </c>
      <c r="D20" s="2">
        <v>44945.939583333333</v>
      </c>
      <c r="E20" t="s">
        <v>97</v>
      </c>
      <c r="F20" t="s">
        <v>22</v>
      </c>
      <c r="G20">
        <v>3157</v>
      </c>
      <c r="I20" s="7"/>
    </row>
    <row r="21" spans="1:9" x14ac:dyDescent="0.3">
      <c r="A21">
        <v>11114</v>
      </c>
      <c r="B21">
        <v>563</v>
      </c>
      <c r="C21" s="1" t="s">
        <v>100</v>
      </c>
      <c r="D21" s="2">
        <v>45002.969444444447</v>
      </c>
      <c r="E21" t="s">
        <v>98</v>
      </c>
      <c r="F21" t="s">
        <v>4</v>
      </c>
      <c r="G21">
        <v>6371</v>
      </c>
      <c r="I21" s="7"/>
    </row>
    <row r="22" spans="1:9" x14ac:dyDescent="0.3">
      <c r="A22">
        <v>12200</v>
      </c>
      <c r="B22">
        <v>1218</v>
      </c>
      <c r="C22" s="1" t="s">
        <v>99</v>
      </c>
      <c r="D22" s="2">
        <v>45088.008333333331</v>
      </c>
      <c r="E22" t="s">
        <v>191</v>
      </c>
      <c r="F22" t="s">
        <v>23</v>
      </c>
      <c r="G22">
        <v>1774</v>
      </c>
      <c r="I22" s="7"/>
    </row>
    <row r="23" spans="1:9" x14ac:dyDescent="0.3">
      <c r="A23">
        <v>13586</v>
      </c>
      <c r="B23">
        <v>26</v>
      </c>
      <c r="C23" s="1" t="s">
        <v>100</v>
      </c>
      <c r="D23" s="2">
        <v>44949.011805555558</v>
      </c>
      <c r="E23" t="s">
        <v>97</v>
      </c>
      <c r="F23" t="s">
        <v>24</v>
      </c>
      <c r="G23">
        <v>321</v>
      </c>
      <c r="I23" s="7"/>
    </row>
    <row r="24" spans="1:9" x14ac:dyDescent="0.3">
      <c r="A24">
        <v>14287</v>
      </c>
      <c r="B24">
        <v>1552</v>
      </c>
      <c r="C24" s="1" t="s">
        <v>107</v>
      </c>
      <c r="D24" s="2">
        <v>44975.023611111108</v>
      </c>
      <c r="E24" t="s">
        <v>96</v>
      </c>
      <c r="F24" t="s">
        <v>18</v>
      </c>
      <c r="G24">
        <v>1628</v>
      </c>
      <c r="I24" s="7"/>
    </row>
    <row r="25" spans="1:9" x14ac:dyDescent="0.3">
      <c r="A25">
        <v>14971</v>
      </c>
      <c r="B25">
        <v>148</v>
      </c>
      <c r="C25" s="1" t="s">
        <v>105</v>
      </c>
      <c r="D25" s="2">
        <v>45179.004166666666</v>
      </c>
      <c r="E25" t="s">
        <v>96</v>
      </c>
      <c r="F25" t="s">
        <v>25</v>
      </c>
      <c r="G25">
        <v>7545</v>
      </c>
      <c r="I25" s="7"/>
    </row>
    <row r="26" spans="1:9" x14ac:dyDescent="0.3">
      <c r="A26">
        <v>15113</v>
      </c>
      <c r="B26">
        <v>252</v>
      </c>
      <c r="C26" s="1" t="s">
        <v>99</v>
      </c>
      <c r="D26" s="2">
        <v>45003.083333333336</v>
      </c>
      <c r="E26" t="s">
        <v>97</v>
      </c>
      <c r="F26" t="s">
        <v>26</v>
      </c>
      <c r="G26">
        <v>2730</v>
      </c>
      <c r="I26" s="7"/>
    </row>
    <row r="27" spans="1:9" x14ac:dyDescent="0.3">
      <c r="A27">
        <v>15878</v>
      </c>
      <c r="B27">
        <v>1524</v>
      </c>
      <c r="C27" s="1" t="s">
        <v>100</v>
      </c>
      <c r="D27" s="2">
        <v>45080.042361111111</v>
      </c>
      <c r="E27" t="s">
        <v>191</v>
      </c>
      <c r="F27" t="s">
        <v>27</v>
      </c>
      <c r="G27">
        <v>2717</v>
      </c>
      <c r="I27" s="7"/>
    </row>
    <row r="28" spans="1:9" x14ac:dyDescent="0.3">
      <c r="A28">
        <v>16243</v>
      </c>
      <c r="B28">
        <v>1812</v>
      </c>
      <c r="C28" s="1" t="s">
        <v>105</v>
      </c>
      <c r="D28" s="2">
        <v>45138.97152777778</v>
      </c>
      <c r="E28" t="s">
        <v>98</v>
      </c>
      <c r="F28" t="s">
        <v>21</v>
      </c>
      <c r="G28">
        <v>9723</v>
      </c>
      <c r="I28" s="7"/>
    </row>
    <row r="29" spans="1:9" x14ac:dyDescent="0.3">
      <c r="A29">
        <v>16263</v>
      </c>
      <c r="B29">
        <v>311</v>
      </c>
      <c r="C29" s="1" t="s">
        <v>101</v>
      </c>
      <c r="D29" s="2">
        <v>45260.957638888889</v>
      </c>
      <c r="E29" t="s">
        <v>98</v>
      </c>
      <c r="F29" t="s">
        <v>28</v>
      </c>
      <c r="G29">
        <v>6673</v>
      </c>
      <c r="I29" s="7"/>
    </row>
    <row r="30" spans="1:9" x14ac:dyDescent="0.3">
      <c r="A30">
        <v>16847</v>
      </c>
      <c r="B30">
        <v>406</v>
      </c>
      <c r="C30" s="1" t="s">
        <v>113</v>
      </c>
      <c r="D30" s="2">
        <v>45238.011805555558</v>
      </c>
      <c r="E30" t="s">
        <v>96</v>
      </c>
      <c r="F30" t="s">
        <v>29</v>
      </c>
      <c r="G30">
        <v>1802</v>
      </c>
      <c r="I30" s="7"/>
    </row>
    <row r="31" spans="1:9" x14ac:dyDescent="0.3">
      <c r="A31">
        <v>17912</v>
      </c>
      <c r="B31">
        <v>498</v>
      </c>
      <c r="C31" s="1" t="s">
        <v>109</v>
      </c>
      <c r="D31" s="2">
        <v>45006.955555555556</v>
      </c>
      <c r="E31" t="s">
        <v>96</v>
      </c>
      <c r="F31" t="s">
        <v>9</v>
      </c>
      <c r="G31">
        <v>9179</v>
      </c>
      <c r="I31" s="7"/>
    </row>
    <row r="32" spans="1:9" x14ac:dyDescent="0.3">
      <c r="A32">
        <v>20076</v>
      </c>
      <c r="B32">
        <v>446</v>
      </c>
      <c r="C32" s="1" t="s">
        <v>99</v>
      </c>
      <c r="D32" s="2">
        <v>45001.972222222219</v>
      </c>
      <c r="E32" t="s">
        <v>98</v>
      </c>
      <c r="F32" t="s">
        <v>30</v>
      </c>
      <c r="G32">
        <v>2311</v>
      </c>
      <c r="I32" s="7"/>
    </row>
    <row r="33" spans="1:9" x14ac:dyDescent="0.3">
      <c r="A33">
        <v>20342</v>
      </c>
      <c r="B33">
        <v>451</v>
      </c>
      <c r="C33" s="1" t="s">
        <v>103</v>
      </c>
      <c r="D33" s="2">
        <v>44988.040277777778</v>
      </c>
      <c r="E33" t="s">
        <v>96</v>
      </c>
      <c r="F33" t="s">
        <v>31</v>
      </c>
      <c r="G33">
        <v>3940</v>
      </c>
      <c r="I33" s="7"/>
    </row>
    <row r="34" spans="1:9" x14ac:dyDescent="0.3">
      <c r="A34">
        <v>21461</v>
      </c>
      <c r="B34">
        <v>975</v>
      </c>
      <c r="C34" s="1" t="s">
        <v>100</v>
      </c>
      <c r="D34" s="2">
        <v>44977.986111111109</v>
      </c>
      <c r="E34" t="s">
        <v>98</v>
      </c>
      <c r="F34" t="s">
        <v>32</v>
      </c>
      <c r="G34">
        <v>5888</v>
      </c>
      <c r="I34" s="7"/>
    </row>
    <row r="35" spans="1:9" x14ac:dyDescent="0.3">
      <c r="A35">
        <v>22486</v>
      </c>
      <c r="B35">
        <v>1315</v>
      </c>
      <c r="C35" s="1" t="s">
        <v>99</v>
      </c>
      <c r="D35" s="2">
        <v>45110.03125</v>
      </c>
      <c r="E35" t="s">
        <v>97</v>
      </c>
      <c r="F35" t="s">
        <v>33</v>
      </c>
      <c r="G35">
        <v>2819</v>
      </c>
      <c r="I35" s="7"/>
    </row>
    <row r="36" spans="1:9" x14ac:dyDescent="0.3">
      <c r="A36">
        <v>23598</v>
      </c>
      <c r="B36">
        <v>1017</v>
      </c>
      <c r="C36" s="1" t="s">
        <v>113</v>
      </c>
      <c r="D36" s="2">
        <v>45209.036111111112</v>
      </c>
      <c r="E36" t="s">
        <v>97</v>
      </c>
      <c r="F36" t="s">
        <v>34</v>
      </c>
      <c r="G36">
        <v>3015</v>
      </c>
      <c r="I36" s="7"/>
    </row>
    <row r="37" spans="1:9" x14ac:dyDescent="0.3">
      <c r="A37">
        <v>25923</v>
      </c>
      <c r="B37">
        <v>875</v>
      </c>
      <c r="C37" s="1" t="s">
        <v>99</v>
      </c>
      <c r="D37" s="2">
        <v>45226.046527777777</v>
      </c>
      <c r="E37" t="s">
        <v>97</v>
      </c>
      <c r="F37" t="s">
        <v>35</v>
      </c>
      <c r="G37">
        <v>8826</v>
      </c>
      <c r="I37" s="7"/>
    </row>
    <row r="38" spans="1:9" x14ac:dyDescent="0.3">
      <c r="A38">
        <v>27076</v>
      </c>
      <c r="B38">
        <v>242</v>
      </c>
      <c r="C38" s="1" t="s">
        <v>99</v>
      </c>
      <c r="D38" s="2">
        <v>45107.050694444442</v>
      </c>
      <c r="E38" t="s">
        <v>96</v>
      </c>
      <c r="F38" t="s">
        <v>36</v>
      </c>
      <c r="G38">
        <v>4466</v>
      </c>
      <c r="I38" s="7"/>
    </row>
    <row r="39" spans="1:9" x14ac:dyDescent="0.3">
      <c r="A39">
        <v>27115</v>
      </c>
      <c r="B39">
        <v>276</v>
      </c>
      <c r="C39" s="1" t="s">
        <v>113</v>
      </c>
      <c r="D39" s="2">
        <v>45235.075694444444</v>
      </c>
      <c r="E39" t="s">
        <v>98</v>
      </c>
      <c r="F39" t="s">
        <v>37</v>
      </c>
      <c r="G39">
        <v>9943</v>
      </c>
      <c r="I39" s="7"/>
    </row>
    <row r="40" spans="1:9" x14ac:dyDescent="0.3">
      <c r="A40">
        <v>27493</v>
      </c>
      <c r="B40">
        <v>827</v>
      </c>
      <c r="C40" s="1" t="s">
        <v>106</v>
      </c>
      <c r="D40" s="2">
        <v>45225.008333333331</v>
      </c>
      <c r="E40" t="s">
        <v>191</v>
      </c>
      <c r="F40" t="s">
        <v>38</v>
      </c>
      <c r="G40">
        <v>2811</v>
      </c>
      <c r="I40" s="7"/>
    </row>
    <row r="41" spans="1:9" x14ac:dyDescent="0.3">
      <c r="A41">
        <v>28066</v>
      </c>
      <c r="B41">
        <v>1986</v>
      </c>
      <c r="C41" s="1" t="s">
        <v>100</v>
      </c>
      <c r="D41" s="2">
        <v>45053.004861111112</v>
      </c>
      <c r="E41" t="s">
        <v>97</v>
      </c>
      <c r="F41" t="s">
        <v>39</v>
      </c>
      <c r="G41">
        <v>7129</v>
      </c>
      <c r="I41" s="7"/>
    </row>
    <row r="42" spans="1:9" x14ac:dyDescent="0.3">
      <c r="A42">
        <v>28318</v>
      </c>
      <c r="B42">
        <v>983</v>
      </c>
      <c r="C42" s="1" t="s">
        <v>99</v>
      </c>
      <c r="D42" s="2">
        <v>44974.03402777778</v>
      </c>
      <c r="E42" t="s">
        <v>98</v>
      </c>
      <c r="F42" t="s">
        <v>24</v>
      </c>
      <c r="G42">
        <v>5284</v>
      </c>
      <c r="I42" s="7"/>
    </row>
    <row r="43" spans="1:9" x14ac:dyDescent="0.3">
      <c r="A43">
        <v>28720</v>
      </c>
      <c r="B43">
        <v>725</v>
      </c>
      <c r="C43" s="1" t="s">
        <v>99</v>
      </c>
      <c r="D43" s="2">
        <v>44980.036805555559</v>
      </c>
      <c r="E43" t="s">
        <v>191</v>
      </c>
      <c r="F43" t="s">
        <v>40</v>
      </c>
      <c r="G43">
        <v>405</v>
      </c>
      <c r="I43" s="7"/>
    </row>
    <row r="44" spans="1:9" x14ac:dyDescent="0.3">
      <c r="A44">
        <v>28841</v>
      </c>
      <c r="B44">
        <v>954</v>
      </c>
      <c r="C44" s="1" t="s">
        <v>113</v>
      </c>
      <c r="D44" s="2">
        <v>44945.047222222223</v>
      </c>
      <c r="E44" t="s">
        <v>97</v>
      </c>
      <c r="F44" t="s">
        <v>41</v>
      </c>
      <c r="G44">
        <v>8558</v>
      </c>
      <c r="I44" s="7"/>
    </row>
    <row r="45" spans="1:9" x14ac:dyDescent="0.3">
      <c r="A45">
        <v>28901</v>
      </c>
      <c r="B45">
        <v>1093</v>
      </c>
      <c r="C45" s="1" t="s">
        <v>113</v>
      </c>
      <c r="D45" s="2">
        <v>45246.990277777775</v>
      </c>
      <c r="E45" t="s">
        <v>97</v>
      </c>
      <c r="F45" t="s">
        <v>42</v>
      </c>
      <c r="G45">
        <v>5536</v>
      </c>
      <c r="I45" s="7"/>
    </row>
    <row r="46" spans="1:9" x14ac:dyDescent="0.3">
      <c r="A46">
        <v>30449</v>
      </c>
      <c r="B46">
        <v>962</v>
      </c>
      <c r="C46" s="1" t="s">
        <v>99</v>
      </c>
      <c r="D46" s="2">
        <v>45108.987500000003</v>
      </c>
      <c r="E46" t="s">
        <v>97</v>
      </c>
      <c r="F46" t="s">
        <v>43</v>
      </c>
      <c r="G46">
        <v>660</v>
      </c>
      <c r="I46" s="7"/>
    </row>
    <row r="47" spans="1:9" x14ac:dyDescent="0.3">
      <c r="A47">
        <v>30739</v>
      </c>
      <c r="B47">
        <v>1771</v>
      </c>
      <c r="C47" s="1" t="s">
        <v>107</v>
      </c>
      <c r="D47" s="2">
        <v>45075.019444444442</v>
      </c>
      <c r="E47" t="s">
        <v>96</v>
      </c>
      <c r="F47" t="s">
        <v>44</v>
      </c>
      <c r="G47">
        <v>5684</v>
      </c>
      <c r="I47" s="7"/>
    </row>
    <row r="48" spans="1:9" x14ac:dyDescent="0.3">
      <c r="A48">
        <v>31216</v>
      </c>
      <c r="B48">
        <v>1240</v>
      </c>
      <c r="C48" s="1" t="s">
        <v>109</v>
      </c>
      <c r="D48" s="2">
        <v>45194.990277777775</v>
      </c>
      <c r="E48" t="s">
        <v>98</v>
      </c>
      <c r="F48" t="s">
        <v>12</v>
      </c>
      <c r="G48">
        <v>8294</v>
      </c>
      <c r="I48" s="7"/>
    </row>
    <row r="49" spans="1:9" x14ac:dyDescent="0.3">
      <c r="A49">
        <v>31707</v>
      </c>
      <c r="B49">
        <v>652</v>
      </c>
      <c r="C49" s="1" t="s">
        <v>99</v>
      </c>
      <c r="D49" s="2">
        <v>45057.021527777775</v>
      </c>
      <c r="E49" t="s">
        <v>96</v>
      </c>
      <c r="F49" t="s">
        <v>14</v>
      </c>
      <c r="G49">
        <v>8379</v>
      </c>
      <c r="I49" s="7"/>
    </row>
    <row r="50" spans="1:9" x14ac:dyDescent="0.3">
      <c r="A50">
        <v>33662</v>
      </c>
      <c r="B50">
        <v>1381</v>
      </c>
      <c r="C50" s="1" t="s">
        <v>99</v>
      </c>
      <c r="D50" s="2">
        <v>44945.963194444441</v>
      </c>
      <c r="E50" t="s">
        <v>98</v>
      </c>
      <c r="F50" t="s">
        <v>43</v>
      </c>
      <c r="G50">
        <v>8214</v>
      </c>
      <c r="I50" s="7"/>
    </row>
    <row r="51" spans="1:9" x14ac:dyDescent="0.3">
      <c r="A51">
        <v>33963</v>
      </c>
      <c r="B51">
        <v>1251</v>
      </c>
      <c r="C51" s="1" t="s">
        <v>99</v>
      </c>
      <c r="D51" s="2">
        <v>45205.986111111109</v>
      </c>
      <c r="E51" t="s">
        <v>96</v>
      </c>
      <c r="F51" t="s">
        <v>45</v>
      </c>
      <c r="G51">
        <v>6147</v>
      </c>
      <c r="I51" s="7"/>
    </row>
    <row r="52" spans="1:9" x14ac:dyDescent="0.3">
      <c r="A52">
        <v>33983</v>
      </c>
      <c r="B52">
        <v>305</v>
      </c>
      <c r="C52" s="1" t="s">
        <v>101</v>
      </c>
      <c r="D52" s="2">
        <v>45063.098611111112</v>
      </c>
      <c r="E52" t="s">
        <v>97</v>
      </c>
      <c r="F52" t="s">
        <v>8</v>
      </c>
      <c r="G52">
        <v>3894</v>
      </c>
      <c r="I52" s="7"/>
    </row>
    <row r="53" spans="1:9" x14ac:dyDescent="0.3">
      <c r="A53">
        <v>34125</v>
      </c>
      <c r="B53">
        <v>530</v>
      </c>
      <c r="C53" s="1" t="s">
        <v>101</v>
      </c>
      <c r="D53" s="2">
        <v>45217.039583333331</v>
      </c>
      <c r="E53" t="s">
        <v>191</v>
      </c>
      <c r="F53" t="s">
        <v>46</v>
      </c>
      <c r="G53">
        <v>4341</v>
      </c>
      <c r="I53" s="7"/>
    </row>
    <row r="54" spans="1:9" x14ac:dyDescent="0.3">
      <c r="A54">
        <v>34477</v>
      </c>
      <c r="B54">
        <v>1749</v>
      </c>
      <c r="C54" s="1" t="s">
        <v>104</v>
      </c>
      <c r="D54" s="2">
        <v>45042.992361111108</v>
      </c>
      <c r="E54" t="s">
        <v>97</v>
      </c>
      <c r="F54" t="s">
        <v>47</v>
      </c>
      <c r="G54">
        <v>9140</v>
      </c>
      <c r="I54" s="7"/>
    </row>
    <row r="55" spans="1:9" x14ac:dyDescent="0.3">
      <c r="A55">
        <v>34504</v>
      </c>
      <c r="B55">
        <v>915</v>
      </c>
      <c r="C55" s="1" t="s">
        <v>100</v>
      </c>
      <c r="D55" s="2">
        <v>44963.038194444445</v>
      </c>
      <c r="E55" t="s">
        <v>96</v>
      </c>
      <c r="F55" t="s">
        <v>27</v>
      </c>
      <c r="G55">
        <v>9163</v>
      </c>
      <c r="I55" s="7"/>
    </row>
    <row r="56" spans="1:9" x14ac:dyDescent="0.3">
      <c r="A56">
        <v>34978</v>
      </c>
      <c r="B56">
        <v>492</v>
      </c>
      <c r="C56" s="1" t="s">
        <v>105</v>
      </c>
      <c r="D56" s="2">
        <v>45120.076388888891</v>
      </c>
      <c r="E56" t="s">
        <v>97</v>
      </c>
      <c r="F56" t="s">
        <v>4</v>
      </c>
      <c r="G56">
        <v>1494</v>
      </c>
      <c r="I56" s="7"/>
    </row>
    <row r="57" spans="1:9" x14ac:dyDescent="0.3">
      <c r="A57">
        <v>35391</v>
      </c>
      <c r="B57">
        <v>1057</v>
      </c>
      <c r="C57" s="1" t="s">
        <v>105</v>
      </c>
      <c r="D57" s="2">
        <v>45056.074999999997</v>
      </c>
      <c r="E57" t="s">
        <v>98</v>
      </c>
      <c r="F57" t="s">
        <v>14</v>
      </c>
      <c r="G57">
        <v>6287</v>
      </c>
      <c r="I57" s="7"/>
    </row>
    <row r="58" spans="1:9" x14ac:dyDescent="0.3">
      <c r="A58">
        <v>36759</v>
      </c>
      <c r="B58">
        <v>1667</v>
      </c>
      <c r="C58" s="1" t="s">
        <v>100</v>
      </c>
      <c r="D58" s="2">
        <v>44949.064583333333</v>
      </c>
      <c r="E58" t="s">
        <v>191</v>
      </c>
      <c r="F58" t="s">
        <v>6</v>
      </c>
      <c r="G58">
        <v>6587</v>
      </c>
      <c r="I58" s="7"/>
    </row>
    <row r="59" spans="1:9" x14ac:dyDescent="0.3">
      <c r="A59">
        <v>37737</v>
      </c>
      <c r="B59">
        <v>744</v>
      </c>
      <c r="C59" s="1" t="s">
        <v>102</v>
      </c>
      <c r="D59" s="2">
        <v>45223.003472222219</v>
      </c>
      <c r="E59" t="s">
        <v>98</v>
      </c>
      <c r="F59" t="s">
        <v>7</v>
      </c>
      <c r="G59">
        <v>9738</v>
      </c>
      <c r="I59" s="7"/>
    </row>
    <row r="60" spans="1:9" x14ac:dyDescent="0.3">
      <c r="A60">
        <v>37971</v>
      </c>
      <c r="B60">
        <v>433</v>
      </c>
      <c r="C60" s="1" t="s">
        <v>113</v>
      </c>
      <c r="D60" s="2">
        <v>45101.061111111114</v>
      </c>
      <c r="E60" t="s">
        <v>191</v>
      </c>
      <c r="F60" t="s">
        <v>8</v>
      </c>
      <c r="G60">
        <v>7884</v>
      </c>
      <c r="I60" s="7"/>
    </row>
    <row r="61" spans="1:9" x14ac:dyDescent="0.3">
      <c r="A61">
        <v>38242</v>
      </c>
      <c r="B61">
        <v>1131</v>
      </c>
      <c r="C61" s="1" t="s">
        <v>101</v>
      </c>
      <c r="D61" s="2">
        <v>44929.020138888889</v>
      </c>
      <c r="E61" t="s">
        <v>191</v>
      </c>
      <c r="F61" t="s">
        <v>9</v>
      </c>
      <c r="G61">
        <v>9299</v>
      </c>
      <c r="I61" s="7"/>
    </row>
    <row r="62" spans="1:9" x14ac:dyDescent="0.3">
      <c r="A62">
        <v>38528</v>
      </c>
      <c r="B62">
        <v>551</v>
      </c>
      <c r="C62" s="1" t="s">
        <v>110</v>
      </c>
      <c r="D62" s="2">
        <v>45219.027777777781</v>
      </c>
      <c r="E62" t="s">
        <v>96</v>
      </c>
      <c r="F62" t="s">
        <v>10</v>
      </c>
      <c r="G62">
        <v>7036</v>
      </c>
      <c r="I62" s="7"/>
    </row>
    <row r="63" spans="1:9" x14ac:dyDescent="0.3">
      <c r="A63">
        <v>40114</v>
      </c>
      <c r="B63">
        <v>172</v>
      </c>
      <c r="C63" s="1" t="s">
        <v>99</v>
      </c>
      <c r="D63" s="2">
        <v>45193.05</v>
      </c>
      <c r="E63" t="s">
        <v>97</v>
      </c>
      <c r="F63" t="s">
        <v>11</v>
      </c>
      <c r="G63">
        <v>1841</v>
      </c>
      <c r="I63" s="7"/>
    </row>
    <row r="64" spans="1:9" x14ac:dyDescent="0.3">
      <c r="A64">
        <v>41110</v>
      </c>
      <c r="B64">
        <v>1858</v>
      </c>
      <c r="C64" s="1" t="s">
        <v>99</v>
      </c>
      <c r="D64" s="2">
        <v>45080.022916666669</v>
      </c>
      <c r="E64" t="s">
        <v>98</v>
      </c>
      <c r="F64" t="s">
        <v>12</v>
      </c>
      <c r="G64">
        <v>9844</v>
      </c>
      <c r="I64" s="7"/>
    </row>
    <row r="65" spans="1:9" x14ac:dyDescent="0.3">
      <c r="A65">
        <v>41478</v>
      </c>
      <c r="B65">
        <v>871</v>
      </c>
      <c r="C65" s="1" t="s">
        <v>107</v>
      </c>
      <c r="D65" s="2">
        <v>45058.015277777777</v>
      </c>
      <c r="E65" t="s">
        <v>98</v>
      </c>
      <c r="F65" t="s">
        <v>48</v>
      </c>
      <c r="G65">
        <v>2454</v>
      </c>
      <c r="I65" s="7"/>
    </row>
    <row r="66" spans="1:9" x14ac:dyDescent="0.3">
      <c r="A66">
        <v>42094</v>
      </c>
      <c r="B66">
        <v>987</v>
      </c>
      <c r="C66" s="1" t="s">
        <v>99</v>
      </c>
      <c r="D66" s="2">
        <v>45093.940972222219</v>
      </c>
      <c r="E66" t="s">
        <v>98</v>
      </c>
      <c r="F66" t="s">
        <v>14</v>
      </c>
      <c r="G66">
        <v>4039</v>
      </c>
      <c r="I66" s="7"/>
    </row>
    <row r="67" spans="1:9" x14ac:dyDescent="0.3">
      <c r="A67">
        <v>43427</v>
      </c>
      <c r="B67">
        <v>1066</v>
      </c>
      <c r="C67" s="1" t="s">
        <v>113</v>
      </c>
      <c r="D67" s="2">
        <v>45003.974999999999</v>
      </c>
      <c r="E67" t="s">
        <v>191</v>
      </c>
      <c r="F67" t="s">
        <v>49</v>
      </c>
      <c r="G67">
        <v>959</v>
      </c>
      <c r="I67" s="7"/>
    </row>
    <row r="68" spans="1:9" x14ac:dyDescent="0.3">
      <c r="A68">
        <v>43722</v>
      </c>
      <c r="B68">
        <v>1223</v>
      </c>
      <c r="C68" s="1" t="s">
        <v>99</v>
      </c>
      <c r="D68" s="2">
        <v>45233.979861111111</v>
      </c>
      <c r="E68" t="s">
        <v>96</v>
      </c>
      <c r="F68" t="s">
        <v>16</v>
      </c>
      <c r="G68">
        <v>6074</v>
      </c>
      <c r="I68" s="7"/>
    </row>
    <row r="69" spans="1:9" x14ac:dyDescent="0.3">
      <c r="A69">
        <v>44241</v>
      </c>
      <c r="B69">
        <v>800</v>
      </c>
      <c r="C69" s="1" t="s">
        <v>111</v>
      </c>
      <c r="D69" s="2">
        <v>45214.022222222222</v>
      </c>
      <c r="E69" t="s">
        <v>191</v>
      </c>
      <c r="F69" t="s">
        <v>17</v>
      </c>
      <c r="G69">
        <v>3306</v>
      </c>
      <c r="I69" s="7"/>
    </row>
    <row r="70" spans="1:9" x14ac:dyDescent="0.3">
      <c r="A70">
        <v>44275</v>
      </c>
      <c r="B70">
        <v>423</v>
      </c>
      <c r="C70" s="1" t="s">
        <v>106</v>
      </c>
      <c r="D70" s="2">
        <v>45016.072916666664</v>
      </c>
      <c r="E70" t="s">
        <v>97</v>
      </c>
      <c r="F70" t="s">
        <v>18</v>
      </c>
      <c r="G70">
        <v>7290</v>
      </c>
      <c r="I70" s="7"/>
    </row>
    <row r="71" spans="1:9" x14ac:dyDescent="0.3">
      <c r="A71">
        <v>44486</v>
      </c>
      <c r="B71">
        <v>905</v>
      </c>
      <c r="C71" s="1" t="s">
        <v>99</v>
      </c>
      <c r="D71" s="2">
        <v>45086.02847222222</v>
      </c>
      <c r="E71" t="s">
        <v>98</v>
      </c>
      <c r="F71" t="s">
        <v>19</v>
      </c>
      <c r="G71">
        <v>8730</v>
      </c>
      <c r="I71" s="7"/>
    </row>
    <row r="72" spans="1:9" x14ac:dyDescent="0.3">
      <c r="A72">
        <v>47050</v>
      </c>
      <c r="B72">
        <v>1466</v>
      </c>
      <c r="C72" s="1" t="s">
        <v>111</v>
      </c>
      <c r="D72" s="2">
        <v>45248.011111111111</v>
      </c>
      <c r="E72" t="s">
        <v>98</v>
      </c>
      <c r="F72" t="s">
        <v>50</v>
      </c>
      <c r="G72">
        <v>6692</v>
      </c>
      <c r="I72" s="7"/>
    </row>
    <row r="73" spans="1:9" x14ac:dyDescent="0.3">
      <c r="A73">
        <v>47212</v>
      </c>
      <c r="B73">
        <v>1083</v>
      </c>
      <c r="C73" s="1" t="s">
        <v>105</v>
      </c>
      <c r="D73" s="2">
        <v>45116.981249999997</v>
      </c>
      <c r="E73" t="s">
        <v>96</v>
      </c>
      <c r="F73" t="s">
        <v>51</v>
      </c>
      <c r="G73">
        <v>1067</v>
      </c>
      <c r="I73" s="7"/>
    </row>
    <row r="74" spans="1:9" x14ac:dyDescent="0.3">
      <c r="A74">
        <v>49060</v>
      </c>
      <c r="B74">
        <v>430</v>
      </c>
      <c r="C74" s="1" t="s">
        <v>113</v>
      </c>
      <c r="D74" s="2">
        <v>45191.022916666669</v>
      </c>
      <c r="E74" t="s">
        <v>96</v>
      </c>
      <c r="F74" t="s">
        <v>22</v>
      </c>
      <c r="G74">
        <v>5513</v>
      </c>
      <c r="I74" s="7"/>
    </row>
    <row r="75" spans="1:9" x14ac:dyDescent="0.3">
      <c r="A75">
        <v>49520</v>
      </c>
      <c r="B75">
        <v>1670</v>
      </c>
      <c r="C75" s="1" t="s">
        <v>99</v>
      </c>
      <c r="D75" s="2">
        <v>45110.000694444447</v>
      </c>
      <c r="E75" t="s">
        <v>191</v>
      </c>
      <c r="F75" t="s">
        <v>4</v>
      </c>
      <c r="G75">
        <v>6214</v>
      </c>
      <c r="I75" s="7"/>
    </row>
    <row r="76" spans="1:9" x14ac:dyDescent="0.3">
      <c r="A76">
        <v>49544</v>
      </c>
      <c r="B76">
        <v>526</v>
      </c>
      <c r="C76" s="1" t="s">
        <v>99</v>
      </c>
      <c r="D76" s="2">
        <v>45227.00277777778</v>
      </c>
      <c r="E76" t="s">
        <v>98</v>
      </c>
      <c r="F76" t="s">
        <v>39</v>
      </c>
      <c r="G76">
        <v>7802</v>
      </c>
      <c r="I76" s="7"/>
    </row>
    <row r="77" spans="1:9" x14ac:dyDescent="0.3">
      <c r="A77">
        <v>50199</v>
      </c>
      <c r="B77">
        <v>105</v>
      </c>
      <c r="C77" s="1" t="s">
        <v>99</v>
      </c>
      <c r="D77" s="2">
        <v>44955.05972222222</v>
      </c>
      <c r="E77" t="s">
        <v>191</v>
      </c>
      <c r="F77" t="s">
        <v>24</v>
      </c>
      <c r="G77">
        <v>8898</v>
      </c>
      <c r="I77" s="7"/>
    </row>
    <row r="78" spans="1:9" x14ac:dyDescent="0.3">
      <c r="A78">
        <v>50499</v>
      </c>
      <c r="B78">
        <v>639</v>
      </c>
      <c r="C78" s="1" t="s">
        <v>99</v>
      </c>
      <c r="D78" s="2">
        <v>45018.963888888888</v>
      </c>
      <c r="E78" t="s">
        <v>98</v>
      </c>
      <c r="F78" t="s">
        <v>32</v>
      </c>
      <c r="G78">
        <v>3514</v>
      </c>
      <c r="I78" s="7"/>
    </row>
    <row r="79" spans="1:9" x14ac:dyDescent="0.3">
      <c r="A79">
        <v>51688</v>
      </c>
      <c r="B79">
        <v>453</v>
      </c>
      <c r="C79" s="1" t="s">
        <v>100</v>
      </c>
      <c r="D79" s="2">
        <v>45278.024305555555</v>
      </c>
      <c r="E79" t="s">
        <v>96</v>
      </c>
      <c r="F79" t="s">
        <v>25</v>
      </c>
      <c r="G79">
        <v>4365</v>
      </c>
      <c r="I79" s="7"/>
    </row>
    <row r="80" spans="1:9" x14ac:dyDescent="0.3">
      <c r="A80">
        <v>51913</v>
      </c>
      <c r="B80">
        <v>1208</v>
      </c>
      <c r="C80" s="1" t="s">
        <v>99</v>
      </c>
      <c r="D80" s="2">
        <v>45241.013888888891</v>
      </c>
      <c r="E80" t="s">
        <v>98</v>
      </c>
      <c r="F80" t="s">
        <v>13</v>
      </c>
      <c r="G80">
        <v>1733</v>
      </c>
      <c r="I80" s="7"/>
    </row>
    <row r="81" spans="1:9" x14ac:dyDescent="0.3">
      <c r="A81">
        <v>52659</v>
      </c>
      <c r="B81">
        <v>1282</v>
      </c>
      <c r="C81" s="1" t="s">
        <v>100</v>
      </c>
      <c r="D81" s="2">
        <v>45084.038194444445</v>
      </c>
      <c r="E81" t="s">
        <v>191</v>
      </c>
      <c r="F81" t="s">
        <v>27</v>
      </c>
      <c r="G81">
        <v>3865</v>
      </c>
      <c r="I81" s="7"/>
    </row>
    <row r="82" spans="1:9" x14ac:dyDescent="0.3">
      <c r="A82">
        <v>53119</v>
      </c>
      <c r="B82">
        <v>1257</v>
      </c>
      <c r="C82" s="1" t="s">
        <v>99</v>
      </c>
      <c r="D82" s="2">
        <v>45030.061111111114</v>
      </c>
      <c r="E82" t="s">
        <v>97</v>
      </c>
      <c r="F82" t="s">
        <v>4</v>
      </c>
      <c r="G82">
        <v>6403</v>
      </c>
      <c r="I82" s="7"/>
    </row>
    <row r="83" spans="1:9" x14ac:dyDescent="0.3">
      <c r="A83">
        <v>53899</v>
      </c>
      <c r="B83">
        <v>392</v>
      </c>
      <c r="C83" s="1" t="s">
        <v>113</v>
      </c>
      <c r="D83" s="2">
        <v>45192.036805555559</v>
      </c>
      <c r="E83" t="s">
        <v>191</v>
      </c>
      <c r="F83" t="s">
        <v>14</v>
      </c>
      <c r="G83">
        <v>8165</v>
      </c>
      <c r="I83" s="7"/>
    </row>
    <row r="84" spans="1:9" x14ac:dyDescent="0.3">
      <c r="A84">
        <v>54569</v>
      </c>
      <c r="B84">
        <v>147</v>
      </c>
      <c r="C84" s="1" t="s">
        <v>99</v>
      </c>
      <c r="D84" s="2">
        <v>45277.972916666666</v>
      </c>
      <c r="E84" t="s">
        <v>97</v>
      </c>
      <c r="F84" t="s">
        <v>6</v>
      </c>
      <c r="G84">
        <v>6561</v>
      </c>
      <c r="I84" s="7"/>
    </row>
    <row r="85" spans="1:9" x14ac:dyDescent="0.3">
      <c r="A85">
        <v>55920</v>
      </c>
      <c r="B85">
        <v>769</v>
      </c>
      <c r="C85" s="1" t="s">
        <v>100</v>
      </c>
      <c r="D85" s="2">
        <v>44964.968055555553</v>
      </c>
      <c r="E85" t="s">
        <v>96</v>
      </c>
      <c r="F85" t="s">
        <v>7</v>
      </c>
      <c r="G85">
        <v>9946</v>
      </c>
      <c r="I85" s="7"/>
    </row>
    <row r="86" spans="1:9" x14ac:dyDescent="0.3">
      <c r="A86">
        <v>56130</v>
      </c>
      <c r="B86">
        <v>1446</v>
      </c>
      <c r="C86" s="1" t="s">
        <v>109</v>
      </c>
      <c r="D86" s="2">
        <v>45168.978472222225</v>
      </c>
      <c r="E86" t="s">
        <v>98</v>
      </c>
      <c r="F86" t="s">
        <v>8</v>
      </c>
      <c r="G86">
        <v>9631</v>
      </c>
      <c r="I86" s="7"/>
    </row>
    <row r="87" spans="1:9" x14ac:dyDescent="0.3">
      <c r="A87">
        <v>56703</v>
      </c>
      <c r="B87">
        <v>381</v>
      </c>
      <c r="C87" s="1" t="s">
        <v>107</v>
      </c>
      <c r="D87" s="2">
        <v>45204.015277777777</v>
      </c>
      <c r="E87" t="s">
        <v>191</v>
      </c>
      <c r="F87" t="s">
        <v>9</v>
      </c>
      <c r="G87">
        <v>3490</v>
      </c>
      <c r="I87" s="7"/>
    </row>
    <row r="88" spans="1:9" x14ac:dyDescent="0.3">
      <c r="A88">
        <v>57478</v>
      </c>
      <c r="B88">
        <v>1004</v>
      </c>
      <c r="C88" s="1" t="s">
        <v>99</v>
      </c>
      <c r="D88" s="2">
        <v>44963.002083333333</v>
      </c>
      <c r="E88" t="s">
        <v>96</v>
      </c>
      <c r="F88" t="s">
        <v>10</v>
      </c>
      <c r="G88">
        <v>7689</v>
      </c>
      <c r="I88" s="7"/>
    </row>
    <row r="89" spans="1:9" x14ac:dyDescent="0.3">
      <c r="A89">
        <v>57568</v>
      </c>
      <c r="B89">
        <v>464</v>
      </c>
      <c r="C89" s="1" t="s">
        <v>107</v>
      </c>
      <c r="D89" s="2">
        <v>45006.037499999999</v>
      </c>
      <c r="E89" t="s">
        <v>98</v>
      </c>
      <c r="F89" t="s">
        <v>11</v>
      </c>
      <c r="G89">
        <v>5877</v>
      </c>
      <c r="I89" s="7"/>
    </row>
    <row r="90" spans="1:9" x14ac:dyDescent="0.3">
      <c r="A90">
        <v>57650</v>
      </c>
      <c r="B90">
        <v>1542</v>
      </c>
      <c r="C90" s="1" t="s">
        <v>100</v>
      </c>
      <c r="D90" s="2">
        <v>45227.00277777778</v>
      </c>
      <c r="E90" t="s">
        <v>191</v>
      </c>
      <c r="F90" t="s">
        <v>12</v>
      </c>
      <c r="G90">
        <v>1231</v>
      </c>
      <c r="I90" s="7"/>
    </row>
    <row r="91" spans="1:9" x14ac:dyDescent="0.3">
      <c r="A91">
        <v>58309</v>
      </c>
      <c r="B91">
        <v>479</v>
      </c>
      <c r="C91" s="1" t="s">
        <v>102</v>
      </c>
      <c r="D91" s="2">
        <v>44938.982638888891</v>
      </c>
      <c r="E91" t="s">
        <v>98</v>
      </c>
      <c r="F91" t="s">
        <v>48</v>
      </c>
      <c r="G91">
        <v>9668</v>
      </c>
      <c r="I91" s="7"/>
    </row>
    <row r="92" spans="1:9" x14ac:dyDescent="0.3">
      <c r="A92">
        <v>58546</v>
      </c>
      <c r="B92">
        <v>1218</v>
      </c>
      <c r="C92" s="1" t="s">
        <v>99</v>
      </c>
      <c r="D92" s="2">
        <v>45128.007638888892</v>
      </c>
      <c r="E92" t="s">
        <v>96</v>
      </c>
      <c r="F92" t="s">
        <v>14</v>
      </c>
      <c r="G92">
        <v>736</v>
      </c>
      <c r="I92" s="7"/>
    </row>
    <row r="93" spans="1:9" x14ac:dyDescent="0.3">
      <c r="A93">
        <v>59723</v>
      </c>
      <c r="B93">
        <v>1606</v>
      </c>
      <c r="C93" s="1" t="s">
        <v>100</v>
      </c>
      <c r="D93" s="2">
        <v>45235.045138888891</v>
      </c>
      <c r="E93" t="s">
        <v>96</v>
      </c>
      <c r="F93" t="s">
        <v>15</v>
      </c>
      <c r="G93">
        <v>3606</v>
      </c>
      <c r="I93" s="7"/>
    </row>
    <row r="94" spans="1:9" x14ac:dyDescent="0.3">
      <c r="A94">
        <v>60635</v>
      </c>
      <c r="B94">
        <v>723</v>
      </c>
      <c r="C94" s="1" t="s">
        <v>108</v>
      </c>
      <c r="D94" s="2">
        <v>44939.004861111112</v>
      </c>
      <c r="E94" t="s">
        <v>96</v>
      </c>
      <c r="F94" t="s">
        <v>16</v>
      </c>
      <c r="G94">
        <v>2575</v>
      </c>
      <c r="I94" s="7"/>
    </row>
    <row r="95" spans="1:9" x14ac:dyDescent="0.3">
      <c r="A95">
        <v>60770</v>
      </c>
      <c r="B95">
        <v>1934</v>
      </c>
      <c r="C95" s="1" t="s">
        <v>105</v>
      </c>
      <c r="D95" s="2">
        <v>44932.032638888886</v>
      </c>
      <c r="E95" t="s">
        <v>97</v>
      </c>
      <c r="F95" t="s">
        <v>17</v>
      </c>
      <c r="G95">
        <v>7606</v>
      </c>
      <c r="I95" s="7"/>
    </row>
    <row r="96" spans="1:9" x14ac:dyDescent="0.3">
      <c r="A96">
        <v>60781</v>
      </c>
      <c r="B96">
        <v>353</v>
      </c>
      <c r="C96" s="1" t="s">
        <v>100</v>
      </c>
      <c r="D96" s="2">
        <v>45225.069444444445</v>
      </c>
      <c r="E96" t="s">
        <v>97</v>
      </c>
      <c r="F96" t="s">
        <v>18</v>
      </c>
      <c r="G96">
        <v>936</v>
      </c>
      <c r="I96" s="7"/>
    </row>
    <row r="97" spans="1:9" x14ac:dyDescent="0.3">
      <c r="A97">
        <v>61005</v>
      </c>
      <c r="B97">
        <v>480</v>
      </c>
      <c r="C97" s="1" t="s">
        <v>102</v>
      </c>
      <c r="D97" s="2">
        <v>44928.031944444447</v>
      </c>
      <c r="E97" t="s">
        <v>96</v>
      </c>
      <c r="F97" t="s">
        <v>19</v>
      </c>
      <c r="G97">
        <v>7727</v>
      </c>
      <c r="I97" s="7"/>
    </row>
    <row r="98" spans="1:9" x14ac:dyDescent="0.3">
      <c r="A98">
        <v>61504</v>
      </c>
      <c r="B98">
        <v>260</v>
      </c>
      <c r="C98" s="1" t="s">
        <v>99</v>
      </c>
      <c r="D98" s="2">
        <v>45286.022222222222</v>
      </c>
      <c r="E98" t="s">
        <v>97</v>
      </c>
      <c r="F98" t="s">
        <v>20</v>
      </c>
      <c r="G98">
        <v>7129</v>
      </c>
      <c r="I98" s="7"/>
    </row>
    <row r="99" spans="1:9" x14ac:dyDescent="0.3">
      <c r="A99">
        <v>61520</v>
      </c>
      <c r="B99">
        <v>1870</v>
      </c>
      <c r="C99" s="1" t="s">
        <v>99</v>
      </c>
      <c r="D99" s="2">
        <v>45099.984027777777</v>
      </c>
      <c r="E99" t="s">
        <v>191</v>
      </c>
      <c r="F99" t="s">
        <v>51</v>
      </c>
      <c r="G99">
        <v>3077</v>
      </c>
      <c r="I99" s="7"/>
    </row>
    <row r="100" spans="1:9" x14ac:dyDescent="0.3">
      <c r="A100">
        <v>63153</v>
      </c>
      <c r="B100">
        <v>765</v>
      </c>
      <c r="C100" s="1" t="s">
        <v>103</v>
      </c>
      <c r="D100" s="2">
        <v>45013.977083333331</v>
      </c>
      <c r="E100" t="s">
        <v>191</v>
      </c>
      <c r="F100" t="s">
        <v>22</v>
      </c>
      <c r="G100">
        <v>5427</v>
      </c>
      <c r="I100" s="7"/>
    </row>
    <row r="101" spans="1:9" x14ac:dyDescent="0.3">
      <c r="A101">
        <v>64461</v>
      </c>
      <c r="B101">
        <v>1755</v>
      </c>
      <c r="C101" s="1" t="s">
        <v>105</v>
      </c>
      <c r="D101" s="2">
        <v>45006.984722222223</v>
      </c>
      <c r="E101" t="s">
        <v>191</v>
      </c>
      <c r="F101" t="s">
        <v>4</v>
      </c>
      <c r="G101">
        <v>7725</v>
      </c>
      <c r="I101" s="7"/>
    </row>
    <row r="102" spans="1:9" x14ac:dyDescent="0.3">
      <c r="A102">
        <v>66118</v>
      </c>
      <c r="B102">
        <v>1425</v>
      </c>
      <c r="C102" s="1" t="s">
        <v>101</v>
      </c>
      <c r="D102" s="2">
        <v>44982.007638888892</v>
      </c>
      <c r="E102" t="s">
        <v>96</v>
      </c>
      <c r="F102" t="s">
        <v>39</v>
      </c>
      <c r="G102">
        <v>1282</v>
      </c>
      <c r="I102" s="7"/>
    </row>
    <row r="103" spans="1:9" x14ac:dyDescent="0.3">
      <c r="A103">
        <v>66951</v>
      </c>
      <c r="B103">
        <v>342</v>
      </c>
      <c r="C103" s="1" t="s">
        <v>113</v>
      </c>
      <c r="D103" s="2">
        <v>45134.00277777778</v>
      </c>
      <c r="E103" t="s">
        <v>191</v>
      </c>
      <c r="F103" t="s">
        <v>9</v>
      </c>
      <c r="G103">
        <v>7338</v>
      </c>
      <c r="I103" s="7"/>
    </row>
    <row r="104" spans="1:9" x14ac:dyDescent="0.3">
      <c r="A104">
        <v>69722</v>
      </c>
      <c r="B104">
        <v>571</v>
      </c>
      <c r="C104" s="1" t="s">
        <v>102</v>
      </c>
      <c r="D104" s="2">
        <v>45174.040277777778</v>
      </c>
      <c r="E104" t="s">
        <v>98</v>
      </c>
      <c r="F104" t="s">
        <v>32</v>
      </c>
      <c r="G104">
        <v>1269</v>
      </c>
      <c r="I104" s="7"/>
    </row>
    <row r="105" spans="1:9" x14ac:dyDescent="0.3">
      <c r="A105">
        <v>69918</v>
      </c>
      <c r="B105">
        <v>1378</v>
      </c>
      <c r="C105" s="1" t="s">
        <v>105</v>
      </c>
      <c r="D105" s="2">
        <v>44992.006249999999</v>
      </c>
      <c r="E105" t="s">
        <v>97</v>
      </c>
      <c r="F105" t="s">
        <v>25</v>
      </c>
      <c r="G105">
        <v>8657</v>
      </c>
      <c r="I105" s="7"/>
    </row>
    <row r="106" spans="1:9" x14ac:dyDescent="0.3">
      <c r="A106">
        <v>69942</v>
      </c>
      <c r="B106">
        <v>1070</v>
      </c>
      <c r="C106" s="1" t="s">
        <v>106</v>
      </c>
      <c r="D106" s="2">
        <v>45273.957638888889</v>
      </c>
      <c r="E106" t="s">
        <v>98</v>
      </c>
      <c r="F106" t="s">
        <v>26</v>
      </c>
      <c r="G106">
        <v>3418</v>
      </c>
      <c r="I106" s="7"/>
    </row>
    <row r="107" spans="1:9" x14ac:dyDescent="0.3">
      <c r="A107">
        <v>70005</v>
      </c>
      <c r="B107">
        <v>1014</v>
      </c>
      <c r="C107" s="1" t="s">
        <v>113</v>
      </c>
      <c r="D107" s="2">
        <v>45086.003472222219</v>
      </c>
      <c r="E107" t="s">
        <v>97</v>
      </c>
      <c r="F107" t="s">
        <v>27</v>
      </c>
      <c r="G107">
        <v>3582</v>
      </c>
      <c r="I107" s="7"/>
    </row>
    <row r="108" spans="1:9" x14ac:dyDescent="0.3">
      <c r="A108">
        <v>70020</v>
      </c>
      <c r="B108">
        <v>1811</v>
      </c>
      <c r="C108" s="1" t="s">
        <v>99</v>
      </c>
      <c r="D108" s="2">
        <v>44943.004861111112</v>
      </c>
      <c r="E108" t="s">
        <v>97</v>
      </c>
      <c r="F108" t="s">
        <v>52</v>
      </c>
      <c r="G108">
        <v>7484</v>
      </c>
      <c r="I108" s="7"/>
    </row>
    <row r="109" spans="1:9" x14ac:dyDescent="0.3">
      <c r="A109">
        <v>71722</v>
      </c>
      <c r="B109">
        <v>1420</v>
      </c>
      <c r="C109" s="1" t="s">
        <v>99</v>
      </c>
      <c r="D109" s="2">
        <v>45184.023611111108</v>
      </c>
      <c r="E109" t="s">
        <v>97</v>
      </c>
      <c r="F109" t="s">
        <v>23</v>
      </c>
      <c r="G109">
        <v>8556</v>
      </c>
      <c r="I109" s="7"/>
    </row>
    <row r="110" spans="1:9" x14ac:dyDescent="0.3">
      <c r="A110">
        <v>72556</v>
      </c>
      <c r="B110">
        <v>89</v>
      </c>
      <c r="C110" s="1" t="s">
        <v>107</v>
      </c>
      <c r="D110" s="2">
        <v>45120.091666666667</v>
      </c>
      <c r="E110" t="s">
        <v>98</v>
      </c>
      <c r="F110" t="s">
        <v>53</v>
      </c>
      <c r="G110">
        <v>427</v>
      </c>
      <c r="I110" s="7"/>
    </row>
    <row r="111" spans="1:9" x14ac:dyDescent="0.3">
      <c r="A111">
        <v>73057</v>
      </c>
      <c r="B111">
        <v>306</v>
      </c>
      <c r="C111" s="1" t="s">
        <v>113</v>
      </c>
      <c r="D111" s="2">
        <v>45237.038194444445</v>
      </c>
      <c r="E111" t="s">
        <v>97</v>
      </c>
      <c r="F111" t="s">
        <v>54</v>
      </c>
      <c r="G111">
        <v>7936</v>
      </c>
      <c r="I111" s="7"/>
    </row>
    <row r="112" spans="1:9" x14ac:dyDescent="0.3">
      <c r="A112">
        <v>73293</v>
      </c>
      <c r="B112">
        <v>128</v>
      </c>
      <c r="C112" s="1" t="s">
        <v>99</v>
      </c>
      <c r="D112" s="2">
        <v>45272.057638888888</v>
      </c>
      <c r="E112" t="s">
        <v>97</v>
      </c>
      <c r="F112" t="s">
        <v>20</v>
      </c>
      <c r="G112">
        <v>7868</v>
      </c>
      <c r="I112" s="7"/>
    </row>
    <row r="113" spans="1:9" x14ac:dyDescent="0.3">
      <c r="A113">
        <v>73642</v>
      </c>
      <c r="B113">
        <v>1519</v>
      </c>
      <c r="C113" s="1" t="s">
        <v>105</v>
      </c>
      <c r="D113" s="2">
        <v>45194.052777777775</v>
      </c>
      <c r="E113" t="s">
        <v>191</v>
      </c>
      <c r="F113" t="s">
        <v>41</v>
      </c>
      <c r="G113">
        <v>3758</v>
      </c>
      <c r="I113" s="7"/>
    </row>
    <row r="114" spans="1:9" x14ac:dyDescent="0.3">
      <c r="A114">
        <v>73914</v>
      </c>
      <c r="B114">
        <v>1772</v>
      </c>
      <c r="C114" s="1" t="s">
        <v>99</v>
      </c>
      <c r="D114" s="2">
        <v>45100.030555555553</v>
      </c>
      <c r="E114" t="s">
        <v>96</v>
      </c>
      <c r="F114" t="s">
        <v>55</v>
      </c>
      <c r="G114">
        <v>8306</v>
      </c>
      <c r="I114" s="7"/>
    </row>
    <row r="115" spans="1:9" x14ac:dyDescent="0.3">
      <c r="A115">
        <v>74485</v>
      </c>
      <c r="B115">
        <v>1247</v>
      </c>
      <c r="C115" s="1" t="s">
        <v>99</v>
      </c>
      <c r="D115" s="2">
        <v>45274.013888888891</v>
      </c>
      <c r="E115" t="s">
        <v>97</v>
      </c>
      <c r="F115" t="s">
        <v>56</v>
      </c>
      <c r="G115">
        <v>4523</v>
      </c>
      <c r="I115" s="7"/>
    </row>
    <row r="116" spans="1:9" x14ac:dyDescent="0.3">
      <c r="A116">
        <v>74526</v>
      </c>
      <c r="B116">
        <v>1489</v>
      </c>
      <c r="C116" s="1" t="s">
        <v>105</v>
      </c>
      <c r="D116" s="2">
        <v>45273.070138888892</v>
      </c>
      <c r="E116" t="s">
        <v>98</v>
      </c>
      <c r="F116" t="s">
        <v>57</v>
      </c>
      <c r="G116">
        <v>1132</v>
      </c>
      <c r="I116" s="7"/>
    </row>
    <row r="117" spans="1:9" x14ac:dyDescent="0.3">
      <c r="A117">
        <v>75315</v>
      </c>
      <c r="B117">
        <v>1291</v>
      </c>
      <c r="C117" s="1" t="s">
        <v>99</v>
      </c>
      <c r="D117" s="2">
        <v>45138.032638888886</v>
      </c>
      <c r="E117" t="s">
        <v>98</v>
      </c>
      <c r="F117" t="s">
        <v>58</v>
      </c>
      <c r="G117">
        <v>7931</v>
      </c>
      <c r="I117" s="7"/>
    </row>
    <row r="118" spans="1:9" x14ac:dyDescent="0.3">
      <c r="A118">
        <v>75706</v>
      </c>
      <c r="B118">
        <v>737</v>
      </c>
      <c r="C118" s="1" t="s">
        <v>113</v>
      </c>
      <c r="D118" s="2">
        <v>45021.993750000001</v>
      </c>
      <c r="E118" t="s">
        <v>98</v>
      </c>
      <c r="F118" t="s">
        <v>59</v>
      </c>
      <c r="G118">
        <v>989</v>
      </c>
      <c r="I118" s="7"/>
    </row>
    <row r="119" spans="1:9" x14ac:dyDescent="0.3">
      <c r="A119">
        <v>76181</v>
      </c>
      <c r="B119">
        <v>773</v>
      </c>
      <c r="C119" s="1" t="s">
        <v>99</v>
      </c>
      <c r="D119" s="2">
        <v>45220.033333333333</v>
      </c>
      <c r="E119" t="s">
        <v>191</v>
      </c>
      <c r="F119" t="s">
        <v>4</v>
      </c>
      <c r="G119">
        <v>2221</v>
      </c>
      <c r="I119" s="7"/>
    </row>
    <row r="120" spans="1:9" x14ac:dyDescent="0.3">
      <c r="A120">
        <v>78613</v>
      </c>
      <c r="B120">
        <v>784</v>
      </c>
      <c r="C120" s="1" t="s">
        <v>99</v>
      </c>
      <c r="D120" s="2">
        <v>44999.001388888886</v>
      </c>
      <c r="E120" t="s">
        <v>191</v>
      </c>
      <c r="F120" t="s">
        <v>47</v>
      </c>
      <c r="G120">
        <v>6104</v>
      </c>
      <c r="I120" s="7"/>
    </row>
    <row r="121" spans="1:9" x14ac:dyDescent="0.3">
      <c r="A121">
        <v>79407</v>
      </c>
      <c r="B121">
        <v>1784</v>
      </c>
      <c r="C121" s="1" t="s">
        <v>99</v>
      </c>
      <c r="D121" s="2">
        <v>45146.943749999999</v>
      </c>
      <c r="E121" t="s">
        <v>191</v>
      </c>
      <c r="F121" t="s">
        <v>60</v>
      </c>
      <c r="G121">
        <v>8067</v>
      </c>
      <c r="I121" s="7"/>
    </row>
    <row r="122" spans="1:9" x14ac:dyDescent="0.3">
      <c r="A122">
        <v>80630</v>
      </c>
      <c r="B122">
        <v>748</v>
      </c>
      <c r="C122" s="1" t="s">
        <v>99</v>
      </c>
      <c r="D122" s="2">
        <v>45059.980555555558</v>
      </c>
      <c r="E122" t="s">
        <v>191</v>
      </c>
      <c r="F122" t="s">
        <v>61</v>
      </c>
      <c r="G122">
        <v>62</v>
      </c>
      <c r="I122" s="7"/>
    </row>
    <row r="123" spans="1:9" x14ac:dyDescent="0.3">
      <c r="A123">
        <v>80707</v>
      </c>
      <c r="B123">
        <v>1993</v>
      </c>
      <c r="C123" s="1" t="s">
        <v>99</v>
      </c>
      <c r="D123" s="2">
        <v>45269.04791666667</v>
      </c>
      <c r="E123" t="s">
        <v>97</v>
      </c>
      <c r="F123" t="s">
        <v>62</v>
      </c>
      <c r="G123">
        <v>2966</v>
      </c>
      <c r="I123" s="7"/>
    </row>
    <row r="124" spans="1:9" x14ac:dyDescent="0.3">
      <c r="A124">
        <v>81061</v>
      </c>
      <c r="B124">
        <v>676</v>
      </c>
      <c r="C124" s="1" t="s">
        <v>113</v>
      </c>
      <c r="D124" s="2">
        <v>45015.019444444442</v>
      </c>
      <c r="E124" t="s">
        <v>98</v>
      </c>
      <c r="F124" t="s">
        <v>33</v>
      </c>
      <c r="G124">
        <v>4219</v>
      </c>
      <c r="I124" s="7"/>
    </row>
    <row r="125" spans="1:9" x14ac:dyDescent="0.3">
      <c r="A125">
        <v>81431</v>
      </c>
      <c r="B125">
        <v>508</v>
      </c>
      <c r="C125" s="1" t="s">
        <v>110</v>
      </c>
      <c r="D125" s="2">
        <v>45122.027083333334</v>
      </c>
      <c r="E125" t="s">
        <v>97</v>
      </c>
      <c r="F125" t="s">
        <v>63</v>
      </c>
      <c r="G125">
        <v>9101</v>
      </c>
      <c r="I125" s="7"/>
    </row>
    <row r="126" spans="1:9" x14ac:dyDescent="0.3">
      <c r="A126">
        <v>82314</v>
      </c>
      <c r="B126">
        <v>1242</v>
      </c>
      <c r="C126" s="1" t="s">
        <v>105</v>
      </c>
      <c r="D126" s="2">
        <v>45281.035416666666</v>
      </c>
      <c r="E126" t="s">
        <v>97</v>
      </c>
      <c r="F126" t="s">
        <v>21</v>
      </c>
      <c r="G126">
        <v>9870</v>
      </c>
      <c r="I126" s="7"/>
    </row>
    <row r="127" spans="1:9" x14ac:dyDescent="0.3">
      <c r="A127">
        <v>82480</v>
      </c>
      <c r="B127">
        <v>1899</v>
      </c>
      <c r="C127" s="1" t="s">
        <v>99</v>
      </c>
      <c r="D127" s="2">
        <v>44968.994444444441</v>
      </c>
      <c r="E127" t="s">
        <v>98</v>
      </c>
      <c r="F127" t="s">
        <v>31</v>
      </c>
      <c r="G127">
        <v>3220</v>
      </c>
      <c r="I127" s="7"/>
    </row>
    <row r="128" spans="1:9" x14ac:dyDescent="0.3">
      <c r="A128">
        <v>82755</v>
      </c>
      <c r="B128">
        <v>689</v>
      </c>
      <c r="C128" s="1" t="s">
        <v>100</v>
      </c>
      <c r="D128" s="2">
        <v>45232.054861111108</v>
      </c>
      <c r="E128" t="s">
        <v>97</v>
      </c>
      <c r="F128" t="s">
        <v>27</v>
      </c>
      <c r="G128">
        <v>5551</v>
      </c>
      <c r="I128" s="7"/>
    </row>
    <row r="129" spans="1:9" x14ac:dyDescent="0.3">
      <c r="A129">
        <v>83365</v>
      </c>
      <c r="B129">
        <v>829</v>
      </c>
      <c r="C129" s="1" t="s">
        <v>99</v>
      </c>
      <c r="D129" s="2">
        <v>45051.998611111114</v>
      </c>
      <c r="E129" t="s">
        <v>191</v>
      </c>
      <c r="F129" t="s">
        <v>5</v>
      </c>
      <c r="G129">
        <v>7937</v>
      </c>
      <c r="I129" s="7"/>
    </row>
    <row r="130" spans="1:9" x14ac:dyDescent="0.3">
      <c r="A130">
        <v>83818</v>
      </c>
      <c r="B130">
        <v>827</v>
      </c>
      <c r="C130" s="1" t="s">
        <v>106</v>
      </c>
      <c r="D130" s="2">
        <v>45033.027777777781</v>
      </c>
      <c r="E130" t="s">
        <v>97</v>
      </c>
      <c r="F130" t="s">
        <v>64</v>
      </c>
      <c r="G130">
        <v>7643</v>
      </c>
      <c r="I130" s="7"/>
    </row>
    <row r="131" spans="1:9" x14ac:dyDescent="0.3">
      <c r="A131">
        <v>84351</v>
      </c>
      <c r="B131">
        <v>1331</v>
      </c>
      <c r="C131" s="1" t="s">
        <v>99</v>
      </c>
      <c r="D131" s="2">
        <v>45035.009027777778</v>
      </c>
      <c r="E131" t="s">
        <v>191</v>
      </c>
      <c r="F131" t="s">
        <v>8</v>
      </c>
      <c r="G131">
        <v>4824</v>
      </c>
      <c r="I131" s="7"/>
    </row>
    <row r="132" spans="1:9" x14ac:dyDescent="0.3">
      <c r="A132">
        <v>85001</v>
      </c>
      <c r="B132">
        <v>266</v>
      </c>
      <c r="C132" s="1" t="s">
        <v>99</v>
      </c>
      <c r="D132" s="2">
        <v>45242.047222222223</v>
      </c>
      <c r="E132" t="s">
        <v>191</v>
      </c>
      <c r="F132" t="s">
        <v>6</v>
      </c>
      <c r="G132">
        <v>9796</v>
      </c>
      <c r="I132" s="7"/>
    </row>
    <row r="133" spans="1:9" x14ac:dyDescent="0.3">
      <c r="A133">
        <v>85142</v>
      </c>
      <c r="B133">
        <v>1794</v>
      </c>
      <c r="C133" s="1" t="s">
        <v>101</v>
      </c>
      <c r="D133" s="2">
        <v>44976.094444444447</v>
      </c>
      <c r="E133" t="s">
        <v>98</v>
      </c>
      <c r="F133" t="s">
        <v>65</v>
      </c>
      <c r="G133">
        <v>1569</v>
      </c>
      <c r="I133" s="7"/>
    </row>
    <row r="134" spans="1:9" x14ac:dyDescent="0.3">
      <c r="A134">
        <v>85195</v>
      </c>
      <c r="B134">
        <v>1954</v>
      </c>
      <c r="C134" s="1" t="s">
        <v>102</v>
      </c>
      <c r="D134" s="2">
        <v>45226.981944444444</v>
      </c>
      <c r="E134" t="s">
        <v>191</v>
      </c>
      <c r="F134" t="s">
        <v>62</v>
      </c>
      <c r="G134">
        <v>1860</v>
      </c>
      <c r="I134" s="7"/>
    </row>
    <row r="135" spans="1:9" x14ac:dyDescent="0.3">
      <c r="A135">
        <v>85703</v>
      </c>
      <c r="B135">
        <v>142</v>
      </c>
      <c r="C135" s="1" t="s">
        <v>113</v>
      </c>
      <c r="D135" s="2">
        <v>44931.990972222222</v>
      </c>
      <c r="E135" t="s">
        <v>97</v>
      </c>
      <c r="F135" t="s">
        <v>21</v>
      </c>
      <c r="G135">
        <v>3427</v>
      </c>
      <c r="I135" s="7"/>
    </row>
    <row r="136" spans="1:9" x14ac:dyDescent="0.3">
      <c r="A136">
        <v>85897</v>
      </c>
      <c r="B136">
        <v>948</v>
      </c>
      <c r="C136" s="1" t="s">
        <v>102</v>
      </c>
      <c r="D136" s="2">
        <v>44955.98541666667</v>
      </c>
      <c r="E136" t="s">
        <v>98</v>
      </c>
      <c r="F136" t="s">
        <v>66</v>
      </c>
      <c r="G136">
        <v>4650</v>
      </c>
      <c r="I136" s="7"/>
    </row>
    <row r="137" spans="1:9" x14ac:dyDescent="0.3">
      <c r="A137">
        <v>86258</v>
      </c>
      <c r="B137">
        <v>726</v>
      </c>
      <c r="C137" s="1" t="s">
        <v>99</v>
      </c>
      <c r="D137" s="2">
        <v>45253.078472222223</v>
      </c>
      <c r="E137" t="s">
        <v>97</v>
      </c>
      <c r="F137" t="s">
        <v>29</v>
      </c>
      <c r="G137">
        <v>6129</v>
      </c>
      <c r="I137" s="7"/>
    </row>
    <row r="138" spans="1:9" x14ac:dyDescent="0.3">
      <c r="A138">
        <v>88069</v>
      </c>
      <c r="B138">
        <v>61</v>
      </c>
      <c r="C138" s="1" t="s">
        <v>105</v>
      </c>
      <c r="D138" s="2">
        <v>44952.061805555553</v>
      </c>
      <c r="E138" t="s">
        <v>96</v>
      </c>
      <c r="F138" t="s">
        <v>9</v>
      </c>
      <c r="G138">
        <v>8410</v>
      </c>
      <c r="I138" s="7"/>
    </row>
    <row r="139" spans="1:9" x14ac:dyDescent="0.3">
      <c r="A139">
        <v>88156</v>
      </c>
      <c r="B139">
        <v>719</v>
      </c>
      <c r="C139" s="1" t="s">
        <v>103</v>
      </c>
      <c r="D139" s="2">
        <v>45274.046527777777</v>
      </c>
      <c r="E139" t="s">
        <v>96</v>
      </c>
      <c r="F139" t="s">
        <v>30</v>
      </c>
      <c r="G139">
        <v>9836</v>
      </c>
      <c r="I139" s="7"/>
    </row>
    <row r="140" spans="1:9" x14ac:dyDescent="0.3">
      <c r="A140">
        <v>89811</v>
      </c>
      <c r="B140">
        <v>1007</v>
      </c>
      <c r="C140" s="1" t="s">
        <v>99</v>
      </c>
      <c r="D140" s="2">
        <v>45137.986111111109</v>
      </c>
      <c r="E140" t="s">
        <v>98</v>
      </c>
      <c r="F140" t="s">
        <v>67</v>
      </c>
      <c r="G140">
        <v>3761</v>
      </c>
      <c r="I140" s="7"/>
    </row>
    <row r="141" spans="1:9" x14ac:dyDescent="0.3">
      <c r="A141">
        <v>89864</v>
      </c>
      <c r="B141">
        <v>1150</v>
      </c>
      <c r="C141" s="1" t="s">
        <v>99</v>
      </c>
      <c r="D141" s="2">
        <v>45215.07708333333</v>
      </c>
      <c r="E141" t="s">
        <v>96</v>
      </c>
      <c r="F141" t="s">
        <v>53</v>
      </c>
      <c r="G141">
        <v>8022</v>
      </c>
      <c r="I141" s="7"/>
    </row>
    <row r="142" spans="1:9" x14ac:dyDescent="0.3">
      <c r="A142">
        <v>92317</v>
      </c>
      <c r="B142">
        <v>820</v>
      </c>
      <c r="C142" s="1" t="s">
        <v>107</v>
      </c>
      <c r="D142" s="2">
        <v>44967.05972222222</v>
      </c>
      <c r="E142" t="s">
        <v>98</v>
      </c>
      <c r="F142" t="s">
        <v>33</v>
      </c>
      <c r="G142">
        <v>6790</v>
      </c>
      <c r="I142" s="7"/>
    </row>
    <row r="143" spans="1:9" x14ac:dyDescent="0.3">
      <c r="A143">
        <v>93408</v>
      </c>
      <c r="B143">
        <v>1804</v>
      </c>
      <c r="C143" s="1" t="s">
        <v>101</v>
      </c>
      <c r="D143" s="2">
        <v>45235.95416666667</v>
      </c>
      <c r="E143" t="s">
        <v>97</v>
      </c>
      <c r="F143" t="s">
        <v>34</v>
      </c>
      <c r="G143">
        <v>6323</v>
      </c>
      <c r="I143" s="7"/>
    </row>
    <row r="144" spans="1:9" x14ac:dyDescent="0.3">
      <c r="A144">
        <v>94344</v>
      </c>
      <c r="B144">
        <v>1122</v>
      </c>
      <c r="C144" s="1" t="s">
        <v>109</v>
      </c>
      <c r="D144" s="2">
        <v>44999.03402777778</v>
      </c>
      <c r="E144" t="s">
        <v>191</v>
      </c>
      <c r="F144" t="s">
        <v>68</v>
      </c>
      <c r="G144">
        <v>5649</v>
      </c>
      <c r="I144" s="7"/>
    </row>
    <row r="145" spans="1:9" x14ac:dyDescent="0.3">
      <c r="A145">
        <v>94709</v>
      </c>
      <c r="B145">
        <v>991</v>
      </c>
      <c r="C145" s="1" t="s">
        <v>99</v>
      </c>
      <c r="D145" s="2">
        <v>45061.941666666666</v>
      </c>
      <c r="E145" t="s">
        <v>98</v>
      </c>
      <c r="F145" t="s">
        <v>69</v>
      </c>
      <c r="G145">
        <v>1850</v>
      </c>
      <c r="I145" s="7"/>
    </row>
    <row r="146" spans="1:9" x14ac:dyDescent="0.3">
      <c r="A146">
        <v>95054</v>
      </c>
      <c r="B146">
        <v>1666</v>
      </c>
      <c r="C146" s="1" t="s">
        <v>105</v>
      </c>
      <c r="D146" s="2">
        <v>45087.027777777781</v>
      </c>
      <c r="E146" t="s">
        <v>96</v>
      </c>
      <c r="F146" t="s">
        <v>43</v>
      </c>
      <c r="G146">
        <v>2320</v>
      </c>
      <c r="I146" s="7"/>
    </row>
    <row r="147" spans="1:9" x14ac:dyDescent="0.3">
      <c r="A147">
        <v>95500</v>
      </c>
      <c r="B147">
        <v>158</v>
      </c>
      <c r="C147" s="1" t="s">
        <v>99</v>
      </c>
      <c r="D147" s="2">
        <v>45010.035416666666</v>
      </c>
      <c r="E147" t="s">
        <v>191</v>
      </c>
      <c r="F147" t="s">
        <v>38</v>
      </c>
      <c r="G147">
        <v>7674</v>
      </c>
      <c r="I147" s="7"/>
    </row>
    <row r="148" spans="1:9" x14ac:dyDescent="0.3">
      <c r="A148">
        <v>95657</v>
      </c>
      <c r="B148">
        <v>985</v>
      </c>
      <c r="C148" s="1" t="s">
        <v>99</v>
      </c>
      <c r="D148" s="2">
        <v>45058.986111111109</v>
      </c>
      <c r="E148" t="s">
        <v>96</v>
      </c>
      <c r="F148" t="s">
        <v>69</v>
      </c>
      <c r="G148">
        <v>8990</v>
      </c>
      <c r="I148" s="7"/>
    </row>
    <row r="149" spans="1:9" x14ac:dyDescent="0.3">
      <c r="A149">
        <v>98453</v>
      </c>
      <c r="B149">
        <v>1169</v>
      </c>
      <c r="C149" s="1" t="s">
        <v>100</v>
      </c>
      <c r="D149" s="2">
        <v>45045.006944444445</v>
      </c>
      <c r="E149" t="s">
        <v>191</v>
      </c>
      <c r="F149" t="s">
        <v>24</v>
      </c>
      <c r="G149">
        <v>2261</v>
      </c>
      <c r="I149" s="7"/>
    </row>
    <row r="150" spans="1:9" x14ac:dyDescent="0.3">
      <c r="A150">
        <v>98856</v>
      </c>
      <c r="B150">
        <v>129</v>
      </c>
      <c r="C150" s="1" t="s">
        <v>99</v>
      </c>
      <c r="D150" s="2">
        <v>45239.006944444445</v>
      </c>
      <c r="E150" t="s">
        <v>98</v>
      </c>
      <c r="F150" t="s">
        <v>22</v>
      </c>
      <c r="G150">
        <v>7750</v>
      </c>
      <c r="I150" s="7"/>
    </row>
    <row r="151" spans="1:9" x14ac:dyDescent="0.3">
      <c r="A151">
        <v>98968</v>
      </c>
      <c r="B151">
        <v>215</v>
      </c>
      <c r="C151" s="1" t="s">
        <v>99</v>
      </c>
      <c r="D151" s="2">
        <v>44949.009027777778</v>
      </c>
      <c r="E151" t="s">
        <v>97</v>
      </c>
      <c r="F151" t="s">
        <v>41</v>
      </c>
      <c r="G151">
        <v>2161</v>
      </c>
      <c r="I151" s="7"/>
    </row>
    <row r="152" spans="1:9" x14ac:dyDescent="0.3">
      <c r="A152">
        <v>99495</v>
      </c>
      <c r="B152">
        <v>1957</v>
      </c>
      <c r="C152" s="1" t="s">
        <v>99</v>
      </c>
      <c r="D152" s="2">
        <v>45001.979861111111</v>
      </c>
      <c r="E152" t="s">
        <v>98</v>
      </c>
      <c r="F152" t="s">
        <v>19</v>
      </c>
      <c r="G152">
        <v>1403</v>
      </c>
      <c r="I152" s="7"/>
    </row>
    <row r="153" spans="1:9" x14ac:dyDescent="0.3">
      <c r="A153">
        <v>101471</v>
      </c>
      <c r="B153">
        <v>584</v>
      </c>
      <c r="C153" s="1" t="s">
        <v>99</v>
      </c>
      <c r="D153" s="2">
        <v>45255.05</v>
      </c>
      <c r="E153" t="s">
        <v>96</v>
      </c>
      <c r="F153" t="s">
        <v>35</v>
      </c>
      <c r="G153">
        <v>9105</v>
      </c>
      <c r="I153" s="7"/>
    </row>
    <row r="154" spans="1:9" x14ac:dyDescent="0.3">
      <c r="A154">
        <v>101807</v>
      </c>
      <c r="B154">
        <v>1181</v>
      </c>
      <c r="C154" s="1" t="s">
        <v>106</v>
      </c>
      <c r="D154" s="2">
        <v>45232.018750000003</v>
      </c>
      <c r="E154" t="s">
        <v>191</v>
      </c>
      <c r="F154" t="s">
        <v>44</v>
      </c>
      <c r="G154">
        <v>3541</v>
      </c>
      <c r="I154" s="7"/>
    </row>
    <row r="155" spans="1:9" x14ac:dyDescent="0.3">
      <c r="A155">
        <v>101815</v>
      </c>
      <c r="B155">
        <v>520</v>
      </c>
      <c r="C155" s="1" t="s">
        <v>105</v>
      </c>
      <c r="D155" s="2">
        <v>45187.067361111112</v>
      </c>
      <c r="E155" t="s">
        <v>191</v>
      </c>
      <c r="F155" t="s">
        <v>28</v>
      </c>
      <c r="G155">
        <v>5420</v>
      </c>
      <c r="I155" s="7"/>
    </row>
    <row r="156" spans="1:9" x14ac:dyDescent="0.3">
      <c r="A156">
        <v>102053</v>
      </c>
      <c r="B156">
        <v>1739</v>
      </c>
      <c r="C156" s="1" t="s">
        <v>105</v>
      </c>
      <c r="D156" s="2">
        <v>45155.97152777778</v>
      </c>
      <c r="E156" t="s">
        <v>96</v>
      </c>
      <c r="F156" t="s">
        <v>14</v>
      </c>
      <c r="G156">
        <v>3746</v>
      </c>
      <c r="I156" s="7"/>
    </row>
    <row r="157" spans="1:9" x14ac:dyDescent="0.3">
      <c r="A157">
        <v>102252</v>
      </c>
      <c r="B157">
        <v>1812</v>
      </c>
      <c r="C157" s="1" t="s">
        <v>105</v>
      </c>
      <c r="D157" s="2">
        <v>45238.015972222223</v>
      </c>
      <c r="E157" t="s">
        <v>97</v>
      </c>
      <c r="F157" t="s">
        <v>43</v>
      </c>
      <c r="G157">
        <v>2944</v>
      </c>
      <c r="I157" s="7"/>
    </row>
    <row r="158" spans="1:9" x14ac:dyDescent="0.3">
      <c r="A158">
        <v>102931</v>
      </c>
      <c r="B158">
        <v>1185</v>
      </c>
      <c r="C158" s="1" t="s">
        <v>101</v>
      </c>
      <c r="D158" s="2">
        <v>45092.956250000003</v>
      </c>
      <c r="E158" t="s">
        <v>191</v>
      </c>
      <c r="F158" t="s">
        <v>46</v>
      </c>
      <c r="G158">
        <v>3433</v>
      </c>
      <c r="I158" s="7"/>
    </row>
    <row r="159" spans="1:9" x14ac:dyDescent="0.3">
      <c r="A159">
        <v>103462</v>
      </c>
      <c r="B159">
        <v>1280</v>
      </c>
      <c r="C159" s="1" t="s">
        <v>99</v>
      </c>
      <c r="D159" s="2">
        <v>45212.024305555555</v>
      </c>
      <c r="E159" t="s">
        <v>191</v>
      </c>
      <c r="F159" t="s">
        <v>8</v>
      </c>
      <c r="G159">
        <v>9693</v>
      </c>
      <c r="I159" s="7"/>
    </row>
    <row r="160" spans="1:9" x14ac:dyDescent="0.3">
      <c r="A160">
        <v>103711</v>
      </c>
      <c r="B160">
        <v>1972</v>
      </c>
      <c r="C160" s="1" t="s">
        <v>99</v>
      </c>
      <c r="D160" s="2">
        <v>45091.03125</v>
      </c>
      <c r="E160" t="s">
        <v>98</v>
      </c>
      <c r="F160" t="s">
        <v>46</v>
      </c>
      <c r="G160">
        <v>9524</v>
      </c>
      <c r="I160" s="7"/>
    </row>
    <row r="161" spans="1:9" x14ac:dyDescent="0.3">
      <c r="A161">
        <v>103812</v>
      </c>
      <c r="B161">
        <v>1047</v>
      </c>
      <c r="C161" s="1" t="s">
        <v>107</v>
      </c>
      <c r="D161" s="2">
        <v>45273.020833333336</v>
      </c>
      <c r="E161" t="s">
        <v>98</v>
      </c>
      <c r="F161" t="s">
        <v>47</v>
      </c>
      <c r="G161">
        <v>3954</v>
      </c>
      <c r="I161" s="7"/>
    </row>
    <row r="162" spans="1:9" x14ac:dyDescent="0.3">
      <c r="A162">
        <v>104755</v>
      </c>
      <c r="B162">
        <v>1663</v>
      </c>
      <c r="C162" s="1" t="s">
        <v>104</v>
      </c>
      <c r="D162" s="2">
        <v>45066.029861111114</v>
      </c>
      <c r="E162" t="s">
        <v>96</v>
      </c>
      <c r="F162" t="s">
        <v>18</v>
      </c>
      <c r="G162">
        <v>4423</v>
      </c>
      <c r="I162" s="7"/>
    </row>
    <row r="163" spans="1:9" x14ac:dyDescent="0.3">
      <c r="A163">
        <v>105735</v>
      </c>
      <c r="B163">
        <v>1793</v>
      </c>
      <c r="C163" s="1" t="s">
        <v>100</v>
      </c>
      <c r="D163" s="2">
        <v>45254.07708333333</v>
      </c>
      <c r="E163" t="s">
        <v>97</v>
      </c>
      <c r="F163" t="s">
        <v>70</v>
      </c>
      <c r="G163">
        <v>5861</v>
      </c>
      <c r="I163" s="7"/>
    </row>
    <row r="164" spans="1:9" x14ac:dyDescent="0.3">
      <c r="A164">
        <v>106294</v>
      </c>
      <c r="B164">
        <v>1011</v>
      </c>
      <c r="C164" s="1" t="s">
        <v>100</v>
      </c>
      <c r="D164" s="2">
        <v>45020.957638888889</v>
      </c>
      <c r="E164" t="s">
        <v>191</v>
      </c>
      <c r="F164" t="s">
        <v>71</v>
      </c>
      <c r="G164">
        <v>4430</v>
      </c>
      <c r="I164" s="7"/>
    </row>
    <row r="165" spans="1:9" x14ac:dyDescent="0.3">
      <c r="A165">
        <v>106529</v>
      </c>
      <c r="B165">
        <v>723</v>
      </c>
      <c r="C165" s="1" t="s">
        <v>108</v>
      </c>
      <c r="D165" s="2">
        <v>44953.000694444447</v>
      </c>
      <c r="E165" t="s">
        <v>96</v>
      </c>
      <c r="F165" t="s">
        <v>43</v>
      </c>
      <c r="G165">
        <v>6130</v>
      </c>
      <c r="I165" s="7"/>
    </row>
    <row r="166" spans="1:9" x14ac:dyDescent="0.3">
      <c r="A166">
        <v>108586</v>
      </c>
      <c r="B166">
        <v>1584</v>
      </c>
      <c r="C166" s="1" t="s">
        <v>99</v>
      </c>
      <c r="D166" s="2">
        <v>45019.101388888892</v>
      </c>
      <c r="E166" t="s">
        <v>96</v>
      </c>
      <c r="F166" t="s">
        <v>45</v>
      </c>
      <c r="G166">
        <v>4335</v>
      </c>
      <c r="I166" s="7"/>
    </row>
    <row r="167" spans="1:9" x14ac:dyDescent="0.3">
      <c r="A167">
        <v>109103</v>
      </c>
      <c r="B167">
        <v>856</v>
      </c>
      <c r="C167" s="1" t="s">
        <v>99</v>
      </c>
      <c r="D167" s="2">
        <v>44986.978472222225</v>
      </c>
      <c r="E167" t="s">
        <v>97</v>
      </c>
      <c r="F167" t="s">
        <v>8</v>
      </c>
      <c r="G167">
        <v>936</v>
      </c>
      <c r="I167" s="7"/>
    </row>
    <row r="168" spans="1:9" x14ac:dyDescent="0.3">
      <c r="A168">
        <v>109547</v>
      </c>
      <c r="B168">
        <v>1223</v>
      </c>
      <c r="C168" s="1" t="s">
        <v>99</v>
      </c>
      <c r="D168" s="2">
        <v>44965.006944444445</v>
      </c>
      <c r="E168" t="s">
        <v>97</v>
      </c>
      <c r="F168" t="s">
        <v>46</v>
      </c>
      <c r="G168">
        <v>719</v>
      </c>
      <c r="I168" s="7"/>
    </row>
    <row r="169" spans="1:9" x14ac:dyDescent="0.3">
      <c r="A169">
        <v>110341</v>
      </c>
      <c r="B169">
        <v>1628</v>
      </c>
      <c r="C169" s="1" t="s">
        <v>99</v>
      </c>
      <c r="D169" s="2">
        <v>45045.038194444445</v>
      </c>
      <c r="E169" t="s">
        <v>98</v>
      </c>
      <c r="F169" t="s">
        <v>11</v>
      </c>
      <c r="G169">
        <v>1411</v>
      </c>
      <c r="I169" s="7"/>
    </row>
    <row r="170" spans="1:9" x14ac:dyDescent="0.3">
      <c r="A170">
        <v>111992</v>
      </c>
      <c r="B170">
        <v>1515</v>
      </c>
      <c r="C170" s="1" t="s">
        <v>99</v>
      </c>
      <c r="D170" s="2">
        <v>45011.959722222222</v>
      </c>
      <c r="E170" t="s">
        <v>97</v>
      </c>
      <c r="F170" t="s">
        <v>72</v>
      </c>
      <c r="G170">
        <v>9312</v>
      </c>
      <c r="I170" s="7"/>
    </row>
    <row r="171" spans="1:9" x14ac:dyDescent="0.3">
      <c r="A171">
        <v>112219</v>
      </c>
      <c r="B171">
        <v>1857</v>
      </c>
      <c r="C171" s="1" t="s">
        <v>100</v>
      </c>
      <c r="D171" s="2">
        <v>45065.963194444441</v>
      </c>
      <c r="E171" t="s">
        <v>191</v>
      </c>
      <c r="F171" t="s">
        <v>27</v>
      </c>
      <c r="G171">
        <v>7425</v>
      </c>
      <c r="I171" s="7"/>
    </row>
    <row r="172" spans="1:9" x14ac:dyDescent="0.3">
      <c r="A172">
        <v>112565</v>
      </c>
      <c r="B172">
        <v>1485</v>
      </c>
      <c r="C172" s="1" t="s">
        <v>105</v>
      </c>
      <c r="D172" s="2">
        <v>45041.01666666667</v>
      </c>
      <c r="E172" t="s">
        <v>98</v>
      </c>
      <c r="F172" t="s">
        <v>13</v>
      </c>
      <c r="G172">
        <v>6159</v>
      </c>
      <c r="I172" s="7"/>
    </row>
    <row r="173" spans="1:9" x14ac:dyDescent="0.3">
      <c r="A173">
        <v>112919</v>
      </c>
      <c r="B173">
        <v>1262</v>
      </c>
      <c r="C173" s="1" t="s">
        <v>99</v>
      </c>
      <c r="D173" s="2">
        <v>45141.006249999999</v>
      </c>
      <c r="E173" t="s">
        <v>96</v>
      </c>
      <c r="F173" t="s">
        <v>73</v>
      </c>
      <c r="G173">
        <v>3155</v>
      </c>
      <c r="I173" s="7"/>
    </row>
    <row r="174" spans="1:9" x14ac:dyDescent="0.3">
      <c r="A174">
        <v>113132</v>
      </c>
      <c r="B174">
        <v>211</v>
      </c>
      <c r="C174" s="1" t="s">
        <v>100</v>
      </c>
      <c r="D174" s="2">
        <v>45266.997916666667</v>
      </c>
      <c r="E174" t="s">
        <v>191</v>
      </c>
      <c r="F174" t="s">
        <v>52</v>
      </c>
      <c r="G174">
        <v>2270</v>
      </c>
      <c r="I174" s="7"/>
    </row>
    <row r="175" spans="1:9" x14ac:dyDescent="0.3">
      <c r="A175">
        <v>113406</v>
      </c>
      <c r="B175">
        <v>1911</v>
      </c>
      <c r="C175" s="1" t="s">
        <v>101</v>
      </c>
      <c r="D175" s="2">
        <v>44987.074999999997</v>
      </c>
      <c r="E175" t="s">
        <v>96</v>
      </c>
      <c r="F175" t="s">
        <v>26</v>
      </c>
      <c r="G175">
        <v>2500</v>
      </c>
      <c r="I175" s="7"/>
    </row>
    <row r="176" spans="1:9" x14ac:dyDescent="0.3">
      <c r="A176">
        <v>114309</v>
      </c>
      <c r="B176">
        <v>139</v>
      </c>
      <c r="C176" s="1" t="s">
        <v>99</v>
      </c>
      <c r="D176" s="2">
        <v>45102.070833333331</v>
      </c>
      <c r="E176" t="s">
        <v>96</v>
      </c>
      <c r="F176" t="s">
        <v>74</v>
      </c>
      <c r="G176">
        <v>5868</v>
      </c>
      <c r="I176" s="7"/>
    </row>
    <row r="177" spans="1:9" x14ac:dyDescent="0.3">
      <c r="A177">
        <v>114621</v>
      </c>
      <c r="B177">
        <v>501</v>
      </c>
      <c r="C177" s="1" t="s">
        <v>105</v>
      </c>
      <c r="D177" s="2">
        <v>45283.993750000001</v>
      </c>
      <c r="E177" t="s">
        <v>191</v>
      </c>
      <c r="F177" t="s">
        <v>75</v>
      </c>
      <c r="G177">
        <v>3842</v>
      </c>
      <c r="I177" s="7"/>
    </row>
    <row r="178" spans="1:9" x14ac:dyDescent="0.3">
      <c r="A178">
        <v>115590</v>
      </c>
      <c r="B178">
        <v>517</v>
      </c>
      <c r="C178" s="1" t="s">
        <v>101</v>
      </c>
      <c r="D178" s="2">
        <v>44959.994444444441</v>
      </c>
      <c r="E178" t="s">
        <v>96</v>
      </c>
      <c r="F178" t="s">
        <v>73</v>
      </c>
      <c r="G178">
        <v>9953</v>
      </c>
      <c r="I178" s="7"/>
    </row>
    <row r="179" spans="1:9" x14ac:dyDescent="0.3">
      <c r="A179">
        <v>116342</v>
      </c>
      <c r="B179">
        <v>1210</v>
      </c>
      <c r="C179" s="1" t="s">
        <v>105</v>
      </c>
      <c r="D179" s="2">
        <v>45277.040277777778</v>
      </c>
      <c r="E179" t="s">
        <v>96</v>
      </c>
      <c r="F179" t="s">
        <v>76</v>
      </c>
      <c r="G179">
        <v>2323</v>
      </c>
      <c r="I179" s="7"/>
    </row>
    <row r="180" spans="1:9" x14ac:dyDescent="0.3">
      <c r="A180">
        <v>118335</v>
      </c>
      <c r="B180">
        <v>1715</v>
      </c>
      <c r="C180" s="1" t="s">
        <v>99</v>
      </c>
      <c r="D180" s="2">
        <v>45194.007638888892</v>
      </c>
      <c r="E180" t="s">
        <v>96</v>
      </c>
      <c r="F180" t="s">
        <v>72</v>
      </c>
      <c r="G180">
        <v>477</v>
      </c>
      <c r="I180" s="7"/>
    </row>
    <row r="181" spans="1:9" x14ac:dyDescent="0.3">
      <c r="A181">
        <v>118716</v>
      </c>
      <c r="B181">
        <v>1599</v>
      </c>
      <c r="C181" s="1" t="s">
        <v>99</v>
      </c>
      <c r="D181" s="2">
        <v>45275.006944444445</v>
      </c>
      <c r="E181" t="s">
        <v>96</v>
      </c>
      <c r="F181" t="s">
        <v>28</v>
      </c>
      <c r="G181">
        <v>4765</v>
      </c>
      <c r="I181" s="7"/>
    </row>
    <row r="182" spans="1:9" x14ac:dyDescent="0.3">
      <c r="A182">
        <v>118960</v>
      </c>
      <c r="B182">
        <v>1265</v>
      </c>
      <c r="C182" s="1" t="s">
        <v>99</v>
      </c>
      <c r="D182" s="2">
        <v>45004.018750000003</v>
      </c>
      <c r="E182" t="s">
        <v>98</v>
      </c>
      <c r="F182" t="s">
        <v>4</v>
      </c>
      <c r="G182">
        <v>3942</v>
      </c>
      <c r="I182" s="7"/>
    </row>
    <row r="183" spans="1:9" x14ac:dyDescent="0.3">
      <c r="A183">
        <v>120228</v>
      </c>
      <c r="B183">
        <v>1795</v>
      </c>
      <c r="C183" s="1" t="s">
        <v>100</v>
      </c>
      <c r="D183" s="2">
        <v>45049.063888888886</v>
      </c>
      <c r="E183" t="s">
        <v>191</v>
      </c>
      <c r="F183" t="s">
        <v>23</v>
      </c>
      <c r="G183">
        <v>5864</v>
      </c>
      <c r="I183" s="7"/>
    </row>
    <row r="184" spans="1:9" x14ac:dyDescent="0.3">
      <c r="A184">
        <v>120567</v>
      </c>
      <c r="B184">
        <v>1523</v>
      </c>
      <c r="C184" s="1" t="s">
        <v>105</v>
      </c>
      <c r="D184" s="2">
        <v>45107.981249999997</v>
      </c>
      <c r="E184" t="s">
        <v>191</v>
      </c>
      <c r="F184" t="s">
        <v>77</v>
      </c>
      <c r="G184">
        <v>1876</v>
      </c>
      <c r="I184" s="7"/>
    </row>
    <row r="185" spans="1:9" x14ac:dyDescent="0.3">
      <c r="A185">
        <v>122068</v>
      </c>
      <c r="B185">
        <v>624</v>
      </c>
      <c r="C185" s="1" t="s">
        <v>101</v>
      </c>
      <c r="D185" s="2">
        <v>45200.071527777778</v>
      </c>
      <c r="E185" t="s">
        <v>96</v>
      </c>
      <c r="F185" t="s">
        <v>18</v>
      </c>
      <c r="G185">
        <v>3030</v>
      </c>
      <c r="I185" s="7"/>
    </row>
    <row r="186" spans="1:9" x14ac:dyDescent="0.3">
      <c r="A186">
        <v>122492</v>
      </c>
      <c r="B186">
        <v>147</v>
      </c>
      <c r="C186" s="1" t="s">
        <v>99</v>
      </c>
      <c r="D186" s="2">
        <v>45109.945138888892</v>
      </c>
      <c r="E186" t="s">
        <v>97</v>
      </c>
      <c r="F186" t="s">
        <v>41</v>
      </c>
      <c r="G186">
        <v>1788</v>
      </c>
      <c r="I186" s="7"/>
    </row>
    <row r="187" spans="1:9" x14ac:dyDescent="0.3">
      <c r="A187">
        <v>123546</v>
      </c>
      <c r="B187">
        <v>990</v>
      </c>
      <c r="C187" s="1" t="s">
        <v>109</v>
      </c>
      <c r="D187" s="2">
        <v>45062.030555555553</v>
      </c>
      <c r="E187" t="s">
        <v>97</v>
      </c>
      <c r="F187" t="s">
        <v>23</v>
      </c>
      <c r="G187">
        <v>9475</v>
      </c>
      <c r="I187" s="7"/>
    </row>
    <row r="188" spans="1:9" x14ac:dyDescent="0.3">
      <c r="A188">
        <v>125939</v>
      </c>
      <c r="B188">
        <v>213</v>
      </c>
      <c r="C188" s="1" t="s">
        <v>99</v>
      </c>
      <c r="D188" s="2">
        <v>44985.036805555559</v>
      </c>
      <c r="E188" t="s">
        <v>191</v>
      </c>
      <c r="F188" t="s">
        <v>52</v>
      </c>
      <c r="G188">
        <v>6023</v>
      </c>
      <c r="I188" s="7"/>
    </row>
    <row r="189" spans="1:9" x14ac:dyDescent="0.3">
      <c r="A189">
        <v>127157</v>
      </c>
      <c r="B189">
        <v>532</v>
      </c>
      <c r="C189" s="1" t="s">
        <v>99</v>
      </c>
      <c r="D189" s="2">
        <v>44972.997916666667</v>
      </c>
      <c r="E189" t="s">
        <v>97</v>
      </c>
      <c r="F189" t="s">
        <v>30</v>
      </c>
      <c r="G189">
        <v>2367</v>
      </c>
      <c r="I189" s="7"/>
    </row>
    <row r="190" spans="1:9" x14ac:dyDescent="0.3">
      <c r="A190">
        <v>127349</v>
      </c>
      <c r="B190">
        <v>620</v>
      </c>
      <c r="C190" s="1" t="s">
        <v>106</v>
      </c>
      <c r="D190" s="2">
        <v>45027.025000000001</v>
      </c>
      <c r="E190" t="s">
        <v>191</v>
      </c>
      <c r="F190" t="s">
        <v>78</v>
      </c>
      <c r="G190">
        <v>4477</v>
      </c>
      <c r="I190" s="7"/>
    </row>
    <row r="191" spans="1:9" x14ac:dyDescent="0.3">
      <c r="A191">
        <v>127352</v>
      </c>
      <c r="B191">
        <v>1534</v>
      </c>
      <c r="C191" s="1" t="s">
        <v>99</v>
      </c>
      <c r="D191" s="2">
        <v>45181.008333333331</v>
      </c>
      <c r="E191" t="s">
        <v>97</v>
      </c>
      <c r="F191" t="s">
        <v>43</v>
      </c>
      <c r="G191">
        <v>8980</v>
      </c>
      <c r="I191" s="7"/>
    </row>
    <row r="192" spans="1:9" x14ac:dyDescent="0.3">
      <c r="A192">
        <v>128831</v>
      </c>
      <c r="B192">
        <v>816</v>
      </c>
      <c r="C192" s="1" t="s">
        <v>113</v>
      </c>
      <c r="D192" s="2">
        <v>45255.044444444444</v>
      </c>
      <c r="E192" t="s">
        <v>191</v>
      </c>
      <c r="F192" t="s">
        <v>27</v>
      </c>
      <c r="G192">
        <v>483</v>
      </c>
      <c r="I192" s="7"/>
    </row>
    <row r="193" spans="1:9" x14ac:dyDescent="0.3">
      <c r="A193">
        <v>130037</v>
      </c>
      <c r="B193">
        <v>765</v>
      </c>
      <c r="C193" s="1" t="s">
        <v>103</v>
      </c>
      <c r="D193" s="2">
        <v>45062.049305555556</v>
      </c>
      <c r="E193" t="s">
        <v>97</v>
      </c>
      <c r="F193" t="s">
        <v>30</v>
      </c>
      <c r="G193">
        <v>7380</v>
      </c>
      <c r="I193" s="7"/>
    </row>
    <row r="194" spans="1:9" x14ac:dyDescent="0.3">
      <c r="A194">
        <v>130805</v>
      </c>
      <c r="B194">
        <v>207</v>
      </c>
      <c r="C194" s="1" t="s">
        <v>108</v>
      </c>
      <c r="D194" s="2">
        <v>45118.010416666664</v>
      </c>
      <c r="E194" t="s">
        <v>97</v>
      </c>
      <c r="F194" t="s">
        <v>74</v>
      </c>
      <c r="G194">
        <v>9542</v>
      </c>
      <c r="I194" s="7"/>
    </row>
    <row r="195" spans="1:9" x14ac:dyDescent="0.3">
      <c r="A195">
        <v>130920</v>
      </c>
      <c r="B195">
        <v>1099</v>
      </c>
      <c r="C195" s="1" t="s">
        <v>100</v>
      </c>
      <c r="D195" s="2">
        <v>45035.990972222222</v>
      </c>
      <c r="E195" t="s">
        <v>97</v>
      </c>
      <c r="F195" t="s">
        <v>54</v>
      </c>
      <c r="G195">
        <v>5261</v>
      </c>
      <c r="I195" s="7"/>
    </row>
    <row r="196" spans="1:9" x14ac:dyDescent="0.3">
      <c r="A196">
        <v>131508</v>
      </c>
      <c r="B196">
        <v>140</v>
      </c>
      <c r="C196" s="1" t="s">
        <v>99</v>
      </c>
      <c r="D196" s="2">
        <v>44968.034722222219</v>
      </c>
      <c r="E196" t="s">
        <v>98</v>
      </c>
      <c r="F196" t="s">
        <v>38</v>
      </c>
      <c r="G196">
        <v>2656</v>
      </c>
      <c r="I196" s="7"/>
    </row>
    <row r="197" spans="1:9" x14ac:dyDescent="0.3">
      <c r="A197">
        <v>133285</v>
      </c>
      <c r="B197">
        <v>516</v>
      </c>
      <c r="C197" s="1" t="s">
        <v>100</v>
      </c>
      <c r="D197" s="2">
        <v>44968.058333333334</v>
      </c>
      <c r="E197" t="s">
        <v>96</v>
      </c>
      <c r="F197" t="s">
        <v>34</v>
      </c>
      <c r="G197">
        <v>7837</v>
      </c>
      <c r="I197" s="7"/>
    </row>
    <row r="198" spans="1:9" x14ac:dyDescent="0.3">
      <c r="A198">
        <v>133922</v>
      </c>
      <c r="B198">
        <v>1441</v>
      </c>
      <c r="C198" s="1" t="s">
        <v>101</v>
      </c>
      <c r="D198" s="2">
        <v>45156.006249999999</v>
      </c>
      <c r="E198" t="s">
        <v>96</v>
      </c>
      <c r="F198" t="s">
        <v>79</v>
      </c>
      <c r="G198">
        <v>4932</v>
      </c>
      <c r="I198" s="7"/>
    </row>
    <row r="199" spans="1:9" x14ac:dyDescent="0.3">
      <c r="A199">
        <v>134419</v>
      </c>
      <c r="B199">
        <v>628</v>
      </c>
      <c r="C199" s="1" t="s">
        <v>100</v>
      </c>
      <c r="D199" s="2">
        <v>44960.954861111109</v>
      </c>
      <c r="E199" t="s">
        <v>98</v>
      </c>
      <c r="F199" t="s">
        <v>80</v>
      </c>
      <c r="G199">
        <v>2768</v>
      </c>
      <c r="I199" s="7"/>
    </row>
    <row r="200" spans="1:9" x14ac:dyDescent="0.3">
      <c r="A200">
        <v>137231</v>
      </c>
      <c r="B200">
        <v>1344</v>
      </c>
      <c r="C200" s="1" t="s">
        <v>105</v>
      </c>
      <c r="D200" s="2">
        <v>45216</v>
      </c>
      <c r="E200" t="s">
        <v>191</v>
      </c>
      <c r="F200" t="s">
        <v>77</v>
      </c>
      <c r="G200">
        <v>6898</v>
      </c>
      <c r="I200" s="7"/>
    </row>
    <row r="201" spans="1:9" x14ac:dyDescent="0.3">
      <c r="A201">
        <v>138329</v>
      </c>
      <c r="B201">
        <v>1108</v>
      </c>
      <c r="C201" s="1" t="s">
        <v>113</v>
      </c>
      <c r="D201" s="2">
        <v>45138.048611111109</v>
      </c>
      <c r="E201" t="s">
        <v>97</v>
      </c>
      <c r="F201" t="s">
        <v>22</v>
      </c>
      <c r="G201">
        <v>7219</v>
      </c>
      <c r="I201" s="7"/>
    </row>
    <row r="202" spans="1:9" x14ac:dyDescent="0.3">
      <c r="A202">
        <v>139357</v>
      </c>
      <c r="B202">
        <v>423</v>
      </c>
      <c r="C202" s="1" t="s">
        <v>106</v>
      </c>
      <c r="D202" s="2">
        <v>45064.984722222223</v>
      </c>
      <c r="E202" t="s">
        <v>96</v>
      </c>
      <c r="F202" t="s">
        <v>43</v>
      </c>
      <c r="G202">
        <v>5563</v>
      </c>
      <c r="I202" s="7"/>
    </row>
    <row r="203" spans="1:9" x14ac:dyDescent="0.3">
      <c r="A203">
        <v>139611</v>
      </c>
      <c r="B203">
        <v>444</v>
      </c>
      <c r="C203" s="1" t="s">
        <v>105</v>
      </c>
      <c r="D203" s="2">
        <v>45220.052083333336</v>
      </c>
      <c r="E203" t="s">
        <v>97</v>
      </c>
      <c r="F203" t="s">
        <v>40</v>
      </c>
      <c r="G203">
        <v>6827</v>
      </c>
      <c r="I203" s="7"/>
    </row>
    <row r="204" spans="1:9" x14ac:dyDescent="0.3">
      <c r="A204">
        <v>139755</v>
      </c>
      <c r="B204">
        <v>813</v>
      </c>
      <c r="C204" s="1" t="s">
        <v>106</v>
      </c>
      <c r="D204" s="2">
        <v>45136.979861111111</v>
      </c>
      <c r="E204" t="s">
        <v>96</v>
      </c>
      <c r="F204" t="s">
        <v>81</v>
      </c>
      <c r="G204">
        <v>7305</v>
      </c>
      <c r="I204" s="7"/>
    </row>
    <row r="205" spans="1:9" x14ac:dyDescent="0.3">
      <c r="A205">
        <v>140002</v>
      </c>
      <c r="B205">
        <v>1848</v>
      </c>
      <c r="C205" s="1" t="s">
        <v>99</v>
      </c>
      <c r="D205" s="2">
        <v>45201.03402777778</v>
      </c>
      <c r="E205" t="s">
        <v>191</v>
      </c>
      <c r="F205" t="s">
        <v>82</v>
      </c>
      <c r="G205">
        <v>3536</v>
      </c>
      <c r="I205" s="7"/>
    </row>
    <row r="206" spans="1:9" x14ac:dyDescent="0.3">
      <c r="A206">
        <v>141004</v>
      </c>
      <c r="B206">
        <v>1499</v>
      </c>
      <c r="C206" s="1" t="s">
        <v>99</v>
      </c>
      <c r="D206" s="2">
        <v>45063.056250000001</v>
      </c>
      <c r="E206" t="s">
        <v>191</v>
      </c>
      <c r="F206" t="s">
        <v>21</v>
      </c>
      <c r="G206">
        <v>9940</v>
      </c>
      <c r="I206" s="7"/>
    </row>
    <row r="207" spans="1:9" x14ac:dyDescent="0.3">
      <c r="A207">
        <v>141024</v>
      </c>
      <c r="B207">
        <v>1436</v>
      </c>
      <c r="C207" s="1" t="s">
        <v>105</v>
      </c>
      <c r="D207" s="2">
        <v>44993.083333333336</v>
      </c>
      <c r="E207" t="s">
        <v>96</v>
      </c>
      <c r="F207" t="s">
        <v>66</v>
      </c>
      <c r="G207">
        <v>9491</v>
      </c>
      <c r="I207" s="7"/>
    </row>
    <row r="208" spans="1:9" x14ac:dyDescent="0.3">
      <c r="A208">
        <v>141306</v>
      </c>
      <c r="B208">
        <v>249</v>
      </c>
      <c r="C208" s="1" t="s">
        <v>99</v>
      </c>
      <c r="D208" s="2">
        <v>44937.073611111111</v>
      </c>
      <c r="E208" t="s">
        <v>191</v>
      </c>
      <c r="F208" t="s">
        <v>29</v>
      </c>
      <c r="G208">
        <v>9751</v>
      </c>
      <c r="I208" s="7"/>
    </row>
    <row r="209" spans="1:9" x14ac:dyDescent="0.3">
      <c r="A209">
        <v>142160</v>
      </c>
      <c r="B209">
        <v>1976</v>
      </c>
      <c r="C209" s="1" t="s">
        <v>105</v>
      </c>
      <c r="D209" s="2">
        <v>44971.043749999997</v>
      </c>
      <c r="E209" t="s">
        <v>98</v>
      </c>
      <c r="F209" t="s">
        <v>5</v>
      </c>
      <c r="G209">
        <v>7114</v>
      </c>
      <c r="I209" s="7"/>
    </row>
    <row r="210" spans="1:9" x14ac:dyDescent="0.3">
      <c r="A210">
        <v>145440</v>
      </c>
      <c r="B210">
        <v>948</v>
      </c>
      <c r="C210" s="1" t="s">
        <v>102</v>
      </c>
      <c r="D210" s="2">
        <v>45157.054861111108</v>
      </c>
      <c r="E210" t="s">
        <v>191</v>
      </c>
      <c r="F210" t="s">
        <v>43</v>
      </c>
      <c r="G210">
        <v>140</v>
      </c>
      <c r="I210" s="7"/>
    </row>
    <row r="211" spans="1:9" x14ac:dyDescent="0.3">
      <c r="A211">
        <v>145667</v>
      </c>
      <c r="B211">
        <v>813</v>
      </c>
      <c r="C211" s="1" t="s">
        <v>106</v>
      </c>
      <c r="D211" s="2">
        <v>45140.009027777778</v>
      </c>
      <c r="E211" t="s">
        <v>96</v>
      </c>
      <c r="F211" t="s">
        <v>43</v>
      </c>
      <c r="G211">
        <v>8841</v>
      </c>
      <c r="I211" s="7"/>
    </row>
    <row r="212" spans="1:9" x14ac:dyDescent="0.3">
      <c r="A212">
        <v>146599</v>
      </c>
      <c r="B212">
        <v>393</v>
      </c>
      <c r="C212" s="1" t="s">
        <v>113</v>
      </c>
      <c r="D212" s="2">
        <v>45061.088194444441</v>
      </c>
      <c r="E212" t="s">
        <v>191</v>
      </c>
      <c r="F212" t="s">
        <v>6</v>
      </c>
      <c r="G212">
        <v>7712</v>
      </c>
      <c r="I212" s="7"/>
    </row>
    <row r="213" spans="1:9" x14ac:dyDescent="0.3">
      <c r="A213">
        <v>146917</v>
      </c>
      <c r="B213">
        <v>183</v>
      </c>
      <c r="C213" s="1" t="s">
        <v>113</v>
      </c>
      <c r="D213" s="2">
        <v>44981.073611111111</v>
      </c>
      <c r="E213" t="s">
        <v>96</v>
      </c>
      <c r="F213" t="s">
        <v>17</v>
      </c>
      <c r="G213">
        <v>2595</v>
      </c>
      <c r="I213" s="7"/>
    </row>
    <row r="214" spans="1:9" x14ac:dyDescent="0.3">
      <c r="A214">
        <v>148310</v>
      </c>
      <c r="B214">
        <v>625</v>
      </c>
      <c r="C214" s="1" t="s">
        <v>113</v>
      </c>
      <c r="D214" s="2">
        <v>45049.015277777777</v>
      </c>
      <c r="E214" t="s">
        <v>96</v>
      </c>
      <c r="F214" t="s">
        <v>21</v>
      </c>
      <c r="G214">
        <v>2291</v>
      </c>
      <c r="I214" s="7"/>
    </row>
    <row r="215" spans="1:9" x14ac:dyDescent="0.3">
      <c r="A215">
        <v>148706</v>
      </c>
      <c r="B215">
        <v>188</v>
      </c>
      <c r="C215" s="1" t="s">
        <v>113</v>
      </c>
      <c r="D215" s="2">
        <v>45269.972222222219</v>
      </c>
      <c r="E215" t="s">
        <v>97</v>
      </c>
      <c r="F215" t="s">
        <v>43</v>
      </c>
      <c r="G215">
        <v>4301</v>
      </c>
      <c r="I215" s="7"/>
    </row>
    <row r="216" spans="1:9" x14ac:dyDescent="0.3">
      <c r="A216">
        <v>149310</v>
      </c>
      <c r="B216">
        <v>1734</v>
      </c>
      <c r="C216" s="1" t="s">
        <v>99</v>
      </c>
      <c r="D216" s="2">
        <v>44941.067361111112</v>
      </c>
      <c r="E216" t="s">
        <v>96</v>
      </c>
      <c r="F216" t="s">
        <v>29</v>
      </c>
      <c r="G216">
        <v>1340</v>
      </c>
      <c r="I216" s="7"/>
    </row>
    <row r="217" spans="1:9" x14ac:dyDescent="0.3">
      <c r="A217">
        <v>149497</v>
      </c>
      <c r="B217">
        <v>931</v>
      </c>
      <c r="C217" s="1" t="s">
        <v>99</v>
      </c>
      <c r="D217" s="2">
        <v>45026.98541666667</v>
      </c>
      <c r="E217" t="s">
        <v>96</v>
      </c>
      <c r="F217" t="s">
        <v>9</v>
      </c>
      <c r="G217">
        <v>7840</v>
      </c>
      <c r="I217" s="7"/>
    </row>
    <row r="218" spans="1:9" x14ac:dyDescent="0.3">
      <c r="A218">
        <v>149877</v>
      </c>
      <c r="B218">
        <v>978</v>
      </c>
      <c r="C218" s="1" t="s">
        <v>99</v>
      </c>
      <c r="D218" s="2">
        <v>44946.978472222225</v>
      </c>
      <c r="E218" t="s">
        <v>96</v>
      </c>
      <c r="F218" t="s">
        <v>30</v>
      </c>
      <c r="G218">
        <v>5106</v>
      </c>
      <c r="I218" s="7"/>
    </row>
    <row r="219" spans="1:9" x14ac:dyDescent="0.3">
      <c r="A219">
        <v>151746</v>
      </c>
      <c r="B219">
        <v>718</v>
      </c>
      <c r="C219" s="1" t="s">
        <v>103</v>
      </c>
      <c r="D219" s="2">
        <v>45070.082638888889</v>
      </c>
      <c r="E219" t="s">
        <v>97</v>
      </c>
      <c r="F219" t="s">
        <v>67</v>
      </c>
      <c r="G219">
        <v>7817</v>
      </c>
      <c r="I219" s="7"/>
    </row>
    <row r="220" spans="1:9" x14ac:dyDescent="0.3">
      <c r="A220">
        <v>151991</v>
      </c>
      <c r="B220">
        <v>1361</v>
      </c>
      <c r="C220" s="1" t="s">
        <v>105</v>
      </c>
      <c r="D220" s="2">
        <v>44949.974999999999</v>
      </c>
      <c r="E220" t="s">
        <v>191</v>
      </c>
      <c r="F220" t="s">
        <v>32</v>
      </c>
      <c r="G220">
        <v>1045</v>
      </c>
      <c r="I220" s="7"/>
    </row>
    <row r="221" spans="1:9" x14ac:dyDescent="0.3">
      <c r="A221">
        <v>152504</v>
      </c>
      <c r="B221">
        <v>280</v>
      </c>
      <c r="C221" s="1" t="s">
        <v>99</v>
      </c>
      <c r="D221" s="2">
        <v>45036.043749999997</v>
      </c>
      <c r="E221" t="s">
        <v>191</v>
      </c>
      <c r="F221" t="s">
        <v>33</v>
      </c>
      <c r="G221">
        <v>6681</v>
      </c>
      <c r="I221" s="7"/>
    </row>
    <row r="222" spans="1:9" x14ac:dyDescent="0.3">
      <c r="A222">
        <v>152609</v>
      </c>
      <c r="B222">
        <v>991</v>
      </c>
      <c r="C222" s="1" t="s">
        <v>99</v>
      </c>
      <c r="D222" s="2">
        <v>45150.061805555553</v>
      </c>
      <c r="E222" t="s">
        <v>191</v>
      </c>
      <c r="F222" t="s">
        <v>34</v>
      </c>
      <c r="G222">
        <v>7294</v>
      </c>
      <c r="I222" s="7"/>
    </row>
    <row r="223" spans="1:9" x14ac:dyDescent="0.3">
      <c r="A223">
        <v>152738</v>
      </c>
      <c r="B223">
        <v>1099</v>
      </c>
      <c r="C223" s="1" t="s">
        <v>100</v>
      </c>
      <c r="D223" s="2">
        <v>45111.007638888892</v>
      </c>
      <c r="E223" t="s">
        <v>98</v>
      </c>
      <c r="F223" t="s">
        <v>35</v>
      </c>
      <c r="G223">
        <v>177</v>
      </c>
      <c r="I223" s="7"/>
    </row>
    <row r="224" spans="1:9" x14ac:dyDescent="0.3">
      <c r="A224">
        <v>152762</v>
      </c>
      <c r="B224">
        <v>1015</v>
      </c>
      <c r="C224" s="1" t="s">
        <v>107</v>
      </c>
      <c r="D224" s="2">
        <v>45097.945138888892</v>
      </c>
      <c r="E224" t="s">
        <v>98</v>
      </c>
      <c r="F224" t="s">
        <v>42</v>
      </c>
      <c r="G224">
        <v>9099</v>
      </c>
      <c r="I224" s="7"/>
    </row>
    <row r="225" spans="1:9" x14ac:dyDescent="0.3">
      <c r="A225">
        <v>153389</v>
      </c>
      <c r="B225">
        <v>1715</v>
      </c>
      <c r="C225" s="1" t="s">
        <v>99</v>
      </c>
      <c r="D225" s="2">
        <v>45227.972916666666</v>
      </c>
      <c r="E225" t="s">
        <v>97</v>
      </c>
      <c r="F225" t="s">
        <v>43</v>
      </c>
      <c r="G225">
        <v>2257</v>
      </c>
      <c r="I225" s="7"/>
    </row>
    <row r="226" spans="1:9" x14ac:dyDescent="0.3">
      <c r="A226">
        <v>153440</v>
      </c>
      <c r="B226">
        <v>1070</v>
      </c>
      <c r="C226" s="1" t="s">
        <v>106</v>
      </c>
      <c r="D226" s="2">
        <v>45247.951388888891</v>
      </c>
      <c r="E226" t="s">
        <v>97</v>
      </c>
      <c r="F226" t="s">
        <v>38</v>
      </c>
      <c r="G226">
        <v>5399</v>
      </c>
      <c r="I226" s="7"/>
    </row>
    <row r="227" spans="1:9" x14ac:dyDescent="0.3">
      <c r="A227">
        <v>153648</v>
      </c>
      <c r="B227">
        <v>1459</v>
      </c>
      <c r="C227" s="1" t="s">
        <v>100</v>
      </c>
      <c r="D227" s="2">
        <v>45209.038194444445</v>
      </c>
      <c r="E227" t="s">
        <v>98</v>
      </c>
      <c r="F227" t="s">
        <v>39</v>
      </c>
      <c r="G227">
        <v>7435</v>
      </c>
      <c r="I227" s="7"/>
    </row>
    <row r="228" spans="1:9" x14ac:dyDescent="0.3">
      <c r="A228">
        <v>153794</v>
      </c>
      <c r="B228">
        <v>887</v>
      </c>
      <c r="C228" s="1" t="s">
        <v>99</v>
      </c>
      <c r="D228" s="2">
        <v>44940.018750000003</v>
      </c>
      <c r="E228" t="s">
        <v>96</v>
      </c>
      <c r="F228" t="s">
        <v>24</v>
      </c>
      <c r="G228">
        <v>3781</v>
      </c>
      <c r="I228" s="7"/>
    </row>
    <row r="229" spans="1:9" x14ac:dyDescent="0.3">
      <c r="A229">
        <v>155501</v>
      </c>
      <c r="B229">
        <v>1703</v>
      </c>
      <c r="C229" s="1" t="s">
        <v>100</v>
      </c>
      <c r="D229" s="2">
        <v>45005.977777777778</v>
      </c>
      <c r="E229" t="s">
        <v>191</v>
      </c>
      <c r="F229" t="s">
        <v>22</v>
      </c>
      <c r="G229">
        <v>2102</v>
      </c>
      <c r="I229" s="7"/>
    </row>
    <row r="230" spans="1:9" x14ac:dyDescent="0.3">
      <c r="A230">
        <v>155731</v>
      </c>
      <c r="B230">
        <v>1212</v>
      </c>
      <c r="C230" s="1" t="s">
        <v>106</v>
      </c>
      <c r="D230" s="2">
        <v>45231.98333333333</v>
      </c>
      <c r="E230" t="s">
        <v>191</v>
      </c>
      <c r="F230" t="s">
        <v>41</v>
      </c>
      <c r="G230">
        <v>8205</v>
      </c>
      <c r="I230" s="7"/>
    </row>
    <row r="231" spans="1:9" x14ac:dyDescent="0.3">
      <c r="A231">
        <v>157238</v>
      </c>
      <c r="B231">
        <v>1100</v>
      </c>
      <c r="C231" s="1" t="s">
        <v>105</v>
      </c>
      <c r="D231" s="2">
        <v>45011.023611111108</v>
      </c>
      <c r="E231" t="s">
        <v>96</v>
      </c>
      <c r="F231" t="s">
        <v>42</v>
      </c>
      <c r="G231">
        <v>5281</v>
      </c>
      <c r="I231" s="7"/>
    </row>
    <row r="232" spans="1:9" x14ac:dyDescent="0.3">
      <c r="A232">
        <v>157882</v>
      </c>
      <c r="B232">
        <v>72</v>
      </c>
      <c r="C232" s="1" t="s">
        <v>105</v>
      </c>
      <c r="D232" s="2">
        <v>45254.037499999999</v>
      </c>
      <c r="E232" t="s">
        <v>98</v>
      </c>
      <c r="F232" t="s">
        <v>35</v>
      </c>
      <c r="G232">
        <v>8982</v>
      </c>
      <c r="I232" s="7"/>
    </row>
    <row r="233" spans="1:9" x14ac:dyDescent="0.3">
      <c r="A233">
        <v>158217</v>
      </c>
      <c r="B233">
        <v>698</v>
      </c>
      <c r="C233" s="1" t="s">
        <v>101</v>
      </c>
      <c r="D233" s="2">
        <v>45075.083333333336</v>
      </c>
      <c r="E233" t="s">
        <v>191</v>
      </c>
      <c r="F233" t="s">
        <v>44</v>
      </c>
      <c r="G233">
        <v>424</v>
      </c>
      <c r="I233" s="7"/>
    </row>
    <row r="234" spans="1:9" x14ac:dyDescent="0.3">
      <c r="A234">
        <v>159503</v>
      </c>
      <c r="B234">
        <v>333</v>
      </c>
      <c r="C234" s="1" t="s">
        <v>109</v>
      </c>
      <c r="D234" s="2">
        <v>45060.020138888889</v>
      </c>
      <c r="E234" t="s">
        <v>97</v>
      </c>
      <c r="F234" t="s">
        <v>12</v>
      </c>
      <c r="G234">
        <v>5295</v>
      </c>
      <c r="I234" s="7"/>
    </row>
    <row r="235" spans="1:9" x14ac:dyDescent="0.3">
      <c r="A235">
        <v>160435</v>
      </c>
      <c r="B235">
        <v>737</v>
      </c>
      <c r="C235" s="1" t="s">
        <v>113</v>
      </c>
      <c r="D235" s="2">
        <v>45083.96875</v>
      </c>
      <c r="E235" t="s">
        <v>96</v>
      </c>
      <c r="F235" t="s">
        <v>14</v>
      </c>
      <c r="G235">
        <v>2127</v>
      </c>
      <c r="I235" s="7"/>
    </row>
    <row r="236" spans="1:9" x14ac:dyDescent="0.3">
      <c r="A236">
        <v>160692</v>
      </c>
      <c r="B236">
        <v>532</v>
      </c>
      <c r="C236" s="1" t="s">
        <v>99</v>
      </c>
      <c r="D236" s="2">
        <v>45236.044444444444</v>
      </c>
      <c r="E236" t="s">
        <v>191</v>
      </c>
      <c r="F236" t="s">
        <v>43</v>
      </c>
      <c r="G236">
        <v>679</v>
      </c>
      <c r="I236" s="7"/>
    </row>
    <row r="237" spans="1:9" x14ac:dyDescent="0.3">
      <c r="A237">
        <v>162458</v>
      </c>
      <c r="B237">
        <v>1515</v>
      </c>
      <c r="C237" s="1" t="s">
        <v>99</v>
      </c>
      <c r="D237" s="2">
        <v>45266.040277777778</v>
      </c>
      <c r="E237" t="s">
        <v>98</v>
      </c>
      <c r="F237" t="s">
        <v>46</v>
      </c>
      <c r="G237">
        <v>3793</v>
      </c>
      <c r="I237" s="7"/>
    </row>
    <row r="238" spans="1:9" x14ac:dyDescent="0.3">
      <c r="A238">
        <v>163919</v>
      </c>
      <c r="B238">
        <v>1635</v>
      </c>
      <c r="C238" s="1" t="s">
        <v>99</v>
      </c>
      <c r="D238" s="2">
        <v>45099.033333333333</v>
      </c>
      <c r="E238" t="s">
        <v>98</v>
      </c>
      <c r="F238" t="s">
        <v>8</v>
      </c>
      <c r="G238">
        <v>4116</v>
      </c>
      <c r="I238" s="7"/>
    </row>
    <row r="239" spans="1:9" x14ac:dyDescent="0.3">
      <c r="A239">
        <v>164155</v>
      </c>
      <c r="B239">
        <v>820</v>
      </c>
      <c r="C239" s="1" t="s">
        <v>107</v>
      </c>
      <c r="D239" s="2">
        <v>45067.03402777778</v>
      </c>
      <c r="E239" t="s">
        <v>96</v>
      </c>
      <c r="F239" t="s">
        <v>46</v>
      </c>
      <c r="G239">
        <v>6498</v>
      </c>
      <c r="I239" s="7"/>
    </row>
    <row r="240" spans="1:9" x14ac:dyDescent="0.3">
      <c r="A240">
        <v>165080</v>
      </c>
      <c r="B240">
        <v>715</v>
      </c>
      <c r="C240" s="1" t="s">
        <v>99</v>
      </c>
      <c r="D240" s="2">
        <v>45283.973611111112</v>
      </c>
      <c r="E240" t="s">
        <v>98</v>
      </c>
      <c r="F240" t="s">
        <v>47</v>
      </c>
      <c r="G240">
        <v>3378</v>
      </c>
      <c r="I240" s="7"/>
    </row>
    <row r="241" spans="1:9" x14ac:dyDescent="0.3">
      <c r="A241">
        <v>165318</v>
      </c>
      <c r="B241">
        <v>1759</v>
      </c>
      <c r="C241" s="1" t="s">
        <v>105</v>
      </c>
      <c r="D241" s="2">
        <v>44966.034722222219</v>
      </c>
      <c r="E241" t="s">
        <v>98</v>
      </c>
      <c r="F241" t="s">
        <v>27</v>
      </c>
      <c r="G241">
        <v>3573</v>
      </c>
      <c r="I241" s="7"/>
    </row>
    <row r="242" spans="1:9" x14ac:dyDescent="0.3">
      <c r="A242">
        <v>165674</v>
      </c>
      <c r="B242">
        <v>614</v>
      </c>
      <c r="C242" s="1" t="s">
        <v>99</v>
      </c>
      <c r="D242" s="2">
        <v>45259.023611111108</v>
      </c>
      <c r="E242" t="s">
        <v>97</v>
      </c>
      <c r="F242" t="s">
        <v>4</v>
      </c>
      <c r="G242">
        <v>8831</v>
      </c>
      <c r="I242" s="7"/>
    </row>
    <row r="243" spans="1:9" x14ac:dyDescent="0.3">
      <c r="A243">
        <v>165835</v>
      </c>
      <c r="B243">
        <v>1191</v>
      </c>
      <c r="C243" s="1" t="s">
        <v>101</v>
      </c>
      <c r="D243" s="2">
        <v>45077.011111111111</v>
      </c>
      <c r="E243" t="s">
        <v>97</v>
      </c>
      <c r="F243" t="s">
        <v>5</v>
      </c>
      <c r="G243">
        <v>2282</v>
      </c>
      <c r="I243" s="7"/>
    </row>
    <row r="244" spans="1:9" x14ac:dyDescent="0.3">
      <c r="A244">
        <v>166687</v>
      </c>
      <c r="B244">
        <v>813</v>
      </c>
      <c r="C244" s="1" t="s">
        <v>106</v>
      </c>
      <c r="D244" s="2">
        <v>45067.024305555555</v>
      </c>
      <c r="E244" t="s">
        <v>98</v>
      </c>
      <c r="F244" t="s">
        <v>6</v>
      </c>
      <c r="G244">
        <v>2254</v>
      </c>
      <c r="I244" s="7"/>
    </row>
    <row r="245" spans="1:9" x14ac:dyDescent="0.3">
      <c r="A245">
        <v>167720</v>
      </c>
      <c r="B245">
        <v>1887</v>
      </c>
      <c r="C245" s="1" t="s">
        <v>105</v>
      </c>
      <c r="D245" s="2">
        <v>45262.024305555555</v>
      </c>
      <c r="E245" t="s">
        <v>97</v>
      </c>
      <c r="F245" t="s">
        <v>7</v>
      </c>
      <c r="G245">
        <v>8941</v>
      </c>
      <c r="I245" s="7"/>
    </row>
    <row r="246" spans="1:9" x14ac:dyDescent="0.3">
      <c r="A246">
        <v>169945</v>
      </c>
      <c r="B246">
        <v>1325</v>
      </c>
      <c r="C246" s="1" t="s">
        <v>105</v>
      </c>
      <c r="D246" s="2">
        <v>45111.037499999999</v>
      </c>
      <c r="E246" t="s">
        <v>191</v>
      </c>
      <c r="F246" t="s">
        <v>8</v>
      </c>
      <c r="G246">
        <v>9136</v>
      </c>
      <c r="I246" s="7"/>
    </row>
    <row r="247" spans="1:9" x14ac:dyDescent="0.3">
      <c r="A247">
        <v>170046</v>
      </c>
      <c r="B247">
        <v>242</v>
      </c>
      <c r="C247" s="1" t="s">
        <v>99</v>
      </c>
      <c r="D247" s="2">
        <v>44942.039583333331</v>
      </c>
      <c r="E247" t="s">
        <v>97</v>
      </c>
      <c r="F247" t="s">
        <v>46</v>
      </c>
      <c r="G247">
        <v>9317</v>
      </c>
      <c r="I247" s="7"/>
    </row>
    <row r="248" spans="1:9" x14ac:dyDescent="0.3">
      <c r="A248">
        <v>170058</v>
      </c>
      <c r="B248">
        <v>446</v>
      </c>
      <c r="C248" s="1" t="s">
        <v>99</v>
      </c>
      <c r="D248" s="2">
        <v>45241.034722222219</v>
      </c>
      <c r="E248" t="s">
        <v>97</v>
      </c>
      <c r="F248" t="s">
        <v>10</v>
      </c>
      <c r="G248">
        <v>8184</v>
      </c>
      <c r="I248" s="7"/>
    </row>
    <row r="249" spans="1:9" x14ac:dyDescent="0.3">
      <c r="A249">
        <v>170864</v>
      </c>
      <c r="B249">
        <v>1870</v>
      </c>
      <c r="C249" s="1" t="s">
        <v>99</v>
      </c>
      <c r="D249" s="2">
        <v>45055.99722222222</v>
      </c>
      <c r="E249" t="s">
        <v>96</v>
      </c>
      <c r="F249" t="s">
        <v>7</v>
      </c>
      <c r="G249">
        <v>4281</v>
      </c>
      <c r="I249" s="7"/>
    </row>
    <row r="250" spans="1:9" x14ac:dyDescent="0.3">
      <c r="A250">
        <v>170991</v>
      </c>
      <c r="B250">
        <v>1845</v>
      </c>
      <c r="C250" s="1" t="s">
        <v>102</v>
      </c>
      <c r="D250" s="2">
        <v>45109.987500000003</v>
      </c>
      <c r="E250" t="s">
        <v>191</v>
      </c>
      <c r="F250" t="s">
        <v>12</v>
      </c>
      <c r="G250">
        <v>2460</v>
      </c>
      <c r="I250" s="7"/>
    </row>
    <row r="251" spans="1:9" x14ac:dyDescent="0.3">
      <c r="A251">
        <v>171269</v>
      </c>
      <c r="B251">
        <v>516</v>
      </c>
      <c r="C251" s="1" t="s">
        <v>100</v>
      </c>
      <c r="D251" s="2">
        <v>45160.012499999997</v>
      </c>
      <c r="E251" t="s">
        <v>191</v>
      </c>
      <c r="F251" t="s">
        <v>13</v>
      </c>
      <c r="G251">
        <v>5709</v>
      </c>
      <c r="I251" s="7"/>
    </row>
    <row r="252" spans="1:9" x14ac:dyDescent="0.3">
      <c r="A252">
        <v>171420</v>
      </c>
      <c r="B252">
        <v>614</v>
      </c>
      <c r="C252" s="1" t="s">
        <v>99</v>
      </c>
      <c r="D252" s="2">
        <v>44943.035416666666</v>
      </c>
      <c r="E252" t="s">
        <v>98</v>
      </c>
      <c r="F252" t="s">
        <v>10</v>
      </c>
      <c r="G252">
        <v>8738</v>
      </c>
      <c r="I252" s="7"/>
    </row>
    <row r="253" spans="1:9" x14ac:dyDescent="0.3">
      <c r="A253">
        <v>172114</v>
      </c>
      <c r="B253">
        <v>264</v>
      </c>
      <c r="C253" s="1" t="s">
        <v>99</v>
      </c>
      <c r="D253" s="2">
        <v>44979.015277777777</v>
      </c>
      <c r="E253" t="s">
        <v>191</v>
      </c>
      <c r="F253" t="s">
        <v>15</v>
      </c>
      <c r="G253">
        <v>5214</v>
      </c>
      <c r="I253" s="7"/>
    </row>
    <row r="254" spans="1:9" x14ac:dyDescent="0.3">
      <c r="A254">
        <v>172649</v>
      </c>
      <c r="B254">
        <v>1816</v>
      </c>
      <c r="C254" s="1" t="s">
        <v>105</v>
      </c>
      <c r="D254" s="2">
        <v>44981.038194444445</v>
      </c>
      <c r="E254" t="s">
        <v>191</v>
      </c>
      <c r="F254" t="s">
        <v>16</v>
      </c>
      <c r="G254">
        <v>6377</v>
      </c>
      <c r="I254" s="7"/>
    </row>
    <row r="255" spans="1:9" x14ac:dyDescent="0.3">
      <c r="A255">
        <v>174652</v>
      </c>
      <c r="B255">
        <v>218</v>
      </c>
      <c r="C255" s="1" t="s">
        <v>100</v>
      </c>
      <c r="D255" s="2">
        <v>45254.977777777778</v>
      </c>
      <c r="E255" t="s">
        <v>191</v>
      </c>
      <c r="F255" t="s">
        <v>17</v>
      </c>
      <c r="G255">
        <v>9736</v>
      </c>
      <c r="I255" s="7"/>
    </row>
    <row r="256" spans="1:9" x14ac:dyDescent="0.3">
      <c r="A256">
        <v>174998</v>
      </c>
      <c r="B256">
        <v>1303</v>
      </c>
      <c r="C256" s="1" t="s">
        <v>105</v>
      </c>
      <c r="D256" s="2">
        <v>44986.994444444441</v>
      </c>
      <c r="E256" t="s">
        <v>191</v>
      </c>
      <c r="F256" t="s">
        <v>75</v>
      </c>
      <c r="G256">
        <v>5209</v>
      </c>
      <c r="I256" s="7"/>
    </row>
    <row r="257" spans="1:9" x14ac:dyDescent="0.3">
      <c r="A257">
        <v>175577</v>
      </c>
      <c r="B257">
        <v>515</v>
      </c>
      <c r="C257" s="1" t="s">
        <v>105</v>
      </c>
      <c r="D257" s="2">
        <v>45251.078472222223</v>
      </c>
      <c r="E257" t="s">
        <v>96</v>
      </c>
      <c r="F257" t="s">
        <v>19</v>
      </c>
      <c r="G257">
        <v>5334</v>
      </c>
      <c r="I257" s="7"/>
    </row>
    <row r="258" spans="1:9" x14ac:dyDescent="0.3">
      <c r="A258">
        <v>177047</v>
      </c>
      <c r="B258">
        <v>1189</v>
      </c>
      <c r="C258" s="1" t="s">
        <v>100</v>
      </c>
      <c r="D258" s="2">
        <v>45151.970833333333</v>
      </c>
      <c r="E258" t="s">
        <v>97</v>
      </c>
      <c r="F258" t="s">
        <v>20</v>
      </c>
      <c r="G258">
        <v>2516</v>
      </c>
      <c r="I258" s="7"/>
    </row>
    <row r="259" spans="1:9" x14ac:dyDescent="0.3">
      <c r="A259">
        <v>177753</v>
      </c>
      <c r="B259">
        <v>790</v>
      </c>
      <c r="C259" s="1" t="s">
        <v>113</v>
      </c>
      <c r="D259" s="2">
        <v>45144.030555555553</v>
      </c>
      <c r="E259" t="s">
        <v>97</v>
      </c>
      <c r="F259" t="s">
        <v>21</v>
      </c>
      <c r="G259">
        <v>5420</v>
      </c>
      <c r="I259" s="7"/>
    </row>
    <row r="260" spans="1:9" x14ac:dyDescent="0.3">
      <c r="A260">
        <v>177897</v>
      </c>
      <c r="B260">
        <v>1698</v>
      </c>
      <c r="C260" s="1" t="s">
        <v>100</v>
      </c>
      <c r="D260" s="2">
        <v>45143.972222222219</v>
      </c>
      <c r="E260" t="s">
        <v>97</v>
      </c>
      <c r="F260" t="s">
        <v>83</v>
      </c>
      <c r="G260">
        <v>8289</v>
      </c>
      <c r="I260" s="7"/>
    </row>
    <row r="261" spans="1:9" x14ac:dyDescent="0.3">
      <c r="A261">
        <v>177908</v>
      </c>
      <c r="B261">
        <v>1848</v>
      </c>
      <c r="C261" s="1" t="s">
        <v>99</v>
      </c>
      <c r="D261" s="2">
        <v>45045.975694444445</v>
      </c>
      <c r="E261" t="s">
        <v>98</v>
      </c>
      <c r="F261" t="s">
        <v>4</v>
      </c>
      <c r="G261">
        <v>1341</v>
      </c>
      <c r="I261" s="7"/>
    </row>
    <row r="262" spans="1:9" x14ac:dyDescent="0.3">
      <c r="A262">
        <v>178044</v>
      </c>
      <c r="B262">
        <v>1576</v>
      </c>
      <c r="C262" s="1" t="s">
        <v>99</v>
      </c>
      <c r="D262" s="2">
        <v>44961.056944444441</v>
      </c>
      <c r="E262" t="s">
        <v>191</v>
      </c>
      <c r="F262" t="s">
        <v>23</v>
      </c>
      <c r="G262">
        <v>8097</v>
      </c>
      <c r="I262" s="7"/>
    </row>
    <row r="263" spans="1:9" x14ac:dyDescent="0.3">
      <c r="A263">
        <v>178761</v>
      </c>
      <c r="B263">
        <v>1021</v>
      </c>
      <c r="C263" s="1" t="s">
        <v>106</v>
      </c>
      <c r="D263" s="2">
        <v>44982.941666666666</v>
      </c>
      <c r="E263" t="s">
        <v>98</v>
      </c>
      <c r="F263" t="s">
        <v>9</v>
      </c>
      <c r="G263">
        <v>2487</v>
      </c>
      <c r="I263" s="7"/>
    </row>
    <row r="264" spans="1:9" x14ac:dyDescent="0.3">
      <c r="A264">
        <v>179974</v>
      </c>
      <c r="B264">
        <v>1547</v>
      </c>
      <c r="C264" s="1" t="s">
        <v>100</v>
      </c>
      <c r="D264" s="2">
        <v>45064.027777777781</v>
      </c>
      <c r="E264" t="s">
        <v>98</v>
      </c>
      <c r="F264" t="s">
        <v>18</v>
      </c>
      <c r="G264">
        <v>5106</v>
      </c>
      <c r="I264" s="7"/>
    </row>
    <row r="265" spans="1:9" x14ac:dyDescent="0.3">
      <c r="A265">
        <v>180507</v>
      </c>
      <c r="B265">
        <v>1459</v>
      </c>
      <c r="C265" s="1" t="s">
        <v>100</v>
      </c>
      <c r="D265" s="2">
        <v>45061.940972222219</v>
      </c>
      <c r="E265" t="s">
        <v>98</v>
      </c>
      <c r="F265" t="s">
        <v>25</v>
      </c>
      <c r="G265">
        <v>1697</v>
      </c>
      <c r="I265" s="7"/>
    </row>
    <row r="266" spans="1:9" x14ac:dyDescent="0.3">
      <c r="A266">
        <v>180775</v>
      </c>
      <c r="B266">
        <v>645</v>
      </c>
      <c r="C266" s="1" t="s">
        <v>108</v>
      </c>
      <c r="D266" s="2">
        <v>45005.003472222219</v>
      </c>
      <c r="E266" t="s">
        <v>98</v>
      </c>
      <c r="F266" t="s">
        <v>26</v>
      </c>
      <c r="G266">
        <v>4981</v>
      </c>
      <c r="I266" s="7"/>
    </row>
    <row r="267" spans="1:9" x14ac:dyDescent="0.3">
      <c r="A267">
        <v>182197</v>
      </c>
      <c r="B267">
        <v>74</v>
      </c>
      <c r="C267" s="1" t="s">
        <v>99</v>
      </c>
      <c r="D267" s="2">
        <v>45081.07916666667</v>
      </c>
      <c r="E267" t="s">
        <v>97</v>
      </c>
      <c r="F267" t="s">
        <v>27</v>
      </c>
      <c r="G267">
        <v>801</v>
      </c>
      <c r="I267" s="7"/>
    </row>
    <row r="268" spans="1:9" x14ac:dyDescent="0.3">
      <c r="A268">
        <v>182299</v>
      </c>
      <c r="B268">
        <v>570</v>
      </c>
      <c r="C268" s="1" t="s">
        <v>113</v>
      </c>
      <c r="D268" s="2">
        <v>45212.022916666669</v>
      </c>
      <c r="E268" t="s">
        <v>97</v>
      </c>
      <c r="F268" t="s">
        <v>27</v>
      </c>
      <c r="G268">
        <v>2238</v>
      </c>
      <c r="I268" s="7"/>
    </row>
    <row r="269" spans="1:9" x14ac:dyDescent="0.3">
      <c r="A269">
        <v>182441</v>
      </c>
      <c r="B269">
        <v>1694</v>
      </c>
      <c r="C269" s="1" t="s">
        <v>111</v>
      </c>
      <c r="D269" s="2">
        <v>45278.959027777775</v>
      </c>
      <c r="E269" t="s">
        <v>191</v>
      </c>
      <c r="F269" t="s">
        <v>30</v>
      </c>
      <c r="G269">
        <v>1072</v>
      </c>
      <c r="I269" s="7"/>
    </row>
    <row r="270" spans="1:9" x14ac:dyDescent="0.3">
      <c r="A270">
        <v>183352</v>
      </c>
      <c r="B270">
        <v>1682</v>
      </c>
      <c r="C270" s="1" t="s">
        <v>100</v>
      </c>
      <c r="D270" s="2">
        <v>45215.024305555555</v>
      </c>
      <c r="E270" t="s">
        <v>191</v>
      </c>
      <c r="F270" t="s">
        <v>78</v>
      </c>
      <c r="G270">
        <v>8347</v>
      </c>
      <c r="I270" s="7"/>
    </row>
    <row r="271" spans="1:9" x14ac:dyDescent="0.3">
      <c r="A271">
        <v>183380</v>
      </c>
      <c r="B271">
        <v>1712</v>
      </c>
      <c r="C271" s="1" t="s">
        <v>109</v>
      </c>
      <c r="D271" s="2">
        <v>45113.002083333333</v>
      </c>
      <c r="E271" t="s">
        <v>191</v>
      </c>
      <c r="F271" t="s">
        <v>43</v>
      </c>
      <c r="G271">
        <v>1046</v>
      </c>
      <c r="I271" s="7"/>
    </row>
    <row r="272" spans="1:9" x14ac:dyDescent="0.3">
      <c r="A272">
        <v>183654</v>
      </c>
      <c r="B272">
        <v>618</v>
      </c>
      <c r="C272" s="1" t="s">
        <v>102</v>
      </c>
      <c r="D272" s="2">
        <v>45152.959722222222</v>
      </c>
      <c r="E272" t="s">
        <v>96</v>
      </c>
      <c r="F272" t="s">
        <v>27</v>
      </c>
      <c r="G272">
        <v>1434</v>
      </c>
      <c r="I272" s="7"/>
    </row>
    <row r="273" spans="1:9" x14ac:dyDescent="0.3">
      <c r="A273">
        <v>184958</v>
      </c>
      <c r="B273">
        <v>1354</v>
      </c>
      <c r="C273" s="1" t="s">
        <v>106</v>
      </c>
      <c r="D273" s="2">
        <v>45150.040277777778</v>
      </c>
      <c r="E273" t="s">
        <v>96</v>
      </c>
      <c r="F273" t="s">
        <v>30</v>
      </c>
      <c r="G273">
        <v>39</v>
      </c>
      <c r="I273" s="7"/>
    </row>
    <row r="274" spans="1:9" x14ac:dyDescent="0.3">
      <c r="A274">
        <v>185213</v>
      </c>
      <c r="B274">
        <v>868</v>
      </c>
      <c r="C274" s="1" t="s">
        <v>110</v>
      </c>
      <c r="D274" s="2">
        <v>45032.944444444445</v>
      </c>
      <c r="E274" t="s">
        <v>97</v>
      </c>
      <c r="F274" t="s">
        <v>74</v>
      </c>
      <c r="G274">
        <v>4245</v>
      </c>
      <c r="I274" s="7"/>
    </row>
    <row r="275" spans="1:9" x14ac:dyDescent="0.3">
      <c r="A275">
        <v>185809</v>
      </c>
      <c r="B275">
        <v>1830</v>
      </c>
      <c r="C275" s="1" t="s">
        <v>101</v>
      </c>
      <c r="D275" s="2">
        <v>44993.088194444441</v>
      </c>
      <c r="E275" t="s">
        <v>191</v>
      </c>
      <c r="F275" t="s">
        <v>54</v>
      </c>
      <c r="G275">
        <v>3863</v>
      </c>
      <c r="I275" s="7"/>
    </row>
    <row r="276" spans="1:9" x14ac:dyDescent="0.3">
      <c r="A276">
        <v>187527</v>
      </c>
      <c r="B276">
        <v>877</v>
      </c>
      <c r="C276" s="1" t="s">
        <v>113</v>
      </c>
      <c r="D276" s="2">
        <v>45023.056944444441</v>
      </c>
      <c r="E276" t="s">
        <v>191</v>
      </c>
      <c r="F276" t="s">
        <v>38</v>
      </c>
      <c r="G276">
        <v>6774</v>
      </c>
      <c r="I276" s="7"/>
    </row>
    <row r="277" spans="1:9" x14ac:dyDescent="0.3">
      <c r="A277">
        <v>187746</v>
      </c>
      <c r="B277">
        <v>500</v>
      </c>
      <c r="C277" s="1" t="s">
        <v>99</v>
      </c>
      <c r="D277" s="2">
        <v>45220.008333333331</v>
      </c>
      <c r="E277" t="s">
        <v>96</v>
      </c>
      <c r="F277" t="s">
        <v>34</v>
      </c>
      <c r="G277">
        <v>946</v>
      </c>
      <c r="I277" s="7"/>
    </row>
    <row r="278" spans="1:9" x14ac:dyDescent="0.3">
      <c r="A278">
        <v>188610</v>
      </c>
      <c r="B278">
        <v>1057</v>
      </c>
      <c r="C278" s="1" t="s">
        <v>105</v>
      </c>
      <c r="D278" s="2">
        <v>44962.988888888889</v>
      </c>
      <c r="E278" t="s">
        <v>97</v>
      </c>
      <c r="F278" t="s">
        <v>79</v>
      </c>
      <c r="G278">
        <v>597</v>
      </c>
      <c r="I278" s="7"/>
    </row>
    <row r="279" spans="1:9" x14ac:dyDescent="0.3">
      <c r="A279">
        <v>188856</v>
      </c>
      <c r="B279">
        <v>1984</v>
      </c>
      <c r="C279" s="1" t="s">
        <v>101</v>
      </c>
      <c r="D279" s="2">
        <v>45251.959027777775</v>
      </c>
      <c r="E279" t="s">
        <v>191</v>
      </c>
      <c r="F279" t="s">
        <v>76</v>
      </c>
      <c r="G279">
        <v>4243</v>
      </c>
      <c r="I279" s="7"/>
    </row>
    <row r="280" spans="1:9" x14ac:dyDescent="0.3">
      <c r="A280">
        <v>191639</v>
      </c>
      <c r="B280">
        <v>1293</v>
      </c>
      <c r="C280" s="1" t="s">
        <v>99</v>
      </c>
      <c r="D280" s="2">
        <v>45042.986111111109</v>
      </c>
      <c r="E280" t="s">
        <v>97</v>
      </c>
      <c r="F280" t="s">
        <v>77</v>
      </c>
      <c r="G280">
        <v>957</v>
      </c>
      <c r="I280" s="7"/>
    </row>
    <row r="281" spans="1:9" x14ac:dyDescent="0.3">
      <c r="A281">
        <v>193342</v>
      </c>
      <c r="B281">
        <v>1974</v>
      </c>
      <c r="C281" s="1" t="s">
        <v>99</v>
      </c>
      <c r="D281" s="2">
        <v>45002.071527777778</v>
      </c>
      <c r="E281" t="s">
        <v>96</v>
      </c>
      <c r="F281" t="s">
        <v>22</v>
      </c>
      <c r="G281">
        <v>242</v>
      </c>
      <c r="I281" s="7"/>
    </row>
    <row r="282" spans="1:9" x14ac:dyDescent="0.3">
      <c r="A282">
        <v>194632</v>
      </c>
      <c r="B282">
        <v>1962</v>
      </c>
      <c r="C282" s="1" t="s">
        <v>99</v>
      </c>
      <c r="D282" s="2">
        <v>44928.027777777781</v>
      </c>
      <c r="E282" t="s">
        <v>97</v>
      </c>
      <c r="F282" t="s">
        <v>43</v>
      </c>
      <c r="G282">
        <v>8267</v>
      </c>
      <c r="I282" s="7"/>
    </row>
    <row r="283" spans="1:9" x14ac:dyDescent="0.3">
      <c r="A283">
        <v>194894</v>
      </c>
      <c r="B283">
        <v>1210</v>
      </c>
      <c r="C283" s="1" t="s">
        <v>105</v>
      </c>
      <c r="D283" s="2">
        <v>45236.947222222225</v>
      </c>
      <c r="E283" t="s">
        <v>97</v>
      </c>
      <c r="F283" t="s">
        <v>40</v>
      </c>
      <c r="G283">
        <v>8013</v>
      </c>
      <c r="I283" s="7"/>
    </row>
    <row r="284" spans="1:9" x14ac:dyDescent="0.3">
      <c r="A284">
        <v>195686</v>
      </c>
      <c r="B284">
        <v>67</v>
      </c>
      <c r="C284" s="1" t="s">
        <v>107</v>
      </c>
      <c r="D284" s="2">
        <v>45176.044444444444</v>
      </c>
      <c r="E284" t="s">
        <v>191</v>
      </c>
      <c r="F284" t="s">
        <v>81</v>
      </c>
      <c r="G284">
        <v>2651</v>
      </c>
      <c r="I284" s="7"/>
    </row>
    <row r="285" spans="1:9" x14ac:dyDescent="0.3">
      <c r="A285">
        <v>195704</v>
      </c>
      <c r="B285">
        <v>1260</v>
      </c>
      <c r="C285" s="1" t="s">
        <v>100</v>
      </c>
      <c r="D285" s="2">
        <v>44973.017361111109</v>
      </c>
      <c r="E285" t="s">
        <v>191</v>
      </c>
      <c r="F285" t="s">
        <v>82</v>
      </c>
      <c r="G285">
        <v>6946</v>
      </c>
      <c r="I285" s="7"/>
    </row>
    <row r="286" spans="1:9" x14ac:dyDescent="0.3">
      <c r="A286">
        <v>196116</v>
      </c>
      <c r="B286">
        <v>1831</v>
      </c>
      <c r="C286" s="1" t="s">
        <v>99</v>
      </c>
      <c r="D286" s="2">
        <v>45254.005555555559</v>
      </c>
      <c r="E286" t="s">
        <v>97</v>
      </c>
      <c r="F286" t="s">
        <v>15</v>
      </c>
      <c r="G286">
        <v>7358</v>
      </c>
      <c r="I286" s="7"/>
    </row>
    <row r="287" spans="1:9" x14ac:dyDescent="0.3">
      <c r="A287">
        <v>196148</v>
      </c>
      <c r="B287">
        <v>325</v>
      </c>
      <c r="C287" s="1" t="s">
        <v>100</v>
      </c>
      <c r="D287" s="2">
        <v>44941.04791666667</v>
      </c>
      <c r="E287" t="s">
        <v>98</v>
      </c>
      <c r="F287" t="s">
        <v>66</v>
      </c>
      <c r="G287">
        <v>8010</v>
      </c>
      <c r="I287" s="7"/>
    </row>
    <row r="288" spans="1:9" x14ac:dyDescent="0.3">
      <c r="A288">
        <v>196872</v>
      </c>
      <c r="B288">
        <v>1250</v>
      </c>
      <c r="C288" s="1" t="s">
        <v>99</v>
      </c>
      <c r="D288" s="2">
        <v>45194.050694444442</v>
      </c>
      <c r="E288" t="s">
        <v>97</v>
      </c>
      <c r="F288" t="s">
        <v>29</v>
      </c>
      <c r="G288">
        <v>5888</v>
      </c>
      <c r="I288" s="7"/>
    </row>
    <row r="289" spans="1:9" x14ac:dyDescent="0.3">
      <c r="A289">
        <v>197854</v>
      </c>
      <c r="B289">
        <v>347</v>
      </c>
      <c r="C289" s="1" t="s">
        <v>108</v>
      </c>
      <c r="D289" s="2">
        <v>45169.038888888892</v>
      </c>
      <c r="E289" t="s">
        <v>97</v>
      </c>
      <c r="F289" t="s">
        <v>27</v>
      </c>
      <c r="G289">
        <v>1674</v>
      </c>
      <c r="I289" s="7"/>
    </row>
    <row r="290" spans="1:9" x14ac:dyDescent="0.3">
      <c r="A290">
        <v>197952</v>
      </c>
      <c r="B290">
        <v>1843</v>
      </c>
      <c r="C290" s="1" t="s">
        <v>99</v>
      </c>
      <c r="D290" s="2">
        <v>44960.018055555556</v>
      </c>
      <c r="E290" t="s">
        <v>97</v>
      </c>
      <c r="F290" t="s">
        <v>39</v>
      </c>
      <c r="G290">
        <v>1453</v>
      </c>
      <c r="I290" s="7"/>
    </row>
    <row r="291" spans="1:9" x14ac:dyDescent="0.3">
      <c r="A291">
        <v>198251</v>
      </c>
      <c r="B291">
        <v>1589</v>
      </c>
      <c r="C291" s="1" t="s">
        <v>99</v>
      </c>
      <c r="D291" s="2">
        <v>44969.030555555553</v>
      </c>
      <c r="E291" t="s">
        <v>98</v>
      </c>
      <c r="F291" t="s">
        <v>43</v>
      </c>
      <c r="G291">
        <v>8821</v>
      </c>
      <c r="I291" s="7"/>
    </row>
    <row r="292" spans="1:9" x14ac:dyDescent="0.3">
      <c r="A292">
        <v>198841</v>
      </c>
      <c r="B292">
        <v>1735</v>
      </c>
      <c r="C292" s="1" t="s">
        <v>102</v>
      </c>
      <c r="D292" s="2">
        <v>45131.057638888888</v>
      </c>
      <c r="E292" t="s">
        <v>96</v>
      </c>
      <c r="F292" t="s">
        <v>17</v>
      </c>
      <c r="G292">
        <v>4094</v>
      </c>
      <c r="I292" s="7"/>
    </row>
    <row r="293" spans="1:9" x14ac:dyDescent="0.3">
      <c r="A293">
        <v>199110</v>
      </c>
      <c r="B293">
        <v>104</v>
      </c>
      <c r="C293" s="1" t="s">
        <v>101</v>
      </c>
      <c r="D293" s="2">
        <v>45067.031944444447</v>
      </c>
      <c r="E293" t="s">
        <v>191</v>
      </c>
      <c r="F293" t="s">
        <v>70</v>
      </c>
      <c r="G293">
        <v>717</v>
      </c>
      <c r="I293" s="7"/>
    </row>
    <row r="294" spans="1:9" x14ac:dyDescent="0.3">
      <c r="A294">
        <v>200851</v>
      </c>
      <c r="B294">
        <v>71</v>
      </c>
      <c r="C294" s="1" t="s">
        <v>113</v>
      </c>
      <c r="D294" s="2">
        <v>45263.972222222219</v>
      </c>
      <c r="E294" t="s">
        <v>97</v>
      </c>
      <c r="F294" t="s">
        <v>71</v>
      </c>
      <c r="G294">
        <v>8510</v>
      </c>
      <c r="I294" s="7"/>
    </row>
    <row r="295" spans="1:9" x14ac:dyDescent="0.3">
      <c r="A295">
        <v>202059</v>
      </c>
      <c r="B295">
        <v>712</v>
      </c>
      <c r="C295" s="1" t="s">
        <v>99</v>
      </c>
      <c r="D295" s="2">
        <v>45012.058333333334</v>
      </c>
      <c r="E295" t="s">
        <v>191</v>
      </c>
      <c r="F295" t="s">
        <v>43</v>
      </c>
      <c r="G295">
        <v>7202</v>
      </c>
      <c r="I295" s="7"/>
    </row>
    <row r="296" spans="1:9" x14ac:dyDescent="0.3">
      <c r="A296">
        <v>202315</v>
      </c>
      <c r="B296">
        <v>1518</v>
      </c>
      <c r="C296" s="1" t="s">
        <v>99</v>
      </c>
      <c r="D296" s="2">
        <v>44930.072916666664</v>
      </c>
      <c r="E296" t="s">
        <v>191</v>
      </c>
      <c r="F296" t="s">
        <v>58</v>
      </c>
      <c r="G296">
        <v>6344</v>
      </c>
      <c r="I296" s="7"/>
    </row>
    <row r="297" spans="1:9" x14ac:dyDescent="0.3">
      <c r="A297">
        <v>202334</v>
      </c>
      <c r="B297">
        <v>358</v>
      </c>
      <c r="C297" s="1" t="s">
        <v>105</v>
      </c>
      <c r="D297" s="2">
        <v>45171.038194444445</v>
      </c>
      <c r="E297" t="s">
        <v>96</v>
      </c>
      <c r="F297" t="s">
        <v>45</v>
      </c>
      <c r="G297">
        <v>4560</v>
      </c>
      <c r="I297" s="7"/>
    </row>
    <row r="298" spans="1:9" x14ac:dyDescent="0.3">
      <c r="A298">
        <v>202389</v>
      </c>
      <c r="B298">
        <v>1641</v>
      </c>
      <c r="C298" s="1" t="s">
        <v>109</v>
      </c>
      <c r="D298" s="2">
        <v>45130.98541666667</v>
      </c>
      <c r="E298" t="s">
        <v>98</v>
      </c>
      <c r="F298" t="s">
        <v>67</v>
      </c>
      <c r="G298">
        <v>1709</v>
      </c>
      <c r="I298" s="7"/>
    </row>
    <row r="299" spans="1:9" x14ac:dyDescent="0.3">
      <c r="A299">
        <v>205425</v>
      </c>
      <c r="B299">
        <v>1760</v>
      </c>
      <c r="C299" s="1" t="s">
        <v>100</v>
      </c>
      <c r="D299" s="2">
        <v>45190.050694444442</v>
      </c>
      <c r="E299" t="s">
        <v>96</v>
      </c>
      <c r="F299" t="s">
        <v>11</v>
      </c>
      <c r="G299">
        <v>9729</v>
      </c>
      <c r="I299" s="7"/>
    </row>
    <row r="300" spans="1:9" x14ac:dyDescent="0.3">
      <c r="A300">
        <v>208396</v>
      </c>
      <c r="B300">
        <v>186</v>
      </c>
      <c r="C300" s="1" t="s">
        <v>106</v>
      </c>
      <c r="D300" s="2">
        <v>45033.068749999999</v>
      </c>
      <c r="E300" t="s">
        <v>191</v>
      </c>
      <c r="F300" t="s">
        <v>72</v>
      </c>
      <c r="G300">
        <v>9712</v>
      </c>
      <c r="I300" s="7"/>
    </row>
    <row r="301" spans="1:9" x14ac:dyDescent="0.3">
      <c r="A301">
        <v>209068</v>
      </c>
      <c r="B301">
        <v>1704</v>
      </c>
      <c r="C301" s="1" t="s">
        <v>99</v>
      </c>
      <c r="D301" s="2">
        <v>45019.991666666669</v>
      </c>
      <c r="E301" t="s">
        <v>191</v>
      </c>
      <c r="F301" t="s">
        <v>27</v>
      </c>
      <c r="G301">
        <v>119</v>
      </c>
      <c r="I301" s="7"/>
    </row>
    <row r="302" spans="1:9" x14ac:dyDescent="0.3">
      <c r="A302">
        <v>209185</v>
      </c>
      <c r="B302">
        <v>541</v>
      </c>
      <c r="C302" s="1" t="s">
        <v>99</v>
      </c>
      <c r="D302" s="2">
        <v>45166.011111111111</v>
      </c>
      <c r="E302" t="s">
        <v>97</v>
      </c>
      <c r="F302" t="s">
        <v>27</v>
      </c>
      <c r="G302">
        <v>4430</v>
      </c>
      <c r="I302" s="7"/>
    </row>
    <row r="303" spans="1:9" x14ac:dyDescent="0.3">
      <c r="A303">
        <v>211600</v>
      </c>
      <c r="B303">
        <v>937</v>
      </c>
      <c r="C303" s="1" t="s">
        <v>109</v>
      </c>
      <c r="D303" s="2">
        <v>45143.052777777775</v>
      </c>
      <c r="E303" t="s">
        <v>96</v>
      </c>
      <c r="F303" t="s">
        <v>73</v>
      </c>
      <c r="G303">
        <v>8720</v>
      </c>
      <c r="I303" s="7"/>
    </row>
    <row r="304" spans="1:9" x14ac:dyDescent="0.3">
      <c r="A304">
        <v>213090</v>
      </c>
      <c r="B304">
        <v>10</v>
      </c>
      <c r="C304" s="1" t="s">
        <v>103</v>
      </c>
      <c r="D304" s="2">
        <v>45208.043749999997</v>
      </c>
      <c r="E304" t="s">
        <v>96</v>
      </c>
      <c r="F304" t="s">
        <v>52</v>
      </c>
      <c r="G304">
        <v>9353</v>
      </c>
      <c r="I304" s="7"/>
    </row>
    <row r="305" spans="1:9" x14ac:dyDescent="0.3">
      <c r="A305">
        <v>213254</v>
      </c>
      <c r="B305">
        <v>1344</v>
      </c>
      <c r="C305" s="1" t="s">
        <v>105</v>
      </c>
      <c r="D305" s="2">
        <v>45135.024305555555</v>
      </c>
      <c r="E305" t="s">
        <v>97</v>
      </c>
      <c r="F305" t="s">
        <v>26</v>
      </c>
      <c r="G305">
        <v>3943</v>
      </c>
      <c r="I305" s="7"/>
    </row>
    <row r="306" spans="1:9" x14ac:dyDescent="0.3">
      <c r="A306">
        <v>213804</v>
      </c>
      <c r="B306">
        <v>1473</v>
      </c>
      <c r="C306" s="1" t="s">
        <v>99</v>
      </c>
      <c r="D306" s="2">
        <v>45115.03402777778</v>
      </c>
      <c r="E306" t="s">
        <v>97</v>
      </c>
      <c r="F306" t="s">
        <v>74</v>
      </c>
      <c r="G306">
        <v>7453</v>
      </c>
      <c r="I306" s="7"/>
    </row>
    <row r="307" spans="1:9" x14ac:dyDescent="0.3">
      <c r="A307">
        <v>214073</v>
      </c>
      <c r="B307">
        <v>336</v>
      </c>
      <c r="C307" s="1" t="s">
        <v>105</v>
      </c>
      <c r="D307" s="2">
        <v>44942.067361111112</v>
      </c>
      <c r="E307" t="s">
        <v>191</v>
      </c>
      <c r="F307" t="s">
        <v>75</v>
      </c>
      <c r="G307">
        <v>730</v>
      </c>
      <c r="I307" s="7"/>
    </row>
    <row r="308" spans="1:9" x14ac:dyDescent="0.3">
      <c r="A308">
        <v>214251</v>
      </c>
      <c r="B308">
        <v>1952</v>
      </c>
      <c r="C308" s="1" t="s">
        <v>99</v>
      </c>
      <c r="D308" s="2">
        <v>45033.039583333331</v>
      </c>
      <c r="E308" t="s">
        <v>191</v>
      </c>
      <c r="F308" t="s">
        <v>73</v>
      </c>
      <c r="G308">
        <v>492</v>
      </c>
      <c r="I308" s="7"/>
    </row>
    <row r="309" spans="1:9" x14ac:dyDescent="0.3">
      <c r="A309">
        <v>214516</v>
      </c>
      <c r="B309">
        <v>1840</v>
      </c>
      <c r="C309" s="1" t="s">
        <v>99</v>
      </c>
      <c r="D309" s="2">
        <v>45134.974305555559</v>
      </c>
      <c r="E309" t="s">
        <v>97</v>
      </c>
      <c r="F309" t="s">
        <v>76</v>
      </c>
      <c r="G309">
        <v>1356</v>
      </c>
      <c r="I309" s="7"/>
    </row>
    <row r="310" spans="1:9" x14ac:dyDescent="0.3">
      <c r="A310">
        <v>214557</v>
      </c>
      <c r="B310">
        <v>613</v>
      </c>
      <c r="C310" s="1" t="s">
        <v>113</v>
      </c>
      <c r="D310" s="2">
        <v>45082.019444444442</v>
      </c>
      <c r="E310" t="s">
        <v>191</v>
      </c>
      <c r="F310" t="s">
        <v>72</v>
      </c>
      <c r="G310">
        <v>5981</v>
      </c>
      <c r="I310" s="7"/>
    </row>
    <row r="311" spans="1:9" x14ac:dyDescent="0.3">
      <c r="A311">
        <v>216256</v>
      </c>
      <c r="B311">
        <v>1521</v>
      </c>
      <c r="C311" s="1" t="s">
        <v>99</v>
      </c>
      <c r="D311" s="2">
        <v>44952.023611111108</v>
      </c>
      <c r="E311" t="s">
        <v>97</v>
      </c>
      <c r="F311" t="s">
        <v>28</v>
      </c>
      <c r="G311">
        <v>3720</v>
      </c>
      <c r="I311" s="7"/>
    </row>
    <row r="312" spans="1:9" x14ac:dyDescent="0.3">
      <c r="A312">
        <v>217952</v>
      </c>
      <c r="B312">
        <v>1102</v>
      </c>
      <c r="C312" s="1" t="s">
        <v>113</v>
      </c>
      <c r="D312" s="2">
        <v>45193.992361111108</v>
      </c>
      <c r="E312" t="s">
        <v>191</v>
      </c>
      <c r="F312" t="s">
        <v>4</v>
      </c>
      <c r="G312">
        <v>3521</v>
      </c>
      <c r="I312" s="7"/>
    </row>
    <row r="313" spans="1:9" x14ac:dyDescent="0.3">
      <c r="A313">
        <v>218379</v>
      </c>
      <c r="B313">
        <v>831</v>
      </c>
      <c r="C313" s="1" t="s">
        <v>107</v>
      </c>
      <c r="D313" s="2">
        <v>44976.970833333333</v>
      </c>
      <c r="E313" t="s">
        <v>97</v>
      </c>
      <c r="F313" t="s">
        <v>23</v>
      </c>
      <c r="G313">
        <v>8241</v>
      </c>
      <c r="I313" s="7"/>
    </row>
    <row r="314" spans="1:9" x14ac:dyDescent="0.3">
      <c r="A314">
        <v>219884</v>
      </c>
      <c r="B314">
        <v>802</v>
      </c>
      <c r="C314" s="1" t="s">
        <v>100</v>
      </c>
      <c r="D314" s="2">
        <v>44945.986805555556</v>
      </c>
      <c r="E314" t="s">
        <v>191</v>
      </c>
      <c r="F314" t="s">
        <v>77</v>
      </c>
      <c r="G314">
        <v>2233</v>
      </c>
      <c r="I314" s="7"/>
    </row>
    <row r="315" spans="1:9" x14ac:dyDescent="0.3">
      <c r="A315">
        <v>220292</v>
      </c>
      <c r="B315">
        <v>1785</v>
      </c>
      <c r="C315" s="1" t="s">
        <v>106</v>
      </c>
      <c r="D315" s="2">
        <v>45048.017361111109</v>
      </c>
      <c r="E315" t="s">
        <v>98</v>
      </c>
      <c r="F315" t="s">
        <v>84</v>
      </c>
      <c r="G315">
        <v>3987</v>
      </c>
      <c r="I315" s="7"/>
    </row>
    <row r="316" spans="1:9" x14ac:dyDescent="0.3">
      <c r="A316">
        <v>220733</v>
      </c>
      <c r="B316">
        <v>1875</v>
      </c>
      <c r="C316" s="1" t="s">
        <v>100</v>
      </c>
      <c r="D316" s="2">
        <v>44931.007638888892</v>
      </c>
      <c r="E316" t="s">
        <v>96</v>
      </c>
      <c r="F316" t="s">
        <v>41</v>
      </c>
      <c r="G316">
        <v>6006</v>
      </c>
      <c r="I316" s="7"/>
    </row>
    <row r="317" spans="1:9" x14ac:dyDescent="0.3">
      <c r="A317">
        <v>221857</v>
      </c>
      <c r="B317">
        <v>1244</v>
      </c>
      <c r="C317" s="1" t="s">
        <v>105</v>
      </c>
      <c r="D317" s="2">
        <v>45124.051388888889</v>
      </c>
      <c r="E317" t="s">
        <v>96</v>
      </c>
      <c r="F317" t="s">
        <v>23</v>
      </c>
      <c r="G317">
        <v>4142</v>
      </c>
      <c r="I317" s="7"/>
    </row>
    <row r="318" spans="1:9" x14ac:dyDescent="0.3">
      <c r="A318">
        <v>222114</v>
      </c>
      <c r="B318">
        <v>208</v>
      </c>
      <c r="C318" s="1" t="s">
        <v>99</v>
      </c>
      <c r="D318" s="2">
        <v>45120.98541666667</v>
      </c>
      <c r="E318" t="s">
        <v>98</v>
      </c>
      <c r="F318" t="s">
        <v>52</v>
      </c>
      <c r="G318">
        <v>4738</v>
      </c>
      <c r="I318" s="7"/>
    </row>
    <row r="319" spans="1:9" x14ac:dyDescent="0.3">
      <c r="A319">
        <v>224155</v>
      </c>
      <c r="B319">
        <v>753</v>
      </c>
      <c r="C319" s="1" t="s">
        <v>99</v>
      </c>
      <c r="D319" s="2">
        <v>45212</v>
      </c>
      <c r="E319" t="s">
        <v>97</v>
      </c>
      <c r="F319" t="s">
        <v>30</v>
      </c>
      <c r="G319">
        <v>4988</v>
      </c>
      <c r="I319" s="7"/>
    </row>
    <row r="320" spans="1:9" x14ac:dyDescent="0.3">
      <c r="A320">
        <v>225264</v>
      </c>
      <c r="B320">
        <v>1973</v>
      </c>
      <c r="C320" s="1" t="s">
        <v>99</v>
      </c>
      <c r="D320" s="2">
        <v>45186.078472222223</v>
      </c>
      <c r="E320" t="s">
        <v>98</v>
      </c>
      <c r="F320" t="s">
        <v>78</v>
      </c>
      <c r="G320">
        <v>5089</v>
      </c>
      <c r="I320" s="7"/>
    </row>
    <row r="321" spans="1:9" x14ac:dyDescent="0.3">
      <c r="A321">
        <v>226876</v>
      </c>
      <c r="B321">
        <v>150</v>
      </c>
      <c r="C321" s="1" t="s">
        <v>99</v>
      </c>
      <c r="D321" s="2">
        <v>44956.951388888891</v>
      </c>
      <c r="E321" t="s">
        <v>97</v>
      </c>
      <c r="F321" t="s">
        <v>43</v>
      </c>
      <c r="G321">
        <v>17</v>
      </c>
      <c r="I321" s="7"/>
    </row>
    <row r="322" spans="1:9" x14ac:dyDescent="0.3">
      <c r="A322">
        <v>228177</v>
      </c>
      <c r="B322">
        <v>1272</v>
      </c>
      <c r="C322" s="1" t="s">
        <v>101</v>
      </c>
      <c r="D322" s="2">
        <v>45054.036805555559</v>
      </c>
      <c r="E322" t="s">
        <v>98</v>
      </c>
      <c r="F322" t="s">
        <v>27</v>
      </c>
      <c r="G322">
        <v>8567</v>
      </c>
      <c r="I322" s="7"/>
    </row>
    <row r="323" spans="1:9" x14ac:dyDescent="0.3">
      <c r="A323">
        <v>228562</v>
      </c>
      <c r="B323">
        <v>1812</v>
      </c>
      <c r="C323" s="1" t="s">
        <v>105</v>
      </c>
      <c r="D323" s="2">
        <v>45208.061111111114</v>
      </c>
      <c r="E323" t="s">
        <v>191</v>
      </c>
      <c r="F323" t="s">
        <v>30</v>
      </c>
      <c r="G323">
        <v>1733</v>
      </c>
      <c r="I323" s="7"/>
    </row>
    <row r="324" spans="1:9" x14ac:dyDescent="0.3">
      <c r="A324">
        <v>229056</v>
      </c>
      <c r="B324">
        <v>594</v>
      </c>
      <c r="C324" s="1" t="s">
        <v>99</v>
      </c>
      <c r="D324" s="2">
        <v>45083.081944444442</v>
      </c>
      <c r="E324" t="s">
        <v>96</v>
      </c>
      <c r="F324" t="s">
        <v>74</v>
      </c>
      <c r="G324">
        <v>4328</v>
      </c>
      <c r="I324" s="7"/>
    </row>
    <row r="325" spans="1:9" x14ac:dyDescent="0.3">
      <c r="A325">
        <v>229843</v>
      </c>
      <c r="B325">
        <v>1527</v>
      </c>
      <c r="C325" s="1" t="s">
        <v>107</v>
      </c>
      <c r="D325" s="2">
        <v>45002.956944444442</v>
      </c>
      <c r="E325" t="s">
        <v>96</v>
      </c>
      <c r="F325" t="s">
        <v>54</v>
      </c>
      <c r="G325">
        <v>4155</v>
      </c>
      <c r="I325" s="7"/>
    </row>
    <row r="326" spans="1:9" x14ac:dyDescent="0.3">
      <c r="A326">
        <v>231094</v>
      </c>
      <c r="B326">
        <v>680</v>
      </c>
      <c r="C326" s="1" t="s">
        <v>99</v>
      </c>
      <c r="D326" s="2">
        <v>45259.035416666666</v>
      </c>
      <c r="E326" t="s">
        <v>96</v>
      </c>
      <c r="F326" t="s">
        <v>38</v>
      </c>
      <c r="G326">
        <v>7379</v>
      </c>
      <c r="I326" s="7"/>
    </row>
    <row r="327" spans="1:9" x14ac:dyDescent="0.3">
      <c r="A327">
        <v>232129</v>
      </c>
      <c r="B327">
        <v>67</v>
      </c>
      <c r="C327" s="1" t="s">
        <v>107</v>
      </c>
      <c r="D327" s="2">
        <v>45250.986111111109</v>
      </c>
      <c r="E327" t="s">
        <v>96</v>
      </c>
      <c r="F327" t="s">
        <v>34</v>
      </c>
      <c r="G327">
        <v>6264</v>
      </c>
      <c r="I327" s="7"/>
    </row>
    <row r="328" spans="1:9" x14ac:dyDescent="0.3">
      <c r="A328">
        <v>232261</v>
      </c>
      <c r="B328">
        <v>1269</v>
      </c>
      <c r="C328" s="1" t="s">
        <v>110</v>
      </c>
      <c r="D328" s="2">
        <v>45169.940972222219</v>
      </c>
      <c r="E328" t="s">
        <v>191</v>
      </c>
      <c r="F328" t="s">
        <v>79</v>
      </c>
      <c r="G328">
        <v>434</v>
      </c>
      <c r="I328" s="7"/>
    </row>
    <row r="329" spans="1:9" x14ac:dyDescent="0.3">
      <c r="A329">
        <v>232274</v>
      </c>
      <c r="B329">
        <v>1647</v>
      </c>
      <c r="C329" s="1" t="s">
        <v>99</v>
      </c>
      <c r="D329" s="2">
        <v>45282.058333333334</v>
      </c>
      <c r="E329" t="s">
        <v>98</v>
      </c>
      <c r="F329" t="s">
        <v>80</v>
      </c>
      <c r="G329">
        <v>8947</v>
      </c>
      <c r="I329" s="7"/>
    </row>
    <row r="330" spans="1:9" x14ac:dyDescent="0.3">
      <c r="A330">
        <v>233409</v>
      </c>
      <c r="B330">
        <v>1393</v>
      </c>
      <c r="C330" s="1" t="s">
        <v>107</v>
      </c>
      <c r="D330" s="2">
        <v>45231.961805555555</v>
      </c>
      <c r="E330" t="s">
        <v>98</v>
      </c>
      <c r="F330" t="s">
        <v>77</v>
      </c>
      <c r="G330">
        <v>9750</v>
      </c>
      <c r="I330" s="7"/>
    </row>
    <row r="331" spans="1:9" x14ac:dyDescent="0.3">
      <c r="A331">
        <v>233843</v>
      </c>
      <c r="B331">
        <v>1577</v>
      </c>
      <c r="C331" s="1" t="s">
        <v>100</v>
      </c>
      <c r="D331" s="2">
        <v>45039.040277777778</v>
      </c>
      <c r="E331" t="s">
        <v>98</v>
      </c>
      <c r="F331" t="s">
        <v>22</v>
      </c>
      <c r="G331">
        <v>6392</v>
      </c>
      <c r="I331" s="7"/>
    </row>
    <row r="332" spans="1:9" x14ac:dyDescent="0.3">
      <c r="A332">
        <v>234705</v>
      </c>
      <c r="B332">
        <v>1367</v>
      </c>
      <c r="C332" s="1" t="s">
        <v>107</v>
      </c>
      <c r="D332" s="2">
        <v>45184.000694444447</v>
      </c>
      <c r="E332" t="s">
        <v>96</v>
      </c>
      <c r="F332" t="s">
        <v>43</v>
      </c>
      <c r="G332">
        <v>1662</v>
      </c>
      <c r="I332" s="7"/>
    </row>
    <row r="333" spans="1:9" x14ac:dyDescent="0.3">
      <c r="A333">
        <v>235219</v>
      </c>
      <c r="B333">
        <v>1829</v>
      </c>
      <c r="C333" s="1" t="s">
        <v>101</v>
      </c>
      <c r="D333" s="2">
        <v>45236.037499999999</v>
      </c>
      <c r="E333" t="s">
        <v>98</v>
      </c>
      <c r="F333" t="s">
        <v>40</v>
      </c>
      <c r="G333">
        <v>4965</v>
      </c>
      <c r="I333" s="7"/>
    </row>
    <row r="334" spans="1:9" x14ac:dyDescent="0.3">
      <c r="A334">
        <v>235760</v>
      </c>
      <c r="B334">
        <v>1816</v>
      </c>
      <c r="C334" s="1" t="s">
        <v>105</v>
      </c>
      <c r="D334" s="2">
        <v>45250.039583333331</v>
      </c>
      <c r="E334" t="s">
        <v>98</v>
      </c>
      <c r="F334" t="s">
        <v>81</v>
      </c>
      <c r="G334">
        <v>4835</v>
      </c>
      <c r="I334" s="7"/>
    </row>
    <row r="335" spans="1:9" x14ac:dyDescent="0.3">
      <c r="A335">
        <v>237369</v>
      </c>
      <c r="B335">
        <v>401</v>
      </c>
      <c r="C335" s="1" t="s">
        <v>113</v>
      </c>
      <c r="D335" s="2">
        <v>45056.015972222223</v>
      </c>
      <c r="E335" t="s">
        <v>97</v>
      </c>
      <c r="F335" t="s">
        <v>82</v>
      </c>
      <c r="G335">
        <v>2313</v>
      </c>
      <c r="I335" s="7"/>
    </row>
    <row r="336" spans="1:9" x14ac:dyDescent="0.3">
      <c r="A336">
        <v>238602</v>
      </c>
      <c r="B336">
        <v>153</v>
      </c>
      <c r="C336" s="1" t="s">
        <v>99</v>
      </c>
      <c r="D336" s="2">
        <v>45017.05</v>
      </c>
      <c r="F336" t="s">
        <v>21</v>
      </c>
      <c r="G336">
        <v>951</v>
      </c>
      <c r="I336" s="7"/>
    </row>
    <row r="337" spans="1:9" x14ac:dyDescent="0.3">
      <c r="A337">
        <v>238793</v>
      </c>
      <c r="B337">
        <v>1574</v>
      </c>
      <c r="C337" s="1" t="s">
        <v>104</v>
      </c>
      <c r="D337" s="2">
        <v>45026.086805555555</v>
      </c>
      <c r="E337" t="s">
        <v>191</v>
      </c>
      <c r="F337" t="s">
        <v>66</v>
      </c>
      <c r="G337">
        <v>3650</v>
      </c>
      <c r="I337" s="7"/>
    </row>
    <row r="338" spans="1:9" x14ac:dyDescent="0.3">
      <c r="A338">
        <v>238839</v>
      </c>
      <c r="B338">
        <v>766</v>
      </c>
      <c r="C338" s="1" t="s">
        <v>99</v>
      </c>
      <c r="D338" s="2">
        <v>45092.036111111112</v>
      </c>
      <c r="E338" t="s">
        <v>97</v>
      </c>
      <c r="F338" t="s">
        <v>78</v>
      </c>
      <c r="G338">
        <v>1367</v>
      </c>
      <c r="I338" s="7"/>
    </row>
    <row r="339" spans="1:9" x14ac:dyDescent="0.3">
      <c r="A339">
        <v>241257</v>
      </c>
      <c r="B339">
        <v>1374</v>
      </c>
      <c r="C339" s="1" t="s">
        <v>100</v>
      </c>
      <c r="D339" s="2">
        <v>45027.06527777778</v>
      </c>
      <c r="E339" t="s">
        <v>96</v>
      </c>
      <c r="F339" t="s">
        <v>5</v>
      </c>
      <c r="G339">
        <v>6819</v>
      </c>
      <c r="I339" s="7"/>
    </row>
    <row r="340" spans="1:9" x14ac:dyDescent="0.3">
      <c r="A340">
        <v>241334</v>
      </c>
      <c r="B340">
        <v>864</v>
      </c>
      <c r="C340" s="1" t="s">
        <v>99</v>
      </c>
      <c r="D340" s="2">
        <v>44939.027083333334</v>
      </c>
      <c r="E340" t="s">
        <v>191</v>
      </c>
      <c r="F340" t="s">
        <v>39</v>
      </c>
      <c r="G340">
        <v>3422</v>
      </c>
      <c r="I340" s="7"/>
    </row>
    <row r="341" spans="1:9" x14ac:dyDescent="0.3">
      <c r="A341">
        <v>242256</v>
      </c>
      <c r="B341">
        <v>504</v>
      </c>
      <c r="C341" s="1" t="s">
        <v>102</v>
      </c>
      <c r="D341" s="2">
        <v>45123.07708333333</v>
      </c>
      <c r="E341" t="s">
        <v>96</v>
      </c>
      <c r="F341" t="s">
        <v>43</v>
      </c>
      <c r="G341">
        <v>3986</v>
      </c>
      <c r="I341" s="7"/>
    </row>
    <row r="342" spans="1:9" x14ac:dyDescent="0.3">
      <c r="A342">
        <v>243319</v>
      </c>
      <c r="B342">
        <v>818</v>
      </c>
      <c r="C342" s="1" t="s">
        <v>100</v>
      </c>
      <c r="D342" s="2">
        <v>45072.973611111112</v>
      </c>
      <c r="E342" t="s">
        <v>191</v>
      </c>
      <c r="F342" t="s">
        <v>43</v>
      </c>
      <c r="G342">
        <v>2539</v>
      </c>
      <c r="I342" s="7"/>
    </row>
    <row r="343" spans="1:9" x14ac:dyDescent="0.3">
      <c r="A343">
        <v>243485</v>
      </c>
      <c r="B343">
        <v>633</v>
      </c>
      <c r="C343" s="1" t="s">
        <v>100</v>
      </c>
      <c r="D343" s="2">
        <v>45119.011111111111</v>
      </c>
      <c r="E343" t="s">
        <v>98</v>
      </c>
      <c r="F343" t="s">
        <v>17</v>
      </c>
      <c r="G343">
        <v>6552</v>
      </c>
      <c r="I343" s="7"/>
    </row>
    <row r="344" spans="1:9" x14ac:dyDescent="0.3">
      <c r="A344">
        <v>245474</v>
      </c>
      <c r="B344">
        <v>40</v>
      </c>
      <c r="C344" s="1" t="s">
        <v>101</v>
      </c>
      <c r="D344" s="2">
        <v>45248.967361111114</v>
      </c>
      <c r="E344" t="s">
        <v>96</v>
      </c>
      <c r="F344" t="s">
        <v>70</v>
      </c>
      <c r="G344">
        <v>3933</v>
      </c>
      <c r="I344" s="7"/>
    </row>
    <row r="345" spans="1:9" x14ac:dyDescent="0.3">
      <c r="A345">
        <v>246033</v>
      </c>
      <c r="B345">
        <v>1715</v>
      </c>
      <c r="C345" s="1" t="s">
        <v>99</v>
      </c>
      <c r="D345" s="2">
        <v>45265.981249999997</v>
      </c>
      <c r="E345" t="s">
        <v>96</v>
      </c>
      <c r="F345" t="s">
        <v>71</v>
      </c>
      <c r="G345">
        <v>5126</v>
      </c>
      <c r="I345" s="7"/>
    </row>
    <row r="346" spans="1:9" x14ac:dyDescent="0.3">
      <c r="A346">
        <v>246834</v>
      </c>
      <c r="B346">
        <v>808</v>
      </c>
      <c r="C346" s="1" t="s">
        <v>99</v>
      </c>
      <c r="D346" s="2">
        <v>45134.023611111108</v>
      </c>
      <c r="E346" t="s">
        <v>96</v>
      </c>
      <c r="F346" t="s">
        <v>43</v>
      </c>
      <c r="G346">
        <v>9507</v>
      </c>
      <c r="I346" s="7"/>
    </row>
    <row r="347" spans="1:9" x14ac:dyDescent="0.3">
      <c r="A347">
        <v>246988</v>
      </c>
      <c r="B347">
        <v>243</v>
      </c>
      <c r="C347" s="1" t="s">
        <v>99</v>
      </c>
      <c r="D347" s="2">
        <v>45092.027777777781</v>
      </c>
      <c r="E347" t="s">
        <v>191</v>
      </c>
      <c r="F347" t="s">
        <v>45</v>
      </c>
      <c r="G347">
        <v>4264</v>
      </c>
      <c r="I347" s="7"/>
    </row>
    <row r="348" spans="1:9" x14ac:dyDescent="0.3">
      <c r="A348">
        <v>247011</v>
      </c>
      <c r="B348">
        <v>1809</v>
      </c>
      <c r="C348" s="1" t="s">
        <v>99</v>
      </c>
      <c r="D348" s="2">
        <v>45271.978472222225</v>
      </c>
      <c r="E348" t="s">
        <v>98</v>
      </c>
      <c r="F348" t="s">
        <v>8</v>
      </c>
      <c r="G348">
        <v>4533</v>
      </c>
      <c r="I348" s="7"/>
    </row>
    <row r="349" spans="1:9" x14ac:dyDescent="0.3">
      <c r="A349">
        <v>247239</v>
      </c>
      <c r="B349">
        <v>1643</v>
      </c>
      <c r="C349" s="1" t="s">
        <v>101</v>
      </c>
      <c r="D349" s="2">
        <v>45006.070833333331</v>
      </c>
      <c r="E349" t="s">
        <v>98</v>
      </c>
      <c r="F349" t="s">
        <v>46</v>
      </c>
      <c r="G349">
        <v>9225</v>
      </c>
      <c r="I349" s="7"/>
    </row>
    <row r="350" spans="1:9" x14ac:dyDescent="0.3">
      <c r="A350">
        <v>248737</v>
      </c>
      <c r="B350">
        <v>109</v>
      </c>
      <c r="C350" s="1" t="s">
        <v>99</v>
      </c>
      <c r="D350" s="2">
        <v>45000.026388888888</v>
      </c>
      <c r="E350" t="s">
        <v>98</v>
      </c>
      <c r="F350" t="s">
        <v>11</v>
      </c>
      <c r="G350">
        <v>1887</v>
      </c>
      <c r="I350" s="7"/>
    </row>
    <row r="351" spans="1:9" x14ac:dyDescent="0.3">
      <c r="A351">
        <v>250181</v>
      </c>
      <c r="B351">
        <v>1583</v>
      </c>
      <c r="C351" s="1" t="s">
        <v>106</v>
      </c>
      <c r="D351" s="2">
        <v>45036.008333333331</v>
      </c>
      <c r="E351" t="s">
        <v>96</v>
      </c>
      <c r="F351" t="s">
        <v>72</v>
      </c>
      <c r="G351">
        <v>4036</v>
      </c>
      <c r="I351" s="7"/>
    </row>
    <row r="352" spans="1:9" x14ac:dyDescent="0.3">
      <c r="A352">
        <v>251278</v>
      </c>
      <c r="B352">
        <v>1591</v>
      </c>
      <c r="C352" s="1" t="s">
        <v>99</v>
      </c>
      <c r="D352" s="2">
        <v>45018.961805555555</v>
      </c>
      <c r="E352" t="s">
        <v>96</v>
      </c>
      <c r="F352" t="s">
        <v>27</v>
      </c>
      <c r="G352">
        <v>2551</v>
      </c>
      <c r="I352" s="7"/>
    </row>
    <row r="353" spans="1:9" x14ac:dyDescent="0.3">
      <c r="A353">
        <v>251865</v>
      </c>
      <c r="B353">
        <v>414</v>
      </c>
      <c r="C353" s="1" t="s">
        <v>113</v>
      </c>
      <c r="D353" s="2">
        <v>45267.962500000001</v>
      </c>
      <c r="E353" t="s">
        <v>191</v>
      </c>
      <c r="F353" t="s">
        <v>13</v>
      </c>
      <c r="G353">
        <v>6149</v>
      </c>
      <c r="I353" s="7"/>
    </row>
    <row r="354" spans="1:9" x14ac:dyDescent="0.3">
      <c r="A354">
        <v>251999</v>
      </c>
      <c r="B354">
        <v>317</v>
      </c>
      <c r="C354" s="1" t="s">
        <v>100</v>
      </c>
      <c r="D354" s="2">
        <v>45232.012499999997</v>
      </c>
      <c r="E354" t="s">
        <v>96</v>
      </c>
      <c r="F354" t="s">
        <v>73</v>
      </c>
      <c r="G354">
        <v>8817</v>
      </c>
      <c r="I354" s="7"/>
    </row>
    <row r="355" spans="1:9" x14ac:dyDescent="0.3">
      <c r="A355">
        <v>252920</v>
      </c>
      <c r="B355">
        <v>298</v>
      </c>
      <c r="C355" s="1" t="s">
        <v>105</v>
      </c>
      <c r="D355" s="2">
        <v>45134.033333333333</v>
      </c>
      <c r="E355" t="s">
        <v>98</v>
      </c>
      <c r="F355" t="s">
        <v>52</v>
      </c>
      <c r="G355">
        <v>5044</v>
      </c>
      <c r="I355" s="7"/>
    </row>
    <row r="356" spans="1:9" x14ac:dyDescent="0.3">
      <c r="A356">
        <v>253281</v>
      </c>
      <c r="B356">
        <v>1725</v>
      </c>
      <c r="C356" s="1" t="s">
        <v>99</v>
      </c>
      <c r="D356" s="2">
        <v>45153.989583333336</v>
      </c>
      <c r="E356" t="s">
        <v>97</v>
      </c>
      <c r="F356" t="s">
        <v>26</v>
      </c>
      <c r="G356">
        <v>8869</v>
      </c>
      <c r="I356" s="7"/>
    </row>
    <row r="357" spans="1:9" x14ac:dyDescent="0.3">
      <c r="A357">
        <v>253341</v>
      </c>
      <c r="B357">
        <v>1663</v>
      </c>
      <c r="C357" s="1" t="s">
        <v>104</v>
      </c>
      <c r="D357" s="2">
        <v>45078.068749999999</v>
      </c>
      <c r="E357" t="s">
        <v>98</v>
      </c>
      <c r="F357" t="s">
        <v>74</v>
      </c>
      <c r="G357">
        <v>6399</v>
      </c>
      <c r="I357" s="7"/>
    </row>
    <row r="358" spans="1:9" x14ac:dyDescent="0.3">
      <c r="A358">
        <v>254112</v>
      </c>
      <c r="B358">
        <v>1975</v>
      </c>
      <c r="C358" s="1" t="s">
        <v>99</v>
      </c>
      <c r="D358" s="2">
        <v>45176.990277777775</v>
      </c>
      <c r="E358" t="s">
        <v>97</v>
      </c>
      <c r="F358" t="s">
        <v>75</v>
      </c>
      <c r="G358">
        <v>2037</v>
      </c>
      <c r="I358" s="7"/>
    </row>
    <row r="359" spans="1:9" x14ac:dyDescent="0.3">
      <c r="A359">
        <v>254795</v>
      </c>
      <c r="B359">
        <v>1357</v>
      </c>
      <c r="C359" s="1" t="s">
        <v>111</v>
      </c>
      <c r="D359" s="2">
        <v>45074.057638888888</v>
      </c>
      <c r="E359" t="s">
        <v>96</v>
      </c>
      <c r="F359" t="s">
        <v>73</v>
      </c>
      <c r="G359">
        <v>7938</v>
      </c>
      <c r="I359" s="7"/>
    </row>
    <row r="360" spans="1:9" x14ac:dyDescent="0.3">
      <c r="A360">
        <v>255781</v>
      </c>
      <c r="B360">
        <v>847</v>
      </c>
      <c r="C360" s="1" t="s">
        <v>113</v>
      </c>
      <c r="D360" s="2">
        <v>45164.949305555558</v>
      </c>
      <c r="E360" t="s">
        <v>96</v>
      </c>
      <c r="F360" t="s">
        <v>76</v>
      </c>
      <c r="G360">
        <v>298</v>
      </c>
      <c r="I360" s="7"/>
    </row>
    <row r="361" spans="1:9" x14ac:dyDescent="0.3">
      <c r="A361">
        <v>257849</v>
      </c>
      <c r="B361">
        <v>27</v>
      </c>
      <c r="C361" s="1" t="s">
        <v>99</v>
      </c>
      <c r="D361" s="2">
        <v>45284.032638888886</v>
      </c>
      <c r="E361" t="s">
        <v>96</v>
      </c>
      <c r="F361" t="s">
        <v>72</v>
      </c>
      <c r="G361">
        <v>1534</v>
      </c>
      <c r="I361" s="7"/>
    </row>
    <row r="362" spans="1:9" x14ac:dyDescent="0.3">
      <c r="A362">
        <v>258070</v>
      </c>
      <c r="B362">
        <v>295</v>
      </c>
      <c r="C362" s="1" t="s">
        <v>113</v>
      </c>
      <c r="D362" s="2">
        <v>45246.996527777781</v>
      </c>
      <c r="E362" t="s">
        <v>97</v>
      </c>
      <c r="F362" t="s">
        <v>28</v>
      </c>
      <c r="G362">
        <v>3890</v>
      </c>
      <c r="I362" s="7"/>
    </row>
    <row r="363" spans="1:9" x14ac:dyDescent="0.3">
      <c r="A363">
        <v>259823</v>
      </c>
      <c r="B363">
        <v>1557</v>
      </c>
      <c r="C363" s="1" t="s">
        <v>99</v>
      </c>
      <c r="D363" s="2">
        <v>45172.970833333333</v>
      </c>
      <c r="E363" t="s">
        <v>98</v>
      </c>
      <c r="F363" t="s">
        <v>4</v>
      </c>
      <c r="G363">
        <v>5762</v>
      </c>
      <c r="I363" s="7"/>
    </row>
    <row r="364" spans="1:9" x14ac:dyDescent="0.3">
      <c r="A364">
        <v>260160</v>
      </c>
      <c r="B364">
        <v>1525</v>
      </c>
      <c r="C364" s="1" t="s">
        <v>107</v>
      </c>
      <c r="D364" s="2">
        <v>45260.033333333333</v>
      </c>
      <c r="E364" t="s">
        <v>98</v>
      </c>
      <c r="F364" t="s">
        <v>23</v>
      </c>
      <c r="G364">
        <v>586</v>
      </c>
      <c r="I364" s="7"/>
    </row>
    <row r="365" spans="1:9" x14ac:dyDescent="0.3">
      <c r="A365">
        <v>260615</v>
      </c>
      <c r="B365">
        <v>1539</v>
      </c>
      <c r="C365" s="1" t="s">
        <v>99</v>
      </c>
      <c r="D365" s="2">
        <v>45026.979861111111</v>
      </c>
      <c r="E365" t="s">
        <v>97</v>
      </c>
      <c r="F365" t="s">
        <v>77</v>
      </c>
      <c r="G365">
        <v>3646</v>
      </c>
      <c r="I365" s="7"/>
    </row>
    <row r="366" spans="1:9" x14ac:dyDescent="0.3">
      <c r="A366">
        <v>260991</v>
      </c>
      <c r="B366">
        <v>1916</v>
      </c>
      <c r="C366" s="1" t="s">
        <v>110</v>
      </c>
      <c r="D366" s="2">
        <v>44979.013194444444</v>
      </c>
      <c r="E366" t="s">
        <v>98</v>
      </c>
      <c r="F366" t="s">
        <v>20</v>
      </c>
      <c r="G366">
        <v>8257</v>
      </c>
      <c r="I366" s="7"/>
    </row>
    <row r="367" spans="1:9" x14ac:dyDescent="0.3">
      <c r="A367">
        <v>261671</v>
      </c>
      <c r="B367">
        <v>1566</v>
      </c>
      <c r="C367" s="1" t="s">
        <v>99</v>
      </c>
      <c r="D367" s="2">
        <v>45159.980555555558</v>
      </c>
      <c r="E367" t="s">
        <v>97</v>
      </c>
      <c r="F367" t="s">
        <v>41</v>
      </c>
      <c r="G367">
        <v>7957</v>
      </c>
      <c r="I367" s="7"/>
    </row>
    <row r="368" spans="1:9" x14ac:dyDescent="0.3">
      <c r="A368">
        <v>262192</v>
      </c>
      <c r="B368">
        <v>418</v>
      </c>
      <c r="C368" s="1" t="s">
        <v>106</v>
      </c>
      <c r="D368" s="2">
        <v>45164.95416666667</v>
      </c>
      <c r="E368" t="s">
        <v>191</v>
      </c>
      <c r="F368" t="s">
        <v>23</v>
      </c>
      <c r="G368">
        <v>6532</v>
      </c>
      <c r="I368" s="7"/>
    </row>
    <row r="369" spans="1:9" x14ac:dyDescent="0.3">
      <c r="A369">
        <v>262661</v>
      </c>
      <c r="B369">
        <v>1604</v>
      </c>
      <c r="C369" s="1" t="s">
        <v>105</v>
      </c>
      <c r="D369" s="2">
        <v>45094.993750000001</v>
      </c>
      <c r="E369" t="s">
        <v>98</v>
      </c>
      <c r="F369" t="s">
        <v>27</v>
      </c>
      <c r="G369">
        <v>2871</v>
      </c>
      <c r="I369" s="7"/>
    </row>
    <row r="370" spans="1:9" x14ac:dyDescent="0.3">
      <c r="A370">
        <v>262946</v>
      </c>
      <c r="B370">
        <v>1835</v>
      </c>
      <c r="C370" s="1" t="s">
        <v>102</v>
      </c>
      <c r="D370" s="2">
        <v>45166.975694444445</v>
      </c>
      <c r="E370" t="s">
        <v>191</v>
      </c>
      <c r="F370" t="s">
        <v>31</v>
      </c>
      <c r="G370">
        <v>934</v>
      </c>
      <c r="I370" s="7"/>
    </row>
    <row r="371" spans="1:9" x14ac:dyDescent="0.3">
      <c r="A371">
        <v>264917</v>
      </c>
      <c r="B371">
        <v>1281</v>
      </c>
      <c r="C371" s="1" t="s">
        <v>105</v>
      </c>
      <c r="D371" s="2">
        <v>45130.010416666664</v>
      </c>
      <c r="E371" t="s">
        <v>98</v>
      </c>
      <c r="F371" t="s">
        <v>78</v>
      </c>
      <c r="G371">
        <v>1214</v>
      </c>
      <c r="I371" s="7"/>
    </row>
    <row r="372" spans="1:9" x14ac:dyDescent="0.3">
      <c r="A372">
        <v>265772</v>
      </c>
      <c r="B372">
        <v>396</v>
      </c>
      <c r="C372" s="1" t="s">
        <v>105</v>
      </c>
      <c r="D372" s="2">
        <v>45271.036111111112</v>
      </c>
      <c r="E372" t="s">
        <v>97</v>
      </c>
      <c r="F372" t="s">
        <v>77</v>
      </c>
      <c r="G372">
        <v>553</v>
      </c>
      <c r="I372" s="7"/>
    </row>
    <row r="373" spans="1:9" x14ac:dyDescent="0.3">
      <c r="A373">
        <v>267881</v>
      </c>
      <c r="B373">
        <v>1284</v>
      </c>
      <c r="C373" s="1" t="s">
        <v>105</v>
      </c>
      <c r="D373" s="2">
        <v>45222.011805555558</v>
      </c>
      <c r="E373" t="s">
        <v>191</v>
      </c>
      <c r="F373" t="s">
        <v>64</v>
      </c>
      <c r="G373">
        <v>395</v>
      </c>
      <c r="I373" s="7"/>
    </row>
    <row r="374" spans="1:9" x14ac:dyDescent="0.3">
      <c r="A374">
        <v>268063</v>
      </c>
      <c r="B374">
        <v>775</v>
      </c>
      <c r="C374" s="1" t="s">
        <v>106</v>
      </c>
      <c r="D374" s="2">
        <v>44956.081944444442</v>
      </c>
      <c r="E374" t="s">
        <v>191</v>
      </c>
      <c r="F374" t="s">
        <v>30</v>
      </c>
      <c r="G374">
        <v>4938</v>
      </c>
      <c r="I374" s="7"/>
    </row>
    <row r="375" spans="1:9" x14ac:dyDescent="0.3">
      <c r="A375">
        <v>268418</v>
      </c>
      <c r="B375">
        <v>1123</v>
      </c>
      <c r="C375" s="1" t="s">
        <v>100</v>
      </c>
      <c r="D375" s="2">
        <v>45135.980555555558</v>
      </c>
      <c r="E375" t="s">
        <v>97</v>
      </c>
      <c r="F375" t="s">
        <v>53</v>
      </c>
      <c r="G375">
        <v>8306</v>
      </c>
      <c r="I375" s="7"/>
    </row>
    <row r="376" spans="1:9" x14ac:dyDescent="0.3">
      <c r="A376">
        <v>268811</v>
      </c>
      <c r="B376">
        <v>519</v>
      </c>
      <c r="C376" s="1" t="s">
        <v>100</v>
      </c>
      <c r="D376" s="2">
        <v>44963.064583333333</v>
      </c>
      <c r="E376" t="s">
        <v>96</v>
      </c>
      <c r="F376" t="s">
        <v>85</v>
      </c>
      <c r="G376">
        <v>9147</v>
      </c>
      <c r="I376" s="7"/>
    </row>
    <row r="377" spans="1:9" x14ac:dyDescent="0.3">
      <c r="A377">
        <v>268861</v>
      </c>
      <c r="B377">
        <v>919</v>
      </c>
      <c r="C377" s="1" t="s">
        <v>108</v>
      </c>
      <c r="D377" s="2">
        <v>45116.041666666664</v>
      </c>
      <c r="E377" t="s">
        <v>97</v>
      </c>
      <c r="F377" t="s">
        <v>51</v>
      </c>
      <c r="G377">
        <v>4370</v>
      </c>
      <c r="I377" s="7"/>
    </row>
    <row r="378" spans="1:9" x14ac:dyDescent="0.3">
      <c r="A378">
        <v>271858</v>
      </c>
      <c r="B378">
        <v>1634</v>
      </c>
      <c r="C378" s="1" t="s">
        <v>105</v>
      </c>
      <c r="D378" s="2">
        <v>45266.001388888886</v>
      </c>
      <c r="E378" t="s">
        <v>97</v>
      </c>
      <c r="F378" t="s">
        <v>68</v>
      </c>
      <c r="G378">
        <v>1755</v>
      </c>
      <c r="I378" s="7"/>
    </row>
    <row r="379" spans="1:9" x14ac:dyDescent="0.3">
      <c r="A379">
        <v>272165</v>
      </c>
      <c r="B379">
        <v>1133</v>
      </c>
      <c r="C379" s="1" t="s">
        <v>113</v>
      </c>
      <c r="D379" s="2">
        <v>45020.052777777775</v>
      </c>
      <c r="E379" t="s">
        <v>96</v>
      </c>
      <c r="F379" t="s">
        <v>86</v>
      </c>
      <c r="G379">
        <v>6204</v>
      </c>
      <c r="I379" s="7"/>
    </row>
    <row r="380" spans="1:9" x14ac:dyDescent="0.3">
      <c r="A380">
        <v>272174</v>
      </c>
      <c r="B380">
        <v>105</v>
      </c>
      <c r="C380" s="1" t="s">
        <v>99</v>
      </c>
      <c r="D380" s="2">
        <v>45097.047222222223</v>
      </c>
      <c r="E380" t="s">
        <v>191</v>
      </c>
      <c r="F380" t="s">
        <v>43</v>
      </c>
      <c r="G380">
        <v>5045</v>
      </c>
      <c r="I380" s="7"/>
    </row>
    <row r="381" spans="1:9" x14ac:dyDescent="0.3">
      <c r="A381">
        <v>272255</v>
      </c>
      <c r="B381">
        <v>187</v>
      </c>
      <c r="C381" s="1" t="s">
        <v>100</v>
      </c>
      <c r="D381" s="2">
        <v>45061.990972222222</v>
      </c>
      <c r="E381" t="s">
        <v>191</v>
      </c>
      <c r="F381" t="s">
        <v>27</v>
      </c>
      <c r="G381">
        <v>1181</v>
      </c>
      <c r="I381" s="7"/>
    </row>
    <row r="382" spans="1:9" x14ac:dyDescent="0.3">
      <c r="A382">
        <v>273538</v>
      </c>
      <c r="B382">
        <v>1944</v>
      </c>
      <c r="C382" s="1" t="s">
        <v>105</v>
      </c>
      <c r="D382" s="2">
        <v>44975.988194444442</v>
      </c>
      <c r="E382" t="s">
        <v>96</v>
      </c>
      <c r="F382" t="s">
        <v>69</v>
      </c>
      <c r="G382">
        <v>5193</v>
      </c>
      <c r="I382" s="7"/>
    </row>
    <row r="383" spans="1:9" x14ac:dyDescent="0.3">
      <c r="A383">
        <v>273817</v>
      </c>
      <c r="B383">
        <v>530</v>
      </c>
      <c r="C383" s="1" t="s">
        <v>101</v>
      </c>
      <c r="D383" s="2">
        <v>45051.056250000001</v>
      </c>
      <c r="E383" t="s">
        <v>98</v>
      </c>
      <c r="F383" t="s">
        <v>43</v>
      </c>
      <c r="G383">
        <v>4051</v>
      </c>
      <c r="I383" s="7"/>
    </row>
    <row r="384" spans="1:9" x14ac:dyDescent="0.3">
      <c r="A384">
        <v>273923</v>
      </c>
      <c r="B384">
        <v>1911</v>
      </c>
      <c r="C384" s="1" t="s">
        <v>101</v>
      </c>
      <c r="D384" s="2">
        <v>44957.040277777778</v>
      </c>
      <c r="E384" t="s">
        <v>98</v>
      </c>
      <c r="F384" t="s">
        <v>22</v>
      </c>
      <c r="G384">
        <v>4736</v>
      </c>
      <c r="I384" s="7"/>
    </row>
    <row r="385" spans="1:9" x14ac:dyDescent="0.3">
      <c r="A385">
        <v>275855</v>
      </c>
      <c r="B385">
        <v>869</v>
      </c>
      <c r="C385" s="1" t="s">
        <v>104</v>
      </c>
      <c r="D385" s="2">
        <v>45162.993750000001</v>
      </c>
      <c r="E385" t="s">
        <v>97</v>
      </c>
      <c r="F385" t="s">
        <v>4</v>
      </c>
      <c r="G385">
        <v>7700</v>
      </c>
      <c r="I385" s="7"/>
    </row>
    <row r="386" spans="1:9" x14ac:dyDescent="0.3">
      <c r="A386">
        <v>275961</v>
      </c>
      <c r="B386">
        <v>679</v>
      </c>
      <c r="C386" s="1" t="s">
        <v>106</v>
      </c>
      <c r="D386" s="2">
        <v>45248.998611111114</v>
      </c>
      <c r="E386" t="s">
        <v>98</v>
      </c>
      <c r="F386" t="s">
        <v>19</v>
      </c>
      <c r="G386">
        <v>2936</v>
      </c>
      <c r="I386" s="7"/>
    </row>
    <row r="387" spans="1:9" x14ac:dyDescent="0.3">
      <c r="A387">
        <v>276276</v>
      </c>
      <c r="B387">
        <v>1442</v>
      </c>
      <c r="C387" s="1" t="s">
        <v>99</v>
      </c>
      <c r="D387" s="2">
        <v>45174.061805555553</v>
      </c>
      <c r="E387" t="s">
        <v>98</v>
      </c>
      <c r="F387" t="s">
        <v>82</v>
      </c>
      <c r="G387">
        <v>5165</v>
      </c>
      <c r="I387" s="7"/>
    </row>
    <row r="388" spans="1:9" x14ac:dyDescent="0.3">
      <c r="A388">
        <v>276403</v>
      </c>
      <c r="B388">
        <v>1356</v>
      </c>
      <c r="C388" s="1"/>
      <c r="D388" s="2">
        <v>45183.998611111114</v>
      </c>
      <c r="E388" t="s">
        <v>98</v>
      </c>
      <c r="F388" t="s">
        <v>15</v>
      </c>
      <c r="G388">
        <v>8633</v>
      </c>
      <c r="I388" s="7"/>
    </row>
    <row r="389" spans="1:9" x14ac:dyDescent="0.3">
      <c r="A389">
        <v>276698</v>
      </c>
      <c r="B389">
        <v>43</v>
      </c>
      <c r="C389" s="1" t="s">
        <v>106</v>
      </c>
      <c r="D389" s="2">
        <v>45057.045138888891</v>
      </c>
      <c r="E389" t="s">
        <v>96</v>
      </c>
      <c r="F389" t="s">
        <v>66</v>
      </c>
      <c r="G389">
        <v>9942</v>
      </c>
      <c r="I389" s="7"/>
    </row>
    <row r="390" spans="1:9" x14ac:dyDescent="0.3">
      <c r="A390">
        <v>277038</v>
      </c>
      <c r="B390">
        <v>1677</v>
      </c>
      <c r="C390" s="1" t="s">
        <v>107</v>
      </c>
      <c r="D390" s="2">
        <v>45139.938888888886</v>
      </c>
      <c r="E390" t="s">
        <v>98</v>
      </c>
      <c r="F390" t="s">
        <v>78</v>
      </c>
      <c r="G390">
        <v>2455</v>
      </c>
      <c r="I390" s="7"/>
    </row>
    <row r="391" spans="1:9" x14ac:dyDescent="0.3">
      <c r="A391">
        <v>279106</v>
      </c>
      <c r="B391">
        <v>104</v>
      </c>
      <c r="C391" s="1" t="s">
        <v>101</v>
      </c>
      <c r="D391" s="2">
        <v>44940.037499999999</v>
      </c>
      <c r="E391" t="s">
        <v>98</v>
      </c>
      <c r="F391" t="s">
        <v>27</v>
      </c>
      <c r="G391">
        <v>4768</v>
      </c>
      <c r="I391" s="7"/>
    </row>
    <row r="392" spans="1:9" x14ac:dyDescent="0.3">
      <c r="A392">
        <v>279515</v>
      </c>
      <c r="B392">
        <v>713</v>
      </c>
      <c r="C392" s="1" t="s">
        <v>102</v>
      </c>
      <c r="D392" s="2">
        <v>45184.958333333336</v>
      </c>
      <c r="E392" t="s">
        <v>97</v>
      </c>
      <c r="F392" t="s">
        <v>43</v>
      </c>
      <c r="G392">
        <v>4633</v>
      </c>
      <c r="I392" s="7"/>
    </row>
    <row r="393" spans="1:9" x14ac:dyDescent="0.3">
      <c r="A393">
        <v>279963</v>
      </c>
      <c r="B393">
        <v>1775</v>
      </c>
      <c r="C393" s="1" t="s">
        <v>99</v>
      </c>
      <c r="D393" s="2">
        <v>45226.00277777778</v>
      </c>
      <c r="E393" t="s">
        <v>97</v>
      </c>
      <c r="F393" t="s">
        <v>43</v>
      </c>
      <c r="G393">
        <v>7812</v>
      </c>
      <c r="I393" s="7"/>
    </row>
    <row r="394" spans="1:9" x14ac:dyDescent="0.3">
      <c r="A394">
        <v>280459</v>
      </c>
      <c r="B394">
        <v>457</v>
      </c>
      <c r="C394" s="1" t="s">
        <v>108</v>
      </c>
      <c r="D394" s="2">
        <v>45195.987500000003</v>
      </c>
      <c r="E394" t="s">
        <v>191</v>
      </c>
      <c r="F394" t="s">
        <v>27</v>
      </c>
      <c r="G394">
        <v>3197</v>
      </c>
      <c r="I394" s="7"/>
    </row>
    <row r="395" spans="1:9" x14ac:dyDescent="0.3">
      <c r="A395">
        <v>280739</v>
      </c>
      <c r="B395">
        <v>138</v>
      </c>
      <c r="C395" s="1" t="s">
        <v>99</v>
      </c>
      <c r="D395" s="2">
        <v>45113.984027777777</v>
      </c>
      <c r="E395" t="s">
        <v>191</v>
      </c>
      <c r="F395" t="s">
        <v>18</v>
      </c>
      <c r="G395">
        <v>2453</v>
      </c>
      <c r="I395" s="7"/>
    </row>
    <row r="396" spans="1:9" x14ac:dyDescent="0.3">
      <c r="A396">
        <v>281193</v>
      </c>
      <c r="B396">
        <v>1522</v>
      </c>
      <c r="C396" s="1" t="s">
        <v>99</v>
      </c>
      <c r="D396" s="2">
        <v>45002.009722222225</v>
      </c>
      <c r="E396" t="s">
        <v>98</v>
      </c>
      <c r="F396" t="s">
        <v>70</v>
      </c>
      <c r="G396">
        <v>6173</v>
      </c>
      <c r="I396" s="7"/>
    </row>
    <row r="397" spans="1:9" x14ac:dyDescent="0.3">
      <c r="A397">
        <v>281454</v>
      </c>
      <c r="B397">
        <v>1413</v>
      </c>
      <c r="C397" s="1" t="s">
        <v>105</v>
      </c>
      <c r="D397" s="2">
        <v>45186.993750000001</v>
      </c>
      <c r="E397" t="s">
        <v>96</v>
      </c>
      <c r="F397" t="s">
        <v>71</v>
      </c>
      <c r="G397">
        <v>5802</v>
      </c>
      <c r="I397" s="7"/>
    </row>
    <row r="398" spans="1:9" x14ac:dyDescent="0.3">
      <c r="A398">
        <v>281813</v>
      </c>
      <c r="B398">
        <v>331</v>
      </c>
      <c r="C398" s="1" t="s">
        <v>106</v>
      </c>
      <c r="D398" s="2">
        <v>45098.081944444442</v>
      </c>
      <c r="E398" t="s">
        <v>97</v>
      </c>
      <c r="F398" t="s">
        <v>43</v>
      </c>
      <c r="G398">
        <v>5117</v>
      </c>
      <c r="I398" s="7"/>
    </row>
    <row r="399" spans="1:9" x14ac:dyDescent="0.3">
      <c r="A399">
        <v>283066</v>
      </c>
      <c r="B399">
        <v>956</v>
      </c>
      <c r="C399" s="1" t="s">
        <v>100</v>
      </c>
      <c r="D399" s="2">
        <v>44963.078472222223</v>
      </c>
      <c r="E399" t="s">
        <v>97</v>
      </c>
      <c r="F399" t="s">
        <v>45</v>
      </c>
      <c r="G399">
        <v>5819</v>
      </c>
      <c r="I399" s="7"/>
    </row>
    <row r="400" spans="1:9" x14ac:dyDescent="0.3">
      <c r="A400">
        <v>283068</v>
      </c>
      <c r="B400">
        <v>1967</v>
      </c>
      <c r="C400" s="1" t="s">
        <v>105</v>
      </c>
      <c r="D400" s="2">
        <v>45259.008333333331</v>
      </c>
      <c r="E400" t="s">
        <v>96</v>
      </c>
      <c r="F400" t="s">
        <v>58</v>
      </c>
      <c r="G400">
        <v>3805</v>
      </c>
      <c r="I400" s="7"/>
    </row>
    <row r="401" spans="1:9" x14ac:dyDescent="0.3">
      <c r="A401">
        <v>283610</v>
      </c>
      <c r="B401">
        <v>1401</v>
      </c>
      <c r="C401" s="1" t="s">
        <v>102</v>
      </c>
      <c r="D401" s="2">
        <v>44956.994444444441</v>
      </c>
      <c r="E401" t="s">
        <v>191</v>
      </c>
      <c r="F401" t="s">
        <v>67</v>
      </c>
      <c r="G401">
        <v>3862</v>
      </c>
      <c r="I401" s="7"/>
    </row>
    <row r="402" spans="1:9" x14ac:dyDescent="0.3">
      <c r="A402">
        <v>284363</v>
      </c>
      <c r="B402">
        <v>100</v>
      </c>
      <c r="C402" s="1" t="s">
        <v>111</v>
      </c>
      <c r="D402" s="2">
        <v>45006.977777777778</v>
      </c>
      <c r="E402" t="s">
        <v>98</v>
      </c>
      <c r="F402" t="s">
        <v>11</v>
      </c>
      <c r="G402">
        <v>3844</v>
      </c>
      <c r="I402" s="7"/>
    </row>
    <row r="403" spans="1:9" x14ac:dyDescent="0.3">
      <c r="A403">
        <v>284974</v>
      </c>
      <c r="B403">
        <v>1218</v>
      </c>
      <c r="C403" s="1" t="s">
        <v>99</v>
      </c>
      <c r="D403" s="2">
        <v>45180.066666666666</v>
      </c>
      <c r="E403" t="s">
        <v>98</v>
      </c>
      <c r="F403" t="s">
        <v>44</v>
      </c>
      <c r="G403">
        <v>5755</v>
      </c>
      <c r="I403" s="7"/>
    </row>
    <row r="404" spans="1:9" x14ac:dyDescent="0.3">
      <c r="A404">
        <v>286598</v>
      </c>
      <c r="B404">
        <v>1903</v>
      </c>
      <c r="C404" s="1" t="s">
        <v>101</v>
      </c>
      <c r="D404" s="2">
        <v>44997.037499999999</v>
      </c>
      <c r="E404" t="s">
        <v>191</v>
      </c>
      <c r="F404" t="s">
        <v>27</v>
      </c>
      <c r="G404">
        <v>8252</v>
      </c>
      <c r="I404" s="7"/>
    </row>
    <row r="405" spans="1:9" x14ac:dyDescent="0.3">
      <c r="A405">
        <v>287761</v>
      </c>
      <c r="B405">
        <v>91</v>
      </c>
      <c r="C405" s="1" t="s">
        <v>105</v>
      </c>
      <c r="D405" s="2">
        <v>45053.054861111108</v>
      </c>
      <c r="E405" t="s">
        <v>97</v>
      </c>
      <c r="F405" t="s">
        <v>27</v>
      </c>
      <c r="G405">
        <v>3891</v>
      </c>
      <c r="I405" s="7"/>
    </row>
    <row r="406" spans="1:9" x14ac:dyDescent="0.3">
      <c r="A406">
        <v>288186</v>
      </c>
      <c r="B406">
        <v>415</v>
      </c>
      <c r="C406" s="1" t="s">
        <v>113</v>
      </c>
      <c r="D406" s="2">
        <v>45076.997916666667</v>
      </c>
      <c r="E406" t="s">
        <v>191</v>
      </c>
      <c r="F406" t="s">
        <v>73</v>
      </c>
      <c r="G406">
        <v>4166</v>
      </c>
      <c r="I406" s="7"/>
    </row>
    <row r="407" spans="1:9" x14ac:dyDescent="0.3">
      <c r="A407">
        <v>288332</v>
      </c>
      <c r="B407">
        <v>1069</v>
      </c>
      <c r="C407" s="1" t="s">
        <v>101</v>
      </c>
      <c r="D407" s="2">
        <v>44942.015972222223</v>
      </c>
      <c r="E407" t="s">
        <v>98</v>
      </c>
      <c r="F407" t="s">
        <v>64</v>
      </c>
      <c r="G407">
        <v>610</v>
      </c>
      <c r="I407" s="7"/>
    </row>
    <row r="408" spans="1:9" x14ac:dyDescent="0.3">
      <c r="A408">
        <v>288335</v>
      </c>
      <c r="B408">
        <v>1703</v>
      </c>
      <c r="C408" s="1" t="s">
        <v>100</v>
      </c>
      <c r="D408" s="2">
        <v>45122.031944444447</v>
      </c>
      <c r="E408" t="s">
        <v>96</v>
      </c>
      <c r="F408" t="s">
        <v>26</v>
      </c>
      <c r="G408">
        <v>362</v>
      </c>
      <c r="I408" s="7"/>
    </row>
    <row r="409" spans="1:9" x14ac:dyDescent="0.3">
      <c r="A409">
        <v>289882</v>
      </c>
      <c r="B409">
        <v>1177</v>
      </c>
      <c r="C409" s="1" t="s">
        <v>108</v>
      </c>
      <c r="D409" s="2">
        <v>45234.044444444444</v>
      </c>
      <c r="E409" t="s">
        <v>191</v>
      </c>
      <c r="F409" t="s">
        <v>74</v>
      </c>
      <c r="G409">
        <v>4569</v>
      </c>
      <c r="I409" s="7"/>
    </row>
    <row r="410" spans="1:9" x14ac:dyDescent="0.3">
      <c r="A410">
        <v>289906</v>
      </c>
      <c r="B410">
        <v>1349</v>
      </c>
      <c r="C410" s="1" t="s">
        <v>101</v>
      </c>
      <c r="D410" s="2">
        <v>45031.995833333334</v>
      </c>
      <c r="E410" t="s">
        <v>96</v>
      </c>
      <c r="F410" t="s">
        <v>30</v>
      </c>
      <c r="G410">
        <v>2771</v>
      </c>
      <c r="I410" s="7"/>
    </row>
    <row r="411" spans="1:9" x14ac:dyDescent="0.3">
      <c r="A411">
        <v>290270</v>
      </c>
      <c r="B411">
        <v>1955</v>
      </c>
      <c r="C411" s="1" t="s">
        <v>105</v>
      </c>
      <c r="D411" s="2">
        <v>44960.07916666667</v>
      </c>
      <c r="E411" t="s">
        <v>97</v>
      </c>
      <c r="F411" t="s">
        <v>73</v>
      </c>
      <c r="G411">
        <v>2355</v>
      </c>
      <c r="I411" s="7"/>
    </row>
    <row r="412" spans="1:9" x14ac:dyDescent="0.3">
      <c r="A412">
        <v>292907</v>
      </c>
      <c r="B412">
        <v>1829</v>
      </c>
      <c r="C412" s="1" t="s">
        <v>101</v>
      </c>
      <c r="D412" s="2">
        <v>45038.003472222219</v>
      </c>
      <c r="E412" t="s">
        <v>98</v>
      </c>
      <c r="F412" t="s">
        <v>76</v>
      </c>
      <c r="G412">
        <v>4040</v>
      </c>
      <c r="I412" s="7"/>
    </row>
    <row r="413" spans="1:9" x14ac:dyDescent="0.3">
      <c r="A413">
        <v>294015</v>
      </c>
      <c r="B413">
        <v>669</v>
      </c>
      <c r="C413" s="1" t="s">
        <v>99</v>
      </c>
      <c r="D413" s="2">
        <v>45172.977083333331</v>
      </c>
      <c r="E413" t="s">
        <v>97</v>
      </c>
      <c r="F413" t="s">
        <v>72</v>
      </c>
      <c r="G413">
        <v>9046</v>
      </c>
      <c r="I413" s="7"/>
    </row>
    <row r="414" spans="1:9" x14ac:dyDescent="0.3">
      <c r="A414">
        <v>295823</v>
      </c>
      <c r="B414">
        <v>1085</v>
      </c>
      <c r="C414" s="1" t="s">
        <v>105</v>
      </c>
      <c r="D414" s="2">
        <v>44944.007638888892</v>
      </c>
      <c r="E414" t="s">
        <v>96</v>
      </c>
      <c r="F414" t="s">
        <v>25</v>
      </c>
      <c r="G414">
        <v>2562</v>
      </c>
      <c r="I414" s="7"/>
    </row>
    <row r="415" spans="1:9" x14ac:dyDescent="0.3">
      <c r="A415">
        <v>296042</v>
      </c>
      <c r="B415">
        <v>722</v>
      </c>
      <c r="C415" s="1" t="s">
        <v>99</v>
      </c>
      <c r="D415" s="2">
        <v>45167.033333333333</v>
      </c>
      <c r="E415" t="s">
        <v>191</v>
      </c>
      <c r="F415" t="s">
        <v>4</v>
      </c>
      <c r="G415">
        <v>3962</v>
      </c>
      <c r="I415" s="7"/>
    </row>
    <row r="416" spans="1:9" x14ac:dyDescent="0.3">
      <c r="A416">
        <v>296324</v>
      </c>
      <c r="B416">
        <v>167</v>
      </c>
      <c r="C416" s="1" t="s">
        <v>101</v>
      </c>
      <c r="D416" s="2">
        <v>45059.964583333334</v>
      </c>
      <c r="E416" t="s">
        <v>191</v>
      </c>
      <c r="F416" t="s">
        <v>23</v>
      </c>
      <c r="G416">
        <v>5732</v>
      </c>
      <c r="I416" s="7"/>
    </row>
    <row r="417" spans="1:9" x14ac:dyDescent="0.3">
      <c r="A417">
        <v>298715</v>
      </c>
      <c r="B417">
        <v>1706</v>
      </c>
      <c r="C417" s="1" t="s">
        <v>99</v>
      </c>
      <c r="D417" s="2">
        <v>45017.994444444441</v>
      </c>
      <c r="F417" t="s">
        <v>77</v>
      </c>
      <c r="G417">
        <v>5256</v>
      </c>
      <c r="I417" s="7"/>
    </row>
    <row r="418" spans="1:9" x14ac:dyDescent="0.3">
      <c r="A418">
        <v>299065</v>
      </c>
      <c r="B418">
        <v>177</v>
      </c>
      <c r="C418" s="1" t="s">
        <v>113</v>
      </c>
      <c r="D418" s="2">
        <v>45027.949305555558</v>
      </c>
      <c r="E418" t="s">
        <v>96</v>
      </c>
      <c r="F418" t="s">
        <v>20</v>
      </c>
      <c r="G418">
        <v>7292</v>
      </c>
      <c r="I418" s="7"/>
    </row>
    <row r="419" spans="1:9" x14ac:dyDescent="0.3">
      <c r="A419">
        <v>299700</v>
      </c>
      <c r="B419">
        <v>533</v>
      </c>
      <c r="C419" s="1" t="s">
        <v>99</v>
      </c>
      <c r="D419" s="2">
        <v>45208.063888888886</v>
      </c>
      <c r="E419" t="s">
        <v>191</v>
      </c>
      <c r="F419" t="s">
        <v>41</v>
      </c>
      <c r="G419">
        <v>7166</v>
      </c>
      <c r="I419" s="7"/>
    </row>
    <row r="420" spans="1:9" x14ac:dyDescent="0.3">
      <c r="A420">
        <v>300907</v>
      </c>
      <c r="B420">
        <v>383</v>
      </c>
      <c r="C420" s="1" t="s">
        <v>100</v>
      </c>
      <c r="D420" s="2">
        <v>45242.958333333336</v>
      </c>
      <c r="E420" t="s">
        <v>191</v>
      </c>
      <c r="F420" t="s">
        <v>87</v>
      </c>
      <c r="G420">
        <v>346</v>
      </c>
      <c r="I420" s="7"/>
    </row>
    <row r="421" spans="1:9" x14ac:dyDescent="0.3">
      <c r="A421">
        <v>302110</v>
      </c>
      <c r="B421">
        <v>1357</v>
      </c>
      <c r="C421" s="1" t="s">
        <v>111</v>
      </c>
      <c r="D421" s="2">
        <v>45214.05972222222</v>
      </c>
      <c r="E421" t="s">
        <v>97</v>
      </c>
      <c r="F421" t="s">
        <v>23</v>
      </c>
      <c r="G421">
        <v>4576</v>
      </c>
      <c r="I421" s="7"/>
    </row>
    <row r="422" spans="1:9" x14ac:dyDescent="0.3">
      <c r="A422">
        <v>303207</v>
      </c>
      <c r="B422">
        <v>1052</v>
      </c>
      <c r="C422" s="1" t="s">
        <v>109</v>
      </c>
      <c r="D422" s="2">
        <v>45249.995833333334</v>
      </c>
      <c r="E422" t="s">
        <v>97</v>
      </c>
      <c r="F422" t="s">
        <v>21</v>
      </c>
      <c r="G422">
        <v>1054</v>
      </c>
      <c r="I422" s="7"/>
    </row>
    <row r="423" spans="1:9" x14ac:dyDescent="0.3">
      <c r="A423">
        <v>303923</v>
      </c>
      <c r="B423">
        <v>691</v>
      </c>
      <c r="C423" s="1" t="s">
        <v>103</v>
      </c>
      <c r="D423" s="2">
        <v>45076.959722222222</v>
      </c>
      <c r="E423" t="s">
        <v>98</v>
      </c>
      <c r="F423" t="s">
        <v>43</v>
      </c>
      <c r="G423">
        <v>5642</v>
      </c>
      <c r="I423" s="7"/>
    </row>
    <row r="424" spans="1:9" x14ac:dyDescent="0.3">
      <c r="A424">
        <v>304668</v>
      </c>
      <c r="B424">
        <v>835</v>
      </c>
      <c r="C424" s="1" t="s">
        <v>101</v>
      </c>
      <c r="D424" s="2">
        <v>44969.030555555553</v>
      </c>
      <c r="E424" t="s">
        <v>97</v>
      </c>
      <c r="F424" t="s">
        <v>29</v>
      </c>
      <c r="G424">
        <v>3450</v>
      </c>
      <c r="I424" s="7"/>
    </row>
    <row r="425" spans="1:9" x14ac:dyDescent="0.3">
      <c r="A425">
        <v>305175</v>
      </c>
      <c r="B425">
        <v>766</v>
      </c>
      <c r="C425" s="1" t="s">
        <v>99</v>
      </c>
      <c r="D425" s="2">
        <v>45144.011805555558</v>
      </c>
      <c r="E425" t="s">
        <v>191</v>
      </c>
      <c r="F425" t="s">
        <v>9</v>
      </c>
      <c r="G425">
        <v>1876</v>
      </c>
      <c r="I425" s="7"/>
    </row>
    <row r="426" spans="1:9" x14ac:dyDescent="0.3">
      <c r="A426">
        <v>305282</v>
      </c>
      <c r="B426">
        <v>1594</v>
      </c>
      <c r="C426" s="1" t="s">
        <v>101</v>
      </c>
      <c r="D426" s="2">
        <v>44996.013888888891</v>
      </c>
      <c r="E426" t="s">
        <v>97</v>
      </c>
      <c r="F426" t="s">
        <v>30</v>
      </c>
      <c r="G426">
        <v>2529</v>
      </c>
      <c r="I426" s="7"/>
    </row>
    <row r="427" spans="1:9" x14ac:dyDescent="0.3">
      <c r="A427">
        <v>305291</v>
      </c>
      <c r="B427">
        <v>1519</v>
      </c>
      <c r="C427" s="1" t="s">
        <v>105</v>
      </c>
      <c r="D427" s="2">
        <v>45160.965277777781</v>
      </c>
      <c r="E427" t="s">
        <v>191</v>
      </c>
      <c r="F427" t="s">
        <v>67</v>
      </c>
      <c r="G427">
        <v>3778</v>
      </c>
      <c r="I427" s="7"/>
    </row>
    <row r="428" spans="1:9" x14ac:dyDescent="0.3">
      <c r="A428">
        <v>305510</v>
      </c>
      <c r="B428">
        <v>935</v>
      </c>
      <c r="C428" s="1" t="s">
        <v>100</v>
      </c>
      <c r="D428" s="2">
        <v>45251.083333333336</v>
      </c>
      <c r="E428" t="s">
        <v>98</v>
      </c>
      <c r="F428" t="s">
        <v>32</v>
      </c>
      <c r="G428">
        <v>6989</v>
      </c>
      <c r="I428" s="7"/>
    </row>
    <row r="429" spans="1:9" x14ac:dyDescent="0.3">
      <c r="A429">
        <v>306677</v>
      </c>
      <c r="B429">
        <v>1145</v>
      </c>
      <c r="C429" s="1" t="s">
        <v>99</v>
      </c>
      <c r="D429" s="2">
        <v>45158.989583333336</v>
      </c>
      <c r="E429" t="s">
        <v>96</v>
      </c>
      <c r="F429" t="s">
        <v>33</v>
      </c>
      <c r="G429">
        <v>6771</v>
      </c>
      <c r="I429" s="7"/>
    </row>
    <row r="430" spans="1:9" x14ac:dyDescent="0.3">
      <c r="A430">
        <v>306798</v>
      </c>
      <c r="B430">
        <v>132</v>
      </c>
      <c r="C430" s="1" t="s">
        <v>105</v>
      </c>
      <c r="D430" s="2">
        <v>44940.020138888889</v>
      </c>
      <c r="E430" t="s">
        <v>191</v>
      </c>
      <c r="F430" t="s">
        <v>34</v>
      </c>
      <c r="G430">
        <v>291</v>
      </c>
      <c r="I430" s="7"/>
    </row>
    <row r="431" spans="1:9" x14ac:dyDescent="0.3">
      <c r="A431">
        <v>306831</v>
      </c>
      <c r="B431">
        <v>1135</v>
      </c>
      <c r="C431" s="1" t="s">
        <v>113</v>
      </c>
      <c r="D431" s="2">
        <v>45090.024305555555</v>
      </c>
      <c r="E431" t="s">
        <v>191</v>
      </c>
      <c r="F431" t="s">
        <v>35</v>
      </c>
      <c r="G431">
        <v>4730</v>
      </c>
      <c r="I431" s="7"/>
    </row>
    <row r="432" spans="1:9" x14ac:dyDescent="0.3">
      <c r="A432">
        <v>307999</v>
      </c>
      <c r="B432">
        <v>1476</v>
      </c>
      <c r="C432" s="1" t="s">
        <v>107</v>
      </c>
      <c r="D432" s="2">
        <v>45111.981249999997</v>
      </c>
      <c r="E432" t="s">
        <v>96</v>
      </c>
      <c r="F432" t="s">
        <v>36</v>
      </c>
      <c r="G432">
        <v>5434</v>
      </c>
      <c r="I432" s="7"/>
    </row>
    <row r="433" spans="1:9" x14ac:dyDescent="0.3">
      <c r="A433">
        <v>308888</v>
      </c>
      <c r="B433">
        <v>731</v>
      </c>
      <c r="C433" s="1" t="s">
        <v>100</v>
      </c>
      <c r="D433" s="2">
        <v>45022.04791666667</v>
      </c>
      <c r="E433" t="s">
        <v>98</v>
      </c>
      <c r="F433" t="s">
        <v>37</v>
      </c>
      <c r="G433">
        <v>5383</v>
      </c>
      <c r="I433" s="7"/>
    </row>
    <row r="434" spans="1:9" x14ac:dyDescent="0.3">
      <c r="A434">
        <v>309642</v>
      </c>
      <c r="B434">
        <v>1222</v>
      </c>
      <c r="C434" s="1" t="s">
        <v>105</v>
      </c>
      <c r="D434" s="2">
        <v>45185.023611111108</v>
      </c>
      <c r="E434" t="s">
        <v>96</v>
      </c>
      <c r="F434" t="s">
        <v>38</v>
      </c>
      <c r="G434">
        <v>2898</v>
      </c>
      <c r="I434" s="7"/>
    </row>
    <row r="435" spans="1:9" x14ac:dyDescent="0.3">
      <c r="A435">
        <v>310236</v>
      </c>
      <c r="B435">
        <v>839</v>
      </c>
      <c r="C435" s="1" t="s">
        <v>113</v>
      </c>
      <c r="D435" s="2">
        <v>45034.00277777778</v>
      </c>
      <c r="E435" t="s">
        <v>98</v>
      </c>
      <c r="F435" t="s">
        <v>39</v>
      </c>
      <c r="G435">
        <v>221</v>
      </c>
      <c r="I435" s="7"/>
    </row>
    <row r="436" spans="1:9" x14ac:dyDescent="0.3">
      <c r="A436">
        <v>310303</v>
      </c>
      <c r="B436">
        <v>42</v>
      </c>
      <c r="C436" s="1" t="s">
        <v>105</v>
      </c>
      <c r="D436" s="2">
        <v>45135.019444444442</v>
      </c>
      <c r="E436" t="s">
        <v>96</v>
      </c>
      <c r="F436" t="s">
        <v>24</v>
      </c>
      <c r="G436">
        <v>369</v>
      </c>
      <c r="I436" s="7"/>
    </row>
    <row r="437" spans="1:9" x14ac:dyDescent="0.3">
      <c r="A437">
        <v>311285</v>
      </c>
      <c r="B437">
        <v>511</v>
      </c>
      <c r="C437" s="1" t="s">
        <v>99</v>
      </c>
      <c r="D437" s="2">
        <v>45213.990972222222</v>
      </c>
      <c r="E437" t="s">
        <v>98</v>
      </c>
      <c r="F437" t="s">
        <v>40</v>
      </c>
      <c r="G437">
        <v>3345</v>
      </c>
      <c r="I437" s="7"/>
    </row>
    <row r="438" spans="1:9" x14ac:dyDescent="0.3">
      <c r="A438">
        <v>312250</v>
      </c>
      <c r="B438">
        <v>343</v>
      </c>
      <c r="C438" s="1" t="s">
        <v>113</v>
      </c>
      <c r="D438" s="2">
        <v>45248.019444444442</v>
      </c>
      <c r="E438" t="s">
        <v>98</v>
      </c>
      <c r="F438" t="s">
        <v>41</v>
      </c>
      <c r="G438">
        <v>8056</v>
      </c>
      <c r="I438" s="7"/>
    </row>
    <row r="439" spans="1:9" x14ac:dyDescent="0.3">
      <c r="A439">
        <v>312391</v>
      </c>
      <c r="B439">
        <v>780</v>
      </c>
      <c r="C439" s="1" t="s">
        <v>113</v>
      </c>
      <c r="D439" s="2">
        <v>45276.961805555555</v>
      </c>
      <c r="E439" t="s">
        <v>98</v>
      </c>
      <c r="F439" t="s">
        <v>42</v>
      </c>
      <c r="G439">
        <v>3848</v>
      </c>
      <c r="I439" s="7"/>
    </row>
    <row r="440" spans="1:9" x14ac:dyDescent="0.3">
      <c r="A440">
        <v>312413</v>
      </c>
      <c r="B440">
        <v>1696</v>
      </c>
      <c r="C440" s="1" t="s">
        <v>99</v>
      </c>
      <c r="D440" s="2">
        <v>45185.011805555558</v>
      </c>
      <c r="E440" t="s">
        <v>97</v>
      </c>
      <c r="F440" t="s">
        <v>43</v>
      </c>
      <c r="G440">
        <v>7605</v>
      </c>
      <c r="I440" s="7"/>
    </row>
    <row r="441" spans="1:9" x14ac:dyDescent="0.3">
      <c r="A441">
        <v>312581</v>
      </c>
      <c r="B441">
        <v>624</v>
      </c>
      <c r="C441" s="1" t="s">
        <v>101</v>
      </c>
      <c r="D441" s="2">
        <v>45145.033333333333</v>
      </c>
      <c r="E441" t="s">
        <v>191</v>
      </c>
      <c r="F441" t="s">
        <v>44</v>
      </c>
      <c r="G441">
        <v>5721</v>
      </c>
      <c r="I441" s="7"/>
    </row>
    <row r="442" spans="1:9" x14ac:dyDescent="0.3">
      <c r="A442">
        <v>313294</v>
      </c>
      <c r="B442">
        <v>1513</v>
      </c>
      <c r="C442" s="1" t="s">
        <v>99</v>
      </c>
      <c r="D442" s="2">
        <v>45101.006249999999</v>
      </c>
      <c r="E442" t="s">
        <v>97</v>
      </c>
      <c r="F442" t="s">
        <v>12</v>
      </c>
      <c r="G442">
        <v>3975</v>
      </c>
      <c r="I442" s="7"/>
    </row>
    <row r="443" spans="1:9" x14ac:dyDescent="0.3">
      <c r="A443">
        <v>313756</v>
      </c>
      <c r="B443">
        <v>1032</v>
      </c>
      <c r="C443" s="1" t="s">
        <v>100</v>
      </c>
      <c r="D443" s="2">
        <v>45288.063194444447</v>
      </c>
      <c r="E443" t="s">
        <v>97</v>
      </c>
      <c r="F443" t="s">
        <v>14</v>
      </c>
      <c r="G443">
        <v>1340</v>
      </c>
      <c r="I443" s="7"/>
    </row>
    <row r="444" spans="1:9" x14ac:dyDescent="0.3">
      <c r="A444">
        <v>314254</v>
      </c>
      <c r="B444">
        <v>224</v>
      </c>
      <c r="C444" s="1" t="s">
        <v>113</v>
      </c>
      <c r="D444" s="2">
        <v>45133.013888888891</v>
      </c>
      <c r="E444" t="s">
        <v>96</v>
      </c>
      <c r="F444" t="s">
        <v>43</v>
      </c>
      <c r="G444">
        <v>2043</v>
      </c>
      <c r="I444" s="7"/>
    </row>
    <row r="445" spans="1:9" x14ac:dyDescent="0.3">
      <c r="A445">
        <v>314530</v>
      </c>
      <c r="B445">
        <v>967</v>
      </c>
      <c r="C445" s="1" t="s">
        <v>101</v>
      </c>
      <c r="D445" s="2">
        <v>45241.034722222219</v>
      </c>
      <c r="E445" t="s">
        <v>191</v>
      </c>
      <c r="F445" t="s">
        <v>46</v>
      </c>
      <c r="G445">
        <v>4214</v>
      </c>
      <c r="I445" s="7"/>
    </row>
    <row r="446" spans="1:9" x14ac:dyDescent="0.3">
      <c r="A446">
        <v>315549</v>
      </c>
      <c r="B446">
        <v>108</v>
      </c>
      <c r="C446" s="1" t="s">
        <v>105</v>
      </c>
      <c r="D446" s="2">
        <v>45004.98541666667</v>
      </c>
      <c r="E446" t="s">
        <v>191</v>
      </c>
      <c r="F446" t="s">
        <v>8</v>
      </c>
      <c r="G446">
        <v>7653</v>
      </c>
      <c r="I446" s="7"/>
    </row>
    <row r="447" spans="1:9" x14ac:dyDescent="0.3">
      <c r="A447">
        <v>315899</v>
      </c>
      <c r="B447">
        <v>1934</v>
      </c>
      <c r="C447" s="1" t="s">
        <v>105</v>
      </c>
      <c r="D447" s="2">
        <v>45208.038888888892</v>
      </c>
      <c r="E447" t="s">
        <v>191</v>
      </c>
      <c r="F447" t="s">
        <v>46</v>
      </c>
      <c r="G447">
        <v>6965</v>
      </c>
      <c r="I447" s="7"/>
    </row>
    <row r="448" spans="1:9" x14ac:dyDescent="0.3">
      <c r="A448">
        <v>315977</v>
      </c>
      <c r="B448">
        <v>1837</v>
      </c>
      <c r="C448" s="1" t="s">
        <v>110</v>
      </c>
      <c r="D448" s="2">
        <v>45172.000694444447</v>
      </c>
      <c r="E448" t="s">
        <v>98</v>
      </c>
      <c r="F448" t="s">
        <v>47</v>
      </c>
      <c r="G448">
        <v>8432</v>
      </c>
      <c r="I448" s="7"/>
    </row>
    <row r="449" spans="1:9" x14ac:dyDescent="0.3">
      <c r="A449">
        <v>316324</v>
      </c>
      <c r="B449">
        <v>1564</v>
      </c>
      <c r="C449" s="1" t="s">
        <v>106</v>
      </c>
      <c r="D449" s="2">
        <v>44992.013888888891</v>
      </c>
      <c r="E449" t="s">
        <v>191</v>
      </c>
      <c r="F449" t="s">
        <v>27</v>
      </c>
      <c r="G449">
        <v>1285</v>
      </c>
      <c r="I449" s="7"/>
    </row>
    <row r="450" spans="1:9" x14ac:dyDescent="0.3">
      <c r="A450">
        <v>316364</v>
      </c>
      <c r="B450">
        <v>486</v>
      </c>
      <c r="C450" s="1" t="s">
        <v>104</v>
      </c>
      <c r="D450" s="2">
        <v>45239.013194444444</v>
      </c>
      <c r="E450" t="s">
        <v>98</v>
      </c>
      <c r="F450" t="s">
        <v>49</v>
      </c>
      <c r="G450">
        <v>1699</v>
      </c>
      <c r="I450" s="7"/>
    </row>
    <row r="451" spans="1:9" x14ac:dyDescent="0.3">
      <c r="A451">
        <v>316858</v>
      </c>
      <c r="B451">
        <v>1140</v>
      </c>
      <c r="C451" s="1" t="s">
        <v>102</v>
      </c>
      <c r="D451" s="2">
        <v>45003.027083333334</v>
      </c>
      <c r="E451" t="s">
        <v>96</v>
      </c>
      <c r="F451" t="s">
        <v>71</v>
      </c>
      <c r="G451">
        <v>3160</v>
      </c>
      <c r="I451" s="7"/>
    </row>
    <row r="452" spans="1:9" x14ac:dyDescent="0.3">
      <c r="A452">
        <v>318630</v>
      </c>
      <c r="B452">
        <v>137</v>
      </c>
      <c r="C452" s="1" t="s">
        <v>113</v>
      </c>
      <c r="D452" s="2">
        <v>45029.973611111112</v>
      </c>
      <c r="E452" t="s">
        <v>191</v>
      </c>
      <c r="F452" t="s">
        <v>55</v>
      </c>
      <c r="G452">
        <v>9655</v>
      </c>
      <c r="I452" s="7"/>
    </row>
    <row r="453" spans="1:9" x14ac:dyDescent="0.3">
      <c r="A453">
        <v>318961</v>
      </c>
      <c r="B453">
        <v>821</v>
      </c>
      <c r="C453" s="1" t="s">
        <v>107</v>
      </c>
      <c r="D453" s="2">
        <v>45055.051388888889</v>
      </c>
      <c r="E453" t="s">
        <v>98</v>
      </c>
      <c r="F453" t="s">
        <v>46</v>
      </c>
      <c r="G453">
        <v>7028</v>
      </c>
      <c r="I453" s="7"/>
    </row>
    <row r="454" spans="1:9" x14ac:dyDescent="0.3">
      <c r="A454">
        <v>319587</v>
      </c>
      <c r="B454">
        <v>1505</v>
      </c>
      <c r="C454" s="1" t="s">
        <v>99</v>
      </c>
      <c r="D454" s="2">
        <v>45199.00277777778</v>
      </c>
      <c r="E454" t="s">
        <v>96</v>
      </c>
      <c r="F454" t="s">
        <v>82</v>
      </c>
      <c r="G454">
        <v>1648</v>
      </c>
      <c r="I454" s="7"/>
    </row>
    <row r="455" spans="1:9" x14ac:dyDescent="0.3">
      <c r="A455">
        <v>320251</v>
      </c>
      <c r="B455">
        <v>648</v>
      </c>
      <c r="C455" s="1" t="s">
        <v>104</v>
      </c>
      <c r="D455" s="2">
        <v>45241.069444444445</v>
      </c>
      <c r="E455" t="s">
        <v>97</v>
      </c>
      <c r="F455" t="s">
        <v>47</v>
      </c>
      <c r="G455">
        <v>8979</v>
      </c>
      <c r="I455" s="7"/>
    </row>
    <row r="456" spans="1:9" x14ac:dyDescent="0.3">
      <c r="A456">
        <v>320353</v>
      </c>
      <c r="B456">
        <v>173</v>
      </c>
      <c r="C456" s="1" t="s">
        <v>113</v>
      </c>
      <c r="D456" s="2">
        <v>45071.02847222222</v>
      </c>
      <c r="E456" t="s">
        <v>97</v>
      </c>
      <c r="F456" t="s">
        <v>11</v>
      </c>
      <c r="G456">
        <v>7229</v>
      </c>
      <c r="I456" s="7"/>
    </row>
    <row r="457" spans="1:9" x14ac:dyDescent="0.3">
      <c r="A457">
        <v>322784</v>
      </c>
      <c r="B457">
        <v>132</v>
      </c>
      <c r="C457" s="1" t="s">
        <v>105</v>
      </c>
      <c r="D457" s="2">
        <v>44928.972916666666</v>
      </c>
      <c r="E457" t="s">
        <v>191</v>
      </c>
      <c r="F457" t="s">
        <v>44</v>
      </c>
      <c r="G457">
        <v>5201</v>
      </c>
      <c r="I457" s="7"/>
    </row>
    <row r="458" spans="1:9" x14ac:dyDescent="0.3">
      <c r="A458">
        <v>323100</v>
      </c>
      <c r="B458">
        <v>867</v>
      </c>
      <c r="C458" s="1" t="s">
        <v>99</v>
      </c>
      <c r="D458" s="2">
        <v>45075.010416666664</v>
      </c>
      <c r="E458" t="s">
        <v>96</v>
      </c>
      <c r="F458" t="s">
        <v>78</v>
      </c>
      <c r="G458">
        <v>6684</v>
      </c>
      <c r="I458" s="7"/>
    </row>
    <row r="459" spans="1:9" x14ac:dyDescent="0.3">
      <c r="A459">
        <v>325850</v>
      </c>
      <c r="B459">
        <v>166</v>
      </c>
      <c r="C459" s="1" t="s">
        <v>100</v>
      </c>
      <c r="D459" s="2">
        <v>45055.032638888886</v>
      </c>
      <c r="E459" t="s">
        <v>191</v>
      </c>
      <c r="F459" t="s">
        <v>27</v>
      </c>
      <c r="G459">
        <v>7311</v>
      </c>
      <c r="I459" s="7"/>
    </row>
    <row r="460" spans="1:9" x14ac:dyDescent="0.3">
      <c r="A460">
        <v>325939</v>
      </c>
      <c r="B460">
        <v>1285</v>
      </c>
      <c r="C460" s="1" t="s">
        <v>105</v>
      </c>
      <c r="D460" s="2">
        <v>45284.953472222223</v>
      </c>
      <c r="E460" t="s">
        <v>191</v>
      </c>
      <c r="F460" t="s">
        <v>73</v>
      </c>
      <c r="G460">
        <v>4569</v>
      </c>
      <c r="I460" s="7"/>
    </row>
    <row r="461" spans="1:9" x14ac:dyDescent="0.3">
      <c r="A461">
        <v>327243</v>
      </c>
      <c r="B461">
        <v>595</v>
      </c>
      <c r="C461" s="1" t="s">
        <v>99</v>
      </c>
      <c r="D461" s="2">
        <v>45054.037499999999</v>
      </c>
      <c r="E461" t="s">
        <v>96</v>
      </c>
      <c r="F461" t="s">
        <v>48</v>
      </c>
      <c r="G461">
        <v>8969</v>
      </c>
      <c r="I461" s="7"/>
    </row>
    <row r="462" spans="1:9" x14ac:dyDescent="0.3">
      <c r="A462">
        <v>327268</v>
      </c>
      <c r="B462">
        <v>1038</v>
      </c>
      <c r="C462" s="1" t="s">
        <v>100</v>
      </c>
      <c r="D462" s="2">
        <v>45236.051388888889</v>
      </c>
      <c r="E462" t="s">
        <v>98</v>
      </c>
      <c r="F462" t="s">
        <v>26</v>
      </c>
      <c r="G462">
        <v>6977</v>
      </c>
      <c r="I462" s="7"/>
    </row>
    <row r="463" spans="1:9" x14ac:dyDescent="0.3">
      <c r="A463">
        <v>328597</v>
      </c>
      <c r="B463">
        <v>221</v>
      </c>
      <c r="C463" s="1" t="s">
        <v>101</v>
      </c>
      <c r="D463" s="2">
        <v>45205.073611111111</v>
      </c>
      <c r="E463" t="s">
        <v>191</v>
      </c>
      <c r="F463" t="s">
        <v>74</v>
      </c>
      <c r="G463">
        <v>5537</v>
      </c>
      <c r="I463" s="7"/>
    </row>
    <row r="464" spans="1:9" x14ac:dyDescent="0.3">
      <c r="A464">
        <v>329474</v>
      </c>
      <c r="B464">
        <v>1133</v>
      </c>
      <c r="C464" s="1" t="s">
        <v>113</v>
      </c>
      <c r="D464" s="2">
        <v>45268.022222222222</v>
      </c>
      <c r="E464" t="s">
        <v>98</v>
      </c>
      <c r="F464" t="s">
        <v>88</v>
      </c>
      <c r="G464">
        <v>7243</v>
      </c>
      <c r="I464" s="7"/>
    </row>
    <row r="465" spans="1:9" x14ac:dyDescent="0.3">
      <c r="A465">
        <v>331297</v>
      </c>
      <c r="B465">
        <v>1595</v>
      </c>
      <c r="C465" s="1" t="s">
        <v>99</v>
      </c>
      <c r="D465" s="2">
        <v>45002.011111111111</v>
      </c>
      <c r="E465" t="s">
        <v>97</v>
      </c>
      <c r="F465" t="s">
        <v>73</v>
      </c>
      <c r="G465">
        <v>7756</v>
      </c>
      <c r="I465" s="7"/>
    </row>
    <row r="466" spans="1:9" x14ac:dyDescent="0.3">
      <c r="A466">
        <v>331797</v>
      </c>
      <c r="B466">
        <v>1190</v>
      </c>
      <c r="C466" s="1" t="s">
        <v>103</v>
      </c>
      <c r="D466" s="2">
        <v>45214.073611111111</v>
      </c>
      <c r="E466" t="s">
        <v>191</v>
      </c>
      <c r="F466" t="s">
        <v>89</v>
      </c>
      <c r="G466">
        <v>5185</v>
      </c>
      <c r="I466" s="7"/>
    </row>
    <row r="467" spans="1:9" x14ac:dyDescent="0.3">
      <c r="A467">
        <v>332513</v>
      </c>
      <c r="B467">
        <v>164</v>
      </c>
      <c r="C467" s="1" t="s">
        <v>99</v>
      </c>
      <c r="D467" s="2">
        <v>45002.052777777775</v>
      </c>
      <c r="E467" t="s">
        <v>97</v>
      </c>
      <c r="F467" t="s">
        <v>72</v>
      </c>
      <c r="G467">
        <v>9265</v>
      </c>
      <c r="I467" s="7"/>
    </row>
    <row r="468" spans="1:9" x14ac:dyDescent="0.3">
      <c r="A468">
        <v>333900</v>
      </c>
      <c r="B468">
        <v>629</v>
      </c>
      <c r="C468" s="1" t="s">
        <v>99</v>
      </c>
      <c r="D468" s="2">
        <v>45242.047222222223</v>
      </c>
      <c r="E468" t="s">
        <v>96</v>
      </c>
      <c r="F468" t="s">
        <v>25</v>
      </c>
      <c r="G468">
        <v>8694</v>
      </c>
      <c r="I468" s="7"/>
    </row>
    <row r="469" spans="1:9" x14ac:dyDescent="0.3">
      <c r="A469">
        <v>334028</v>
      </c>
      <c r="B469">
        <v>323</v>
      </c>
      <c r="C469" s="1" t="s">
        <v>100</v>
      </c>
      <c r="D469" s="2">
        <v>45114.056250000001</v>
      </c>
      <c r="E469" t="s">
        <v>97</v>
      </c>
      <c r="F469" t="s">
        <v>49</v>
      </c>
      <c r="G469">
        <v>9365</v>
      </c>
      <c r="I469" s="7"/>
    </row>
    <row r="470" spans="1:9" x14ac:dyDescent="0.3">
      <c r="A470">
        <v>335011</v>
      </c>
      <c r="B470">
        <v>1188</v>
      </c>
      <c r="C470" s="1" t="s">
        <v>99</v>
      </c>
      <c r="D470" s="2">
        <v>45257.988194444442</v>
      </c>
      <c r="E470" t="s">
        <v>97</v>
      </c>
      <c r="F470" t="s">
        <v>14</v>
      </c>
      <c r="G470">
        <v>4882</v>
      </c>
      <c r="I470" s="7"/>
    </row>
    <row r="471" spans="1:9" x14ac:dyDescent="0.3">
      <c r="A471">
        <v>336670</v>
      </c>
      <c r="B471">
        <v>1963</v>
      </c>
      <c r="C471" s="1" t="s">
        <v>101</v>
      </c>
      <c r="D471" s="2">
        <v>45116.055555555555</v>
      </c>
      <c r="E471" t="s">
        <v>98</v>
      </c>
      <c r="F471" t="s">
        <v>6</v>
      </c>
      <c r="G471">
        <v>7178</v>
      </c>
      <c r="I471" s="7"/>
    </row>
    <row r="472" spans="1:9" x14ac:dyDescent="0.3">
      <c r="A472">
        <v>337678</v>
      </c>
      <c r="B472">
        <v>231</v>
      </c>
      <c r="C472" s="1" t="s">
        <v>99</v>
      </c>
      <c r="D472" s="2">
        <v>45102.007638888892</v>
      </c>
      <c r="E472" t="s">
        <v>98</v>
      </c>
      <c r="F472" t="s">
        <v>54</v>
      </c>
      <c r="G472">
        <v>6888</v>
      </c>
      <c r="I472" s="7"/>
    </row>
    <row r="473" spans="1:9" x14ac:dyDescent="0.3">
      <c r="A473">
        <v>338433</v>
      </c>
      <c r="B473">
        <v>1583</v>
      </c>
      <c r="C473" s="1" t="s">
        <v>106</v>
      </c>
      <c r="D473" s="2">
        <v>45066.979861111111</v>
      </c>
      <c r="E473" t="s">
        <v>191</v>
      </c>
      <c r="F473" t="s">
        <v>20</v>
      </c>
      <c r="G473">
        <v>2588</v>
      </c>
      <c r="I473" s="7"/>
    </row>
    <row r="474" spans="1:9" x14ac:dyDescent="0.3">
      <c r="A474">
        <v>338722</v>
      </c>
      <c r="B474">
        <v>1401</v>
      </c>
      <c r="C474" s="1" t="s">
        <v>102</v>
      </c>
      <c r="D474" s="2">
        <v>45109.044444444444</v>
      </c>
      <c r="E474" t="s">
        <v>96</v>
      </c>
      <c r="F474" t="s">
        <v>43</v>
      </c>
      <c r="G474">
        <v>8554</v>
      </c>
      <c r="I474" s="7"/>
    </row>
    <row r="475" spans="1:9" x14ac:dyDescent="0.3">
      <c r="A475">
        <v>339088</v>
      </c>
      <c r="B475">
        <v>904</v>
      </c>
      <c r="C475" s="1" t="s">
        <v>113</v>
      </c>
      <c r="D475" s="2">
        <v>45138.03402777778</v>
      </c>
      <c r="E475" t="s">
        <v>97</v>
      </c>
      <c r="F475" t="s">
        <v>52</v>
      </c>
      <c r="G475">
        <v>4909</v>
      </c>
      <c r="I475" s="7"/>
    </row>
    <row r="476" spans="1:9" x14ac:dyDescent="0.3">
      <c r="A476">
        <v>340986</v>
      </c>
      <c r="B476">
        <v>1570</v>
      </c>
      <c r="C476" s="1" t="s">
        <v>99</v>
      </c>
      <c r="D476" s="2">
        <v>45191.98333333333</v>
      </c>
      <c r="E476" t="s">
        <v>191</v>
      </c>
      <c r="F476" t="s">
        <v>23</v>
      </c>
      <c r="G476">
        <v>3502</v>
      </c>
      <c r="I476" s="7"/>
    </row>
    <row r="477" spans="1:9" x14ac:dyDescent="0.3">
      <c r="A477">
        <v>341171</v>
      </c>
      <c r="B477">
        <v>1438</v>
      </c>
      <c r="C477" s="1" t="s">
        <v>106</v>
      </c>
      <c r="D477" s="2">
        <v>45231.077777777777</v>
      </c>
      <c r="E477" t="s">
        <v>97</v>
      </c>
      <c r="F477" t="s">
        <v>15</v>
      </c>
      <c r="G477">
        <v>1596</v>
      </c>
      <c r="I477" s="7"/>
    </row>
    <row r="478" spans="1:9" x14ac:dyDescent="0.3">
      <c r="A478">
        <v>341522</v>
      </c>
      <c r="B478">
        <v>1268</v>
      </c>
      <c r="C478" s="1" t="s">
        <v>99</v>
      </c>
      <c r="D478" s="2">
        <v>45150.023611111108</v>
      </c>
      <c r="E478" t="s">
        <v>191</v>
      </c>
      <c r="F478" t="s">
        <v>12</v>
      </c>
      <c r="G478">
        <v>1649</v>
      </c>
      <c r="I478" s="7"/>
    </row>
    <row r="479" spans="1:9" x14ac:dyDescent="0.3">
      <c r="A479">
        <v>341838</v>
      </c>
      <c r="B479">
        <v>1367</v>
      </c>
      <c r="C479" s="1" t="s">
        <v>107</v>
      </c>
      <c r="D479" s="2">
        <v>45248.067361111112</v>
      </c>
      <c r="E479" t="s">
        <v>98</v>
      </c>
      <c r="F479" t="s">
        <v>14</v>
      </c>
      <c r="G479">
        <v>7477</v>
      </c>
      <c r="I479" s="7"/>
    </row>
    <row r="480" spans="1:9" x14ac:dyDescent="0.3">
      <c r="A480">
        <v>341843</v>
      </c>
      <c r="B480">
        <v>1121</v>
      </c>
      <c r="C480" s="1" t="s">
        <v>113</v>
      </c>
      <c r="D480" s="2">
        <v>45075.005555555559</v>
      </c>
      <c r="E480" t="s">
        <v>96</v>
      </c>
      <c r="F480" t="s">
        <v>24</v>
      </c>
      <c r="G480">
        <v>863</v>
      </c>
      <c r="I480" s="7"/>
    </row>
    <row r="481" spans="1:9" x14ac:dyDescent="0.3">
      <c r="A481">
        <v>342057</v>
      </c>
      <c r="B481">
        <v>1152</v>
      </c>
      <c r="C481" s="1" t="s">
        <v>105</v>
      </c>
      <c r="D481" s="2">
        <v>45081.036805555559</v>
      </c>
      <c r="E481" t="s">
        <v>96</v>
      </c>
      <c r="F481" t="s">
        <v>86</v>
      </c>
      <c r="G481">
        <v>9941</v>
      </c>
      <c r="I481" s="7"/>
    </row>
    <row r="482" spans="1:9" x14ac:dyDescent="0.3">
      <c r="A482">
        <v>342826</v>
      </c>
      <c r="B482">
        <v>1486</v>
      </c>
      <c r="C482" s="1" t="s">
        <v>99</v>
      </c>
      <c r="D482" s="2">
        <v>45097.939583333333</v>
      </c>
      <c r="E482" t="s">
        <v>96</v>
      </c>
      <c r="F482" t="s">
        <v>8</v>
      </c>
      <c r="G482">
        <v>3861</v>
      </c>
      <c r="I482" s="7"/>
    </row>
    <row r="483" spans="1:9" x14ac:dyDescent="0.3">
      <c r="A483">
        <v>343003</v>
      </c>
      <c r="B483">
        <v>1880</v>
      </c>
      <c r="C483" s="1" t="s">
        <v>105</v>
      </c>
      <c r="D483" s="2">
        <v>44976.052777777775</v>
      </c>
      <c r="E483" t="s">
        <v>98</v>
      </c>
      <c r="F483" t="s">
        <v>90</v>
      </c>
      <c r="G483">
        <v>7628</v>
      </c>
      <c r="I483" s="7"/>
    </row>
    <row r="484" spans="1:9" x14ac:dyDescent="0.3">
      <c r="A484">
        <v>344182</v>
      </c>
      <c r="B484">
        <v>519</v>
      </c>
      <c r="C484" s="1" t="s">
        <v>100</v>
      </c>
      <c r="D484" s="2">
        <v>45127.04791666667</v>
      </c>
      <c r="E484" t="s">
        <v>96</v>
      </c>
      <c r="F484" t="s">
        <v>43</v>
      </c>
      <c r="G484">
        <v>9637</v>
      </c>
      <c r="I484" s="7"/>
    </row>
    <row r="485" spans="1:9" x14ac:dyDescent="0.3">
      <c r="A485">
        <v>347036</v>
      </c>
      <c r="B485">
        <v>1424</v>
      </c>
      <c r="C485" s="1" t="s">
        <v>105</v>
      </c>
      <c r="D485" s="2">
        <v>44971.949305555558</v>
      </c>
      <c r="E485" t="s">
        <v>98</v>
      </c>
      <c r="F485" t="s">
        <v>91</v>
      </c>
      <c r="G485">
        <v>1632</v>
      </c>
      <c r="I485" s="7"/>
    </row>
    <row r="486" spans="1:9" x14ac:dyDescent="0.3">
      <c r="A486">
        <v>347243</v>
      </c>
      <c r="B486">
        <v>470</v>
      </c>
      <c r="C486" s="1" t="s">
        <v>99</v>
      </c>
      <c r="D486" s="2">
        <v>45079.990972222222</v>
      </c>
      <c r="E486" t="s">
        <v>98</v>
      </c>
      <c r="F486" t="s">
        <v>27</v>
      </c>
      <c r="G486">
        <v>5127</v>
      </c>
      <c r="I486" s="7"/>
    </row>
    <row r="487" spans="1:9" x14ac:dyDescent="0.3">
      <c r="A487">
        <v>347273</v>
      </c>
      <c r="B487">
        <v>654</v>
      </c>
      <c r="C487" s="1" t="s">
        <v>100</v>
      </c>
      <c r="D487" s="2">
        <v>45085.012499999997</v>
      </c>
      <c r="E487" t="s">
        <v>96</v>
      </c>
      <c r="F487" t="s">
        <v>36</v>
      </c>
      <c r="G487">
        <v>9105</v>
      </c>
      <c r="I487" s="7"/>
    </row>
    <row r="488" spans="1:9" x14ac:dyDescent="0.3">
      <c r="A488">
        <v>347302</v>
      </c>
      <c r="B488">
        <v>1997</v>
      </c>
      <c r="C488" s="1" t="s">
        <v>105</v>
      </c>
      <c r="D488" s="2">
        <v>44962.008333333331</v>
      </c>
      <c r="E488" t="s">
        <v>191</v>
      </c>
      <c r="F488" t="s">
        <v>34</v>
      </c>
      <c r="G488">
        <v>4850</v>
      </c>
      <c r="I488" s="7"/>
    </row>
    <row r="489" spans="1:9" x14ac:dyDescent="0.3">
      <c r="A489">
        <v>347767</v>
      </c>
      <c r="B489">
        <v>299</v>
      </c>
      <c r="C489" s="1" t="s">
        <v>113</v>
      </c>
      <c r="D489" s="2">
        <v>45182.986805555556</v>
      </c>
      <c r="E489" t="s">
        <v>97</v>
      </c>
      <c r="F489" t="s">
        <v>27</v>
      </c>
      <c r="G489">
        <v>6931</v>
      </c>
      <c r="I489" s="7"/>
    </row>
    <row r="490" spans="1:9" x14ac:dyDescent="0.3">
      <c r="A490">
        <v>348694</v>
      </c>
      <c r="B490">
        <v>1726</v>
      </c>
      <c r="C490" s="1" t="s">
        <v>105</v>
      </c>
      <c r="D490" s="2">
        <v>45071.103472222225</v>
      </c>
      <c r="E490" t="s">
        <v>191</v>
      </c>
      <c r="F490" t="s">
        <v>52</v>
      </c>
      <c r="G490">
        <v>4572</v>
      </c>
      <c r="I490" s="7"/>
    </row>
    <row r="491" spans="1:9" x14ac:dyDescent="0.3">
      <c r="A491">
        <v>349131</v>
      </c>
      <c r="B491">
        <v>1664</v>
      </c>
      <c r="C491" s="1" t="s">
        <v>99</v>
      </c>
      <c r="D491" s="2">
        <v>45115.997916666667</v>
      </c>
      <c r="E491" t="s">
        <v>96</v>
      </c>
      <c r="F491" t="s">
        <v>40</v>
      </c>
      <c r="G491">
        <v>7000</v>
      </c>
      <c r="I491" s="7"/>
    </row>
    <row r="492" spans="1:9" x14ac:dyDescent="0.3">
      <c r="A492">
        <v>350253</v>
      </c>
      <c r="B492">
        <v>1752</v>
      </c>
      <c r="C492" s="1" t="s">
        <v>101</v>
      </c>
      <c r="D492" s="2">
        <v>45156.954861111109</v>
      </c>
      <c r="E492" t="s">
        <v>96</v>
      </c>
      <c r="F492" t="s">
        <v>11</v>
      </c>
      <c r="G492">
        <v>9824</v>
      </c>
      <c r="I492" s="7"/>
    </row>
    <row r="493" spans="1:9" x14ac:dyDescent="0.3">
      <c r="A493">
        <v>352076</v>
      </c>
      <c r="B493">
        <v>393</v>
      </c>
      <c r="C493" s="1" t="s">
        <v>113</v>
      </c>
      <c r="D493" s="2">
        <v>45011.99722222222</v>
      </c>
      <c r="E493" t="s">
        <v>97</v>
      </c>
      <c r="F493" t="s">
        <v>42</v>
      </c>
      <c r="G493">
        <v>4290</v>
      </c>
      <c r="I493" s="7"/>
    </row>
    <row r="494" spans="1:9" x14ac:dyDescent="0.3">
      <c r="A494">
        <v>353096</v>
      </c>
      <c r="B494">
        <v>1590</v>
      </c>
      <c r="C494" s="1" t="s">
        <v>106</v>
      </c>
      <c r="D494" s="2">
        <v>45124.031944444447</v>
      </c>
      <c r="E494" t="s">
        <v>98</v>
      </c>
      <c r="F494" t="s">
        <v>43</v>
      </c>
      <c r="G494">
        <v>8163</v>
      </c>
      <c r="I494" s="7"/>
    </row>
    <row r="495" spans="1:9" x14ac:dyDescent="0.3">
      <c r="A495">
        <v>353572</v>
      </c>
      <c r="B495">
        <v>1346</v>
      </c>
      <c r="C495" s="1" t="s">
        <v>99</v>
      </c>
      <c r="D495" s="2">
        <v>44981.98333333333</v>
      </c>
      <c r="E495" t="s">
        <v>191</v>
      </c>
      <c r="F495" t="s">
        <v>44</v>
      </c>
      <c r="G495">
        <v>4976</v>
      </c>
      <c r="I495" s="7"/>
    </row>
    <row r="496" spans="1:9" x14ac:dyDescent="0.3">
      <c r="A496">
        <v>353582</v>
      </c>
      <c r="B496">
        <v>1948</v>
      </c>
      <c r="C496" s="1" t="s">
        <v>99</v>
      </c>
      <c r="D496" s="2">
        <v>45269.999305555553</v>
      </c>
      <c r="E496" t="s">
        <v>96</v>
      </c>
      <c r="F496" t="s">
        <v>81</v>
      </c>
      <c r="G496">
        <v>5138</v>
      </c>
      <c r="I496" s="7"/>
    </row>
    <row r="497" spans="1:9" x14ac:dyDescent="0.3">
      <c r="A497">
        <v>354439</v>
      </c>
      <c r="B497">
        <v>1014</v>
      </c>
      <c r="C497" s="1" t="s">
        <v>113</v>
      </c>
      <c r="D497" s="2">
        <v>44930.020138888889</v>
      </c>
      <c r="E497" t="s">
        <v>96</v>
      </c>
      <c r="F497" t="s">
        <v>88</v>
      </c>
      <c r="G497">
        <v>2885</v>
      </c>
      <c r="I497" s="7"/>
    </row>
    <row r="498" spans="1:9" x14ac:dyDescent="0.3">
      <c r="A498">
        <v>354532</v>
      </c>
      <c r="B498">
        <v>419</v>
      </c>
      <c r="C498" s="1" t="s">
        <v>100</v>
      </c>
      <c r="D498" s="2">
        <v>45251.041666666664</v>
      </c>
      <c r="E498" t="s">
        <v>97</v>
      </c>
      <c r="F498" t="s">
        <v>6</v>
      </c>
      <c r="G498">
        <v>1673</v>
      </c>
      <c r="I498" s="7"/>
    </row>
    <row r="499" spans="1:9" x14ac:dyDescent="0.3">
      <c r="A499">
        <v>356612</v>
      </c>
      <c r="B499">
        <v>1636</v>
      </c>
      <c r="C499" s="1" t="s">
        <v>104</v>
      </c>
      <c r="D499" s="2">
        <v>45260.01666666667</v>
      </c>
      <c r="E499" t="s">
        <v>191</v>
      </c>
      <c r="F499" t="s">
        <v>45</v>
      </c>
      <c r="G499">
        <v>4576</v>
      </c>
      <c r="I499" s="7"/>
    </row>
    <row r="500" spans="1:9" x14ac:dyDescent="0.3">
      <c r="A500">
        <v>360154</v>
      </c>
      <c r="B500">
        <v>638</v>
      </c>
      <c r="C500" s="1" t="s">
        <v>100</v>
      </c>
      <c r="D500" s="2">
        <v>45070.034722222219</v>
      </c>
      <c r="E500" t="s">
        <v>96</v>
      </c>
      <c r="F500" t="s">
        <v>27</v>
      </c>
      <c r="G500">
        <v>9618</v>
      </c>
      <c r="I500" s="7"/>
    </row>
    <row r="501" spans="1:9" x14ac:dyDescent="0.3">
      <c r="A501">
        <v>361590</v>
      </c>
      <c r="B501">
        <v>1452</v>
      </c>
      <c r="C501" s="1" t="s">
        <v>100</v>
      </c>
      <c r="D501" s="2">
        <v>45223.97152777778</v>
      </c>
      <c r="E501" t="s">
        <v>191</v>
      </c>
      <c r="F501" t="s">
        <v>46</v>
      </c>
      <c r="G501">
        <v>2425</v>
      </c>
      <c r="I501" s="7"/>
    </row>
    <row r="502" spans="1:9" x14ac:dyDescent="0.3">
      <c r="A502">
        <v>361964</v>
      </c>
      <c r="B502">
        <v>147</v>
      </c>
      <c r="C502" s="1" t="s">
        <v>99</v>
      </c>
      <c r="D502" s="2">
        <v>44977.025000000001</v>
      </c>
      <c r="E502" t="s">
        <v>97</v>
      </c>
      <c r="F502" t="s">
        <v>22</v>
      </c>
      <c r="G502">
        <v>2602</v>
      </c>
      <c r="I502" s="7"/>
    </row>
    <row r="503" spans="1:9" x14ac:dyDescent="0.3">
      <c r="A503">
        <v>362049</v>
      </c>
      <c r="B503">
        <v>1594</v>
      </c>
      <c r="C503" s="1" t="s">
        <v>101</v>
      </c>
      <c r="D503" s="2">
        <v>44983.061805555553</v>
      </c>
      <c r="E503" t="s">
        <v>96</v>
      </c>
      <c r="F503" t="s">
        <v>15</v>
      </c>
      <c r="G503">
        <v>4382</v>
      </c>
      <c r="I503" s="7"/>
    </row>
    <row r="504" spans="1:9" x14ac:dyDescent="0.3">
      <c r="A504">
        <v>363155</v>
      </c>
      <c r="B504">
        <v>416</v>
      </c>
      <c r="C504" s="1" t="s">
        <v>113</v>
      </c>
      <c r="D504" s="2">
        <v>44945.038888888892</v>
      </c>
      <c r="E504" t="s">
        <v>191</v>
      </c>
      <c r="F504" t="s">
        <v>12</v>
      </c>
      <c r="G504">
        <v>3033</v>
      </c>
      <c r="I504" s="7"/>
    </row>
    <row r="505" spans="1:9" x14ac:dyDescent="0.3">
      <c r="A505">
        <v>363439</v>
      </c>
      <c r="B505">
        <v>1150</v>
      </c>
      <c r="C505" s="1" t="s">
        <v>99</v>
      </c>
      <c r="D505" s="2">
        <v>45120.991666666669</v>
      </c>
      <c r="E505" t="s">
        <v>98</v>
      </c>
      <c r="F505" t="s">
        <v>29</v>
      </c>
      <c r="G505">
        <v>8067</v>
      </c>
      <c r="I505" s="7"/>
    </row>
    <row r="506" spans="1:9" x14ac:dyDescent="0.3">
      <c r="A506">
        <v>363764</v>
      </c>
      <c r="B506">
        <v>927</v>
      </c>
      <c r="C506" s="1" t="s">
        <v>113</v>
      </c>
      <c r="D506" s="2">
        <v>45097.015972222223</v>
      </c>
      <c r="E506" t="s">
        <v>98</v>
      </c>
      <c r="F506" t="s">
        <v>24</v>
      </c>
      <c r="G506">
        <v>6014</v>
      </c>
      <c r="I506" s="7"/>
    </row>
    <row r="507" spans="1:9" x14ac:dyDescent="0.3">
      <c r="A507">
        <v>364332</v>
      </c>
      <c r="B507">
        <v>1169</v>
      </c>
      <c r="C507" s="1" t="s">
        <v>100</v>
      </c>
      <c r="D507" s="2">
        <v>44981.041666666664</v>
      </c>
      <c r="E507" t="s">
        <v>96</v>
      </c>
      <c r="F507" t="s">
        <v>86</v>
      </c>
      <c r="G507">
        <v>6539</v>
      </c>
      <c r="I507" s="7"/>
    </row>
    <row r="508" spans="1:9" x14ac:dyDescent="0.3">
      <c r="A508">
        <v>365101</v>
      </c>
      <c r="B508">
        <v>1475</v>
      </c>
      <c r="C508" s="1" t="s">
        <v>105</v>
      </c>
      <c r="D508" s="2">
        <v>44971.961111111108</v>
      </c>
      <c r="E508" t="s">
        <v>97</v>
      </c>
      <c r="F508" t="s">
        <v>8</v>
      </c>
      <c r="G508">
        <v>433</v>
      </c>
      <c r="I508" s="7"/>
    </row>
    <row r="509" spans="1:9" x14ac:dyDescent="0.3">
      <c r="A509">
        <v>365117</v>
      </c>
      <c r="B509">
        <v>1415</v>
      </c>
      <c r="C509" s="1" t="s">
        <v>100</v>
      </c>
      <c r="D509" s="2">
        <v>45063.980555555558</v>
      </c>
      <c r="E509" t="s">
        <v>97</v>
      </c>
      <c r="F509" t="s">
        <v>90</v>
      </c>
      <c r="G509">
        <v>5905</v>
      </c>
      <c r="I509" s="7"/>
    </row>
    <row r="510" spans="1:9" x14ac:dyDescent="0.3">
      <c r="A510">
        <v>365718</v>
      </c>
      <c r="B510">
        <v>1080</v>
      </c>
      <c r="C510" s="1" t="s">
        <v>113</v>
      </c>
      <c r="D510" s="2">
        <v>45197.949305555558</v>
      </c>
      <c r="E510" t="s">
        <v>98</v>
      </c>
      <c r="F510" t="s">
        <v>43</v>
      </c>
      <c r="G510">
        <v>5697</v>
      </c>
      <c r="I510" s="7"/>
    </row>
    <row r="511" spans="1:9" x14ac:dyDescent="0.3">
      <c r="A511">
        <v>366083</v>
      </c>
      <c r="B511">
        <v>1680</v>
      </c>
      <c r="C511" s="1" t="s">
        <v>99</v>
      </c>
      <c r="D511" s="2">
        <v>44972.05</v>
      </c>
      <c r="E511" t="s">
        <v>96</v>
      </c>
      <c r="F511" t="s">
        <v>91</v>
      </c>
      <c r="G511">
        <v>8672</v>
      </c>
      <c r="I511" s="7"/>
    </row>
    <row r="512" spans="1:9" x14ac:dyDescent="0.3">
      <c r="A512">
        <v>366394</v>
      </c>
      <c r="B512">
        <v>1048</v>
      </c>
      <c r="C512" s="1" t="s">
        <v>113</v>
      </c>
      <c r="D512" s="2">
        <v>45170.03125</v>
      </c>
      <c r="E512" t="s">
        <v>96</v>
      </c>
      <c r="F512" t="s">
        <v>27</v>
      </c>
      <c r="G512">
        <v>3380</v>
      </c>
      <c r="I512" s="7"/>
    </row>
    <row r="513" spans="1:9" x14ac:dyDescent="0.3">
      <c r="A513">
        <v>366719</v>
      </c>
      <c r="B513">
        <v>1505</v>
      </c>
      <c r="C513" s="1" t="s">
        <v>99</v>
      </c>
      <c r="D513" s="2">
        <v>44989.960416666669</v>
      </c>
      <c r="E513" t="s">
        <v>96</v>
      </c>
      <c r="F513" t="s">
        <v>36</v>
      </c>
      <c r="G513">
        <v>7878</v>
      </c>
      <c r="I513" s="7"/>
    </row>
    <row r="514" spans="1:9" x14ac:dyDescent="0.3">
      <c r="A514">
        <v>367308</v>
      </c>
      <c r="B514">
        <v>1355</v>
      </c>
      <c r="C514" s="1" t="s">
        <v>105</v>
      </c>
      <c r="D514" s="2">
        <v>44941.098611111112</v>
      </c>
      <c r="E514" t="s">
        <v>96</v>
      </c>
      <c r="F514" t="s">
        <v>34</v>
      </c>
      <c r="G514">
        <v>6648</v>
      </c>
      <c r="I514" s="7"/>
    </row>
    <row r="515" spans="1:9" x14ac:dyDescent="0.3">
      <c r="A515">
        <v>368229</v>
      </c>
      <c r="B515">
        <v>1318</v>
      </c>
      <c r="C515" s="1" t="s">
        <v>99</v>
      </c>
      <c r="D515" s="2">
        <v>45249.984027777777</v>
      </c>
      <c r="E515" t="s">
        <v>97</v>
      </c>
      <c r="F515" t="s">
        <v>27</v>
      </c>
      <c r="G515">
        <v>4702</v>
      </c>
      <c r="I515" s="7"/>
    </row>
    <row r="516" spans="1:9" x14ac:dyDescent="0.3">
      <c r="A516">
        <v>368675</v>
      </c>
      <c r="B516">
        <v>1109</v>
      </c>
      <c r="C516" s="1" t="s">
        <v>113</v>
      </c>
      <c r="D516" s="2">
        <v>45216.988888888889</v>
      </c>
      <c r="E516" t="s">
        <v>98</v>
      </c>
      <c r="F516" t="s">
        <v>52</v>
      </c>
      <c r="G516">
        <v>6922</v>
      </c>
      <c r="I516" s="7"/>
    </row>
    <row r="517" spans="1:9" x14ac:dyDescent="0.3">
      <c r="A517">
        <v>369020</v>
      </c>
      <c r="B517">
        <v>1740</v>
      </c>
      <c r="C517" s="1" t="s">
        <v>99</v>
      </c>
      <c r="D517" s="2">
        <v>45189.043749999997</v>
      </c>
      <c r="E517" t="s">
        <v>98</v>
      </c>
      <c r="F517" t="s">
        <v>40</v>
      </c>
      <c r="G517">
        <v>8651</v>
      </c>
      <c r="I517" s="7"/>
    </row>
    <row r="518" spans="1:9" x14ac:dyDescent="0.3">
      <c r="A518">
        <v>369311</v>
      </c>
      <c r="B518">
        <v>1985</v>
      </c>
      <c r="C518" s="1" t="s">
        <v>100</v>
      </c>
      <c r="D518" s="2">
        <v>45259.056250000001</v>
      </c>
      <c r="E518" t="s">
        <v>191</v>
      </c>
      <c r="F518" t="s">
        <v>11</v>
      </c>
      <c r="G518">
        <v>5332</v>
      </c>
      <c r="I518" s="7"/>
    </row>
    <row r="519" spans="1:9" x14ac:dyDescent="0.3">
      <c r="A519">
        <v>370729</v>
      </c>
      <c r="B519">
        <v>1170</v>
      </c>
      <c r="C519" s="1" t="s">
        <v>109</v>
      </c>
      <c r="D519" s="2">
        <v>44982.083333333336</v>
      </c>
      <c r="E519" t="s">
        <v>97</v>
      </c>
      <c r="F519" t="s">
        <v>42</v>
      </c>
      <c r="G519">
        <v>2725</v>
      </c>
      <c r="I519" s="7"/>
    </row>
    <row r="520" spans="1:9" x14ac:dyDescent="0.3">
      <c r="A520">
        <v>372217</v>
      </c>
      <c r="B520">
        <v>43</v>
      </c>
      <c r="C520" s="1" t="s">
        <v>106</v>
      </c>
      <c r="D520" s="2">
        <v>45188.97152777778</v>
      </c>
      <c r="E520" t="s">
        <v>96</v>
      </c>
      <c r="F520" t="s">
        <v>43</v>
      </c>
      <c r="G520">
        <v>6713</v>
      </c>
      <c r="I520" s="7"/>
    </row>
    <row r="521" spans="1:9" x14ac:dyDescent="0.3">
      <c r="A521">
        <v>373284</v>
      </c>
      <c r="B521">
        <v>879</v>
      </c>
      <c r="C521" s="1" t="s">
        <v>99</v>
      </c>
      <c r="D521" s="2">
        <v>44950.95208333333</v>
      </c>
      <c r="E521" t="s">
        <v>98</v>
      </c>
      <c r="F521" t="s">
        <v>44</v>
      </c>
      <c r="G521">
        <v>4368</v>
      </c>
      <c r="I521" s="7"/>
    </row>
    <row r="522" spans="1:9" x14ac:dyDescent="0.3">
      <c r="A522">
        <v>373452</v>
      </c>
      <c r="B522">
        <v>1209</v>
      </c>
      <c r="C522" s="1" t="s">
        <v>102</v>
      </c>
      <c r="D522" s="2">
        <v>45135.925000000003</v>
      </c>
      <c r="F522" t="s">
        <v>81</v>
      </c>
      <c r="G522">
        <v>8190</v>
      </c>
      <c r="I522" s="7"/>
    </row>
    <row r="523" spans="1:9" x14ac:dyDescent="0.3">
      <c r="A523">
        <v>373612</v>
      </c>
      <c r="B523">
        <v>1567</v>
      </c>
      <c r="C523" s="1" t="s">
        <v>99</v>
      </c>
      <c r="D523" s="2">
        <v>45066.981944444444</v>
      </c>
      <c r="E523" t="s">
        <v>97</v>
      </c>
      <c r="F523" t="s">
        <v>14</v>
      </c>
      <c r="G523">
        <v>9653</v>
      </c>
      <c r="I523" s="7"/>
    </row>
    <row r="524" spans="1:9" x14ac:dyDescent="0.3">
      <c r="A524">
        <v>374946</v>
      </c>
      <c r="B524">
        <v>931</v>
      </c>
      <c r="C524" s="1" t="s">
        <v>99</v>
      </c>
      <c r="D524" s="2">
        <v>45186.026388888888</v>
      </c>
      <c r="E524" t="s">
        <v>191</v>
      </c>
      <c r="F524" t="s">
        <v>6</v>
      </c>
      <c r="G524">
        <v>8553</v>
      </c>
      <c r="I524" s="7"/>
    </row>
    <row r="525" spans="1:9" x14ac:dyDescent="0.3">
      <c r="A525">
        <v>375276</v>
      </c>
      <c r="B525">
        <v>1524</v>
      </c>
      <c r="C525" s="1" t="s">
        <v>100</v>
      </c>
      <c r="D525" s="2">
        <v>45037.052777777775</v>
      </c>
      <c r="E525" t="s">
        <v>97</v>
      </c>
      <c r="F525" t="s">
        <v>45</v>
      </c>
      <c r="G525">
        <v>4766</v>
      </c>
      <c r="I525" s="7"/>
    </row>
    <row r="526" spans="1:9" x14ac:dyDescent="0.3">
      <c r="A526">
        <v>375561</v>
      </c>
      <c r="B526">
        <v>599</v>
      </c>
      <c r="C526" s="1" t="s">
        <v>101</v>
      </c>
      <c r="D526" s="2">
        <v>45289.01666666667</v>
      </c>
      <c r="E526" t="s">
        <v>97</v>
      </c>
      <c r="F526" t="s">
        <v>8</v>
      </c>
      <c r="G526">
        <v>3609</v>
      </c>
      <c r="I526" s="7"/>
    </row>
    <row r="527" spans="1:9" x14ac:dyDescent="0.3">
      <c r="A527">
        <v>376848</v>
      </c>
      <c r="B527">
        <v>1893</v>
      </c>
      <c r="C527" s="1" t="s">
        <v>101</v>
      </c>
      <c r="D527" s="2">
        <v>45098.030555555553</v>
      </c>
      <c r="E527" t="s">
        <v>191</v>
      </c>
      <c r="F527" t="s">
        <v>46</v>
      </c>
      <c r="G527">
        <v>2298</v>
      </c>
      <c r="I527" s="7"/>
    </row>
    <row r="528" spans="1:9" x14ac:dyDescent="0.3">
      <c r="A528">
        <v>378945</v>
      </c>
      <c r="B528">
        <v>1964</v>
      </c>
      <c r="C528" s="1" t="s">
        <v>105</v>
      </c>
      <c r="D528" s="2">
        <v>45139.98541666667</v>
      </c>
      <c r="E528" t="s">
        <v>96</v>
      </c>
      <c r="F528" t="s">
        <v>22</v>
      </c>
      <c r="G528">
        <v>2444</v>
      </c>
      <c r="I528" s="7"/>
    </row>
    <row r="529" spans="1:9" x14ac:dyDescent="0.3">
      <c r="A529">
        <v>379416</v>
      </c>
      <c r="B529">
        <v>1873</v>
      </c>
      <c r="C529" s="1" t="s">
        <v>101</v>
      </c>
      <c r="D529" s="2">
        <v>45073.017361111109</v>
      </c>
      <c r="E529" t="s">
        <v>96</v>
      </c>
      <c r="F529" t="s">
        <v>81</v>
      </c>
      <c r="G529">
        <v>7996</v>
      </c>
      <c r="I529" s="7"/>
    </row>
    <row r="530" spans="1:9" x14ac:dyDescent="0.3">
      <c r="A530">
        <v>380866</v>
      </c>
      <c r="B530">
        <v>202</v>
      </c>
      <c r="C530" s="1" t="s">
        <v>99</v>
      </c>
      <c r="D530" s="2">
        <v>45291.043055555558</v>
      </c>
      <c r="E530" t="s">
        <v>96</v>
      </c>
      <c r="F530" t="s">
        <v>50</v>
      </c>
      <c r="G530">
        <v>526</v>
      </c>
      <c r="I530" s="7"/>
    </row>
    <row r="531" spans="1:9" x14ac:dyDescent="0.3">
      <c r="A531">
        <v>381897</v>
      </c>
      <c r="B531">
        <v>1314</v>
      </c>
      <c r="C531" s="1" t="s">
        <v>99</v>
      </c>
      <c r="D531" s="2">
        <v>45120.995138888888</v>
      </c>
      <c r="E531" t="s">
        <v>191</v>
      </c>
      <c r="F531" t="s">
        <v>5</v>
      </c>
      <c r="G531">
        <v>3916</v>
      </c>
      <c r="I531" s="7"/>
    </row>
    <row r="532" spans="1:9" x14ac:dyDescent="0.3">
      <c r="A532">
        <v>382563</v>
      </c>
      <c r="B532">
        <v>1070</v>
      </c>
      <c r="C532" s="1" t="s">
        <v>106</v>
      </c>
      <c r="D532" s="2">
        <v>45215.056944444441</v>
      </c>
      <c r="E532" t="s">
        <v>98</v>
      </c>
      <c r="F532" t="s">
        <v>46</v>
      </c>
      <c r="G532">
        <v>471</v>
      </c>
      <c r="I532" s="7"/>
    </row>
    <row r="533" spans="1:9" x14ac:dyDescent="0.3">
      <c r="A533">
        <v>382755</v>
      </c>
      <c r="B533">
        <v>777</v>
      </c>
      <c r="C533" s="1" t="s">
        <v>99</v>
      </c>
      <c r="D533" s="2">
        <v>45138.968055555553</v>
      </c>
      <c r="E533" t="s">
        <v>97</v>
      </c>
      <c r="F533" t="s">
        <v>82</v>
      </c>
      <c r="G533">
        <v>1008</v>
      </c>
      <c r="I533" s="7"/>
    </row>
    <row r="534" spans="1:9" x14ac:dyDescent="0.3">
      <c r="A534">
        <v>383194</v>
      </c>
      <c r="B534">
        <v>1167</v>
      </c>
      <c r="C534" s="1" t="s">
        <v>99</v>
      </c>
      <c r="D534" s="2">
        <v>45075.946527777778</v>
      </c>
      <c r="E534" t="s">
        <v>191</v>
      </c>
      <c r="F534" t="s">
        <v>17</v>
      </c>
      <c r="G534">
        <v>6812</v>
      </c>
      <c r="I534" s="7"/>
    </row>
    <row r="535" spans="1:9" x14ac:dyDescent="0.3">
      <c r="A535">
        <v>383311</v>
      </c>
      <c r="B535">
        <v>1257</v>
      </c>
      <c r="C535" s="1" t="s">
        <v>99</v>
      </c>
      <c r="D535" s="2">
        <v>45154.995138888888</v>
      </c>
      <c r="E535" t="s">
        <v>191</v>
      </c>
      <c r="F535" t="s">
        <v>11</v>
      </c>
      <c r="G535">
        <v>362</v>
      </c>
      <c r="I535" s="7"/>
    </row>
    <row r="536" spans="1:9" x14ac:dyDescent="0.3">
      <c r="A536">
        <v>383781</v>
      </c>
      <c r="B536">
        <v>333</v>
      </c>
      <c r="C536" s="1" t="s">
        <v>109</v>
      </c>
      <c r="D536" s="2">
        <v>45274.057638888888</v>
      </c>
      <c r="E536" t="s">
        <v>98</v>
      </c>
      <c r="F536" t="s">
        <v>44</v>
      </c>
      <c r="G536">
        <v>75</v>
      </c>
      <c r="I536" s="7"/>
    </row>
    <row r="537" spans="1:9" x14ac:dyDescent="0.3">
      <c r="A537">
        <v>384942</v>
      </c>
      <c r="B537">
        <v>1938</v>
      </c>
      <c r="C537" s="1" t="s">
        <v>99</v>
      </c>
      <c r="D537" s="2">
        <v>45204.972222222219</v>
      </c>
      <c r="E537" t="s">
        <v>96</v>
      </c>
      <c r="F537" t="s">
        <v>78</v>
      </c>
      <c r="G537">
        <v>5617</v>
      </c>
      <c r="I537" s="7"/>
    </row>
    <row r="538" spans="1:9" x14ac:dyDescent="0.3">
      <c r="A538">
        <v>385164</v>
      </c>
      <c r="B538">
        <v>1569</v>
      </c>
      <c r="C538" s="1" t="s">
        <v>105</v>
      </c>
      <c r="D538" s="2">
        <v>45070.022916666669</v>
      </c>
      <c r="E538" t="s">
        <v>96</v>
      </c>
      <c r="F538" t="s">
        <v>27</v>
      </c>
      <c r="G538">
        <v>6376</v>
      </c>
      <c r="I538" s="7"/>
    </row>
    <row r="539" spans="1:9" x14ac:dyDescent="0.3">
      <c r="A539">
        <v>385361</v>
      </c>
      <c r="B539">
        <v>565</v>
      </c>
      <c r="C539" s="1" t="s">
        <v>100</v>
      </c>
      <c r="D539" s="2">
        <v>45249.974999999999</v>
      </c>
      <c r="E539" t="s">
        <v>97</v>
      </c>
      <c r="F539" t="s">
        <v>59</v>
      </c>
      <c r="G539">
        <v>9005</v>
      </c>
      <c r="I539" s="7"/>
    </row>
    <row r="540" spans="1:9" x14ac:dyDescent="0.3">
      <c r="A540">
        <v>386283</v>
      </c>
      <c r="B540">
        <v>190</v>
      </c>
      <c r="C540" s="1" t="s">
        <v>100</v>
      </c>
      <c r="D540" s="2">
        <v>44963.989583333336</v>
      </c>
      <c r="E540" t="s">
        <v>97</v>
      </c>
      <c r="F540" t="s">
        <v>87</v>
      </c>
      <c r="G540">
        <v>8183</v>
      </c>
      <c r="I540" s="7"/>
    </row>
    <row r="541" spans="1:9" x14ac:dyDescent="0.3">
      <c r="A541">
        <v>386673</v>
      </c>
      <c r="B541">
        <v>302</v>
      </c>
      <c r="C541" s="1" t="s">
        <v>109</v>
      </c>
      <c r="D541" s="2">
        <v>45077.081944444442</v>
      </c>
      <c r="E541" t="s">
        <v>97</v>
      </c>
      <c r="F541" t="s">
        <v>26</v>
      </c>
      <c r="G541">
        <v>1947</v>
      </c>
      <c r="I541" s="7"/>
    </row>
    <row r="542" spans="1:9" x14ac:dyDescent="0.3">
      <c r="A542">
        <v>386885</v>
      </c>
      <c r="B542">
        <v>1647</v>
      </c>
      <c r="C542" s="1" t="s">
        <v>99</v>
      </c>
      <c r="D542" s="2">
        <v>44991.020138888889</v>
      </c>
      <c r="E542" t="s">
        <v>97</v>
      </c>
      <c r="F542" t="s">
        <v>74</v>
      </c>
      <c r="G542">
        <v>9165</v>
      </c>
      <c r="I542" s="7"/>
    </row>
    <row r="543" spans="1:9" x14ac:dyDescent="0.3">
      <c r="A543">
        <v>387103</v>
      </c>
      <c r="B543">
        <v>762</v>
      </c>
      <c r="C543" s="1" t="s">
        <v>108</v>
      </c>
      <c r="D543" s="2">
        <v>45077.017361111109</v>
      </c>
      <c r="E543" t="s">
        <v>98</v>
      </c>
      <c r="F543" t="s">
        <v>88</v>
      </c>
      <c r="G543">
        <v>1379</v>
      </c>
      <c r="I543" s="7"/>
    </row>
    <row r="544" spans="1:9" x14ac:dyDescent="0.3">
      <c r="A544">
        <v>388268</v>
      </c>
      <c r="B544">
        <v>217</v>
      </c>
      <c r="C544" s="1" t="s">
        <v>99</v>
      </c>
      <c r="D544" s="2">
        <v>45220.033333333333</v>
      </c>
      <c r="E544" t="s">
        <v>97</v>
      </c>
      <c r="F544" t="s">
        <v>69</v>
      </c>
      <c r="G544">
        <v>1780</v>
      </c>
      <c r="I544" s="7"/>
    </row>
    <row r="545" spans="1:9" x14ac:dyDescent="0.3">
      <c r="A545">
        <v>389519</v>
      </c>
      <c r="B545">
        <v>336</v>
      </c>
      <c r="C545" s="1" t="s">
        <v>105</v>
      </c>
      <c r="D545" s="2">
        <v>45249.077777777777</v>
      </c>
      <c r="E545" t="s">
        <v>97</v>
      </c>
      <c r="F545" t="s">
        <v>89</v>
      </c>
      <c r="G545">
        <v>5243</v>
      </c>
      <c r="I545" s="7"/>
    </row>
    <row r="546" spans="1:9" x14ac:dyDescent="0.3">
      <c r="A546">
        <v>389648</v>
      </c>
      <c r="B546">
        <v>1360</v>
      </c>
      <c r="C546" s="1" t="s">
        <v>105</v>
      </c>
      <c r="D546" s="2">
        <v>44940.011805555558</v>
      </c>
      <c r="E546" t="s">
        <v>97</v>
      </c>
      <c r="F546" t="s">
        <v>27</v>
      </c>
      <c r="G546">
        <v>6153</v>
      </c>
      <c r="I546" s="7"/>
    </row>
    <row r="547" spans="1:9" x14ac:dyDescent="0.3">
      <c r="A547">
        <v>389725</v>
      </c>
      <c r="B547">
        <v>487</v>
      </c>
      <c r="C547" s="1" t="s">
        <v>101</v>
      </c>
      <c r="D547" s="2">
        <v>45237.074305555558</v>
      </c>
      <c r="E547" t="s">
        <v>191</v>
      </c>
      <c r="F547" t="s">
        <v>25</v>
      </c>
      <c r="G547">
        <v>206</v>
      </c>
      <c r="I547" s="7"/>
    </row>
    <row r="548" spans="1:9" x14ac:dyDescent="0.3">
      <c r="A548">
        <v>390345</v>
      </c>
      <c r="B548">
        <v>245</v>
      </c>
      <c r="C548" s="1" t="s">
        <v>113</v>
      </c>
      <c r="D548" s="2">
        <v>45120.018055555556</v>
      </c>
      <c r="E548" t="s">
        <v>191</v>
      </c>
      <c r="F548" t="s">
        <v>49</v>
      </c>
      <c r="G548">
        <v>4767</v>
      </c>
      <c r="I548" s="7"/>
    </row>
    <row r="549" spans="1:9" x14ac:dyDescent="0.3">
      <c r="A549">
        <v>390509</v>
      </c>
      <c r="B549">
        <v>11</v>
      </c>
      <c r="C549" s="1" t="s">
        <v>99</v>
      </c>
      <c r="D549" s="2">
        <v>45147.040277777778</v>
      </c>
      <c r="E549" t="s">
        <v>96</v>
      </c>
      <c r="F549" t="s">
        <v>5</v>
      </c>
      <c r="G549">
        <v>2754</v>
      </c>
      <c r="I549" s="7"/>
    </row>
    <row r="550" spans="1:9" x14ac:dyDescent="0.3">
      <c r="A550">
        <v>390821</v>
      </c>
      <c r="B550">
        <v>291</v>
      </c>
      <c r="C550" s="1" t="s">
        <v>113</v>
      </c>
      <c r="D550" s="2">
        <v>45056.044444444444</v>
      </c>
      <c r="E550" t="s">
        <v>98</v>
      </c>
      <c r="F550" t="s">
        <v>7</v>
      </c>
      <c r="G550">
        <v>2140</v>
      </c>
      <c r="I550" s="7"/>
    </row>
    <row r="551" spans="1:9" x14ac:dyDescent="0.3">
      <c r="A551">
        <v>391564</v>
      </c>
      <c r="B551">
        <v>926</v>
      </c>
      <c r="C551" s="1" t="s">
        <v>99</v>
      </c>
      <c r="D551" s="2">
        <v>45049.980555555558</v>
      </c>
      <c r="E551" t="s">
        <v>96</v>
      </c>
      <c r="F551" t="s">
        <v>27</v>
      </c>
      <c r="G551">
        <v>3051</v>
      </c>
      <c r="I551" s="7"/>
    </row>
    <row r="552" spans="1:9" x14ac:dyDescent="0.3">
      <c r="A552">
        <v>391706</v>
      </c>
      <c r="B552">
        <v>1840</v>
      </c>
      <c r="C552" s="1" t="s">
        <v>99</v>
      </c>
      <c r="D552" s="2">
        <v>44971.960416666669</v>
      </c>
      <c r="E552" t="s">
        <v>97</v>
      </c>
      <c r="F552" t="s">
        <v>65</v>
      </c>
      <c r="G552">
        <v>5396</v>
      </c>
      <c r="I552" s="7"/>
    </row>
    <row r="553" spans="1:9" x14ac:dyDescent="0.3">
      <c r="A553">
        <v>391963</v>
      </c>
      <c r="B553">
        <v>1885</v>
      </c>
      <c r="C553" s="1" t="s">
        <v>104</v>
      </c>
      <c r="D553" s="2">
        <v>45240.970138888886</v>
      </c>
      <c r="E553" t="s">
        <v>98</v>
      </c>
      <c r="F553" t="s">
        <v>23</v>
      </c>
      <c r="G553">
        <v>856</v>
      </c>
      <c r="I553" s="7"/>
    </row>
    <row r="554" spans="1:9" x14ac:dyDescent="0.3">
      <c r="A554">
        <v>393726</v>
      </c>
      <c r="B554">
        <v>1676</v>
      </c>
      <c r="C554" s="1" t="s">
        <v>104</v>
      </c>
      <c r="D554" s="2">
        <v>45014.99722222222</v>
      </c>
      <c r="E554" t="s">
        <v>98</v>
      </c>
      <c r="F554" t="s">
        <v>90</v>
      </c>
      <c r="G554">
        <v>2852</v>
      </c>
      <c r="I554" s="7"/>
    </row>
    <row r="555" spans="1:9" x14ac:dyDescent="0.3">
      <c r="A555">
        <v>393917</v>
      </c>
      <c r="B555">
        <v>359</v>
      </c>
      <c r="C555" s="1" t="s">
        <v>100</v>
      </c>
      <c r="D555" s="2">
        <v>45105.034722222219</v>
      </c>
      <c r="E555" t="s">
        <v>97</v>
      </c>
      <c r="F555" t="s">
        <v>23</v>
      </c>
      <c r="G555">
        <v>2533</v>
      </c>
      <c r="I555" s="7"/>
    </row>
    <row r="556" spans="1:9" x14ac:dyDescent="0.3">
      <c r="A556">
        <v>394768</v>
      </c>
      <c r="B556">
        <v>224</v>
      </c>
      <c r="C556" s="1" t="s">
        <v>113</v>
      </c>
      <c r="D556" s="2">
        <v>45289.976388888892</v>
      </c>
      <c r="E556" t="s">
        <v>191</v>
      </c>
      <c r="F556" t="s">
        <v>92</v>
      </c>
      <c r="G556">
        <v>3458</v>
      </c>
      <c r="I556" s="7"/>
    </row>
    <row r="557" spans="1:9" x14ac:dyDescent="0.3">
      <c r="A557">
        <v>394773</v>
      </c>
      <c r="B557">
        <v>1474</v>
      </c>
      <c r="C557" s="1" t="s">
        <v>99</v>
      </c>
      <c r="D557" s="2">
        <v>45231.030555555553</v>
      </c>
      <c r="E557" t="s">
        <v>191</v>
      </c>
      <c r="F557" t="s">
        <v>54</v>
      </c>
      <c r="G557">
        <v>9148</v>
      </c>
      <c r="I557" s="7"/>
    </row>
    <row r="558" spans="1:9" x14ac:dyDescent="0.3">
      <c r="A558">
        <v>394904</v>
      </c>
      <c r="B558">
        <v>1620</v>
      </c>
      <c r="C558" s="1" t="s">
        <v>99</v>
      </c>
      <c r="D558" s="2">
        <v>45206.070833333331</v>
      </c>
      <c r="E558" t="s">
        <v>97</v>
      </c>
      <c r="F558" t="s">
        <v>20</v>
      </c>
      <c r="G558">
        <v>3234</v>
      </c>
      <c r="I558" s="7"/>
    </row>
    <row r="559" spans="1:9" x14ac:dyDescent="0.3">
      <c r="A559">
        <v>394940</v>
      </c>
      <c r="B559">
        <v>1815</v>
      </c>
      <c r="C559" s="1" t="s">
        <v>104</v>
      </c>
      <c r="D559" s="2">
        <v>45230.040972222225</v>
      </c>
      <c r="E559" t="s">
        <v>191</v>
      </c>
      <c r="F559" t="s">
        <v>41</v>
      </c>
      <c r="G559">
        <v>4437</v>
      </c>
      <c r="I559" s="7"/>
    </row>
    <row r="560" spans="1:9" x14ac:dyDescent="0.3">
      <c r="A560">
        <v>395235</v>
      </c>
      <c r="B560">
        <v>869</v>
      </c>
      <c r="C560" s="1" t="s">
        <v>104</v>
      </c>
      <c r="D560" s="2">
        <v>45205</v>
      </c>
      <c r="E560" t="s">
        <v>96</v>
      </c>
      <c r="F560" t="s">
        <v>55</v>
      </c>
      <c r="G560">
        <v>6921</v>
      </c>
      <c r="I560" s="7"/>
    </row>
    <row r="561" spans="1:9" x14ac:dyDescent="0.3">
      <c r="A561">
        <v>396045</v>
      </c>
      <c r="B561">
        <v>892</v>
      </c>
      <c r="C561" s="1" t="s">
        <v>99</v>
      </c>
      <c r="D561" s="2">
        <v>45059.030555555553</v>
      </c>
      <c r="E561" t="s">
        <v>191</v>
      </c>
      <c r="F561" t="s">
        <v>56</v>
      </c>
      <c r="G561">
        <v>4913</v>
      </c>
      <c r="I561" s="7"/>
    </row>
    <row r="562" spans="1:9" x14ac:dyDescent="0.3">
      <c r="A562">
        <v>396103</v>
      </c>
      <c r="B562">
        <v>1588</v>
      </c>
      <c r="C562" s="1" t="s">
        <v>100</v>
      </c>
      <c r="D562" s="2">
        <v>45275.057638888888</v>
      </c>
      <c r="E562" t="s">
        <v>98</v>
      </c>
      <c r="F562" t="s">
        <v>70</v>
      </c>
      <c r="G562">
        <v>3558</v>
      </c>
      <c r="I562" s="7"/>
    </row>
    <row r="563" spans="1:9" x14ac:dyDescent="0.3">
      <c r="A563">
        <v>396352</v>
      </c>
      <c r="B563">
        <v>965</v>
      </c>
      <c r="C563" s="1" t="s">
        <v>101</v>
      </c>
      <c r="D563" s="2">
        <v>45090.073611111111</v>
      </c>
      <c r="E563" t="s">
        <v>97</v>
      </c>
      <c r="F563" t="s">
        <v>48</v>
      </c>
      <c r="G563">
        <v>6855</v>
      </c>
      <c r="I563" s="7"/>
    </row>
    <row r="564" spans="1:9" x14ac:dyDescent="0.3">
      <c r="A564">
        <v>396721</v>
      </c>
      <c r="B564">
        <v>410</v>
      </c>
      <c r="C564" s="1" t="s">
        <v>113</v>
      </c>
      <c r="D564" s="2">
        <v>45192.947916666664</v>
      </c>
      <c r="E564" t="s">
        <v>97</v>
      </c>
      <c r="F564" t="s">
        <v>59</v>
      </c>
      <c r="G564">
        <v>3567</v>
      </c>
      <c r="I564" s="7"/>
    </row>
    <row r="565" spans="1:9" x14ac:dyDescent="0.3">
      <c r="A565">
        <v>397428</v>
      </c>
      <c r="B565">
        <v>576</v>
      </c>
      <c r="C565" s="1" t="s">
        <v>99</v>
      </c>
      <c r="D565" s="2">
        <v>45056.961111111108</v>
      </c>
      <c r="E565" t="s">
        <v>97</v>
      </c>
      <c r="F565" t="s">
        <v>65</v>
      </c>
      <c r="G565">
        <v>1426</v>
      </c>
      <c r="I565" s="7"/>
    </row>
    <row r="566" spans="1:9" x14ac:dyDescent="0.3">
      <c r="A566">
        <v>397931</v>
      </c>
      <c r="B566">
        <v>1062</v>
      </c>
      <c r="C566" s="1" t="s">
        <v>113</v>
      </c>
      <c r="D566" s="2">
        <v>45131.015972222223</v>
      </c>
      <c r="E566" t="s">
        <v>97</v>
      </c>
      <c r="F566" t="s">
        <v>27</v>
      </c>
      <c r="G566">
        <v>8407</v>
      </c>
      <c r="I566" s="7"/>
    </row>
    <row r="567" spans="1:9" x14ac:dyDescent="0.3">
      <c r="A567">
        <v>400062</v>
      </c>
      <c r="B567">
        <v>1054</v>
      </c>
      <c r="C567" s="1" t="s">
        <v>113</v>
      </c>
      <c r="D567" s="2">
        <v>45172.970138888886</v>
      </c>
      <c r="E567" t="s">
        <v>96</v>
      </c>
      <c r="F567" t="s">
        <v>45</v>
      </c>
      <c r="G567">
        <v>1436</v>
      </c>
      <c r="I567" s="7"/>
    </row>
    <row r="568" spans="1:9" x14ac:dyDescent="0.3">
      <c r="A568">
        <v>400313</v>
      </c>
      <c r="B568">
        <v>899</v>
      </c>
      <c r="C568" s="1" t="s">
        <v>99</v>
      </c>
      <c r="D568" s="2">
        <v>45034.029861111114</v>
      </c>
      <c r="E568" t="s">
        <v>191</v>
      </c>
      <c r="F568" t="s">
        <v>89</v>
      </c>
      <c r="G568">
        <v>6891</v>
      </c>
      <c r="I568" s="7"/>
    </row>
    <row r="569" spans="1:9" x14ac:dyDescent="0.3">
      <c r="A569">
        <v>400957</v>
      </c>
      <c r="B569">
        <v>1746</v>
      </c>
      <c r="C569" s="1" t="s">
        <v>107</v>
      </c>
      <c r="D569" s="2">
        <v>45170.980555555558</v>
      </c>
      <c r="E569" t="s">
        <v>96</v>
      </c>
      <c r="F569" t="s">
        <v>93</v>
      </c>
      <c r="G569">
        <v>382</v>
      </c>
      <c r="I569" s="7"/>
    </row>
    <row r="570" spans="1:9" x14ac:dyDescent="0.3">
      <c r="A570">
        <v>401745</v>
      </c>
      <c r="B570">
        <v>327</v>
      </c>
      <c r="C570" s="1" t="s">
        <v>113</v>
      </c>
      <c r="D570" s="2">
        <v>45102.954861111109</v>
      </c>
      <c r="E570" t="s">
        <v>191</v>
      </c>
      <c r="F570" t="s">
        <v>33</v>
      </c>
      <c r="G570">
        <v>166</v>
      </c>
      <c r="I570" s="7"/>
    </row>
    <row r="571" spans="1:9" x14ac:dyDescent="0.3">
      <c r="A571">
        <v>401879</v>
      </c>
      <c r="B571">
        <v>126</v>
      </c>
      <c r="C571" s="1" t="s">
        <v>99</v>
      </c>
      <c r="D571" s="2">
        <v>45052.981944444444</v>
      </c>
      <c r="E571" t="s">
        <v>191</v>
      </c>
      <c r="F571" t="s">
        <v>63</v>
      </c>
      <c r="G571">
        <v>1022</v>
      </c>
      <c r="I571" s="7"/>
    </row>
    <row r="572" spans="1:9" x14ac:dyDescent="0.3">
      <c r="A572">
        <v>401887</v>
      </c>
      <c r="B572">
        <v>376</v>
      </c>
      <c r="C572" s="1" t="s">
        <v>113</v>
      </c>
      <c r="D572" s="2">
        <v>44960.05</v>
      </c>
      <c r="E572" t="s">
        <v>191</v>
      </c>
      <c r="F572" t="s">
        <v>52</v>
      </c>
      <c r="G572">
        <v>9941</v>
      </c>
      <c r="I572" s="7"/>
    </row>
    <row r="573" spans="1:9" x14ac:dyDescent="0.3">
      <c r="A573">
        <v>402186</v>
      </c>
      <c r="B573">
        <v>651</v>
      </c>
      <c r="C573" s="1" t="s">
        <v>99</v>
      </c>
      <c r="D573" s="2">
        <v>45143.002083333333</v>
      </c>
      <c r="E573" t="s">
        <v>98</v>
      </c>
      <c r="F573" t="s">
        <v>94</v>
      </c>
      <c r="G573">
        <v>8800</v>
      </c>
      <c r="I573" s="7"/>
    </row>
    <row r="574" spans="1:9" x14ac:dyDescent="0.3">
      <c r="A574">
        <v>402508</v>
      </c>
      <c r="B574">
        <v>155</v>
      </c>
      <c r="C574" s="1" t="s">
        <v>113</v>
      </c>
      <c r="D574" s="2">
        <v>45219.069444444445</v>
      </c>
      <c r="E574" t="s">
        <v>98</v>
      </c>
      <c r="F574" t="s">
        <v>53</v>
      </c>
      <c r="G574">
        <v>8064</v>
      </c>
      <c r="I574" s="7"/>
    </row>
    <row r="575" spans="1:9" x14ac:dyDescent="0.3">
      <c r="A575">
        <v>403651</v>
      </c>
      <c r="B575">
        <v>1700</v>
      </c>
      <c r="C575" s="1" t="s">
        <v>99</v>
      </c>
      <c r="D575" s="2">
        <v>45124.026388888888</v>
      </c>
      <c r="E575" t="s">
        <v>96</v>
      </c>
      <c r="F575" t="s">
        <v>64</v>
      </c>
      <c r="G575">
        <v>8812</v>
      </c>
      <c r="I575" s="7"/>
    </row>
    <row r="576" spans="1:9" x14ac:dyDescent="0.3">
      <c r="A576">
        <v>404150</v>
      </c>
      <c r="B576">
        <v>1902</v>
      </c>
      <c r="C576" s="1" t="s">
        <v>104</v>
      </c>
      <c r="D576" s="2">
        <v>45015.020138888889</v>
      </c>
      <c r="E576" t="s">
        <v>98</v>
      </c>
      <c r="F576" t="s">
        <v>27</v>
      </c>
      <c r="G576">
        <v>5798</v>
      </c>
      <c r="I576" s="7"/>
    </row>
    <row r="577" spans="1:9" x14ac:dyDescent="0.3">
      <c r="A577">
        <v>404700</v>
      </c>
      <c r="B577">
        <v>1182</v>
      </c>
      <c r="C577" s="1" t="s">
        <v>99</v>
      </c>
      <c r="D577" s="2">
        <v>45256.957638888889</v>
      </c>
      <c r="E577" t="s">
        <v>96</v>
      </c>
      <c r="F577" t="s">
        <v>5</v>
      </c>
      <c r="G577">
        <v>2761</v>
      </c>
      <c r="I577" s="7"/>
    </row>
    <row r="578" spans="1:9" x14ac:dyDescent="0.3">
      <c r="A578">
        <v>405184</v>
      </c>
      <c r="B578">
        <v>1848</v>
      </c>
      <c r="C578" s="1" t="s">
        <v>99</v>
      </c>
      <c r="D578" s="2">
        <v>44993.961805555555</v>
      </c>
      <c r="E578" t="s">
        <v>96</v>
      </c>
      <c r="F578" t="s">
        <v>65</v>
      </c>
      <c r="G578">
        <v>7111</v>
      </c>
      <c r="I578" s="7"/>
    </row>
    <row r="579" spans="1:9" x14ac:dyDescent="0.3">
      <c r="A579">
        <v>406996</v>
      </c>
      <c r="B579">
        <v>1083</v>
      </c>
      <c r="C579" s="1" t="s">
        <v>105</v>
      </c>
      <c r="D579" s="2">
        <v>45040.958333333336</v>
      </c>
      <c r="E579" t="s">
        <v>97</v>
      </c>
      <c r="F579" t="s">
        <v>74</v>
      </c>
      <c r="G579">
        <v>9682</v>
      </c>
      <c r="I579" s="7"/>
    </row>
    <row r="580" spans="1:9" x14ac:dyDescent="0.3">
      <c r="A580">
        <v>408798</v>
      </c>
      <c r="B580">
        <v>1293</v>
      </c>
      <c r="C580" s="1" t="s">
        <v>99</v>
      </c>
      <c r="D580" s="2">
        <v>44957.063888888886</v>
      </c>
      <c r="E580" t="s">
        <v>191</v>
      </c>
      <c r="F580" t="s">
        <v>44</v>
      </c>
      <c r="G580">
        <v>9889</v>
      </c>
      <c r="I580" s="7"/>
    </row>
    <row r="581" spans="1:9" x14ac:dyDescent="0.3">
      <c r="A581">
        <v>408889</v>
      </c>
      <c r="B581">
        <v>751</v>
      </c>
      <c r="C581" s="1" t="s">
        <v>113</v>
      </c>
      <c r="D581" s="2">
        <v>44977.000694444447</v>
      </c>
      <c r="E581" t="s">
        <v>97</v>
      </c>
      <c r="F581" t="s">
        <v>81</v>
      </c>
      <c r="G581">
        <v>8398</v>
      </c>
      <c r="I581" s="7"/>
    </row>
    <row r="582" spans="1:9" x14ac:dyDescent="0.3">
      <c r="A582">
        <v>410734</v>
      </c>
      <c r="B582">
        <v>555</v>
      </c>
      <c r="C582" s="1" t="s">
        <v>99</v>
      </c>
      <c r="D582" s="2">
        <v>45052.050694444442</v>
      </c>
      <c r="E582" t="s">
        <v>98</v>
      </c>
      <c r="F582" t="s">
        <v>88</v>
      </c>
      <c r="G582">
        <v>3175</v>
      </c>
      <c r="I582" s="7"/>
    </row>
    <row r="583" spans="1:9" x14ac:dyDescent="0.3">
      <c r="A583">
        <v>411108</v>
      </c>
      <c r="B583">
        <v>258</v>
      </c>
      <c r="C583" s="1" t="s">
        <v>113</v>
      </c>
      <c r="D583" s="2">
        <v>45017.997916666667</v>
      </c>
      <c r="F583" t="s">
        <v>86</v>
      </c>
      <c r="G583">
        <v>4801</v>
      </c>
      <c r="I583" s="7"/>
    </row>
    <row r="584" spans="1:9" x14ac:dyDescent="0.3">
      <c r="A584">
        <v>411162</v>
      </c>
      <c r="B584">
        <v>433</v>
      </c>
      <c r="C584" s="1" t="s">
        <v>113</v>
      </c>
      <c r="D584" s="2">
        <v>45144.018055555556</v>
      </c>
      <c r="E584" t="s">
        <v>97</v>
      </c>
      <c r="F584" t="s">
        <v>8</v>
      </c>
      <c r="G584">
        <v>2485</v>
      </c>
      <c r="I584" s="7"/>
    </row>
    <row r="585" spans="1:9" x14ac:dyDescent="0.3">
      <c r="A585">
        <v>411449</v>
      </c>
      <c r="B585">
        <v>609</v>
      </c>
      <c r="C585" s="1" t="s">
        <v>99</v>
      </c>
      <c r="D585" s="2">
        <v>45047.006944444445</v>
      </c>
      <c r="E585" t="s">
        <v>191</v>
      </c>
      <c r="F585" t="s">
        <v>90</v>
      </c>
      <c r="G585">
        <v>4109</v>
      </c>
      <c r="I585" s="7"/>
    </row>
    <row r="586" spans="1:9" x14ac:dyDescent="0.3">
      <c r="A586">
        <v>411916</v>
      </c>
      <c r="B586">
        <v>967</v>
      </c>
      <c r="C586" s="1" t="s">
        <v>101</v>
      </c>
      <c r="D586" s="2">
        <v>45136.006944444445</v>
      </c>
      <c r="E586" t="s">
        <v>191</v>
      </c>
      <c r="F586" t="s">
        <v>43</v>
      </c>
      <c r="G586">
        <v>2961</v>
      </c>
      <c r="I586" s="7"/>
    </row>
    <row r="587" spans="1:9" x14ac:dyDescent="0.3">
      <c r="A587">
        <v>412386</v>
      </c>
      <c r="B587">
        <v>1997</v>
      </c>
      <c r="C587" s="1" t="s">
        <v>105</v>
      </c>
      <c r="D587" s="2">
        <v>45135.082638888889</v>
      </c>
      <c r="E587" t="s">
        <v>97</v>
      </c>
      <c r="F587" t="s">
        <v>91</v>
      </c>
      <c r="G587">
        <v>2004</v>
      </c>
      <c r="I587" s="7"/>
    </row>
    <row r="588" spans="1:9" x14ac:dyDescent="0.3">
      <c r="A588">
        <v>412431</v>
      </c>
      <c r="B588">
        <v>1620</v>
      </c>
      <c r="C588" s="1" t="s">
        <v>99</v>
      </c>
      <c r="D588" s="2">
        <v>45225.978472222225</v>
      </c>
      <c r="E588" t="s">
        <v>97</v>
      </c>
      <c r="F588" t="s">
        <v>78</v>
      </c>
      <c r="G588">
        <v>4390</v>
      </c>
      <c r="I588" s="7"/>
    </row>
    <row r="589" spans="1:9" x14ac:dyDescent="0.3">
      <c r="A589">
        <v>413305</v>
      </c>
      <c r="B589">
        <v>294</v>
      </c>
      <c r="C589" s="1" t="s">
        <v>100</v>
      </c>
      <c r="D589" s="2">
        <v>44943</v>
      </c>
      <c r="E589" t="s">
        <v>96</v>
      </c>
      <c r="F589" t="s">
        <v>29</v>
      </c>
      <c r="G589">
        <v>39</v>
      </c>
      <c r="I589" s="7"/>
    </row>
    <row r="590" spans="1:9" x14ac:dyDescent="0.3">
      <c r="A590">
        <v>413694</v>
      </c>
      <c r="B590">
        <v>1551</v>
      </c>
      <c r="C590" s="1" t="s">
        <v>99</v>
      </c>
      <c r="D590" s="2">
        <v>45049.052777777775</v>
      </c>
      <c r="E590" t="s">
        <v>96</v>
      </c>
      <c r="F590" t="s">
        <v>34</v>
      </c>
      <c r="G590">
        <v>4835</v>
      </c>
      <c r="I590" s="7"/>
    </row>
    <row r="591" spans="1:9" x14ac:dyDescent="0.3">
      <c r="A591">
        <v>414161</v>
      </c>
      <c r="B591">
        <v>1675</v>
      </c>
      <c r="C591" s="1" t="s">
        <v>99</v>
      </c>
      <c r="D591" s="2">
        <v>45287.992361111108</v>
      </c>
      <c r="E591" t="s">
        <v>191</v>
      </c>
      <c r="F591" t="s">
        <v>87</v>
      </c>
      <c r="G591">
        <v>3894</v>
      </c>
      <c r="I591" s="7"/>
    </row>
    <row r="592" spans="1:9" x14ac:dyDescent="0.3">
      <c r="A592">
        <v>414191</v>
      </c>
      <c r="B592">
        <v>350</v>
      </c>
      <c r="C592" s="1" t="s">
        <v>109</v>
      </c>
      <c r="D592" s="2">
        <v>44936.958333333336</v>
      </c>
      <c r="E592" t="s">
        <v>96</v>
      </c>
      <c r="F592" t="s">
        <v>40</v>
      </c>
      <c r="G592">
        <v>6814</v>
      </c>
      <c r="I592" s="7"/>
    </row>
    <row r="593" spans="1:9" x14ac:dyDescent="0.3">
      <c r="A593">
        <v>416161</v>
      </c>
      <c r="B593">
        <v>1030</v>
      </c>
      <c r="C593" s="1" t="s">
        <v>113</v>
      </c>
      <c r="D593" s="2">
        <v>44973.050694444442</v>
      </c>
      <c r="E593" t="s">
        <v>98</v>
      </c>
      <c r="F593" t="s">
        <v>69</v>
      </c>
      <c r="G593">
        <v>5555</v>
      </c>
      <c r="I593" s="7"/>
    </row>
    <row r="594" spans="1:9" x14ac:dyDescent="0.3">
      <c r="A594">
        <v>417613</v>
      </c>
      <c r="B594">
        <v>1547</v>
      </c>
      <c r="C594" s="1" t="s">
        <v>100</v>
      </c>
      <c r="D594" s="2">
        <v>45011.057638888888</v>
      </c>
      <c r="E594" t="s">
        <v>98</v>
      </c>
      <c r="F594" t="s">
        <v>26</v>
      </c>
      <c r="G594">
        <v>8023</v>
      </c>
      <c r="I594" s="7"/>
    </row>
    <row r="595" spans="1:9" x14ac:dyDescent="0.3">
      <c r="A595">
        <v>417779</v>
      </c>
      <c r="B595">
        <v>1473</v>
      </c>
      <c r="C595" s="1" t="s">
        <v>99</v>
      </c>
      <c r="D595" s="2">
        <v>44957.027777777781</v>
      </c>
      <c r="E595" t="s">
        <v>96</v>
      </c>
      <c r="F595" t="s">
        <v>43</v>
      </c>
      <c r="G595">
        <v>9335</v>
      </c>
      <c r="I595" s="7"/>
    </row>
    <row r="596" spans="1:9" x14ac:dyDescent="0.3">
      <c r="A596">
        <v>419211</v>
      </c>
      <c r="B596">
        <v>1044</v>
      </c>
      <c r="C596" s="1" t="s">
        <v>113</v>
      </c>
      <c r="D596" s="2">
        <v>45009.993055555555</v>
      </c>
      <c r="E596" t="s">
        <v>96</v>
      </c>
      <c r="F596" t="s">
        <v>49</v>
      </c>
      <c r="G596">
        <v>4918</v>
      </c>
      <c r="I596" s="7"/>
    </row>
    <row r="597" spans="1:9" x14ac:dyDescent="0.3">
      <c r="A597">
        <v>419676</v>
      </c>
      <c r="B597">
        <v>1259</v>
      </c>
      <c r="C597" s="1" t="s">
        <v>99</v>
      </c>
      <c r="D597" s="2">
        <v>45060.069444444445</v>
      </c>
      <c r="E597" t="s">
        <v>191</v>
      </c>
      <c r="F597" t="s">
        <v>71</v>
      </c>
      <c r="G597">
        <v>7702</v>
      </c>
      <c r="I597" s="7"/>
    </row>
    <row r="598" spans="1:9" x14ac:dyDescent="0.3">
      <c r="A598">
        <v>421069</v>
      </c>
      <c r="B598">
        <v>440</v>
      </c>
      <c r="C598" s="1" t="s">
        <v>109</v>
      </c>
      <c r="D598" s="2">
        <v>45046.965277777781</v>
      </c>
      <c r="E598" t="s">
        <v>97</v>
      </c>
      <c r="F598" t="s">
        <v>7</v>
      </c>
      <c r="G598">
        <v>1791</v>
      </c>
      <c r="I598" s="7"/>
    </row>
    <row r="599" spans="1:9" x14ac:dyDescent="0.3">
      <c r="A599">
        <v>421505</v>
      </c>
      <c r="B599">
        <v>1088</v>
      </c>
      <c r="C599" s="1" t="s">
        <v>113</v>
      </c>
      <c r="D599" s="2">
        <v>45013.05972222222</v>
      </c>
      <c r="E599" t="s">
        <v>96</v>
      </c>
      <c r="F599" t="s">
        <v>27</v>
      </c>
      <c r="G599">
        <v>6441</v>
      </c>
      <c r="I599" s="7"/>
    </row>
    <row r="600" spans="1:9" x14ac:dyDescent="0.3">
      <c r="A600">
        <v>422786</v>
      </c>
      <c r="B600">
        <v>1530</v>
      </c>
      <c r="C600" s="1" t="s">
        <v>104</v>
      </c>
      <c r="D600" s="2">
        <v>45195.042361111111</v>
      </c>
      <c r="E600" t="s">
        <v>97</v>
      </c>
      <c r="F600" t="s">
        <v>65</v>
      </c>
      <c r="G600">
        <v>642</v>
      </c>
      <c r="I600" s="7"/>
    </row>
    <row r="601" spans="1:9" x14ac:dyDescent="0.3">
      <c r="A601">
        <v>423114</v>
      </c>
      <c r="B601">
        <v>1201</v>
      </c>
      <c r="C601" s="1" t="s">
        <v>100</v>
      </c>
      <c r="D601" s="2">
        <v>44983.993055555555</v>
      </c>
      <c r="E601" t="s">
        <v>98</v>
      </c>
      <c r="F601" t="s">
        <v>24</v>
      </c>
      <c r="G601">
        <v>6057</v>
      </c>
      <c r="I601" s="7"/>
    </row>
    <row r="602" spans="1:9" x14ac:dyDescent="0.3">
      <c r="A602">
        <v>423933</v>
      </c>
      <c r="B602">
        <v>703</v>
      </c>
      <c r="C602" s="1" t="s">
        <v>99</v>
      </c>
      <c r="D602" s="2">
        <v>45007.063194444447</v>
      </c>
      <c r="E602" t="s">
        <v>191</v>
      </c>
      <c r="F602" t="s">
        <v>70</v>
      </c>
      <c r="G602">
        <v>4027</v>
      </c>
      <c r="I602" s="7"/>
    </row>
    <row r="603" spans="1:9" x14ac:dyDescent="0.3">
      <c r="A603">
        <v>424079</v>
      </c>
      <c r="B603">
        <v>1816</v>
      </c>
      <c r="C603" s="1" t="s">
        <v>105</v>
      </c>
      <c r="D603" s="2">
        <v>45263.006249999999</v>
      </c>
      <c r="E603" t="s">
        <v>97</v>
      </c>
      <c r="F603" t="s">
        <v>71</v>
      </c>
      <c r="G603">
        <v>9152</v>
      </c>
      <c r="I603" s="7"/>
    </row>
    <row r="604" spans="1:9" x14ac:dyDescent="0.3">
      <c r="A604">
        <v>424517</v>
      </c>
      <c r="B604">
        <v>870</v>
      </c>
      <c r="C604" s="1" t="s">
        <v>113</v>
      </c>
      <c r="D604" s="2">
        <v>44934.026388888888</v>
      </c>
      <c r="E604" t="s">
        <v>97</v>
      </c>
      <c r="F604" t="s">
        <v>43</v>
      </c>
      <c r="G604">
        <v>2515</v>
      </c>
      <c r="I604" s="7"/>
    </row>
    <row r="605" spans="1:9" x14ac:dyDescent="0.3">
      <c r="A605">
        <v>425030</v>
      </c>
      <c r="B605">
        <v>1231</v>
      </c>
      <c r="C605" s="1" t="s">
        <v>104</v>
      </c>
      <c r="D605" s="2">
        <v>44984.058333333334</v>
      </c>
      <c r="E605" t="s">
        <v>191</v>
      </c>
      <c r="F605" t="s">
        <v>45</v>
      </c>
      <c r="G605">
        <v>5268</v>
      </c>
      <c r="I605" s="7"/>
    </row>
    <row r="606" spans="1:9" x14ac:dyDescent="0.3">
      <c r="A606">
        <v>425321</v>
      </c>
      <c r="B606">
        <v>117</v>
      </c>
      <c r="C606" s="1" t="s">
        <v>113</v>
      </c>
      <c r="D606" s="2">
        <v>45151.059027777781</v>
      </c>
      <c r="E606" t="s">
        <v>96</v>
      </c>
      <c r="F606" t="s">
        <v>58</v>
      </c>
      <c r="G606">
        <v>4727</v>
      </c>
      <c r="I606" s="7"/>
    </row>
    <row r="607" spans="1:9" x14ac:dyDescent="0.3">
      <c r="A607">
        <v>425554</v>
      </c>
      <c r="B607">
        <v>1363</v>
      </c>
      <c r="C607" s="1" t="s">
        <v>100</v>
      </c>
      <c r="D607" s="2">
        <v>45171.977083333331</v>
      </c>
      <c r="E607" t="s">
        <v>98</v>
      </c>
      <c r="F607" t="s">
        <v>67</v>
      </c>
      <c r="G607">
        <v>6327</v>
      </c>
      <c r="I607" s="7"/>
    </row>
    <row r="608" spans="1:9" x14ac:dyDescent="0.3">
      <c r="A608">
        <v>425673</v>
      </c>
      <c r="B608">
        <v>1058</v>
      </c>
      <c r="C608" s="1" t="s">
        <v>113</v>
      </c>
      <c r="D608" s="2">
        <v>45196.030555555553</v>
      </c>
      <c r="E608" t="s">
        <v>98</v>
      </c>
      <c r="F608" t="s">
        <v>11</v>
      </c>
      <c r="G608">
        <v>491</v>
      </c>
      <c r="I608" s="7"/>
    </row>
    <row r="609" spans="1:9" x14ac:dyDescent="0.3">
      <c r="A609">
        <v>426056</v>
      </c>
      <c r="B609">
        <v>1138</v>
      </c>
      <c r="C609" s="1" t="s">
        <v>101</v>
      </c>
      <c r="D609" s="2">
        <v>45034.988888888889</v>
      </c>
      <c r="E609" t="s">
        <v>97</v>
      </c>
      <c r="F609" t="s">
        <v>44</v>
      </c>
      <c r="G609">
        <v>3481</v>
      </c>
      <c r="I609" s="7"/>
    </row>
    <row r="610" spans="1:9" x14ac:dyDescent="0.3">
      <c r="A610">
        <v>426461</v>
      </c>
      <c r="B610">
        <v>254</v>
      </c>
      <c r="C610" s="1" t="s">
        <v>100</v>
      </c>
      <c r="D610" s="2">
        <v>44959.076388888891</v>
      </c>
      <c r="E610" t="s">
        <v>191</v>
      </c>
      <c r="F610" t="s">
        <v>27</v>
      </c>
      <c r="G610">
        <v>6998</v>
      </c>
      <c r="I610" s="7"/>
    </row>
    <row r="611" spans="1:9" x14ac:dyDescent="0.3">
      <c r="A611">
        <v>426515</v>
      </c>
      <c r="B611">
        <v>971</v>
      </c>
      <c r="C611" s="1" t="s">
        <v>100</v>
      </c>
      <c r="D611" s="2">
        <v>45219.036805555559</v>
      </c>
      <c r="E611" t="s">
        <v>191</v>
      </c>
      <c r="F611" t="s">
        <v>27</v>
      </c>
      <c r="G611">
        <v>6753</v>
      </c>
      <c r="I611" s="7"/>
    </row>
    <row r="612" spans="1:9" x14ac:dyDescent="0.3">
      <c r="A612">
        <v>427737</v>
      </c>
      <c r="B612">
        <v>780</v>
      </c>
      <c r="C612" s="1" t="s">
        <v>113</v>
      </c>
      <c r="D612" s="2">
        <v>45288.040277777778</v>
      </c>
      <c r="E612" t="s">
        <v>191</v>
      </c>
      <c r="F612" t="s">
        <v>73</v>
      </c>
      <c r="G612">
        <v>4456</v>
      </c>
      <c r="I612" s="7"/>
    </row>
    <row r="613" spans="1:9" x14ac:dyDescent="0.3">
      <c r="A613">
        <v>429796</v>
      </c>
      <c r="B613">
        <v>771</v>
      </c>
      <c r="C613" s="1" t="s">
        <v>108</v>
      </c>
      <c r="D613" s="2">
        <v>45171.030555555553</v>
      </c>
      <c r="E613" t="s">
        <v>98</v>
      </c>
      <c r="F613" t="s">
        <v>64</v>
      </c>
      <c r="G613">
        <v>9994</v>
      </c>
      <c r="I613" s="7"/>
    </row>
    <row r="614" spans="1:9" x14ac:dyDescent="0.3">
      <c r="A614">
        <v>430092</v>
      </c>
      <c r="B614">
        <v>1814</v>
      </c>
      <c r="C614" s="1" t="s">
        <v>99</v>
      </c>
      <c r="D614" s="2">
        <v>45229.056944444441</v>
      </c>
      <c r="E614" t="s">
        <v>98</v>
      </c>
      <c r="F614" t="s">
        <v>26</v>
      </c>
      <c r="G614">
        <v>5251</v>
      </c>
      <c r="I614" s="7"/>
    </row>
    <row r="615" spans="1:9" x14ac:dyDescent="0.3">
      <c r="A615">
        <v>431955</v>
      </c>
      <c r="B615">
        <v>997</v>
      </c>
      <c r="C615" s="1" t="s">
        <v>113</v>
      </c>
      <c r="D615" s="2">
        <v>44997.042361111111</v>
      </c>
      <c r="E615" t="s">
        <v>191</v>
      </c>
      <c r="F615" t="s">
        <v>74</v>
      </c>
      <c r="G615">
        <v>9387</v>
      </c>
      <c r="I615" s="7"/>
    </row>
    <row r="616" spans="1:9" x14ac:dyDescent="0.3">
      <c r="A616">
        <v>432167</v>
      </c>
      <c r="B616">
        <v>1543</v>
      </c>
      <c r="C616" s="1" t="s">
        <v>99</v>
      </c>
      <c r="D616" s="2">
        <v>44969.02847222222</v>
      </c>
      <c r="E616" t="s">
        <v>98</v>
      </c>
      <c r="F616" t="s">
        <v>88</v>
      </c>
      <c r="G616">
        <v>3319</v>
      </c>
      <c r="I616" s="7"/>
    </row>
    <row r="617" spans="1:9" x14ac:dyDescent="0.3">
      <c r="A617">
        <v>432633</v>
      </c>
      <c r="B617">
        <v>1738</v>
      </c>
      <c r="C617" s="1" t="s">
        <v>100</v>
      </c>
      <c r="D617" s="2">
        <v>44968.049305555556</v>
      </c>
      <c r="E617" t="s">
        <v>98</v>
      </c>
      <c r="F617" t="s">
        <v>73</v>
      </c>
      <c r="G617">
        <v>9557</v>
      </c>
      <c r="I617" s="7"/>
    </row>
    <row r="618" spans="1:9" x14ac:dyDescent="0.3">
      <c r="A618">
        <v>434591</v>
      </c>
      <c r="B618">
        <v>1450</v>
      </c>
      <c r="C618" s="1" t="s">
        <v>100</v>
      </c>
      <c r="D618" s="2">
        <v>44984.041666666664</v>
      </c>
      <c r="E618" t="s">
        <v>96</v>
      </c>
      <c r="F618" t="s">
        <v>76</v>
      </c>
      <c r="G618">
        <v>4060</v>
      </c>
      <c r="I618" s="7"/>
    </row>
    <row r="619" spans="1:9" x14ac:dyDescent="0.3">
      <c r="A619">
        <v>435768</v>
      </c>
      <c r="B619">
        <v>74</v>
      </c>
      <c r="C619" s="1" t="s">
        <v>99</v>
      </c>
      <c r="D619" s="2">
        <v>44970.022222222222</v>
      </c>
      <c r="E619" t="s">
        <v>191</v>
      </c>
      <c r="F619" t="s">
        <v>72</v>
      </c>
      <c r="G619">
        <v>5262</v>
      </c>
      <c r="I619" s="7"/>
    </row>
    <row r="620" spans="1:9" x14ac:dyDescent="0.3">
      <c r="A620">
        <v>438673</v>
      </c>
      <c r="B620">
        <v>1769</v>
      </c>
      <c r="C620" s="1" t="s">
        <v>105</v>
      </c>
      <c r="D620" s="2">
        <v>45284.94027777778</v>
      </c>
      <c r="E620" t="s">
        <v>97</v>
      </c>
      <c r="F620" t="s">
        <v>25</v>
      </c>
      <c r="G620">
        <v>6941</v>
      </c>
      <c r="I620" s="7"/>
    </row>
    <row r="621" spans="1:9" x14ac:dyDescent="0.3">
      <c r="A621">
        <v>439833</v>
      </c>
      <c r="B621">
        <v>1472</v>
      </c>
      <c r="C621" s="1" t="s">
        <v>99</v>
      </c>
      <c r="D621" s="2">
        <v>45081.099305555559</v>
      </c>
      <c r="E621" t="s">
        <v>98</v>
      </c>
      <c r="F621" t="s">
        <v>4</v>
      </c>
      <c r="G621">
        <v>3338</v>
      </c>
      <c r="I621" s="7"/>
    </row>
    <row r="622" spans="1:9" x14ac:dyDescent="0.3">
      <c r="A622">
        <v>439986</v>
      </c>
      <c r="B622">
        <v>1256</v>
      </c>
      <c r="C622" s="1" t="s">
        <v>105</v>
      </c>
      <c r="D622" s="2">
        <v>45129.036805555559</v>
      </c>
      <c r="E622" t="s">
        <v>97</v>
      </c>
      <c r="F622" t="s">
        <v>14</v>
      </c>
      <c r="G622">
        <v>6038</v>
      </c>
      <c r="I622" s="7"/>
    </row>
    <row r="623" spans="1:9" x14ac:dyDescent="0.3">
      <c r="A623">
        <v>440925</v>
      </c>
      <c r="B623">
        <v>419</v>
      </c>
      <c r="C623" s="1" t="s">
        <v>100</v>
      </c>
      <c r="D623" s="2">
        <v>44943.013194444444</v>
      </c>
      <c r="E623" t="s">
        <v>96</v>
      </c>
      <c r="F623" t="s">
        <v>77</v>
      </c>
      <c r="G623">
        <v>8432</v>
      </c>
      <c r="I623" s="7"/>
    </row>
    <row r="624" spans="1:9" x14ac:dyDescent="0.3">
      <c r="A624">
        <v>441275</v>
      </c>
      <c r="B624">
        <v>685</v>
      </c>
      <c r="C624" s="1" t="s">
        <v>101</v>
      </c>
      <c r="D624" s="2">
        <v>44944.98333333333</v>
      </c>
      <c r="E624" t="s">
        <v>96</v>
      </c>
      <c r="F624" t="s">
        <v>20</v>
      </c>
      <c r="G624">
        <v>7319</v>
      </c>
      <c r="I624" s="7"/>
    </row>
    <row r="625" spans="1:9" x14ac:dyDescent="0.3">
      <c r="A625">
        <v>441310</v>
      </c>
      <c r="B625">
        <v>880</v>
      </c>
      <c r="C625" s="1" t="s">
        <v>113</v>
      </c>
      <c r="D625" s="2">
        <v>45258.978472222225</v>
      </c>
      <c r="E625" t="s">
        <v>98</v>
      </c>
      <c r="F625" t="s">
        <v>41</v>
      </c>
      <c r="G625">
        <v>3544</v>
      </c>
      <c r="I625" s="7"/>
    </row>
    <row r="626" spans="1:9" x14ac:dyDescent="0.3">
      <c r="A626">
        <v>442615</v>
      </c>
      <c r="B626">
        <v>1196</v>
      </c>
      <c r="C626" s="1" t="s">
        <v>99</v>
      </c>
      <c r="D626" s="2">
        <v>45255.941666666666</v>
      </c>
      <c r="E626" t="s">
        <v>97</v>
      </c>
      <c r="F626" t="s">
        <v>87</v>
      </c>
      <c r="G626">
        <v>6526</v>
      </c>
      <c r="I626" s="7"/>
    </row>
    <row r="627" spans="1:9" x14ac:dyDescent="0.3">
      <c r="A627">
        <v>442842</v>
      </c>
      <c r="B627">
        <v>226</v>
      </c>
      <c r="C627" s="1" t="s">
        <v>99</v>
      </c>
      <c r="D627" s="2">
        <v>45000.951388888891</v>
      </c>
      <c r="E627" t="s">
        <v>97</v>
      </c>
      <c r="F627" t="s">
        <v>23</v>
      </c>
      <c r="G627">
        <v>4064</v>
      </c>
      <c r="I627" s="7"/>
    </row>
    <row r="628" spans="1:9" x14ac:dyDescent="0.3">
      <c r="A628">
        <v>443374</v>
      </c>
      <c r="B628">
        <v>47</v>
      </c>
      <c r="C628" s="1" t="s">
        <v>105</v>
      </c>
      <c r="D628" s="2">
        <v>45061.093055555553</v>
      </c>
      <c r="E628" t="s">
        <v>98</v>
      </c>
      <c r="F628" t="s">
        <v>49</v>
      </c>
      <c r="G628">
        <v>768</v>
      </c>
      <c r="I628" s="7"/>
    </row>
    <row r="629" spans="1:9" x14ac:dyDescent="0.3">
      <c r="A629">
        <v>443577</v>
      </c>
      <c r="B629">
        <v>507</v>
      </c>
      <c r="C629" s="1" t="s">
        <v>99</v>
      </c>
      <c r="D629" s="2">
        <v>45186.06527777778</v>
      </c>
      <c r="E629" t="s">
        <v>97</v>
      </c>
      <c r="F629" t="s">
        <v>71</v>
      </c>
      <c r="G629">
        <v>7940</v>
      </c>
      <c r="I629" s="7"/>
    </row>
    <row r="630" spans="1:9" x14ac:dyDescent="0.3">
      <c r="A630">
        <v>443968</v>
      </c>
      <c r="B630">
        <v>1179</v>
      </c>
      <c r="C630" s="1" t="s">
        <v>105</v>
      </c>
      <c r="D630" s="2">
        <v>45211.027083333334</v>
      </c>
      <c r="E630" t="s">
        <v>97</v>
      </c>
      <c r="F630" t="s">
        <v>55</v>
      </c>
      <c r="G630">
        <v>7784</v>
      </c>
      <c r="I630" s="7"/>
    </row>
    <row r="631" spans="1:9" x14ac:dyDescent="0.3">
      <c r="A631">
        <v>444540</v>
      </c>
      <c r="B631">
        <v>112</v>
      </c>
      <c r="C631" s="1" t="s">
        <v>99</v>
      </c>
      <c r="D631" s="2">
        <v>45174.01666666667</v>
      </c>
      <c r="E631" t="s">
        <v>98</v>
      </c>
      <c r="F631" t="s">
        <v>46</v>
      </c>
      <c r="G631">
        <v>8547</v>
      </c>
      <c r="I631" s="7"/>
    </row>
    <row r="632" spans="1:9" x14ac:dyDescent="0.3">
      <c r="A632">
        <v>445200</v>
      </c>
      <c r="B632">
        <v>465</v>
      </c>
      <c r="C632" s="1" t="s">
        <v>99</v>
      </c>
      <c r="D632" s="2">
        <v>45093.090277777781</v>
      </c>
      <c r="E632" t="s">
        <v>98</v>
      </c>
      <c r="F632" t="s">
        <v>82</v>
      </c>
      <c r="G632">
        <v>2670</v>
      </c>
      <c r="I632" s="7"/>
    </row>
    <row r="633" spans="1:9" x14ac:dyDescent="0.3">
      <c r="A633">
        <v>445784</v>
      </c>
      <c r="B633">
        <v>899</v>
      </c>
      <c r="C633" s="1" t="s">
        <v>99</v>
      </c>
      <c r="D633" s="2">
        <v>45127.043055555558</v>
      </c>
      <c r="E633" t="s">
        <v>191</v>
      </c>
      <c r="F633" t="s">
        <v>47</v>
      </c>
      <c r="G633">
        <v>7646</v>
      </c>
      <c r="I633" s="7"/>
    </row>
    <row r="634" spans="1:9" x14ac:dyDescent="0.3">
      <c r="A634">
        <v>446644</v>
      </c>
      <c r="B634">
        <v>1728</v>
      </c>
      <c r="C634" s="1" t="s">
        <v>100</v>
      </c>
      <c r="D634" s="2">
        <v>44948.010416666664</v>
      </c>
      <c r="E634" t="s">
        <v>97</v>
      </c>
      <c r="F634" t="s">
        <v>11</v>
      </c>
      <c r="G634">
        <v>8854</v>
      </c>
      <c r="I634" s="7"/>
    </row>
    <row r="635" spans="1:9" x14ac:dyDescent="0.3">
      <c r="A635">
        <v>447240</v>
      </c>
      <c r="B635">
        <v>1318</v>
      </c>
      <c r="C635" s="1" t="s">
        <v>99</v>
      </c>
      <c r="D635" s="2">
        <v>45246.963888888888</v>
      </c>
      <c r="E635" t="s">
        <v>96</v>
      </c>
      <c r="F635" t="s">
        <v>44</v>
      </c>
      <c r="G635">
        <v>6512</v>
      </c>
      <c r="I635" s="7"/>
    </row>
    <row r="636" spans="1:9" x14ac:dyDescent="0.3">
      <c r="A636">
        <v>447917</v>
      </c>
      <c r="B636">
        <v>359</v>
      </c>
      <c r="C636" s="1" t="s">
        <v>100</v>
      </c>
      <c r="D636" s="2">
        <v>45003.990277777775</v>
      </c>
      <c r="E636" t="s">
        <v>98</v>
      </c>
      <c r="F636" t="s">
        <v>78</v>
      </c>
      <c r="G636">
        <v>9321</v>
      </c>
      <c r="I636" s="7"/>
    </row>
    <row r="637" spans="1:9" x14ac:dyDescent="0.3">
      <c r="A637">
        <v>447970</v>
      </c>
      <c r="B637">
        <v>1464</v>
      </c>
      <c r="C637" s="1" t="s">
        <v>100</v>
      </c>
      <c r="D637" s="2">
        <v>45181.05</v>
      </c>
      <c r="E637" t="s">
        <v>96</v>
      </c>
      <c r="F637" t="s">
        <v>27</v>
      </c>
      <c r="G637">
        <v>2974</v>
      </c>
      <c r="I637" s="7"/>
    </row>
    <row r="638" spans="1:9" x14ac:dyDescent="0.3">
      <c r="A638">
        <v>448027</v>
      </c>
      <c r="B638">
        <v>1046</v>
      </c>
      <c r="C638" s="1" t="s">
        <v>113</v>
      </c>
      <c r="D638" s="2">
        <v>45116.040277777778</v>
      </c>
      <c r="E638" t="s">
        <v>98</v>
      </c>
      <c r="F638" t="s">
        <v>59</v>
      </c>
      <c r="G638">
        <v>532</v>
      </c>
      <c r="I638" s="7"/>
    </row>
    <row r="639" spans="1:9" x14ac:dyDescent="0.3">
      <c r="A639">
        <v>448164</v>
      </c>
      <c r="B639">
        <v>1502</v>
      </c>
      <c r="C639" s="1" t="s">
        <v>105</v>
      </c>
      <c r="D639" s="2">
        <v>44961.065972222219</v>
      </c>
      <c r="E639" t="s">
        <v>96</v>
      </c>
      <c r="F639" t="s">
        <v>48</v>
      </c>
      <c r="G639">
        <v>3869</v>
      </c>
      <c r="I639" s="7"/>
    </row>
    <row r="640" spans="1:9" x14ac:dyDescent="0.3">
      <c r="A640">
        <v>448776</v>
      </c>
      <c r="B640">
        <v>1173</v>
      </c>
      <c r="C640" s="1" t="s">
        <v>99</v>
      </c>
      <c r="D640" s="2">
        <v>45273.004861111112</v>
      </c>
      <c r="E640" t="s">
        <v>191</v>
      </c>
      <c r="F640" t="s">
        <v>26</v>
      </c>
      <c r="G640">
        <v>4703</v>
      </c>
      <c r="I640" s="7"/>
    </row>
    <row r="641" spans="1:9" x14ac:dyDescent="0.3">
      <c r="A641">
        <v>449457</v>
      </c>
      <c r="B641">
        <v>494</v>
      </c>
      <c r="C641" s="1" t="s">
        <v>100</v>
      </c>
      <c r="D641" s="2">
        <v>45232.048611111109</v>
      </c>
      <c r="E641" t="s">
        <v>97</v>
      </c>
      <c r="F641" t="s">
        <v>74</v>
      </c>
      <c r="G641">
        <v>3426</v>
      </c>
      <c r="I641" s="7"/>
    </row>
    <row r="642" spans="1:9" x14ac:dyDescent="0.3">
      <c r="A642">
        <v>451541</v>
      </c>
      <c r="B642">
        <v>116</v>
      </c>
      <c r="C642" s="1" t="s">
        <v>108</v>
      </c>
      <c r="D642" s="2">
        <v>45106.063194444447</v>
      </c>
      <c r="E642" t="s">
        <v>98</v>
      </c>
      <c r="F642" t="s">
        <v>88</v>
      </c>
      <c r="G642">
        <v>2490</v>
      </c>
      <c r="I642" s="7"/>
    </row>
    <row r="643" spans="1:9" x14ac:dyDescent="0.3">
      <c r="A643">
        <v>451694</v>
      </c>
      <c r="B643">
        <v>1031</v>
      </c>
      <c r="C643" s="1" t="s">
        <v>101</v>
      </c>
      <c r="D643" s="2">
        <v>45073.981944444444</v>
      </c>
      <c r="E643" t="s">
        <v>191</v>
      </c>
      <c r="F643" t="s">
        <v>73</v>
      </c>
      <c r="G643">
        <v>3713</v>
      </c>
      <c r="I643" s="7"/>
    </row>
    <row r="644" spans="1:9" x14ac:dyDescent="0.3">
      <c r="A644">
        <v>452070</v>
      </c>
      <c r="B644">
        <v>1693</v>
      </c>
      <c r="C644" s="1" t="s">
        <v>100</v>
      </c>
      <c r="D644" s="2">
        <v>45052.015277777777</v>
      </c>
      <c r="E644" t="s">
        <v>96</v>
      </c>
      <c r="F644" t="s">
        <v>89</v>
      </c>
      <c r="G644">
        <v>9332</v>
      </c>
      <c r="I644" s="7"/>
    </row>
    <row r="645" spans="1:9" x14ac:dyDescent="0.3">
      <c r="A645">
        <v>452684</v>
      </c>
      <c r="B645">
        <v>374</v>
      </c>
      <c r="C645" s="1" t="s">
        <v>108</v>
      </c>
      <c r="D645" s="2">
        <v>45146.081944444442</v>
      </c>
      <c r="E645" t="s">
        <v>98</v>
      </c>
      <c r="F645" t="s">
        <v>72</v>
      </c>
      <c r="G645">
        <v>9309</v>
      </c>
      <c r="I645" s="7"/>
    </row>
    <row r="646" spans="1:9" x14ac:dyDescent="0.3">
      <c r="A646">
        <v>453466</v>
      </c>
      <c r="B646">
        <v>637</v>
      </c>
      <c r="C646" s="1" t="s">
        <v>99</v>
      </c>
      <c r="D646" s="2">
        <v>44996.057638888888</v>
      </c>
      <c r="E646" t="s">
        <v>96</v>
      </c>
      <c r="F646" t="s">
        <v>25</v>
      </c>
      <c r="G646">
        <v>6625</v>
      </c>
      <c r="I646" s="7"/>
    </row>
    <row r="647" spans="1:9" x14ac:dyDescent="0.3">
      <c r="A647">
        <v>453732</v>
      </c>
      <c r="B647">
        <v>1623</v>
      </c>
      <c r="C647" s="1" t="s">
        <v>105</v>
      </c>
      <c r="D647" s="2">
        <v>45091.964583333334</v>
      </c>
      <c r="E647" t="s">
        <v>97</v>
      </c>
      <c r="F647" t="s">
        <v>49</v>
      </c>
      <c r="G647">
        <v>8537</v>
      </c>
      <c r="I647" s="7"/>
    </row>
    <row r="648" spans="1:9" x14ac:dyDescent="0.3">
      <c r="A648">
        <v>454137</v>
      </c>
      <c r="B648">
        <v>1687</v>
      </c>
      <c r="C648" s="1" t="s">
        <v>101</v>
      </c>
      <c r="D648" s="2">
        <v>44941.013888888891</v>
      </c>
      <c r="E648" t="s">
        <v>191</v>
      </c>
      <c r="F648" t="s">
        <v>14</v>
      </c>
      <c r="G648">
        <v>2431</v>
      </c>
      <c r="I648" s="7"/>
    </row>
    <row r="649" spans="1:9" x14ac:dyDescent="0.3">
      <c r="A649">
        <v>455153</v>
      </c>
      <c r="B649">
        <v>1431</v>
      </c>
      <c r="C649" s="1" t="s">
        <v>99</v>
      </c>
      <c r="D649" s="2">
        <v>45072.025694444441</v>
      </c>
      <c r="E649" t="s">
        <v>191</v>
      </c>
      <c r="F649" t="s">
        <v>6</v>
      </c>
      <c r="G649">
        <v>4088</v>
      </c>
      <c r="I649" s="7"/>
    </row>
    <row r="650" spans="1:9" x14ac:dyDescent="0.3">
      <c r="A650">
        <v>456612</v>
      </c>
      <c r="B650">
        <v>1240</v>
      </c>
      <c r="C650" s="1" t="s">
        <v>109</v>
      </c>
      <c r="D650" s="2">
        <v>44985.022916666669</v>
      </c>
      <c r="E650" t="s">
        <v>191</v>
      </c>
      <c r="F650" t="s">
        <v>94</v>
      </c>
      <c r="G650">
        <v>1900</v>
      </c>
      <c r="I650" s="7"/>
    </row>
    <row r="651" spans="1:9" x14ac:dyDescent="0.3">
      <c r="A651">
        <v>457087</v>
      </c>
      <c r="B651">
        <v>66</v>
      </c>
      <c r="C651" s="1" t="s">
        <v>101</v>
      </c>
      <c r="D651" s="2">
        <v>44979.970833333333</v>
      </c>
      <c r="E651" t="s">
        <v>98</v>
      </c>
      <c r="F651" t="s">
        <v>20</v>
      </c>
      <c r="G651">
        <v>1838</v>
      </c>
      <c r="I651" s="7"/>
    </row>
    <row r="652" spans="1:9" x14ac:dyDescent="0.3">
      <c r="A652">
        <v>457874</v>
      </c>
      <c r="B652">
        <v>1467</v>
      </c>
      <c r="C652" s="1" t="s">
        <v>99</v>
      </c>
      <c r="D652" s="2">
        <v>44973.044444444444</v>
      </c>
      <c r="E652" t="s">
        <v>191</v>
      </c>
      <c r="F652" t="s">
        <v>43</v>
      </c>
      <c r="G652">
        <v>3337</v>
      </c>
      <c r="I652" s="7"/>
    </row>
    <row r="653" spans="1:9" x14ac:dyDescent="0.3">
      <c r="A653">
        <v>457958</v>
      </c>
      <c r="B653">
        <v>690</v>
      </c>
      <c r="C653" s="1" t="s">
        <v>109</v>
      </c>
      <c r="D653" s="2">
        <v>44929.030555555553</v>
      </c>
      <c r="E653" t="s">
        <v>96</v>
      </c>
      <c r="F653" t="s">
        <v>52</v>
      </c>
      <c r="G653">
        <v>2923</v>
      </c>
      <c r="I653" s="7"/>
    </row>
    <row r="654" spans="1:9" x14ac:dyDescent="0.3">
      <c r="A654">
        <v>458560</v>
      </c>
      <c r="B654">
        <v>210</v>
      </c>
      <c r="C654" s="1" t="s">
        <v>99</v>
      </c>
      <c r="D654" s="2">
        <v>45169</v>
      </c>
      <c r="E654" t="s">
        <v>96</v>
      </c>
      <c r="F654" t="s">
        <v>23</v>
      </c>
      <c r="G654">
        <v>9234</v>
      </c>
      <c r="I654" s="7"/>
    </row>
    <row r="655" spans="1:9" x14ac:dyDescent="0.3">
      <c r="A655">
        <v>459426</v>
      </c>
      <c r="B655">
        <v>1783</v>
      </c>
      <c r="C655" s="1" t="s">
        <v>99</v>
      </c>
      <c r="D655" s="2">
        <v>45234.040277777778</v>
      </c>
      <c r="E655" t="s">
        <v>96</v>
      </c>
      <c r="F655" t="s">
        <v>27</v>
      </c>
      <c r="G655">
        <v>936</v>
      </c>
      <c r="I655" s="7"/>
    </row>
    <row r="656" spans="1:9" x14ac:dyDescent="0.3">
      <c r="A656">
        <v>461110</v>
      </c>
      <c r="B656">
        <v>1549</v>
      </c>
      <c r="C656" s="1" t="s">
        <v>99</v>
      </c>
      <c r="D656" s="2">
        <v>45146.089583333334</v>
      </c>
      <c r="E656" t="s">
        <v>96</v>
      </c>
      <c r="F656" t="s">
        <v>31</v>
      </c>
      <c r="G656">
        <v>4341</v>
      </c>
      <c r="I656" s="7"/>
    </row>
    <row r="657" spans="1:9" x14ac:dyDescent="0.3">
      <c r="A657">
        <v>461537</v>
      </c>
      <c r="B657">
        <v>1833</v>
      </c>
      <c r="C657" s="1" t="s">
        <v>106</v>
      </c>
      <c r="D657" s="2">
        <v>44974.072222222225</v>
      </c>
      <c r="E657" t="s">
        <v>191</v>
      </c>
      <c r="F657" t="s">
        <v>78</v>
      </c>
      <c r="G657">
        <v>8344</v>
      </c>
      <c r="I657" s="7"/>
    </row>
    <row r="658" spans="1:9" x14ac:dyDescent="0.3">
      <c r="A658">
        <v>461731</v>
      </c>
      <c r="B658">
        <v>685</v>
      </c>
      <c r="C658" s="1" t="s">
        <v>101</v>
      </c>
      <c r="D658" s="2">
        <v>45239.068749999999</v>
      </c>
      <c r="E658" t="s">
        <v>98</v>
      </c>
      <c r="F658" t="s">
        <v>77</v>
      </c>
      <c r="G658">
        <v>5092</v>
      </c>
      <c r="I658" s="7"/>
    </row>
    <row r="659" spans="1:9" x14ac:dyDescent="0.3">
      <c r="A659">
        <v>462593</v>
      </c>
      <c r="B659">
        <v>1971</v>
      </c>
      <c r="C659" s="1" t="s">
        <v>105</v>
      </c>
      <c r="D659" s="2">
        <v>45143.061805555553</v>
      </c>
      <c r="E659" t="s">
        <v>97</v>
      </c>
      <c r="F659" t="s">
        <v>64</v>
      </c>
      <c r="G659">
        <v>5397</v>
      </c>
      <c r="I659" s="7"/>
    </row>
    <row r="660" spans="1:9" x14ac:dyDescent="0.3">
      <c r="A660">
        <v>463922</v>
      </c>
      <c r="B660">
        <v>172</v>
      </c>
      <c r="C660" s="1" t="s">
        <v>99</v>
      </c>
      <c r="D660" s="2">
        <v>45192.045138888891</v>
      </c>
      <c r="E660" t="s">
        <v>98</v>
      </c>
      <c r="F660" t="s">
        <v>30</v>
      </c>
      <c r="G660">
        <v>484</v>
      </c>
      <c r="I660" s="7"/>
    </row>
    <row r="661" spans="1:9" x14ac:dyDescent="0.3">
      <c r="A661">
        <v>464531</v>
      </c>
      <c r="B661">
        <v>1153</v>
      </c>
      <c r="C661" s="1" t="s">
        <v>107</v>
      </c>
      <c r="D661" s="2">
        <v>44971.020833333336</v>
      </c>
      <c r="E661" t="s">
        <v>96</v>
      </c>
      <c r="F661" t="s">
        <v>74</v>
      </c>
      <c r="G661">
        <v>4951</v>
      </c>
      <c r="I661" s="7"/>
    </row>
    <row r="662" spans="1:9" x14ac:dyDescent="0.3">
      <c r="A662">
        <v>464722</v>
      </c>
      <c r="B662">
        <v>1215</v>
      </c>
      <c r="C662" s="1" t="s">
        <v>99</v>
      </c>
      <c r="D662" s="2">
        <v>44929.042361111111</v>
      </c>
      <c r="E662" t="s">
        <v>191</v>
      </c>
      <c r="F662" t="s">
        <v>85</v>
      </c>
      <c r="G662">
        <v>7137</v>
      </c>
      <c r="I662" s="7"/>
    </row>
    <row r="663" spans="1:9" x14ac:dyDescent="0.3">
      <c r="A663">
        <v>464859</v>
      </c>
      <c r="B663">
        <v>683</v>
      </c>
      <c r="C663" s="1" t="s">
        <v>101</v>
      </c>
      <c r="D663" s="2">
        <v>44940.984722222223</v>
      </c>
      <c r="E663" t="s">
        <v>96</v>
      </c>
      <c r="F663" t="s">
        <v>51</v>
      </c>
      <c r="G663">
        <v>6431</v>
      </c>
      <c r="I663" s="7"/>
    </row>
    <row r="664" spans="1:9" x14ac:dyDescent="0.3">
      <c r="A664">
        <v>466869</v>
      </c>
      <c r="B664">
        <v>1984</v>
      </c>
      <c r="C664" s="1" t="s">
        <v>101</v>
      </c>
      <c r="D664" s="2">
        <v>44971.597222222219</v>
      </c>
      <c r="E664" t="s">
        <v>96</v>
      </c>
      <c r="F664" t="s">
        <v>68</v>
      </c>
      <c r="G664">
        <v>660</v>
      </c>
      <c r="I664" s="7"/>
    </row>
    <row r="665" spans="1:9" x14ac:dyDescent="0.3">
      <c r="A665">
        <v>467965</v>
      </c>
      <c r="B665">
        <v>550</v>
      </c>
      <c r="C665" s="1" t="s">
        <v>99</v>
      </c>
      <c r="D665" s="2">
        <v>45201.988194444442</v>
      </c>
      <c r="E665" t="s">
        <v>191</v>
      </c>
      <c r="F665" t="s">
        <v>86</v>
      </c>
      <c r="G665">
        <v>8296</v>
      </c>
      <c r="I665" s="7"/>
    </row>
    <row r="666" spans="1:9" x14ac:dyDescent="0.3">
      <c r="A666">
        <v>468652</v>
      </c>
      <c r="B666">
        <v>106</v>
      </c>
      <c r="C666" s="1" t="s">
        <v>101</v>
      </c>
      <c r="D666" s="2">
        <v>45108.018750000003</v>
      </c>
      <c r="E666" t="s">
        <v>191</v>
      </c>
      <c r="F666" t="s">
        <v>76</v>
      </c>
      <c r="G666">
        <v>1982</v>
      </c>
      <c r="I666" s="7"/>
    </row>
    <row r="667" spans="1:9" x14ac:dyDescent="0.3">
      <c r="A667">
        <v>471520</v>
      </c>
      <c r="B667">
        <v>188</v>
      </c>
      <c r="C667" s="1" t="s">
        <v>113</v>
      </c>
      <c r="D667" s="2">
        <v>45182.027083333334</v>
      </c>
      <c r="E667" t="s">
        <v>98</v>
      </c>
      <c r="F667" t="s">
        <v>27</v>
      </c>
      <c r="G667">
        <v>8652</v>
      </c>
      <c r="I667" s="7"/>
    </row>
    <row r="668" spans="1:9" x14ac:dyDescent="0.3">
      <c r="A668">
        <v>471691</v>
      </c>
      <c r="B668">
        <v>1279</v>
      </c>
      <c r="C668" s="1" t="s">
        <v>99</v>
      </c>
      <c r="D668" s="2">
        <v>45026.072916666664</v>
      </c>
      <c r="E668" t="s">
        <v>98</v>
      </c>
      <c r="F668" t="s">
        <v>69</v>
      </c>
      <c r="G668">
        <v>1314</v>
      </c>
      <c r="I668" s="7"/>
    </row>
    <row r="669" spans="1:9" x14ac:dyDescent="0.3">
      <c r="A669">
        <v>471801</v>
      </c>
      <c r="B669">
        <v>878</v>
      </c>
      <c r="C669" s="1" t="s">
        <v>113</v>
      </c>
      <c r="D669" s="2">
        <v>44945.05972222222</v>
      </c>
      <c r="E669" t="s">
        <v>98</v>
      </c>
      <c r="F669" t="s">
        <v>43</v>
      </c>
      <c r="G669">
        <v>1740</v>
      </c>
      <c r="I669" s="7"/>
    </row>
    <row r="670" spans="1:9" x14ac:dyDescent="0.3">
      <c r="A670">
        <v>471886</v>
      </c>
      <c r="B670">
        <v>1583</v>
      </c>
      <c r="C670" s="1" t="s">
        <v>106</v>
      </c>
      <c r="D670" s="2">
        <v>44928.986111111109</v>
      </c>
      <c r="E670" t="s">
        <v>191</v>
      </c>
      <c r="F670" t="s">
        <v>43</v>
      </c>
      <c r="G670">
        <v>4072</v>
      </c>
      <c r="I670" s="7"/>
    </row>
    <row r="671" spans="1:9" x14ac:dyDescent="0.3">
      <c r="A671">
        <v>472645</v>
      </c>
      <c r="B671">
        <v>1290</v>
      </c>
      <c r="C671" s="1" t="s">
        <v>99</v>
      </c>
      <c r="D671" s="2">
        <v>45243.058333333334</v>
      </c>
      <c r="E671" t="s">
        <v>96</v>
      </c>
      <c r="F671" t="s">
        <v>4</v>
      </c>
      <c r="G671">
        <v>3018</v>
      </c>
      <c r="I671" s="7"/>
    </row>
    <row r="672" spans="1:9" x14ac:dyDescent="0.3">
      <c r="A672">
        <v>473503</v>
      </c>
      <c r="B672">
        <v>1682</v>
      </c>
      <c r="C672" s="1" t="s">
        <v>100</v>
      </c>
      <c r="D672" s="2">
        <v>45146.976388888892</v>
      </c>
      <c r="E672" t="s">
        <v>191</v>
      </c>
      <c r="F672" t="s">
        <v>19</v>
      </c>
      <c r="G672">
        <v>1565</v>
      </c>
      <c r="I672" s="7"/>
    </row>
    <row r="673" spans="1:9" x14ac:dyDescent="0.3">
      <c r="A673">
        <v>474022</v>
      </c>
      <c r="B673">
        <v>1063</v>
      </c>
      <c r="C673" s="1" t="s">
        <v>113</v>
      </c>
      <c r="D673" s="2">
        <v>44993.952777777777</v>
      </c>
      <c r="E673" t="s">
        <v>96</v>
      </c>
      <c r="F673" t="s">
        <v>82</v>
      </c>
      <c r="G673">
        <v>2476</v>
      </c>
      <c r="I673" s="7"/>
    </row>
    <row r="674" spans="1:9" x14ac:dyDescent="0.3">
      <c r="A674">
        <v>474847</v>
      </c>
      <c r="B674">
        <v>1316</v>
      </c>
      <c r="C674" s="1" t="s">
        <v>101</v>
      </c>
      <c r="D674" s="2">
        <v>45202.017361111109</v>
      </c>
      <c r="E674" t="s">
        <v>98</v>
      </c>
      <c r="F674" t="s">
        <v>15</v>
      </c>
      <c r="G674">
        <v>4155</v>
      </c>
      <c r="I674" s="7"/>
    </row>
    <row r="675" spans="1:9" x14ac:dyDescent="0.3">
      <c r="A675">
        <v>476585</v>
      </c>
      <c r="B675">
        <v>645</v>
      </c>
      <c r="C675" s="1" t="s">
        <v>108</v>
      </c>
      <c r="D675" s="2">
        <v>45037.020833333336</v>
      </c>
      <c r="E675" t="s">
        <v>97</v>
      </c>
      <c r="F675" t="s">
        <v>66</v>
      </c>
      <c r="G675">
        <v>7949</v>
      </c>
      <c r="I675" s="7"/>
    </row>
    <row r="676" spans="1:9" x14ac:dyDescent="0.3">
      <c r="A676">
        <v>477068</v>
      </c>
      <c r="B676">
        <v>396</v>
      </c>
      <c r="C676" s="1" t="s">
        <v>105</v>
      </c>
      <c r="D676" s="2">
        <v>45188.05</v>
      </c>
      <c r="E676" t="s">
        <v>97</v>
      </c>
      <c r="F676" t="s">
        <v>78</v>
      </c>
      <c r="G676">
        <v>6110</v>
      </c>
      <c r="I676" s="7"/>
    </row>
    <row r="677" spans="1:9" x14ac:dyDescent="0.3">
      <c r="A677">
        <v>477337</v>
      </c>
      <c r="B677">
        <v>178</v>
      </c>
      <c r="C677" s="1" t="s">
        <v>113</v>
      </c>
      <c r="D677" s="2">
        <v>44950.954861111109</v>
      </c>
      <c r="E677" t="s">
        <v>97</v>
      </c>
      <c r="F677" t="s">
        <v>27</v>
      </c>
      <c r="G677">
        <v>8277</v>
      </c>
      <c r="I677" s="7"/>
    </row>
    <row r="678" spans="1:9" x14ac:dyDescent="0.3">
      <c r="A678">
        <v>477809</v>
      </c>
      <c r="B678">
        <v>292</v>
      </c>
      <c r="C678" s="1" t="s">
        <v>113</v>
      </c>
      <c r="D678" s="2">
        <v>45150.98333333333</v>
      </c>
      <c r="E678" t="s">
        <v>97</v>
      </c>
      <c r="F678" t="s">
        <v>43</v>
      </c>
      <c r="G678">
        <v>802</v>
      </c>
      <c r="I678" s="7"/>
    </row>
    <row r="679" spans="1:9" x14ac:dyDescent="0.3">
      <c r="A679">
        <v>477915</v>
      </c>
      <c r="B679">
        <v>965</v>
      </c>
      <c r="C679" s="1" t="s">
        <v>101</v>
      </c>
      <c r="D679" s="2">
        <v>45067.018750000003</v>
      </c>
      <c r="E679" t="s">
        <v>97</v>
      </c>
      <c r="F679" t="s">
        <v>43</v>
      </c>
      <c r="G679">
        <v>5391</v>
      </c>
      <c r="I679" s="7"/>
    </row>
    <row r="680" spans="1:9" x14ac:dyDescent="0.3">
      <c r="A680">
        <v>478198</v>
      </c>
      <c r="B680">
        <v>214</v>
      </c>
      <c r="C680" s="1" t="s">
        <v>99</v>
      </c>
      <c r="D680" s="2">
        <v>45220.038888888892</v>
      </c>
      <c r="E680" t="s">
        <v>96</v>
      </c>
      <c r="F680" t="s">
        <v>27</v>
      </c>
      <c r="G680">
        <v>9837</v>
      </c>
      <c r="I680" s="7"/>
    </row>
    <row r="681" spans="1:9" x14ac:dyDescent="0.3">
      <c r="A681">
        <v>479363</v>
      </c>
      <c r="B681">
        <v>1343</v>
      </c>
      <c r="C681" s="1" t="s">
        <v>99</v>
      </c>
      <c r="D681" s="2">
        <v>45115.001388888886</v>
      </c>
      <c r="E681" t="s">
        <v>96</v>
      </c>
      <c r="F681" t="s">
        <v>18</v>
      </c>
      <c r="G681">
        <v>1941</v>
      </c>
      <c r="I681" s="7"/>
    </row>
    <row r="682" spans="1:9" x14ac:dyDescent="0.3">
      <c r="A682">
        <v>479407</v>
      </c>
      <c r="B682">
        <v>1399</v>
      </c>
      <c r="C682" s="1" t="s">
        <v>101</v>
      </c>
      <c r="D682" s="2">
        <v>45263.943749999999</v>
      </c>
      <c r="E682" t="s">
        <v>97</v>
      </c>
      <c r="F682" t="s">
        <v>44</v>
      </c>
      <c r="G682">
        <v>1351</v>
      </c>
      <c r="I682" s="7"/>
    </row>
    <row r="683" spans="1:9" x14ac:dyDescent="0.3">
      <c r="A683">
        <v>479589</v>
      </c>
      <c r="B683">
        <v>180</v>
      </c>
      <c r="C683" s="1" t="s">
        <v>99</v>
      </c>
      <c r="D683" s="2">
        <v>45011.991666666669</v>
      </c>
      <c r="E683" t="s">
        <v>96</v>
      </c>
      <c r="F683" t="s">
        <v>81</v>
      </c>
      <c r="G683">
        <v>9486</v>
      </c>
      <c r="I683" s="7"/>
    </row>
    <row r="684" spans="1:9" x14ac:dyDescent="0.3">
      <c r="A684">
        <v>480827</v>
      </c>
      <c r="B684">
        <v>1498</v>
      </c>
      <c r="C684" s="1" t="s">
        <v>109</v>
      </c>
      <c r="D684" s="2">
        <v>44940.004166666666</v>
      </c>
      <c r="E684" t="s">
        <v>98</v>
      </c>
      <c r="F684" t="s">
        <v>88</v>
      </c>
      <c r="G684">
        <v>3032</v>
      </c>
      <c r="I684" s="7"/>
    </row>
    <row r="685" spans="1:9" x14ac:dyDescent="0.3">
      <c r="A685">
        <v>480878</v>
      </c>
      <c r="B685">
        <v>1229</v>
      </c>
      <c r="C685" s="1" t="s">
        <v>101</v>
      </c>
      <c r="D685" s="2">
        <v>45072.067361111112</v>
      </c>
      <c r="E685" t="s">
        <v>191</v>
      </c>
      <c r="F685" t="s">
        <v>86</v>
      </c>
      <c r="G685">
        <v>9502</v>
      </c>
      <c r="I685" s="7"/>
    </row>
    <row r="686" spans="1:9" x14ac:dyDescent="0.3">
      <c r="A686">
        <v>482210</v>
      </c>
      <c r="B686">
        <v>1507</v>
      </c>
      <c r="C686" s="1" t="s">
        <v>99</v>
      </c>
      <c r="D686" s="2">
        <v>45184.059027777781</v>
      </c>
      <c r="E686" t="s">
        <v>96</v>
      </c>
      <c r="F686" t="s">
        <v>8</v>
      </c>
      <c r="G686">
        <v>4514</v>
      </c>
      <c r="I686" s="7"/>
    </row>
    <row r="687" spans="1:9" x14ac:dyDescent="0.3">
      <c r="A687">
        <v>482277</v>
      </c>
      <c r="B687">
        <v>1808</v>
      </c>
      <c r="C687" s="1" t="s">
        <v>107</v>
      </c>
      <c r="D687" s="2">
        <v>45257.963888888888</v>
      </c>
      <c r="E687" t="s">
        <v>98</v>
      </c>
      <c r="F687" t="s">
        <v>90</v>
      </c>
      <c r="G687">
        <v>5415</v>
      </c>
      <c r="I687" s="7"/>
    </row>
    <row r="688" spans="1:9" x14ac:dyDescent="0.3">
      <c r="A688">
        <v>482282</v>
      </c>
      <c r="B688">
        <v>852</v>
      </c>
      <c r="C688" s="1" t="s">
        <v>99</v>
      </c>
      <c r="D688" s="2">
        <v>45154.043055555558</v>
      </c>
      <c r="E688" t="s">
        <v>96</v>
      </c>
      <c r="F688" t="s">
        <v>43</v>
      </c>
      <c r="G688">
        <v>348</v>
      </c>
      <c r="I688" s="7"/>
    </row>
    <row r="689" spans="1:9" x14ac:dyDescent="0.3">
      <c r="A689">
        <v>482555</v>
      </c>
      <c r="B689">
        <v>506</v>
      </c>
      <c r="C689" s="1" t="s">
        <v>99</v>
      </c>
      <c r="D689" s="2">
        <v>44951.697222222225</v>
      </c>
      <c r="E689" t="s">
        <v>97</v>
      </c>
      <c r="F689" t="s">
        <v>91</v>
      </c>
      <c r="G689">
        <v>6355</v>
      </c>
      <c r="I689" s="7"/>
    </row>
    <row r="690" spans="1:9" x14ac:dyDescent="0.3">
      <c r="A690">
        <v>483229</v>
      </c>
      <c r="B690">
        <v>577</v>
      </c>
      <c r="C690" s="1" t="s">
        <v>100</v>
      </c>
      <c r="D690" s="2">
        <v>44970.046527777777</v>
      </c>
      <c r="E690" t="s">
        <v>97</v>
      </c>
      <c r="F690" t="s">
        <v>78</v>
      </c>
      <c r="G690">
        <v>1958</v>
      </c>
      <c r="I690" s="7"/>
    </row>
    <row r="691" spans="1:9" x14ac:dyDescent="0.3">
      <c r="A691">
        <v>484489</v>
      </c>
      <c r="B691">
        <v>439</v>
      </c>
      <c r="C691" s="1" t="s">
        <v>105</v>
      </c>
      <c r="D691" s="2">
        <v>45256.01666666667</v>
      </c>
      <c r="E691" t="s">
        <v>191</v>
      </c>
      <c r="F691" t="s">
        <v>29</v>
      </c>
      <c r="G691">
        <v>6346</v>
      </c>
      <c r="I691" s="7"/>
    </row>
    <row r="692" spans="1:9" x14ac:dyDescent="0.3">
      <c r="A692">
        <v>484525</v>
      </c>
      <c r="B692">
        <v>961</v>
      </c>
      <c r="C692" s="1" t="s">
        <v>99</v>
      </c>
      <c r="D692" s="2">
        <v>45270.996527777781</v>
      </c>
      <c r="E692" t="s">
        <v>191</v>
      </c>
      <c r="F692" t="s">
        <v>34</v>
      </c>
      <c r="G692">
        <v>3218</v>
      </c>
      <c r="I692" s="7"/>
    </row>
    <row r="693" spans="1:9" x14ac:dyDescent="0.3">
      <c r="A693">
        <v>484688</v>
      </c>
      <c r="B693">
        <v>841</v>
      </c>
      <c r="C693" s="1" t="s">
        <v>99</v>
      </c>
      <c r="D693" s="2">
        <v>45068.005555555559</v>
      </c>
      <c r="E693" t="s">
        <v>97</v>
      </c>
      <c r="F693" t="s">
        <v>87</v>
      </c>
      <c r="G693">
        <v>5991</v>
      </c>
      <c r="I693" s="7"/>
    </row>
    <row r="694" spans="1:9" x14ac:dyDescent="0.3">
      <c r="A694">
        <v>485583</v>
      </c>
      <c r="B694">
        <v>399</v>
      </c>
      <c r="C694" s="1" t="s">
        <v>113</v>
      </c>
      <c r="D694" s="2">
        <v>45000.064583333333</v>
      </c>
      <c r="E694" t="s">
        <v>98</v>
      </c>
      <c r="F694" t="s">
        <v>40</v>
      </c>
      <c r="G694">
        <v>5485</v>
      </c>
      <c r="I694" s="7"/>
    </row>
    <row r="695" spans="1:9" x14ac:dyDescent="0.3">
      <c r="A695">
        <v>485658</v>
      </c>
      <c r="B695">
        <v>1222</v>
      </c>
      <c r="C695" s="1" t="s">
        <v>105</v>
      </c>
      <c r="D695" s="2">
        <v>44988.00277777778</v>
      </c>
      <c r="E695" t="s">
        <v>191</v>
      </c>
      <c r="F695" t="s">
        <v>69</v>
      </c>
      <c r="G695">
        <v>6370</v>
      </c>
      <c r="I695" s="7"/>
    </row>
    <row r="696" spans="1:9" x14ac:dyDescent="0.3">
      <c r="A696">
        <v>487191</v>
      </c>
      <c r="B696">
        <v>404</v>
      </c>
      <c r="C696" s="1" t="s">
        <v>109</v>
      </c>
      <c r="D696" s="2">
        <v>44964.040277777778</v>
      </c>
      <c r="E696" t="s">
        <v>191</v>
      </c>
      <c r="F696" t="s">
        <v>85</v>
      </c>
      <c r="G696">
        <v>4492</v>
      </c>
      <c r="I696" s="7"/>
    </row>
    <row r="697" spans="1:9" x14ac:dyDescent="0.3">
      <c r="A697">
        <v>488698</v>
      </c>
      <c r="B697">
        <v>1714</v>
      </c>
      <c r="C697" s="1" t="s">
        <v>105</v>
      </c>
      <c r="D697" s="2">
        <v>44996.052083333336</v>
      </c>
      <c r="E697" t="s">
        <v>98</v>
      </c>
      <c r="F697" t="s">
        <v>43</v>
      </c>
      <c r="G697">
        <v>5107</v>
      </c>
      <c r="I697" s="7"/>
    </row>
    <row r="698" spans="1:9" x14ac:dyDescent="0.3">
      <c r="A698">
        <v>489692</v>
      </c>
      <c r="B698">
        <v>1249</v>
      </c>
      <c r="C698" s="1" t="s">
        <v>99</v>
      </c>
      <c r="D698" s="2">
        <v>45192.015972222223</v>
      </c>
      <c r="E698" t="s">
        <v>191</v>
      </c>
      <c r="F698" t="s">
        <v>81</v>
      </c>
      <c r="G698">
        <v>9580</v>
      </c>
      <c r="I698" s="7"/>
    </row>
    <row r="699" spans="1:9" x14ac:dyDescent="0.3">
      <c r="A699">
        <v>489835</v>
      </c>
      <c r="B699">
        <v>974</v>
      </c>
      <c r="C699" s="1" t="s">
        <v>100</v>
      </c>
      <c r="D699" s="2">
        <v>45208.05972222222</v>
      </c>
      <c r="E699" t="s">
        <v>96</v>
      </c>
      <c r="F699" t="s">
        <v>71</v>
      </c>
      <c r="G699">
        <v>6589</v>
      </c>
      <c r="I699" s="7"/>
    </row>
    <row r="700" spans="1:9" x14ac:dyDescent="0.3">
      <c r="A700">
        <v>490691</v>
      </c>
      <c r="B700">
        <v>1658</v>
      </c>
      <c r="C700" s="1" t="s">
        <v>99</v>
      </c>
      <c r="D700" s="2">
        <v>45290.052777777775</v>
      </c>
      <c r="E700" t="s">
        <v>97</v>
      </c>
      <c r="F700" t="s">
        <v>7</v>
      </c>
      <c r="G700">
        <v>6947</v>
      </c>
      <c r="I700" s="7"/>
    </row>
    <row r="701" spans="1:9" x14ac:dyDescent="0.3">
      <c r="A701">
        <v>491960</v>
      </c>
      <c r="B701">
        <v>564</v>
      </c>
      <c r="C701" s="1" t="s">
        <v>99</v>
      </c>
      <c r="D701" s="2">
        <v>45117.005555555559</v>
      </c>
      <c r="E701" t="s">
        <v>96</v>
      </c>
      <c r="F701" t="s">
        <v>27</v>
      </c>
      <c r="G701">
        <v>1650</v>
      </c>
      <c r="I701" s="7"/>
    </row>
    <row r="702" spans="1:9" x14ac:dyDescent="0.3">
      <c r="A702">
        <v>492855</v>
      </c>
      <c r="B702">
        <v>1294</v>
      </c>
      <c r="C702" s="1" t="s">
        <v>100</v>
      </c>
      <c r="D702" s="2">
        <v>45285.959722222222</v>
      </c>
      <c r="E702" t="s">
        <v>97</v>
      </c>
      <c r="F702" t="s">
        <v>65</v>
      </c>
      <c r="G702">
        <v>9532</v>
      </c>
      <c r="I702" s="7"/>
    </row>
    <row r="703" spans="1:9" x14ac:dyDescent="0.3">
      <c r="A703">
        <v>492948</v>
      </c>
      <c r="B703">
        <v>1109</v>
      </c>
      <c r="C703" s="1" t="s">
        <v>113</v>
      </c>
      <c r="D703" s="2">
        <v>45160.036805555559</v>
      </c>
      <c r="E703" t="s">
        <v>98</v>
      </c>
      <c r="F703" t="s">
        <v>24</v>
      </c>
      <c r="G703">
        <v>709</v>
      </c>
      <c r="I703" s="7"/>
    </row>
    <row r="704" spans="1:9" x14ac:dyDescent="0.3">
      <c r="A704">
        <v>493043</v>
      </c>
      <c r="B704">
        <v>1357</v>
      </c>
      <c r="C704" s="1" t="s">
        <v>111</v>
      </c>
      <c r="D704" s="2">
        <v>45181.954861111109</v>
      </c>
      <c r="E704" t="s">
        <v>96</v>
      </c>
      <c r="F704" t="s">
        <v>27</v>
      </c>
      <c r="G704">
        <v>852</v>
      </c>
      <c r="I704" s="7"/>
    </row>
    <row r="705" spans="1:9" x14ac:dyDescent="0.3">
      <c r="A705">
        <v>493111</v>
      </c>
      <c r="B705">
        <v>1962</v>
      </c>
      <c r="C705" s="1" t="s">
        <v>99</v>
      </c>
      <c r="D705" s="2">
        <v>44935.963888888888</v>
      </c>
      <c r="E705" t="s">
        <v>97</v>
      </c>
      <c r="F705" t="s">
        <v>66</v>
      </c>
      <c r="G705">
        <v>6279</v>
      </c>
      <c r="I705" s="7"/>
    </row>
    <row r="706" spans="1:9" x14ac:dyDescent="0.3">
      <c r="A706">
        <v>493809</v>
      </c>
      <c r="B706">
        <v>799</v>
      </c>
      <c r="C706" s="1" t="s">
        <v>99</v>
      </c>
      <c r="D706" s="2">
        <v>44969.083333333336</v>
      </c>
      <c r="E706" t="s">
        <v>191</v>
      </c>
      <c r="F706" t="s">
        <v>78</v>
      </c>
      <c r="G706">
        <v>8809</v>
      </c>
      <c r="I706" s="7"/>
    </row>
    <row r="707" spans="1:9" x14ac:dyDescent="0.3">
      <c r="A707">
        <v>493810</v>
      </c>
      <c r="B707">
        <v>1040</v>
      </c>
      <c r="C707" s="1" t="s">
        <v>113</v>
      </c>
      <c r="D707" s="2">
        <v>45122.958333333336</v>
      </c>
      <c r="E707" t="s">
        <v>97</v>
      </c>
      <c r="F707" t="s">
        <v>77</v>
      </c>
      <c r="G707">
        <v>1550</v>
      </c>
      <c r="I707" s="7"/>
    </row>
    <row r="708" spans="1:9" x14ac:dyDescent="0.3">
      <c r="A708">
        <v>495154</v>
      </c>
      <c r="B708">
        <v>1911</v>
      </c>
      <c r="C708" s="1" t="s">
        <v>101</v>
      </c>
      <c r="D708" s="2">
        <v>44991.996527777781</v>
      </c>
      <c r="E708" t="s">
        <v>97</v>
      </c>
      <c r="F708" t="s">
        <v>64</v>
      </c>
      <c r="G708">
        <v>5800</v>
      </c>
      <c r="I708" s="7"/>
    </row>
    <row r="709" spans="1:9" x14ac:dyDescent="0.3">
      <c r="A709">
        <v>495680</v>
      </c>
      <c r="B709">
        <v>276</v>
      </c>
      <c r="C709" s="1" t="s">
        <v>113</v>
      </c>
      <c r="D709" s="2">
        <v>45103.03402777778</v>
      </c>
      <c r="E709" t="s">
        <v>97</v>
      </c>
      <c r="F709" t="s">
        <v>30</v>
      </c>
      <c r="G709">
        <v>2665</v>
      </c>
      <c r="I709" s="7"/>
    </row>
    <row r="710" spans="1:9" x14ac:dyDescent="0.3">
      <c r="A710">
        <v>497302</v>
      </c>
      <c r="B710">
        <v>1539</v>
      </c>
      <c r="C710" s="1" t="s">
        <v>99</v>
      </c>
      <c r="D710" s="2">
        <v>45177.978472222225</v>
      </c>
      <c r="E710" t="s">
        <v>98</v>
      </c>
      <c r="F710" t="s">
        <v>53</v>
      </c>
      <c r="G710">
        <v>7579</v>
      </c>
      <c r="I710" s="7"/>
    </row>
    <row r="711" spans="1:9" x14ac:dyDescent="0.3">
      <c r="A711">
        <v>497663</v>
      </c>
      <c r="B711">
        <v>596</v>
      </c>
      <c r="C711" s="1" t="s">
        <v>102</v>
      </c>
      <c r="D711" s="2">
        <v>45236.002083333333</v>
      </c>
      <c r="E711" t="s">
        <v>96</v>
      </c>
      <c r="F711" t="s">
        <v>85</v>
      </c>
      <c r="G711">
        <v>6580</v>
      </c>
      <c r="I711" s="7"/>
    </row>
    <row r="712" spans="1:9" x14ac:dyDescent="0.3">
      <c r="A712">
        <v>498278</v>
      </c>
      <c r="B712">
        <v>540</v>
      </c>
      <c r="C712" s="1" t="s">
        <v>101</v>
      </c>
      <c r="D712" s="2">
        <v>45090.046527777777</v>
      </c>
      <c r="E712" t="s">
        <v>96</v>
      </c>
      <c r="F712" t="s">
        <v>51</v>
      </c>
      <c r="G712">
        <v>4974</v>
      </c>
      <c r="I712" s="7"/>
    </row>
    <row r="713" spans="1:9" x14ac:dyDescent="0.3">
      <c r="A713">
        <v>498746</v>
      </c>
      <c r="B713">
        <v>1475</v>
      </c>
      <c r="C713" s="1" t="s">
        <v>105</v>
      </c>
      <c r="D713" s="2">
        <v>45080.006249999999</v>
      </c>
      <c r="E713" t="s">
        <v>97</v>
      </c>
      <c r="F713" t="s">
        <v>68</v>
      </c>
      <c r="G713">
        <v>6335</v>
      </c>
      <c r="I713" s="7"/>
    </row>
    <row r="714" spans="1:9" x14ac:dyDescent="0.3">
      <c r="A714">
        <v>499145</v>
      </c>
      <c r="B714">
        <v>61</v>
      </c>
      <c r="C714" s="1" t="s">
        <v>105</v>
      </c>
      <c r="D714" s="2">
        <v>45168.95416666667</v>
      </c>
      <c r="E714" t="s">
        <v>98</v>
      </c>
      <c r="F714" t="s">
        <v>43</v>
      </c>
      <c r="G714">
        <v>165</v>
      </c>
      <c r="I714" s="7"/>
    </row>
    <row r="715" spans="1:9" x14ac:dyDescent="0.3">
      <c r="A715">
        <v>499301</v>
      </c>
      <c r="B715">
        <v>125</v>
      </c>
      <c r="C715" s="1" t="s">
        <v>105</v>
      </c>
      <c r="D715" s="2">
        <v>45215.061111111114</v>
      </c>
      <c r="E715" t="s">
        <v>98</v>
      </c>
      <c r="F715" t="s">
        <v>27</v>
      </c>
      <c r="G715">
        <v>8557</v>
      </c>
      <c r="I715" s="7"/>
    </row>
    <row r="716" spans="1:9" x14ac:dyDescent="0.3">
      <c r="A716">
        <v>499444</v>
      </c>
      <c r="B716">
        <v>122</v>
      </c>
      <c r="C716" s="1" t="s">
        <v>105</v>
      </c>
      <c r="D716" s="2">
        <v>45131.002083333333</v>
      </c>
      <c r="E716" t="s">
        <v>98</v>
      </c>
      <c r="F716" t="s">
        <v>69</v>
      </c>
      <c r="G716">
        <v>9615</v>
      </c>
      <c r="I716" s="7"/>
    </row>
    <row r="717" spans="1:9" x14ac:dyDescent="0.3">
      <c r="A717">
        <v>500116</v>
      </c>
      <c r="B717">
        <v>1317</v>
      </c>
      <c r="C717" s="1" t="s">
        <v>100</v>
      </c>
      <c r="D717" s="2">
        <v>45072.044444444444</v>
      </c>
      <c r="E717" t="s">
        <v>96</v>
      </c>
      <c r="F717" t="s">
        <v>43</v>
      </c>
      <c r="G717">
        <v>4269</v>
      </c>
      <c r="I717" s="7"/>
    </row>
    <row r="718" spans="1:9" x14ac:dyDescent="0.3">
      <c r="A718">
        <v>500630</v>
      </c>
      <c r="B718">
        <v>548</v>
      </c>
      <c r="C718" s="1" t="s">
        <v>99</v>
      </c>
      <c r="D718" s="2">
        <v>45091.020138888889</v>
      </c>
      <c r="E718" t="s">
        <v>96</v>
      </c>
      <c r="F718" t="s">
        <v>22</v>
      </c>
      <c r="G718">
        <v>3906</v>
      </c>
      <c r="I718" s="7"/>
    </row>
    <row r="719" spans="1:9" x14ac:dyDescent="0.3">
      <c r="A719">
        <v>501314</v>
      </c>
      <c r="B719">
        <v>319</v>
      </c>
      <c r="C719" s="1" t="s">
        <v>113</v>
      </c>
      <c r="D719" s="2">
        <v>44963.950694444444</v>
      </c>
      <c r="E719" t="s">
        <v>98</v>
      </c>
      <c r="F719" t="s">
        <v>4</v>
      </c>
      <c r="G719">
        <v>2512</v>
      </c>
      <c r="I719" s="7"/>
    </row>
    <row r="720" spans="1:9" x14ac:dyDescent="0.3">
      <c r="A720">
        <v>502404</v>
      </c>
      <c r="B720">
        <v>62</v>
      </c>
      <c r="C720" s="1" t="s">
        <v>99</v>
      </c>
      <c r="D720" s="2">
        <v>44973.993750000001</v>
      </c>
      <c r="E720" t="s">
        <v>97</v>
      </c>
      <c r="F720" t="s">
        <v>19</v>
      </c>
      <c r="G720">
        <v>3368</v>
      </c>
      <c r="I720" s="7"/>
    </row>
    <row r="721" spans="1:9" x14ac:dyDescent="0.3">
      <c r="A721">
        <v>503957</v>
      </c>
      <c r="B721">
        <v>1442</v>
      </c>
      <c r="C721" s="1" t="s">
        <v>99</v>
      </c>
      <c r="D721" s="2">
        <v>45187.04583333333</v>
      </c>
      <c r="E721" t="s">
        <v>97</v>
      </c>
      <c r="F721" t="s">
        <v>35</v>
      </c>
      <c r="G721">
        <v>2938</v>
      </c>
      <c r="I721" s="7"/>
    </row>
    <row r="722" spans="1:9" x14ac:dyDescent="0.3">
      <c r="A722">
        <v>504071</v>
      </c>
      <c r="B722">
        <v>1811</v>
      </c>
      <c r="C722" s="1" t="s">
        <v>99</v>
      </c>
      <c r="D722" s="2">
        <v>45152.022222222222</v>
      </c>
      <c r="E722" t="s">
        <v>191</v>
      </c>
      <c r="F722" t="s">
        <v>15</v>
      </c>
      <c r="G722">
        <v>2261</v>
      </c>
      <c r="I722" s="7"/>
    </row>
    <row r="723" spans="1:9" x14ac:dyDescent="0.3">
      <c r="A723">
        <v>504938</v>
      </c>
      <c r="B723">
        <v>84</v>
      </c>
      <c r="C723" s="1" t="s">
        <v>99</v>
      </c>
      <c r="D723" s="2">
        <v>45117.98333333333</v>
      </c>
      <c r="F723" t="s">
        <v>28</v>
      </c>
      <c r="G723">
        <v>6541</v>
      </c>
      <c r="I723" s="7"/>
    </row>
    <row r="724" spans="1:9" x14ac:dyDescent="0.3">
      <c r="A724">
        <v>505298</v>
      </c>
      <c r="B724">
        <v>1854</v>
      </c>
      <c r="C724" s="1" t="s">
        <v>99</v>
      </c>
      <c r="D724" s="2">
        <v>45111.023611111108</v>
      </c>
      <c r="E724" t="s">
        <v>96</v>
      </c>
      <c r="F724" t="s">
        <v>78</v>
      </c>
      <c r="G724">
        <v>7393</v>
      </c>
      <c r="I724" s="7"/>
    </row>
    <row r="725" spans="1:9" x14ac:dyDescent="0.3">
      <c r="A725">
        <v>506188</v>
      </c>
      <c r="B725">
        <v>515</v>
      </c>
      <c r="C725" s="1" t="s">
        <v>105</v>
      </c>
      <c r="D725" s="2">
        <v>44970.025000000001</v>
      </c>
      <c r="E725" t="s">
        <v>96</v>
      </c>
      <c r="F725" t="s">
        <v>27</v>
      </c>
      <c r="G725">
        <v>2177</v>
      </c>
      <c r="I725" s="7"/>
    </row>
    <row r="726" spans="1:9" x14ac:dyDescent="0.3">
      <c r="A726">
        <v>506560</v>
      </c>
      <c r="B726">
        <v>301</v>
      </c>
      <c r="C726" s="1" t="s">
        <v>113</v>
      </c>
      <c r="D726" s="2">
        <v>44952.013888888891</v>
      </c>
      <c r="E726" t="s">
        <v>97</v>
      </c>
      <c r="F726" t="s">
        <v>46</v>
      </c>
      <c r="G726">
        <v>2071</v>
      </c>
      <c r="I726" s="7"/>
    </row>
    <row r="727" spans="1:9" x14ac:dyDescent="0.3">
      <c r="A727">
        <v>506882</v>
      </c>
      <c r="B727">
        <v>197</v>
      </c>
      <c r="C727" s="1" t="s">
        <v>99</v>
      </c>
      <c r="D727" s="2">
        <v>45232.05972222222</v>
      </c>
      <c r="E727" t="s">
        <v>98</v>
      </c>
      <c r="F727" t="s">
        <v>27</v>
      </c>
      <c r="G727">
        <v>3087</v>
      </c>
      <c r="I727" s="7"/>
    </row>
    <row r="728" spans="1:9" x14ac:dyDescent="0.3">
      <c r="A728">
        <v>507043</v>
      </c>
      <c r="B728">
        <v>933</v>
      </c>
      <c r="C728" s="1" t="s">
        <v>99</v>
      </c>
      <c r="D728" s="2">
        <v>45126.073611111111</v>
      </c>
      <c r="E728" t="s">
        <v>191</v>
      </c>
      <c r="F728" t="s">
        <v>27</v>
      </c>
      <c r="G728">
        <v>6796</v>
      </c>
      <c r="I728" s="7"/>
    </row>
    <row r="729" spans="1:9" x14ac:dyDescent="0.3">
      <c r="A729">
        <v>508458</v>
      </c>
      <c r="B729">
        <v>864</v>
      </c>
      <c r="C729" s="1" t="s">
        <v>99</v>
      </c>
      <c r="D729" s="2">
        <v>45086.057638888888</v>
      </c>
      <c r="E729" t="s">
        <v>98</v>
      </c>
      <c r="F729" t="s">
        <v>18</v>
      </c>
      <c r="G729">
        <v>1522</v>
      </c>
      <c r="I729" s="7"/>
    </row>
    <row r="730" spans="1:9" x14ac:dyDescent="0.3">
      <c r="A730">
        <v>508989</v>
      </c>
      <c r="B730">
        <v>1307</v>
      </c>
      <c r="C730" s="1" t="s">
        <v>100</v>
      </c>
      <c r="D730" s="2">
        <v>44988.04583333333</v>
      </c>
      <c r="E730" t="s">
        <v>96</v>
      </c>
      <c r="F730" t="s">
        <v>76</v>
      </c>
      <c r="G730">
        <v>3733</v>
      </c>
      <c r="I730" s="7"/>
    </row>
    <row r="731" spans="1:9" x14ac:dyDescent="0.3">
      <c r="A731">
        <v>509663</v>
      </c>
      <c r="B731">
        <v>1437</v>
      </c>
      <c r="C731" s="1" t="s">
        <v>99</v>
      </c>
      <c r="D731" s="2">
        <v>45102.002083333333</v>
      </c>
      <c r="E731" t="s">
        <v>97</v>
      </c>
      <c r="F731" t="s">
        <v>81</v>
      </c>
      <c r="G731">
        <v>6211</v>
      </c>
      <c r="I731" s="7"/>
    </row>
    <row r="732" spans="1:9" x14ac:dyDescent="0.3">
      <c r="A732">
        <v>510478</v>
      </c>
      <c r="B732">
        <v>12</v>
      </c>
      <c r="C732" s="1" t="s">
        <v>105</v>
      </c>
      <c r="D732" s="2">
        <v>44998.968055555553</v>
      </c>
      <c r="E732" t="s">
        <v>97</v>
      </c>
      <c r="F732" t="s">
        <v>88</v>
      </c>
      <c r="G732">
        <v>4788</v>
      </c>
      <c r="I732" s="7"/>
    </row>
    <row r="733" spans="1:9" x14ac:dyDescent="0.3">
      <c r="A733">
        <v>510541</v>
      </c>
      <c r="B733">
        <v>1007</v>
      </c>
      <c r="C733" s="1" t="s">
        <v>99</v>
      </c>
      <c r="D733" s="2">
        <v>44988.007638888892</v>
      </c>
      <c r="E733" t="s">
        <v>191</v>
      </c>
      <c r="F733" t="s">
        <v>86</v>
      </c>
      <c r="G733">
        <v>8601</v>
      </c>
      <c r="I733" s="7"/>
    </row>
    <row r="734" spans="1:9" x14ac:dyDescent="0.3">
      <c r="A734">
        <v>510910</v>
      </c>
      <c r="B734">
        <v>1461</v>
      </c>
      <c r="C734" s="1" t="s">
        <v>99</v>
      </c>
      <c r="D734" s="2">
        <v>44929.981944444444</v>
      </c>
      <c r="E734" t="s">
        <v>191</v>
      </c>
      <c r="F734" t="s">
        <v>8</v>
      </c>
      <c r="G734">
        <v>1323</v>
      </c>
      <c r="I734" s="7"/>
    </row>
    <row r="735" spans="1:9" x14ac:dyDescent="0.3">
      <c r="A735">
        <v>510973</v>
      </c>
      <c r="B735">
        <v>679</v>
      </c>
      <c r="C735" s="1" t="s">
        <v>106</v>
      </c>
      <c r="D735" s="2">
        <v>44976.044444444444</v>
      </c>
      <c r="E735" t="s">
        <v>96</v>
      </c>
      <c r="F735" t="s">
        <v>90</v>
      </c>
      <c r="G735">
        <v>7192</v>
      </c>
      <c r="I735" s="7"/>
    </row>
    <row r="736" spans="1:9" x14ac:dyDescent="0.3">
      <c r="A736">
        <v>511431</v>
      </c>
      <c r="B736">
        <v>1125</v>
      </c>
      <c r="C736" s="1" t="s">
        <v>106</v>
      </c>
      <c r="D736" s="2">
        <v>45145.065972222219</v>
      </c>
      <c r="E736" t="s">
        <v>97</v>
      </c>
      <c r="F736" t="s">
        <v>43</v>
      </c>
      <c r="G736">
        <v>1624</v>
      </c>
      <c r="I736" s="7"/>
    </row>
    <row r="737" spans="1:9" x14ac:dyDescent="0.3">
      <c r="A737">
        <v>512440</v>
      </c>
      <c r="B737">
        <v>99</v>
      </c>
      <c r="C737" s="1" t="s">
        <v>101</v>
      </c>
      <c r="D737" s="2">
        <v>45084.03125</v>
      </c>
      <c r="E737" t="s">
        <v>97</v>
      </c>
      <c r="F737" t="s">
        <v>91</v>
      </c>
      <c r="G737">
        <v>4280</v>
      </c>
      <c r="I737" s="7"/>
    </row>
    <row r="738" spans="1:9" x14ac:dyDescent="0.3">
      <c r="A738">
        <v>513417</v>
      </c>
      <c r="B738">
        <v>1836</v>
      </c>
      <c r="C738" s="1" t="s">
        <v>100</v>
      </c>
      <c r="D738" s="2">
        <v>45190.033333333333</v>
      </c>
      <c r="E738" t="s">
        <v>96</v>
      </c>
      <c r="F738" t="s">
        <v>78</v>
      </c>
      <c r="G738">
        <v>2613</v>
      </c>
      <c r="I738" s="7"/>
    </row>
    <row r="739" spans="1:9" x14ac:dyDescent="0.3">
      <c r="A739">
        <v>513459</v>
      </c>
      <c r="B739">
        <v>961</v>
      </c>
      <c r="C739" s="1" t="s">
        <v>99</v>
      </c>
      <c r="D739" s="2">
        <v>44966.004166666666</v>
      </c>
      <c r="E739" t="s">
        <v>96</v>
      </c>
      <c r="F739" t="s">
        <v>29</v>
      </c>
      <c r="G739">
        <v>9907</v>
      </c>
      <c r="I739" s="7"/>
    </row>
    <row r="740" spans="1:9" x14ac:dyDescent="0.3">
      <c r="A740">
        <v>514198</v>
      </c>
      <c r="B740">
        <v>1617</v>
      </c>
      <c r="C740" s="1" t="s">
        <v>104</v>
      </c>
      <c r="D740" s="2">
        <v>45253.051388888889</v>
      </c>
      <c r="E740" t="s">
        <v>96</v>
      </c>
      <c r="F740" t="s">
        <v>34</v>
      </c>
      <c r="G740">
        <v>9711</v>
      </c>
      <c r="I740" s="7"/>
    </row>
    <row r="741" spans="1:9" x14ac:dyDescent="0.3">
      <c r="A741">
        <v>514550</v>
      </c>
      <c r="B741">
        <v>178</v>
      </c>
      <c r="C741" s="1" t="s">
        <v>113</v>
      </c>
      <c r="D741" s="2">
        <v>45078.067361111112</v>
      </c>
      <c r="E741" t="s">
        <v>97</v>
      </c>
      <c r="F741" t="s">
        <v>68</v>
      </c>
      <c r="G741">
        <v>9871</v>
      </c>
      <c r="I741" s="7"/>
    </row>
    <row r="742" spans="1:9" x14ac:dyDescent="0.3">
      <c r="A742">
        <v>515145</v>
      </c>
      <c r="B742">
        <v>667</v>
      </c>
      <c r="C742" s="1" t="s">
        <v>100</v>
      </c>
      <c r="D742" s="2">
        <v>45251.938194444447</v>
      </c>
      <c r="E742" t="s">
        <v>96</v>
      </c>
      <c r="F742" t="s">
        <v>40</v>
      </c>
      <c r="G742">
        <v>6458</v>
      </c>
      <c r="I742" s="7"/>
    </row>
    <row r="743" spans="1:9" x14ac:dyDescent="0.3">
      <c r="A743">
        <v>515694</v>
      </c>
      <c r="B743">
        <v>1034</v>
      </c>
      <c r="C743" s="1" t="s">
        <v>107</v>
      </c>
      <c r="D743" s="2">
        <v>45262.0625</v>
      </c>
      <c r="E743" t="s">
        <v>96</v>
      </c>
      <c r="F743" t="s">
        <v>69</v>
      </c>
      <c r="G743">
        <v>462</v>
      </c>
      <c r="I743" s="7"/>
    </row>
    <row r="744" spans="1:9" x14ac:dyDescent="0.3">
      <c r="A744">
        <v>517514</v>
      </c>
      <c r="B744">
        <v>459</v>
      </c>
      <c r="C744" s="1" t="s">
        <v>107</v>
      </c>
      <c r="D744" s="2">
        <v>45029.954861111109</v>
      </c>
      <c r="E744" t="s">
        <v>96</v>
      </c>
      <c r="F744" t="s">
        <v>42</v>
      </c>
      <c r="G744">
        <v>1379</v>
      </c>
      <c r="I744" s="7"/>
    </row>
    <row r="745" spans="1:9" x14ac:dyDescent="0.3">
      <c r="A745">
        <v>517568</v>
      </c>
      <c r="B745">
        <v>1475</v>
      </c>
      <c r="C745" s="1" t="s">
        <v>105</v>
      </c>
      <c r="D745" s="2">
        <v>45200.020833333336</v>
      </c>
      <c r="E745" t="s">
        <v>96</v>
      </c>
      <c r="F745" t="s">
        <v>43</v>
      </c>
      <c r="G745">
        <v>794</v>
      </c>
      <c r="I745" s="7"/>
    </row>
    <row r="746" spans="1:9" x14ac:dyDescent="0.3">
      <c r="A746">
        <v>517712</v>
      </c>
      <c r="B746">
        <v>817</v>
      </c>
      <c r="C746" s="1" t="s">
        <v>99</v>
      </c>
      <c r="D746" s="2">
        <v>45158.039583333331</v>
      </c>
      <c r="E746" t="s">
        <v>96</v>
      </c>
      <c r="F746" t="s">
        <v>44</v>
      </c>
      <c r="G746">
        <v>8560</v>
      </c>
      <c r="I746" s="7"/>
    </row>
    <row r="747" spans="1:9" x14ac:dyDescent="0.3">
      <c r="A747">
        <v>519130</v>
      </c>
      <c r="B747">
        <v>1036</v>
      </c>
      <c r="C747" s="1" t="s">
        <v>113</v>
      </c>
      <c r="D747" s="2">
        <v>45197.024305555555</v>
      </c>
      <c r="E747" t="s">
        <v>98</v>
      </c>
      <c r="F747" t="s">
        <v>81</v>
      </c>
      <c r="G747">
        <v>6750</v>
      </c>
      <c r="I747" s="7"/>
    </row>
    <row r="748" spans="1:9" x14ac:dyDescent="0.3">
      <c r="A748">
        <v>520080</v>
      </c>
      <c r="B748">
        <v>922</v>
      </c>
      <c r="C748" s="1" t="s">
        <v>110</v>
      </c>
      <c r="D748" s="2">
        <v>45217.06527777778</v>
      </c>
      <c r="E748" t="s">
        <v>191</v>
      </c>
      <c r="F748" t="s">
        <v>71</v>
      </c>
      <c r="G748">
        <v>917</v>
      </c>
      <c r="I748" s="7"/>
    </row>
    <row r="749" spans="1:9" x14ac:dyDescent="0.3">
      <c r="A749">
        <v>520860</v>
      </c>
      <c r="B749">
        <v>848</v>
      </c>
      <c r="C749" s="1" t="s">
        <v>99</v>
      </c>
      <c r="D749" s="2">
        <v>44949.943749999999</v>
      </c>
      <c r="E749" t="s">
        <v>97</v>
      </c>
      <c r="F749" t="s">
        <v>6</v>
      </c>
      <c r="G749">
        <v>7161</v>
      </c>
      <c r="I749" s="7"/>
    </row>
    <row r="750" spans="1:9" x14ac:dyDescent="0.3">
      <c r="A750">
        <v>520868</v>
      </c>
      <c r="B750">
        <v>1941</v>
      </c>
      <c r="C750" s="1" t="s">
        <v>105</v>
      </c>
      <c r="D750" s="2">
        <v>45254.029861111114</v>
      </c>
      <c r="E750" t="s">
        <v>96</v>
      </c>
      <c r="F750" t="s">
        <v>7</v>
      </c>
      <c r="G750">
        <v>870</v>
      </c>
      <c r="I750" s="7"/>
    </row>
    <row r="751" spans="1:9" x14ac:dyDescent="0.3">
      <c r="A751">
        <v>521015</v>
      </c>
      <c r="B751">
        <v>1351</v>
      </c>
      <c r="C751" s="1" t="s">
        <v>105</v>
      </c>
      <c r="D751" s="2">
        <v>45020.04791666667</v>
      </c>
      <c r="E751" t="s">
        <v>98</v>
      </c>
      <c r="F751" t="s">
        <v>27</v>
      </c>
      <c r="G751">
        <v>9200</v>
      </c>
      <c r="I751" s="7"/>
    </row>
    <row r="752" spans="1:9" x14ac:dyDescent="0.3">
      <c r="A752">
        <v>521330</v>
      </c>
      <c r="B752">
        <v>1714</v>
      </c>
      <c r="C752" s="1" t="s">
        <v>105</v>
      </c>
      <c r="D752" s="2">
        <v>45144.97152777778</v>
      </c>
      <c r="E752" t="s">
        <v>98</v>
      </c>
      <c r="F752" t="s">
        <v>43</v>
      </c>
      <c r="G752">
        <v>9321</v>
      </c>
      <c r="I752" s="7"/>
    </row>
    <row r="753" spans="1:9" x14ac:dyDescent="0.3">
      <c r="A753">
        <v>521761</v>
      </c>
      <c r="B753">
        <v>1504</v>
      </c>
      <c r="C753" s="1" t="s">
        <v>100</v>
      </c>
      <c r="D753" s="2">
        <v>45113.975694444445</v>
      </c>
      <c r="E753" t="s">
        <v>191</v>
      </c>
      <c r="F753" t="s">
        <v>69</v>
      </c>
      <c r="G753">
        <v>4462</v>
      </c>
      <c r="I753" s="7"/>
    </row>
    <row r="754" spans="1:9" x14ac:dyDescent="0.3">
      <c r="A754">
        <v>522201</v>
      </c>
      <c r="B754">
        <v>760</v>
      </c>
      <c r="C754" s="1" t="s">
        <v>113</v>
      </c>
      <c r="D754" s="2">
        <v>45240.990277777775</v>
      </c>
      <c r="E754" t="s">
        <v>96</v>
      </c>
      <c r="F754" t="s">
        <v>24</v>
      </c>
      <c r="G754">
        <v>9296</v>
      </c>
      <c r="I754" s="7"/>
    </row>
    <row r="755" spans="1:9" x14ac:dyDescent="0.3">
      <c r="A755">
        <v>525192</v>
      </c>
      <c r="B755">
        <v>1484</v>
      </c>
      <c r="C755" s="1" t="s">
        <v>99</v>
      </c>
      <c r="D755" s="2">
        <v>44952.006249999999</v>
      </c>
      <c r="E755" t="s">
        <v>96</v>
      </c>
      <c r="F755" t="s">
        <v>21</v>
      </c>
      <c r="G755">
        <v>2431</v>
      </c>
      <c r="I755" s="7"/>
    </row>
    <row r="756" spans="1:9" x14ac:dyDescent="0.3">
      <c r="A756">
        <v>525405</v>
      </c>
      <c r="B756">
        <v>796</v>
      </c>
      <c r="C756" s="1" t="s">
        <v>102</v>
      </c>
      <c r="D756" s="2">
        <v>44943.010416666664</v>
      </c>
      <c r="E756" t="s">
        <v>98</v>
      </c>
      <c r="F756" t="s">
        <v>66</v>
      </c>
      <c r="G756">
        <v>6640</v>
      </c>
      <c r="I756" s="7"/>
    </row>
    <row r="757" spans="1:9" x14ac:dyDescent="0.3">
      <c r="A757">
        <v>525500</v>
      </c>
      <c r="B757">
        <v>299</v>
      </c>
      <c r="C757" s="1" t="s">
        <v>113</v>
      </c>
      <c r="D757" s="2">
        <v>45111.05</v>
      </c>
      <c r="E757" t="s">
        <v>96</v>
      </c>
      <c r="F757" t="s">
        <v>29</v>
      </c>
      <c r="G757">
        <v>9056</v>
      </c>
      <c r="I757" s="7"/>
    </row>
    <row r="758" spans="1:9" x14ac:dyDescent="0.3">
      <c r="A758">
        <v>525782</v>
      </c>
      <c r="B758">
        <v>833</v>
      </c>
      <c r="C758" s="1" t="s">
        <v>110</v>
      </c>
      <c r="D758" s="2">
        <v>45079.01666666667</v>
      </c>
      <c r="E758" t="s">
        <v>96</v>
      </c>
      <c r="F758" t="s">
        <v>9</v>
      </c>
      <c r="G758">
        <v>257</v>
      </c>
      <c r="I758" s="7"/>
    </row>
    <row r="759" spans="1:9" x14ac:dyDescent="0.3">
      <c r="A759">
        <v>528569</v>
      </c>
      <c r="B759">
        <v>1993</v>
      </c>
      <c r="C759" s="1" t="s">
        <v>99</v>
      </c>
      <c r="D759" s="2">
        <v>45103.070833333331</v>
      </c>
      <c r="E759" t="s">
        <v>97</v>
      </c>
      <c r="F759" t="s">
        <v>64</v>
      </c>
      <c r="G759">
        <v>613</v>
      </c>
      <c r="I759" s="7"/>
    </row>
    <row r="760" spans="1:9" x14ac:dyDescent="0.3">
      <c r="A760">
        <v>529245</v>
      </c>
      <c r="B760">
        <v>650</v>
      </c>
      <c r="C760" s="1" t="s">
        <v>100</v>
      </c>
      <c r="D760" s="2">
        <v>44973.015972222223</v>
      </c>
      <c r="E760" t="s">
        <v>191</v>
      </c>
      <c r="F760" t="s">
        <v>30</v>
      </c>
      <c r="G760">
        <v>1465</v>
      </c>
      <c r="I760" s="7"/>
    </row>
    <row r="761" spans="1:9" x14ac:dyDescent="0.3">
      <c r="A761">
        <v>529816</v>
      </c>
      <c r="B761">
        <v>424</v>
      </c>
      <c r="C761" s="1" t="s">
        <v>105</v>
      </c>
      <c r="D761" s="2">
        <v>45173.992361111108</v>
      </c>
      <c r="E761" t="s">
        <v>98</v>
      </c>
      <c r="F761" t="s">
        <v>53</v>
      </c>
      <c r="G761">
        <v>4135</v>
      </c>
      <c r="I761" s="7"/>
    </row>
    <row r="762" spans="1:9" x14ac:dyDescent="0.3">
      <c r="A762">
        <v>530067</v>
      </c>
      <c r="B762">
        <v>1126</v>
      </c>
      <c r="C762" s="1" t="s">
        <v>100</v>
      </c>
      <c r="D762" s="2">
        <v>45155.053472222222</v>
      </c>
      <c r="E762" t="s">
        <v>96</v>
      </c>
      <c r="F762" t="s">
        <v>85</v>
      </c>
      <c r="G762">
        <v>8259</v>
      </c>
      <c r="I762" s="7"/>
    </row>
    <row r="763" spans="1:9" x14ac:dyDescent="0.3">
      <c r="A763">
        <v>531173</v>
      </c>
      <c r="B763">
        <v>27</v>
      </c>
      <c r="C763" s="1" t="s">
        <v>99</v>
      </c>
      <c r="D763" s="2">
        <v>45146.083333333336</v>
      </c>
      <c r="E763" t="s">
        <v>97</v>
      </c>
      <c r="F763" t="s">
        <v>34</v>
      </c>
      <c r="G763">
        <v>9787</v>
      </c>
      <c r="I763" s="7"/>
    </row>
    <row r="764" spans="1:9" x14ac:dyDescent="0.3">
      <c r="A764">
        <v>531700</v>
      </c>
      <c r="B764">
        <v>925</v>
      </c>
      <c r="C764" s="1" t="s">
        <v>99</v>
      </c>
      <c r="D764" s="2">
        <v>45082.035416666666</v>
      </c>
      <c r="E764" t="s">
        <v>97</v>
      </c>
      <c r="F764" t="s">
        <v>68</v>
      </c>
      <c r="G764">
        <v>8597</v>
      </c>
      <c r="I764" s="7"/>
    </row>
    <row r="765" spans="1:9" x14ac:dyDescent="0.3">
      <c r="A765">
        <v>532196</v>
      </c>
      <c r="B765">
        <v>1019</v>
      </c>
      <c r="C765" s="1" t="s">
        <v>107</v>
      </c>
      <c r="D765" s="2">
        <v>45207.033333333333</v>
      </c>
      <c r="E765" t="s">
        <v>96</v>
      </c>
      <c r="F765" t="s">
        <v>69</v>
      </c>
      <c r="G765">
        <v>3019</v>
      </c>
      <c r="I765" s="7"/>
    </row>
    <row r="766" spans="1:9" x14ac:dyDescent="0.3">
      <c r="A766">
        <v>532654</v>
      </c>
      <c r="B766">
        <v>1948</v>
      </c>
      <c r="C766" s="1" t="s">
        <v>99</v>
      </c>
      <c r="D766" s="2">
        <v>45239.068055555559</v>
      </c>
      <c r="E766" t="s">
        <v>98</v>
      </c>
      <c r="F766" t="s">
        <v>43</v>
      </c>
      <c r="G766">
        <v>3310</v>
      </c>
      <c r="I766" s="7"/>
    </row>
    <row r="767" spans="1:9" x14ac:dyDescent="0.3">
      <c r="A767">
        <v>533187</v>
      </c>
      <c r="B767">
        <v>1510</v>
      </c>
      <c r="C767" s="1" t="s">
        <v>103</v>
      </c>
      <c r="D767" s="2">
        <v>44998.044444444444</v>
      </c>
      <c r="E767" t="s">
        <v>96</v>
      </c>
      <c r="F767" t="s">
        <v>27</v>
      </c>
      <c r="G767">
        <v>825</v>
      </c>
      <c r="I767" s="7"/>
    </row>
    <row r="768" spans="1:9" x14ac:dyDescent="0.3">
      <c r="A768">
        <v>533511</v>
      </c>
      <c r="B768">
        <v>615</v>
      </c>
      <c r="C768" s="1" t="s">
        <v>100</v>
      </c>
      <c r="D768" s="2">
        <v>45008.00277777778</v>
      </c>
      <c r="E768" t="s">
        <v>98</v>
      </c>
      <c r="F768" t="s">
        <v>69</v>
      </c>
      <c r="G768">
        <v>4159</v>
      </c>
      <c r="I768" s="7"/>
    </row>
    <row r="769" spans="1:9" x14ac:dyDescent="0.3">
      <c r="A769">
        <v>533763</v>
      </c>
      <c r="B769">
        <v>1008</v>
      </c>
      <c r="C769" s="1" t="s">
        <v>106</v>
      </c>
      <c r="D769" s="2">
        <v>45103.020138888889</v>
      </c>
      <c r="E769" t="s">
        <v>97</v>
      </c>
      <c r="F769" t="s">
        <v>43</v>
      </c>
      <c r="G769">
        <v>4873</v>
      </c>
      <c r="I769" s="7"/>
    </row>
    <row r="770" spans="1:9" x14ac:dyDescent="0.3">
      <c r="A770">
        <v>533914</v>
      </c>
      <c r="B770">
        <v>1884</v>
      </c>
      <c r="C770" s="1" t="s">
        <v>99</v>
      </c>
      <c r="D770" s="2">
        <v>45076.955555555556</v>
      </c>
      <c r="E770" t="s">
        <v>96</v>
      </c>
      <c r="F770" t="s">
        <v>22</v>
      </c>
      <c r="G770">
        <v>5436</v>
      </c>
      <c r="I770" s="7"/>
    </row>
    <row r="771" spans="1:9" x14ac:dyDescent="0.3">
      <c r="A771">
        <v>534259</v>
      </c>
      <c r="B771">
        <v>249</v>
      </c>
      <c r="C771" s="1" t="s">
        <v>99</v>
      </c>
      <c r="D771" s="2">
        <v>45049.96875</v>
      </c>
      <c r="E771" t="s">
        <v>96</v>
      </c>
      <c r="F771" t="s">
        <v>41</v>
      </c>
      <c r="G771">
        <v>3939</v>
      </c>
      <c r="I771" s="7"/>
    </row>
    <row r="772" spans="1:9" x14ac:dyDescent="0.3">
      <c r="A772">
        <v>534263</v>
      </c>
      <c r="B772">
        <v>109</v>
      </c>
      <c r="C772" s="1" t="s">
        <v>99</v>
      </c>
      <c r="D772" s="2">
        <v>45093.023611111108</v>
      </c>
      <c r="E772" t="s">
        <v>97</v>
      </c>
      <c r="F772" t="s">
        <v>19</v>
      </c>
      <c r="G772">
        <v>3129</v>
      </c>
      <c r="I772" s="7"/>
    </row>
    <row r="773" spans="1:9" x14ac:dyDescent="0.3">
      <c r="A773">
        <v>534708</v>
      </c>
      <c r="B773">
        <v>854</v>
      </c>
      <c r="C773" s="1" t="s">
        <v>99</v>
      </c>
      <c r="D773" s="2">
        <v>45179.036111111112</v>
      </c>
      <c r="E773" t="s">
        <v>96</v>
      </c>
      <c r="F773" t="s">
        <v>35</v>
      </c>
      <c r="G773">
        <v>577</v>
      </c>
      <c r="I773" s="7"/>
    </row>
    <row r="774" spans="1:9" x14ac:dyDescent="0.3">
      <c r="A774">
        <v>535104</v>
      </c>
      <c r="B774">
        <v>324</v>
      </c>
      <c r="C774" s="1" t="s">
        <v>101</v>
      </c>
      <c r="D774" s="2">
        <v>45229.967361111114</v>
      </c>
      <c r="E774" t="s">
        <v>191</v>
      </c>
      <c r="F774" t="s">
        <v>44</v>
      </c>
      <c r="G774">
        <v>7237</v>
      </c>
      <c r="I774" s="7"/>
    </row>
    <row r="775" spans="1:9" x14ac:dyDescent="0.3">
      <c r="A775">
        <v>535213</v>
      </c>
      <c r="B775">
        <v>998</v>
      </c>
      <c r="C775" s="1" t="s">
        <v>103</v>
      </c>
      <c r="D775" s="2">
        <v>45158.04583333333</v>
      </c>
      <c r="E775" t="s">
        <v>98</v>
      </c>
      <c r="F775" t="s">
        <v>28</v>
      </c>
      <c r="G775">
        <v>1196</v>
      </c>
      <c r="I775" s="7"/>
    </row>
    <row r="776" spans="1:9" x14ac:dyDescent="0.3">
      <c r="A776">
        <v>535352</v>
      </c>
      <c r="B776">
        <v>622</v>
      </c>
      <c r="C776" s="1" t="s">
        <v>113</v>
      </c>
      <c r="D776" s="2">
        <v>45130.976388888892</v>
      </c>
      <c r="E776" t="s">
        <v>98</v>
      </c>
      <c r="F776" t="s">
        <v>14</v>
      </c>
      <c r="G776">
        <v>9155</v>
      </c>
      <c r="I776" s="7"/>
    </row>
    <row r="777" spans="1:9" x14ac:dyDescent="0.3">
      <c r="A777">
        <v>536530</v>
      </c>
      <c r="B777">
        <v>738</v>
      </c>
      <c r="C777" s="1" t="s">
        <v>100</v>
      </c>
      <c r="D777" s="2">
        <v>45043.998611111114</v>
      </c>
      <c r="E777" t="s">
        <v>191</v>
      </c>
      <c r="F777" t="s">
        <v>43</v>
      </c>
      <c r="G777">
        <v>891</v>
      </c>
      <c r="I777" s="7"/>
    </row>
    <row r="778" spans="1:9" x14ac:dyDescent="0.3">
      <c r="A778">
        <v>537418</v>
      </c>
      <c r="B778">
        <v>51</v>
      </c>
      <c r="C778" s="1" t="s">
        <v>99</v>
      </c>
      <c r="D778" s="2">
        <v>45128.940972222219</v>
      </c>
      <c r="E778" t="s">
        <v>191</v>
      </c>
      <c r="F778" t="s">
        <v>46</v>
      </c>
      <c r="G778">
        <v>7284</v>
      </c>
      <c r="I778" s="7"/>
    </row>
    <row r="779" spans="1:9" x14ac:dyDescent="0.3">
      <c r="A779">
        <v>537514</v>
      </c>
      <c r="B779">
        <v>12</v>
      </c>
      <c r="C779" s="1" t="s">
        <v>105</v>
      </c>
      <c r="D779" s="2">
        <v>45207.039583333331</v>
      </c>
      <c r="F779" t="s">
        <v>8</v>
      </c>
      <c r="G779">
        <v>8747</v>
      </c>
      <c r="I779" s="7"/>
    </row>
    <row r="780" spans="1:9" x14ac:dyDescent="0.3">
      <c r="A780">
        <v>537900</v>
      </c>
      <c r="B780">
        <v>1009</v>
      </c>
      <c r="C780" s="1" t="s">
        <v>99</v>
      </c>
      <c r="D780" s="2">
        <v>44936.011805555558</v>
      </c>
      <c r="E780" t="s">
        <v>191</v>
      </c>
      <c r="F780" t="s">
        <v>46</v>
      </c>
      <c r="G780">
        <v>3462</v>
      </c>
      <c r="I780" s="7"/>
    </row>
    <row r="781" spans="1:9" x14ac:dyDescent="0.3">
      <c r="A781">
        <v>538560</v>
      </c>
      <c r="B781">
        <v>31</v>
      </c>
      <c r="C781" s="1" t="s">
        <v>99</v>
      </c>
      <c r="D781" s="2">
        <v>45231.01458333333</v>
      </c>
      <c r="E781" t="s">
        <v>97</v>
      </c>
      <c r="F781" t="s">
        <v>27</v>
      </c>
      <c r="G781">
        <v>9928</v>
      </c>
      <c r="I781" s="7"/>
    </row>
    <row r="782" spans="1:9" x14ac:dyDescent="0.3">
      <c r="A782">
        <v>539212</v>
      </c>
      <c r="B782">
        <v>488</v>
      </c>
      <c r="C782" s="1" t="s">
        <v>99</v>
      </c>
      <c r="D782" s="2">
        <v>45259.077777777777</v>
      </c>
      <c r="E782" t="s">
        <v>191</v>
      </c>
      <c r="F782" t="s">
        <v>18</v>
      </c>
      <c r="G782">
        <v>8345</v>
      </c>
      <c r="I782" s="7"/>
    </row>
    <row r="783" spans="1:9" x14ac:dyDescent="0.3">
      <c r="A783">
        <v>539679</v>
      </c>
      <c r="B783">
        <v>668</v>
      </c>
      <c r="C783" s="1" t="s">
        <v>100</v>
      </c>
      <c r="D783" s="2">
        <v>45053.019444444442</v>
      </c>
      <c r="E783" t="s">
        <v>98</v>
      </c>
      <c r="F783" t="s">
        <v>90</v>
      </c>
      <c r="G783">
        <v>24</v>
      </c>
      <c r="I783" s="7"/>
    </row>
    <row r="784" spans="1:9" x14ac:dyDescent="0.3">
      <c r="A784">
        <v>540823</v>
      </c>
      <c r="B784">
        <v>306</v>
      </c>
      <c r="C784" s="1" t="s">
        <v>113</v>
      </c>
      <c r="D784" s="2">
        <v>45260.015277777777</v>
      </c>
      <c r="E784" t="s">
        <v>97</v>
      </c>
      <c r="F784" t="s">
        <v>14</v>
      </c>
      <c r="G784">
        <v>3011</v>
      </c>
      <c r="I784" s="7"/>
    </row>
    <row r="785" spans="1:9" x14ac:dyDescent="0.3">
      <c r="A785">
        <v>541612</v>
      </c>
      <c r="B785">
        <v>248</v>
      </c>
      <c r="C785" s="1" t="s">
        <v>99</v>
      </c>
      <c r="D785" s="2">
        <v>45236.018055555556</v>
      </c>
      <c r="E785" t="s">
        <v>97</v>
      </c>
      <c r="F785" t="s">
        <v>27</v>
      </c>
      <c r="G785">
        <v>3155</v>
      </c>
      <c r="I785" s="7"/>
    </row>
    <row r="786" spans="1:9" x14ac:dyDescent="0.3">
      <c r="A786">
        <v>541737</v>
      </c>
      <c r="B786">
        <v>1365</v>
      </c>
      <c r="C786" s="1" t="s">
        <v>99</v>
      </c>
      <c r="D786" s="2">
        <v>45283.015972222223</v>
      </c>
      <c r="E786" t="s">
        <v>191</v>
      </c>
      <c r="F786" t="s">
        <v>7</v>
      </c>
      <c r="G786">
        <v>1362</v>
      </c>
      <c r="I786" s="7"/>
    </row>
    <row r="787" spans="1:9" x14ac:dyDescent="0.3">
      <c r="A787">
        <v>541762</v>
      </c>
      <c r="B787">
        <v>1492</v>
      </c>
      <c r="C787" s="1" t="s">
        <v>99</v>
      </c>
      <c r="D787" s="2">
        <v>45135.998611111114</v>
      </c>
      <c r="E787" t="s">
        <v>98</v>
      </c>
      <c r="F787" t="s">
        <v>9</v>
      </c>
      <c r="G787">
        <v>5062</v>
      </c>
      <c r="I787" s="7"/>
    </row>
    <row r="788" spans="1:9" x14ac:dyDescent="0.3">
      <c r="A788">
        <v>541964</v>
      </c>
      <c r="B788">
        <v>465</v>
      </c>
      <c r="C788" s="1" t="s">
        <v>99</v>
      </c>
      <c r="D788" s="2">
        <v>45221.99722222222</v>
      </c>
      <c r="E788" t="s">
        <v>191</v>
      </c>
      <c r="F788" t="s">
        <v>48</v>
      </c>
      <c r="G788">
        <v>3372</v>
      </c>
      <c r="I788" s="7"/>
    </row>
    <row r="789" spans="1:9" x14ac:dyDescent="0.3">
      <c r="A789">
        <v>542381</v>
      </c>
      <c r="B789">
        <v>1767</v>
      </c>
      <c r="C789" s="1" t="s">
        <v>100</v>
      </c>
      <c r="D789" s="2">
        <v>45286.009027777778</v>
      </c>
      <c r="E789" t="s">
        <v>191</v>
      </c>
      <c r="F789" t="s">
        <v>14</v>
      </c>
      <c r="G789">
        <v>6198</v>
      </c>
      <c r="I789" s="7"/>
    </row>
    <row r="790" spans="1:9" x14ac:dyDescent="0.3">
      <c r="A790">
        <v>543294</v>
      </c>
      <c r="B790">
        <v>1504</v>
      </c>
      <c r="C790" s="1" t="s">
        <v>100</v>
      </c>
      <c r="D790" s="2">
        <v>45182.018750000003</v>
      </c>
      <c r="E790" t="s">
        <v>191</v>
      </c>
      <c r="F790" t="s">
        <v>61</v>
      </c>
      <c r="G790">
        <v>3639</v>
      </c>
      <c r="I790" s="7"/>
    </row>
    <row r="791" spans="1:9" x14ac:dyDescent="0.3">
      <c r="A791">
        <v>543420</v>
      </c>
      <c r="B791">
        <v>1942</v>
      </c>
      <c r="C791" s="1" t="s">
        <v>99</v>
      </c>
      <c r="D791" s="2">
        <v>45092.989583333336</v>
      </c>
      <c r="E791" t="s">
        <v>98</v>
      </c>
      <c r="F791" t="s">
        <v>65</v>
      </c>
      <c r="G791">
        <v>4380</v>
      </c>
      <c r="I791" s="7"/>
    </row>
    <row r="792" spans="1:9" x14ac:dyDescent="0.3">
      <c r="A792">
        <v>543688</v>
      </c>
      <c r="B792">
        <v>1393</v>
      </c>
      <c r="C792" s="1" t="s">
        <v>107</v>
      </c>
      <c r="D792" s="2">
        <v>45146.023611111108</v>
      </c>
      <c r="E792" t="s">
        <v>98</v>
      </c>
      <c r="F792" t="s">
        <v>17</v>
      </c>
      <c r="G792">
        <v>9836</v>
      </c>
      <c r="I792" s="7"/>
    </row>
    <row r="793" spans="1:9" x14ac:dyDescent="0.3">
      <c r="A793">
        <v>544608</v>
      </c>
      <c r="B793">
        <v>643</v>
      </c>
      <c r="C793" s="1" t="s">
        <v>113</v>
      </c>
      <c r="D793" s="2">
        <v>45192.080555555556</v>
      </c>
      <c r="E793" t="s">
        <v>97</v>
      </c>
      <c r="F793" t="s">
        <v>18</v>
      </c>
      <c r="G793">
        <v>3678</v>
      </c>
      <c r="I793" s="7"/>
    </row>
    <row r="794" spans="1:9" x14ac:dyDescent="0.3">
      <c r="A794">
        <v>544675</v>
      </c>
      <c r="B794">
        <v>459</v>
      </c>
      <c r="C794" s="1" t="s">
        <v>107</v>
      </c>
      <c r="D794" s="2">
        <v>45059.078472222223</v>
      </c>
      <c r="E794" t="s">
        <v>191</v>
      </c>
      <c r="F794" t="s">
        <v>89</v>
      </c>
      <c r="G794">
        <v>6757</v>
      </c>
      <c r="I794" s="7"/>
    </row>
    <row r="795" spans="1:9" x14ac:dyDescent="0.3">
      <c r="A795">
        <v>545696</v>
      </c>
      <c r="B795">
        <v>1682</v>
      </c>
      <c r="C795" s="1" t="s">
        <v>100</v>
      </c>
      <c r="D795" s="2">
        <v>45085.045138888891</v>
      </c>
      <c r="E795" t="s">
        <v>97</v>
      </c>
      <c r="F795" t="s">
        <v>79</v>
      </c>
      <c r="G795">
        <v>9120</v>
      </c>
      <c r="I795" s="7"/>
    </row>
    <row r="796" spans="1:9" x14ac:dyDescent="0.3">
      <c r="A796">
        <v>546278</v>
      </c>
      <c r="B796">
        <v>1510</v>
      </c>
      <c r="C796" s="1" t="s">
        <v>103</v>
      </c>
      <c r="D796" s="2">
        <v>45081.047222222223</v>
      </c>
      <c r="E796" t="s">
        <v>191</v>
      </c>
      <c r="F796" t="s">
        <v>51</v>
      </c>
      <c r="G796">
        <v>5853</v>
      </c>
      <c r="I796" s="7"/>
    </row>
    <row r="797" spans="1:9" x14ac:dyDescent="0.3">
      <c r="A797">
        <v>546758</v>
      </c>
      <c r="B797">
        <v>1844</v>
      </c>
      <c r="C797" s="1" t="s">
        <v>106</v>
      </c>
      <c r="D797" s="2">
        <v>45140.03125</v>
      </c>
      <c r="E797" t="s">
        <v>96</v>
      </c>
      <c r="F797" t="s">
        <v>22</v>
      </c>
      <c r="G797">
        <v>316</v>
      </c>
      <c r="I797" s="7"/>
    </row>
    <row r="798" spans="1:9" x14ac:dyDescent="0.3">
      <c r="A798">
        <v>546839</v>
      </c>
      <c r="B798">
        <v>1566</v>
      </c>
      <c r="C798" s="1" t="s">
        <v>99</v>
      </c>
      <c r="D798" s="2">
        <v>45270.039583333331</v>
      </c>
      <c r="E798" t="s">
        <v>191</v>
      </c>
      <c r="F798" t="s">
        <v>52</v>
      </c>
      <c r="G798">
        <v>8639</v>
      </c>
      <c r="I798" s="7"/>
    </row>
    <row r="799" spans="1:9" x14ac:dyDescent="0.3">
      <c r="A799">
        <v>547144</v>
      </c>
      <c r="B799">
        <v>1666</v>
      </c>
      <c r="C799" s="1" t="s">
        <v>105</v>
      </c>
      <c r="D799" s="2">
        <v>44940.043055555558</v>
      </c>
      <c r="E799" t="s">
        <v>97</v>
      </c>
      <c r="F799" t="s">
        <v>39</v>
      </c>
      <c r="G799">
        <v>5455</v>
      </c>
      <c r="I799" s="7"/>
    </row>
    <row r="800" spans="1:9" x14ac:dyDescent="0.3">
      <c r="A800">
        <v>547283</v>
      </c>
      <c r="B800">
        <v>1363</v>
      </c>
      <c r="C800" s="1" t="s">
        <v>100</v>
      </c>
      <c r="D800" s="2">
        <v>45040.00277777778</v>
      </c>
      <c r="E800" t="s">
        <v>191</v>
      </c>
      <c r="F800" t="s">
        <v>92</v>
      </c>
      <c r="G800">
        <v>2149</v>
      </c>
      <c r="I800" s="7"/>
    </row>
    <row r="801" spans="1:9" x14ac:dyDescent="0.3">
      <c r="A801">
        <v>548423</v>
      </c>
      <c r="B801">
        <v>1109</v>
      </c>
      <c r="C801" s="1" t="s">
        <v>113</v>
      </c>
      <c r="D801" s="2">
        <v>45190.052777777775</v>
      </c>
      <c r="E801" t="s">
        <v>96</v>
      </c>
      <c r="F801" t="s">
        <v>32</v>
      </c>
      <c r="G801">
        <v>3958</v>
      </c>
      <c r="I801" s="7"/>
    </row>
    <row r="802" spans="1:9" x14ac:dyDescent="0.3">
      <c r="A802">
        <v>548714</v>
      </c>
      <c r="B802">
        <v>1156</v>
      </c>
      <c r="C802" s="1" t="s">
        <v>103</v>
      </c>
      <c r="D802" s="2">
        <v>45099.021527777775</v>
      </c>
      <c r="E802" t="s">
        <v>97</v>
      </c>
      <c r="F802" t="s">
        <v>27</v>
      </c>
      <c r="G802">
        <v>6145</v>
      </c>
      <c r="I802" s="7"/>
    </row>
    <row r="803" spans="1:9" x14ac:dyDescent="0.3">
      <c r="A803">
        <v>549930</v>
      </c>
      <c r="B803">
        <v>685</v>
      </c>
      <c r="C803" s="1" t="s">
        <v>101</v>
      </c>
      <c r="D803" s="2">
        <v>45103.995833333334</v>
      </c>
      <c r="E803" t="s">
        <v>97</v>
      </c>
      <c r="F803" t="s">
        <v>5</v>
      </c>
      <c r="G803">
        <v>8311</v>
      </c>
      <c r="I803" s="7"/>
    </row>
    <row r="804" spans="1:9" x14ac:dyDescent="0.3">
      <c r="A804">
        <v>550510</v>
      </c>
      <c r="B804">
        <v>536</v>
      </c>
      <c r="C804" s="1" t="s">
        <v>109</v>
      </c>
      <c r="D804" s="2">
        <v>45036.982638888891</v>
      </c>
      <c r="E804" t="s">
        <v>191</v>
      </c>
      <c r="F804" t="s">
        <v>16</v>
      </c>
      <c r="G804">
        <v>4540</v>
      </c>
      <c r="I804" s="7"/>
    </row>
    <row r="805" spans="1:9" x14ac:dyDescent="0.3">
      <c r="A805">
        <v>551810</v>
      </c>
      <c r="B805">
        <v>477</v>
      </c>
      <c r="C805" s="1" t="s">
        <v>101</v>
      </c>
      <c r="D805" s="2">
        <v>45085.024305555555</v>
      </c>
      <c r="E805" t="s">
        <v>97</v>
      </c>
      <c r="F805" t="s">
        <v>74</v>
      </c>
      <c r="G805">
        <v>8174</v>
      </c>
      <c r="I805" s="7"/>
    </row>
    <row r="806" spans="1:9" x14ac:dyDescent="0.3">
      <c r="A806">
        <v>551997</v>
      </c>
      <c r="B806">
        <v>1620</v>
      </c>
      <c r="C806" s="1" t="s">
        <v>99</v>
      </c>
      <c r="D806" s="2">
        <v>45195.973611111112</v>
      </c>
      <c r="E806" t="s">
        <v>191</v>
      </c>
      <c r="F806" t="s">
        <v>4</v>
      </c>
      <c r="G806">
        <v>5017</v>
      </c>
      <c r="I806" s="7"/>
    </row>
    <row r="807" spans="1:9" x14ac:dyDescent="0.3">
      <c r="A807">
        <v>552382</v>
      </c>
      <c r="B807">
        <v>375</v>
      </c>
      <c r="C807" s="1" t="s">
        <v>101</v>
      </c>
      <c r="D807" s="2">
        <v>45048.020138888889</v>
      </c>
      <c r="E807" t="s">
        <v>98</v>
      </c>
      <c r="F807" t="s">
        <v>14</v>
      </c>
      <c r="G807">
        <v>626</v>
      </c>
      <c r="I807" s="7"/>
    </row>
    <row r="808" spans="1:9" x14ac:dyDescent="0.3">
      <c r="A808">
        <v>552420</v>
      </c>
      <c r="B808">
        <v>31</v>
      </c>
      <c r="C808" s="1" t="s">
        <v>99</v>
      </c>
      <c r="D808" s="2">
        <v>45131.981249999997</v>
      </c>
      <c r="E808" t="s">
        <v>96</v>
      </c>
      <c r="F808" t="s">
        <v>6</v>
      </c>
      <c r="G808">
        <v>3937</v>
      </c>
      <c r="I808" s="7"/>
    </row>
    <row r="809" spans="1:9" x14ac:dyDescent="0.3">
      <c r="A809">
        <v>552683</v>
      </c>
      <c r="B809">
        <v>131</v>
      </c>
      <c r="C809" s="1" t="s">
        <v>107</v>
      </c>
      <c r="D809" s="2">
        <v>45054.05972222222</v>
      </c>
      <c r="E809" t="s">
        <v>96</v>
      </c>
      <c r="F809" t="s">
        <v>7</v>
      </c>
      <c r="G809">
        <v>6578</v>
      </c>
      <c r="I809" s="7"/>
    </row>
    <row r="810" spans="1:9" x14ac:dyDescent="0.3">
      <c r="A810">
        <v>554150</v>
      </c>
      <c r="B810">
        <v>343</v>
      </c>
      <c r="C810" s="1" t="s">
        <v>113</v>
      </c>
      <c r="D810" s="2">
        <v>45051.002083333333</v>
      </c>
      <c r="E810" t="s">
        <v>98</v>
      </c>
      <c r="F810" t="s">
        <v>8</v>
      </c>
      <c r="G810">
        <v>1090</v>
      </c>
      <c r="I810" s="7"/>
    </row>
    <row r="811" spans="1:9" x14ac:dyDescent="0.3">
      <c r="A811">
        <v>556001</v>
      </c>
      <c r="B811">
        <v>395</v>
      </c>
      <c r="C811" s="1" t="s">
        <v>113</v>
      </c>
      <c r="D811" s="2">
        <v>44954.012499999997</v>
      </c>
      <c r="E811" t="s">
        <v>96</v>
      </c>
      <c r="F811" t="s">
        <v>9</v>
      </c>
      <c r="G811">
        <v>8901</v>
      </c>
      <c r="I811" s="7"/>
    </row>
    <row r="812" spans="1:9" x14ac:dyDescent="0.3">
      <c r="A812">
        <v>556930</v>
      </c>
      <c r="B812">
        <v>1847</v>
      </c>
      <c r="C812" s="1" t="s">
        <v>100</v>
      </c>
      <c r="D812" s="2">
        <v>44940.015972222223</v>
      </c>
      <c r="E812" t="s">
        <v>98</v>
      </c>
      <c r="F812" t="s">
        <v>10</v>
      </c>
      <c r="G812">
        <v>1675</v>
      </c>
      <c r="I812" s="7"/>
    </row>
    <row r="813" spans="1:9" x14ac:dyDescent="0.3">
      <c r="A813">
        <v>557919</v>
      </c>
      <c r="B813">
        <v>736</v>
      </c>
      <c r="C813" s="1" t="s">
        <v>99</v>
      </c>
      <c r="D813" s="2">
        <v>45237.07708333333</v>
      </c>
      <c r="E813" t="s">
        <v>191</v>
      </c>
      <c r="F813" t="s">
        <v>11</v>
      </c>
      <c r="G813">
        <v>1848</v>
      </c>
      <c r="I813" s="7"/>
    </row>
    <row r="814" spans="1:9" x14ac:dyDescent="0.3">
      <c r="A814">
        <v>558573</v>
      </c>
      <c r="B814">
        <v>342</v>
      </c>
      <c r="C814" s="1" t="s">
        <v>113</v>
      </c>
      <c r="D814" s="2">
        <v>45192.024305555555</v>
      </c>
      <c r="E814" t="s">
        <v>96</v>
      </c>
      <c r="F814" t="s">
        <v>12</v>
      </c>
      <c r="G814">
        <v>2278</v>
      </c>
      <c r="I814" s="7"/>
    </row>
    <row r="815" spans="1:9" x14ac:dyDescent="0.3">
      <c r="A815">
        <v>559015</v>
      </c>
      <c r="B815">
        <v>785</v>
      </c>
      <c r="C815" s="1" t="s">
        <v>111</v>
      </c>
      <c r="D815" s="2">
        <v>45059.031944444447</v>
      </c>
      <c r="E815" t="s">
        <v>96</v>
      </c>
      <c r="F815" t="s">
        <v>48</v>
      </c>
      <c r="G815">
        <v>9196</v>
      </c>
      <c r="I815" s="7"/>
    </row>
    <row r="816" spans="1:9" x14ac:dyDescent="0.3">
      <c r="A816">
        <v>559948</v>
      </c>
      <c r="B816">
        <v>1548</v>
      </c>
      <c r="C816" s="1" t="s">
        <v>100</v>
      </c>
      <c r="D816" s="2">
        <v>45177.979166666664</v>
      </c>
      <c r="E816" t="s">
        <v>191</v>
      </c>
      <c r="F816" t="s">
        <v>14</v>
      </c>
      <c r="G816">
        <v>1404</v>
      </c>
      <c r="I816" s="7"/>
    </row>
    <row r="817" spans="1:9" x14ac:dyDescent="0.3">
      <c r="A817">
        <v>560179</v>
      </c>
      <c r="B817">
        <v>1615</v>
      </c>
      <c r="C817" s="1" t="s">
        <v>105</v>
      </c>
      <c r="D817" s="2">
        <v>45112.044444444444</v>
      </c>
      <c r="E817" t="s">
        <v>191</v>
      </c>
      <c r="F817" t="s">
        <v>49</v>
      </c>
      <c r="G817">
        <v>227</v>
      </c>
      <c r="I817" s="7"/>
    </row>
    <row r="818" spans="1:9" x14ac:dyDescent="0.3">
      <c r="A818">
        <v>560929</v>
      </c>
      <c r="B818">
        <v>995</v>
      </c>
      <c r="C818" s="1" t="s">
        <v>100</v>
      </c>
      <c r="D818" s="2">
        <v>44947.002083333333</v>
      </c>
      <c r="E818" t="s">
        <v>96</v>
      </c>
      <c r="F818" t="s">
        <v>16</v>
      </c>
      <c r="G818">
        <v>2792</v>
      </c>
      <c r="I818" s="7"/>
    </row>
    <row r="819" spans="1:9" x14ac:dyDescent="0.3">
      <c r="A819">
        <v>561027</v>
      </c>
      <c r="B819">
        <v>185</v>
      </c>
      <c r="C819" s="1" t="s">
        <v>104</v>
      </c>
      <c r="D819" s="2">
        <v>45255.055555555555</v>
      </c>
      <c r="E819" t="s">
        <v>191</v>
      </c>
      <c r="F819" t="s">
        <v>17</v>
      </c>
      <c r="G819">
        <v>9534</v>
      </c>
      <c r="I819" s="7"/>
    </row>
    <row r="820" spans="1:9" x14ac:dyDescent="0.3">
      <c r="A820">
        <v>561399</v>
      </c>
      <c r="B820">
        <v>761</v>
      </c>
      <c r="C820" s="1" t="s">
        <v>108</v>
      </c>
      <c r="D820" s="2">
        <v>45225.033333333333</v>
      </c>
      <c r="E820" t="s">
        <v>96</v>
      </c>
      <c r="F820" t="s">
        <v>18</v>
      </c>
      <c r="G820">
        <v>6729</v>
      </c>
      <c r="I820" s="7"/>
    </row>
    <row r="821" spans="1:9" x14ac:dyDescent="0.3">
      <c r="A821">
        <v>561511</v>
      </c>
      <c r="B821">
        <v>690</v>
      </c>
      <c r="C821" s="1" t="s">
        <v>109</v>
      </c>
      <c r="D821" s="2">
        <v>45261.052083333336</v>
      </c>
      <c r="E821" t="s">
        <v>96</v>
      </c>
      <c r="F821" t="s">
        <v>19</v>
      </c>
      <c r="G821">
        <v>6808</v>
      </c>
      <c r="I821" s="7"/>
    </row>
    <row r="822" spans="1:9" x14ac:dyDescent="0.3">
      <c r="A822">
        <v>561728</v>
      </c>
      <c r="B822">
        <v>1193</v>
      </c>
      <c r="C822" s="1" t="s">
        <v>107</v>
      </c>
      <c r="D822" s="2">
        <v>45011.959722222222</v>
      </c>
      <c r="E822" t="s">
        <v>98</v>
      </c>
      <c r="F822" t="s">
        <v>50</v>
      </c>
      <c r="G822">
        <v>9790</v>
      </c>
      <c r="I822" s="7"/>
    </row>
    <row r="823" spans="1:9" x14ac:dyDescent="0.3">
      <c r="A823">
        <v>561976</v>
      </c>
      <c r="B823">
        <v>286</v>
      </c>
      <c r="C823" s="1" t="s">
        <v>99</v>
      </c>
      <c r="D823" s="2">
        <v>45020.010416666664</v>
      </c>
      <c r="E823" t="s">
        <v>96</v>
      </c>
      <c r="F823" t="s">
        <v>51</v>
      </c>
      <c r="G823">
        <v>3146</v>
      </c>
      <c r="I823" s="7"/>
    </row>
    <row r="824" spans="1:9" x14ac:dyDescent="0.3">
      <c r="A824">
        <v>562295</v>
      </c>
      <c r="B824">
        <v>853</v>
      </c>
      <c r="C824" s="1" t="s">
        <v>99</v>
      </c>
      <c r="D824" s="2">
        <v>45128.001388888886</v>
      </c>
      <c r="E824" t="s">
        <v>191</v>
      </c>
      <c r="F824" t="s">
        <v>22</v>
      </c>
      <c r="G824">
        <v>3046</v>
      </c>
      <c r="I824" s="7"/>
    </row>
    <row r="825" spans="1:9" x14ac:dyDescent="0.3">
      <c r="A825">
        <v>563443</v>
      </c>
      <c r="B825">
        <v>173</v>
      </c>
      <c r="C825" s="1" t="s">
        <v>113</v>
      </c>
      <c r="D825" s="2">
        <v>45228.025000000001</v>
      </c>
      <c r="E825" t="s">
        <v>96</v>
      </c>
      <c r="F825" t="s">
        <v>4</v>
      </c>
      <c r="G825">
        <v>8023</v>
      </c>
      <c r="I825" s="7"/>
    </row>
    <row r="826" spans="1:9" x14ac:dyDescent="0.3">
      <c r="A826">
        <v>563575</v>
      </c>
      <c r="B826">
        <v>947</v>
      </c>
      <c r="C826" s="1" t="s">
        <v>101</v>
      </c>
      <c r="D826" s="2">
        <v>45021.986805555556</v>
      </c>
      <c r="E826" t="s">
        <v>97</v>
      </c>
      <c r="F826" t="s">
        <v>39</v>
      </c>
      <c r="G826">
        <v>2260</v>
      </c>
      <c r="I826" s="7"/>
    </row>
    <row r="827" spans="1:9" x14ac:dyDescent="0.3">
      <c r="A827">
        <v>564076</v>
      </c>
      <c r="B827">
        <v>1862</v>
      </c>
      <c r="C827" s="1" t="s">
        <v>101</v>
      </c>
      <c r="D827" s="2">
        <v>45076.993750000001</v>
      </c>
      <c r="E827" t="s">
        <v>97</v>
      </c>
      <c r="F827" t="s">
        <v>9</v>
      </c>
      <c r="G827">
        <v>7241</v>
      </c>
      <c r="I827" s="7"/>
    </row>
    <row r="828" spans="1:9" x14ac:dyDescent="0.3">
      <c r="A828">
        <v>564478</v>
      </c>
      <c r="B828">
        <v>1827</v>
      </c>
      <c r="C828" s="1" t="s">
        <v>99</v>
      </c>
      <c r="D828" s="2">
        <v>44967.020138888889</v>
      </c>
      <c r="E828" t="s">
        <v>96</v>
      </c>
      <c r="F828" t="s">
        <v>32</v>
      </c>
      <c r="G828">
        <v>4891</v>
      </c>
      <c r="I828" s="7"/>
    </row>
    <row r="829" spans="1:9" x14ac:dyDescent="0.3">
      <c r="A829">
        <v>565068</v>
      </c>
      <c r="B829">
        <v>1689</v>
      </c>
      <c r="C829" s="1" t="s">
        <v>101</v>
      </c>
      <c r="D829" s="2">
        <v>45087.972916666666</v>
      </c>
      <c r="E829" t="s">
        <v>191</v>
      </c>
      <c r="F829" t="s">
        <v>41</v>
      </c>
      <c r="G829">
        <v>1282</v>
      </c>
      <c r="I829" s="7"/>
    </row>
    <row r="830" spans="1:9" x14ac:dyDescent="0.3">
      <c r="A830">
        <v>565931</v>
      </c>
      <c r="B830">
        <v>256</v>
      </c>
      <c r="C830" s="1" t="s">
        <v>101</v>
      </c>
      <c r="D830" s="2">
        <v>45129.013888888891</v>
      </c>
      <c r="E830" t="s">
        <v>191</v>
      </c>
      <c r="F830" t="s">
        <v>13</v>
      </c>
      <c r="G830">
        <v>9251</v>
      </c>
      <c r="I830" s="7"/>
    </row>
    <row r="831" spans="1:9" x14ac:dyDescent="0.3">
      <c r="A831">
        <v>566436</v>
      </c>
      <c r="B831">
        <v>1406</v>
      </c>
      <c r="C831" s="1" t="s">
        <v>101</v>
      </c>
      <c r="D831" s="2">
        <v>45277.938888888886</v>
      </c>
      <c r="E831" t="s">
        <v>96</v>
      </c>
      <c r="F831" t="s">
        <v>27</v>
      </c>
      <c r="G831">
        <v>806</v>
      </c>
      <c r="I831" s="7"/>
    </row>
    <row r="832" spans="1:9" x14ac:dyDescent="0.3">
      <c r="A832">
        <v>566985</v>
      </c>
      <c r="B832">
        <v>146</v>
      </c>
      <c r="C832" s="1" t="s">
        <v>103</v>
      </c>
      <c r="D832" s="2">
        <v>45104.033333333333</v>
      </c>
      <c r="E832" t="s">
        <v>96</v>
      </c>
      <c r="F832" t="s">
        <v>76</v>
      </c>
      <c r="G832">
        <v>3344</v>
      </c>
      <c r="I832" s="7"/>
    </row>
    <row r="833" spans="1:9" x14ac:dyDescent="0.3">
      <c r="A833">
        <v>568627</v>
      </c>
      <c r="B833">
        <v>428</v>
      </c>
      <c r="C833" s="1" t="s">
        <v>101</v>
      </c>
      <c r="D833" s="2">
        <v>44965.959027777775</v>
      </c>
      <c r="E833" t="s">
        <v>191</v>
      </c>
      <c r="F833" t="s">
        <v>81</v>
      </c>
      <c r="G833">
        <v>8884</v>
      </c>
      <c r="I833" s="7"/>
    </row>
    <row r="834" spans="1:9" x14ac:dyDescent="0.3">
      <c r="A834">
        <v>568799</v>
      </c>
      <c r="B834">
        <v>1429</v>
      </c>
      <c r="C834" s="1" t="s">
        <v>104</v>
      </c>
      <c r="D834" s="2">
        <v>45210.993750000001</v>
      </c>
      <c r="E834" t="s">
        <v>96</v>
      </c>
      <c r="F834" t="s">
        <v>14</v>
      </c>
      <c r="G834">
        <v>9085</v>
      </c>
      <c r="I834" s="7"/>
    </row>
    <row r="835" spans="1:9" x14ac:dyDescent="0.3">
      <c r="A835">
        <v>568873</v>
      </c>
      <c r="B835">
        <v>435</v>
      </c>
      <c r="C835" s="1" t="s">
        <v>113</v>
      </c>
      <c r="D835" s="2">
        <v>45031.945138888892</v>
      </c>
      <c r="E835" t="s">
        <v>96</v>
      </c>
      <c r="F835" t="s">
        <v>24</v>
      </c>
      <c r="G835">
        <v>8247</v>
      </c>
      <c r="I835" s="7"/>
    </row>
    <row r="836" spans="1:9" x14ac:dyDescent="0.3">
      <c r="A836">
        <v>568908</v>
      </c>
      <c r="B836">
        <v>1297</v>
      </c>
      <c r="C836" s="1" t="s">
        <v>99</v>
      </c>
      <c r="D836" s="2">
        <v>45073.952777777777</v>
      </c>
      <c r="E836" t="s">
        <v>96</v>
      </c>
      <c r="F836" t="s">
        <v>86</v>
      </c>
      <c r="G836">
        <v>3377</v>
      </c>
      <c r="I836" s="7"/>
    </row>
    <row r="837" spans="1:9" x14ac:dyDescent="0.3">
      <c r="A837">
        <v>569033</v>
      </c>
      <c r="B837">
        <v>674</v>
      </c>
      <c r="C837" s="1" t="s">
        <v>99</v>
      </c>
      <c r="D837" s="2">
        <v>45230.99722222222</v>
      </c>
      <c r="E837" t="s">
        <v>98</v>
      </c>
      <c r="F837" t="s">
        <v>8</v>
      </c>
      <c r="G837">
        <v>8931</v>
      </c>
      <c r="I837" s="7"/>
    </row>
    <row r="838" spans="1:9" x14ac:dyDescent="0.3">
      <c r="A838">
        <v>569318</v>
      </c>
      <c r="B838">
        <v>30</v>
      </c>
      <c r="C838" s="1" t="s">
        <v>100</v>
      </c>
      <c r="D838" s="2">
        <v>44972.0625</v>
      </c>
      <c r="E838" t="s">
        <v>96</v>
      </c>
      <c r="F838" t="s">
        <v>90</v>
      </c>
      <c r="G838">
        <v>3887</v>
      </c>
      <c r="I838" s="7"/>
    </row>
    <row r="839" spans="1:9" x14ac:dyDescent="0.3">
      <c r="A839">
        <v>569689</v>
      </c>
      <c r="B839">
        <v>1492</v>
      </c>
      <c r="C839" s="1" t="s">
        <v>99</v>
      </c>
      <c r="D839" s="2">
        <v>45227.072916666664</v>
      </c>
      <c r="E839" t="s">
        <v>98</v>
      </c>
      <c r="F839" t="s">
        <v>43</v>
      </c>
      <c r="G839">
        <v>2171</v>
      </c>
      <c r="I839" s="7"/>
    </row>
    <row r="840" spans="1:9" x14ac:dyDescent="0.3">
      <c r="A840">
        <v>570816</v>
      </c>
      <c r="B840">
        <v>1266</v>
      </c>
      <c r="C840" s="1" t="s">
        <v>99</v>
      </c>
      <c r="D840" s="2">
        <v>44927.123611111114</v>
      </c>
      <c r="E840" t="s">
        <v>98</v>
      </c>
      <c r="F840" t="s">
        <v>91</v>
      </c>
      <c r="G840">
        <v>1195</v>
      </c>
      <c r="I840" s="7"/>
    </row>
    <row r="841" spans="1:9" x14ac:dyDescent="0.3">
      <c r="A841">
        <v>571316</v>
      </c>
      <c r="B841">
        <v>1052</v>
      </c>
      <c r="C841" s="1" t="s">
        <v>109</v>
      </c>
      <c r="D841" s="2">
        <v>45064.082638888889</v>
      </c>
      <c r="E841" t="s">
        <v>98</v>
      </c>
      <c r="F841" t="s">
        <v>27</v>
      </c>
      <c r="G841">
        <v>1658</v>
      </c>
      <c r="I841" s="7"/>
    </row>
    <row r="842" spans="1:9" x14ac:dyDescent="0.3">
      <c r="A842">
        <v>571695</v>
      </c>
      <c r="B842">
        <v>53</v>
      </c>
      <c r="C842" s="1"/>
      <c r="D842" s="2">
        <v>45140.027083333334</v>
      </c>
      <c r="E842" t="s">
        <v>97</v>
      </c>
      <c r="F842" t="s">
        <v>29</v>
      </c>
      <c r="G842">
        <v>832</v>
      </c>
      <c r="I842" s="7"/>
    </row>
    <row r="843" spans="1:9" x14ac:dyDescent="0.3">
      <c r="A843">
        <v>571764</v>
      </c>
      <c r="B843">
        <v>568</v>
      </c>
      <c r="C843" s="1" t="s">
        <v>100</v>
      </c>
      <c r="D843" s="2">
        <v>45146.008333333331</v>
      </c>
      <c r="E843" t="s">
        <v>96</v>
      </c>
      <c r="F843" t="s">
        <v>34</v>
      </c>
      <c r="G843">
        <v>1895</v>
      </c>
      <c r="I843" s="7"/>
    </row>
    <row r="844" spans="1:9" x14ac:dyDescent="0.3">
      <c r="A844">
        <v>572221</v>
      </c>
      <c r="B844">
        <v>1253</v>
      </c>
      <c r="C844" s="1" t="s">
        <v>99</v>
      </c>
      <c r="D844" s="2">
        <v>45132.977083333331</v>
      </c>
      <c r="E844" t="s">
        <v>191</v>
      </c>
      <c r="F844" t="s">
        <v>27</v>
      </c>
      <c r="G844">
        <v>9800</v>
      </c>
      <c r="I844" s="7"/>
    </row>
    <row r="845" spans="1:9" x14ac:dyDescent="0.3">
      <c r="A845">
        <v>572449</v>
      </c>
      <c r="B845">
        <v>43</v>
      </c>
      <c r="C845" s="1" t="s">
        <v>106</v>
      </c>
      <c r="D845" s="2">
        <v>45047.995833333334</v>
      </c>
      <c r="E845" t="s">
        <v>98</v>
      </c>
      <c r="F845" t="s">
        <v>87</v>
      </c>
      <c r="G845">
        <v>2289</v>
      </c>
      <c r="I845" s="7"/>
    </row>
    <row r="846" spans="1:9" x14ac:dyDescent="0.3">
      <c r="A846">
        <v>573127</v>
      </c>
      <c r="B846">
        <v>1960</v>
      </c>
      <c r="C846" s="1" t="s">
        <v>111</v>
      </c>
      <c r="D846" s="2">
        <v>45277.938194444447</v>
      </c>
      <c r="E846" t="s">
        <v>96</v>
      </c>
      <c r="F846" t="s">
        <v>40</v>
      </c>
      <c r="G846">
        <v>7588</v>
      </c>
      <c r="I846" s="7"/>
    </row>
    <row r="847" spans="1:9" x14ac:dyDescent="0.3">
      <c r="A847">
        <v>573331</v>
      </c>
      <c r="B847">
        <v>1045</v>
      </c>
      <c r="C847" s="1" t="s">
        <v>105</v>
      </c>
      <c r="D847" s="2">
        <v>45201.054861111108</v>
      </c>
      <c r="E847" t="s">
        <v>98</v>
      </c>
      <c r="F847" t="s">
        <v>11</v>
      </c>
      <c r="G847">
        <v>8506</v>
      </c>
      <c r="I847" s="7"/>
    </row>
    <row r="848" spans="1:9" x14ac:dyDescent="0.3">
      <c r="A848">
        <v>573406</v>
      </c>
      <c r="B848">
        <v>695</v>
      </c>
      <c r="C848" s="1" t="s">
        <v>100</v>
      </c>
      <c r="D848" s="2">
        <v>45188.998611111114</v>
      </c>
      <c r="E848" t="s">
        <v>96</v>
      </c>
      <c r="F848" t="s">
        <v>42</v>
      </c>
      <c r="G848">
        <v>989</v>
      </c>
      <c r="I848" s="7"/>
    </row>
    <row r="849" spans="1:9" x14ac:dyDescent="0.3">
      <c r="A849">
        <v>573466</v>
      </c>
      <c r="B849">
        <v>1010</v>
      </c>
      <c r="C849" s="1" t="s">
        <v>105</v>
      </c>
      <c r="D849" s="2">
        <v>45153.01666666667</v>
      </c>
      <c r="E849" t="s">
        <v>98</v>
      </c>
      <c r="F849" t="s">
        <v>43</v>
      </c>
      <c r="G849">
        <v>8552</v>
      </c>
      <c r="I849" s="7"/>
    </row>
    <row r="850" spans="1:9" x14ac:dyDescent="0.3">
      <c r="A850">
        <v>573585</v>
      </c>
      <c r="B850">
        <v>97</v>
      </c>
      <c r="C850" s="1" t="s">
        <v>99</v>
      </c>
      <c r="D850" s="2">
        <v>45065.986805555556</v>
      </c>
      <c r="E850" t="s">
        <v>191</v>
      </c>
      <c r="F850" t="s">
        <v>44</v>
      </c>
      <c r="G850">
        <v>3551</v>
      </c>
      <c r="I850" s="7"/>
    </row>
    <row r="851" spans="1:9" x14ac:dyDescent="0.3">
      <c r="A851">
        <v>573613</v>
      </c>
      <c r="B851">
        <v>1477</v>
      </c>
      <c r="C851" s="1" t="s">
        <v>105</v>
      </c>
      <c r="D851" s="2">
        <v>45156.053472222222</v>
      </c>
      <c r="E851" t="s">
        <v>97</v>
      </c>
      <c r="F851" t="s">
        <v>81</v>
      </c>
      <c r="G851">
        <v>7954</v>
      </c>
      <c r="I851" s="7"/>
    </row>
    <row r="852" spans="1:9" x14ac:dyDescent="0.3">
      <c r="A852">
        <v>573756</v>
      </c>
      <c r="B852">
        <v>1900</v>
      </c>
      <c r="C852" s="1" t="s">
        <v>106</v>
      </c>
      <c r="D852" s="2">
        <v>45179.052083333336</v>
      </c>
      <c r="E852" t="s">
        <v>191</v>
      </c>
      <c r="F852" t="s">
        <v>14</v>
      </c>
      <c r="G852">
        <v>7244</v>
      </c>
      <c r="I852" s="7"/>
    </row>
    <row r="853" spans="1:9" x14ac:dyDescent="0.3">
      <c r="A853">
        <v>574480</v>
      </c>
      <c r="B853">
        <v>1907</v>
      </c>
      <c r="C853" s="1" t="s">
        <v>101</v>
      </c>
      <c r="D853" s="2">
        <v>45197.015972222223</v>
      </c>
      <c r="E853" t="s">
        <v>191</v>
      </c>
      <c r="F853" t="s">
        <v>6</v>
      </c>
      <c r="G853">
        <v>6577</v>
      </c>
      <c r="I853" s="7"/>
    </row>
    <row r="854" spans="1:9" x14ac:dyDescent="0.3">
      <c r="A854">
        <v>574845</v>
      </c>
      <c r="B854">
        <v>357</v>
      </c>
      <c r="C854" s="1" t="s">
        <v>103</v>
      </c>
      <c r="D854" s="2">
        <v>45266.986111111109</v>
      </c>
      <c r="E854" t="s">
        <v>96</v>
      </c>
      <c r="F854" t="s">
        <v>7</v>
      </c>
      <c r="G854">
        <v>1101</v>
      </c>
      <c r="I854" s="7"/>
    </row>
    <row r="855" spans="1:9" x14ac:dyDescent="0.3">
      <c r="A855">
        <v>575162</v>
      </c>
      <c r="B855">
        <v>1040</v>
      </c>
      <c r="C855" s="1" t="s">
        <v>113</v>
      </c>
      <c r="D855" s="2">
        <v>45251.96875</v>
      </c>
      <c r="E855" t="s">
        <v>98</v>
      </c>
      <c r="F855" t="s">
        <v>27</v>
      </c>
      <c r="G855">
        <v>1854</v>
      </c>
      <c r="I855" s="7"/>
    </row>
    <row r="856" spans="1:9" x14ac:dyDescent="0.3">
      <c r="A856">
        <v>576171</v>
      </c>
      <c r="B856">
        <v>707</v>
      </c>
      <c r="C856" s="1" t="s">
        <v>100</v>
      </c>
      <c r="D856" s="2">
        <v>45231.98333333333</v>
      </c>
      <c r="E856" t="s">
        <v>191</v>
      </c>
      <c r="F856" t="s">
        <v>43</v>
      </c>
      <c r="G856">
        <v>9989</v>
      </c>
      <c r="I856" s="7"/>
    </row>
    <row r="857" spans="1:9" x14ac:dyDescent="0.3">
      <c r="A857">
        <v>576486</v>
      </c>
      <c r="B857">
        <v>842</v>
      </c>
      <c r="C857" s="1" t="s">
        <v>100</v>
      </c>
      <c r="D857" s="2">
        <v>45097.068749999999</v>
      </c>
      <c r="E857" t="s">
        <v>96</v>
      </c>
      <c r="F857" t="s">
        <v>43</v>
      </c>
      <c r="G857">
        <v>2847</v>
      </c>
      <c r="I857" s="7"/>
    </row>
    <row r="858" spans="1:9" x14ac:dyDescent="0.3">
      <c r="A858">
        <v>577243</v>
      </c>
      <c r="B858">
        <v>1283</v>
      </c>
      <c r="C858" s="1" t="s">
        <v>99</v>
      </c>
      <c r="D858" s="2">
        <v>44957.058333333334</v>
      </c>
      <c r="E858" t="s">
        <v>96</v>
      </c>
      <c r="F858" t="s">
        <v>49</v>
      </c>
      <c r="G858">
        <v>4138</v>
      </c>
      <c r="I858" s="7"/>
    </row>
    <row r="859" spans="1:9" x14ac:dyDescent="0.3">
      <c r="A859">
        <v>581118</v>
      </c>
      <c r="B859">
        <v>1199</v>
      </c>
      <c r="C859" s="1" t="s">
        <v>107</v>
      </c>
      <c r="D859" s="2">
        <v>45257.015277777777</v>
      </c>
      <c r="E859" t="s">
        <v>98</v>
      </c>
      <c r="F859" t="s">
        <v>50</v>
      </c>
      <c r="G859">
        <v>3254</v>
      </c>
      <c r="I859" s="7"/>
    </row>
    <row r="860" spans="1:9" x14ac:dyDescent="0.3">
      <c r="A860">
        <v>581573</v>
      </c>
      <c r="B860">
        <v>1670</v>
      </c>
      <c r="C860" s="1" t="s">
        <v>99</v>
      </c>
      <c r="D860" s="2">
        <v>45146.04583333333</v>
      </c>
      <c r="E860" t="s">
        <v>97</v>
      </c>
      <c r="F860" t="s">
        <v>5</v>
      </c>
      <c r="G860">
        <v>8547</v>
      </c>
      <c r="I860" s="7"/>
    </row>
    <row r="861" spans="1:9" x14ac:dyDescent="0.3">
      <c r="A861">
        <v>581918</v>
      </c>
      <c r="B861">
        <v>1617</v>
      </c>
      <c r="C861" s="1" t="s">
        <v>104</v>
      </c>
      <c r="D861" s="2">
        <v>45231.033333333333</v>
      </c>
      <c r="E861" t="s">
        <v>96</v>
      </c>
      <c r="F861" t="s">
        <v>46</v>
      </c>
      <c r="G861">
        <v>6030</v>
      </c>
      <c r="I861" s="7"/>
    </row>
    <row r="862" spans="1:9" x14ac:dyDescent="0.3">
      <c r="A862">
        <v>582139</v>
      </c>
      <c r="B862">
        <v>170</v>
      </c>
      <c r="C862" s="1" t="s">
        <v>107</v>
      </c>
      <c r="D862" s="2">
        <v>45195.089583333334</v>
      </c>
      <c r="E862" t="s">
        <v>97</v>
      </c>
      <c r="F862" t="s">
        <v>82</v>
      </c>
      <c r="G862">
        <v>2002</v>
      </c>
      <c r="I862" s="7"/>
    </row>
    <row r="863" spans="1:9" x14ac:dyDescent="0.3">
      <c r="A863">
        <v>583059</v>
      </c>
      <c r="B863">
        <v>786</v>
      </c>
      <c r="C863" s="1" t="s">
        <v>108</v>
      </c>
      <c r="D863" s="2">
        <v>45240.952777777777</v>
      </c>
      <c r="E863" t="s">
        <v>98</v>
      </c>
      <c r="F863" t="s">
        <v>17</v>
      </c>
      <c r="G863">
        <v>6333</v>
      </c>
      <c r="I863" s="7"/>
    </row>
    <row r="864" spans="1:9" x14ac:dyDescent="0.3">
      <c r="A864">
        <v>583129</v>
      </c>
      <c r="B864">
        <v>575</v>
      </c>
      <c r="C864" s="1" t="s">
        <v>113</v>
      </c>
      <c r="D864" s="2">
        <v>45248.953472222223</v>
      </c>
      <c r="E864" t="s">
        <v>191</v>
      </c>
      <c r="F864" t="s">
        <v>11</v>
      </c>
      <c r="G864">
        <v>7035</v>
      </c>
      <c r="I864" s="7"/>
    </row>
    <row r="865" spans="1:9" x14ac:dyDescent="0.3">
      <c r="A865">
        <v>584321</v>
      </c>
      <c r="B865">
        <v>1108</v>
      </c>
      <c r="C865" s="1" t="s">
        <v>113</v>
      </c>
      <c r="D865" s="2">
        <v>44986.977777777778</v>
      </c>
      <c r="E865" t="s">
        <v>97</v>
      </c>
      <c r="F865" t="s">
        <v>44</v>
      </c>
      <c r="G865">
        <v>6956</v>
      </c>
      <c r="I865" s="7"/>
    </row>
    <row r="866" spans="1:9" x14ac:dyDescent="0.3">
      <c r="A866">
        <v>585445</v>
      </c>
      <c r="B866">
        <v>1665</v>
      </c>
      <c r="C866" s="1" t="s">
        <v>110</v>
      </c>
      <c r="D866" s="2">
        <v>45113.992361111108</v>
      </c>
      <c r="E866" t="s">
        <v>191</v>
      </c>
      <c r="F866" t="s">
        <v>78</v>
      </c>
      <c r="G866">
        <v>7479</v>
      </c>
      <c r="I866" s="7"/>
    </row>
    <row r="867" spans="1:9" x14ac:dyDescent="0.3">
      <c r="A867">
        <v>585596</v>
      </c>
      <c r="B867">
        <v>1447</v>
      </c>
      <c r="C867" s="1" t="s">
        <v>106</v>
      </c>
      <c r="D867" s="2">
        <v>45205.025000000001</v>
      </c>
      <c r="E867" t="s">
        <v>191</v>
      </c>
      <c r="F867" t="s">
        <v>27</v>
      </c>
      <c r="G867">
        <v>8848</v>
      </c>
      <c r="I867" s="7"/>
    </row>
    <row r="868" spans="1:9" x14ac:dyDescent="0.3">
      <c r="A868">
        <v>585616</v>
      </c>
      <c r="B868">
        <v>318</v>
      </c>
      <c r="C868" s="1" t="s">
        <v>113</v>
      </c>
      <c r="D868" s="2">
        <v>44966.01666666667</v>
      </c>
      <c r="E868" t="s">
        <v>96</v>
      </c>
      <c r="F868" t="s">
        <v>59</v>
      </c>
      <c r="G868">
        <v>7526</v>
      </c>
      <c r="I868" s="7"/>
    </row>
    <row r="869" spans="1:9" x14ac:dyDescent="0.3">
      <c r="A869">
        <v>585826</v>
      </c>
      <c r="B869">
        <v>988</v>
      </c>
      <c r="C869" s="1" t="s">
        <v>99</v>
      </c>
      <c r="D869" s="2">
        <v>45285.065972222219</v>
      </c>
      <c r="E869" t="s">
        <v>96</v>
      </c>
      <c r="F869" t="s">
        <v>87</v>
      </c>
      <c r="G869">
        <v>6591</v>
      </c>
      <c r="I869" s="7"/>
    </row>
    <row r="870" spans="1:9" x14ac:dyDescent="0.3">
      <c r="A870">
        <v>585827</v>
      </c>
      <c r="B870">
        <v>156</v>
      </c>
      <c r="C870" s="1" t="s">
        <v>100</v>
      </c>
      <c r="D870" s="2">
        <v>44944.984722222223</v>
      </c>
      <c r="E870" t="s">
        <v>98</v>
      </c>
      <c r="F870" t="s">
        <v>26</v>
      </c>
      <c r="G870">
        <v>3966</v>
      </c>
      <c r="I870" s="7"/>
    </row>
    <row r="871" spans="1:9" x14ac:dyDescent="0.3">
      <c r="A871">
        <v>587346</v>
      </c>
      <c r="B871">
        <v>1703</v>
      </c>
      <c r="C871" s="1" t="s">
        <v>100</v>
      </c>
      <c r="D871" s="2">
        <v>45154.070138888892</v>
      </c>
      <c r="E871" t="s">
        <v>96</v>
      </c>
      <c r="F871" t="s">
        <v>74</v>
      </c>
      <c r="G871">
        <v>6858</v>
      </c>
      <c r="I871" s="7"/>
    </row>
    <row r="872" spans="1:9" x14ac:dyDescent="0.3">
      <c r="A872">
        <v>587721</v>
      </c>
      <c r="B872">
        <v>417</v>
      </c>
      <c r="C872" s="1" t="s">
        <v>100</v>
      </c>
      <c r="D872" s="2">
        <v>44966.068055555559</v>
      </c>
      <c r="E872" t="s">
        <v>96</v>
      </c>
      <c r="F872" t="s">
        <v>88</v>
      </c>
      <c r="G872">
        <v>1430</v>
      </c>
      <c r="I872" s="7"/>
    </row>
    <row r="873" spans="1:9" x14ac:dyDescent="0.3">
      <c r="A873">
        <v>588329</v>
      </c>
      <c r="B873">
        <v>1170</v>
      </c>
      <c r="C873" s="1" t="s">
        <v>109</v>
      </c>
      <c r="D873" s="2">
        <v>45170.076388888891</v>
      </c>
      <c r="E873" t="s">
        <v>96</v>
      </c>
      <c r="F873" t="s">
        <v>73</v>
      </c>
      <c r="G873">
        <v>987</v>
      </c>
      <c r="I873" s="7"/>
    </row>
    <row r="874" spans="1:9" x14ac:dyDescent="0.3">
      <c r="A874">
        <v>588451</v>
      </c>
      <c r="B874">
        <v>1647</v>
      </c>
      <c r="C874" s="1" t="s">
        <v>99</v>
      </c>
      <c r="D874" s="2">
        <v>44963.018055555556</v>
      </c>
      <c r="E874" t="s">
        <v>191</v>
      </c>
      <c r="F874" t="s">
        <v>89</v>
      </c>
      <c r="G874">
        <v>987</v>
      </c>
      <c r="I874" s="7"/>
    </row>
    <row r="875" spans="1:9" x14ac:dyDescent="0.3">
      <c r="A875">
        <v>588548</v>
      </c>
      <c r="B875">
        <v>442</v>
      </c>
      <c r="C875" s="1" t="s">
        <v>99</v>
      </c>
      <c r="D875" s="2">
        <v>45002.029166666667</v>
      </c>
      <c r="E875" t="s">
        <v>191</v>
      </c>
      <c r="F875" t="s">
        <v>27</v>
      </c>
      <c r="G875">
        <v>4334</v>
      </c>
      <c r="I875" s="7"/>
    </row>
    <row r="876" spans="1:9" x14ac:dyDescent="0.3">
      <c r="A876">
        <v>588588</v>
      </c>
      <c r="B876">
        <v>548</v>
      </c>
      <c r="C876" s="1" t="s">
        <v>99</v>
      </c>
      <c r="D876" s="2">
        <v>45169.018750000003</v>
      </c>
      <c r="E876" t="s">
        <v>191</v>
      </c>
      <c r="F876" t="s">
        <v>25</v>
      </c>
      <c r="G876">
        <v>1656</v>
      </c>
      <c r="I876" s="7"/>
    </row>
    <row r="877" spans="1:9" x14ac:dyDescent="0.3">
      <c r="A877">
        <v>588686</v>
      </c>
      <c r="B877">
        <v>1224</v>
      </c>
      <c r="C877" s="1" t="s">
        <v>100</v>
      </c>
      <c r="D877" s="2">
        <v>45124.970138888886</v>
      </c>
      <c r="E877" t="s">
        <v>98</v>
      </c>
      <c r="F877" t="s">
        <v>49</v>
      </c>
      <c r="G877">
        <v>9207</v>
      </c>
      <c r="I877" s="7"/>
    </row>
    <row r="878" spans="1:9" x14ac:dyDescent="0.3">
      <c r="A878">
        <v>588730</v>
      </c>
      <c r="B878">
        <v>40</v>
      </c>
      <c r="C878" s="1" t="s">
        <v>101</v>
      </c>
      <c r="D878" s="2">
        <v>45163.013888888891</v>
      </c>
      <c r="E878" t="s">
        <v>96</v>
      </c>
      <c r="F878" t="s">
        <v>5</v>
      </c>
      <c r="G878">
        <v>238</v>
      </c>
      <c r="I878" s="7"/>
    </row>
    <row r="879" spans="1:9" x14ac:dyDescent="0.3">
      <c r="A879">
        <v>589161</v>
      </c>
      <c r="B879">
        <v>1613</v>
      </c>
      <c r="C879" s="1" t="s">
        <v>99</v>
      </c>
      <c r="D879" s="2">
        <v>45290.995833333334</v>
      </c>
      <c r="E879" t="s">
        <v>98</v>
      </c>
      <c r="F879" t="s">
        <v>94</v>
      </c>
      <c r="G879">
        <v>3750</v>
      </c>
      <c r="I879" s="7"/>
    </row>
    <row r="880" spans="1:9" x14ac:dyDescent="0.3">
      <c r="A880">
        <v>590513</v>
      </c>
      <c r="B880">
        <v>1139</v>
      </c>
      <c r="C880" s="1" t="s">
        <v>99</v>
      </c>
      <c r="D880" s="2">
        <v>45152.965277777781</v>
      </c>
      <c r="E880" t="s">
        <v>191</v>
      </c>
      <c r="F880" t="s">
        <v>27</v>
      </c>
      <c r="G880">
        <v>4446</v>
      </c>
      <c r="I880" s="7"/>
    </row>
    <row r="881" spans="1:9" x14ac:dyDescent="0.3">
      <c r="A881">
        <v>590748</v>
      </c>
      <c r="B881">
        <v>1695</v>
      </c>
      <c r="C881" s="1" t="s">
        <v>105</v>
      </c>
      <c r="D881" s="2">
        <v>44937.944444444445</v>
      </c>
      <c r="E881" t="s">
        <v>96</v>
      </c>
      <c r="F881" t="s">
        <v>65</v>
      </c>
      <c r="G881">
        <v>4390</v>
      </c>
      <c r="I881" s="7"/>
    </row>
    <row r="882" spans="1:9" x14ac:dyDescent="0.3">
      <c r="A882">
        <v>590947</v>
      </c>
      <c r="B882">
        <v>1745</v>
      </c>
      <c r="C882" s="1" t="s">
        <v>99</v>
      </c>
      <c r="D882" s="2">
        <v>45039.038888888892</v>
      </c>
      <c r="E882" t="s">
        <v>98</v>
      </c>
      <c r="F882" t="s">
        <v>23</v>
      </c>
      <c r="G882">
        <v>7772</v>
      </c>
      <c r="I882" s="7"/>
    </row>
    <row r="883" spans="1:9" x14ac:dyDescent="0.3">
      <c r="A883">
        <v>591570</v>
      </c>
      <c r="B883">
        <v>419</v>
      </c>
      <c r="C883" s="1" t="s">
        <v>100</v>
      </c>
      <c r="D883" s="2">
        <v>45260.0625</v>
      </c>
      <c r="E883" t="s">
        <v>191</v>
      </c>
      <c r="F883" t="s">
        <v>21</v>
      </c>
      <c r="G883">
        <v>8740</v>
      </c>
      <c r="I883" s="7"/>
    </row>
    <row r="884" spans="1:9" x14ac:dyDescent="0.3">
      <c r="A884">
        <v>591821</v>
      </c>
      <c r="B884">
        <v>359</v>
      </c>
      <c r="C884" s="1" t="s">
        <v>100</v>
      </c>
      <c r="D884" s="2">
        <v>45016.019444444442</v>
      </c>
      <c r="E884" t="s">
        <v>97</v>
      </c>
      <c r="F884" t="s">
        <v>28</v>
      </c>
      <c r="G884">
        <v>8262</v>
      </c>
      <c r="I884" s="7"/>
    </row>
    <row r="885" spans="1:9" x14ac:dyDescent="0.3">
      <c r="A885">
        <v>592435</v>
      </c>
      <c r="B885">
        <v>1386</v>
      </c>
      <c r="C885" s="1" t="s">
        <v>104</v>
      </c>
      <c r="D885" s="2">
        <v>44963.994444444441</v>
      </c>
      <c r="E885" t="s">
        <v>191</v>
      </c>
      <c r="F885" t="s">
        <v>29</v>
      </c>
      <c r="G885">
        <v>2381</v>
      </c>
      <c r="I885" s="7"/>
    </row>
    <row r="886" spans="1:9" x14ac:dyDescent="0.3">
      <c r="A886">
        <v>592705</v>
      </c>
      <c r="B886">
        <v>987</v>
      </c>
      <c r="C886" s="1" t="s">
        <v>99</v>
      </c>
      <c r="D886" s="2">
        <v>45040.071527777778</v>
      </c>
      <c r="E886" t="s">
        <v>97</v>
      </c>
      <c r="F886" t="s">
        <v>24</v>
      </c>
      <c r="G886">
        <v>5893</v>
      </c>
      <c r="I886" s="7"/>
    </row>
    <row r="887" spans="1:9" x14ac:dyDescent="0.3">
      <c r="A887">
        <v>593188</v>
      </c>
      <c r="B887">
        <v>1615</v>
      </c>
      <c r="C887" s="1" t="s">
        <v>105</v>
      </c>
      <c r="D887" s="2">
        <v>45268.01458333333</v>
      </c>
      <c r="E887" t="s">
        <v>191</v>
      </c>
      <c r="F887" t="s">
        <v>30</v>
      </c>
      <c r="G887">
        <v>9830</v>
      </c>
      <c r="I887" s="7"/>
    </row>
    <row r="888" spans="1:9" x14ac:dyDescent="0.3">
      <c r="A888">
        <v>593240</v>
      </c>
      <c r="B888">
        <v>672</v>
      </c>
      <c r="C888" s="1" t="s">
        <v>99</v>
      </c>
      <c r="D888" s="2">
        <v>45265.026388888888</v>
      </c>
      <c r="E888" t="s">
        <v>191</v>
      </c>
      <c r="F888" t="s">
        <v>31</v>
      </c>
      <c r="G888">
        <v>7472</v>
      </c>
      <c r="I888" s="7"/>
    </row>
    <row r="889" spans="1:9" x14ac:dyDescent="0.3">
      <c r="A889">
        <v>593583</v>
      </c>
      <c r="B889">
        <v>513</v>
      </c>
      <c r="C889" s="1" t="s">
        <v>99</v>
      </c>
      <c r="D889" s="2">
        <v>45160.047222222223</v>
      </c>
      <c r="E889" t="s">
        <v>96</v>
      </c>
      <c r="F889" t="s">
        <v>32</v>
      </c>
      <c r="G889">
        <v>9848</v>
      </c>
      <c r="I889" s="7"/>
    </row>
    <row r="890" spans="1:9" x14ac:dyDescent="0.3">
      <c r="A890">
        <v>593879</v>
      </c>
      <c r="B890">
        <v>907</v>
      </c>
      <c r="C890" s="1" t="s">
        <v>108</v>
      </c>
      <c r="D890" s="2">
        <v>45081.066666666666</v>
      </c>
      <c r="E890" t="s">
        <v>96</v>
      </c>
      <c r="F890" t="s">
        <v>33</v>
      </c>
      <c r="G890">
        <v>5944</v>
      </c>
      <c r="I890" s="7"/>
    </row>
    <row r="891" spans="1:9" x14ac:dyDescent="0.3">
      <c r="A891">
        <v>595005</v>
      </c>
      <c r="B891">
        <v>377</v>
      </c>
      <c r="C891" s="1" t="s">
        <v>113</v>
      </c>
      <c r="D891" s="2">
        <v>45208.075694444444</v>
      </c>
      <c r="E891" t="s">
        <v>96</v>
      </c>
      <c r="F891" t="s">
        <v>91</v>
      </c>
      <c r="G891">
        <v>1845</v>
      </c>
      <c r="I891" s="7"/>
    </row>
    <row r="892" spans="1:9" x14ac:dyDescent="0.3">
      <c r="A892">
        <v>595284</v>
      </c>
      <c r="B892">
        <v>1391</v>
      </c>
      <c r="C892" s="1" t="s">
        <v>99</v>
      </c>
      <c r="D892" s="2">
        <v>45223.023611111108</v>
      </c>
      <c r="E892" t="s">
        <v>98</v>
      </c>
      <c r="F892" t="s">
        <v>35</v>
      </c>
      <c r="G892">
        <v>8604</v>
      </c>
      <c r="I892" s="7"/>
    </row>
    <row r="893" spans="1:9" x14ac:dyDescent="0.3">
      <c r="A893">
        <v>595446</v>
      </c>
      <c r="B893">
        <v>1488</v>
      </c>
      <c r="C893" s="1" t="s">
        <v>99</v>
      </c>
      <c r="D893" s="2">
        <v>45073.968055555553</v>
      </c>
      <c r="E893" t="s">
        <v>96</v>
      </c>
      <c r="F893" t="s">
        <v>36</v>
      </c>
      <c r="G893">
        <v>3770</v>
      </c>
      <c r="I893" s="7"/>
    </row>
    <row r="894" spans="1:9" x14ac:dyDescent="0.3">
      <c r="A894">
        <v>595956</v>
      </c>
      <c r="B894">
        <v>1501</v>
      </c>
      <c r="C894" s="1" t="s">
        <v>99</v>
      </c>
      <c r="D894" s="2">
        <v>44943.069444444445</v>
      </c>
      <c r="E894" t="s">
        <v>97</v>
      </c>
      <c r="F894" t="s">
        <v>37</v>
      </c>
      <c r="G894">
        <v>3537</v>
      </c>
      <c r="I894" s="7"/>
    </row>
    <row r="895" spans="1:9" x14ac:dyDescent="0.3">
      <c r="A895">
        <v>596143</v>
      </c>
      <c r="B895">
        <v>1576</v>
      </c>
      <c r="C895" s="1" t="s">
        <v>99</v>
      </c>
      <c r="D895" s="2">
        <v>45107.076388888891</v>
      </c>
      <c r="E895" t="s">
        <v>97</v>
      </c>
      <c r="F895" t="s">
        <v>27</v>
      </c>
      <c r="G895">
        <v>1558</v>
      </c>
      <c r="I895" s="7"/>
    </row>
    <row r="896" spans="1:9" x14ac:dyDescent="0.3">
      <c r="A896">
        <v>596235</v>
      </c>
      <c r="B896">
        <v>1857</v>
      </c>
      <c r="C896" s="1" t="s">
        <v>100</v>
      </c>
      <c r="D896" s="2">
        <v>45227.027777777781</v>
      </c>
      <c r="E896" t="s">
        <v>98</v>
      </c>
      <c r="F896" t="s">
        <v>65</v>
      </c>
      <c r="G896">
        <v>657</v>
      </c>
      <c r="I896" s="7"/>
    </row>
    <row r="897" spans="1:9" x14ac:dyDescent="0.3">
      <c r="A897">
        <v>596287</v>
      </c>
      <c r="B897">
        <v>516</v>
      </c>
      <c r="C897" s="1" t="s">
        <v>100</v>
      </c>
      <c r="D897" s="2">
        <v>45172.035416666666</v>
      </c>
      <c r="E897" t="s">
        <v>98</v>
      </c>
      <c r="F897" t="s">
        <v>24</v>
      </c>
      <c r="G897">
        <v>5995</v>
      </c>
      <c r="I897" s="7"/>
    </row>
    <row r="898" spans="1:9" x14ac:dyDescent="0.3">
      <c r="A898">
        <v>597539</v>
      </c>
      <c r="B898">
        <v>31</v>
      </c>
      <c r="C898" s="1" t="s">
        <v>99</v>
      </c>
      <c r="D898" s="2">
        <v>45161.050694444442</v>
      </c>
      <c r="E898" t="s">
        <v>191</v>
      </c>
      <c r="F898" t="s">
        <v>40</v>
      </c>
      <c r="G898">
        <v>6892</v>
      </c>
      <c r="I898" s="7"/>
    </row>
    <row r="899" spans="1:9" x14ac:dyDescent="0.3">
      <c r="A899">
        <v>598766</v>
      </c>
      <c r="B899">
        <v>426</v>
      </c>
      <c r="C899" s="1" t="s">
        <v>106</v>
      </c>
      <c r="D899" s="2">
        <v>44999.975694444445</v>
      </c>
      <c r="E899" t="s">
        <v>191</v>
      </c>
      <c r="F899" t="s">
        <v>41</v>
      </c>
      <c r="G899">
        <v>6288</v>
      </c>
      <c r="I899" s="7"/>
    </row>
    <row r="900" spans="1:9" x14ac:dyDescent="0.3">
      <c r="A900">
        <v>599162</v>
      </c>
      <c r="B900">
        <v>818</v>
      </c>
      <c r="C900" s="1" t="s">
        <v>100</v>
      </c>
      <c r="D900" s="2">
        <v>45015.004861111112</v>
      </c>
      <c r="E900" t="s">
        <v>98</v>
      </c>
      <c r="F900" t="s">
        <v>42</v>
      </c>
      <c r="G900">
        <v>6921</v>
      </c>
      <c r="I900" s="7"/>
    </row>
    <row r="901" spans="1:9" x14ac:dyDescent="0.3">
      <c r="A901">
        <v>600465</v>
      </c>
      <c r="B901">
        <v>1845</v>
      </c>
      <c r="C901" s="1" t="s">
        <v>102</v>
      </c>
      <c r="D901" s="2">
        <v>44940.068055555559</v>
      </c>
      <c r="E901" t="s">
        <v>191</v>
      </c>
      <c r="F901" t="s">
        <v>43</v>
      </c>
      <c r="G901">
        <v>4278</v>
      </c>
      <c r="I901" s="7"/>
    </row>
    <row r="902" spans="1:9" x14ac:dyDescent="0.3">
      <c r="A902">
        <v>600527</v>
      </c>
      <c r="B902">
        <v>278</v>
      </c>
      <c r="C902" s="1" t="s">
        <v>99</v>
      </c>
      <c r="D902" s="2">
        <v>45164.969444444447</v>
      </c>
      <c r="E902" t="s">
        <v>191</v>
      </c>
      <c r="F902" t="s">
        <v>44</v>
      </c>
      <c r="G902">
        <v>8597</v>
      </c>
      <c r="I902" s="7"/>
    </row>
    <row r="903" spans="1:9" x14ac:dyDescent="0.3">
      <c r="A903">
        <v>602342</v>
      </c>
      <c r="B903">
        <v>1391</v>
      </c>
      <c r="C903" s="1" t="s">
        <v>99</v>
      </c>
      <c r="D903" s="2">
        <v>45274.990972222222</v>
      </c>
      <c r="E903" t="s">
        <v>97</v>
      </c>
      <c r="F903" t="s">
        <v>12</v>
      </c>
      <c r="G903">
        <v>4602</v>
      </c>
      <c r="I903" s="7"/>
    </row>
    <row r="904" spans="1:9" x14ac:dyDescent="0.3">
      <c r="A904">
        <v>602695</v>
      </c>
      <c r="B904">
        <v>773</v>
      </c>
      <c r="C904" s="1" t="s">
        <v>99</v>
      </c>
      <c r="D904" s="2">
        <v>45123.997916666667</v>
      </c>
      <c r="E904" t="s">
        <v>96</v>
      </c>
      <c r="F904" t="s">
        <v>14</v>
      </c>
      <c r="G904">
        <v>469</v>
      </c>
      <c r="I904" s="7"/>
    </row>
    <row r="905" spans="1:9" x14ac:dyDescent="0.3">
      <c r="A905">
        <v>602700</v>
      </c>
      <c r="B905">
        <v>214</v>
      </c>
      <c r="C905" s="1" t="s">
        <v>99</v>
      </c>
      <c r="D905" s="2">
        <v>45115.087500000001</v>
      </c>
      <c r="E905" t="s">
        <v>96</v>
      </c>
      <c r="F905" t="s">
        <v>43</v>
      </c>
      <c r="G905">
        <v>8209</v>
      </c>
      <c r="I905" s="7"/>
    </row>
    <row r="906" spans="1:9" x14ac:dyDescent="0.3">
      <c r="A906">
        <v>603758</v>
      </c>
      <c r="B906">
        <v>1940</v>
      </c>
      <c r="C906" s="1" t="s">
        <v>105</v>
      </c>
      <c r="D906" s="2">
        <v>45057.081250000003</v>
      </c>
      <c r="E906" t="s">
        <v>96</v>
      </c>
      <c r="F906" t="s">
        <v>45</v>
      </c>
      <c r="G906">
        <v>6181</v>
      </c>
      <c r="I906" s="7"/>
    </row>
    <row r="907" spans="1:9" x14ac:dyDescent="0.3">
      <c r="A907">
        <v>603855</v>
      </c>
      <c r="B907">
        <v>1895</v>
      </c>
      <c r="C907" s="1" t="s">
        <v>100</v>
      </c>
      <c r="D907" s="2">
        <v>45125.943749999999</v>
      </c>
      <c r="E907" t="s">
        <v>98</v>
      </c>
      <c r="F907" t="s">
        <v>8</v>
      </c>
      <c r="G907">
        <v>4237</v>
      </c>
      <c r="I907" s="7"/>
    </row>
    <row r="908" spans="1:9" x14ac:dyDescent="0.3">
      <c r="A908">
        <v>603880</v>
      </c>
      <c r="B908">
        <v>1516</v>
      </c>
      <c r="C908" s="1" t="s">
        <v>103</v>
      </c>
      <c r="D908" s="2">
        <v>44962.067361111112</v>
      </c>
      <c r="E908" t="s">
        <v>98</v>
      </c>
      <c r="F908" t="s">
        <v>46</v>
      </c>
      <c r="G908">
        <v>4019</v>
      </c>
      <c r="I908" s="7"/>
    </row>
    <row r="909" spans="1:9" x14ac:dyDescent="0.3">
      <c r="A909">
        <v>604405</v>
      </c>
      <c r="B909">
        <v>36</v>
      </c>
      <c r="C909" s="1" t="s">
        <v>99</v>
      </c>
      <c r="D909" s="2">
        <v>45238.036805555559</v>
      </c>
      <c r="E909" t="s">
        <v>98</v>
      </c>
      <c r="F909" t="s">
        <v>60</v>
      </c>
      <c r="G909">
        <v>6944</v>
      </c>
      <c r="I909" s="7"/>
    </row>
    <row r="910" spans="1:9" x14ac:dyDescent="0.3">
      <c r="A910">
        <v>604805</v>
      </c>
      <c r="B910">
        <v>246</v>
      </c>
      <c r="C910" s="1" t="s">
        <v>100</v>
      </c>
      <c r="D910" s="2">
        <v>45150.071527777778</v>
      </c>
      <c r="E910" t="s">
        <v>96</v>
      </c>
      <c r="F910" t="s">
        <v>21</v>
      </c>
      <c r="G910">
        <v>4349</v>
      </c>
      <c r="I910" s="7"/>
    </row>
    <row r="911" spans="1:9" x14ac:dyDescent="0.3">
      <c r="A911">
        <v>606775</v>
      </c>
      <c r="B911">
        <v>834</v>
      </c>
      <c r="C911" s="1" t="s">
        <v>102</v>
      </c>
      <c r="D911" s="2">
        <v>44982.994444444441</v>
      </c>
      <c r="E911" t="s">
        <v>96</v>
      </c>
      <c r="F911" t="s">
        <v>12</v>
      </c>
      <c r="G911">
        <v>7873</v>
      </c>
      <c r="I911" s="7"/>
    </row>
    <row r="912" spans="1:9" x14ac:dyDescent="0.3">
      <c r="A912">
        <v>607197</v>
      </c>
      <c r="B912">
        <v>330</v>
      </c>
      <c r="C912" s="1" t="s">
        <v>113</v>
      </c>
      <c r="D912" s="2">
        <v>45278.976388888892</v>
      </c>
      <c r="E912" t="s">
        <v>98</v>
      </c>
      <c r="F912" t="s">
        <v>29</v>
      </c>
      <c r="G912">
        <v>793</v>
      </c>
      <c r="I912" s="7"/>
    </row>
    <row r="913" spans="1:9" x14ac:dyDescent="0.3">
      <c r="A913">
        <v>608204</v>
      </c>
      <c r="B913">
        <v>1791</v>
      </c>
      <c r="C913" s="1" t="s">
        <v>99</v>
      </c>
      <c r="D913" s="2">
        <v>45158.042361111111</v>
      </c>
      <c r="E913" t="s">
        <v>97</v>
      </c>
      <c r="F913" t="s">
        <v>24</v>
      </c>
      <c r="G913">
        <v>1936</v>
      </c>
      <c r="I913" s="7"/>
    </row>
    <row r="914" spans="1:9" x14ac:dyDescent="0.3">
      <c r="A914">
        <v>608296</v>
      </c>
      <c r="B914">
        <v>1745</v>
      </c>
      <c r="C914" s="1" t="s">
        <v>99</v>
      </c>
      <c r="D914" s="2">
        <v>45044.048611111109</v>
      </c>
      <c r="E914" t="s">
        <v>97</v>
      </c>
      <c r="F914" t="s">
        <v>30</v>
      </c>
      <c r="G914">
        <v>9769</v>
      </c>
      <c r="I914" s="7"/>
    </row>
    <row r="915" spans="1:9" x14ac:dyDescent="0.3">
      <c r="A915">
        <v>609243</v>
      </c>
      <c r="B915">
        <v>1400</v>
      </c>
      <c r="C915" s="1" t="s">
        <v>99</v>
      </c>
      <c r="D915" s="2">
        <v>45183.025694444441</v>
      </c>
      <c r="E915" t="s">
        <v>97</v>
      </c>
      <c r="F915" t="s">
        <v>31</v>
      </c>
      <c r="G915">
        <v>7072</v>
      </c>
      <c r="I915" s="7"/>
    </row>
    <row r="916" spans="1:9" x14ac:dyDescent="0.3">
      <c r="A916">
        <v>609375</v>
      </c>
      <c r="B916">
        <v>612</v>
      </c>
      <c r="C916" s="1"/>
      <c r="D916" s="2">
        <v>45042.007638888892</v>
      </c>
      <c r="E916" t="s">
        <v>96</v>
      </c>
      <c r="F916" t="s">
        <v>90</v>
      </c>
      <c r="G916">
        <v>9567</v>
      </c>
      <c r="I916" s="7"/>
    </row>
    <row r="917" spans="1:9" x14ac:dyDescent="0.3">
      <c r="A917">
        <v>609984</v>
      </c>
      <c r="B917">
        <v>1488</v>
      </c>
      <c r="C917" s="1" t="s">
        <v>99</v>
      </c>
      <c r="D917" s="2">
        <v>45049.04791666667</v>
      </c>
      <c r="E917" t="s">
        <v>96</v>
      </c>
      <c r="F917" t="s">
        <v>33</v>
      </c>
      <c r="G917">
        <v>4417</v>
      </c>
      <c r="I917" s="7"/>
    </row>
    <row r="918" spans="1:9" x14ac:dyDescent="0.3">
      <c r="A918">
        <v>610023</v>
      </c>
      <c r="B918">
        <v>789</v>
      </c>
      <c r="C918" s="1" t="s">
        <v>100</v>
      </c>
      <c r="D918" s="2">
        <v>45074.051388888889</v>
      </c>
      <c r="E918" t="s">
        <v>191</v>
      </c>
      <c r="F918" t="s">
        <v>91</v>
      </c>
      <c r="G918">
        <v>620</v>
      </c>
      <c r="I918" s="7"/>
    </row>
    <row r="919" spans="1:9" x14ac:dyDescent="0.3">
      <c r="A919">
        <v>610367</v>
      </c>
      <c r="B919">
        <v>1096</v>
      </c>
      <c r="C919" s="1" t="s">
        <v>105</v>
      </c>
      <c r="D919" s="2">
        <v>44936.000694444447</v>
      </c>
      <c r="E919" t="s">
        <v>97</v>
      </c>
      <c r="F919" t="s">
        <v>35</v>
      </c>
      <c r="G919">
        <v>5230</v>
      </c>
      <c r="I919" s="7"/>
    </row>
    <row r="920" spans="1:9" x14ac:dyDescent="0.3">
      <c r="A920">
        <v>611265</v>
      </c>
      <c r="B920">
        <v>396</v>
      </c>
      <c r="C920" s="1" t="s">
        <v>105</v>
      </c>
      <c r="D920" s="2">
        <v>45211.004166666666</v>
      </c>
      <c r="E920" t="s">
        <v>96</v>
      </c>
      <c r="F920" t="s">
        <v>36</v>
      </c>
      <c r="G920">
        <v>1305</v>
      </c>
      <c r="I920" s="7"/>
    </row>
    <row r="921" spans="1:9" x14ac:dyDescent="0.3">
      <c r="A921">
        <v>611594</v>
      </c>
      <c r="B921">
        <v>827</v>
      </c>
      <c r="C921" s="1" t="s">
        <v>106</v>
      </c>
      <c r="D921" s="2">
        <v>44933.004166666666</v>
      </c>
      <c r="E921" t="s">
        <v>98</v>
      </c>
      <c r="F921" t="s">
        <v>37</v>
      </c>
      <c r="G921">
        <v>4635</v>
      </c>
      <c r="I921" s="7"/>
    </row>
    <row r="922" spans="1:9" x14ac:dyDescent="0.3">
      <c r="A922">
        <v>611621</v>
      </c>
      <c r="B922">
        <v>1357</v>
      </c>
      <c r="C922" s="1" t="s">
        <v>111</v>
      </c>
      <c r="D922" s="2">
        <v>45077.003472222219</v>
      </c>
      <c r="E922" t="s">
        <v>98</v>
      </c>
      <c r="F922" t="s">
        <v>27</v>
      </c>
      <c r="G922">
        <v>9926</v>
      </c>
      <c r="I922" s="7"/>
    </row>
    <row r="923" spans="1:9" x14ac:dyDescent="0.3">
      <c r="A923">
        <v>611767</v>
      </c>
      <c r="B923">
        <v>917</v>
      </c>
      <c r="C923" s="1" t="s">
        <v>103</v>
      </c>
      <c r="D923" s="2">
        <v>45044.999305555553</v>
      </c>
      <c r="E923" t="s">
        <v>97</v>
      </c>
      <c r="F923" t="s">
        <v>65</v>
      </c>
      <c r="G923">
        <v>1716</v>
      </c>
      <c r="I923" s="7"/>
    </row>
    <row r="924" spans="1:9" x14ac:dyDescent="0.3">
      <c r="A924">
        <v>611976</v>
      </c>
      <c r="B924">
        <v>1269</v>
      </c>
      <c r="C924" s="1" t="s">
        <v>110</v>
      </c>
      <c r="D924" s="2">
        <v>45241.968055555553</v>
      </c>
      <c r="E924" t="s">
        <v>191</v>
      </c>
      <c r="F924" t="s">
        <v>23</v>
      </c>
      <c r="G924">
        <v>3073</v>
      </c>
      <c r="I924" s="7"/>
    </row>
    <row r="925" spans="1:9" x14ac:dyDescent="0.3">
      <c r="A925">
        <v>612088</v>
      </c>
      <c r="B925">
        <v>1411</v>
      </c>
      <c r="C925" s="1" t="s">
        <v>105</v>
      </c>
      <c r="D925" s="2">
        <v>45209.070138888892</v>
      </c>
      <c r="E925" t="s">
        <v>191</v>
      </c>
      <c r="F925" t="s">
        <v>40</v>
      </c>
      <c r="G925">
        <v>2946</v>
      </c>
      <c r="I925" s="7"/>
    </row>
    <row r="926" spans="1:9" x14ac:dyDescent="0.3">
      <c r="A926">
        <v>613070</v>
      </c>
      <c r="B926">
        <v>1755</v>
      </c>
      <c r="C926" s="1" t="s">
        <v>105</v>
      </c>
      <c r="D926" s="2">
        <v>45251.002083333333</v>
      </c>
      <c r="E926" t="s">
        <v>97</v>
      </c>
      <c r="F926" t="s">
        <v>41</v>
      </c>
      <c r="G926">
        <v>895</v>
      </c>
      <c r="I926" s="7"/>
    </row>
    <row r="927" spans="1:9" x14ac:dyDescent="0.3">
      <c r="A927">
        <v>614468</v>
      </c>
      <c r="B927">
        <v>801</v>
      </c>
      <c r="C927" s="1" t="s">
        <v>100</v>
      </c>
      <c r="D927" s="2">
        <v>45185.044444444444</v>
      </c>
      <c r="E927" t="s">
        <v>98</v>
      </c>
      <c r="F927" t="s">
        <v>42</v>
      </c>
      <c r="G927">
        <v>1451</v>
      </c>
      <c r="I927" s="7"/>
    </row>
    <row r="928" spans="1:9" x14ac:dyDescent="0.3">
      <c r="A928">
        <v>615484</v>
      </c>
      <c r="B928">
        <v>1044</v>
      </c>
      <c r="C928" s="1" t="s">
        <v>113</v>
      </c>
      <c r="D928" s="2">
        <v>45043.995833333334</v>
      </c>
      <c r="E928" t="s">
        <v>97</v>
      </c>
      <c r="F928" t="s">
        <v>43</v>
      </c>
      <c r="G928">
        <v>8774</v>
      </c>
      <c r="I928" s="7"/>
    </row>
    <row r="929" spans="1:9" x14ac:dyDescent="0.3">
      <c r="A929">
        <v>615675</v>
      </c>
      <c r="B929">
        <v>1502</v>
      </c>
      <c r="C929" s="1" t="s">
        <v>105</v>
      </c>
      <c r="D929" s="2">
        <v>45059.018055555556</v>
      </c>
      <c r="E929" t="s">
        <v>191</v>
      </c>
      <c r="F929" t="s">
        <v>44</v>
      </c>
      <c r="G929">
        <v>3875</v>
      </c>
      <c r="I929" s="7"/>
    </row>
    <row r="930" spans="1:9" x14ac:dyDescent="0.3">
      <c r="A930">
        <v>617035</v>
      </c>
      <c r="B930">
        <v>704</v>
      </c>
      <c r="C930" s="1" t="s">
        <v>99</v>
      </c>
      <c r="D930" s="2">
        <v>45115.975694444445</v>
      </c>
      <c r="E930" t="s">
        <v>97</v>
      </c>
      <c r="F930" t="s">
        <v>81</v>
      </c>
      <c r="G930">
        <v>777</v>
      </c>
      <c r="I930" s="7"/>
    </row>
    <row r="931" spans="1:9" x14ac:dyDescent="0.3">
      <c r="A931">
        <v>618196</v>
      </c>
      <c r="B931">
        <v>780</v>
      </c>
      <c r="C931" s="1" t="s">
        <v>113</v>
      </c>
      <c r="D931" s="2">
        <v>45250.065972222219</v>
      </c>
      <c r="E931" t="s">
        <v>191</v>
      </c>
      <c r="F931" t="s">
        <v>14</v>
      </c>
      <c r="G931">
        <v>9962</v>
      </c>
      <c r="I931" s="7"/>
    </row>
    <row r="932" spans="1:9" x14ac:dyDescent="0.3">
      <c r="A932">
        <v>618986</v>
      </c>
      <c r="B932">
        <v>1458</v>
      </c>
      <c r="C932" s="1" t="s">
        <v>100</v>
      </c>
      <c r="D932" s="2">
        <v>45229.036805555559</v>
      </c>
      <c r="E932" t="s">
        <v>98</v>
      </c>
      <c r="F932" t="s">
        <v>43</v>
      </c>
      <c r="G932">
        <v>3216</v>
      </c>
      <c r="I932" s="7"/>
    </row>
    <row r="933" spans="1:9" x14ac:dyDescent="0.3">
      <c r="A933">
        <v>619879</v>
      </c>
      <c r="B933">
        <v>446</v>
      </c>
      <c r="C933" s="1" t="s">
        <v>99</v>
      </c>
      <c r="D933" s="2">
        <v>44937.056944444441</v>
      </c>
      <c r="E933" t="s">
        <v>96</v>
      </c>
      <c r="F933" t="s">
        <v>45</v>
      </c>
      <c r="G933">
        <v>2645</v>
      </c>
      <c r="I933" s="7"/>
    </row>
    <row r="934" spans="1:9" x14ac:dyDescent="0.3">
      <c r="A934">
        <v>619949</v>
      </c>
      <c r="B934">
        <v>1002</v>
      </c>
      <c r="C934" s="1" t="s">
        <v>113</v>
      </c>
      <c r="D934" s="2">
        <v>45001.051388888889</v>
      </c>
      <c r="E934" t="s">
        <v>97</v>
      </c>
      <c r="F934" t="s">
        <v>8</v>
      </c>
      <c r="G934">
        <v>1392</v>
      </c>
      <c r="I934" s="7"/>
    </row>
    <row r="935" spans="1:9" x14ac:dyDescent="0.3">
      <c r="A935">
        <v>620937</v>
      </c>
      <c r="B935">
        <v>1822</v>
      </c>
      <c r="C935" s="1" t="s">
        <v>99</v>
      </c>
      <c r="D935" s="2">
        <v>45079.025000000001</v>
      </c>
      <c r="E935" t="s">
        <v>97</v>
      </c>
      <c r="F935" t="s">
        <v>67</v>
      </c>
      <c r="G935">
        <v>8767</v>
      </c>
      <c r="I935" s="7"/>
    </row>
    <row r="936" spans="1:9" x14ac:dyDescent="0.3">
      <c r="A936">
        <v>621177</v>
      </c>
      <c r="B936">
        <v>1452</v>
      </c>
      <c r="C936" s="1" t="s">
        <v>100</v>
      </c>
      <c r="D936" s="2">
        <v>44954.02847222222</v>
      </c>
      <c r="E936" t="s">
        <v>97</v>
      </c>
      <c r="F936" t="s">
        <v>60</v>
      </c>
      <c r="G936">
        <v>2907</v>
      </c>
      <c r="I936" s="7"/>
    </row>
    <row r="937" spans="1:9" x14ac:dyDescent="0.3">
      <c r="A937">
        <v>621694</v>
      </c>
      <c r="B937">
        <v>1769</v>
      </c>
      <c r="C937" s="1" t="s">
        <v>105</v>
      </c>
      <c r="D937" s="2">
        <v>45269.065972222219</v>
      </c>
      <c r="E937" t="s">
        <v>96</v>
      </c>
      <c r="F937" t="s">
        <v>90</v>
      </c>
      <c r="G937">
        <v>1826</v>
      </c>
      <c r="I937" s="7"/>
    </row>
    <row r="938" spans="1:9" x14ac:dyDescent="0.3">
      <c r="A938">
        <v>622405</v>
      </c>
      <c r="B938">
        <v>953</v>
      </c>
      <c r="C938" s="1" t="s">
        <v>99</v>
      </c>
      <c r="D938" s="2">
        <v>45193.057638888888</v>
      </c>
      <c r="E938" t="s">
        <v>191</v>
      </c>
      <c r="F938" t="s">
        <v>23</v>
      </c>
      <c r="G938">
        <v>9431</v>
      </c>
      <c r="I938" s="7"/>
    </row>
    <row r="939" spans="1:9" x14ac:dyDescent="0.3">
      <c r="A939">
        <v>622656</v>
      </c>
      <c r="B939">
        <v>418</v>
      </c>
      <c r="C939" s="1" t="s">
        <v>106</v>
      </c>
      <c r="D939" s="2">
        <v>45157.002083333333</v>
      </c>
      <c r="E939" t="s">
        <v>96</v>
      </c>
      <c r="F939" t="s">
        <v>95</v>
      </c>
      <c r="G939">
        <v>6905</v>
      </c>
      <c r="I939" s="7"/>
    </row>
    <row r="940" spans="1:9" x14ac:dyDescent="0.3">
      <c r="A940">
        <v>622835</v>
      </c>
      <c r="B940">
        <v>998</v>
      </c>
      <c r="C940" s="1" t="s">
        <v>103</v>
      </c>
      <c r="D940" s="2">
        <v>45258.074305555558</v>
      </c>
      <c r="E940" t="s">
        <v>191</v>
      </c>
      <c r="F940" t="s">
        <v>54</v>
      </c>
      <c r="G940">
        <v>678</v>
      </c>
      <c r="I940" s="7"/>
    </row>
    <row r="941" spans="1:9" x14ac:dyDescent="0.3">
      <c r="A941">
        <v>623784</v>
      </c>
      <c r="B941">
        <v>781</v>
      </c>
      <c r="C941" s="1" t="s">
        <v>102</v>
      </c>
      <c r="D941" s="2">
        <v>45240.073611111111</v>
      </c>
      <c r="E941" t="s">
        <v>97</v>
      </c>
      <c r="F941" t="s">
        <v>20</v>
      </c>
      <c r="G941">
        <v>6494</v>
      </c>
      <c r="I941" s="7"/>
    </row>
    <row r="942" spans="1:9" x14ac:dyDescent="0.3">
      <c r="A942">
        <v>623935</v>
      </c>
      <c r="B942">
        <v>1278</v>
      </c>
      <c r="C942" s="1" t="s">
        <v>99</v>
      </c>
      <c r="D942" s="2">
        <v>45027.058333333334</v>
      </c>
      <c r="E942" t="s">
        <v>96</v>
      </c>
      <c r="F942" t="s">
        <v>41</v>
      </c>
      <c r="G942">
        <v>7665</v>
      </c>
      <c r="I942" s="7"/>
    </row>
    <row r="943" spans="1:9" x14ac:dyDescent="0.3">
      <c r="A943">
        <v>624499</v>
      </c>
      <c r="B943">
        <v>1290</v>
      </c>
      <c r="C943" s="1" t="s">
        <v>99</v>
      </c>
      <c r="D943" s="2">
        <v>44932.027777777781</v>
      </c>
      <c r="E943" t="s">
        <v>96</v>
      </c>
      <c r="F943" t="s">
        <v>55</v>
      </c>
      <c r="G943">
        <v>4403</v>
      </c>
      <c r="I943" s="7"/>
    </row>
    <row r="944" spans="1:9" x14ac:dyDescent="0.3">
      <c r="A944">
        <v>624700</v>
      </c>
      <c r="B944">
        <v>1948</v>
      </c>
      <c r="C944" s="1" t="s">
        <v>99</v>
      </c>
      <c r="D944" s="2">
        <v>45276.97152777778</v>
      </c>
      <c r="E944" t="s">
        <v>98</v>
      </c>
      <c r="F944" t="s">
        <v>56</v>
      </c>
      <c r="G944">
        <v>5277</v>
      </c>
      <c r="I944" s="7"/>
    </row>
    <row r="945" spans="1:9" x14ac:dyDescent="0.3">
      <c r="A945">
        <v>624736</v>
      </c>
      <c r="B945">
        <v>633</v>
      </c>
      <c r="C945" s="1" t="s">
        <v>100</v>
      </c>
      <c r="D945" s="2">
        <v>45067.070833333331</v>
      </c>
      <c r="E945" t="s">
        <v>98</v>
      </c>
      <c r="F945" t="s">
        <v>57</v>
      </c>
      <c r="G945">
        <v>486</v>
      </c>
      <c r="I945" s="7"/>
    </row>
    <row r="946" spans="1:9" x14ac:dyDescent="0.3">
      <c r="A946">
        <v>625994</v>
      </c>
      <c r="B946">
        <v>476</v>
      </c>
      <c r="C946" s="1" t="s">
        <v>99</v>
      </c>
      <c r="D946" s="2">
        <v>45067.96597222222</v>
      </c>
      <c r="E946" t="s">
        <v>98</v>
      </c>
      <c r="F946" t="s">
        <v>58</v>
      </c>
      <c r="G946">
        <v>7369</v>
      </c>
      <c r="I946" s="7"/>
    </row>
    <row r="947" spans="1:9" x14ac:dyDescent="0.3">
      <c r="A947">
        <v>626705</v>
      </c>
      <c r="B947">
        <v>868</v>
      </c>
      <c r="C947" s="1" t="s">
        <v>110</v>
      </c>
      <c r="D947" s="2">
        <v>45192.063194444447</v>
      </c>
      <c r="E947" t="s">
        <v>97</v>
      </c>
      <c r="F947" t="s">
        <v>59</v>
      </c>
      <c r="G947">
        <v>2713</v>
      </c>
      <c r="I947" s="7"/>
    </row>
    <row r="948" spans="1:9" x14ac:dyDescent="0.3">
      <c r="A948">
        <v>626849</v>
      </c>
      <c r="B948">
        <v>1679</v>
      </c>
      <c r="C948" s="1" t="s">
        <v>101</v>
      </c>
      <c r="D948" s="2">
        <v>45049.011111111111</v>
      </c>
      <c r="E948" t="s">
        <v>98</v>
      </c>
      <c r="F948" t="s">
        <v>4</v>
      </c>
      <c r="G948">
        <v>3639</v>
      </c>
      <c r="I948" s="7"/>
    </row>
    <row r="949" spans="1:9" x14ac:dyDescent="0.3">
      <c r="A949">
        <v>627473</v>
      </c>
      <c r="B949">
        <v>1766</v>
      </c>
      <c r="C949" s="1" t="s">
        <v>105</v>
      </c>
      <c r="D949" s="2">
        <v>45012.038888888892</v>
      </c>
      <c r="E949" t="s">
        <v>191</v>
      </c>
      <c r="F949" t="s">
        <v>27</v>
      </c>
      <c r="G949">
        <v>5427</v>
      </c>
      <c r="I949" s="7"/>
    </row>
    <row r="950" spans="1:9" x14ac:dyDescent="0.3">
      <c r="A950">
        <v>627652</v>
      </c>
      <c r="B950">
        <v>330</v>
      </c>
      <c r="C950" s="1" t="s">
        <v>113</v>
      </c>
      <c r="D950" s="2">
        <v>45285.029166666667</v>
      </c>
      <c r="E950" t="s">
        <v>96</v>
      </c>
      <c r="F950" t="s">
        <v>60</v>
      </c>
      <c r="G950">
        <v>4651</v>
      </c>
      <c r="I950" s="7"/>
    </row>
    <row r="951" spans="1:9" x14ac:dyDescent="0.3">
      <c r="A951">
        <v>628471</v>
      </c>
      <c r="B951">
        <v>240</v>
      </c>
      <c r="C951" s="1" t="s">
        <v>99</v>
      </c>
      <c r="D951" s="2">
        <v>45033.999305555553</v>
      </c>
      <c r="E951" t="s">
        <v>191</v>
      </c>
      <c r="F951" t="s">
        <v>61</v>
      </c>
      <c r="G951">
        <v>9883</v>
      </c>
      <c r="I951" s="7"/>
    </row>
    <row r="952" spans="1:9" x14ac:dyDescent="0.3">
      <c r="A952">
        <v>628608</v>
      </c>
      <c r="B952">
        <v>1060</v>
      </c>
      <c r="C952" s="1" t="s">
        <v>113</v>
      </c>
      <c r="D952" s="2">
        <v>44927.030555555553</v>
      </c>
      <c r="E952" t="s">
        <v>97</v>
      </c>
      <c r="F952" t="s">
        <v>93</v>
      </c>
      <c r="G952">
        <v>89</v>
      </c>
      <c r="I952" s="7"/>
    </row>
    <row r="953" spans="1:9" x14ac:dyDescent="0.3">
      <c r="A953">
        <v>628945</v>
      </c>
      <c r="B953">
        <v>329</v>
      </c>
      <c r="C953" s="1" t="s">
        <v>105</v>
      </c>
      <c r="D953" s="2">
        <v>45097.055555555555</v>
      </c>
      <c r="E953" t="s">
        <v>98</v>
      </c>
      <c r="F953" t="s">
        <v>33</v>
      </c>
      <c r="G953">
        <v>7750</v>
      </c>
      <c r="I953" s="7"/>
    </row>
    <row r="954" spans="1:9" x14ac:dyDescent="0.3">
      <c r="A954">
        <v>629227</v>
      </c>
      <c r="B954">
        <v>1665</v>
      </c>
      <c r="C954" s="1" t="s">
        <v>110</v>
      </c>
      <c r="D954" s="2">
        <v>45257.981944444444</v>
      </c>
      <c r="E954" t="s">
        <v>96</v>
      </c>
      <c r="F954" t="s">
        <v>63</v>
      </c>
      <c r="G954">
        <v>2109</v>
      </c>
      <c r="I954" s="7"/>
    </row>
    <row r="955" spans="1:9" x14ac:dyDescent="0.3">
      <c r="A955">
        <v>629953</v>
      </c>
      <c r="B955">
        <v>787</v>
      </c>
      <c r="C955" s="1" t="s">
        <v>104</v>
      </c>
      <c r="D955" s="2">
        <v>45045.03125</v>
      </c>
      <c r="E955" t="s">
        <v>98</v>
      </c>
      <c r="F955" t="s">
        <v>52</v>
      </c>
      <c r="G955">
        <v>9460</v>
      </c>
      <c r="I955" s="7"/>
    </row>
    <row r="956" spans="1:9" x14ac:dyDescent="0.3">
      <c r="A956">
        <v>630561</v>
      </c>
      <c r="B956">
        <v>1201</v>
      </c>
      <c r="C956" s="1" t="s">
        <v>100</v>
      </c>
      <c r="D956" s="2">
        <v>45166.049305555556</v>
      </c>
      <c r="E956" t="s">
        <v>191</v>
      </c>
      <c r="F956" t="s">
        <v>94</v>
      </c>
      <c r="G956">
        <v>6934</v>
      </c>
      <c r="I956" s="7"/>
    </row>
    <row r="957" spans="1:9" x14ac:dyDescent="0.3">
      <c r="A957">
        <v>630634</v>
      </c>
      <c r="B957">
        <v>723</v>
      </c>
      <c r="C957" s="1" t="s">
        <v>108</v>
      </c>
      <c r="D957" s="2">
        <v>45182.990972222222</v>
      </c>
      <c r="E957" t="s">
        <v>96</v>
      </c>
      <c r="F957" t="s">
        <v>27</v>
      </c>
      <c r="G957">
        <v>2225</v>
      </c>
      <c r="I957" s="7"/>
    </row>
    <row r="958" spans="1:9" x14ac:dyDescent="0.3">
      <c r="A958">
        <v>631266</v>
      </c>
      <c r="B958">
        <v>94</v>
      </c>
      <c r="C958" s="1" t="s">
        <v>108</v>
      </c>
      <c r="D958" s="2">
        <v>45081.013888888891</v>
      </c>
      <c r="E958" t="s">
        <v>98</v>
      </c>
      <c r="F958" t="s">
        <v>64</v>
      </c>
      <c r="G958">
        <v>985</v>
      </c>
      <c r="I958" s="7"/>
    </row>
    <row r="959" spans="1:9" x14ac:dyDescent="0.3">
      <c r="A959">
        <v>631384</v>
      </c>
      <c r="B959">
        <v>1975</v>
      </c>
      <c r="C959" s="1" t="s">
        <v>99</v>
      </c>
      <c r="D959" s="2">
        <v>44963.054861111108</v>
      </c>
      <c r="E959" t="s">
        <v>97</v>
      </c>
      <c r="F959" t="s">
        <v>27</v>
      </c>
      <c r="G959">
        <v>5484</v>
      </c>
      <c r="I959" s="7"/>
    </row>
    <row r="960" spans="1:9" x14ac:dyDescent="0.3">
      <c r="A960">
        <v>631614</v>
      </c>
      <c r="B960">
        <v>1395</v>
      </c>
      <c r="C960" s="1" t="s">
        <v>99</v>
      </c>
      <c r="D960" s="2">
        <v>45238.989583333336</v>
      </c>
      <c r="E960" t="s">
        <v>191</v>
      </c>
      <c r="F960" t="s">
        <v>5</v>
      </c>
      <c r="G960">
        <v>4587</v>
      </c>
      <c r="I960" s="7"/>
    </row>
    <row r="961" spans="1:9" x14ac:dyDescent="0.3">
      <c r="A961">
        <v>631808</v>
      </c>
      <c r="B961">
        <v>1219</v>
      </c>
      <c r="C961" s="1" t="s">
        <v>99</v>
      </c>
      <c r="D961" s="2">
        <v>45234.04583333333</v>
      </c>
      <c r="E961" t="s">
        <v>96</v>
      </c>
      <c r="F961" t="s">
        <v>65</v>
      </c>
      <c r="G961">
        <v>9502</v>
      </c>
      <c r="I961" s="7"/>
    </row>
    <row r="962" spans="1:9" x14ac:dyDescent="0.3">
      <c r="A962">
        <v>633156</v>
      </c>
      <c r="B962">
        <v>990</v>
      </c>
      <c r="C962" s="1" t="s">
        <v>109</v>
      </c>
      <c r="D962" s="2">
        <v>44966.00277777778</v>
      </c>
      <c r="E962" t="s">
        <v>97</v>
      </c>
      <c r="F962" t="s">
        <v>62</v>
      </c>
      <c r="G962">
        <v>9361</v>
      </c>
      <c r="I962" s="7"/>
    </row>
    <row r="963" spans="1:9" x14ac:dyDescent="0.3">
      <c r="A963">
        <v>635137</v>
      </c>
      <c r="B963">
        <v>795</v>
      </c>
      <c r="C963" s="1" t="s">
        <v>102</v>
      </c>
      <c r="D963" s="2">
        <v>45114.018055555556</v>
      </c>
      <c r="E963" t="s">
        <v>97</v>
      </c>
      <c r="F963" t="s">
        <v>21</v>
      </c>
      <c r="G963">
        <v>7566</v>
      </c>
      <c r="I963" s="7"/>
    </row>
    <row r="964" spans="1:9" x14ac:dyDescent="0.3">
      <c r="A964">
        <v>635304</v>
      </c>
      <c r="B964">
        <v>95</v>
      </c>
      <c r="C964" s="1" t="s">
        <v>113</v>
      </c>
      <c r="D964" s="2">
        <v>45207.061111111114</v>
      </c>
      <c r="E964" t="s">
        <v>97</v>
      </c>
      <c r="F964" t="s">
        <v>12</v>
      </c>
      <c r="G964">
        <v>201</v>
      </c>
      <c r="I964" s="7"/>
    </row>
    <row r="965" spans="1:9" x14ac:dyDescent="0.3">
      <c r="A965">
        <v>635743</v>
      </c>
      <c r="B965">
        <v>1239</v>
      </c>
      <c r="C965" s="1" t="s">
        <v>105</v>
      </c>
      <c r="D965" s="2">
        <v>45266.942361111112</v>
      </c>
      <c r="E965" t="s">
        <v>97</v>
      </c>
      <c r="F965" t="s">
        <v>29</v>
      </c>
      <c r="G965">
        <v>782</v>
      </c>
      <c r="I965" s="7"/>
    </row>
    <row r="966" spans="1:9" x14ac:dyDescent="0.3">
      <c r="A966">
        <v>636616</v>
      </c>
      <c r="B966">
        <v>51</v>
      </c>
      <c r="C966" s="1" t="s">
        <v>99</v>
      </c>
      <c r="D966" s="2">
        <v>44954.981249999997</v>
      </c>
      <c r="E966" t="s">
        <v>98</v>
      </c>
      <c r="F966" t="s">
        <v>24</v>
      </c>
      <c r="G966">
        <v>5103</v>
      </c>
      <c r="I966" s="7"/>
    </row>
    <row r="967" spans="1:9" x14ac:dyDescent="0.3">
      <c r="A967">
        <v>636888</v>
      </c>
      <c r="B967">
        <v>770</v>
      </c>
      <c r="C967" s="1" t="s">
        <v>113</v>
      </c>
      <c r="D967" s="2">
        <v>45256.060416666667</v>
      </c>
      <c r="E967" t="s">
        <v>98</v>
      </c>
      <c r="F967" t="s">
        <v>30</v>
      </c>
      <c r="G967">
        <v>3115</v>
      </c>
      <c r="I967" s="7"/>
    </row>
    <row r="968" spans="1:9" x14ac:dyDescent="0.3">
      <c r="A968">
        <v>637916</v>
      </c>
      <c r="B968">
        <v>853</v>
      </c>
      <c r="C968" s="1" t="s">
        <v>99</v>
      </c>
      <c r="D968" s="2">
        <v>45137.01666666667</v>
      </c>
      <c r="E968" t="s">
        <v>96</v>
      </c>
      <c r="F968" t="s">
        <v>31</v>
      </c>
      <c r="G968">
        <v>613</v>
      </c>
      <c r="I968" s="7"/>
    </row>
    <row r="969" spans="1:9" x14ac:dyDescent="0.3">
      <c r="A969">
        <v>638044</v>
      </c>
      <c r="B969">
        <v>255</v>
      </c>
      <c r="C969" s="1" t="s">
        <v>107</v>
      </c>
      <c r="D969" s="2">
        <v>44955.981249999997</v>
      </c>
      <c r="E969" t="s">
        <v>96</v>
      </c>
      <c r="F969" t="s">
        <v>90</v>
      </c>
      <c r="G969">
        <v>8196</v>
      </c>
      <c r="I969" s="7"/>
    </row>
    <row r="970" spans="1:9" x14ac:dyDescent="0.3">
      <c r="A970">
        <v>638603</v>
      </c>
      <c r="B970">
        <v>876</v>
      </c>
      <c r="C970" s="1" t="s">
        <v>99</v>
      </c>
      <c r="D970" s="2">
        <v>45074.079861111109</v>
      </c>
      <c r="E970" t="s">
        <v>97</v>
      </c>
      <c r="F970" t="s">
        <v>33</v>
      </c>
      <c r="G970">
        <v>4319</v>
      </c>
      <c r="I970" s="7"/>
    </row>
    <row r="971" spans="1:9" x14ac:dyDescent="0.3">
      <c r="A971">
        <v>639027</v>
      </c>
      <c r="B971">
        <v>390</v>
      </c>
      <c r="C971" s="1" t="s">
        <v>113</v>
      </c>
      <c r="D971" s="2">
        <v>45131.989583333336</v>
      </c>
      <c r="E971" t="s">
        <v>96</v>
      </c>
      <c r="F971" t="s">
        <v>91</v>
      </c>
      <c r="G971">
        <v>2403</v>
      </c>
      <c r="I971" s="7"/>
    </row>
    <row r="972" spans="1:9" x14ac:dyDescent="0.3">
      <c r="A972">
        <v>640940</v>
      </c>
      <c r="B972">
        <v>1725</v>
      </c>
      <c r="C972" s="1" t="s">
        <v>99</v>
      </c>
      <c r="D972" s="2">
        <v>44986.98333333333</v>
      </c>
      <c r="E972" t="s">
        <v>191</v>
      </c>
      <c r="F972" t="s">
        <v>35</v>
      </c>
      <c r="G972">
        <v>3582</v>
      </c>
      <c r="I972" s="7"/>
    </row>
    <row r="973" spans="1:9" x14ac:dyDescent="0.3">
      <c r="A973">
        <v>640945</v>
      </c>
      <c r="B973">
        <v>174</v>
      </c>
      <c r="C973" s="1" t="s">
        <v>107</v>
      </c>
      <c r="D973" s="2">
        <v>45062.006249999999</v>
      </c>
      <c r="E973" t="s">
        <v>191</v>
      </c>
      <c r="F973" t="s">
        <v>36</v>
      </c>
      <c r="G973">
        <v>5492</v>
      </c>
      <c r="I973" s="7"/>
    </row>
    <row r="974" spans="1:9" x14ac:dyDescent="0.3">
      <c r="A974">
        <v>641229</v>
      </c>
      <c r="B974">
        <v>781</v>
      </c>
      <c r="C974" s="1" t="s">
        <v>102</v>
      </c>
      <c r="D974" s="2">
        <v>44936.990277777775</v>
      </c>
      <c r="E974" t="s">
        <v>191</v>
      </c>
      <c r="F974" t="s">
        <v>37</v>
      </c>
      <c r="G974">
        <v>5740</v>
      </c>
      <c r="I974" s="7"/>
    </row>
    <row r="975" spans="1:9" x14ac:dyDescent="0.3">
      <c r="A975">
        <v>641966</v>
      </c>
      <c r="B975">
        <v>1767</v>
      </c>
      <c r="C975" s="1" t="s">
        <v>100</v>
      </c>
      <c r="D975" s="2">
        <v>44965.067361111112</v>
      </c>
      <c r="E975" t="s">
        <v>191</v>
      </c>
      <c r="F975" t="s">
        <v>27</v>
      </c>
      <c r="G975">
        <v>3140</v>
      </c>
      <c r="I975" s="7"/>
    </row>
    <row r="976" spans="1:9" x14ac:dyDescent="0.3">
      <c r="A976">
        <v>642754</v>
      </c>
      <c r="B976">
        <v>542</v>
      </c>
      <c r="C976" s="1" t="s">
        <v>101</v>
      </c>
      <c r="D976" s="2">
        <v>44963.027777777781</v>
      </c>
      <c r="E976" t="s">
        <v>191</v>
      </c>
      <c r="F976" t="s">
        <v>65</v>
      </c>
      <c r="G976">
        <v>4849</v>
      </c>
      <c r="I976" s="7"/>
    </row>
    <row r="977" spans="1:9" x14ac:dyDescent="0.3">
      <c r="A977">
        <v>642874</v>
      </c>
      <c r="B977">
        <v>901</v>
      </c>
      <c r="C977" s="1" t="s">
        <v>99</v>
      </c>
      <c r="D977" s="2">
        <v>45206.037499999999</v>
      </c>
      <c r="E977" t="s">
        <v>98</v>
      </c>
      <c r="F977" t="s">
        <v>24</v>
      </c>
      <c r="G977">
        <v>1789</v>
      </c>
      <c r="I977" s="7"/>
    </row>
    <row r="978" spans="1:9" x14ac:dyDescent="0.3">
      <c r="A978">
        <v>645557</v>
      </c>
      <c r="B978">
        <v>1114</v>
      </c>
      <c r="C978" s="1" t="s">
        <v>113</v>
      </c>
      <c r="D978" s="2">
        <v>45185.981249999997</v>
      </c>
      <c r="E978" t="s">
        <v>191</v>
      </c>
      <c r="F978" t="s">
        <v>40</v>
      </c>
      <c r="G978">
        <v>1567</v>
      </c>
      <c r="I978" s="7"/>
    </row>
    <row r="979" spans="1:9" x14ac:dyDescent="0.3">
      <c r="A979">
        <v>646139</v>
      </c>
      <c r="B979">
        <v>1792</v>
      </c>
      <c r="C979" s="1" t="s">
        <v>108</v>
      </c>
      <c r="D979" s="2">
        <v>45159.981249999997</v>
      </c>
      <c r="E979" t="s">
        <v>97</v>
      </c>
      <c r="F979" t="s">
        <v>41</v>
      </c>
      <c r="G979">
        <v>5161</v>
      </c>
      <c r="I979" s="7"/>
    </row>
    <row r="980" spans="1:9" x14ac:dyDescent="0.3">
      <c r="A980">
        <v>647292</v>
      </c>
      <c r="B980">
        <v>1553</v>
      </c>
      <c r="C980" s="1" t="s">
        <v>100</v>
      </c>
      <c r="D980" s="2">
        <v>44930.033333333333</v>
      </c>
      <c r="E980" t="s">
        <v>191</v>
      </c>
      <c r="F980" t="s">
        <v>42</v>
      </c>
      <c r="G980">
        <v>8207</v>
      </c>
      <c r="I980" s="7"/>
    </row>
    <row r="981" spans="1:9" x14ac:dyDescent="0.3">
      <c r="A981">
        <v>649627</v>
      </c>
      <c r="B981">
        <v>159</v>
      </c>
      <c r="C981" s="1" t="s">
        <v>99</v>
      </c>
      <c r="D981" s="2">
        <v>45249.026388888888</v>
      </c>
      <c r="E981" t="s">
        <v>96</v>
      </c>
      <c r="F981" t="s">
        <v>43</v>
      </c>
      <c r="G981">
        <v>5618</v>
      </c>
      <c r="I981" s="7"/>
    </row>
    <row r="982" spans="1:9" x14ac:dyDescent="0.3">
      <c r="A982">
        <v>649787</v>
      </c>
      <c r="B982">
        <v>132</v>
      </c>
      <c r="C982" s="1" t="s">
        <v>105</v>
      </c>
      <c r="D982" s="2">
        <v>45001.029166666667</v>
      </c>
      <c r="E982" t="s">
        <v>98</v>
      </c>
      <c r="F982" t="s">
        <v>44</v>
      </c>
      <c r="G982">
        <v>8578</v>
      </c>
      <c r="I982" s="7"/>
    </row>
    <row r="983" spans="1:9" x14ac:dyDescent="0.3">
      <c r="A983">
        <v>650459</v>
      </c>
      <c r="B983">
        <v>928</v>
      </c>
      <c r="C983" s="1" t="s">
        <v>104</v>
      </c>
      <c r="D983" s="2">
        <v>45055.025694444441</v>
      </c>
      <c r="E983" t="s">
        <v>97</v>
      </c>
      <c r="F983" t="s">
        <v>81</v>
      </c>
      <c r="G983">
        <v>6510</v>
      </c>
      <c r="I983" s="7"/>
    </row>
    <row r="984" spans="1:9" x14ac:dyDescent="0.3">
      <c r="A984">
        <v>652344</v>
      </c>
      <c r="B984">
        <v>1854</v>
      </c>
      <c r="C984" s="1" t="s">
        <v>99</v>
      </c>
      <c r="D984" s="2">
        <v>45194.037499999999</v>
      </c>
      <c r="E984" t="s">
        <v>96</v>
      </c>
      <c r="F984" t="s">
        <v>14</v>
      </c>
      <c r="G984">
        <v>1170</v>
      </c>
      <c r="I984" s="7"/>
    </row>
    <row r="985" spans="1:9" x14ac:dyDescent="0.3">
      <c r="A985">
        <v>653986</v>
      </c>
      <c r="B985">
        <v>1079</v>
      </c>
      <c r="C985" s="1" t="s">
        <v>113</v>
      </c>
      <c r="D985" s="2">
        <v>45202.976388888892</v>
      </c>
      <c r="E985" t="s">
        <v>96</v>
      </c>
      <c r="F985" t="s">
        <v>43</v>
      </c>
      <c r="G985">
        <v>6834</v>
      </c>
      <c r="I985" s="7"/>
    </row>
    <row r="986" spans="1:9" x14ac:dyDescent="0.3">
      <c r="A986">
        <v>654071</v>
      </c>
      <c r="B986">
        <v>1039</v>
      </c>
      <c r="C986" s="1" t="s">
        <v>105</v>
      </c>
      <c r="D986" s="2">
        <v>45258.018055555556</v>
      </c>
      <c r="E986" t="s">
        <v>97</v>
      </c>
      <c r="F986" t="s">
        <v>45</v>
      </c>
      <c r="G986">
        <v>5670</v>
      </c>
      <c r="I986" s="7"/>
    </row>
    <row r="987" spans="1:9" x14ac:dyDescent="0.3">
      <c r="A987">
        <v>655800</v>
      </c>
      <c r="B987">
        <v>672</v>
      </c>
      <c r="C987" s="1" t="s">
        <v>99</v>
      </c>
      <c r="D987" s="2">
        <v>44944.98541666667</v>
      </c>
      <c r="E987" t="s">
        <v>191</v>
      </c>
      <c r="F987" t="s">
        <v>8</v>
      </c>
      <c r="G987">
        <v>6855</v>
      </c>
      <c r="I987" s="7"/>
    </row>
    <row r="988" spans="1:9" x14ac:dyDescent="0.3">
      <c r="A988">
        <v>656865</v>
      </c>
      <c r="B988">
        <v>1462</v>
      </c>
      <c r="C988" s="1" t="s">
        <v>99</v>
      </c>
      <c r="D988" s="2">
        <v>45079.012499999997</v>
      </c>
      <c r="E988" t="s">
        <v>191</v>
      </c>
      <c r="F988" t="s">
        <v>67</v>
      </c>
      <c r="G988">
        <v>7427</v>
      </c>
      <c r="I988" s="7"/>
    </row>
    <row r="989" spans="1:9" x14ac:dyDescent="0.3">
      <c r="A989">
        <v>656929</v>
      </c>
      <c r="B989">
        <v>1773</v>
      </c>
      <c r="C989" s="1" t="s">
        <v>99</v>
      </c>
      <c r="D989" s="2">
        <v>45278.986805555556</v>
      </c>
      <c r="E989" t="s">
        <v>97</v>
      </c>
      <c r="F989" t="s">
        <v>60</v>
      </c>
      <c r="G989">
        <v>2228</v>
      </c>
      <c r="I989" s="7"/>
    </row>
    <row r="990" spans="1:9" x14ac:dyDescent="0.3">
      <c r="A990">
        <v>658249</v>
      </c>
      <c r="B990">
        <v>1588</v>
      </c>
      <c r="C990" s="1" t="s">
        <v>100</v>
      </c>
      <c r="D990" s="2">
        <v>45160.965277777781</v>
      </c>
      <c r="E990" t="s">
        <v>191</v>
      </c>
      <c r="F990" t="s">
        <v>52</v>
      </c>
      <c r="G990">
        <v>6820</v>
      </c>
      <c r="I990" s="7"/>
    </row>
    <row r="991" spans="1:9" x14ac:dyDescent="0.3">
      <c r="A991">
        <v>658815</v>
      </c>
      <c r="B991">
        <v>1190</v>
      </c>
      <c r="C991" s="1" t="s">
        <v>103</v>
      </c>
      <c r="D991" s="2">
        <v>45255.010416666664</v>
      </c>
      <c r="E991" t="s">
        <v>191</v>
      </c>
      <c r="F991" t="s">
        <v>30</v>
      </c>
      <c r="G991">
        <v>5243</v>
      </c>
      <c r="I991" s="7"/>
    </row>
    <row r="992" spans="1:9" x14ac:dyDescent="0.3">
      <c r="A992">
        <v>659390</v>
      </c>
      <c r="B992">
        <v>159</v>
      </c>
      <c r="C992" s="1" t="s">
        <v>99</v>
      </c>
      <c r="D992" s="2">
        <v>45276.010416666664</v>
      </c>
      <c r="E992" t="s">
        <v>97</v>
      </c>
      <c r="F992" t="s">
        <v>27</v>
      </c>
      <c r="G992">
        <v>2372</v>
      </c>
      <c r="I992" s="7"/>
    </row>
    <row r="993" spans="1:9" x14ac:dyDescent="0.3">
      <c r="A993">
        <v>659698</v>
      </c>
      <c r="B993">
        <v>767</v>
      </c>
      <c r="C993" s="1" t="s">
        <v>99</v>
      </c>
      <c r="D993" s="2">
        <v>45168.055555555555</v>
      </c>
      <c r="E993" t="s">
        <v>98</v>
      </c>
      <c r="F993" t="s">
        <v>43</v>
      </c>
      <c r="G993">
        <v>6482</v>
      </c>
      <c r="I993" s="7"/>
    </row>
    <row r="994" spans="1:9" x14ac:dyDescent="0.3">
      <c r="A994">
        <v>659911</v>
      </c>
      <c r="B994">
        <v>983</v>
      </c>
      <c r="C994" s="1" t="s">
        <v>99</v>
      </c>
      <c r="D994" s="2">
        <v>45144.053472222222</v>
      </c>
      <c r="E994" t="s">
        <v>96</v>
      </c>
      <c r="F994" t="s">
        <v>27</v>
      </c>
      <c r="G994">
        <v>1431</v>
      </c>
      <c r="I994" s="7"/>
    </row>
    <row r="995" spans="1:9" x14ac:dyDescent="0.3">
      <c r="A995">
        <v>660187</v>
      </c>
      <c r="B995">
        <v>1374</v>
      </c>
      <c r="C995" s="1" t="s">
        <v>100</v>
      </c>
      <c r="D995" s="2">
        <v>45130.959722222222</v>
      </c>
      <c r="E995" t="s">
        <v>96</v>
      </c>
      <c r="F995" t="s">
        <v>25</v>
      </c>
      <c r="G995">
        <v>6369</v>
      </c>
      <c r="I995" s="7"/>
    </row>
    <row r="996" spans="1:9" x14ac:dyDescent="0.3">
      <c r="A996">
        <v>660830</v>
      </c>
      <c r="B996">
        <v>1404</v>
      </c>
      <c r="C996" s="1" t="s">
        <v>99</v>
      </c>
      <c r="D996" s="2">
        <v>44932.000694444447</v>
      </c>
      <c r="E996" t="s">
        <v>191</v>
      </c>
      <c r="F996" t="s">
        <v>80</v>
      </c>
      <c r="G996">
        <v>7643</v>
      </c>
      <c r="I996" s="7"/>
    </row>
    <row r="997" spans="1:9" x14ac:dyDescent="0.3">
      <c r="A997">
        <v>661163</v>
      </c>
      <c r="B997">
        <v>1426</v>
      </c>
      <c r="C997" s="1" t="s">
        <v>99</v>
      </c>
      <c r="D997" s="2">
        <v>45001.034722222219</v>
      </c>
      <c r="E997" t="s">
        <v>191</v>
      </c>
      <c r="F997" t="s">
        <v>54</v>
      </c>
      <c r="G997">
        <v>5069</v>
      </c>
      <c r="I997" s="7"/>
    </row>
    <row r="998" spans="1:9" x14ac:dyDescent="0.3">
      <c r="A998">
        <v>661382</v>
      </c>
      <c r="B998">
        <v>1488</v>
      </c>
      <c r="C998" s="1" t="s">
        <v>99</v>
      </c>
      <c r="D998" s="2">
        <v>44949.968055555553</v>
      </c>
      <c r="E998" t="s">
        <v>191</v>
      </c>
      <c r="F998" t="s">
        <v>38</v>
      </c>
      <c r="G998">
        <v>970</v>
      </c>
      <c r="I998" s="7"/>
    </row>
    <row r="999" spans="1:9" x14ac:dyDescent="0.3">
      <c r="A999">
        <v>661822</v>
      </c>
      <c r="B999">
        <v>177</v>
      </c>
      <c r="C999" s="1" t="s">
        <v>113</v>
      </c>
      <c r="D999" s="2">
        <v>45214.984027777777</v>
      </c>
      <c r="E999" t="s">
        <v>191</v>
      </c>
      <c r="F999" t="s">
        <v>34</v>
      </c>
      <c r="G999">
        <v>2352</v>
      </c>
      <c r="I999" s="7"/>
    </row>
    <row r="1000" spans="1:9" x14ac:dyDescent="0.3">
      <c r="A1000">
        <v>662950</v>
      </c>
      <c r="B1000">
        <v>1320</v>
      </c>
      <c r="C1000" s="1" t="s">
        <v>109</v>
      </c>
      <c r="D1000" s="2">
        <v>45098.981944444444</v>
      </c>
      <c r="E1000" t="s">
        <v>97</v>
      </c>
      <c r="F1000" t="s">
        <v>60</v>
      </c>
      <c r="G1000">
        <v>8477</v>
      </c>
      <c r="I1000" s="7"/>
    </row>
    <row r="1001" spans="1:9" x14ac:dyDescent="0.3">
      <c r="A1001">
        <v>663055</v>
      </c>
      <c r="B1001">
        <v>626</v>
      </c>
      <c r="C1001" s="1" t="s">
        <v>99</v>
      </c>
      <c r="D1001" s="2">
        <v>45096.975694444445</v>
      </c>
      <c r="E1001" t="s">
        <v>97</v>
      </c>
      <c r="F1001" t="s">
        <v>63</v>
      </c>
      <c r="G1001">
        <v>6976</v>
      </c>
      <c r="I1001" s="7"/>
    </row>
    <row r="1002" spans="1:9" x14ac:dyDescent="0.3">
      <c r="A1002">
        <v>664585</v>
      </c>
      <c r="B1002">
        <v>1236</v>
      </c>
      <c r="C1002" s="1" t="s">
        <v>99</v>
      </c>
      <c r="D1002" s="3">
        <v>45087.034722222219</v>
      </c>
      <c r="E1002" t="s">
        <v>191</v>
      </c>
      <c r="F1002" t="s">
        <v>4</v>
      </c>
      <c r="G1002">
        <v>9357</v>
      </c>
      <c r="I1002" s="7"/>
    </row>
    <row r="1003" spans="1:9" x14ac:dyDescent="0.3">
      <c r="A1003">
        <v>664724</v>
      </c>
      <c r="B1003">
        <v>29</v>
      </c>
      <c r="C1003" s="1" t="s">
        <v>105</v>
      </c>
      <c r="D1003" s="3">
        <v>45176.986111111109</v>
      </c>
      <c r="E1003" t="s">
        <v>97</v>
      </c>
      <c r="F1003" t="s">
        <v>60</v>
      </c>
      <c r="G1003">
        <v>6535</v>
      </c>
      <c r="I1003" s="7"/>
    </row>
    <row r="1004" spans="1:9" x14ac:dyDescent="0.3">
      <c r="A1004">
        <v>666564</v>
      </c>
      <c r="B1004">
        <v>1217</v>
      </c>
      <c r="C1004" s="1" t="s">
        <v>99</v>
      </c>
      <c r="D1004" s="3">
        <v>44948.01458333333</v>
      </c>
      <c r="E1004" t="s">
        <v>96</v>
      </c>
      <c r="F1004" t="s">
        <v>43</v>
      </c>
      <c r="G1004">
        <v>5348</v>
      </c>
      <c r="I1004" s="7"/>
    </row>
    <row r="1005" spans="1:9" x14ac:dyDescent="0.3">
      <c r="A1005">
        <v>666686</v>
      </c>
      <c r="B1005">
        <v>1580</v>
      </c>
      <c r="C1005" s="1" t="s">
        <v>101</v>
      </c>
      <c r="D1005" s="3">
        <v>45269.021527777775</v>
      </c>
      <c r="E1005" t="s">
        <v>191</v>
      </c>
      <c r="F1005" t="s">
        <v>40</v>
      </c>
      <c r="G1005">
        <v>3933</v>
      </c>
      <c r="I1005" s="7"/>
    </row>
    <row r="1006" spans="1:9" x14ac:dyDescent="0.3">
      <c r="A1006">
        <v>668693</v>
      </c>
      <c r="B1006">
        <v>27</v>
      </c>
      <c r="C1006" s="1" t="s">
        <v>99</v>
      </c>
      <c r="D1006" s="3">
        <v>44936.96597222222</v>
      </c>
      <c r="E1006" t="s">
        <v>191</v>
      </c>
      <c r="F1006" t="s">
        <v>81</v>
      </c>
      <c r="G1006">
        <v>3654</v>
      </c>
      <c r="I1006" s="7"/>
    </row>
    <row r="1007" spans="1:9" x14ac:dyDescent="0.3">
      <c r="A1007">
        <v>670170</v>
      </c>
      <c r="B1007">
        <v>1773</v>
      </c>
      <c r="C1007" s="1" t="s">
        <v>99</v>
      </c>
      <c r="D1007" s="3">
        <v>45009.952777777777</v>
      </c>
      <c r="E1007" t="s">
        <v>191</v>
      </c>
      <c r="F1007" t="s">
        <v>82</v>
      </c>
      <c r="G1007">
        <v>877</v>
      </c>
      <c r="I1007" s="7"/>
    </row>
    <row r="1008" spans="1:9" x14ac:dyDescent="0.3">
      <c r="A1008">
        <v>670697</v>
      </c>
      <c r="B1008">
        <v>171</v>
      </c>
      <c r="C1008" s="1" t="s">
        <v>99</v>
      </c>
      <c r="D1008" s="3">
        <v>45062.015972222223</v>
      </c>
      <c r="E1008" t="s">
        <v>191</v>
      </c>
      <c r="F1008" t="s">
        <v>21</v>
      </c>
      <c r="G1008">
        <v>4251</v>
      </c>
      <c r="I1008" s="7"/>
    </row>
    <row r="1009" spans="1:9" x14ac:dyDescent="0.3">
      <c r="A1009">
        <v>670916</v>
      </c>
      <c r="B1009">
        <v>1977</v>
      </c>
      <c r="C1009" s="1" t="s">
        <v>99</v>
      </c>
      <c r="D1009" s="3">
        <v>45017.048611111109</v>
      </c>
      <c r="F1009" t="s">
        <v>66</v>
      </c>
      <c r="G1009">
        <v>9847</v>
      </c>
      <c r="I1009" s="7"/>
    </row>
    <row r="1010" spans="1:9" x14ac:dyDescent="0.3">
      <c r="A1010">
        <v>671201</v>
      </c>
      <c r="B1010">
        <v>456</v>
      </c>
      <c r="C1010" s="1" t="s">
        <v>101</v>
      </c>
      <c r="D1010" s="3">
        <v>45075.055555555555</v>
      </c>
      <c r="E1010" t="s">
        <v>191</v>
      </c>
      <c r="F1010" t="s">
        <v>27</v>
      </c>
      <c r="G1010">
        <v>9565</v>
      </c>
      <c r="I1010" s="7"/>
    </row>
    <row r="1011" spans="1:9" x14ac:dyDescent="0.3">
      <c r="A1011">
        <v>671270</v>
      </c>
      <c r="B1011">
        <v>1084</v>
      </c>
      <c r="C1011" s="1" t="s">
        <v>113</v>
      </c>
      <c r="D1011" s="3">
        <v>45269.990277777775</v>
      </c>
      <c r="E1011" t="s">
        <v>96</v>
      </c>
      <c r="F1011" t="s">
        <v>39</v>
      </c>
      <c r="G1011">
        <v>258</v>
      </c>
      <c r="I1011" s="7"/>
    </row>
    <row r="1012" spans="1:9" x14ac:dyDescent="0.3">
      <c r="A1012">
        <v>671412</v>
      </c>
      <c r="B1012">
        <v>356</v>
      </c>
      <c r="C1012" s="1" t="s">
        <v>113</v>
      </c>
      <c r="D1012" s="3">
        <v>45215.007638888892</v>
      </c>
      <c r="E1012" t="s">
        <v>191</v>
      </c>
      <c r="F1012" t="s">
        <v>27</v>
      </c>
      <c r="G1012">
        <v>1921</v>
      </c>
      <c r="I1012" s="7"/>
    </row>
    <row r="1013" spans="1:9" x14ac:dyDescent="0.3">
      <c r="A1013">
        <v>671598</v>
      </c>
      <c r="B1013">
        <v>342</v>
      </c>
      <c r="C1013" s="1"/>
      <c r="D1013" s="3">
        <v>44969.027083333334</v>
      </c>
      <c r="E1013" t="s">
        <v>98</v>
      </c>
      <c r="F1013" t="s">
        <v>43</v>
      </c>
      <c r="G1013">
        <v>8711</v>
      </c>
      <c r="I1013" s="7"/>
    </row>
    <row r="1014" spans="1:9" x14ac:dyDescent="0.3">
      <c r="A1014">
        <v>671670</v>
      </c>
      <c r="B1014">
        <v>523</v>
      </c>
      <c r="C1014" s="1" t="s">
        <v>99</v>
      </c>
      <c r="D1014" s="3">
        <v>45155.045138888891</v>
      </c>
      <c r="E1014" t="s">
        <v>191</v>
      </c>
      <c r="F1014" t="s">
        <v>62</v>
      </c>
      <c r="G1014">
        <v>6441</v>
      </c>
      <c r="I1014" s="7"/>
    </row>
    <row r="1015" spans="1:9" x14ac:dyDescent="0.3">
      <c r="A1015">
        <v>672076</v>
      </c>
      <c r="B1015">
        <v>27</v>
      </c>
      <c r="C1015" s="1" t="s">
        <v>99</v>
      </c>
      <c r="D1015" s="3">
        <v>44933.936805555553</v>
      </c>
      <c r="E1015" t="s">
        <v>96</v>
      </c>
      <c r="F1015" t="s">
        <v>27</v>
      </c>
      <c r="G1015">
        <v>9162</v>
      </c>
      <c r="I1015" s="7"/>
    </row>
    <row r="1016" spans="1:9" x14ac:dyDescent="0.3">
      <c r="A1016">
        <v>672686</v>
      </c>
      <c r="B1016">
        <v>1985</v>
      </c>
      <c r="C1016" s="1" t="s">
        <v>100</v>
      </c>
      <c r="D1016" s="3">
        <v>45259.070833333331</v>
      </c>
      <c r="E1016" t="s">
        <v>191</v>
      </c>
      <c r="F1016" t="s">
        <v>49</v>
      </c>
      <c r="G1016">
        <v>2269</v>
      </c>
      <c r="I1016" s="7"/>
    </row>
    <row r="1017" spans="1:9" x14ac:dyDescent="0.3">
      <c r="A1017">
        <v>673115</v>
      </c>
      <c r="B1017">
        <v>1619</v>
      </c>
      <c r="C1017" s="1" t="s">
        <v>99</v>
      </c>
      <c r="D1017" s="3">
        <v>44960.967361111114</v>
      </c>
      <c r="E1017" t="s">
        <v>191</v>
      </c>
      <c r="F1017" t="s">
        <v>66</v>
      </c>
      <c r="G1017">
        <v>3556</v>
      </c>
      <c r="I1017" s="7"/>
    </row>
    <row r="1018" spans="1:9" x14ac:dyDescent="0.3">
      <c r="A1018">
        <v>673915</v>
      </c>
      <c r="B1018">
        <v>1426</v>
      </c>
      <c r="C1018" s="1" t="s">
        <v>99</v>
      </c>
      <c r="D1018" s="3">
        <v>45250.952777777777</v>
      </c>
      <c r="E1018" t="s">
        <v>98</v>
      </c>
      <c r="F1018" t="s">
        <v>71</v>
      </c>
      <c r="G1018">
        <v>1043</v>
      </c>
      <c r="I1018" s="7"/>
    </row>
    <row r="1019" spans="1:9" x14ac:dyDescent="0.3">
      <c r="A1019">
        <v>674745</v>
      </c>
      <c r="B1019">
        <v>613</v>
      </c>
      <c r="C1019" s="1" t="s">
        <v>113</v>
      </c>
      <c r="D1019" s="3">
        <v>44978.042361111111</v>
      </c>
      <c r="E1019" t="s">
        <v>191</v>
      </c>
      <c r="F1019" t="s">
        <v>78</v>
      </c>
      <c r="G1019">
        <v>4027</v>
      </c>
      <c r="I1019" s="7"/>
    </row>
    <row r="1020" spans="1:9" x14ac:dyDescent="0.3">
      <c r="A1020">
        <v>675163</v>
      </c>
      <c r="B1020">
        <v>26</v>
      </c>
      <c r="C1020" s="1" t="s">
        <v>100</v>
      </c>
      <c r="D1020" s="3">
        <v>45100.939583333333</v>
      </c>
      <c r="E1020" t="s">
        <v>191</v>
      </c>
      <c r="F1020" t="s">
        <v>55</v>
      </c>
      <c r="G1020">
        <v>8499</v>
      </c>
      <c r="I1020" s="7"/>
    </row>
    <row r="1021" spans="1:9" x14ac:dyDescent="0.3">
      <c r="A1021">
        <v>675362</v>
      </c>
      <c r="B1021">
        <v>851</v>
      </c>
      <c r="C1021" s="1" t="s">
        <v>106</v>
      </c>
      <c r="D1021" s="3">
        <v>45061.969444444447</v>
      </c>
      <c r="E1021" t="s">
        <v>96</v>
      </c>
      <c r="F1021" t="s">
        <v>77</v>
      </c>
      <c r="G1021">
        <v>6791</v>
      </c>
      <c r="I1021" s="7"/>
    </row>
    <row r="1022" spans="1:9" x14ac:dyDescent="0.3">
      <c r="A1022">
        <v>675864</v>
      </c>
      <c r="B1022">
        <v>15</v>
      </c>
      <c r="C1022" s="1" t="s">
        <v>109</v>
      </c>
      <c r="D1022" s="3">
        <v>45159.008333333331</v>
      </c>
      <c r="E1022" t="s">
        <v>98</v>
      </c>
      <c r="F1022" t="s">
        <v>46</v>
      </c>
      <c r="G1022">
        <v>9493</v>
      </c>
      <c r="I1022" s="7"/>
    </row>
    <row r="1023" spans="1:9" x14ac:dyDescent="0.3">
      <c r="A1023">
        <v>677135</v>
      </c>
      <c r="B1023">
        <v>413</v>
      </c>
      <c r="C1023" s="1" t="s">
        <v>105</v>
      </c>
      <c r="D1023" s="3">
        <v>45049.011805555558</v>
      </c>
      <c r="E1023" t="s">
        <v>191</v>
      </c>
      <c r="F1023" t="s">
        <v>64</v>
      </c>
      <c r="G1023">
        <v>4602</v>
      </c>
      <c r="I1023" s="7"/>
    </row>
    <row r="1024" spans="1:9" x14ac:dyDescent="0.3">
      <c r="A1024">
        <v>679362</v>
      </c>
      <c r="B1024">
        <v>955</v>
      </c>
      <c r="C1024" s="1" t="s">
        <v>113</v>
      </c>
      <c r="D1024" s="3">
        <v>45007.023611111108</v>
      </c>
      <c r="E1024" t="s">
        <v>97</v>
      </c>
      <c r="F1024" t="s">
        <v>58</v>
      </c>
      <c r="G1024">
        <v>1750</v>
      </c>
      <c r="I1024" s="7"/>
    </row>
    <row r="1025" spans="1:9" x14ac:dyDescent="0.3">
      <c r="A1025">
        <v>679845</v>
      </c>
      <c r="B1025">
        <v>95</v>
      </c>
      <c r="C1025" s="1" t="s">
        <v>113</v>
      </c>
      <c r="D1025" s="3">
        <v>44981.004166666666</v>
      </c>
      <c r="E1025" t="s">
        <v>96</v>
      </c>
      <c r="F1025" t="s">
        <v>30</v>
      </c>
      <c r="G1025">
        <v>8415</v>
      </c>
      <c r="I1025" s="7"/>
    </row>
    <row r="1026" spans="1:9" x14ac:dyDescent="0.3">
      <c r="A1026">
        <v>680722</v>
      </c>
      <c r="B1026">
        <v>1278</v>
      </c>
      <c r="C1026" s="1" t="s">
        <v>99</v>
      </c>
      <c r="D1026" s="3">
        <v>45032.083333333336</v>
      </c>
      <c r="E1026" t="s">
        <v>98</v>
      </c>
      <c r="F1026" t="s">
        <v>47</v>
      </c>
      <c r="G1026">
        <v>421</v>
      </c>
      <c r="I1026" s="7"/>
    </row>
    <row r="1027" spans="1:9" x14ac:dyDescent="0.3">
      <c r="A1027">
        <v>682438</v>
      </c>
      <c r="B1027">
        <v>361</v>
      </c>
      <c r="C1027" s="1" t="s">
        <v>107</v>
      </c>
      <c r="D1027" s="3">
        <v>45271.042361111111</v>
      </c>
      <c r="E1027" t="s">
        <v>191</v>
      </c>
      <c r="F1027" t="s">
        <v>53</v>
      </c>
      <c r="G1027">
        <v>1181</v>
      </c>
      <c r="I1027" s="7"/>
    </row>
    <row r="1028" spans="1:9" x14ac:dyDescent="0.3">
      <c r="A1028">
        <v>683069</v>
      </c>
      <c r="B1028">
        <v>1757</v>
      </c>
      <c r="C1028" s="1" t="s">
        <v>105</v>
      </c>
      <c r="D1028" s="3">
        <v>45219.97152777778</v>
      </c>
      <c r="E1028" t="s">
        <v>96</v>
      </c>
      <c r="F1028" t="s">
        <v>11</v>
      </c>
      <c r="G1028">
        <v>8159</v>
      </c>
      <c r="I1028" s="7"/>
    </row>
    <row r="1029" spans="1:9" x14ac:dyDescent="0.3">
      <c r="A1029">
        <v>683536</v>
      </c>
      <c r="B1029">
        <v>1986</v>
      </c>
      <c r="C1029" s="1" t="s">
        <v>100</v>
      </c>
      <c r="D1029" s="3">
        <v>45278.957638888889</v>
      </c>
      <c r="E1029" t="s">
        <v>97</v>
      </c>
      <c r="F1029" t="s">
        <v>85</v>
      </c>
      <c r="G1029">
        <v>4037</v>
      </c>
      <c r="I1029" s="7"/>
    </row>
    <row r="1030" spans="1:9" x14ac:dyDescent="0.3">
      <c r="A1030">
        <v>685513</v>
      </c>
      <c r="B1030">
        <v>252</v>
      </c>
      <c r="C1030" s="1" t="s">
        <v>99</v>
      </c>
      <c r="D1030" s="3">
        <v>44998.011805555558</v>
      </c>
      <c r="E1030" t="s">
        <v>96</v>
      </c>
      <c r="F1030" t="s">
        <v>44</v>
      </c>
      <c r="G1030">
        <v>7916</v>
      </c>
      <c r="I1030" s="7"/>
    </row>
    <row r="1031" spans="1:9" x14ac:dyDescent="0.3">
      <c r="A1031">
        <v>685841</v>
      </c>
      <c r="B1031">
        <v>446</v>
      </c>
      <c r="C1031" s="1" t="s">
        <v>99</v>
      </c>
      <c r="D1031" s="3">
        <v>45201.955555555556</v>
      </c>
      <c r="E1031" t="s">
        <v>97</v>
      </c>
      <c r="F1031" t="s">
        <v>51</v>
      </c>
      <c r="G1031">
        <v>7514</v>
      </c>
      <c r="I1031" s="7"/>
    </row>
    <row r="1032" spans="1:9" x14ac:dyDescent="0.3">
      <c r="A1032">
        <v>686575</v>
      </c>
      <c r="B1032">
        <v>184</v>
      </c>
      <c r="C1032" s="1" t="s">
        <v>106</v>
      </c>
      <c r="D1032" s="3">
        <v>45112.972222222219</v>
      </c>
      <c r="E1032" t="s">
        <v>98</v>
      </c>
      <c r="F1032" t="s">
        <v>27</v>
      </c>
      <c r="G1032">
        <v>5597</v>
      </c>
      <c r="I1032" s="7"/>
    </row>
    <row r="1033" spans="1:9" x14ac:dyDescent="0.3">
      <c r="A1033">
        <v>686952</v>
      </c>
      <c r="B1033">
        <v>1685</v>
      </c>
      <c r="C1033" s="1" t="s">
        <v>99</v>
      </c>
      <c r="D1033" s="3">
        <v>45029.040277777778</v>
      </c>
      <c r="E1033" t="s">
        <v>97</v>
      </c>
      <c r="F1033" t="s">
        <v>68</v>
      </c>
      <c r="G1033">
        <v>6047</v>
      </c>
      <c r="I1033" s="7"/>
    </row>
    <row r="1034" spans="1:9" x14ac:dyDescent="0.3">
      <c r="A1034">
        <v>687364</v>
      </c>
      <c r="B1034">
        <v>444</v>
      </c>
      <c r="C1034" s="1" t="s">
        <v>105</v>
      </c>
      <c r="D1034" s="3">
        <v>45153.986111111109</v>
      </c>
      <c r="E1034" t="s">
        <v>98</v>
      </c>
      <c r="F1034" t="s">
        <v>27</v>
      </c>
      <c r="G1034">
        <v>4487</v>
      </c>
      <c r="I1034" s="7"/>
    </row>
    <row r="1035" spans="1:9" x14ac:dyDescent="0.3">
      <c r="A1035">
        <v>687698</v>
      </c>
      <c r="B1035">
        <v>814</v>
      </c>
      <c r="C1035" s="1" t="s">
        <v>99</v>
      </c>
      <c r="D1035" s="3">
        <v>44942.03125</v>
      </c>
      <c r="E1035" t="s">
        <v>97</v>
      </c>
      <c r="F1035" t="s">
        <v>73</v>
      </c>
      <c r="G1035">
        <v>4616</v>
      </c>
      <c r="I1035" s="7"/>
    </row>
    <row r="1036" spans="1:9" x14ac:dyDescent="0.3">
      <c r="A1036">
        <v>688175</v>
      </c>
      <c r="B1036">
        <v>642</v>
      </c>
      <c r="C1036" s="1" t="s">
        <v>100</v>
      </c>
      <c r="D1036" s="3">
        <v>45238.036111111112</v>
      </c>
      <c r="E1036" t="s">
        <v>97</v>
      </c>
      <c r="F1036" t="s">
        <v>43</v>
      </c>
      <c r="G1036">
        <v>1612</v>
      </c>
      <c r="I1036" s="7"/>
    </row>
    <row r="1037" spans="1:9" x14ac:dyDescent="0.3">
      <c r="A1037">
        <v>688366</v>
      </c>
      <c r="B1037">
        <v>268</v>
      </c>
      <c r="C1037" s="1" t="s">
        <v>113</v>
      </c>
      <c r="D1037" s="3">
        <v>45272.046527777777</v>
      </c>
      <c r="E1037" t="s">
        <v>191</v>
      </c>
      <c r="F1037" t="s">
        <v>64</v>
      </c>
      <c r="G1037">
        <v>345</v>
      </c>
      <c r="I1037" s="7"/>
    </row>
    <row r="1038" spans="1:9" x14ac:dyDescent="0.3">
      <c r="A1038">
        <v>688473</v>
      </c>
      <c r="B1038">
        <v>829</v>
      </c>
      <c r="C1038" s="1" t="s">
        <v>99</v>
      </c>
      <c r="D1038" s="3">
        <v>45194.050694444442</v>
      </c>
      <c r="E1038" t="s">
        <v>97</v>
      </c>
      <c r="F1038" t="s">
        <v>27</v>
      </c>
      <c r="G1038">
        <v>2835</v>
      </c>
      <c r="I1038" s="7"/>
    </row>
    <row r="1039" spans="1:9" x14ac:dyDescent="0.3">
      <c r="A1039">
        <v>689972</v>
      </c>
      <c r="B1039">
        <v>916</v>
      </c>
      <c r="C1039" s="1"/>
      <c r="D1039" s="3">
        <v>44965.075694444444</v>
      </c>
      <c r="E1039" t="s">
        <v>96</v>
      </c>
      <c r="F1039" t="s">
        <v>26</v>
      </c>
      <c r="G1039">
        <v>2682</v>
      </c>
      <c r="I1039" s="7"/>
    </row>
    <row r="1040" spans="1:9" x14ac:dyDescent="0.3">
      <c r="A1040">
        <v>690697</v>
      </c>
      <c r="B1040">
        <v>1330</v>
      </c>
      <c r="C1040" s="1" t="s">
        <v>101</v>
      </c>
      <c r="D1040" s="3">
        <v>44987.008333333331</v>
      </c>
      <c r="E1040" t="s">
        <v>98</v>
      </c>
      <c r="F1040" t="s">
        <v>69</v>
      </c>
      <c r="G1040">
        <v>2726</v>
      </c>
      <c r="I1040" s="7"/>
    </row>
    <row r="1041" spans="1:9" x14ac:dyDescent="0.3">
      <c r="A1041">
        <v>690812</v>
      </c>
      <c r="B1041">
        <v>985</v>
      </c>
      <c r="C1041" s="1" t="s">
        <v>99</v>
      </c>
      <c r="D1041" s="3">
        <v>45167.004861111112</v>
      </c>
      <c r="E1041" t="s">
        <v>97</v>
      </c>
      <c r="F1041" t="s">
        <v>74</v>
      </c>
      <c r="G1041">
        <v>3887</v>
      </c>
      <c r="I1041" s="7"/>
    </row>
    <row r="1042" spans="1:9" x14ac:dyDescent="0.3">
      <c r="A1042">
        <v>691227</v>
      </c>
      <c r="B1042">
        <v>955</v>
      </c>
      <c r="C1042" s="1" t="s">
        <v>113</v>
      </c>
      <c r="D1042" s="3">
        <v>45116.03402777778</v>
      </c>
      <c r="E1042" t="s">
        <v>191</v>
      </c>
      <c r="F1042" t="s">
        <v>43</v>
      </c>
      <c r="G1042">
        <v>5936</v>
      </c>
      <c r="I1042" s="7"/>
    </row>
    <row r="1043" spans="1:9" x14ac:dyDescent="0.3">
      <c r="A1043">
        <v>691268</v>
      </c>
      <c r="B1043">
        <v>809</v>
      </c>
      <c r="C1043" s="1" t="s">
        <v>99</v>
      </c>
      <c r="D1043" s="3">
        <v>45068.036805555559</v>
      </c>
      <c r="E1043" t="s">
        <v>98</v>
      </c>
      <c r="F1043" t="s">
        <v>88</v>
      </c>
      <c r="G1043">
        <v>9498</v>
      </c>
      <c r="I1043" s="7"/>
    </row>
    <row r="1044" spans="1:9" x14ac:dyDescent="0.3">
      <c r="A1044">
        <v>691913</v>
      </c>
      <c r="B1044">
        <v>1566</v>
      </c>
      <c r="C1044" s="1" t="s">
        <v>99</v>
      </c>
      <c r="D1044" s="3">
        <v>44969.047222222223</v>
      </c>
      <c r="E1044" t="s">
        <v>191</v>
      </c>
      <c r="F1044" t="s">
        <v>22</v>
      </c>
      <c r="G1044">
        <v>6689</v>
      </c>
      <c r="I1044" s="7"/>
    </row>
    <row r="1045" spans="1:9" x14ac:dyDescent="0.3">
      <c r="A1045">
        <v>691946</v>
      </c>
      <c r="B1045">
        <v>455</v>
      </c>
      <c r="C1045" s="1" t="s">
        <v>109</v>
      </c>
      <c r="D1045" s="3">
        <v>44960.990277777775</v>
      </c>
      <c r="E1045" t="s">
        <v>191</v>
      </c>
      <c r="F1045" t="s">
        <v>73</v>
      </c>
      <c r="G1045">
        <v>1893</v>
      </c>
      <c r="I1045" s="7"/>
    </row>
    <row r="1046" spans="1:9" x14ac:dyDescent="0.3">
      <c r="A1046">
        <v>692440</v>
      </c>
      <c r="B1046">
        <v>159</v>
      </c>
      <c r="C1046" s="1" t="s">
        <v>99</v>
      </c>
      <c r="D1046" s="3">
        <v>45126.987500000003</v>
      </c>
      <c r="E1046" t="s">
        <v>96</v>
      </c>
      <c r="F1046" t="s">
        <v>4</v>
      </c>
      <c r="G1046">
        <v>7041</v>
      </c>
      <c r="I1046" s="7"/>
    </row>
    <row r="1047" spans="1:9" x14ac:dyDescent="0.3">
      <c r="A1047">
        <v>692808</v>
      </c>
      <c r="B1047">
        <v>1797</v>
      </c>
      <c r="C1047" s="1" t="s">
        <v>99</v>
      </c>
      <c r="D1047" s="3">
        <v>45146.019444444442</v>
      </c>
      <c r="E1047" t="s">
        <v>96</v>
      </c>
      <c r="F1047" t="s">
        <v>89</v>
      </c>
      <c r="G1047">
        <v>7362</v>
      </c>
      <c r="I1047" s="7"/>
    </row>
    <row r="1048" spans="1:9" x14ac:dyDescent="0.3">
      <c r="A1048">
        <v>692957</v>
      </c>
      <c r="B1048">
        <v>941</v>
      </c>
      <c r="C1048" s="1" t="s">
        <v>99</v>
      </c>
      <c r="D1048" s="3">
        <v>45262.990277777775</v>
      </c>
      <c r="E1048" t="s">
        <v>98</v>
      </c>
      <c r="F1048" t="s">
        <v>19</v>
      </c>
      <c r="G1048">
        <v>8917</v>
      </c>
      <c r="I1048" s="7"/>
    </row>
    <row r="1049" spans="1:9" x14ac:dyDescent="0.3">
      <c r="A1049">
        <v>692962</v>
      </c>
      <c r="B1049">
        <v>442</v>
      </c>
      <c r="C1049" s="1" t="s">
        <v>99</v>
      </c>
      <c r="D1049" s="3">
        <v>45124.021527777775</v>
      </c>
      <c r="E1049" t="s">
        <v>98</v>
      </c>
      <c r="F1049" t="s">
        <v>72</v>
      </c>
      <c r="G1049">
        <v>1328</v>
      </c>
      <c r="I1049" s="7"/>
    </row>
    <row r="1050" spans="1:9" x14ac:dyDescent="0.3">
      <c r="A1050">
        <v>694715</v>
      </c>
      <c r="B1050">
        <v>519</v>
      </c>
      <c r="C1050" s="1" t="s">
        <v>100</v>
      </c>
      <c r="D1050" s="3">
        <v>45139.963194444441</v>
      </c>
      <c r="E1050" t="s">
        <v>96</v>
      </c>
      <c r="F1050" t="s">
        <v>35</v>
      </c>
      <c r="G1050">
        <v>6870</v>
      </c>
      <c r="I1050" s="7"/>
    </row>
    <row r="1051" spans="1:9" x14ac:dyDescent="0.3">
      <c r="A1051">
        <v>695237</v>
      </c>
      <c r="B1051">
        <v>520</v>
      </c>
      <c r="C1051" s="1" t="s">
        <v>105</v>
      </c>
      <c r="D1051" s="3">
        <v>44937.986111111109</v>
      </c>
      <c r="E1051" t="s">
        <v>98</v>
      </c>
      <c r="F1051" t="s">
        <v>25</v>
      </c>
      <c r="G1051">
        <v>1232</v>
      </c>
      <c r="I1051" s="7"/>
    </row>
    <row r="1052" spans="1:9" x14ac:dyDescent="0.3">
      <c r="A1052">
        <v>695670</v>
      </c>
      <c r="B1052">
        <v>58</v>
      </c>
      <c r="C1052" s="1" t="s">
        <v>109</v>
      </c>
      <c r="D1052" s="3">
        <v>45090.098611111112</v>
      </c>
      <c r="E1052" t="s">
        <v>191</v>
      </c>
      <c r="F1052" t="s">
        <v>15</v>
      </c>
      <c r="G1052">
        <v>8331</v>
      </c>
      <c r="I1052" s="7"/>
    </row>
    <row r="1053" spans="1:9" x14ac:dyDescent="0.3">
      <c r="A1053">
        <v>696736</v>
      </c>
      <c r="B1053">
        <v>899</v>
      </c>
      <c r="C1053" s="1" t="s">
        <v>99</v>
      </c>
      <c r="D1053" s="3">
        <v>45249.039583333331</v>
      </c>
      <c r="E1053" t="s">
        <v>97</v>
      </c>
      <c r="F1053" t="s">
        <v>49</v>
      </c>
      <c r="G1053">
        <v>2627</v>
      </c>
      <c r="I1053" s="7"/>
    </row>
    <row r="1054" spans="1:9" x14ac:dyDescent="0.3">
      <c r="A1054">
        <v>696792</v>
      </c>
      <c r="B1054">
        <v>1651</v>
      </c>
      <c r="C1054" s="1" t="s">
        <v>101</v>
      </c>
      <c r="D1054" s="3">
        <v>45083.992361111108</v>
      </c>
      <c r="E1054" t="s">
        <v>98</v>
      </c>
      <c r="F1054" t="s">
        <v>28</v>
      </c>
      <c r="G1054">
        <v>9568</v>
      </c>
      <c r="I1054" s="7"/>
    </row>
    <row r="1055" spans="1:9" x14ac:dyDescent="0.3">
      <c r="A1055">
        <v>696860</v>
      </c>
      <c r="B1055">
        <v>270</v>
      </c>
      <c r="C1055" s="1" t="s">
        <v>101</v>
      </c>
      <c r="D1055" s="3">
        <v>44996.038194444445</v>
      </c>
      <c r="E1055" t="s">
        <v>96</v>
      </c>
      <c r="F1055" t="s">
        <v>14</v>
      </c>
      <c r="G1055">
        <v>4174</v>
      </c>
      <c r="I1055" s="7"/>
    </row>
    <row r="1056" spans="1:9" x14ac:dyDescent="0.3">
      <c r="A1056">
        <v>697123</v>
      </c>
      <c r="B1056">
        <v>1959</v>
      </c>
      <c r="C1056" s="1" t="s">
        <v>109</v>
      </c>
      <c r="D1056" s="3">
        <v>45241.076388888891</v>
      </c>
      <c r="E1056" t="s">
        <v>97</v>
      </c>
      <c r="F1056" t="s">
        <v>78</v>
      </c>
      <c r="G1056">
        <v>6636</v>
      </c>
      <c r="I1056" s="7"/>
    </row>
    <row r="1057" spans="1:9" x14ac:dyDescent="0.3">
      <c r="A1057">
        <v>698048</v>
      </c>
      <c r="B1057">
        <v>175</v>
      </c>
      <c r="C1057" s="1" t="s">
        <v>99</v>
      </c>
      <c r="D1057" s="3">
        <v>45234.074999999997</v>
      </c>
      <c r="E1057" t="s">
        <v>96</v>
      </c>
      <c r="F1057" t="s">
        <v>27</v>
      </c>
      <c r="G1057">
        <v>731</v>
      </c>
      <c r="I1057" s="7"/>
    </row>
    <row r="1058" spans="1:9" x14ac:dyDescent="0.3">
      <c r="A1058">
        <v>698175</v>
      </c>
      <c r="B1058">
        <v>1372</v>
      </c>
      <c r="C1058" s="1" t="s">
        <v>100</v>
      </c>
      <c r="D1058" s="3">
        <v>45094.064583333333</v>
      </c>
      <c r="E1058" t="s">
        <v>98</v>
      </c>
      <c r="F1058" t="s">
        <v>94</v>
      </c>
      <c r="G1058">
        <v>6322</v>
      </c>
      <c r="I1058" s="7"/>
    </row>
    <row r="1059" spans="1:9" x14ac:dyDescent="0.3">
      <c r="A1059">
        <v>698222</v>
      </c>
      <c r="B1059">
        <v>1836</v>
      </c>
      <c r="C1059" s="1" t="s">
        <v>100</v>
      </c>
      <c r="D1059" s="3">
        <v>45007.003472222219</v>
      </c>
      <c r="E1059" t="s">
        <v>98</v>
      </c>
      <c r="F1059" t="s">
        <v>46</v>
      </c>
      <c r="G1059">
        <v>1804</v>
      </c>
      <c r="I1059" s="7"/>
    </row>
    <row r="1060" spans="1:9" x14ac:dyDescent="0.3">
      <c r="A1060">
        <v>699766</v>
      </c>
      <c r="B1060">
        <v>202</v>
      </c>
      <c r="C1060" s="1" t="s">
        <v>99</v>
      </c>
      <c r="D1060" s="3">
        <v>45289.061111111114</v>
      </c>
      <c r="E1060" t="s">
        <v>97</v>
      </c>
      <c r="F1060" t="s">
        <v>20</v>
      </c>
      <c r="G1060">
        <v>2379</v>
      </c>
      <c r="I1060" s="7"/>
    </row>
    <row r="1061" spans="1:9" x14ac:dyDescent="0.3">
      <c r="A1061">
        <v>700751</v>
      </c>
      <c r="B1061">
        <v>1082</v>
      </c>
      <c r="C1061" s="1" t="s">
        <v>113</v>
      </c>
      <c r="D1061" s="3">
        <v>45023.020138888889</v>
      </c>
      <c r="E1061" t="s">
        <v>191</v>
      </c>
      <c r="F1061" t="s">
        <v>27</v>
      </c>
      <c r="G1061">
        <v>1547</v>
      </c>
      <c r="I1061" s="7"/>
    </row>
    <row r="1062" spans="1:9" x14ac:dyDescent="0.3">
      <c r="A1062">
        <v>701790</v>
      </c>
      <c r="B1062">
        <v>1704</v>
      </c>
      <c r="C1062" s="1" t="s">
        <v>99</v>
      </c>
      <c r="D1062" s="3">
        <v>44979.027777777781</v>
      </c>
      <c r="E1062" t="s">
        <v>191</v>
      </c>
      <c r="F1062" t="s">
        <v>27</v>
      </c>
      <c r="G1062">
        <v>4202</v>
      </c>
      <c r="I1062" s="7"/>
    </row>
    <row r="1063" spans="1:9" x14ac:dyDescent="0.3">
      <c r="A1063">
        <v>701802</v>
      </c>
      <c r="B1063">
        <v>151</v>
      </c>
      <c r="C1063" s="1" t="s">
        <v>109</v>
      </c>
      <c r="D1063" s="3">
        <v>45020.05</v>
      </c>
      <c r="E1063" t="s">
        <v>96</v>
      </c>
      <c r="F1063" t="s">
        <v>87</v>
      </c>
      <c r="G1063">
        <v>927</v>
      </c>
      <c r="I1063" s="7"/>
    </row>
    <row r="1064" spans="1:9" x14ac:dyDescent="0.3">
      <c r="A1064">
        <v>702331</v>
      </c>
      <c r="B1064">
        <v>1848</v>
      </c>
      <c r="C1064" s="1" t="s">
        <v>99</v>
      </c>
      <c r="D1064" s="3">
        <v>45166.022916666669</v>
      </c>
      <c r="E1064" t="s">
        <v>97</v>
      </c>
      <c r="F1064" t="s">
        <v>27</v>
      </c>
      <c r="G1064">
        <v>5015</v>
      </c>
      <c r="I1064" s="7"/>
    </row>
    <row r="1065" spans="1:9" x14ac:dyDescent="0.3">
      <c r="A1065">
        <v>703166</v>
      </c>
      <c r="B1065">
        <v>1228</v>
      </c>
      <c r="C1065" s="1" t="s">
        <v>99</v>
      </c>
      <c r="D1065" s="3">
        <v>45233.015277777777</v>
      </c>
      <c r="E1065" t="s">
        <v>191</v>
      </c>
      <c r="F1065" t="s">
        <v>23</v>
      </c>
      <c r="G1065">
        <v>2916</v>
      </c>
      <c r="I1065" s="7"/>
    </row>
    <row r="1066" spans="1:9" x14ac:dyDescent="0.3">
      <c r="A1066">
        <v>704734</v>
      </c>
      <c r="B1066">
        <v>1243</v>
      </c>
      <c r="C1066" s="1" t="s">
        <v>105</v>
      </c>
      <c r="D1066" s="3">
        <v>45194.940972222219</v>
      </c>
      <c r="E1066" t="s">
        <v>98</v>
      </c>
      <c r="F1066" t="s">
        <v>18</v>
      </c>
      <c r="G1066">
        <v>9313</v>
      </c>
      <c r="I1066" s="7"/>
    </row>
    <row r="1067" spans="1:9" x14ac:dyDescent="0.3">
      <c r="A1067">
        <v>705322</v>
      </c>
      <c r="B1067">
        <v>1718</v>
      </c>
      <c r="C1067" s="1" t="s">
        <v>99</v>
      </c>
      <c r="D1067" s="3">
        <v>45049.974999999999</v>
      </c>
      <c r="E1067" t="s">
        <v>191</v>
      </c>
      <c r="F1067" t="s">
        <v>52</v>
      </c>
      <c r="G1067">
        <v>1519</v>
      </c>
      <c r="I1067" s="7"/>
    </row>
    <row r="1068" spans="1:9" x14ac:dyDescent="0.3">
      <c r="A1068">
        <v>705612</v>
      </c>
      <c r="B1068">
        <v>1886</v>
      </c>
      <c r="C1068" s="1" t="s">
        <v>101</v>
      </c>
      <c r="D1068" s="3">
        <v>45045.979861111111</v>
      </c>
      <c r="E1068" t="s">
        <v>191</v>
      </c>
      <c r="F1068" t="s">
        <v>30</v>
      </c>
      <c r="G1068">
        <v>2657</v>
      </c>
      <c r="I1068" s="7"/>
    </row>
    <row r="1069" spans="1:9" x14ac:dyDescent="0.3">
      <c r="A1069">
        <v>706153</v>
      </c>
      <c r="B1069">
        <v>1053</v>
      </c>
      <c r="C1069" s="1" t="s">
        <v>113</v>
      </c>
      <c r="D1069" s="3">
        <v>45007.022222222222</v>
      </c>
      <c r="E1069" t="s">
        <v>97</v>
      </c>
      <c r="F1069" t="s">
        <v>27</v>
      </c>
      <c r="G1069">
        <v>777</v>
      </c>
      <c r="I1069" s="7"/>
    </row>
    <row r="1070" spans="1:9" x14ac:dyDescent="0.3">
      <c r="A1070">
        <v>706669</v>
      </c>
      <c r="B1070">
        <v>1153</v>
      </c>
      <c r="C1070" s="1" t="s">
        <v>107</v>
      </c>
      <c r="D1070" s="3">
        <v>45052.072916666664</v>
      </c>
      <c r="E1070" t="s">
        <v>98</v>
      </c>
      <c r="F1070" t="s">
        <v>43</v>
      </c>
      <c r="G1070">
        <v>4666</v>
      </c>
      <c r="I1070" s="7"/>
    </row>
    <row r="1071" spans="1:9" x14ac:dyDescent="0.3">
      <c r="A1071">
        <v>706696</v>
      </c>
      <c r="B1071">
        <v>606</v>
      </c>
      <c r="C1071" s="1" t="s">
        <v>99</v>
      </c>
      <c r="D1071" s="3">
        <v>45116.02847222222</v>
      </c>
      <c r="E1071" t="s">
        <v>96</v>
      </c>
      <c r="F1071" t="s">
        <v>27</v>
      </c>
      <c r="G1071">
        <v>3500</v>
      </c>
      <c r="I1071" s="7"/>
    </row>
    <row r="1072" spans="1:9" x14ac:dyDescent="0.3">
      <c r="A1072">
        <v>706725</v>
      </c>
      <c r="B1072">
        <v>1812</v>
      </c>
      <c r="C1072" s="1" t="s">
        <v>105</v>
      </c>
      <c r="D1072" s="3">
        <v>44982.011111111111</v>
      </c>
      <c r="E1072" t="s">
        <v>98</v>
      </c>
      <c r="F1072" t="s">
        <v>30</v>
      </c>
      <c r="G1072">
        <v>7569</v>
      </c>
      <c r="I1072" s="7"/>
    </row>
    <row r="1073" spans="1:9" x14ac:dyDescent="0.3">
      <c r="A1073">
        <v>708480</v>
      </c>
      <c r="B1073">
        <v>1060</v>
      </c>
      <c r="C1073" s="1" t="s">
        <v>113</v>
      </c>
      <c r="D1073" s="3">
        <v>45218.981249999997</v>
      </c>
      <c r="E1073" t="s">
        <v>97</v>
      </c>
      <c r="F1073" t="s">
        <v>80</v>
      </c>
      <c r="G1073">
        <v>2493</v>
      </c>
      <c r="I1073" s="7"/>
    </row>
    <row r="1074" spans="1:9" x14ac:dyDescent="0.3">
      <c r="A1074">
        <v>708846</v>
      </c>
      <c r="B1074">
        <v>1644</v>
      </c>
      <c r="C1074" s="1" t="s">
        <v>101</v>
      </c>
      <c r="D1074" s="3">
        <v>45206.022916666669</v>
      </c>
      <c r="E1074" t="s">
        <v>97</v>
      </c>
      <c r="F1074" t="s">
        <v>54</v>
      </c>
      <c r="G1074">
        <v>3069</v>
      </c>
      <c r="I1074" s="7"/>
    </row>
    <row r="1075" spans="1:9" x14ac:dyDescent="0.3">
      <c r="A1075">
        <v>709317</v>
      </c>
      <c r="B1075">
        <v>253</v>
      </c>
      <c r="C1075" s="1" t="s">
        <v>100</v>
      </c>
      <c r="D1075" s="3">
        <v>45175.000694444447</v>
      </c>
      <c r="E1075" t="s">
        <v>191</v>
      </c>
      <c r="F1075" t="s">
        <v>38</v>
      </c>
      <c r="G1075">
        <v>9441</v>
      </c>
      <c r="I1075" s="7"/>
    </row>
    <row r="1076" spans="1:9" x14ac:dyDescent="0.3">
      <c r="A1076">
        <v>710669</v>
      </c>
      <c r="B1076">
        <v>1366</v>
      </c>
      <c r="C1076" s="1" t="s">
        <v>99</v>
      </c>
      <c r="D1076" s="3">
        <v>45275.00277777778</v>
      </c>
      <c r="E1076" t="s">
        <v>98</v>
      </c>
      <c r="F1076" t="s">
        <v>34</v>
      </c>
      <c r="G1076">
        <v>5405</v>
      </c>
      <c r="I1076" s="7"/>
    </row>
    <row r="1077" spans="1:9" x14ac:dyDescent="0.3">
      <c r="A1077">
        <v>710673</v>
      </c>
      <c r="B1077">
        <v>1229</v>
      </c>
      <c r="C1077" s="1" t="s">
        <v>101</v>
      </c>
      <c r="D1077" s="3">
        <v>45090.05972222222</v>
      </c>
      <c r="E1077" t="s">
        <v>97</v>
      </c>
      <c r="F1077" t="s">
        <v>60</v>
      </c>
      <c r="G1077">
        <v>6405</v>
      </c>
      <c r="I1077" s="7"/>
    </row>
    <row r="1078" spans="1:9" x14ac:dyDescent="0.3">
      <c r="A1078">
        <v>711277</v>
      </c>
      <c r="B1078">
        <v>933</v>
      </c>
      <c r="C1078" s="1" t="s">
        <v>99</v>
      </c>
      <c r="D1078" s="3">
        <v>45149.963888888888</v>
      </c>
      <c r="E1078" t="s">
        <v>191</v>
      </c>
      <c r="F1078" t="s">
        <v>63</v>
      </c>
      <c r="G1078">
        <v>2857</v>
      </c>
      <c r="I1078" s="7"/>
    </row>
    <row r="1079" spans="1:9" x14ac:dyDescent="0.3">
      <c r="A1079">
        <v>711681</v>
      </c>
      <c r="B1079">
        <v>1344</v>
      </c>
      <c r="C1079" s="1" t="s">
        <v>105</v>
      </c>
      <c r="D1079" s="3">
        <v>45068.024305555555</v>
      </c>
      <c r="E1079" t="s">
        <v>98</v>
      </c>
      <c r="F1079" t="s">
        <v>4</v>
      </c>
      <c r="G1079">
        <v>3885</v>
      </c>
      <c r="I1079" s="7"/>
    </row>
    <row r="1080" spans="1:9" x14ac:dyDescent="0.3">
      <c r="A1080">
        <v>712741</v>
      </c>
      <c r="B1080">
        <v>1001</v>
      </c>
      <c r="C1080" s="1" t="s">
        <v>99</v>
      </c>
      <c r="D1080" s="3">
        <v>45280.013888888891</v>
      </c>
      <c r="E1080" t="s">
        <v>96</v>
      </c>
      <c r="F1080" t="s">
        <v>60</v>
      </c>
      <c r="G1080">
        <v>1475</v>
      </c>
      <c r="I1080" s="7"/>
    </row>
    <row r="1081" spans="1:9" x14ac:dyDescent="0.3">
      <c r="A1081">
        <v>713425</v>
      </c>
      <c r="B1081">
        <v>1254</v>
      </c>
      <c r="C1081" s="1" t="s">
        <v>100</v>
      </c>
      <c r="D1081" s="3">
        <v>45258.038194444445</v>
      </c>
      <c r="E1081" t="s">
        <v>96</v>
      </c>
      <c r="F1081" t="s">
        <v>43</v>
      </c>
      <c r="G1081">
        <v>918</v>
      </c>
      <c r="I1081" s="7"/>
    </row>
    <row r="1082" spans="1:9" x14ac:dyDescent="0.3">
      <c r="A1082">
        <v>716091</v>
      </c>
      <c r="B1082">
        <v>1691</v>
      </c>
      <c r="C1082" s="1" t="s">
        <v>99</v>
      </c>
      <c r="D1082" s="3">
        <v>45089.061111111114</v>
      </c>
      <c r="E1082" t="s">
        <v>97</v>
      </c>
      <c r="F1082" t="s">
        <v>40</v>
      </c>
      <c r="G1082">
        <v>6454</v>
      </c>
      <c r="I1082" s="7"/>
    </row>
    <row r="1083" spans="1:9" x14ac:dyDescent="0.3">
      <c r="A1083">
        <v>717493</v>
      </c>
      <c r="B1083">
        <v>180</v>
      </c>
      <c r="C1083" s="1" t="s">
        <v>99</v>
      </c>
      <c r="D1083" s="3">
        <v>44978.036805555559</v>
      </c>
      <c r="E1083" t="s">
        <v>96</v>
      </c>
      <c r="F1083" t="s">
        <v>81</v>
      </c>
      <c r="G1083">
        <v>1788</v>
      </c>
      <c r="I1083" s="7"/>
    </row>
    <row r="1084" spans="1:9" x14ac:dyDescent="0.3">
      <c r="A1084">
        <v>718344</v>
      </c>
      <c r="B1084">
        <v>375</v>
      </c>
      <c r="C1084" s="1" t="s">
        <v>101</v>
      </c>
      <c r="D1084" s="3">
        <v>45015.972916666666</v>
      </c>
      <c r="E1084" t="s">
        <v>191</v>
      </c>
      <c r="F1084" t="s">
        <v>82</v>
      </c>
      <c r="G1084">
        <v>1580</v>
      </c>
      <c r="I1084" s="7"/>
    </row>
    <row r="1085" spans="1:9" x14ac:dyDescent="0.3">
      <c r="A1085">
        <v>719496</v>
      </c>
      <c r="B1085">
        <v>958</v>
      </c>
      <c r="C1085" s="1" t="s">
        <v>99</v>
      </c>
      <c r="D1085" s="3">
        <v>45021.968055555553</v>
      </c>
      <c r="E1085" t="s">
        <v>97</v>
      </c>
      <c r="F1085" t="s">
        <v>28</v>
      </c>
      <c r="G1085">
        <v>8062</v>
      </c>
      <c r="I1085" s="7"/>
    </row>
    <row r="1086" spans="1:9" x14ac:dyDescent="0.3">
      <c r="A1086">
        <v>719899</v>
      </c>
      <c r="B1086">
        <v>748</v>
      </c>
      <c r="C1086" s="1" t="s">
        <v>99</v>
      </c>
      <c r="D1086" s="3">
        <v>44993.978472222225</v>
      </c>
      <c r="E1086" t="s">
        <v>97</v>
      </c>
      <c r="F1086" t="s">
        <v>66</v>
      </c>
      <c r="G1086">
        <v>2445</v>
      </c>
      <c r="I1086" s="7"/>
    </row>
    <row r="1087" spans="1:9" x14ac:dyDescent="0.3">
      <c r="A1087">
        <v>720311</v>
      </c>
      <c r="B1087">
        <v>425</v>
      </c>
      <c r="C1087" s="1" t="s">
        <v>113</v>
      </c>
      <c r="D1087" s="3">
        <v>44984.015277777777</v>
      </c>
      <c r="E1087" t="s">
        <v>98</v>
      </c>
      <c r="F1087" t="s">
        <v>27</v>
      </c>
      <c r="G1087">
        <v>4868</v>
      </c>
      <c r="I1087" s="7"/>
    </row>
    <row r="1088" spans="1:9" x14ac:dyDescent="0.3">
      <c r="A1088">
        <v>721053</v>
      </c>
      <c r="B1088">
        <v>579</v>
      </c>
      <c r="C1088" s="1" t="s">
        <v>99</v>
      </c>
      <c r="D1088" s="3">
        <v>45039.002083333333</v>
      </c>
      <c r="E1088" t="s">
        <v>96</v>
      </c>
      <c r="F1088" t="s">
        <v>39</v>
      </c>
      <c r="G1088">
        <v>5093</v>
      </c>
      <c r="I1088" s="7"/>
    </row>
    <row r="1089" spans="1:9" x14ac:dyDescent="0.3">
      <c r="A1089">
        <v>721298</v>
      </c>
      <c r="B1089">
        <v>1717</v>
      </c>
      <c r="C1089" s="1" t="s">
        <v>101</v>
      </c>
      <c r="D1089" s="3">
        <v>45013.037499999999</v>
      </c>
      <c r="E1089" t="s">
        <v>191</v>
      </c>
      <c r="F1089" t="s">
        <v>27</v>
      </c>
      <c r="G1089">
        <v>3875</v>
      </c>
      <c r="I1089" s="7"/>
    </row>
    <row r="1090" spans="1:9" x14ac:dyDescent="0.3">
      <c r="A1090">
        <v>721384</v>
      </c>
      <c r="B1090">
        <v>922</v>
      </c>
      <c r="C1090" s="1" t="s">
        <v>110</v>
      </c>
      <c r="D1090" s="3">
        <v>45002.00277777778</v>
      </c>
      <c r="E1090" t="s">
        <v>191</v>
      </c>
      <c r="F1090" t="s">
        <v>43</v>
      </c>
      <c r="G1090">
        <v>1833</v>
      </c>
      <c r="I1090" s="7"/>
    </row>
    <row r="1091" spans="1:9" x14ac:dyDescent="0.3">
      <c r="A1091">
        <v>722572</v>
      </c>
      <c r="B1091">
        <v>1948</v>
      </c>
      <c r="C1091" s="1" t="s">
        <v>99</v>
      </c>
      <c r="D1091" s="3">
        <v>44954.982638888891</v>
      </c>
      <c r="E1091" t="s">
        <v>96</v>
      </c>
      <c r="F1091" t="s">
        <v>62</v>
      </c>
      <c r="G1091">
        <v>1207</v>
      </c>
      <c r="I1091" s="7"/>
    </row>
    <row r="1092" spans="1:9" x14ac:dyDescent="0.3">
      <c r="A1092">
        <v>723244</v>
      </c>
      <c r="B1092">
        <v>1347</v>
      </c>
      <c r="C1092" s="1" t="s">
        <v>100</v>
      </c>
      <c r="D1092" s="3">
        <v>45161.007638888892</v>
      </c>
      <c r="E1092" t="s">
        <v>191</v>
      </c>
      <c r="F1092" t="s">
        <v>70</v>
      </c>
      <c r="G1092">
        <v>6759</v>
      </c>
      <c r="I1092" s="7"/>
    </row>
    <row r="1093" spans="1:9" x14ac:dyDescent="0.3">
      <c r="A1093">
        <v>723357</v>
      </c>
      <c r="B1093">
        <v>1297</v>
      </c>
      <c r="C1093" s="1" t="s">
        <v>99</v>
      </c>
      <c r="D1093" s="3">
        <v>44989.045138888891</v>
      </c>
      <c r="E1093" t="s">
        <v>98</v>
      </c>
      <c r="F1093" t="s">
        <v>71</v>
      </c>
      <c r="G1093">
        <v>4674</v>
      </c>
      <c r="I1093" s="7"/>
    </row>
    <row r="1094" spans="1:9" x14ac:dyDescent="0.3">
      <c r="A1094">
        <v>723458</v>
      </c>
      <c r="B1094">
        <v>1716</v>
      </c>
      <c r="C1094" s="1" t="s">
        <v>99</v>
      </c>
      <c r="D1094" s="3">
        <v>45029.004861111112</v>
      </c>
      <c r="E1094" t="s">
        <v>191</v>
      </c>
      <c r="F1094" t="s">
        <v>43</v>
      </c>
      <c r="G1094">
        <v>946</v>
      </c>
      <c r="I1094" s="7"/>
    </row>
    <row r="1095" spans="1:9" x14ac:dyDescent="0.3">
      <c r="A1095">
        <v>723480</v>
      </c>
      <c r="B1095">
        <v>1961</v>
      </c>
      <c r="C1095" s="1" t="s">
        <v>109</v>
      </c>
      <c r="D1095" s="3">
        <v>44981.032638888886</v>
      </c>
      <c r="E1095" t="s">
        <v>97</v>
      </c>
      <c r="F1095" t="s">
        <v>45</v>
      </c>
      <c r="G1095">
        <v>8332</v>
      </c>
      <c r="I1095" s="7"/>
    </row>
    <row r="1096" spans="1:9" x14ac:dyDescent="0.3">
      <c r="A1096">
        <v>723551</v>
      </c>
      <c r="B1096">
        <v>1849</v>
      </c>
      <c r="C1096" s="1" t="s">
        <v>108</v>
      </c>
      <c r="D1096" s="3">
        <v>45039.069444444445</v>
      </c>
      <c r="E1096" t="s">
        <v>97</v>
      </c>
      <c r="F1096" t="s">
        <v>8</v>
      </c>
      <c r="G1096">
        <v>6416</v>
      </c>
      <c r="I1096" s="7"/>
    </row>
    <row r="1097" spans="1:9" x14ac:dyDescent="0.3">
      <c r="A1097">
        <v>723623</v>
      </c>
      <c r="B1097">
        <v>1818</v>
      </c>
      <c r="C1097" s="1" t="s">
        <v>99</v>
      </c>
      <c r="D1097" s="3">
        <v>45110.031944444447</v>
      </c>
      <c r="E1097" t="s">
        <v>191</v>
      </c>
      <c r="F1097" t="s">
        <v>46</v>
      </c>
      <c r="G1097">
        <v>9468</v>
      </c>
      <c r="I1097" s="7"/>
    </row>
    <row r="1098" spans="1:9" x14ac:dyDescent="0.3">
      <c r="A1098">
        <v>725071</v>
      </c>
      <c r="B1098">
        <v>1825</v>
      </c>
      <c r="C1098" s="1" t="s">
        <v>101</v>
      </c>
      <c r="D1098" s="3">
        <v>44972.022222222222</v>
      </c>
      <c r="E1098" t="s">
        <v>191</v>
      </c>
      <c r="F1098" t="s">
        <v>11</v>
      </c>
      <c r="G1098">
        <v>8859</v>
      </c>
      <c r="I1098" s="7"/>
    </row>
    <row r="1099" spans="1:9" x14ac:dyDescent="0.3">
      <c r="A1099">
        <v>725371</v>
      </c>
      <c r="B1099">
        <v>634</v>
      </c>
      <c r="C1099" s="1" t="s">
        <v>99</v>
      </c>
      <c r="D1099" s="3">
        <v>44928.984027777777</v>
      </c>
      <c r="E1099" t="s">
        <v>98</v>
      </c>
      <c r="F1099" t="s">
        <v>72</v>
      </c>
      <c r="G1099">
        <v>7071</v>
      </c>
      <c r="I1099" s="7"/>
    </row>
    <row r="1100" spans="1:9" x14ac:dyDescent="0.3">
      <c r="A1100">
        <v>725482</v>
      </c>
      <c r="B1100">
        <v>1874</v>
      </c>
      <c r="C1100" s="1" t="s">
        <v>99</v>
      </c>
      <c r="D1100" s="3">
        <v>45118.977083333331</v>
      </c>
      <c r="E1100" t="s">
        <v>98</v>
      </c>
      <c r="F1100" t="s">
        <v>27</v>
      </c>
      <c r="G1100">
        <v>6488</v>
      </c>
      <c r="I1100" s="7"/>
    </row>
    <row r="1101" spans="1:9" x14ac:dyDescent="0.3">
      <c r="A1101">
        <v>726616</v>
      </c>
      <c r="B1101">
        <v>1290</v>
      </c>
      <c r="C1101" s="1" t="s">
        <v>99</v>
      </c>
      <c r="D1101" s="3">
        <v>45144.984722222223</v>
      </c>
      <c r="E1101" t="s">
        <v>191</v>
      </c>
      <c r="F1101" t="s">
        <v>13</v>
      </c>
      <c r="G1101">
        <v>6697</v>
      </c>
      <c r="I1101" s="7"/>
    </row>
    <row r="1102" spans="1:9" x14ac:dyDescent="0.3">
      <c r="A1102">
        <v>728697</v>
      </c>
      <c r="B1102">
        <v>1913</v>
      </c>
      <c r="C1102" s="1" t="s">
        <v>107</v>
      </c>
      <c r="D1102" s="3">
        <v>45163.007638888892</v>
      </c>
      <c r="E1102" t="s">
        <v>97</v>
      </c>
      <c r="F1102" t="s">
        <v>73</v>
      </c>
      <c r="G1102">
        <v>6226</v>
      </c>
      <c r="I1102" s="7"/>
    </row>
    <row r="1103" spans="1:9" x14ac:dyDescent="0.3">
      <c r="A1103">
        <v>730295</v>
      </c>
      <c r="B1103">
        <v>134</v>
      </c>
      <c r="C1103" s="1" t="s">
        <v>101</v>
      </c>
      <c r="D1103" s="3">
        <v>45144.00277777778</v>
      </c>
      <c r="E1103" t="s">
        <v>191</v>
      </c>
      <c r="F1103" t="s">
        <v>52</v>
      </c>
      <c r="G1103">
        <v>4721</v>
      </c>
      <c r="I1103" s="7"/>
    </row>
    <row r="1104" spans="1:9" x14ac:dyDescent="0.3">
      <c r="A1104">
        <v>730976</v>
      </c>
      <c r="B1104">
        <v>1908</v>
      </c>
      <c r="C1104" s="1" t="s">
        <v>99</v>
      </c>
      <c r="D1104" s="3">
        <v>45231.040277777778</v>
      </c>
      <c r="E1104" t="s">
        <v>97</v>
      </c>
      <c r="F1104" t="s">
        <v>13</v>
      </c>
      <c r="G1104">
        <v>4073</v>
      </c>
      <c r="I1104" s="7"/>
    </row>
    <row r="1105" spans="1:9" x14ac:dyDescent="0.3">
      <c r="A1105">
        <v>731161</v>
      </c>
      <c r="B1105">
        <v>1367</v>
      </c>
      <c r="C1105" s="1" t="s">
        <v>107</v>
      </c>
      <c r="D1105" s="3">
        <v>45079.006249999999</v>
      </c>
      <c r="E1105" t="s">
        <v>96</v>
      </c>
      <c r="F1105" t="s">
        <v>91</v>
      </c>
      <c r="G1105">
        <v>3548</v>
      </c>
      <c r="I1105" s="7"/>
    </row>
    <row r="1106" spans="1:9" x14ac:dyDescent="0.3">
      <c r="A1106">
        <v>731345</v>
      </c>
      <c r="B1106">
        <v>1365</v>
      </c>
      <c r="C1106" s="1" t="s">
        <v>99</v>
      </c>
      <c r="D1106" s="3">
        <v>45013.957638888889</v>
      </c>
      <c r="E1106" t="s">
        <v>98</v>
      </c>
      <c r="F1106" t="s">
        <v>75</v>
      </c>
      <c r="G1106">
        <v>5198</v>
      </c>
      <c r="I1106" s="7"/>
    </row>
    <row r="1107" spans="1:9" x14ac:dyDescent="0.3">
      <c r="A1107">
        <v>732301</v>
      </c>
      <c r="B1107">
        <v>250</v>
      </c>
      <c r="C1107" s="1" t="s">
        <v>113</v>
      </c>
      <c r="D1107" s="3">
        <v>45231.003472222219</v>
      </c>
      <c r="E1107" t="s">
        <v>191</v>
      </c>
      <c r="F1107" t="s">
        <v>73</v>
      </c>
      <c r="G1107">
        <v>4048</v>
      </c>
      <c r="I1107" s="7"/>
    </row>
    <row r="1108" spans="1:9" x14ac:dyDescent="0.3">
      <c r="A1108">
        <v>732319</v>
      </c>
      <c r="B1108">
        <v>1802</v>
      </c>
      <c r="C1108" s="1" t="s">
        <v>100</v>
      </c>
      <c r="D1108" s="3">
        <v>45040.004861111112</v>
      </c>
      <c r="E1108" t="s">
        <v>96</v>
      </c>
      <c r="F1108" t="s">
        <v>76</v>
      </c>
      <c r="G1108">
        <v>3911</v>
      </c>
      <c r="I1108" s="7"/>
    </row>
    <row r="1109" spans="1:9" x14ac:dyDescent="0.3">
      <c r="A1109">
        <v>733263</v>
      </c>
      <c r="B1109">
        <v>881</v>
      </c>
      <c r="C1109" s="1" t="s">
        <v>100</v>
      </c>
      <c r="D1109" s="3">
        <v>45224.023611111108</v>
      </c>
      <c r="E1109" t="s">
        <v>191</v>
      </c>
      <c r="F1109" t="s">
        <v>72</v>
      </c>
      <c r="G1109">
        <v>9697</v>
      </c>
      <c r="I1109" s="7"/>
    </row>
    <row r="1110" spans="1:9" x14ac:dyDescent="0.3">
      <c r="A1110">
        <v>734449</v>
      </c>
      <c r="B1110">
        <v>1061</v>
      </c>
      <c r="C1110" s="1" t="s">
        <v>102</v>
      </c>
      <c r="D1110" s="3">
        <v>45225.091666666667</v>
      </c>
      <c r="E1110" t="s">
        <v>191</v>
      </c>
      <c r="F1110" t="s">
        <v>83</v>
      </c>
      <c r="G1110">
        <v>8005</v>
      </c>
      <c r="I1110" s="7"/>
    </row>
    <row r="1111" spans="1:9" x14ac:dyDescent="0.3">
      <c r="A1111">
        <v>734468</v>
      </c>
      <c r="B1111">
        <v>83</v>
      </c>
      <c r="C1111" s="1" t="s">
        <v>107</v>
      </c>
      <c r="D1111" s="3">
        <v>44972.038194444445</v>
      </c>
      <c r="E1111" t="s">
        <v>98</v>
      </c>
      <c r="F1111" t="s">
        <v>4</v>
      </c>
      <c r="G1111">
        <v>5705</v>
      </c>
      <c r="I1111" s="7"/>
    </row>
    <row r="1112" spans="1:9" x14ac:dyDescent="0.3">
      <c r="A1112">
        <v>734939</v>
      </c>
      <c r="B1112">
        <v>1797</v>
      </c>
      <c r="C1112" s="1" t="s">
        <v>99</v>
      </c>
      <c r="D1112" s="3">
        <v>44984.057638888888</v>
      </c>
      <c r="E1112" t="s">
        <v>98</v>
      </c>
      <c r="F1112" t="s">
        <v>14</v>
      </c>
      <c r="G1112">
        <v>5602</v>
      </c>
      <c r="I1112" s="7"/>
    </row>
    <row r="1113" spans="1:9" x14ac:dyDescent="0.3">
      <c r="A1113">
        <v>735675</v>
      </c>
      <c r="B1113">
        <v>412</v>
      </c>
      <c r="C1113" s="1" t="s">
        <v>113</v>
      </c>
      <c r="D1113" s="3">
        <v>45251.052777777775</v>
      </c>
      <c r="E1113" t="s">
        <v>96</v>
      </c>
      <c r="F1113" t="s">
        <v>77</v>
      </c>
      <c r="G1113">
        <v>2472</v>
      </c>
      <c r="I1113" s="7"/>
    </row>
    <row r="1114" spans="1:9" x14ac:dyDescent="0.3">
      <c r="A1114">
        <v>737059</v>
      </c>
      <c r="B1114">
        <v>849</v>
      </c>
      <c r="C1114" s="1" t="s">
        <v>100</v>
      </c>
      <c r="D1114" s="3">
        <v>45207.030555555553</v>
      </c>
      <c r="E1114" t="s">
        <v>97</v>
      </c>
      <c r="F1114" t="s">
        <v>27</v>
      </c>
      <c r="G1114">
        <v>8652</v>
      </c>
      <c r="I1114" s="7"/>
    </row>
    <row r="1115" spans="1:9" x14ac:dyDescent="0.3">
      <c r="A1115">
        <v>737066</v>
      </c>
      <c r="B1115">
        <v>744</v>
      </c>
      <c r="C1115" s="1" t="s">
        <v>102</v>
      </c>
      <c r="D1115" s="3">
        <v>44978.013888888891</v>
      </c>
      <c r="E1115" t="s">
        <v>96</v>
      </c>
      <c r="F1115" t="s">
        <v>43</v>
      </c>
      <c r="G1115">
        <v>9597</v>
      </c>
      <c r="I1115" s="7"/>
    </row>
    <row r="1116" spans="1:9" x14ac:dyDescent="0.3">
      <c r="A1116">
        <v>737790</v>
      </c>
      <c r="B1116">
        <v>1646</v>
      </c>
      <c r="C1116" s="1" t="s">
        <v>105</v>
      </c>
      <c r="D1116" s="3">
        <v>45087.070138888892</v>
      </c>
      <c r="E1116" t="s">
        <v>97</v>
      </c>
      <c r="F1116" t="s">
        <v>21</v>
      </c>
      <c r="G1116">
        <v>7589</v>
      </c>
      <c r="I1116" s="7"/>
    </row>
    <row r="1117" spans="1:9" x14ac:dyDescent="0.3">
      <c r="A1117">
        <v>739012</v>
      </c>
      <c r="B1117">
        <v>1708</v>
      </c>
      <c r="C1117" s="1" t="s">
        <v>100</v>
      </c>
      <c r="D1117" s="3">
        <v>45278.032638888886</v>
      </c>
      <c r="E1117" t="s">
        <v>96</v>
      </c>
      <c r="F1117" t="s">
        <v>12</v>
      </c>
      <c r="G1117">
        <v>265</v>
      </c>
      <c r="I1117" s="7"/>
    </row>
    <row r="1118" spans="1:9" x14ac:dyDescent="0.3">
      <c r="A1118">
        <v>740082</v>
      </c>
      <c r="B1118">
        <v>736</v>
      </c>
      <c r="C1118" s="1" t="s">
        <v>99</v>
      </c>
      <c r="D1118" s="3">
        <v>45026.993750000001</v>
      </c>
      <c r="E1118" t="s">
        <v>97</v>
      </c>
      <c r="F1118" t="s">
        <v>29</v>
      </c>
      <c r="G1118">
        <v>2994</v>
      </c>
      <c r="I1118" s="7"/>
    </row>
    <row r="1119" spans="1:9" x14ac:dyDescent="0.3">
      <c r="A1119">
        <v>740564</v>
      </c>
      <c r="B1119">
        <v>569</v>
      </c>
      <c r="C1119" s="1" t="s">
        <v>99</v>
      </c>
      <c r="D1119" s="3">
        <v>44970.033333333333</v>
      </c>
      <c r="E1119" t="s">
        <v>191</v>
      </c>
      <c r="F1119" t="s">
        <v>24</v>
      </c>
      <c r="G1119">
        <v>1398</v>
      </c>
      <c r="I1119" s="7"/>
    </row>
    <row r="1120" spans="1:9" x14ac:dyDescent="0.3">
      <c r="A1120">
        <v>741193</v>
      </c>
      <c r="B1120">
        <v>879</v>
      </c>
      <c r="C1120" s="1" t="s">
        <v>99</v>
      </c>
      <c r="D1120" s="3">
        <v>45097.001388888886</v>
      </c>
      <c r="E1120" t="s">
        <v>97</v>
      </c>
      <c r="F1120" t="s">
        <v>86</v>
      </c>
      <c r="G1120">
        <v>4307</v>
      </c>
      <c r="I1120" s="7"/>
    </row>
    <row r="1121" spans="1:9" x14ac:dyDescent="0.3">
      <c r="A1121">
        <v>742561</v>
      </c>
      <c r="B1121">
        <v>1509</v>
      </c>
      <c r="C1121" s="1" t="s">
        <v>99</v>
      </c>
      <c r="D1121" s="3">
        <v>44946.943749999999</v>
      </c>
      <c r="E1121" t="s">
        <v>191</v>
      </c>
      <c r="F1121" t="s">
        <v>31</v>
      </c>
      <c r="G1121">
        <v>1879</v>
      </c>
      <c r="I1121" s="7"/>
    </row>
    <row r="1122" spans="1:9" x14ac:dyDescent="0.3">
      <c r="A1122">
        <v>742778</v>
      </c>
      <c r="B1122">
        <v>982</v>
      </c>
      <c r="C1122" s="1" t="s">
        <v>99</v>
      </c>
      <c r="D1122" s="3">
        <v>45121.980555555558</v>
      </c>
      <c r="E1122" t="s">
        <v>191</v>
      </c>
      <c r="F1122" t="s">
        <v>90</v>
      </c>
      <c r="G1122">
        <v>8688</v>
      </c>
      <c r="I1122" s="7"/>
    </row>
    <row r="1123" spans="1:9" x14ac:dyDescent="0.3">
      <c r="A1123">
        <v>743589</v>
      </c>
      <c r="B1123">
        <v>1559</v>
      </c>
      <c r="C1123" s="1" t="s">
        <v>105</v>
      </c>
      <c r="D1123" s="3">
        <v>45286.04791666667</v>
      </c>
      <c r="E1123" t="s">
        <v>191</v>
      </c>
      <c r="F1123" t="s">
        <v>43</v>
      </c>
      <c r="G1123">
        <v>2636</v>
      </c>
      <c r="I1123" s="7"/>
    </row>
    <row r="1124" spans="1:9" x14ac:dyDescent="0.3">
      <c r="A1124">
        <v>743932</v>
      </c>
      <c r="B1124">
        <v>543</v>
      </c>
      <c r="C1124" s="1" t="s">
        <v>100</v>
      </c>
      <c r="D1124" s="3">
        <v>45164.019444444442</v>
      </c>
      <c r="E1124" t="s">
        <v>96</v>
      </c>
      <c r="F1124" t="s">
        <v>91</v>
      </c>
      <c r="G1124">
        <v>5966</v>
      </c>
      <c r="I1124" s="7"/>
    </row>
    <row r="1125" spans="1:9" x14ac:dyDescent="0.3">
      <c r="A1125">
        <v>743961</v>
      </c>
      <c r="B1125">
        <v>98</v>
      </c>
      <c r="C1125" s="1" t="s">
        <v>108</v>
      </c>
      <c r="D1125" s="3">
        <v>45176.027083333334</v>
      </c>
      <c r="E1125" t="s">
        <v>96</v>
      </c>
      <c r="F1125" t="s">
        <v>35</v>
      </c>
      <c r="G1125">
        <v>2467</v>
      </c>
      <c r="I1125" s="7"/>
    </row>
    <row r="1126" spans="1:9" x14ac:dyDescent="0.3">
      <c r="A1126">
        <v>745795</v>
      </c>
      <c r="B1126">
        <v>919</v>
      </c>
      <c r="C1126" s="1" t="s">
        <v>108</v>
      </c>
      <c r="D1126" s="3">
        <v>44986.035416666666</v>
      </c>
      <c r="E1126" t="s">
        <v>96</v>
      </c>
      <c r="F1126" t="s">
        <v>36</v>
      </c>
      <c r="G1126">
        <v>8983</v>
      </c>
      <c r="I1126" s="7"/>
    </row>
    <row r="1127" spans="1:9" x14ac:dyDescent="0.3">
      <c r="A1127">
        <v>746060</v>
      </c>
      <c r="B1127">
        <v>1477</v>
      </c>
      <c r="C1127" s="1" t="s">
        <v>105</v>
      </c>
      <c r="D1127" s="3">
        <v>45016.994444444441</v>
      </c>
      <c r="E1127" t="s">
        <v>97</v>
      </c>
      <c r="F1127" t="s">
        <v>34</v>
      </c>
      <c r="G1127">
        <v>1387</v>
      </c>
      <c r="I1127" s="7"/>
    </row>
    <row r="1128" spans="1:9" x14ac:dyDescent="0.3">
      <c r="A1128">
        <v>746275</v>
      </c>
      <c r="B1128">
        <v>1020</v>
      </c>
      <c r="C1128" s="1" t="s">
        <v>101</v>
      </c>
      <c r="D1128" s="3">
        <v>45059.054861111108</v>
      </c>
      <c r="E1128" t="s">
        <v>97</v>
      </c>
      <c r="F1128" t="s">
        <v>27</v>
      </c>
      <c r="G1128">
        <v>3551</v>
      </c>
      <c r="I1128" s="7"/>
    </row>
    <row r="1129" spans="1:9" x14ac:dyDescent="0.3">
      <c r="A1129">
        <v>748106</v>
      </c>
      <c r="B1129">
        <v>1295</v>
      </c>
      <c r="C1129" s="1" t="s">
        <v>102</v>
      </c>
      <c r="D1129" s="3">
        <v>45226.998611111114</v>
      </c>
      <c r="E1129" t="s">
        <v>98</v>
      </c>
      <c r="F1129" t="s">
        <v>65</v>
      </c>
      <c r="G1129">
        <v>5025</v>
      </c>
      <c r="I1129" s="7"/>
    </row>
    <row r="1130" spans="1:9" x14ac:dyDescent="0.3">
      <c r="A1130">
        <v>748762</v>
      </c>
      <c r="B1130">
        <v>946</v>
      </c>
      <c r="C1130" s="1" t="s">
        <v>113</v>
      </c>
      <c r="D1130" s="3">
        <v>45180.027777777781</v>
      </c>
      <c r="E1130" t="s">
        <v>98</v>
      </c>
      <c r="F1130" t="s">
        <v>40</v>
      </c>
      <c r="G1130">
        <v>9843</v>
      </c>
      <c r="I1130" s="7"/>
    </row>
    <row r="1131" spans="1:9" x14ac:dyDescent="0.3">
      <c r="A1131">
        <v>748997</v>
      </c>
      <c r="B1131">
        <v>1277</v>
      </c>
      <c r="C1131" s="1" t="s">
        <v>110</v>
      </c>
      <c r="D1131" s="3">
        <v>45091.009027777778</v>
      </c>
      <c r="E1131" t="s">
        <v>96</v>
      </c>
      <c r="F1131" t="s">
        <v>95</v>
      </c>
      <c r="G1131">
        <v>9873</v>
      </c>
      <c r="I1131" s="7"/>
    </row>
    <row r="1132" spans="1:9" x14ac:dyDescent="0.3">
      <c r="A1132">
        <v>749692</v>
      </c>
      <c r="B1132">
        <v>184</v>
      </c>
      <c r="C1132" s="1" t="s">
        <v>106</v>
      </c>
      <c r="D1132" s="3">
        <v>45012.047222222223</v>
      </c>
      <c r="E1132" t="s">
        <v>98</v>
      </c>
      <c r="F1132" t="s">
        <v>42</v>
      </c>
      <c r="G1132">
        <v>6601</v>
      </c>
      <c r="I1132" s="7"/>
    </row>
    <row r="1133" spans="1:9" x14ac:dyDescent="0.3">
      <c r="A1133">
        <v>749782</v>
      </c>
      <c r="B1133">
        <v>1506</v>
      </c>
      <c r="C1133" s="1" t="s">
        <v>99</v>
      </c>
      <c r="D1133" s="3">
        <v>45095.094444444447</v>
      </c>
      <c r="E1133" t="s">
        <v>97</v>
      </c>
      <c r="F1133" t="s">
        <v>43</v>
      </c>
      <c r="G1133">
        <v>8021</v>
      </c>
      <c r="I1133" s="7"/>
    </row>
    <row r="1134" spans="1:9" x14ac:dyDescent="0.3">
      <c r="A1134">
        <v>750732</v>
      </c>
      <c r="B1134">
        <v>194</v>
      </c>
      <c r="C1134" s="1" t="s">
        <v>113</v>
      </c>
      <c r="D1134" s="3">
        <v>45247.981944444444</v>
      </c>
      <c r="E1134" t="s">
        <v>97</v>
      </c>
      <c r="F1134" t="s">
        <v>76</v>
      </c>
      <c r="G1134">
        <v>8355</v>
      </c>
      <c r="I1134" s="7"/>
    </row>
    <row r="1135" spans="1:9" x14ac:dyDescent="0.3">
      <c r="A1135">
        <v>750814</v>
      </c>
      <c r="B1135">
        <v>862</v>
      </c>
      <c r="C1135" s="1" t="s">
        <v>99</v>
      </c>
      <c r="D1135" s="3">
        <v>45039.990972222222</v>
      </c>
      <c r="E1135" t="s">
        <v>96</v>
      </c>
      <c r="F1135" t="s">
        <v>12</v>
      </c>
      <c r="G1135">
        <v>1843</v>
      </c>
      <c r="I1135" s="7"/>
    </row>
    <row r="1136" spans="1:9" x14ac:dyDescent="0.3">
      <c r="A1136">
        <v>750826</v>
      </c>
      <c r="B1136">
        <v>451</v>
      </c>
      <c r="C1136" s="1" t="s">
        <v>103</v>
      </c>
      <c r="D1136" s="3">
        <v>45029.98541666667</v>
      </c>
      <c r="E1136" t="s">
        <v>98</v>
      </c>
      <c r="F1136" t="s">
        <v>14</v>
      </c>
      <c r="G1136">
        <v>9467</v>
      </c>
      <c r="I1136" s="7"/>
    </row>
    <row r="1137" spans="1:9" x14ac:dyDescent="0.3">
      <c r="A1137">
        <v>751811</v>
      </c>
      <c r="B1137">
        <v>1745</v>
      </c>
      <c r="C1137" s="1" t="s">
        <v>99</v>
      </c>
      <c r="D1137" s="3">
        <v>45257.078472222223</v>
      </c>
      <c r="E1137" t="s">
        <v>191</v>
      </c>
      <c r="F1137" t="s">
        <v>43</v>
      </c>
      <c r="G1137">
        <v>2348</v>
      </c>
      <c r="I1137" s="7"/>
    </row>
    <row r="1138" spans="1:9" x14ac:dyDescent="0.3">
      <c r="A1138">
        <v>751921</v>
      </c>
      <c r="B1138">
        <v>928</v>
      </c>
      <c r="C1138" s="1" t="s">
        <v>104</v>
      </c>
      <c r="D1138" s="3">
        <v>45099.061805555553</v>
      </c>
      <c r="E1138" t="s">
        <v>98</v>
      </c>
      <c r="F1138" t="s">
        <v>45</v>
      </c>
      <c r="G1138">
        <v>9633</v>
      </c>
      <c r="I1138" s="7"/>
    </row>
    <row r="1139" spans="1:9" x14ac:dyDescent="0.3">
      <c r="A1139">
        <v>752092</v>
      </c>
      <c r="B1139">
        <v>62</v>
      </c>
      <c r="C1139" s="1" t="s">
        <v>99</v>
      </c>
      <c r="D1139" s="3">
        <v>44949.046527777777</v>
      </c>
      <c r="E1139" t="s">
        <v>97</v>
      </c>
      <c r="F1139" t="s">
        <v>43</v>
      </c>
      <c r="G1139">
        <v>9268</v>
      </c>
      <c r="I1139" s="7"/>
    </row>
    <row r="1140" spans="1:9" x14ac:dyDescent="0.3">
      <c r="A1140">
        <v>752814</v>
      </c>
      <c r="B1140">
        <v>1661</v>
      </c>
      <c r="C1140" s="1" t="s">
        <v>100</v>
      </c>
      <c r="D1140" s="3">
        <v>45253.986111111109</v>
      </c>
      <c r="E1140" t="s">
        <v>191</v>
      </c>
      <c r="F1140" t="s">
        <v>67</v>
      </c>
      <c r="G1140">
        <v>7540</v>
      </c>
      <c r="I1140" s="7"/>
    </row>
    <row r="1141" spans="1:9" x14ac:dyDescent="0.3">
      <c r="A1141">
        <v>754290</v>
      </c>
      <c r="B1141">
        <v>977</v>
      </c>
      <c r="C1141" s="1" t="s">
        <v>113</v>
      </c>
      <c r="D1141" s="3">
        <v>44990.07708333333</v>
      </c>
      <c r="E1141" t="s">
        <v>97</v>
      </c>
      <c r="F1141" t="s">
        <v>60</v>
      </c>
      <c r="G1141">
        <v>7063</v>
      </c>
      <c r="I1141" s="7"/>
    </row>
    <row r="1142" spans="1:9" x14ac:dyDescent="0.3">
      <c r="A1142">
        <v>754402</v>
      </c>
      <c r="B1142">
        <v>164</v>
      </c>
      <c r="C1142" s="1" t="s">
        <v>99</v>
      </c>
      <c r="D1142" s="3">
        <v>45103.05972222222</v>
      </c>
      <c r="E1142" t="s">
        <v>191</v>
      </c>
      <c r="F1142" t="s">
        <v>70</v>
      </c>
      <c r="G1142">
        <v>136</v>
      </c>
      <c r="I1142" s="7"/>
    </row>
    <row r="1143" spans="1:9" x14ac:dyDescent="0.3">
      <c r="A1143">
        <v>754474</v>
      </c>
      <c r="B1143">
        <v>48</v>
      </c>
      <c r="C1143" s="1" t="s">
        <v>99</v>
      </c>
      <c r="D1143" s="3">
        <v>45004.95416666667</v>
      </c>
      <c r="E1143" t="s">
        <v>191</v>
      </c>
      <c r="F1143" t="s">
        <v>71</v>
      </c>
      <c r="G1143">
        <v>5288</v>
      </c>
      <c r="I1143" s="7"/>
    </row>
    <row r="1144" spans="1:9" x14ac:dyDescent="0.3">
      <c r="A1144">
        <v>756887</v>
      </c>
      <c r="B1144">
        <v>1676</v>
      </c>
      <c r="C1144" s="1" t="s">
        <v>104</v>
      </c>
      <c r="D1144" s="3">
        <v>45036.03402777778</v>
      </c>
      <c r="E1144" t="s">
        <v>191</v>
      </c>
      <c r="F1144" t="s">
        <v>43</v>
      </c>
      <c r="G1144">
        <v>5656</v>
      </c>
      <c r="I1144" s="7"/>
    </row>
    <row r="1145" spans="1:9" x14ac:dyDescent="0.3">
      <c r="A1145">
        <v>757855</v>
      </c>
      <c r="B1145">
        <v>1479</v>
      </c>
      <c r="C1145" s="1" t="s">
        <v>99</v>
      </c>
      <c r="D1145" s="3">
        <v>45242.941666666666</v>
      </c>
      <c r="E1145" t="s">
        <v>96</v>
      </c>
      <c r="F1145" t="s">
        <v>45</v>
      </c>
      <c r="G1145">
        <v>5528</v>
      </c>
      <c r="I1145" s="7"/>
    </row>
    <row r="1146" spans="1:9" x14ac:dyDescent="0.3">
      <c r="A1146">
        <v>758496</v>
      </c>
      <c r="B1146">
        <v>1974</v>
      </c>
      <c r="C1146" s="1" t="s">
        <v>99</v>
      </c>
      <c r="D1146" s="3">
        <v>45208.027777777781</v>
      </c>
      <c r="E1146" t="s">
        <v>98</v>
      </c>
      <c r="F1146" t="s">
        <v>8</v>
      </c>
      <c r="G1146">
        <v>2202</v>
      </c>
      <c r="I1146" s="7"/>
    </row>
    <row r="1147" spans="1:9" x14ac:dyDescent="0.3">
      <c r="A1147">
        <v>758962</v>
      </c>
      <c r="B1147">
        <v>1988</v>
      </c>
      <c r="C1147" s="1" t="s">
        <v>99</v>
      </c>
      <c r="D1147" s="3">
        <v>45058.035416666666</v>
      </c>
      <c r="E1147" t="s">
        <v>98</v>
      </c>
      <c r="F1147" t="s">
        <v>46</v>
      </c>
      <c r="G1147">
        <v>6385</v>
      </c>
      <c r="I1147" s="7"/>
    </row>
    <row r="1148" spans="1:9" x14ac:dyDescent="0.3">
      <c r="A1148">
        <v>759664</v>
      </c>
      <c r="B1148">
        <v>494</v>
      </c>
      <c r="C1148" s="1" t="s">
        <v>100</v>
      </c>
      <c r="D1148" s="3">
        <v>45125.986111111109</v>
      </c>
      <c r="E1148" t="s">
        <v>191</v>
      </c>
      <c r="F1148" t="s">
        <v>11</v>
      </c>
      <c r="G1148">
        <v>8605</v>
      </c>
      <c r="I1148" s="7"/>
    </row>
    <row r="1149" spans="1:9" x14ac:dyDescent="0.3">
      <c r="A1149">
        <v>759796</v>
      </c>
      <c r="B1149">
        <v>92</v>
      </c>
      <c r="C1149" s="1" t="s">
        <v>108</v>
      </c>
      <c r="D1149" s="3">
        <v>45227.006944444445</v>
      </c>
      <c r="E1149" t="s">
        <v>96</v>
      </c>
      <c r="F1149" t="s">
        <v>72</v>
      </c>
      <c r="G1149">
        <v>545</v>
      </c>
      <c r="I1149" s="7"/>
    </row>
    <row r="1150" spans="1:9" x14ac:dyDescent="0.3">
      <c r="A1150">
        <v>760774</v>
      </c>
      <c r="B1150">
        <v>63</v>
      </c>
      <c r="C1150" s="1" t="s">
        <v>103</v>
      </c>
      <c r="D1150" s="3">
        <v>45019.006944444445</v>
      </c>
      <c r="E1150" t="s">
        <v>98</v>
      </c>
      <c r="F1150" t="s">
        <v>27</v>
      </c>
      <c r="G1150">
        <v>2846</v>
      </c>
      <c r="I1150" s="7"/>
    </row>
    <row r="1151" spans="1:9" x14ac:dyDescent="0.3">
      <c r="A1151">
        <v>761079</v>
      </c>
      <c r="B1151">
        <v>1813</v>
      </c>
      <c r="C1151" s="1" t="s">
        <v>99</v>
      </c>
      <c r="D1151" s="3">
        <v>45149.009027777778</v>
      </c>
      <c r="E1151" t="s">
        <v>98</v>
      </c>
      <c r="F1151" t="s">
        <v>13</v>
      </c>
      <c r="G1151">
        <v>8446</v>
      </c>
      <c r="I1151" s="7"/>
    </row>
    <row r="1152" spans="1:9" x14ac:dyDescent="0.3">
      <c r="A1152">
        <v>761261</v>
      </c>
      <c r="B1152">
        <v>930</v>
      </c>
      <c r="C1152" s="1" t="s">
        <v>101</v>
      </c>
      <c r="D1152" s="3">
        <v>45095.979861111111</v>
      </c>
      <c r="E1152" t="s">
        <v>96</v>
      </c>
      <c r="F1152" t="s">
        <v>73</v>
      </c>
      <c r="G1152">
        <v>2321</v>
      </c>
      <c r="I1152" s="7"/>
    </row>
    <row r="1153" spans="1:9" x14ac:dyDescent="0.3">
      <c r="A1153">
        <v>762584</v>
      </c>
      <c r="B1153">
        <v>226</v>
      </c>
      <c r="C1153" s="1" t="s">
        <v>99</v>
      </c>
      <c r="D1153" s="3">
        <v>45018.05</v>
      </c>
      <c r="E1153" t="s">
        <v>191</v>
      </c>
      <c r="F1153" t="s">
        <v>52</v>
      </c>
      <c r="G1153">
        <v>6342</v>
      </c>
      <c r="I1153" s="7"/>
    </row>
    <row r="1154" spans="1:9" x14ac:dyDescent="0.3">
      <c r="A1154">
        <v>763962</v>
      </c>
      <c r="B1154">
        <v>1590</v>
      </c>
      <c r="C1154" s="1" t="s">
        <v>106</v>
      </c>
      <c r="D1154" s="3">
        <v>44942.018750000003</v>
      </c>
      <c r="E1154" t="s">
        <v>98</v>
      </c>
      <c r="F1154" t="s">
        <v>13</v>
      </c>
      <c r="G1154">
        <v>4623</v>
      </c>
      <c r="I1154" s="7"/>
    </row>
    <row r="1155" spans="1:9" x14ac:dyDescent="0.3">
      <c r="A1155">
        <v>764467</v>
      </c>
      <c r="B1155">
        <v>1998</v>
      </c>
      <c r="C1155" s="1" t="s">
        <v>101</v>
      </c>
      <c r="D1155" s="3">
        <v>45001.067361111112</v>
      </c>
      <c r="E1155" t="s">
        <v>191</v>
      </c>
      <c r="F1155" t="s">
        <v>91</v>
      </c>
      <c r="G1155">
        <v>7362</v>
      </c>
      <c r="I1155" s="7"/>
    </row>
    <row r="1156" spans="1:9" x14ac:dyDescent="0.3">
      <c r="A1156">
        <v>765043</v>
      </c>
      <c r="B1156">
        <v>273</v>
      </c>
      <c r="C1156" s="1" t="s">
        <v>99</v>
      </c>
      <c r="D1156" s="3">
        <v>45222.97152777778</v>
      </c>
      <c r="E1156" t="s">
        <v>191</v>
      </c>
      <c r="F1156" t="s">
        <v>75</v>
      </c>
      <c r="G1156">
        <v>7579</v>
      </c>
      <c r="I1156" s="7"/>
    </row>
    <row r="1157" spans="1:9" x14ac:dyDescent="0.3">
      <c r="A1157">
        <v>765994</v>
      </c>
      <c r="B1157">
        <v>220</v>
      </c>
      <c r="C1157" s="1" t="s">
        <v>101</v>
      </c>
      <c r="D1157" s="3">
        <v>45056.015972222223</v>
      </c>
      <c r="E1157" t="s">
        <v>98</v>
      </c>
      <c r="F1157" t="s">
        <v>73</v>
      </c>
      <c r="G1157">
        <v>5250</v>
      </c>
      <c r="I1157" s="7"/>
    </row>
    <row r="1158" spans="1:9" x14ac:dyDescent="0.3">
      <c r="A1158">
        <v>767130</v>
      </c>
      <c r="B1158">
        <v>1627</v>
      </c>
      <c r="C1158" s="1" t="s">
        <v>101</v>
      </c>
      <c r="D1158" s="3">
        <v>45096.956250000003</v>
      </c>
      <c r="E1158" t="s">
        <v>191</v>
      </c>
      <c r="F1158" t="s">
        <v>76</v>
      </c>
      <c r="G1158">
        <v>4936</v>
      </c>
      <c r="I1158" s="7"/>
    </row>
    <row r="1159" spans="1:9" x14ac:dyDescent="0.3">
      <c r="A1159">
        <v>767512</v>
      </c>
      <c r="B1159">
        <v>1219</v>
      </c>
      <c r="C1159" s="1" t="s">
        <v>99</v>
      </c>
      <c r="D1159" s="3">
        <v>45290.024305555555</v>
      </c>
      <c r="E1159" t="s">
        <v>97</v>
      </c>
      <c r="F1159" t="s">
        <v>72</v>
      </c>
      <c r="G1159">
        <v>4002</v>
      </c>
      <c r="I1159" s="7"/>
    </row>
    <row r="1160" spans="1:9" x14ac:dyDescent="0.3">
      <c r="A1160">
        <v>767976</v>
      </c>
      <c r="B1160">
        <v>1079</v>
      </c>
      <c r="C1160" s="1" t="s">
        <v>113</v>
      </c>
      <c r="D1160" s="3">
        <v>45213.03125</v>
      </c>
      <c r="E1160" t="s">
        <v>97</v>
      </c>
      <c r="F1160" t="s">
        <v>28</v>
      </c>
      <c r="G1160">
        <v>4080</v>
      </c>
      <c r="I1160" s="7"/>
    </row>
    <row r="1161" spans="1:9" x14ac:dyDescent="0.3">
      <c r="A1161">
        <v>768093</v>
      </c>
      <c r="B1161">
        <v>680</v>
      </c>
      <c r="C1161" s="1" t="s">
        <v>99</v>
      </c>
      <c r="D1161" s="3">
        <v>44986.020833333336</v>
      </c>
      <c r="E1161" t="s">
        <v>96</v>
      </c>
      <c r="F1161" t="s">
        <v>70</v>
      </c>
      <c r="G1161">
        <v>8126</v>
      </c>
      <c r="I1161" s="7"/>
    </row>
    <row r="1162" spans="1:9" x14ac:dyDescent="0.3">
      <c r="A1162">
        <v>768435</v>
      </c>
      <c r="B1162">
        <v>1878</v>
      </c>
      <c r="C1162" s="1" t="s">
        <v>105</v>
      </c>
      <c r="D1162" s="3">
        <v>45092.029861111114</v>
      </c>
      <c r="E1162" t="s">
        <v>98</v>
      </c>
      <c r="F1162" t="s">
        <v>14</v>
      </c>
      <c r="G1162">
        <v>1281</v>
      </c>
      <c r="I1162" s="7"/>
    </row>
    <row r="1163" spans="1:9" x14ac:dyDescent="0.3">
      <c r="A1163">
        <v>769005</v>
      </c>
      <c r="B1163">
        <v>1308</v>
      </c>
      <c r="C1163" s="1" t="s">
        <v>105</v>
      </c>
      <c r="D1163" s="3">
        <v>45291.07708333333</v>
      </c>
      <c r="E1163" t="s">
        <v>96</v>
      </c>
      <c r="F1163" t="s">
        <v>27</v>
      </c>
      <c r="G1163">
        <v>6183</v>
      </c>
      <c r="I1163" s="7"/>
    </row>
    <row r="1164" spans="1:9" x14ac:dyDescent="0.3">
      <c r="A1164">
        <v>769009</v>
      </c>
      <c r="B1164">
        <v>541</v>
      </c>
      <c r="C1164" s="1" t="s">
        <v>99</v>
      </c>
      <c r="D1164" s="3">
        <v>45206.957638888889</v>
      </c>
      <c r="E1164" t="s">
        <v>191</v>
      </c>
      <c r="F1164" t="s">
        <v>77</v>
      </c>
      <c r="G1164">
        <v>2143</v>
      </c>
      <c r="I1164" s="7"/>
    </row>
    <row r="1165" spans="1:9" x14ac:dyDescent="0.3">
      <c r="A1165">
        <v>769050</v>
      </c>
      <c r="B1165">
        <v>1934</v>
      </c>
      <c r="C1165" s="1" t="s">
        <v>105</v>
      </c>
      <c r="D1165" s="3">
        <v>45010.000694444447</v>
      </c>
      <c r="E1165" t="s">
        <v>97</v>
      </c>
      <c r="F1165" t="s">
        <v>27</v>
      </c>
      <c r="G1165">
        <v>1290</v>
      </c>
      <c r="I1165" s="7"/>
    </row>
    <row r="1166" spans="1:9" x14ac:dyDescent="0.3">
      <c r="A1166">
        <v>770892</v>
      </c>
      <c r="B1166">
        <v>824</v>
      </c>
      <c r="C1166" s="1" t="s">
        <v>99</v>
      </c>
      <c r="D1166" s="3">
        <v>45140.101388888892</v>
      </c>
      <c r="E1166" t="s">
        <v>98</v>
      </c>
      <c r="F1166" t="s">
        <v>43</v>
      </c>
      <c r="G1166">
        <v>8032</v>
      </c>
      <c r="I1166" s="7"/>
    </row>
    <row r="1167" spans="1:9" x14ac:dyDescent="0.3">
      <c r="A1167">
        <v>772693</v>
      </c>
      <c r="B1167">
        <v>1191</v>
      </c>
      <c r="C1167" s="1" t="s">
        <v>101</v>
      </c>
      <c r="D1167" s="3">
        <v>45047.978472222225</v>
      </c>
      <c r="E1167" t="s">
        <v>97</v>
      </c>
      <c r="F1167" t="s">
        <v>49</v>
      </c>
      <c r="G1167">
        <v>8999</v>
      </c>
      <c r="I1167" s="7"/>
    </row>
    <row r="1168" spans="1:9" x14ac:dyDescent="0.3">
      <c r="A1168">
        <v>772763</v>
      </c>
      <c r="B1168">
        <v>452</v>
      </c>
      <c r="C1168" s="1" t="s">
        <v>105</v>
      </c>
      <c r="D1168" s="3">
        <v>45007.006944444445</v>
      </c>
      <c r="E1168" t="s">
        <v>191</v>
      </c>
      <c r="F1168" t="s">
        <v>50</v>
      </c>
      <c r="G1168">
        <v>5141</v>
      </c>
      <c r="I1168" s="7"/>
    </row>
    <row r="1169" spans="1:9" x14ac:dyDescent="0.3">
      <c r="A1169">
        <v>774603</v>
      </c>
      <c r="B1169">
        <v>101</v>
      </c>
      <c r="C1169" s="1" t="s">
        <v>99</v>
      </c>
      <c r="D1169" s="3">
        <v>45049.038194444445</v>
      </c>
      <c r="E1169" t="s">
        <v>96</v>
      </c>
      <c r="F1169" t="s">
        <v>5</v>
      </c>
      <c r="G1169">
        <v>1913</v>
      </c>
      <c r="I1169" s="7"/>
    </row>
    <row r="1170" spans="1:9" x14ac:dyDescent="0.3">
      <c r="A1170">
        <v>775306</v>
      </c>
      <c r="B1170">
        <v>655</v>
      </c>
      <c r="C1170" s="1" t="s">
        <v>99</v>
      </c>
      <c r="D1170" s="3">
        <v>45101.959722222222</v>
      </c>
      <c r="E1170" t="s">
        <v>98</v>
      </c>
      <c r="F1170" t="s">
        <v>46</v>
      </c>
      <c r="G1170">
        <v>7346</v>
      </c>
      <c r="I1170" s="7"/>
    </row>
    <row r="1171" spans="1:9" x14ac:dyDescent="0.3">
      <c r="A1171">
        <v>775387</v>
      </c>
      <c r="B1171">
        <v>945</v>
      </c>
      <c r="C1171" s="1" t="s">
        <v>100</v>
      </c>
      <c r="D1171" s="3">
        <v>45185.963194444441</v>
      </c>
      <c r="E1171" t="s">
        <v>191</v>
      </c>
      <c r="F1171" t="s">
        <v>82</v>
      </c>
      <c r="G1171">
        <v>8620</v>
      </c>
      <c r="I1171" s="7"/>
    </row>
    <row r="1172" spans="1:9" x14ac:dyDescent="0.3">
      <c r="A1172">
        <v>775856</v>
      </c>
      <c r="B1172">
        <v>146</v>
      </c>
      <c r="C1172" s="1" t="s">
        <v>103</v>
      </c>
      <c r="D1172" s="3">
        <v>45214.01666666667</v>
      </c>
      <c r="E1172" t="s">
        <v>97</v>
      </c>
      <c r="F1172" t="s">
        <v>17</v>
      </c>
      <c r="G1172">
        <v>5780</v>
      </c>
      <c r="I1172" s="7"/>
    </row>
    <row r="1173" spans="1:9" x14ac:dyDescent="0.3">
      <c r="A1173">
        <v>778907</v>
      </c>
      <c r="B1173">
        <v>915</v>
      </c>
      <c r="C1173" s="1" t="s">
        <v>100</v>
      </c>
      <c r="D1173" s="3">
        <v>45238.006249999999</v>
      </c>
      <c r="E1173" t="s">
        <v>96</v>
      </c>
      <c r="F1173" t="s">
        <v>11</v>
      </c>
      <c r="G1173">
        <v>8273</v>
      </c>
      <c r="I1173" s="7"/>
    </row>
    <row r="1174" spans="1:9" x14ac:dyDescent="0.3">
      <c r="A1174">
        <v>779276</v>
      </c>
      <c r="B1174">
        <v>1162</v>
      </c>
      <c r="C1174" s="1" t="s">
        <v>99</v>
      </c>
      <c r="D1174" s="3">
        <v>45087.997916666667</v>
      </c>
      <c r="E1174" t="s">
        <v>98</v>
      </c>
      <c r="F1174" t="s">
        <v>44</v>
      </c>
      <c r="G1174">
        <v>4738</v>
      </c>
      <c r="I1174" s="7"/>
    </row>
    <row r="1175" spans="1:9" x14ac:dyDescent="0.3">
      <c r="A1175">
        <v>780193</v>
      </c>
      <c r="B1175">
        <v>1979</v>
      </c>
      <c r="C1175" s="1" t="s">
        <v>102</v>
      </c>
      <c r="D1175" s="3">
        <v>45143.074999999997</v>
      </c>
      <c r="E1175" t="s">
        <v>96</v>
      </c>
      <c r="F1175" t="s">
        <v>78</v>
      </c>
      <c r="G1175">
        <v>1562</v>
      </c>
      <c r="I1175" s="7"/>
    </row>
    <row r="1176" spans="1:9" x14ac:dyDescent="0.3">
      <c r="A1176">
        <v>780651</v>
      </c>
      <c r="B1176">
        <v>1630</v>
      </c>
      <c r="C1176" s="1" t="s">
        <v>100</v>
      </c>
      <c r="D1176" s="3">
        <v>45130.070833333331</v>
      </c>
      <c r="E1176" t="s">
        <v>96</v>
      </c>
      <c r="F1176" t="s">
        <v>27</v>
      </c>
      <c r="G1176">
        <v>2596</v>
      </c>
      <c r="I1176" s="7"/>
    </row>
    <row r="1177" spans="1:9" x14ac:dyDescent="0.3">
      <c r="A1177">
        <v>780700</v>
      </c>
      <c r="B1177">
        <v>1677</v>
      </c>
      <c r="C1177" s="1" t="s">
        <v>107</v>
      </c>
      <c r="D1177" s="3">
        <v>45055.993750000001</v>
      </c>
      <c r="E1177" t="s">
        <v>96</v>
      </c>
      <c r="F1177" t="s">
        <v>59</v>
      </c>
      <c r="G1177">
        <v>9948</v>
      </c>
      <c r="I1177" s="7"/>
    </row>
    <row r="1178" spans="1:9" x14ac:dyDescent="0.3">
      <c r="A1178">
        <v>780895</v>
      </c>
      <c r="B1178">
        <v>1569</v>
      </c>
      <c r="C1178" s="1" t="s">
        <v>105</v>
      </c>
      <c r="D1178" s="3">
        <v>45046.994444444441</v>
      </c>
      <c r="E1178" t="s">
        <v>98</v>
      </c>
      <c r="F1178" t="s">
        <v>48</v>
      </c>
      <c r="G1178">
        <v>5917</v>
      </c>
      <c r="I1178" s="7"/>
    </row>
    <row r="1179" spans="1:9" x14ac:dyDescent="0.3">
      <c r="A1179">
        <v>781125</v>
      </c>
      <c r="B1179">
        <v>1723</v>
      </c>
      <c r="C1179" s="1" t="s">
        <v>105</v>
      </c>
      <c r="D1179" s="3">
        <v>44950.040277777778</v>
      </c>
      <c r="E1179" t="s">
        <v>96</v>
      </c>
      <c r="F1179" t="s">
        <v>26</v>
      </c>
      <c r="G1179">
        <v>3855</v>
      </c>
      <c r="I1179" s="7"/>
    </row>
    <row r="1180" spans="1:9" x14ac:dyDescent="0.3">
      <c r="A1180">
        <v>781195</v>
      </c>
      <c r="B1180">
        <v>184</v>
      </c>
      <c r="C1180" s="1" t="s">
        <v>106</v>
      </c>
      <c r="D1180" s="3">
        <v>45232.007638888892</v>
      </c>
      <c r="E1180" t="s">
        <v>97</v>
      </c>
      <c r="F1180" t="s">
        <v>74</v>
      </c>
      <c r="G1180">
        <v>5349</v>
      </c>
      <c r="I1180" s="7"/>
    </row>
    <row r="1181" spans="1:9" x14ac:dyDescent="0.3">
      <c r="A1181">
        <v>781771</v>
      </c>
      <c r="B1181">
        <v>1377</v>
      </c>
      <c r="C1181" s="1" t="s">
        <v>109</v>
      </c>
      <c r="D1181" s="3">
        <v>44969.006944444445</v>
      </c>
      <c r="E1181" t="s">
        <v>96</v>
      </c>
      <c r="F1181" t="s">
        <v>88</v>
      </c>
      <c r="G1181">
        <v>9605</v>
      </c>
      <c r="I1181" s="7"/>
    </row>
    <row r="1182" spans="1:9" x14ac:dyDescent="0.3">
      <c r="A1182">
        <v>782836</v>
      </c>
      <c r="B1182">
        <v>1896</v>
      </c>
      <c r="C1182" s="1" t="s">
        <v>100</v>
      </c>
      <c r="D1182" s="3">
        <v>45141.018750000003</v>
      </c>
      <c r="E1182" t="s">
        <v>191</v>
      </c>
      <c r="F1182" t="s">
        <v>73</v>
      </c>
      <c r="G1182">
        <v>8153</v>
      </c>
      <c r="I1182" s="7"/>
    </row>
    <row r="1183" spans="1:9" x14ac:dyDescent="0.3">
      <c r="A1183">
        <v>783763</v>
      </c>
      <c r="B1183">
        <v>447</v>
      </c>
      <c r="C1183" s="1" t="s">
        <v>99</v>
      </c>
      <c r="D1183" s="3">
        <v>45127.063888888886</v>
      </c>
      <c r="E1183" t="s">
        <v>97</v>
      </c>
      <c r="F1183" t="s">
        <v>89</v>
      </c>
      <c r="G1183">
        <v>3794</v>
      </c>
      <c r="I1183" s="7"/>
    </row>
    <row r="1184" spans="1:9" x14ac:dyDescent="0.3">
      <c r="A1184">
        <v>783822</v>
      </c>
      <c r="B1184">
        <v>221</v>
      </c>
      <c r="C1184" s="1" t="s">
        <v>101</v>
      </c>
      <c r="D1184" s="3">
        <v>45253.981249999997</v>
      </c>
      <c r="E1184" t="s">
        <v>97</v>
      </c>
      <c r="F1184" t="s">
        <v>27</v>
      </c>
      <c r="G1184">
        <v>5404</v>
      </c>
      <c r="I1184" s="7"/>
    </row>
    <row r="1185" spans="1:9" x14ac:dyDescent="0.3">
      <c r="A1185">
        <v>784475</v>
      </c>
      <c r="B1185">
        <v>109</v>
      </c>
      <c r="C1185" s="1" t="s">
        <v>99</v>
      </c>
      <c r="D1185" s="3">
        <v>45284.071527777778</v>
      </c>
      <c r="E1185" t="s">
        <v>97</v>
      </c>
      <c r="F1185" t="s">
        <v>25</v>
      </c>
      <c r="G1185">
        <v>505</v>
      </c>
      <c r="I1185" s="7"/>
    </row>
    <row r="1186" spans="1:9" x14ac:dyDescent="0.3">
      <c r="A1186">
        <v>784839</v>
      </c>
      <c r="B1186">
        <v>222</v>
      </c>
      <c r="C1186" s="1" t="s">
        <v>103</v>
      </c>
      <c r="D1186" s="3">
        <v>45226.945138888892</v>
      </c>
      <c r="E1186" t="s">
        <v>191</v>
      </c>
      <c r="F1186" t="s">
        <v>49</v>
      </c>
      <c r="G1186">
        <v>6391</v>
      </c>
      <c r="I1186" s="7"/>
    </row>
    <row r="1187" spans="1:9" x14ac:dyDescent="0.3">
      <c r="A1187">
        <v>786170</v>
      </c>
      <c r="B1187">
        <v>1676</v>
      </c>
      <c r="C1187" s="1" t="s">
        <v>104</v>
      </c>
      <c r="D1187" s="3">
        <v>45182.030555555553</v>
      </c>
      <c r="E1187" t="s">
        <v>98</v>
      </c>
      <c r="F1187" t="s">
        <v>5</v>
      </c>
      <c r="G1187">
        <v>5008</v>
      </c>
      <c r="I1187" s="7"/>
    </row>
    <row r="1188" spans="1:9" x14ac:dyDescent="0.3">
      <c r="A1188">
        <v>787058</v>
      </c>
      <c r="B1188">
        <v>1587</v>
      </c>
      <c r="C1188" s="1" t="s">
        <v>99</v>
      </c>
      <c r="D1188" s="3">
        <v>45063.036805555559</v>
      </c>
      <c r="E1188" t="s">
        <v>97</v>
      </c>
      <c r="F1188" t="s">
        <v>7</v>
      </c>
      <c r="G1188">
        <v>7663</v>
      </c>
      <c r="I1188" s="7"/>
    </row>
    <row r="1189" spans="1:9" x14ac:dyDescent="0.3">
      <c r="A1189">
        <v>787848</v>
      </c>
      <c r="B1189">
        <v>1855</v>
      </c>
      <c r="C1189" s="1" t="s">
        <v>108</v>
      </c>
      <c r="D1189" s="3">
        <v>45091.997916666667</v>
      </c>
      <c r="E1189" t="s">
        <v>191</v>
      </c>
      <c r="F1189" t="s">
        <v>27</v>
      </c>
      <c r="G1189">
        <v>7298</v>
      </c>
      <c r="I1189" s="7"/>
    </row>
    <row r="1190" spans="1:9" x14ac:dyDescent="0.3">
      <c r="A1190">
        <v>788037</v>
      </c>
      <c r="B1190">
        <v>284</v>
      </c>
      <c r="C1190" s="1" t="s">
        <v>99</v>
      </c>
      <c r="D1190" s="3">
        <v>45066.025000000001</v>
      </c>
      <c r="E1190" t="s">
        <v>191</v>
      </c>
      <c r="F1190" t="s">
        <v>52</v>
      </c>
      <c r="G1190">
        <v>4007</v>
      </c>
      <c r="I1190" s="7"/>
    </row>
    <row r="1191" spans="1:9" x14ac:dyDescent="0.3">
      <c r="A1191">
        <v>788243</v>
      </c>
      <c r="B1191">
        <v>1856</v>
      </c>
      <c r="C1191" s="1" t="s">
        <v>99</v>
      </c>
      <c r="D1191" s="3">
        <v>45218.008333333331</v>
      </c>
      <c r="E1191" t="s">
        <v>97</v>
      </c>
      <c r="F1191" t="s">
        <v>23</v>
      </c>
      <c r="G1191">
        <v>1117</v>
      </c>
      <c r="I1191" s="7"/>
    </row>
    <row r="1192" spans="1:9" x14ac:dyDescent="0.3">
      <c r="A1192">
        <v>788263</v>
      </c>
      <c r="B1192">
        <v>759</v>
      </c>
      <c r="C1192" s="1" t="s">
        <v>99</v>
      </c>
      <c r="D1192" s="3">
        <v>44934.044444444444</v>
      </c>
      <c r="E1192" t="s">
        <v>97</v>
      </c>
      <c r="F1192" t="s">
        <v>70</v>
      </c>
      <c r="G1192">
        <v>8883</v>
      </c>
      <c r="I1192" s="7"/>
    </row>
    <row r="1193" spans="1:9" x14ac:dyDescent="0.3">
      <c r="A1193">
        <v>788290</v>
      </c>
      <c r="B1193">
        <v>29</v>
      </c>
      <c r="C1193" s="1" t="s">
        <v>105</v>
      </c>
      <c r="D1193" s="3">
        <v>45167.049305555556</v>
      </c>
      <c r="E1193" t="s">
        <v>97</v>
      </c>
      <c r="F1193" t="s">
        <v>71</v>
      </c>
      <c r="G1193">
        <v>9872</v>
      </c>
      <c r="I1193" s="7"/>
    </row>
    <row r="1194" spans="1:9" x14ac:dyDescent="0.3">
      <c r="A1194">
        <v>789675</v>
      </c>
      <c r="B1194">
        <v>817</v>
      </c>
      <c r="C1194" s="1" t="s">
        <v>99</v>
      </c>
      <c r="D1194" s="3">
        <v>45211.010416666664</v>
      </c>
      <c r="E1194" t="s">
        <v>98</v>
      </c>
      <c r="F1194" t="s">
        <v>43</v>
      </c>
      <c r="G1194">
        <v>627</v>
      </c>
      <c r="I1194" s="7"/>
    </row>
    <row r="1195" spans="1:9" x14ac:dyDescent="0.3">
      <c r="A1195">
        <v>794197</v>
      </c>
      <c r="B1195">
        <v>313</v>
      </c>
      <c r="C1195" s="1" t="s">
        <v>113</v>
      </c>
      <c r="D1195" s="3">
        <v>45170.990972222222</v>
      </c>
      <c r="E1195" t="s">
        <v>96</v>
      </c>
      <c r="F1195" t="s">
        <v>92</v>
      </c>
      <c r="G1195">
        <v>4130</v>
      </c>
      <c r="I1195" s="7"/>
    </row>
    <row r="1196" spans="1:9" x14ac:dyDescent="0.3">
      <c r="A1196">
        <v>794297</v>
      </c>
      <c r="B1196">
        <v>221</v>
      </c>
      <c r="C1196" s="1" t="s">
        <v>101</v>
      </c>
      <c r="D1196" s="3">
        <v>45111.034722222219</v>
      </c>
      <c r="E1196" t="s">
        <v>96</v>
      </c>
      <c r="F1196" t="s">
        <v>8</v>
      </c>
      <c r="G1196">
        <v>7199</v>
      </c>
      <c r="I1196" s="7"/>
    </row>
    <row r="1197" spans="1:9" x14ac:dyDescent="0.3">
      <c r="A1197">
        <v>794975</v>
      </c>
      <c r="B1197">
        <v>738</v>
      </c>
      <c r="C1197" s="1" t="s">
        <v>100</v>
      </c>
      <c r="D1197" s="3">
        <v>44979.058333333334</v>
      </c>
      <c r="E1197" t="s">
        <v>97</v>
      </c>
      <c r="F1197" t="s">
        <v>46</v>
      </c>
      <c r="G1197">
        <v>1230</v>
      </c>
      <c r="I1197" s="7"/>
    </row>
    <row r="1198" spans="1:9" x14ac:dyDescent="0.3">
      <c r="A1198">
        <v>795216</v>
      </c>
      <c r="B1198">
        <v>1588</v>
      </c>
      <c r="C1198" s="1" t="s">
        <v>100</v>
      </c>
      <c r="D1198" s="3">
        <v>45268.006249999999</v>
      </c>
      <c r="E1198" t="s">
        <v>191</v>
      </c>
      <c r="F1198" t="s">
        <v>10</v>
      </c>
      <c r="G1198">
        <v>1033</v>
      </c>
      <c r="I1198" s="7"/>
    </row>
    <row r="1199" spans="1:9" x14ac:dyDescent="0.3">
      <c r="A1199">
        <v>795276</v>
      </c>
      <c r="B1199">
        <v>836</v>
      </c>
      <c r="C1199" s="1" t="s">
        <v>113</v>
      </c>
      <c r="D1199" s="3">
        <v>45034.954861111109</v>
      </c>
      <c r="E1199" t="s">
        <v>191</v>
      </c>
      <c r="F1199" t="s">
        <v>72</v>
      </c>
      <c r="G1199">
        <v>1032</v>
      </c>
      <c r="I1199" s="7"/>
    </row>
    <row r="1200" spans="1:9" x14ac:dyDescent="0.3">
      <c r="A1200">
        <v>797415</v>
      </c>
      <c r="B1200">
        <v>842</v>
      </c>
      <c r="C1200" s="1" t="s">
        <v>100</v>
      </c>
      <c r="D1200" s="3">
        <v>45269</v>
      </c>
      <c r="E1200" t="s">
        <v>98</v>
      </c>
      <c r="F1200" t="s">
        <v>13</v>
      </c>
      <c r="G1200">
        <v>7700</v>
      </c>
      <c r="I1200" s="7"/>
    </row>
    <row r="1201" spans="1:9" x14ac:dyDescent="0.3">
      <c r="A1201">
        <v>797735</v>
      </c>
      <c r="B1201">
        <v>1192</v>
      </c>
      <c r="C1201" s="1" t="s">
        <v>99</v>
      </c>
      <c r="D1201" s="3">
        <v>45276.048611111109</v>
      </c>
      <c r="E1201" t="s">
        <v>98</v>
      </c>
      <c r="F1201" t="s">
        <v>10</v>
      </c>
      <c r="G1201">
        <v>322</v>
      </c>
      <c r="I1201" s="7"/>
    </row>
    <row r="1202" spans="1:9" x14ac:dyDescent="0.3">
      <c r="A1202">
        <v>797824</v>
      </c>
      <c r="B1202">
        <v>931</v>
      </c>
      <c r="C1202" s="1" t="s">
        <v>99</v>
      </c>
      <c r="D1202" s="3">
        <v>45164.984722222223</v>
      </c>
      <c r="E1202" t="s">
        <v>96</v>
      </c>
      <c r="F1202" t="s">
        <v>15</v>
      </c>
      <c r="G1202">
        <v>7354</v>
      </c>
      <c r="I1202" s="7"/>
    </row>
    <row r="1203" spans="1:9" x14ac:dyDescent="0.3">
      <c r="A1203">
        <v>798176</v>
      </c>
      <c r="B1203">
        <v>1070</v>
      </c>
      <c r="C1203" s="1" t="s">
        <v>106</v>
      </c>
      <c r="D1203" s="3">
        <v>45283.052083333336</v>
      </c>
      <c r="E1203" t="s">
        <v>191</v>
      </c>
      <c r="F1203" t="s">
        <v>13</v>
      </c>
      <c r="G1203">
        <v>311</v>
      </c>
      <c r="I1203" s="7"/>
    </row>
    <row r="1204" spans="1:9" x14ac:dyDescent="0.3">
      <c r="A1204">
        <v>799277</v>
      </c>
      <c r="B1204">
        <v>1432</v>
      </c>
      <c r="C1204" s="1" t="s">
        <v>99</v>
      </c>
      <c r="D1204" s="3">
        <v>45258.979861111111</v>
      </c>
      <c r="E1204" t="s">
        <v>97</v>
      </c>
      <c r="F1204" t="s">
        <v>62</v>
      </c>
      <c r="G1204">
        <v>9518</v>
      </c>
      <c r="I1204" s="7"/>
    </row>
    <row r="1205" spans="1:9" x14ac:dyDescent="0.3">
      <c r="A1205">
        <v>800145</v>
      </c>
      <c r="B1205">
        <v>653</v>
      </c>
      <c r="C1205" s="1" t="s">
        <v>100</v>
      </c>
      <c r="D1205" s="3">
        <v>45017.03402777778</v>
      </c>
      <c r="F1205" t="s">
        <v>75</v>
      </c>
      <c r="G1205">
        <v>2086</v>
      </c>
      <c r="I1205" s="7"/>
    </row>
    <row r="1206" spans="1:9" x14ac:dyDescent="0.3">
      <c r="A1206">
        <v>800248</v>
      </c>
      <c r="B1206">
        <v>1360</v>
      </c>
      <c r="C1206" s="1" t="s">
        <v>105</v>
      </c>
      <c r="D1206" s="3">
        <v>45130.056250000001</v>
      </c>
      <c r="E1206" t="s">
        <v>98</v>
      </c>
      <c r="F1206" t="s">
        <v>66</v>
      </c>
      <c r="G1206">
        <v>4265</v>
      </c>
      <c r="I1206" s="7"/>
    </row>
    <row r="1207" spans="1:9" x14ac:dyDescent="0.3">
      <c r="A1207">
        <v>800421</v>
      </c>
      <c r="B1207">
        <v>736</v>
      </c>
      <c r="C1207" s="1" t="s">
        <v>99</v>
      </c>
      <c r="D1207" s="3">
        <v>45133.083333333336</v>
      </c>
      <c r="E1207" t="s">
        <v>97</v>
      </c>
      <c r="F1207" t="s">
        <v>20</v>
      </c>
      <c r="G1207">
        <v>3687</v>
      </c>
      <c r="I1207" s="7"/>
    </row>
    <row r="1208" spans="1:9" x14ac:dyDescent="0.3">
      <c r="A1208">
        <v>801394</v>
      </c>
      <c r="B1208">
        <v>1922</v>
      </c>
      <c r="C1208" s="1" t="s">
        <v>105</v>
      </c>
      <c r="D1208" s="3">
        <v>45017.073611111111</v>
      </c>
      <c r="F1208" t="s">
        <v>72</v>
      </c>
      <c r="G1208">
        <v>5526</v>
      </c>
      <c r="I1208" s="7"/>
    </row>
    <row r="1209" spans="1:9" x14ac:dyDescent="0.3">
      <c r="A1209">
        <v>802352</v>
      </c>
      <c r="B1209">
        <v>1838</v>
      </c>
      <c r="C1209" s="1" t="s">
        <v>99</v>
      </c>
      <c r="D1209" s="3">
        <v>45086.043749999997</v>
      </c>
      <c r="E1209" t="s">
        <v>98</v>
      </c>
      <c r="F1209" t="s">
        <v>83</v>
      </c>
      <c r="G1209">
        <v>7995</v>
      </c>
      <c r="I1209" s="7"/>
    </row>
    <row r="1210" spans="1:9" x14ac:dyDescent="0.3">
      <c r="A1210">
        <v>804031</v>
      </c>
      <c r="B1210">
        <v>1267</v>
      </c>
      <c r="C1210" s="1" t="s">
        <v>107</v>
      </c>
      <c r="D1210" s="3">
        <v>44928.054861111108</v>
      </c>
      <c r="E1210" t="s">
        <v>96</v>
      </c>
      <c r="F1210" t="s">
        <v>70</v>
      </c>
      <c r="G1210">
        <v>9935</v>
      </c>
      <c r="I1210" s="7"/>
    </row>
    <row r="1211" spans="1:9" x14ac:dyDescent="0.3">
      <c r="A1211">
        <v>804076</v>
      </c>
      <c r="B1211">
        <v>279</v>
      </c>
      <c r="C1211" s="1" t="s">
        <v>113</v>
      </c>
      <c r="D1211" s="3">
        <v>45151.009027777778</v>
      </c>
      <c r="E1211" t="s">
        <v>96</v>
      </c>
      <c r="F1211" t="s">
        <v>14</v>
      </c>
      <c r="G1211">
        <v>4684</v>
      </c>
      <c r="I1211" s="7"/>
    </row>
    <row r="1212" spans="1:9" x14ac:dyDescent="0.3">
      <c r="A1212">
        <v>804356</v>
      </c>
      <c r="B1212">
        <v>1586</v>
      </c>
      <c r="C1212" s="1" t="s">
        <v>100</v>
      </c>
      <c r="D1212" s="3">
        <v>45174.088194444441</v>
      </c>
      <c r="E1212" t="s">
        <v>191</v>
      </c>
      <c r="F1212" t="s">
        <v>27</v>
      </c>
      <c r="G1212">
        <v>9054</v>
      </c>
      <c r="I1212" s="7"/>
    </row>
    <row r="1213" spans="1:9" x14ac:dyDescent="0.3">
      <c r="A1213">
        <v>805121</v>
      </c>
      <c r="B1213">
        <v>704</v>
      </c>
      <c r="C1213" s="1" t="s">
        <v>99</v>
      </c>
      <c r="D1213" s="3">
        <v>45174.073611111111</v>
      </c>
      <c r="E1213" t="s">
        <v>98</v>
      </c>
      <c r="F1213" t="s">
        <v>77</v>
      </c>
      <c r="G1213">
        <v>6764</v>
      </c>
      <c r="I1213" s="7"/>
    </row>
    <row r="1214" spans="1:9" x14ac:dyDescent="0.3">
      <c r="A1214">
        <v>805282</v>
      </c>
      <c r="B1214">
        <v>935</v>
      </c>
      <c r="C1214" s="1" t="s">
        <v>100</v>
      </c>
      <c r="D1214" s="3">
        <v>45148.015277777777</v>
      </c>
      <c r="E1214" t="s">
        <v>191</v>
      </c>
      <c r="F1214" t="s">
        <v>27</v>
      </c>
      <c r="G1214">
        <v>7748</v>
      </c>
      <c r="I1214" s="7"/>
    </row>
    <row r="1215" spans="1:9" x14ac:dyDescent="0.3">
      <c r="A1215">
        <v>806906</v>
      </c>
      <c r="B1215">
        <v>1603</v>
      </c>
      <c r="C1215" s="1" t="s">
        <v>99</v>
      </c>
      <c r="D1215" s="3">
        <v>45058.972222222219</v>
      </c>
      <c r="E1215" t="s">
        <v>98</v>
      </c>
      <c r="F1215" t="s">
        <v>43</v>
      </c>
      <c r="G1215">
        <v>585</v>
      </c>
      <c r="I1215" s="7"/>
    </row>
    <row r="1216" spans="1:9" x14ac:dyDescent="0.3">
      <c r="A1216">
        <v>807901</v>
      </c>
      <c r="B1216">
        <v>768</v>
      </c>
      <c r="C1216" s="1" t="s">
        <v>99</v>
      </c>
      <c r="D1216" s="3">
        <v>44971.067361111112</v>
      </c>
      <c r="E1216" t="s">
        <v>96</v>
      </c>
      <c r="F1216" t="s">
        <v>26</v>
      </c>
      <c r="G1216">
        <v>1538</v>
      </c>
      <c r="I1216" s="7"/>
    </row>
    <row r="1217" spans="1:9" x14ac:dyDescent="0.3">
      <c r="A1217">
        <v>808278</v>
      </c>
      <c r="B1217">
        <v>1796</v>
      </c>
      <c r="C1217" s="1" t="s">
        <v>108</v>
      </c>
      <c r="D1217" s="3">
        <v>45194.98541666667</v>
      </c>
      <c r="E1217" t="s">
        <v>98</v>
      </c>
      <c r="F1217" t="s">
        <v>90</v>
      </c>
      <c r="G1217">
        <v>1968</v>
      </c>
      <c r="I1217" s="7"/>
    </row>
    <row r="1218" spans="1:9" x14ac:dyDescent="0.3">
      <c r="A1218">
        <v>808789</v>
      </c>
      <c r="B1218">
        <v>1538</v>
      </c>
      <c r="C1218" s="1" t="s">
        <v>99</v>
      </c>
      <c r="D1218" s="3">
        <v>45123.978472222225</v>
      </c>
      <c r="E1218" t="s">
        <v>191</v>
      </c>
      <c r="F1218" t="s">
        <v>23</v>
      </c>
      <c r="G1218">
        <v>5681</v>
      </c>
      <c r="I1218" s="7"/>
    </row>
    <row r="1219" spans="1:9" x14ac:dyDescent="0.3">
      <c r="A1219">
        <v>810114</v>
      </c>
      <c r="B1219">
        <v>62</v>
      </c>
      <c r="C1219" s="1" t="s">
        <v>99</v>
      </c>
      <c r="D1219" s="3">
        <v>45081.082638888889</v>
      </c>
      <c r="E1219" t="s">
        <v>97</v>
      </c>
      <c r="F1219" t="s">
        <v>95</v>
      </c>
      <c r="G1219">
        <v>2084</v>
      </c>
      <c r="I1219" s="7"/>
    </row>
    <row r="1220" spans="1:9" x14ac:dyDescent="0.3">
      <c r="A1220">
        <v>812395</v>
      </c>
      <c r="B1220">
        <v>717</v>
      </c>
      <c r="C1220" s="1" t="s">
        <v>101</v>
      </c>
      <c r="D1220" s="3">
        <v>45139.974999999999</v>
      </c>
      <c r="E1220" t="s">
        <v>96</v>
      </c>
      <c r="F1220" t="s">
        <v>54</v>
      </c>
      <c r="G1220">
        <v>9421</v>
      </c>
      <c r="I1220" s="7"/>
    </row>
    <row r="1221" spans="1:9" x14ac:dyDescent="0.3">
      <c r="A1221">
        <v>812558</v>
      </c>
      <c r="B1221">
        <v>1160</v>
      </c>
      <c r="C1221" s="1" t="s">
        <v>101</v>
      </c>
      <c r="D1221" s="3">
        <v>45100.043749999997</v>
      </c>
      <c r="E1221" t="s">
        <v>97</v>
      </c>
      <c r="F1221" t="s">
        <v>20</v>
      </c>
      <c r="G1221">
        <v>4185</v>
      </c>
      <c r="I1221" s="7"/>
    </row>
    <row r="1222" spans="1:9" x14ac:dyDescent="0.3">
      <c r="A1222">
        <v>812612</v>
      </c>
      <c r="B1222">
        <v>509</v>
      </c>
      <c r="C1222" s="1" t="s">
        <v>100</v>
      </c>
      <c r="D1222" s="3">
        <v>45256.061805555553</v>
      </c>
      <c r="E1222" t="s">
        <v>191</v>
      </c>
      <c r="F1222" t="s">
        <v>41</v>
      </c>
      <c r="G1222">
        <v>3471</v>
      </c>
      <c r="I1222" s="7"/>
    </row>
    <row r="1223" spans="1:9" x14ac:dyDescent="0.3">
      <c r="A1223">
        <v>812864</v>
      </c>
      <c r="B1223">
        <v>1007</v>
      </c>
      <c r="C1223" s="1" t="s">
        <v>99</v>
      </c>
      <c r="D1223" s="3">
        <v>45149.007638888892</v>
      </c>
      <c r="E1223" t="s">
        <v>98</v>
      </c>
      <c r="F1223" t="s">
        <v>55</v>
      </c>
      <c r="G1223">
        <v>9730</v>
      </c>
      <c r="I1223" s="7"/>
    </row>
    <row r="1224" spans="1:9" x14ac:dyDescent="0.3">
      <c r="A1224">
        <v>813036</v>
      </c>
      <c r="B1224">
        <v>22</v>
      </c>
      <c r="C1224" s="1" t="s">
        <v>105</v>
      </c>
      <c r="D1224" s="3">
        <v>45248.945138888892</v>
      </c>
      <c r="E1224" t="s">
        <v>97</v>
      </c>
      <c r="F1224" t="s">
        <v>56</v>
      </c>
      <c r="G1224">
        <v>5132</v>
      </c>
      <c r="I1224" s="7"/>
    </row>
    <row r="1225" spans="1:9" x14ac:dyDescent="0.3">
      <c r="A1225">
        <v>813819</v>
      </c>
      <c r="B1225">
        <v>437</v>
      </c>
      <c r="C1225" s="1" t="s">
        <v>99</v>
      </c>
      <c r="D1225" s="3">
        <v>44981.972916666666</v>
      </c>
      <c r="E1225" t="s">
        <v>97</v>
      </c>
      <c r="F1225" t="s">
        <v>57</v>
      </c>
      <c r="G1225">
        <v>8001</v>
      </c>
      <c r="I1225" s="7"/>
    </row>
    <row r="1226" spans="1:9" x14ac:dyDescent="0.3">
      <c r="A1226">
        <v>813822</v>
      </c>
      <c r="B1226">
        <v>894</v>
      </c>
      <c r="C1226" s="1" t="s">
        <v>101</v>
      </c>
      <c r="D1226" s="3">
        <v>45030.951388888891</v>
      </c>
      <c r="E1226" t="s">
        <v>191</v>
      </c>
      <c r="F1226" t="s">
        <v>58</v>
      </c>
      <c r="G1226">
        <v>3283</v>
      </c>
      <c r="I1226" s="7"/>
    </row>
    <row r="1227" spans="1:9" x14ac:dyDescent="0.3">
      <c r="A1227">
        <v>814175</v>
      </c>
      <c r="B1227">
        <v>836</v>
      </c>
      <c r="C1227" s="1" t="s">
        <v>113</v>
      </c>
      <c r="D1227" s="3">
        <v>45015.038194444445</v>
      </c>
      <c r="E1227" t="s">
        <v>98</v>
      </c>
      <c r="F1227" t="s">
        <v>59</v>
      </c>
      <c r="G1227">
        <v>7467</v>
      </c>
      <c r="I1227" s="7"/>
    </row>
    <row r="1228" spans="1:9" x14ac:dyDescent="0.3">
      <c r="A1228">
        <v>814705</v>
      </c>
      <c r="B1228">
        <v>1590</v>
      </c>
      <c r="C1228" s="1" t="s">
        <v>106</v>
      </c>
      <c r="D1228" s="3">
        <v>45024.018750000003</v>
      </c>
      <c r="E1228" t="s">
        <v>191</v>
      </c>
      <c r="F1228" t="s">
        <v>37</v>
      </c>
      <c r="G1228">
        <v>6227</v>
      </c>
      <c r="I1228" s="7"/>
    </row>
    <row r="1229" spans="1:9" x14ac:dyDescent="0.3">
      <c r="A1229">
        <v>816536</v>
      </c>
      <c r="B1229">
        <v>1147</v>
      </c>
      <c r="C1229" s="1" t="s">
        <v>100</v>
      </c>
      <c r="D1229" s="3">
        <v>45180.977777777778</v>
      </c>
      <c r="E1229" t="s">
        <v>191</v>
      </c>
      <c r="F1229" t="s">
        <v>27</v>
      </c>
      <c r="G1229">
        <v>5485</v>
      </c>
      <c r="I1229" s="7"/>
    </row>
    <row r="1230" spans="1:9" x14ac:dyDescent="0.3">
      <c r="A1230">
        <v>817610</v>
      </c>
      <c r="B1230">
        <v>493</v>
      </c>
      <c r="C1230" s="1" t="s">
        <v>99</v>
      </c>
      <c r="D1230" s="3">
        <v>44930.98333333333</v>
      </c>
      <c r="E1230" t="s">
        <v>98</v>
      </c>
      <c r="F1230" t="s">
        <v>60</v>
      </c>
      <c r="G1230">
        <v>4047</v>
      </c>
      <c r="I1230" s="7"/>
    </row>
    <row r="1231" spans="1:9" x14ac:dyDescent="0.3">
      <c r="A1231">
        <v>818956</v>
      </c>
      <c r="B1231">
        <v>857</v>
      </c>
      <c r="C1231" s="1" t="s">
        <v>99</v>
      </c>
      <c r="D1231" s="3">
        <v>45112.023611111108</v>
      </c>
      <c r="E1231" t="s">
        <v>191</v>
      </c>
      <c r="F1231" t="s">
        <v>61</v>
      </c>
      <c r="G1231">
        <v>1268</v>
      </c>
      <c r="I1231" s="7"/>
    </row>
    <row r="1232" spans="1:9" x14ac:dyDescent="0.3">
      <c r="A1232">
        <v>821575</v>
      </c>
      <c r="B1232">
        <v>1215</v>
      </c>
      <c r="C1232" s="1" t="s">
        <v>99</v>
      </c>
      <c r="D1232" s="3">
        <v>44937.037499999999</v>
      </c>
      <c r="E1232" t="s">
        <v>98</v>
      </c>
      <c r="F1232" t="s">
        <v>93</v>
      </c>
      <c r="G1232">
        <v>4655</v>
      </c>
      <c r="I1232" s="7"/>
    </row>
    <row r="1233" spans="1:9" x14ac:dyDescent="0.3">
      <c r="A1233">
        <v>822544</v>
      </c>
      <c r="B1233">
        <v>1930</v>
      </c>
      <c r="C1233" s="1" t="s">
        <v>99</v>
      </c>
      <c r="D1233" s="3">
        <v>45173.083333333336</v>
      </c>
      <c r="F1233" t="s">
        <v>33</v>
      </c>
      <c r="G1233">
        <v>708</v>
      </c>
      <c r="I1233" s="7"/>
    </row>
    <row r="1234" spans="1:9" x14ac:dyDescent="0.3">
      <c r="A1234">
        <v>822906</v>
      </c>
      <c r="B1234">
        <v>882</v>
      </c>
      <c r="C1234" s="1" t="s">
        <v>106</v>
      </c>
      <c r="D1234" s="3">
        <v>45201.020138888889</v>
      </c>
      <c r="E1234" t="s">
        <v>97</v>
      </c>
      <c r="F1234" t="s">
        <v>63</v>
      </c>
      <c r="G1234">
        <v>8093</v>
      </c>
      <c r="I1234" s="7"/>
    </row>
    <row r="1235" spans="1:9" x14ac:dyDescent="0.3">
      <c r="A1235">
        <v>823294</v>
      </c>
      <c r="B1235">
        <v>1466</v>
      </c>
      <c r="C1235" s="1" t="s">
        <v>111</v>
      </c>
      <c r="D1235" s="3">
        <v>45261.96875</v>
      </c>
      <c r="E1235" t="s">
        <v>97</v>
      </c>
      <c r="F1235" t="s">
        <v>90</v>
      </c>
      <c r="G1235">
        <v>255</v>
      </c>
      <c r="I1235" s="7"/>
    </row>
    <row r="1236" spans="1:9" x14ac:dyDescent="0.3">
      <c r="A1236">
        <v>823885</v>
      </c>
      <c r="B1236">
        <v>687</v>
      </c>
      <c r="C1236" s="1" t="s">
        <v>100</v>
      </c>
      <c r="D1236" s="3">
        <v>45054.044444444444</v>
      </c>
      <c r="E1236" t="s">
        <v>191</v>
      </c>
      <c r="F1236" t="s">
        <v>94</v>
      </c>
      <c r="G1236">
        <v>5519</v>
      </c>
      <c r="I1236" s="7"/>
    </row>
    <row r="1237" spans="1:9" x14ac:dyDescent="0.3">
      <c r="A1237">
        <v>823894</v>
      </c>
      <c r="B1237">
        <v>700</v>
      </c>
      <c r="C1237" s="1" t="s">
        <v>99</v>
      </c>
      <c r="D1237" s="3">
        <v>45033.040277777778</v>
      </c>
      <c r="E1237" t="s">
        <v>98</v>
      </c>
      <c r="F1237" t="s">
        <v>53</v>
      </c>
      <c r="G1237">
        <v>1666</v>
      </c>
      <c r="I1237" s="7"/>
    </row>
    <row r="1238" spans="1:9" x14ac:dyDescent="0.3">
      <c r="A1238">
        <v>824383</v>
      </c>
      <c r="B1238">
        <v>1728</v>
      </c>
      <c r="C1238" s="1" t="s">
        <v>100</v>
      </c>
      <c r="D1238" s="3">
        <v>44928.033333333333</v>
      </c>
      <c r="E1238" t="s">
        <v>98</v>
      </c>
      <c r="F1238" t="s">
        <v>64</v>
      </c>
      <c r="G1238">
        <v>66</v>
      </c>
      <c r="I1238" s="7"/>
    </row>
    <row r="1239" spans="1:9" x14ac:dyDescent="0.3">
      <c r="A1239">
        <v>824598</v>
      </c>
      <c r="B1239">
        <v>189</v>
      </c>
      <c r="C1239" s="1" t="s">
        <v>99</v>
      </c>
      <c r="D1239" s="3">
        <v>45253.03402777778</v>
      </c>
      <c r="E1239" t="s">
        <v>96</v>
      </c>
      <c r="F1239" t="s">
        <v>27</v>
      </c>
      <c r="G1239">
        <v>5989</v>
      </c>
      <c r="I1239" s="7"/>
    </row>
    <row r="1240" spans="1:9" x14ac:dyDescent="0.3">
      <c r="A1240">
        <v>825270</v>
      </c>
      <c r="B1240">
        <v>926</v>
      </c>
      <c r="C1240" s="1" t="s">
        <v>99</v>
      </c>
      <c r="D1240" s="3">
        <v>44939.973611111112</v>
      </c>
      <c r="E1240" t="s">
        <v>97</v>
      </c>
      <c r="F1240" t="s">
        <v>5</v>
      </c>
      <c r="G1240">
        <v>9917</v>
      </c>
      <c r="I1240" s="7"/>
    </row>
    <row r="1241" spans="1:9" x14ac:dyDescent="0.3">
      <c r="A1241">
        <v>825424</v>
      </c>
      <c r="B1241">
        <v>916</v>
      </c>
      <c r="C1241" s="1" t="s">
        <v>100</v>
      </c>
      <c r="D1241" s="3">
        <v>45094.034722222219</v>
      </c>
      <c r="E1241" t="s">
        <v>191</v>
      </c>
      <c r="F1241" t="s">
        <v>65</v>
      </c>
      <c r="G1241">
        <v>7143</v>
      </c>
      <c r="I1241" s="7"/>
    </row>
    <row r="1242" spans="1:9" x14ac:dyDescent="0.3">
      <c r="A1242">
        <v>829148</v>
      </c>
      <c r="B1242">
        <v>1294</v>
      </c>
      <c r="C1242" s="1" t="s">
        <v>100</v>
      </c>
      <c r="D1242" s="3">
        <v>44943.023611111108</v>
      </c>
      <c r="E1242" t="s">
        <v>191</v>
      </c>
      <c r="F1242" t="s">
        <v>91</v>
      </c>
      <c r="G1242">
        <v>2908</v>
      </c>
      <c r="I1242" s="7"/>
    </row>
    <row r="1243" spans="1:9" x14ac:dyDescent="0.3">
      <c r="A1243">
        <v>829375</v>
      </c>
      <c r="B1243">
        <v>956</v>
      </c>
      <c r="C1243" s="1" t="s">
        <v>100</v>
      </c>
      <c r="D1243" s="3">
        <v>45183.011111111111</v>
      </c>
      <c r="E1243" t="s">
        <v>96</v>
      </c>
      <c r="F1243" t="s">
        <v>27</v>
      </c>
      <c r="G1243">
        <v>1515</v>
      </c>
      <c r="I1243" s="7"/>
    </row>
    <row r="1244" spans="1:9" x14ac:dyDescent="0.3">
      <c r="A1244">
        <v>831130</v>
      </c>
      <c r="B1244">
        <v>315</v>
      </c>
      <c r="C1244" s="1" t="s">
        <v>113</v>
      </c>
      <c r="D1244" s="3">
        <v>45180.024305555555</v>
      </c>
      <c r="E1244" t="s">
        <v>98</v>
      </c>
      <c r="F1244" t="s">
        <v>30</v>
      </c>
      <c r="G1244">
        <v>7205</v>
      </c>
      <c r="I1244" s="7"/>
    </row>
    <row r="1245" spans="1:9" x14ac:dyDescent="0.3">
      <c r="A1245">
        <v>831821</v>
      </c>
      <c r="B1245">
        <v>609</v>
      </c>
      <c r="C1245" s="1" t="s">
        <v>99</v>
      </c>
      <c r="D1245" s="3">
        <v>45069.024305555555</v>
      </c>
      <c r="E1245" t="s">
        <v>97</v>
      </c>
      <c r="F1245" t="s">
        <v>78</v>
      </c>
      <c r="G1245">
        <v>1827</v>
      </c>
      <c r="I1245" s="7"/>
    </row>
    <row r="1246" spans="1:9" x14ac:dyDescent="0.3">
      <c r="A1246">
        <v>831974</v>
      </c>
      <c r="B1246">
        <v>548</v>
      </c>
      <c r="C1246" s="1" t="s">
        <v>99</v>
      </c>
      <c r="D1246" s="3">
        <v>45286.037499999999</v>
      </c>
      <c r="E1246" t="s">
        <v>98</v>
      </c>
      <c r="F1246" t="s">
        <v>43</v>
      </c>
      <c r="G1246">
        <v>6182</v>
      </c>
      <c r="I1246" s="7"/>
    </row>
    <row r="1247" spans="1:9" x14ac:dyDescent="0.3">
      <c r="A1247">
        <v>832154</v>
      </c>
      <c r="B1247">
        <v>1586</v>
      </c>
      <c r="C1247" s="1" t="s">
        <v>100</v>
      </c>
      <c r="D1247" s="3">
        <v>45061.039583333331</v>
      </c>
      <c r="E1247" t="s">
        <v>96</v>
      </c>
      <c r="F1247" t="s">
        <v>32</v>
      </c>
      <c r="G1247">
        <v>1928</v>
      </c>
      <c r="I1247" s="7"/>
    </row>
    <row r="1248" spans="1:9" x14ac:dyDescent="0.3">
      <c r="A1248">
        <v>832361</v>
      </c>
      <c r="B1248">
        <v>1891</v>
      </c>
      <c r="C1248" s="1" t="s">
        <v>106</v>
      </c>
      <c r="D1248" s="3">
        <v>44982.034722222219</v>
      </c>
      <c r="E1248" t="s">
        <v>96</v>
      </c>
      <c r="F1248" t="s">
        <v>30</v>
      </c>
      <c r="G1248">
        <v>6245</v>
      </c>
      <c r="I1248" s="7"/>
    </row>
    <row r="1249" spans="1:9" x14ac:dyDescent="0.3">
      <c r="A1249">
        <v>832627</v>
      </c>
      <c r="B1249">
        <v>1634</v>
      </c>
      <c r="C1249" s="1" t="s">
        <v>105</v>
      </c>
      <c r="D1249" s="3">
        <v>45095.99722222222</v>
      </c>
      <c r="E1249" t="s">
        <v>96</v>
      </c>
      <c r="F1249" t="s">
        <v>74</v>
      </c>
      <c r="G1249">
        <v>1375</v>
      </c>
      <c r="I1249" s="7"/>
    </row>
    <row r="1250" spans="1:9" x14ac:dyDescent="0.3">
      <c r="A1250">
        <v>833286</v>
      </c>
      <c r="B1250">
        <v>1797</v>
      </c>
      <c r="C1250" s="1" t="s">
        <v>99</v>
      </c>
      <c r="D1250" s="3">
        <v>45276.987500000003</v>
      </c>
      <c r="E1250" t="s">
        <v>191</v>
      </c>
      <c r="F1250" t="s">
        <v>54</v>
      </c>
      <c r="G1250">
        <v>1274</v>
      </c>
      <c r="I1250" s="7"/>
    </row>
    <row r="1251" spans="1:9" x14ac:dyDescent="0.3">
      <c r="A1251">
        <v>833957</v>
      </c>
      <c r="B1251">
        <v>1398</v>
      </c>
      <c r="C1251" s="1" t="s">
        <v>108</v>
      </c>
      <c r="D1251" s="3">
        <v>45284.012499999997</v>
      </c>
      <c r="E1251" t="s">
        <v>98</v>
      </c>
      <c r="F1251" t="s">
        <v>38</v>
      </c>
      <c r="G1251">
        <v>4953</v>
      </c>
      <c r="I1251" s="7"/>
    </row>
    <row r="1252" spans="1:9" x14ac:dyDescent="0.3">
      <c r="A1252">
        <v>834746</v>
      </c>
      <c r="B1252">
        <v>1204</v>
      </c>
      <c r="C1252" s="1" t="s">
        <v>99</v>
      </c>
      <c r="D1252" s="3">
        <v>44999.035416666666</v>
      </c>
      <c r="E1252" t="s">
        <v>191</v>
      </c>
      <c r="F1252" t="s">
        <v>68</v>
      </c>
      <c r="G1252">
        <v>3237</v>
      </c>
      <c r="I1252" s="7"/>
    </row>
    <row r="1253" spans="1:9" x14ac:dyDescent="0.3">
      <c r="A1253">
        <v>835376</v>
      </c>
      <c r="B1253">
        <v>1936</v>
      </c>
      <c r="C1253" s="1" t="s">
        <v>101</v>
      </c>
      <c r="D1253" s="3">
        <v>45008.015277777777</v>
      </c>
      <c r="E1253" t="s">
        <v>97</v>
      </c>
      <c r="F1253" t="s">
        <v>79</v>
      </c>
      <c r="G1253">
        <v>6418</v>
      </c>
      <c r="I1253" s="7"/>
    </row>
    <row r="1254" spans="1:9" x14ac:dyDescent="0.3">
      <c r="A1254">
        <v>837272</v>
      </c>
      <c r="B1254">
        <v>924</v>
      </c>
      <c r="C1254" s="1" t="s">
        <v>113</v>
      </c>
      <c r="D1254" s="3">
        <v>45023.038194444445</v>
      </c>
      <c r="E1254" t="s">
        <v>97</v>
      </c>
      <c r="F1254" t="s">
        <v>76</v>
      </c>
      <c r="G1254">
        <v>3774</v>
      </c>
      <c r="I1254" s="7"/>
    </row>
    <row r="1255" spans="1:9" x14ac:dyDescent="0.3">
      <c r="A1255">
        <v>837273</v>
      </c>
      <c r="B1255">
        <v>226</v>
      </c>
      <c r="C1255" s="1" t="s">
        <v>99</v>
      </c>
      <c r="D1255" s="3">
        <v>45273.977777777778</v>
      </c>
      <c r="E1255" t="s">
        <v>96</v>
      </c>
      <c r="F1255" t="s">
        <v>77</v>
      </c>
      <c r="G1255">
        <v>2647</v>
      </c>
      <c r="I1255" s="7"/>
    </row>
    <row r="1256" spans="1:9" x14ac:dyDescent="0.3">
      <c r="A1256">
        <v>837435</v>
      </c>
      <c r="B1256">
        <v>670</v>
      </c>
      <c r="C1256" s="1" t="s">
        <v>101</v>
      </c>
      <c r="D1256" s="3">
        <v>45173.994444444441</v>
      </c>
      <c r="E1256" t="s">
        <v>191</v>
      </c>
      <c r="F1256" t="s">
        <v>22</v>
      </c>
      <c r="G1256">
        <v>4671</v>
      </c>
      <c r="I1256" s="7"/>
    </row>
    <row r="1257" spans="1:9" x14ac:dyDescent="0.3">
      <c r="A1257">
        <v>837592</v>
      </c>
      <c r="B1257">
        <v>1839</v>
      </c>
      <c r="C1257" s="1" t="s">
        <v>109</v>
      </c>
      <c r="D1257" s="3">
        <v>44932.078472222223</v>
      </c>
      <c r="E1257" t="s">
        <v>97</v>
      </c>
      <c r="F1257" t="s">
        <v>43</v>
      </c>
      <c r="G1257">
        <v>4917</v>
      </c>
      <c r="I1257" s="7"/>
    </row>
    <row r="1258" spans="1:9" x14ac:dyDescent="0.3">
      <c r="A1258">
        <v>837731</v>
      </c>
      <c r="B1258">
        <v>783</v>
      </c>
      <c r="C1258" s="1" t="s">
        <v>99</v>
      </c>
      <c r="D1258" s="3">
        <v>45166.970833333333</v>
      </c>
      <c r="E1258" t="s">
        <v>96</v>
      </c>
      <c r="F1258" t="s">
        <v>4</v>
      </c>
      <c r="G1258">
        <v>3632</v>
      </c>
      <c r="I1258" s="7"/>
    </row>
    <row r="1259" spans="1:9" x14ac:dyDescent="0.3">
      <c r="A1259">
        <v>839161</v>
      </c>
      <c r="B1259">
        <v>1055</v>
      </c>
      <c r="C1259" s="1" t="s">
        <v>113</v>
      </c>
      <c r="D1259" s="3">
        <v>45160.030555555553</v>
      </c>
      <c r="E1259" t="s">
        <v>97</v>
      </c>
      <c r="F1259" t="s">
        <v>81</v>
      </c>
      <c r="G1259">
        <v>9736</v>
      </c>
      <c r="I1259" s="7"/>
    </row>
    <row r="1260" spans="1:9" x14ac:dyDescent="0.3">
      <c r="A1260">
        <v>840518</v>
      </c>
      <c r="B1260">
        <v>1150</v>
      </c>
      <c r="C1260" s="1" t="s">
        <v>99</v>
      </c>
      <c r="D1260" s="3">
        <v>45194.972222222219</v>
      </c>
      <c r="E1260" t="s">
        <v>96</v>
      </c>
      <c r="F1260" t="s">
        <v>82</v>
      </c>
      <c r="G1260">
        <v>4427</v>
      </c>
      <c r="I1260" s="7"/>
    </row>
    <row r="1261" spans="1:9" x14ac:dyDescent="0.3">
      <c r="A1261">
        <v>840743</v>
      </c>
      <c r="B1261">
        <v>736</v>
      </c>
      <c r="C1261" s="1" t="s">
        <v>99</v>
      </c>
      <c r="D1261" s="3">
        <v>45231.975694444445</v>
      </c>
      <c r="E1261" t="s">
        <v>98</v>
      </c>
      <c r="F1261" t="s">
        <v>15</v>
      </c>
      <c r="G1261">
        <v>3437</v>
      </c>
      <c r="I1261" s="7"/>
    </row>
    <row r="1262" spans="1:9" x14ac:dyDescent="0.3">
      <c r="A1262">
        <v>841079</v>
      </c>
      <c r="B1262">
        <v>1350</v>
      </c>
      <c r="C1262" s="1" t="s">
        <v>105</v>
      </c>
      <c r="D1262" s="3">
        <v>45110.056944444441</v>
      </c>
      <c r="E1262" t="s">
        <v>96</v>
      </c>
      <c r="F1262" t="s">
        <v>31</v>
      </c>
      <c r="G1262">
        <v>9133</v>
      </c>
      <c r="I1262" s="7"/>
    </row>
    <row r="1263" spans="1:9" x14ac:dyDescent="0.3">
      <c r="A1263">
        <v>841572</v>
      </c>
      <c r="B1263">
        <v>622</v>
      </c>
      <c r="C1263" s="1" t="s">
        <v>113</v>
      </c>
      <c r="D1263" s="3">
        <v>44985.941666666666</v>
      </c>
      <c r="E1263" t="s">
        <v>97</v>
      </c>
      <c r="F1263" t="s">
        <v>78</v>
      </c>
      <c r="G1263">
        <v>7748</v>
      </c>
      <c r="I1263" s="7"/>
    </row>
    <row r="1264" spans="1:9" x14ac:dyDescent="0.3">
      <c r="A1264">
        <v>844238</v>
      </c>
      <c r="B1264">
        <v>16</v>
      </c>
      <c r="C1264" s="1" t="s">
        <v>103</v>
      </c>
      <c r="D1264" s="3">
        <v>45131.027777777781</v>
      </c>
      <c r="E1264" t="s">
        <v>97</v>
      </c>
      <c r="F1264" t="s">
        <v>27</v>
      </c>
      <c r="G1264">
        <v>4887</v>
      </c>
      <c r="I1264" s="7"/>
    </row>
    <row r="1265" spans="1:9" x14ac:dyDescent="0.3">
      <c r="A1265">
        <v>844243</v>
      </c>
      <c r="B1265">
        <v>1897</v>
      </c>
      <c r="C1265" s="1" t="s">
        <v>99</v>
      </c>
      <c r="D1265" s="3">
        <v>45156.940972222219</v>
      </c>
      <c r="F1265" t="s">
        <v>39</v>
      </c>
      <c r="G1265">
        <v>911</v>
      </c>
      <c r="I1265" s="7"/>
    </row>
    <row r="1266" spans="1:9" x14ac:dyDescent="0.3">
      <c r="A1266">
        <v>844669</v>
      </c>
      <c r="B1266">
        <v>1599</v>
      </c>
      <c r="C1266" s="1" t="s">
        <v>99</v>
      </c>
      <c r="D1266" s="3">
        <v>45202.003472222219</v>
      </c>
      <c r="E1266" t="s">
        <v>98</v>
      </c>
      <c r="F1266" t="s">
        <v>27</v>
      </c>
      <c r="G1266">
        <v>3252</v>
      </c>
      <c r="I1266" s="7"/>
    </row>
    <row r="1267" spans="1:9" x14ac:dyDescent="0.3">
      <c r="A1267">
        <v>844797</v>
      </c>
      <c r="B1267">
        <v>1785</v>
      </c>
      <c r="C1267" s="1" t="s">
        <v>106</v>
      </c>
      <c r="D1267" s="3">
        <v>45231.07916666667</v>
      </c>
      <c r="E1267" t="s">
        <v>191</v>
      </c>
      <c r="F1267" t="s">
        <v>27</v>
      </c>
      <c r="G1267">
        <v>4452</v>
      </c>
      <c r="I1267" s="7"/>
    </row>
    <row r="1268" spans="1:9" x14ac:dyDescent="0.3">
      <c r="A1268">
        <v>844829</v>
      </c>
      <c r="B1268">
        <v>1597</v>
      </c>
      <c r="C1268" s="1" t="s">
        <v>108</v>
      </c>
      <c r="D1268" s="3">
        <v>44963.022916666669</v>
      </c>
      <c r="E1268" t="s">
        <v>98</v>
      </c>
      <c r="F1268" t="s">
        <v>17</v>
      </c>
      <c r="G1268">
        <v>6954</v>
      </c>
      <c r="I1268" s="7"/>
    </row>
    <row r="1269" spans="1:9" x14ac:dyDescent="0.3">
      <c r="A1269">
        <v>845718</v>
      </c>
      <c r="B1269">
        <v>90</v>
      </c>
      <c r="C1269" s="1" t="s">
        <v>99</v>
      </c>
      <c r="D1269" s="3">
        <v>44972.959027777775</v>
      </c>
      <c r="E1269" t="s">
        <v>96</v>
      </c>
      <c r="F1269" t="s">
        <v>44</v>
      </c>
      <c r="G1269">
        <v>1208</v>
      </c>
      <c r="I1269" s="7"/>
    </row>
    <row r="1270" spans="1:9" x14ac:dyDescent="0.3">
      <c r="A1270">
        <v>845773</v>
      </c>
      <c r="B1270">
        <v>509</v>
      </c>
      <c r="C1270" s="1" t="s">
        <v>100</v>
      </c>
      <c r="D1270" s="3">
        <v>45219.024305555555</v>
      </c>
      <c r="E1270" t="s">
        <v>96</v>
      </c>
      <c r="F1270" t="s">
        <v>81</v>
      </c>
      <c r="G1270">
        <v>1906</v>
      </c>
      <c r="I1270" s="7"/>
    </row>
    <row r="1271" spans="1:9" x14ac:dyDescent="0.3">
      <c r="A1271">
        <v>846161</v>
      </c>
      <c r="B1271">
        <v>458</v>
      </c>
      <c r="C1271" s="1" t="s">
        <v>102</v>
      </c>
      <c r="D1271" s="3">
        <v>45124.002083333333</v>
      </c>
      <c r="E1271" t="s">
        <v>191</v>
      </c>
      <c r="F1271" t="s">
        <v>88</v>
      </c>
      <c r="G1271">
        <v>2523</v>
      </c>
      <c r="I1271" s="7"/>
    </row>
    <row r="1272" spans="1:9" x14ac:dyDescent="0.3">
      <c r="A1272">
        <v>846198</v>
      </c>
      <c r="B1272">
        <v>312</v>
      </c>
      <c r="C1272" s="1" t="s">
        <v>107</v>
      </c>
      <c r="D1272" s="3">
        <v>45235.959722222222</v>
      </c>
      <c r="E1272" t="s">
        <v>96</v>
      </c>
      <c r="F1272" t="s">
        <v>46</v>
      </c>
      <c r="G1272">
        <v>9762</v>
      </c>
      <c r="I1272" s="7"/>
    </row>
    <row r="1273" spans="1:9" x14ac:dyDescent="0.3">
      <c r="A1273">
        <v>846209</v>
      </c>
      <c r="B1273">
        <v>1271</v>
      </c>
      <c r="C1273" s="1" t="s">
        <v>100</v>
      </c>
      <c r="D1273" s="3">
        <v>44977.040277777778</v>
      </c>
      <c r="E1273" t="s">
        <v>98</v>
      </c>
      <c r="F1273" t="s">
        <v>8</v>
      </c>
      <c r="G1273">
        <v>9945</v>
      </c>
      <c r="I1273" s="7"/>
    </row>
    <row r="1274" spans="1:9" x14ac:dyDescent="0.3">
      <c r="A1274">
        <v>846419</v>
      </c>
      <c r="B1274">
        <v>1731</v>
      </c>
      <c r="C1274" s="1" t="s">
        <v>105</v>
      </c>
      <c r="D1274" s="3">
        <v>45080.944444444445</v>
      </c>
      <c r="E1274" t="s">
        <v>97</v>
      </c>
      <c r="F1274" t="s">
        <v>90</v>
      </c>
      <c r="G1274">
        <v>3664</v>
      </c>
      <c r="I1274" s="7"/>
    </row>
    <row r="1275" spans="1:9" x14ac:dyDescent="0.3">
      <c r="A1275">
        <v>846919</v>
      </c>
      <c r="B1275">
        <v>338</v>
      </c>
      <c r="C1275" s="1" t="s">
        <v>113</v>
      </c>
      <c r="D1275" s="3">
        <v>45158.088194444441</v>
      </c>
      <c r="E1275" t="s">
        <v>98</v>
      </c>
      <c r="F1275" t="s">
        <v>43</v>
      </c>
      <c r="G1275">
        <v>2100</v>
      </c>
      <c r="I1275" s="7"/>
    </row>
    <row r="1276" spans="1:9" x14ac:dyDescent="0.3">
      <c r="A1276">
        <v>847595</v>
      </c>
      <c r="B1276">
        <v>558</v>
      </c>
      <c r="C1276" s="1" t="s">
        <v>113</v>
      </c>
      <c r="D1276" s="3">
        <v>45115.056944444441</v>
      </c>
      <c r="E1276" t="s">
        <v>96</v>
      </c>
      <c r="F1276" t="s">
        <v>91</v>
      </c>
      <c r="G1276">
        <v>7327</v>
      </c>
      <c r="I1276" s="7"/>
    </row>
    <row r="1277" spans="1:9" x14ac:dyDescent="0.3">
      <c r="A1277">
        <v>848551</v>
      </c>
      <c r="B1277">
        <v>330</v>
      </c>
      <c r="C1277" s="1" t="s">
        <v>113</v>
      </c>
      <c r="D1277" s="3">
        <v>44951.008333333331</v>
      </c>
      <c r="E1277" t="s">
        <v>191</v>
      </c>
      <c r="F1277" t="s">
        <v>78</v>
      </c>
      <c r="G1277">
        <v>6624</v>
      </c>
      <c r="I1277" s="7"/>
    </row>
    <row r="1278" spans="1:9" x14ac:dyDescent="0.3">
      <c r="A1278">
        <v>848868</v>
      </c>
      <c r="B1278">
        <v>1010</v>
      </c>
      <c r="C1278" s="1" t="s">
        <v>105</v>
      </c>
      <c r="D1278" s="3">
        <v>45132.988888888889</v>
      </c>
      <c r="E1278" t="s">
        <v>97</v>
      </c>
      <c r="F1278" t="s">
        <v>56</v>
      </c>
      <c r="G1278">
        <v>7710</v>
      </c>
      <c r="I1278" s="7"/>
    </row>
    <row r="1279" spans="1:9" x14ac:dyDescent="0.3">
      <c r="A1279">
        <v>849992</v>
      </c>
      <c r="B1279">
        <v>445</v>
      </c>
      <c r="C1279" s="1" t="s">
        <v>99</v>
      </c>
      <c r="D1279" s="3">
        <v>44940.959027777775</v>
      </c>
      <c r="E1279" t="s">
        <v>191</v>
      </c>
      <c r="F1279" t="s">
        <v>34</v>
      </c>
      <c r="G1279">
        <v>4522</v>
      </c>
      <c r="I1279" s="7"/>
    </row>
    <row r="1280" spans="1:9" x14ac:dyDescent="0.3">
      <c r="A1280">
        <v>850051</v>
      </c>
      <c r="B1280">
        <v>1914</v>
      </c>
      <c r="C1280" s="1" t="s">
        <v>101</v>
      </c>
      <c r="D1280" s="3">
        <v>45230.986111111109</v>
      </c>
      <c r="E1280" t="s">
        <v>97</v>
      </c>
      <c r="F1280" t="s">
        <v>87</v>
      </c>
      <c r="G1280">
        <v>6638</v>
      </c>
      <c r="I1280" s="7"/>
    </row>
    <row r="1281" spans="1:9" x14ac:dyDescent="0.3">
      <c r="A1281">
        <v>850122</v>
      </c>
      <c r="B1281">
        <v>1112</v>
      </c>
      <c r="C1281" s="1" t="s">
        <v>105</v>
      </c>
      <c r="D1281" s="3">
        <v>45096.071527777778</v>
      </c>
      <c r="E1281" t="s">
        <v>98</v>
      </c>
      <c r="F1281" t="s">
        <v>40</v>
      </c>
      <c r="G1281">
        <v>8887</v>
      </c>
      <c r="I1281" s="7"/>
    </row>
    <row r="1282" spans="1:9" x14ac:dyDescent="0.3">
      <c r="A1282">
        <v>850897</v>
      </c>
      <c r="B1282">
        <v>297</v>
      </c>
      <c r="C1282" s="1" t="s">
        <v>113</v>
      </c>
      <c r="D1282" s="3">
        <v>45056.027777777781</v>
      </c>
      <c r="E1282" t="s">
        <v>191</v>
      </c>
      <c r="F1282" t="s">
        <v>69</v>
      </c>
      <c r="G1282">
        <v>975</v>
      </c>
      <c r="I1282" s="7"/>
    </row>
    <row r="1283" spans="1:9" x14ac:dyDescent="0.3">
      <c r="A1283">
        <v>854481</v>
      </c>
      <c r="B1283">
        <v>712</v>
      </c>
      <c r="C1283" s="1" t="s">
        <v>99</v>
      </c>
      <c r="D1283" s="3">
        <v>45278.947222222225</v>
      </c>
      <c r="E1283" t="s">
        <v>96</v>
      </c>
      <c r="F1283" t="s">
        <v>26</v>
      </c>
      <c r="G1283">
        <v>1745</v>
      </c>
      <c r="I1283" s="7"/>
    </row>
    <row r="1284" spans="1:9" x14ac:dyDescent="0.3">
      <c r="A1284">
        <v>857496</v>
      </c>
      <c r="B1284">
        <v>597</v>
      </c>
      <c r="C1284" s="1" t="s">
        <v>100</v>
      </c>
      <c r="D1284" s="3">
        <v>44997.044444444444</v>
      </c>
      <c r="E1284" t="s">
        <v>98</v>
      </c>
      <c r="F1284" t="s">
        <v>27</v>
      </c>
      <c r="G1284">
        <v>4933</v>
      </c>
      <c r="I1284" s="7"/>
    </row>
    <row r="1285" spans="1:9" x14ac:dyDescent="0.3">
      <c r="A1285">
        <v>858083</v>
      </c>
      <c r="B1285">
        <v>569</v>
      </c>
      <c r="C1285" s="1" t="s">
        <v>99</v>
      </c>
      <c r="D1285" s="3">
        <v>45004.017361111109</v>
      </c>
      <c r="E1285" t="s">
        <v>98</v>
      </c>
      <c r="F1285" t="s">
        <v>81</v>
      </c>
      <c r="G1285">
        <v>5575</v>
      </c>
      <c r="I1285" s="7"/>
    </row>
    <row r="1286" spans="1:9" x14ac:dyDescent="0.3">
      <c r="A1286">
        <v>858912</v>
      </c>
      <c r="B1286">
        <v>1105</v>
      </c>
      <c r="C1286" s="1" t="s">
        <v>100</v>
      </c>
      <c r="D1286" s="3">
        <v>45086.005555555559</v>
      </c>
      <c r="E1286" t="s">
        <v>96</v>
      </c>
      <c r="F1286" t="s">
        <v>71</v>
      </c>
      <c r="G1286">
        <v>4421</v>
      </c>
      <c r="I1286" s="7"/>
    </row>
    <row r="1287" spans="1:9" x14ac:dyDescent="0.3">
      <c r="A1287">
        <v>859166</v>
      </c>
      <c r="B1287">
        <v>982</v>
      </c>
      <c r="C1287" s="1" t="s">
        <v>99</v>
      </c>
      <c r="D1287" s="3">
        <v>45103.04791666667</v>
      </c>
      <c r="E1287" t="s">
        <v>97</v>
      </c>
      <c r="F1287" t="s">
        <v>7</v>
      </c>
      <c r="G1287">
        <v>34</v>
      </c>
      <c r="I1287" s="7"/>
    </row>
    <row r="1288" spans="1:9" x14ac:dyDescent="0.3">
      <c r="A1288">
        <v>860417</v>
      </c>
      <c r="B1288">
        <v>1546</v>
      </c>
      <c r="C1288" s="1" t="s">
        <v>104</v>
      </c>
      <c r="D1288" s="3">
        <v>45280.050694444442</v>
      </c>
      <c r="E1288" t="s">
        <v>98</v>
      </c>
      <c r="F1288" t="s">
        <v>27</v>
      </c>
      <c r="G1288">
        <v>2332</v>
      </c>
      <c r="I1288" s="7"/>
    </row>
    <row r="1289" spans="1:9" x14ac:dyDescent="0.3">
      <c r="A1289">
        <v>860659</v>
      </c>
      <c r="B1289">
        <v>1635</v>
      </c>
      <c r="C1289" s="1" t="s">
        <v>99</v>
      </c>
      <c r="D1289" s="3">
        <v>45247.038888888892</v>
      </c>
      <c r="E1289" t="s">
        <v>97</v>
      </c>
      <c r="F1289" t="s">
        <v>65</v>
      </c>
      <c r="G1289">
        <v>9192</v>
      </c>
      <c r="I1289" s="7"/>
    </row>
    <row r="1290" spans="1:9" x14ac:dyDescent="0.3">
      <c r="A1290">
        <v>861120</v>
      </c>
      <c r="B1290">
        <v>1274</v>
      </c>
      <c r="C1290" s="1" t="s">
        <v>99</v>
      </c>
      <c r="D1290" s="3">
        <v>45100.018055555556</v>
      </c>
      <c r="E1290" t="s">
        <v>191</v>
      </c>
      <c r="F1290" t="s">
        <v>24</v>
      </c>
      <c r="G1290">
        <v>6826</v>
      </c>
      <c r="I1290" s="7"/>
    </row>
    <row r="1291" spans="1:9" x14ac:dyDescent="0.3">
      <c r="A1291">
        <v>861875</v>
      </c>
      <c r="B1291">
        <v>1398</v>
      </c>
      <c r="C1291" s="1" t="s">
        <v>108</v>
      </c>
      <c r="D1291" s="3">
        <v>45058.030555555553</v>
      </c>
      <c r="E1291" t="s">
        <v>191</v>
      </c>
      <c r="F1291" t="s">
        <v>52</v>
      </c>
      <c r="G1291">
        <v>3774</v>
      </c>
      <c r="I1291" s="7"/>
    </row>
    <row r="1292" spans="1:9" x14ac:dyDescent="0.3">
      <c r="A1292">
        <v>862127</v>
      </c>
      <c r="B1292">
        <v>1388</v>
      </c>
      <c r="C1292" s="1" t="s">
        <v>106</v>
      </c>
      <c r="D1292" s="3">
        <v>45140.057638888888</v>
      </c>
      <c r="E1292" t="s">
        <v>191</v>
      </c>
      <c r="F1292" t="s">
        <v>30</v>
      </c>
      <c r="G1292">
        <v>891</v>
      </c>
      <c r="I1292" s="7"/>
    </row>
    <row r="1293" spans="1:9" x14ac:dyDescent="0.3">
      <c r="A1293">
        <v>862595</v>
      </c>
      <c r="B1293">
        <v>1734</v>
      </c>
      <c r="C1293" s="1" t="s">
        <v>99</v>
      </c>
      <c r="D1293" s="3">
        <v>45101.031944444447</v>
      </c>
      <c r="E1293" t="s">
        <v>96</v>
      </c>
      <c r="F1293" t="s">
        <v>27</v>
      </c>
      <c r="G1293">
        <v>2309</v>
      </c>
      <c r="I1293" s="7"/>
    </row>
    <row r="1294" spans="1:9" x14ac:dyDescent="0.3">
      <c r="A1294">
        <v>862868</v>
      </c>
      <c r="B1294">
        <v>872</v>
      </c>
      <c r="C1294" s="1" t="s">
        <v>100</v>
      </c>
      <c r="D1294" s="3">
        <v>45094.972222222219</v>
      </c>
      <c r="E1294" t="s">
        <v>97</v>
      </c>
      <c r="F1294" t="s">
        <v>43</v>
      </c>
      <c r="G1294">
        <v>735</v>
      </c>
      <c r="I1294" s="7"/>
    </row>
    <row r="1295" spans="1:9" x14ac:dyDescent="0.3">
      <c r="A1295">
        <v>863202</v>
      </c>
      <c r="B1295">
        <v>1103</v>
      </c>
      <c r="C1295" s="1" t="s">
        <v>113</v>
      </c>
      <c r="D1295" s="3">
        <v>45159.058333333334</v>
      </c>
      <c r="E1295" t="s">
        <v>191</v>
      </c>
      <c r="F1295" t="s">
        <v>27</v>
      </c>
      <c r="G1295">
        <v>5136</v>
      </c>
      <c r="I1295" s="7"/>
    </row>
    <row r="1296" spans="1:9" x14ac:dyDescent="0.3">
      <c r="A1296">
        <v>863877</v>
      </c>
      <c r="B1296">
        <v>1217</v>
      </c>
      <c r="C1296" s="1" t="s">
        <v>99</v>
      </c>
      <c r="D1296" s="3">
        <v>45275.038194444445</v>
      </c>
      <c r="E1296" t="s">
        <v>98</v>
      </c>
      <c r="F1296" t="s">
        <v>25</v>
      </c>
      <c r="G1296">
        <v>509</v>
      </c>
      <c r="I1296" s="7"/>
    </row>
    <row r="1297" spans="1:9" x14ac:dyDescent="0.3">
      <c r="A1297">
        <v>864174</v>
      </c>
      <c r="B1297">
        <v>1442</v>
      </c>
      <c r="C1297" s="1" t="s">
        <v>99</v>
      </c>
      <c r="D1297" s="3">
        <v>45027.072916666664</v>
      </c>
      <c r="E1297" t="s">
        <v>98</v>
      </c>
      <c r="F1297" t="s">
        <v>80</v>
      </c>
      <c r="G1297">
        <v>1523</v>
      </c>
      <c r="I1297" s="7"/>
    </row>
    <row r="1298" spans="1:9" x14ac:dyDescent="0.3">
      <c r="A1298">
        <v>864744</v>
      </c>
      <c r="B1298">
        <v>709</v>
      </c>
      <c r="C1298" s="1" t="s">
        <v>100</v>
      </c>
      <c r="D1298" s="3">
        <v>44955.98541666667</v>
      </c>
      <c r="E1298" t="s">
        <v>96</v>
      </c>
      <c r="F1298" t="s">
        <v>54</v>
      </c>
      <c r="G1298">
        <v>2914</v>
      </c>
      <c r="I1298" s="7"/>
    </row>
    <row r="1299" spans="1:9" x14ac:dyDescent="0.3">
      <c r="A1299">
        <v>864760</v>
      </c>
      <c r="B1299">
        <v>1777</v>
      </c>
      <c r="C1299" s="1" t="s">
        <v>99</v>
      </c>
      <c r="D1299" s="3">
        <v>45195.050694444442</v>
      </c>
      <c r="E1299" t="s">
        <v>97</v>
      </c>
      <c r="F1299" t="s">
        <v>57</v>
      </c>
      <c r="G1299">
        <v>1621</v>
      </c>
      <c r="I1299" s="7"/>
    </row>
    <row r="1300" spans="1:9" x14ac:dyDescent="0.3">
      <c r="A1300">
        <v>865712</v>
      </c>
      <c r="B1300">
        <v>599</v>
      </c>
      <c r="C1300" s="1" t="s">
        <v>101</v>
      </c>
      <c r="D1300" s="3">
        <v>45174.068749999999</v>
      </c>
      <c r="E1300" t="s">
        <v>98</v>
      </c>
      <c r="F1300" t="s">
        <v>34</v>
      </c>
      <c r="G1300">
        <v>8680</v>
      </c>
      <c r="I1300" s="7"/>
    </row>
    <row r="1301" spans="1:9" x14ac:dyDescent="0.3">
      <c r="A1301">
        <v>866403</v>
      </c>
      <c r="B1301">
        <v>417</v>
      </c>
      <c r="C1301" s="1" t="s">
        <v>100</v>
      </c>
      <c r="D1301" s="3">
        <v>45109.991666666669</v>
      </c>
      <c r="E1301" t="s">
        <v>98</v>
      </c>
      <c r="F1301" t="s">
        <v>60</v>
      </c>
      <c r="G1301">
        <v>122</v>
      </c>
      <c r="I1301" s="7"/>
    </row>
    <row r="1302" spans="1:9" x14ac:dyDescent="0.3">
      <c r="A1302">
        <v>867012</v>
      </c>
      <c r="B1302">
        <v>557</v>
      </c>
      <c r="C1302" s="1" t="s">
        <v>109</v>
      </c>
      <c r="D1302" s="3">
        <v>44983.011111111111</v>
      </c>
      <c r="E1302" t="s">
        <v>97</v>
      </c>
      <c r="F1302" t="s">
        <v>63</v>
      </c>
      <c r="G1302">
        <v>7900</v>
      </c>
      <c r="I1302" s="7"/>
    </row>
    <row r="1303" spans="1:9" x14ac:dyDescent="0.3">
      <c r="A1303">
        <v>867108</v>
      </c>
      <c r="B1303">
        <v>1310</v>
      </c>
      <c r="C1303" s="1" t="s">
        <v>105</v>
      </c>
      <c r="D1303" s="3">
        <v>45147.052777777775</v>
      </c>
      <c r="E1303" t="s">
        <v>96</v>
      </c>
      <c r="F1303" t="s">
        <v>4</v>
      </c>
      <c r="G1303">
        <v>9531</v>
      </c>
      <c r="I1303" s="7"/>
    </row>
    <row r="1304" spans="1:9" x14ac:dyDescent="0.3">
      <c r="A1304">
        <v>867276</v>
      </c>
      <c r="B1304">
        <v>360</v>
      </c>
      <c r="C1304" s="1" t="s">
        <v>113</v>
      </c>
      <c r="D1304" s="3">
        <v>44938.043749999997</v>
      </c>
      <c r="E1304" t="s">
        <v>97</v>
      </c>
      <c r="F1304" t="s">
        <v>47</v>
      </c>
      <c r="G1304">
        <v>6820</v>
      </c>
      <c r="I1304" s="7"/>
    </row>
    <row r="1305" spans="1:9" x14ac:dyDescent="0.3">
      <c r="A1305">
        <v>867382</v>
      </c>
      <c r="B1305">
        <v>1007</v>
      </c>
      <c r="C1305" s="1" t="s">
        <v>99</v>
      </c>
      <c r="D1305" s="3">
        <v>44954.024305555555</v>
      </c>
      <c r="E1305" t="s">
        <v>98</v>
      </c>
      <c r="F1305" t="s">
        <v>60</v>
      </c>
      <c r="G1305">
        <v>2855</v>
      </c>
      <c r="I1305" s="7"/>
    </row>
    <row r="1306" spans="1:9" x14ac:dyDescent="0.3">
      <c r="A1306">
        <v>869884</v>
      </c>
      <c r="B1306">
        <v>1701</v>
      </c>
      <c r="C1306" s="1" t="s">
        <v>99</v>
      </c>
      <c r="D1306" s="3">
        <v>45256.03402777778</v>
      </c>
      <c r="E1306" t="s">
        <v>191</v>
      </c>
      <c r="F1306" t="s">
        <v>61</v>
      </c>
      <c r="G1306">
        <v>4256</v>
      </c>
      <c r="I1306" s="7"/>
    </row>
    <row r="1307" spans="1:9" x14ac:dyDescent="0.3">
      <c r="A1307">
        <v>869899</v>
      </c>
      <c r="B1307">
        <v>623</v>
      </c>
      <c r="C1307" s="1" t="s">
        <v>113</v>
      </c>
      <c r="D1307" s="3">
        <v>45097.067361111112</v>
      </c>
      <c r="E1307" t="s">
        <v>97</v>
      </c>
      <c r="F1307" t="s">
        <v>40</v>
      </c>
      <c r="G1307">
        <v>7143</v>
      </c>
      <c r="I1307" s="7"/>
    </row>
    <row r="1308" spans="1:9" x14ac:dyDescent="0.3">
      <c r="A1308">
        <v>870081</v>
      </c>
      <c r="B1308">
        <v>1667</v>
      </c>
      <c r="C1308" s="1" t="s">
        <v>100</v>
      </c>
      <c r="D1308" s="3">
        <v>45099.039583333331</v>
      </c>
      <c r="E1308" t="s">
        <v>98</v>
      </c>
      <c r="F1308" t="s">
        <v>81</v>
      </c>
      <c r="G1308">
        <v>1176</v>
      </c>
      <c r="I1308" s="7"/>
    </row>
    <row r="1309" spans="1:9" x14ac:dyDescent="0.3">
      <c r="A1309">
        <v>870973</v>
      </c>
      <c r="B1309">
        <v>429</v>
      </c>
      <c r="C1309" s="1" t="s">
        <v>109</v>
      </c>
      <c r="D1309" s="3">
        <v>45225.974305555559</v>
      </c>
      <c r="E1309" t="s">
        <v>97</v>
      </c>
      <c r="F1309" t="s">
        <v>18</v>
      </c>
      <c r="G1309">
        <v>2728</v>
      </c>
      <c r="I1309" s="7"/>
    </row>
    <row r="1310" spans="1:9" x14ac:dyDescent="0.3">
      <c r="A1310">
        <v>871057</v>
      </c>
      <c r="B1310">
        <v>52</v>
      </c>
      <c r="C1310" s="1" t="s">
        <v>99</v>
      </c>
      <c r="D1310" s="3">
        <v>45240.019444444442</v>
      </c>
      <c r="E1310" t="s">
        <v>98</v>
      </c>
      <c r="F1310" t="s">
        <v>28</v>
      </c>
      <c r="G1310">
        <v>6246</v>
      </c>
      <c r="I1310" s="7"/>
    </row>
    <row r="1311" spans="1:9" x14ac:dyDescent="0.3">
      <c r="A1311">
        <v>871258</v>
      </c>
      <c r="B1311">
        <v>461</v>
      </c>
      <c r="C1311" s="1" t="s">
        <v>101</v>
      </c>
      <c r="D1311" s="3">
        <v>45072.023611111108</v>
      </c>
      <c r="E1311" t="s">
        <v>97</v>
      </c>
      <c r="F1311" t="s">
        <v>31</v>
      </c>
      <c r="G1311">
        <v>2564</v>
      </c>
      <c r="I1311" s="7"/>
    </row>
    <row r="1312" spans="1:9" x14ac:dyDescent="0.3">
      <c r="A1312">
        <v>872066</v>
      </c>
      <c r="B1312">
        <v>510</v>
      </c>
      <c r="C1312" s="1" t="s">
        <v>99</v>
      </c>
      <c r="D1312" s="3">
        <v>45203.992361111108</v>
      </c>
      <c r="E1312" t="s">
        <v>97</v>
      </c>
      <c r="F1312" t="s">
        <v>27</v>
      </c>
      <c r="G1312">
        <v>7354</v>
      </c>
      <c r="I1312" s="7"/>
    </row>
    <row r="1313" spans="1:9" x14ac:dyDescent="0.3">
      <c r="A1313">
        <v>874091</v>
      </c>
      <c r="B1313">
        <v>1236</v>
      </c>
      <c r="C1313" s="1" t="s">
        <v>99</v>
      </c>
      <c r="D1313" s="3">
        <v>45121.970833333333</v>
      </c>
      <c r="E1313" t="s">
        <v>98</v>
      </c>
      <c r="F1313" t="s">
        <v>39</v>
      </c>
      <c r="G1313">
        <v>54</v>
      </c>
      <c r="I1313" s="7"/>
    </row>
    <row r="1314" spans="1:9" x14ac:dyDescent="0.3">
      <c r="A1314">
        <v>875005</v>
      </c>
      <c r="B1314">
        <v>1859</v>
      </c>
      <c r="C1314" s="1" t="s">
        <v>105</v>
      </c>
      <c r="D1314" s="3">
        <v>45100.986805555556</v>
      </c>
      <c r="E1314" t="s">
        <v>98</v>
      </c>
      <c r="F1314" t="s">
        <v>27</v>
      </c>
      <c r="G1314">
        <v>538</v>
      </c>
      <c r="I1314" s="7"/>
    </row>
    <row r="1315" spans="1:9" x14ac:dyDescent="0.3">
      <c r="A1315">
        <v>875015</v>
      </c>
      <c r="B1315">
        <v>849</v>
      </c>
      <c r="C1315" s="1" t="s">
        <v>100</v>
      </c>
      <c r="D1315" s="3">
        <v>45162.017361111109</v>
      </c>
      <c r="E1315" t="s">
        <v>191</v>
      </c>
      <c r="F1315" t="s">
        <v>43</v>
      </c>
      <c r="G1315">
        <v>235</v>
      </c>
      <c r="I1315" s="7"/>
    </row>
    <row r="1316" spans="1:9" x14ac:dyDescent="0.3">
      <c r="A1316">
        <v>875813</v>
      </c>
      <c r="B1316">
        <v>1088</v>
      </c>
      <c r="C1316" s="1" t="s">
        <v>113</v>
      </c>
      <c r="D1316" s="3">
        <v>45046.007638888892</v>
      </c>
      <c r="E1316" t="s">
        <v>191</v>
      </c>
      <c r="F1316" t="s">
        <v>62</v>
      </c>
      <c r="G1316">
        <v>1198</v>
      </c>
      <c r="I1316" s="7"/>
    </row>
    <row r="1317" spans="1:9" x14ac:dyDescent="0.3">
      <c r="A1317">
        <v>875981</v>
      </c>
      <c r="B1317">
        <v>991</v>
      </c>
      <c r="C1317" s="1" t="s">
        <v>99</v>
      </c>
      <c r="D1317" s="3">
        <v>45174.051388888889</v>
      </c>
      <c r="E1317" t="s">
        <v>98</v>
      </c>
      <c r="F1317" t="s">
        <v>21</v>
      </c>
      <c r="G1317">
        <v>6567</v>
      </c>
      <c r="I1317" s="7"/>
    </row>
    <row r="1318" spans="1:9" x14ac:dyDescent="0.3">
      <c r="A1318">
        <v>876685</v>
      </c>
      <c r="B1318">
        <v>1061</v>
      </c>
      <c r="C1318" s="1" t="s">
        <v>102</v>
      </c>
      <c r="D1318" s="3">
        <v>44950.98541666667</v>
      </c>
      <c r="E1318" t="s">
        <v>98</v>
      </c>
      <c r="F1318" t="s">
        <v>66</v>
      </c>
      <c r="G1318">
        <v>3507</v>
      </c>
      <c r="I1318" s="7"/>
    </row>
    <row r="1319" spans="1:9" x14ac:dyDescent="0.3">
      <c r="A1319">
        <v>877616</v>
      </c>
      <c r="B1319">
        <v>1685</v>
      </c>
      <c r="C1319" s="1" t="s">
        <v>99</v>
      </c>
      <c r="D1319" s="3">
        <v>45279</v>
      </c>
      <c r="E1319" t="s">
        <v>97</v>
      </c>
      <c r="F1319" t="s">
        <v>29</v>
      </c>
      <c r="G1319">
        <v>6662</v>
      </c>
      <c r="I1319" s="7"/>
    </row>
    <row r="1320" spans="1:9" x14ac:dyDescent="0.3">
      <c r="A1320">
        <v>877681</v>
      </c>
      <c r="B1320">
        <v>166</v>
      </c>
      <c r="C1320" s="1" t="s">
        <v>100</v>
      </c>
      <c r="D1320" s="3">
        <v>45284.078472222223</v>
      </c>
      <c r="E1320" t="s">
        <v>96</v>
      </c>
      <c r="F1320" t="s">
        <v>9</v>
      </c>
      <c r="G1320">
        <v>2796</v>
      </c>
      <c r="I1320" s="7"/>
    </row>
    <row r="1321" spans="1:9" x14ac:dyDescent="0.3">
      <c r="A1321">
        <v>877784</v>
      </c>
      <c r="B1321">
        <v>422</v>
      </c>
      <c r="C1321" s="1" t="s">
        <v>113</v>
      </c>
      <c r="D1321" s="3">
        <v>44984.951388888891</v>
      </c>
      <c r="E1321" t="s">
        <v>96</v>
      </c>
      <c r="F1321" t="s">
        <v>30</v>
      </c>
      <c r="G1321">
        <v>9049</v>
      </c>
      <c r="I1321" s="7"/>
    </row>
    <row r="1322" spans="1:9" x14ac:dyDescent="0.3">
      <c r="A1322">
        <v>878611</v>
      </c>
      <c r="B1322">
        <v>1668</v>
      </c>
      <c r="C1322" s="1" t="s">
        <v>99</v>
      </c>
      <c r="D1322" s="3">
        <v>45254.036805555559</v>
      </c>
      <c r="E1322" t="s">
        <v>191</v>
      </c>
      <c r="F1322" t="s">
        <v>67</v>
      </c>
      <c r="G1322">
        <v>3591</v>
      </c>
      <c r="I1322" s="7"/>
    </row>
    <row r="1323" spans="1:9" x14ac:dyDescent="0.3">
      <c r="A1323">
        <v>878658</v>
      </c>
      <c r="B1323">
        <v>780</v>
      </c>
      <c r="C1323" s="1" t="s">
        <v>113</v>
      </c>
      <c r="D1323" s="3">
        <v>45217.061111111114</v>
      </c>
      <c r="E1323" t="s">
        <v>96</v>
      </c>
      <c r="F1323" t="s">
        <v>53</v>
      </c>
      <c r="G1323">
        <v>3114</v>
      </c>
      <c r="I1323" s="7"/>
    </row>
    <row r="1324" spans="1:9" x14ac:dyDescent="0.3">
      <c r="A1324">
        <v>878771</v>
      </c>
      <c r="B1324">
        <v>194</v>
      </c>
      <c r="C1324" s="1" t="s">
        <v>113</v>
      </c>
      <c r="D1324" s="3">
        <v>45128.081944444442</v>
      </c>
      <c r="E1324" t="s">
        <v>191</v>
      </c>
      <c r="F1324" t="s">
        <v>33</v>
      </c>
      <c r="G1324">
        <v>7705</v>
      </c>
      <c r="I1324" s="7"/>
    </row>
    <row r="1325" spans="1:9" x14ac:dyDescent="0.3">
      <c r="A1325">
        <v>879541</v>
      </c>
      <c r="B1325">
        <v>907</v>
      </c>
      <c r="C1325" s="1" t="s">
        <v>108</v>
      </c>
      <c r="D1325" s="3">
        <v>45164.956944444442</v>
      </c>
      <c r="E1325" t="s">
        <v>191</v>
      </c>
      <c r="F1325" t="s">
        <v>34</v>
      </c>
      <c r="G1325">
        <v>1465</v>
      </c>
      <c r="I1325" s="7"/>
    </row>
    <row r="1326" spans="1:9" x14ac:dyDescent="0.3">
      <c r="A1326">
        <v>879819</v>
      </c>
      <c r="B1326">
        <v>286</v>
      </c>
      <c r="C1326" s="1" t="s">
        <v>99</v>
      </c>
      <c r="D1326" s="3">
        <v>45085.035416666666</v>
      </c>
      <c r="E1326" t="s">
        <v>96</v>
      </c>
      <c r="F1326" t="s">
        <v>68</v>
      </c>
      <c r="G1326">
        <v>6894</v>
      </c>
      <c r="I1326" s="7"/>
    </row>
    <row r="1327" spans="1:9" x14ac:dyDescent="0.3">
      <c r="A1327">
        <v>881346</v>
      </c>
      <c r="B1327">
        <v>327</v>
      </c>
      <c r="C1327" s="1" t="s">
        <v>113</v>
      </c>
      <c r="D1327" s="3">
        <v>45279.986111111109</v>
      </c>
      <c r="E1327" t="s">
        <v>96</v>
      </c>
      <c r="F1327" t="s">
        <v>69</v>
      </c>
      <c r="G1327">
        <v>8816</v>
      </c>
      <c r="I1327" s="7"/>
    </row>
    <row r="1328" spans="1:9" x14ac:dyDescent="0.3">
      <c r="A1328">
        <v>882347</v>
      </c>
      <c r="B1328">
        <v>1938</v>
      </c>
      <c r="C1328" s="1" t="s">
        <v>99</v>
      </c>
      <c r="D1328" s="3">
        <v>45187.940972222219</v>
      </c>
      <c r="E1328" t="s">
        <v>97</v>
      </c>
      <c r="F1328" t="s">
        <v>43</v>
      </c>
      <c r="G1328">
        <v>3811</v>
      </c>
      <c r="I1328" s="7"/>
    </row>
    <row r="1329" spans="1:9" x14ac:dyDescent="0.3">
      <c r="A1329">
        <v>883228</v>
      </c>
      <c r="B1329">
        <v>1251</v>
      </c>
      <c r="C1329" s="1" t="s">
        <v>99</v>
      </c>
      <c r="D1329" s="3">
        <v>45035.058333333334</v>
      </c>
      <c r="E1329" t="s">
        <v>96</v>
      </c>
      <c r="F1329" t="s">
        <v>38</v>
      </c>
      <c r="G1329">
        <v>381</v>
      </c>
      <c r="I1329" s="7"/>
    </row>
    <row r="1330" spans="1:9" x14ac:dyDescent="0.3">
      <c r="A1330">
        <v>883461</v>
      </c>
      <c r="B1330">
        <v>1023</v>
      </c>
      <c r="C1330" s="1" t="s">
        <v>109</v>
      </c>
      <c r="D1330" s="3">
        <v>45235.961805555555</v>
      </c>
      <c r="E1330" t="s">
        <v>191</v>
      </c>
      <c r="F1330" t="s">
        <v>69</v>
      </c>
      <c r="G1330">
        <v>7192</v>
      </c>
      <c r="I1330" s="7"/>
    </row>
    <row r="1331" spans="1:9" x14ac:dyDescent="0.3">
      <c r="A1331">
        <v>883497</v>
      </c>
      <c r="B1331">
        <v>954</v>
      </c>
      <c r="C1331" s="1" t="s">
        <v>113</v>
      </c>
      <c r="D1331" s="3">
        <v>45141.040277777778</v>
      </c>
      <c r="E1331" t="s">
        <v>98</v>
      </c>
      <c r="F1331" t="s">
        <v>24</v>
      </c>
      <c r="G1331">
        <v>1216</v>
      </c>
      <c r="I1331" s="7"/>
    </row>
    <row r="1332" spans="1:9" x14ac:dyDescent="0.3">
      <c r="A1332">
        <v>884628</v>
      </c>
      <c r="B1332">
        <v>464</v>
      </c>
      <c r="C1332" s="1" t="s">
        <v>107</v>
      </c>
      <c r="D1332" s="3">
        <v>45266.000694444447</v>
      </c>
      <c r="E1332" t="s">
        <v>98</v>
      </c>
      <c r="F1332" t="s">
        <v>22</v>
      </c>
      <c r="G1332">
        <v>7177</v>
      </c>
      <c r="I1332" s="7"/>
    </row>
    <row r="1333" spans="1:9" x14ac:dyDescent="0.3">
      <c r="A1333">
        <v>885377</v>
      </c>
      <c r="B1333">
        <v>1622</v>
      </c>
      <c r="C1333" s="1" t="s">
        <v>100</v>
      </c>
      <c r="D1333" s="3">
        <v>44968.037499999999</v>
      </c>
      <c r="E1333" t="s">
        <v>96</v>
      </c>
      <c r="F1333" t="s">
        <v>41</v>
      </c>
      <c r="G1333">
        <v>7139</v>
      </c>
      <c r="I1333" s="7"/>
    </row>
    <row r="1334" spans="1:9" x14ac:dyDescent="0.3">
      <c r="A1334">
        <v>885750</v>
      </c>
      <c r="B1334">
        <v>1837</v>
      </c>
      <c r="C1334" s="1" t="s">
        <v>110</v>
      </c>
      <c r="D1334" s="3">
        <v>45267.039583333331</v>
      </c>
      <c r="E1334" t="s">
        <v>97</v>
      </c>
      <c r="F1334" t="s">
        <v>19</v>
      </c>
      <c r="G1334">
        <v>1520</v>
      </c>
      <c r="I1334" s="7"/>
    </row>
    <row r="1335" spans="1:9" x14ac:dyDescent="0.3">
      <c r="A1335">
        <v>885987</v>
      </c>
      <c r="B1335">
        <v>1601</v>
      </c>
      <c r="C1335" s="1" t="s">
        <v>100</v>
      </c>
      <c r="D1335" s="3">
        <v>45226.015972222223</v>
      </c>
      <c r="E1335" t="s">
        <v>97</v>
      </c>
      <c r="F1335" t="s">
        <v>35</v>
      </c>
      <c r="G1335">
        <v>8973</v>
      </c>
      <c r="I1335" s="7"/>
    </row>
    <row r="1336" spans="1:9" x14ac:dyDescent="0.3">
      <c r="A1336">
        <v>886188</v>
      </c>
      <c r="B1336">
        <v>581</v>
      </c>
      <c r="C1336" s="1" t="s">
        <v>99</v>
      </c>
      <c r="D1336" s="3">
        <v>45202.05</v>
      </c>
      <c r="E1336" t="s">
        <v>98</v>
      </c>
      <c r="F1336" t="s">
        <v>76</v>
      </c>
      <c r="G1336">
        <v>5000</v>
      </c>
      <c r="I1336" s="7"/>
    </row>
    <row r="1337" spans="1:9" x14ac:dyDescent="0.3">
      <c r="A1337">
        <v>887239</v>
      </c>
      <c r="B1337">
        <v>1157</v>
      </c>
      <c r="C1337" s="1" t="s">
        <v>106</v>
      </c>
      <c r="D1337" s="3">
        <v>45101.086805555555</v>
      </c>
      <c r="E1337" t="s">
        <v>98</v>
      </c>
      <c r="F1337" t="s">
        <v>28</v>
      </c>
      <c r="G1337">
        <v>9005</v>
      </c>
      <c r="I1337" s="7"/>
    </row>
    <row r="1338" spans="1:9" x14ac:dyDescent="0.3">
      <c r="A1338">
        <v>888702</v>
      </c>
      <c r="B1338">
        <v>746</v>
      </c>
      <c r="C1338" s="1" t="s">
        <v>99</v>
      </c>
      <c r="D1338" s="3">
        <v>45188.036111111112</v>
      </c>
      <c r="E1338" t="s">
        <v>97</v>
      </c>
      <c r="F1338" t="s">
        <v>14</v>
      </c>
      <c r="G1338">
        <v>98</v>
      </c>
      <c r="I1338" s="7"/>
    </row>
    <row r="1339" spans="1:9" x14ac:dyDescent="0.3">
      <c r="A1339">
        <v>888938</v>
      </c>
      <c r="B1339">
        <v>1606</v>
      </c>
      <c r="C1339" s="1" t="s">
        <v>100</v>
      </c>
      <c r="D1339" s="3">
        <v>45170.06527777778</v>
      </c>
      <c r="E1339" t="s">
        <v>96</v>
      </c>
      <c r="F1339" t="s">
        <v>43</v>
      </c>
      <c r="G1339">
        <v>1061</v>
      </c>
      <c r="I1339" s="7"/>
    </row>
    <row r="1340" spans="1:9" x14ac:dyDescent="0.3">
      <c r="A1340">
        <v>889356</v>
      </c>
      <c r="B1340">
        <v>1246</v>
      </c>
      <c r="C1340" s="1" t="s">
        <v>100</v>
      </c>
      <c r="D1340" s="3">
        <v>45002.027083333334</v>
      </c>
      <c r="E1340" t="s">
        <v>96</v>
      </c>
      <c r="F1340" t="s">
        <v>46</v>
      </c>
      <c r="G1340">
        <v>2670</v>
      </c>
      <c r="I1340" s="7"/>
    </row>
    <row r="1341" spans="1:9" x14ac:dyDescent="0.3">
      <c r="A1341">
        <v>890131</v>
      </c>
      <c r="B1341">
        <v>879</v>
      </c>
      <c r="C1341" s="1" t="s">
        <v>99</v>
      </c>
      <c r="D1341" s="3">
        <v>45197.07708333333</v>
      </c>
      <c r="E1341" t="s">
        <v>98</v>
      </c>
      <c r="F1341" t="s">
        <v>43</v>
      </c>
      <c r="G1341">
        <v>3832</v>
      </c>
      <c r="I1341" s="7"/>
    </row>
    <row r="1342" spans="1:9" x14ac:dyDescent="0.3">
      <c r="A1342">
        <v>890922</v>
      </c>
      <c r="B1342">
        <v>1077</v>
      </c>
      <c r="C1342" s="1" t="s">
        <v>113</v>
      </c>
      <c r="D1342" s="3">
        <v>45139.973611111112</v>
      </c>
      <c r="E1342" t="s">
        <v>191</v>
      </c>
      <c r="F1342" t="s">
        <v>47</v>
      </c>
      <c r="G1342">
        <v>2256</v>
      </c>
      <c r="I1342" s="7"/>
    </row>
    <row r="1343" spans="1:9" x14ac:dyDescent="0.3">
      <c r="A1343">
        <v>892608</v>
      </c>
      <c r="B1343">
        <v>417</v>
      </c>
      <c r="C1343" s="1" t="s">
        <v>100</v>
      </c>
      <c r="D1343" s="3">
        <v>45270.011111111111</v>
      </c>
      <c r="E1343" t="s">
        <v>96</v>
      </c>
      <c r="F1343" t="s">
        <v>18</v>
      </c>
      <c r="G1343">
        <v>9919</v>
      </c>
      <c r="I1343" s="7"/>
    </row>
    <row r="1344" spans="1:9" x14ac:dyDescent="0.3">
      <c r="A1344">
        <v>892773</v>
      </c>
      <c r="B1344">
        <v>1804</v>
      </c>
      <c r="C1344" s="1" t="s">
        <v>101</v>
      </c>
      <c r="D1344" s="3">
        <v>45275.967361111114</v>
      </c>
      <c r="E1344" t="s">
        <v>96</v>
      </c>
      <c r="F1344" t="s">
        <v>21</v>
      </c>
      <c r="G1344">
        <v>999</v>
      </c>
      <c r="I1344" s="7"/>
    </row>
    <row r="1345" spans="1:9" x14ac:dyDescent="0.3">
      <c r="A1345">
        <v>893103</v>
      </c>
      <c r="B1345">
        <v>1877</v>
      </c>
      <c r="C1345" s="1" t="s">
        <v>105</v>
      </c>
      <c r="D1345" s="3">
        <v>44965.981249999997</v>
      </c>
      <c r="E1345" t="s">
        <v>96</v>
      </c>
      <c r="F1345" t="s">
        <v>43</v>
      </c>
      <c r="G1345">
        <v>1604</v>
      </c>
      <c r="I1345" s="7"/>
    </row>
    <row r="1346" spans="1:9" x14ac:dyDescent="0.3">
      <c r="A1346">
        <v>893771</v>
      </c>
      <c r="B1346">
        <v>416</v>
      </c>
      <c r="C1346" s="1" t="s">
        <v>113</v>
      </c>
      <c r="D1346" s="3">
        <v>45170.023611111108</v>
      </c>
      <c r="E1346" t="s">
        <v>191</v>
      </c>
      <c r="F1346" t="s">
        <v>29</v>
      </c>
      <c r="G1346">
        <v>1398</v>
      </c>
      <c r="I1346" s="7"/>
    </row>
    <row r="1347" spans="1:9" x14ac:dyDescent="0.3">
      <c r="A1347">
        <v>894762</v>
      </c>
      <c r="B1347">
        <v>393</v>
      </c>
      <c r="C1347" s="1" t="s">
        <v>113</v>
      </c>
      <c r="D1347" s="3">
        <v>45141.027777777781</v>
      </c>
      <c r="E1347" t="s">
        <v>97</v>
      </c>
      <c r="F1347" t="s">
        <v>9</v>
      </c>
      <c r="G1347">
        <v>4907</v>
      </c>
      <c r="I1347" s="7"/>
    </row>
    <row r="1348" spans="1:9" x14ac:dyDescent="0.3">
      <c r="A1348">
        <v>894938</v>
      </c>
      <c r="B1348">
        <v>1376</v>
      </c>
      <c r="C1348" s="1" t="s">
        <v>99</v>
      </c>
      <c r="D1348" s="3">
        <v>44945.978472222225</v>
      </c>
      <c r="E1348" t="s">
        <v>97</v>
      </c>
      <c r="F1348" t="s">
        <v>30</v>
      </c>
      <c r="G1348">
        <v>7358</v>
      </c>
      <c r="I1348" s="7"/>
    </row>
    <row r="1349" spans="1:9" x14ac:dyDescent="0.3">
      <c r="A1349">
        <v>895383</v>
      </c>
      <c r="B1349">
        <v>854</v>
      </c>
      <c r="C1349" s="1" t="s">
        <v>99</v>
      </c>
      <c r="D1349" s="3">
        <v>45090.070833333331</v>
      </c>
      <c r="E1349" t="s">
        <v>96</v>
      </c>
      <c r="F1349" t="s">
        <v>67</v>
      </c>
      <c r="G1349">
        <v>7452</v>
      </c>
      <c r="I1349" s="7"/>
    </row>
    <row r="1350" spans="1:9" x14ac:dyDescent="0.3">
      <c r="A1350">
        <v>895436</v>
      </c>
      <c r="B1350">
        <v>346</v>
      </c>
      <c r="C1350" s="1" t="s">
        <v>105</v>
      </c>
      <c r="D1350" s="3">
        <v>45177.026388888888</v>
      </c>
      <c r="E1350" t="s">
        <v>96</v>
      </c>
      <c r="F1350" t="s">
        <v>32</v>
      </c>
      <c r="G1350">
        <v>6750</v>
      </c>
      <c r="I1350" s="7"/>
    </row>
    <row r="1351" spans="1:9" x14ac:dyDescent="0.3">
      <c r="A1351">
        <v>896228</v>
      </c>
      <c r="B1351">
        <v>741</v>
      </c>
      <c r="C1351" s="1" t="s">
        <v>99</v>
      </c>
      <c r="D1351" s="3">
        <v>45235.008333333331</v>
      </c>
      <c r="E1351" t="s">
        <v>191</v>
      </c>
      <c r="F1351" t="s">
        <v>33</v>
      </c>
      <c r="G1351">
        <v>3208</v>
      </c>
      <c r="I1351" s="7"/>
    </row>
    <row r="1352" spans="1:9" x14ac:dyDescent="0.3">
      <c r="A1352">
        <v>897460</v>
      </c>
      <c r="B1352">
        <v>711</v>
      </c>
      <c r="C1352" s="1" t="s">
        <v>99</v>
      </c>
      <c r="D1352" s="3">
        <v>45193.961805555555</v>
      </c>
      <c r="E1352" t="s">
        <v>97</v>
      </c>
      <c r="F1352" t="s">
        <v>34</v>
      </c>
      <c r="G1352">
        <v>3851</v>
      </c>
      <c r="I1352" s="7"/>
    </row>
    <row r="1353" spans="1:9" x14ac:dyDescent="0.3">
      <c r="A1353">
        <v>897997</v>
      </c>
      <c r="B1353">
        <v>1884</v>
      </c>
      <c r="C1353" s="1" t="s">
        <v>99</v>
      </c>
      <c r="D1353" s="3">
        <v>45024.962500000001</v>
      </c>
      <c r="E1353" t="s">
        <v>97</v>
      </c>
      <c r="F1353" t="s">
        <v>35</v>
      </c>
      <c r="G1353">
        <v>1149</v>
      </c>
      <c r="I1353" s="7"/>
    </row>
    <row r="1354" spans="1:9" x14ac:dyDescent="0.3">
      <c r="A1354">
        <v>899461</v>
      </c>
      <c r="B1354">
        <v>1382</v>
      </c>
      <c r="C1354" s="1" t="s">
        <v>105</v>
      </c>
      <c r="D1354" s="3">
        <v>45006.012499999997</v>
      </c>
      <c r="E1354" t="s">
        <v>97</v>
      </c>
      <c r="F1354" t="s">
        <v>36</v>
      </c>
      <c r="G1354">
        <v>6071</v>
      </c>
      <c r="I1354" s="7"/>
    </row>
    <row r="1355" spans="1:9" x14ac:dyDescent="0.3">
      <c r="A1355">
        <v>899739</v>
      </c>
      <c r="B1355">
        <v>842</v>
      </c>
      <c r="C1355" s="1" t="s">
        <v>100</v>
      </c>
      <c r="D1355" s="3">
        <v>44932.033333333333</v>
      </c>
      <c r="E1355" t="s">
        <v>97</v>
      </c>
      <c r="F1355" t="s">
        <v>43</v>
      </c>
      <c r="G1355">
        <v>3937</v>
      </c>
      <c r="I1355" s="7"/>
    </row>
    <row r="1356" spans="1:9" x14ac:dyDescent="0.3">
      <c r="A1356">
        <v>899991</v>
      </c>
      <c r="B1356">
        <v>980</v>
      </c>
      <c r="C1356" s="1" t="s">
        <v>99</v>
      </c>
      <c r="D1356" s="3">
        <v>44935.989583333336</v>
      </c>
      <c r="E1356" t="s">
        <v>97</v>
      </c>
      <c r="F1356" t="s">
        <v>38</v>
      </c>
      <c r="G1356">
        <v>4447</v>
      </c>
      <c r="I1356" s="7"/>
    </row>
    <row r="1357" spans="1:9" x14ac:dyDescent="0.3">
      <c r="A1357">
        <v>901917</v>
      </c>
      <c r="B1357">
        <v>195</v>
      </c>
      <c r="C1357" s="1" t="s">
        <v>99</v>
      </c>
      <c r="D1357" s="3">
        <v>45124.068749999999</v>
      </c>
      <c r="E1357" t="s">
        <v>96</v>
      </c>
      <c r="F1357" t="s">
        <v>39</v>
      </c>
      <c r="G1357">
        <v>1318</v>
      </c>
      <c r="I1357" s="7"/>
    </row>
    <row r="1358" spans="1:9" x14ac:dyDescent="0.3">
      <c r="A1358">
        <v>903650</v>
      </c>
      <c r="B1358">
        <v>1971</v>
      </c>
      <c r="C1358" s="1" t="s">
        <v>105</v>
      </c>
      <c r="D1358" s="3">
        <v>44999.990277777775</v>
      </c>
      <c r="E1358" t="s">
        <v>191</v>
      </c>
      <c r="F1358" t="s">
        <v>24</v>
      </c>
      <c r="G1358">
        <v>8993</v>
      </c>
      <c r="I1358" s="7"/>
    </row>
    <row r="1359" spans="1:9" x14ac:dyDescent="0.3">
      <c r="A1359">
        <v>904533</v>
      </c>
      <c r="B1359">
        <v>223</v>
      </c>
      <c r="C1359" s="1" t="s">
        <v>113</v>
      </c>
      <c r="D1359" s="3">
        <v>45083.057638888888</v>
      </c>
      <c r="E1359" t="s">
        <v>97</v>
      </c>
      <c r="F1359" t="s">
        <v>22</v>
      </c>
      <c r="G1359">
        <v>6781</v>
      </c>
      <c r="I1359" s="7"/>
    </row>
    <row r="1360" spans="1:9" x14ac:dyDescent="0.3">
      <c r="A1360">
        <v>904997</v>
      </c>
      <c r="B1360">
        <v>909</v>
      </c>
      <c r="C1360" s="1" t="s">
        <v>113</v>
      </c>
      <c r="D1360" s="3">
        <v>45237.949305555558</v>
      </c>
      <c r="E1360" t="s">
        <v>98</v>
      </c>
      <c r="F1360" t="s">
        <v>41</v>
      </c>
      <c r="G1360">
        <v>9811</v>
      </c>
      <c r="I1360" s="7"/>
    </row>
    <row r="1361" spans="1:9" x14ac:dyDescent="0.3">
      <c r="A1361">
        <v>906886</v>
      </c>
      <c r="B1361">
        <v>373</v>
      </c>
      <c r="C1361" s="1" t="s">
        <v>113</v>
      </c>
      <c r="D1361" s="3">
        <v>44994.032638888886</v>
      </c>
      <c r="E1361" t="s">
        <v>96</v>
      </c>
      <c r="F1361" t="s">
        <v>42</v>
      </c>
      <c r="G1361">
        <v>7915</v>
      </c>
      <c r="I1361" s="7"/>
    </row>
    <row r="1362" spans="1:9" x14ac:dyDescent="0.3">
      <c r="A1362">
        <v>908364</v>
      </c>
      <c r="B1362">
        <v>617</v>
      </c>
      <c r="C1362" s="1" t="s">
        <v>99</v>
      </c>
      <c r="D1362" s="3">
        <v>45078.996527777781</v>
      </c>
      <c r="E1362" t="s">
        <v>96</v>
      </c>
      <c r="F1362" t="s">
        <v>43</v>
      </c>
      <c r="G1362">
        <v>5116</v>
      </c>
      <c r="I1362" s="7"/>
    </row>
    <row r="1363" spans="1:9" x14ac:dyDescent="0.3">
      <c r="A1363">
        <v>908702</v>
      </c>
      <c r="B1363">
        <v>1392</v>
      </c>
      <c r="C1363" s="1" t="s">
        <v>111</v>
      </c>
      <c r="D1363" s="3">
        <v>45183.970833333333</v>
      </c>
      <c r="E1363" t="s">
        <v>98</v>
      </c>
      <c r="F1363" t="s">
        <v>15</v>
      </c>
      <c r="G1363">
        <v>8379</v>
      </c>
      <c r="I1363" s="7"/>
    </row>
    <row r="1364" spans="1:9" x14ac:dyDescent="0.3">
      <c r="A1364">
        <v>909180</v>
      </c>
      <c r="B1364">
        <v>667</v>
      </c>
      <c r="C1364" s="1" t="s">
        <v>100</v>
      </c>
      <c r="D1364" s="3">
        <v>45078.033333333333</v>
      </c>
      <c r="E1364" t="s">
        <v>191</v>
      </c>
      <c r="F1364" t="s">
        <v>12</v>
      </c>
      <c r="G1364">
        <v>1650</v>
      </c>
      <c r="I1364" s="7"/>
    </row>
    <row r="1365" spans="1:9" x14ac:dyDescent="0.3">
      <c r="A1365">
        <v>910034</v>
      </c>
      <c r="B1365">
        <v>1798</v>
      </c>
      <c r="C1365" s="1" t="s">
        <v>99</v>
      </c>
      <c r="D1365" s="3">
        <v>45177.979861111111</v>
      </c>
      <c r="E1365" t="s">
        <v>98</v>
      </c>
      <c r="F1365" t="s">
        <v>29</v>
      </c>
      <c r="G1365">
        <v>3805</v>
      </c>
      <c r="I1365" s="7"/>
    </row>
    <row r="1366" spans="1:9" x14ac:dyDescent="0.3">
      <c r="A1366">
        <v>910121</v>
      </c>
      <c r="B1366">
        <v>549</v>
      </c>
      <c r="C1366" s="1" t="s">
        <v>99</v>
      </c>
      <c r="D1366" s="3">
        <v>45154.013194444444</v>
      </c>
      <c r="E1366" t="s">
        <v>97</v>
      </c>
      <c r="F1366" t="s">
        <v>27</v>
      </c>
      <c r="G1366">
        <v>767</v>
      </c>
      <c r="I1366" s="7"/>
    </row>
    <row r="1367" spans="1:9" x14ac:dyDescent="0.3">
      <c r="A1367">
        <v>911307</v>
      </c>
      <c r="B1367">
        <v>1606</v>
      </c>
      <c r="C1367" s="1" t="s">
        <v>100</v>
      </c>
      <c r="D1367" s="3">
        <v>45165.980555555558</v>
      </c>
      <c r="E1367" t="s">
        <v>191</v>
      </c>
      <c r="F1367" t="s">
        <v>46</v>
      </c>
      <c r="G1367">
        <v>8205</v>
      </c>
      <c r="I1367" s="7"/>
    </row>
    <row r="1368" spans="1:9" x14ac:dyDescent="0.3">
      <c r="A1368">
        <v>911597</v>
      </c>
      <c r="B1368">
        <v>844</v>
      </c>
      <c r="C1368" s="1" t="s">
        <v>107</v>
      </c>
      <c r="D1368" s="3">
        <v>44941.95416666667</v>
      </c>
      <c r="E1368" t="s">
        <v>98</v>
      </c>
      <c r="F1368" t="s">
        <v>43</v>
      </c>
      <c r="G1368">
        <v>5409</v>
      </c>
      <c r="I1368" s="7"/>
    </row>
    <row r="1369" spans="1:9" x14ac:dyDescent="0.3">
      <c r="A1369">
        <v>912904</v>
      </c>
      <c r="B1369">
        <v>349</v>
      </c>
      <c r="C1369" s="1" t="s">
        <v>108</v>
      </c>
      <c r="D1369" s="3">
        <v>45266.993750000001</v>
      </c>
      <c r="E1369" t="s">
        <v>96</v>
      </c>
      <c r="F1369" t="s">
        <v>47</v>
      </c>
      <c r="G1369">
        <v>2520</v>
      </c>
      <c r="I1369" s="7"/>
    </row>
    <row r="1370" spans="1:9" x14ac:dyDescent="0.3">
      <c r="A1370">
        <v>912973</v>
      </c>
      <c r="B1370">
        <v>646</v>
      </c>
      <c r="C1370" s="1" t="s">
        <v>106</v>
      </c>
      <c r="D1370" s="3">
        <v>45280.975694444445</v>
      </c>
      <c r="E1370" t="s">
        <v>191</v>
      </c>
      <c r="F1370" t="s">
        <v>27</v>
      </c>
      <c r="G1370">
        <v>816</v>
      </c>
      <c r="I1370" s="7"/>
    </row>
    <row r="1371" spans="1:9" x14ac:dyDescent="0.3">
      <c r="A1371">
        <v>914101</v>
      </c>
      <c r="B1371">
        <v>1839</v>
      </c>
      <c r="C1371" s="1" t="s">
        <v>109</v>
      </c>
      <c r="D1371" s="3">
        <v>45152.010416666664</v>
      </c>
      <c r="E1371" t="s">
        <v>98</v>
      </c>
      <c r="F1371" t="s">
        <v>70</v>
      </c>
      <c r="G1371">
        <v>8372</v>
      </c>
      <c r="I1371" s="7"/>
    </row>
    <row r="1372" spans="1:9" x14ac:dyDescent="0.3">
      <c r="A1372">
        <v>914288</v>
      </c>
      <c r="B1372">
        <v>1090</v>
      </c>
      <c r="C1372" s="1" t="s">
        <v>100</v>
      </c>
      <c r="D1372" s="3">
        <v>45075.036111111112</v>
      </c>
      <c r="E1372" t="s">
        <v>97</v>
      </c>
      <c r="F1372" t="s">
        <v>71</v>
      </c>
      <c r="G1372">
        <v>1968</v>
      </c>
      <c r="I1372" s="7"/>
    </row>
    <row r="1373" spans="1:9" x14ac:dyDescent="0.3">
      <c r="A1373">
        <v>914311</v>
      </c>
      <c r="B1373">
        <v>1127</v>
      </c>
      <c r="C1373" s="1" t="s">
        <v>103</v>
      </c>
      <c r="D1373" s="3">
        <v>45021.011805555558</v>
      </c>
      <c r="E1373" t="s">
        <v>191</v>
      </c>
      <c r="F1373" t="s">
        <v>43</v>
      </c>
      <c r="G1373">
        <v>6090</v>
      </c>
      <c r="I1373" s="7"/>
    </row>
    <row r="1374" spans="1:9" x14ac:dyDescent="0.3">
      <c r="A1374">
        <v>914647</v>
      </c>
      <c r="B1374">
        <v>1671</v>
      </c>
      <c r="C1374" s="1" t="s">
        <v>99</v>
      </c>
      <c r="D1374" s="3">
        <v>45010.081944444442</v>
      </c>
      <c r="E1374" t="s">
        <v>98</v>
      </c>
      <c r="F1374" t="s">
        <v>92</v>
      </c>
      <c r="G1374">
        <v>7025</v>
      </c>
      <c r="I1374" s="7"/>
    </row>
    <row r="1375" spans="1:9" x14ac:dyDescent="0.3">
      <c r="A1375">
        <v>914814</v>
      </c>
      <c r="B1375">
        <v>1729</v>
      </c>
      <c r="C1375" s="1" t="s">
        <v>101</v>
      </c>
      <c r="D1375" s="3">
        <v>45235.980555555558</v>
      </c>
      <c r="E1375" t="s">
        <v>191</v>
      </c>
      <c r="F1375" t="s">
        <v>8</v>
      </c>
      <c r="G1375">
        <v>6744</v>
      </c>
      <c r="I1375" s="7"/>
    </row>
    <row r="1376" spans="1:9" x14ac:dyDescent="0.3">
      <c r="A1376">
        <v>915353</v>
      </c>
      <c r="B1376">
        <v>48</v>
      </c>
      <c r="C1376" s="1" t="s">
        <v>99</v>
      </c>
      <c r="D1376" s="3">
        <v>45131.064583333333</v>
      </c>
      <c r="E1376" t="s">
        <v>191</v>
      </c>
      <c r="F1376" t="s">
        <v>46</v>
      </c>
      <c r="G1376">
        <v>2128</v>
      </c>
      <c r="I1376" s="7"/>
    </row>
    <row r="1377" spans="1:9" x14ac:dyDescent="0.3">
      <c r="A1377">
        <v>916383</v>
      </c>
      <c r="B1377">
        <v>1746</v>
      </c>
      <c r="C1377" s="1" t="s">
        <v>107</v>
      </c>
      <c r="D1377" s="3">
        <v>45287.041666666664</v>
      </c>
      <c r="E1377" t="s">
        <v>191</v>
      </c>
      <c r="F1377" t="s">
        <v>10</v>
      </c>
      <c r="G1377">
        <v>3491</v>
      </c>
      <c r="I1377" s="7"/>
    </row>
    <row r="1378" spans="1:9" x14ac:dyDescent="0.3">
      <c r="A1378">
        <v>917785</v>
      </c>
      <c r="B1378">
        <v>789</v>
      </c>
      <c r="C1378" s="1" t="s">
        <v>100</v>
      </c>
      <c r="D1378" s="3">
        <v>45053.001388888886</v>
      </c>
      <c r="E1378" t="s">
        <v>191</v>
      </c>
      <c r="F1378" t="s">
        <v>72</v>
      </c>
      <c r="G1378">
        <v>9379</v>
      </c>
      <c r="I1378" s="7"/>
    </row>
    <row r="1379" spans="1:9" x14ac:dyDescent="0.3">
      <c r="A1379">
        <v>918151</v>
      </c>
      <c r="B1379">
        <v>981</v>
      </c>
      <c r="C1379" s="1" t="s">
        <v>99</v>
      </c>
      <c r="D1379" s="3">
        <v>45043.052777777775</v>
      </c>
      <c r="E1379" t="s">
        <v>97</v>
      </c>
      <c r="F1379" t="s">
        <v>13</v>
      </c>
      <c r="G1379">
        <v>1322</v>
      </c>
      <c r="I1379" s="7"/>
    </row>
    <row r="1380" spans="1:9" x14ac:dyDescent="0.3">
      <c r="A1380">
        <v>918183</v>
      </c>
      <c r="B1380">
        <v>1795</v>
      </c>
      <c r="C1380" s="1" t="s">
        <v>100</v>
      </c>
      <c r="D1380" s="3">
        <v>45196.047222222223</v>
      </c>
      <c r="E1380" t="s">
        <v>98</v>
      </c>
      <c r="F1380" t="s">
        <v>73</v>
      </c>
      <c r="G1380">
        <v>4196</v>
      </c>
      <c r="I1380" s="7"/>
    </row>
    <row r="1381" spans="1:9" x14ac:dyDescent="0.3">
      <c r="A1381">
        <v>918347</v>
      </c>
      <c r="B1381">
        <v>449</v>
      </c>
      <c r="C1381" s="1" t="s">
        <v>99</v>
      </c>
      <c r="D1381" s="3">
        <v>45140.990972222222</v>
      </c>
      <c r="E1381" t="s">
        <v>98</v>
      </c>
      <c r="F1381" t="s">
        <v>52</v>
      </c>
      <c r="G1381">
        <v>1241</v>
      </c>
      <c r="I1381" s="7"/>
    </row>
    <row r="1382" spans="1:9" x14ac:dyDescent="0.3">
      <c r="A1382">
        <v>919424</v>
      </c>
      <c r="B1382">
        <v>1079</v>
      </c>
      <c r="C1382" s="1" t="s">
        <v>113</v>
      </c>
      <c r="D1382" s="3">
        <v>45089.988194444442</v>
      </c>
      <c r="E1382" t="s">
        <v>97</v>
      </c>
      <c r="F1382" t="s">
        <v>13</v>
      </c>
      <c r="G1382">
        <v>9932</v>
      </c>
      <c r="I1382" s="7"/>
    </row>
    <row r="1383" spans="1:9" x14ac:dyDescent="0.3">
      <c r="A1383">
        <v>920294</v>
      </c>
      <c r="B1383">
        <v>474</v>
      </c>
      <c r="C1383" s="1" t="s">
        <v>102</v>
      </c>
      <c r="D1383" s="3">
        <v>45204.056250000001</v>
      </c>
      <c r="E1383" t="s">
        <v>191</v>
      </c>
      <c r="F1383" t="s">
        <v>62</v>
      </c>
      <c r="G1383">
        <v>6177</v>
      </c>
      <c r="I1383" s="7"/>
    </row>
    <row r="1384" spans="1:9" x14ac:dyDescent="0.3">
      <c r="A1384">
        <v>920645</v>
      </c>
      <c r="B1384">
        <v>1851</v>
      </c>
      <c r="C1384" s="1" t="s">
        <v>105</v>
      </c>
      <c r="D1384" s="3">
        <v>44990.040277777778</v>
      </c>
      <c r="E1384" t="s">
        <v>98</v>
      </c>
      <c r="F1384" t="s">
        <v>75</v>
      </c>
      <c r="G1384">
        <v>620</v>
      </c>
      <c r="I1384" s="7"/>
    </row>
    <row r="1385" spans="1:9" x14ac:dyDescent="0.3">
      <c r="A1385">
        <v>921540</v>
      </c>
      <c r="B1385">
        <v>499</v>
      </c>
      <c r="C1385" s="1" t="s">
        <v>101</v>
      </c>
      <c r="D1385" s="3">
        <v>45280.993750000001</v>
      </c>
      <c r="E1385" t="s">
        <v>97</v>
      </c>
      <c r="F1385" t="s">
        <v>73</v>
      </c>
      <c r="G1385">
        <v>2164</v>
      </c>
      <c r="I1385" s="7"/>
    </row>
    <row r="1386" spans="1:9" x14ac:dyDescent="0.3">
      <c r="A1386">
        <v>921826</v>
      </c>
      <c r="B1386">
        <v>1677</v>
      </c>
      <c r="C1386" s="1" t="s">
        <v>107</v>
      </c>
      <c r="D1386" s="3">
        <v>45027.998611111114</v>
      </c>
      <c r="E1386" t="s">
        <v>96</v>
      </c>
      <c r="F1386" t="s">
        <v>20</v>
      </c>
      <c r="G1386">
        <v>1726</v>
      </c>
      <c r="I1386" s="7"/>
    </row>
    <row r="1387" spans="1:9" x14ac:dyDescent="0.3">
      <c r="A1387">
        <v>922883</v>
      </c>
      <c r="B1387">
        <v>243</v>
      </c>
      <c r="C1387" s="1" t="s">
        <v>99</v>
      </c>
      <c r="D1387" s="3">
        <v>45278.061805555553</v>
      </c>
      <c r="E1387" t="s">
        <v>191</v>
      </c>
      <c r="F1387" t="s">
        <v>72</v>
      </c>
      <c r="G1387">
        <v>4141</v>
      </c>
      <c r="I1387" s="7"/>
    </row>
    <row r="1388" spans="1:9" x14ac:dyDescent="0.3">
      <c r="A1388">
        <v>923178</v>
      </c>
      <c r="B1388">
        <v>1561</v>
      </c>
      <c r="C1388" s="1" t="s">
        <v>110</v>
      </c>
      <c r="D1388" s="3">
        <v>45225.998611111114</v>
      </c>
      <c r="E1388" t="s">
        <v>96</v>
      </c>
      <c r="F1388" t="s">
        <v>83</v>
      </c>
      <c r="G1388">
        <v>6590</v>
      </c>
      <c r="I1388" s="7"/>
    </row>
    <row r="1389" spans="1:9" x14ac:dyDescent="0.3">
      <c r="A1389">
        <v>924191</v>
      </c>
      <c r="B1389">
        <v>1970</v>
      </c>
      <c r="C1389" s="1" t="s">
        <v>100</v>
      </c>
      <c r="D1389" s="3">
        <v>45214.045138888891</v>
      </c>
      <c r="E1389" t="s">
        <v>96</v>
      </c>
      <c r="F1389" t="s">
        <v>70</v>
      </c>
      <c r="G1389">
        <v>925</v>
      </c>
      <c r="I1389" s="7"/>
    </row>
    <row r="1390" spans="1:9" x14ac:dyDescent="0.3">
      <c r="A1390">
        <v>924407</v>
      </c>
      <c r="B1390">
        <v>1824</v>
      </c>
      <c r="C1390" s="1" t="s">
        <v>99</v>
      </c>
      <c r="D1390" s="3">
        <v>45177.938888888886</v>
      </c>
      <c r="E1390" t="s">
        <v>98</v>
      </c>
      <c r="F1390" t="s">
        <v>14</v>
      </c>
      <c r="G1390">
        <v>2760</v>
      </c>
      <c r="I1390" s="7"/>
    </row>
    <row r="1391" spans="1:9" x14ac:dyDescent="0.3">
      <c r="A1391">
        <v>924612</v>
      </c>
      <c r="B1391">
        <v>549</v>
      </c>
      <c r="C1391" s="1" t="s">
        <v>99</v>
      </c>
      <c r="D1391" s="3">
        <v>45001.037499999999</v>
      </c>
      <c r="E1391" t="s">
        <v>97</v>
      </c>
      <c r="F1391" t="s">
        <v>27</v>
      </c>
      <c r="G1391">
        <v>7323</v>
      </c>
      <c r="I1391" s="7"/>
    </row>
    <row r="1392" spans="1:9" x14ac:dyDescent="0.3">
      <c r="A1392">
        <v>926206</v>
      </c>
      <c r="B1392">
        <v>41</v>
      </c>
      <c r="C1392" s="1" t="s">
        <v>101</v>
      </c>
      <c r="D1392" s="3">
        <v>44982.958333333336</v>
      </c>
      <c r="E1392" t="s">
        <v>97</v>
      </c>
      <c r="F1392" t="s">
        <v>77</v>
      </c>
      <c r="G1392">
        <v>3952</v>
      </c>
      <c r="I1392" s="7"/>
    </row>
    <row r="1393" spans="1:9" x14ac:dyDescent="0.3">
      <c r="A1393">
        <v>926690</v>
      </c>
      <c r="B1393">
        <v>1286</v>
      </c>
      <c r="C1393" s="1" t="s">
        <v>99</v>
      </c>
      <c r="D1393" s="3">
        <v>45058.00277777778</v>
      </c>
      <c r="E1393" t="s">
        <v>98</v>
      </c>
      <c r="F1393" t="s">
        <v>27</v>
      </c>
      <c r="G1393">
        <v>197</v>
      </c>
      <c r="I1393" s="7"/>
    </row>
    <row r="1394" spans="1:9" x14ac:dyDescent="0.3">
      <c r="A1394">
        <v>929955</v>
      </c>
      <c r="B1394">
        <v>349</v>
      </c>
      <c r="C1394" s="1" t="s">
        <v>108</v>
      </c>
      <c r="D1394" s="3">
        <v>44947.987500000003</v>
      </c>
      <c r="E1394" t="s">
        <v>98</v>
      </c>
      <c r="F1394" t="s">
        <v>43</v>
      </c>
      <c r="G1394">
        <v>3242</v>
      </c>
      <c r="I1394" s="7"/>
    </row>
    <row r="1395" spans="1:9" x14ac:dyDescent="0.3">
      <c r="A1395">
        <v>930116</v>
      </c>
      <c r="B1395">
        <v>918</v>
      </c>
      <c r="C1395" s="1" t="s">
        <v>101</v>
      </c>
      <c r="D1395" s="3">
        <v>45156.984027777777</v>
      </c>
      <c r="E1395" t="s">
        <v>97</v>
      </c>
      <c r="F1395" t="s">
        <v>81</v>
      </c>
      <c r="G1395">
        <v>4873</v>
      </c>
      <c r="I1395" s="7"/>
    </row>
    <row r="1396" spans="1:9" x14ac:dyDescent="0.3">
      <c r="A1396">
        <v>930552</v>
      </c>
      <c r="B1396">
        <v>1605</v>
      </c>
      <c r="C1396" s="1" t="s">
        <v>105</v>
      </c>
      <c r="D1396" s="3">
        <v>45021.009722222225</v>
      </c>
      <c r="E1396" t="s">
        <v>96</v>
      </c>
      <c r="F1396" t="s">
        <v>88</v>
      </c>
      <c r="G1396">
        <v>6840</v>
      </c>
      <c r="I1396" s="7"/>
    </row>
    <row r="1397" spans="1:9" x14ac:dyDescent="0.3">
      <c r="A1397">
        <v>930811</v>
      </c>
      <c r="B1397">
        <v>1778</v>
      </c>
      <c r="C1397" s="1" t="s">
        <v>99</v>
      </c>
      <c r="D1397" s="3">
        <v>44935.993750000001</v>
      </c>
      <c r="E1397" t="s">
        <v>96</v>
      </c>
      <c r="F1397" t="s">
        <v>46</v>
      </c>
      <c r="G1397">
        <v>3666</v>
      </c>
      <c r="I1397" s="7"/>
    </row>
    <row r="1398" spans="1:9" x14ac:dyDescent="0.3">
      <c r="A1398">
        <v>930878</v>
      </c>
      <c r="B1398">
        <v>1606</v>
      </c>
      <c r="C1398" s="1" t="s">
        <v>100</v>
      </c>
      <c r="D1398" s="3">
        <v>45113.081944444442</v>
      </c>
      <c r="E1398" t="s">
        <v>98</v>
      </c>
      <c r="F1398" t="s">
        <v>82</v>
      </c>
      <c r="G1398">
        <v>3069</v>
      </c>
      <c r="I1398" s="7"/>
    </row>
    <row r="1399" spans="1:9" x14ac:dyDescent="0.3">
      <c r="A1399">
        <v>931367</v>
      </c>
      <c r="B1399">
        <v>981</v>
      </c>
      <c r="C1399" s="1" t="s">
        <v>99</v>
      </c>
      <c r="D1399" s="3">
        <v>45089.078472222223</v>
      </c>
      <c r="E1399" t="s">
        <v>98</v>
      </c>
      <c r="F1399" t="s">
        <v>90</v>
      </c>
      <c r="G1399">
        <v>2393</v>
      </c>
      <c r="I1399" s="7"/>
    </row>
    <row r="1400" spans="1:9" x14ac:dyDescent="0.3">
      <c r="A1400">
        <v>931763</v>
      </c>
      <c r="B1400">
        <v>1355</v>
      </c>
      <c r="C1400" s="1" t="s">
        <v>105</v>
      </c>
      <c r="D1400" s="3">
        <v>45072.008333333331</v>
      </c>
      <c r="E1400" t="s">
        <v>96</v>
      </c>
      <c r="F1400" t="s">
        <v>43</v>
      </c>
      <c r="G1400">
        <v>2372</v>
      </c>
      <c r="I1400" s="7"/>
    </row>
    <row r="1401" spans="1:9" x14ac:dyDescent="0.3">
      <c r="A1401">
        <v>933463</v>
      </c>
      <c r="B1401">
        <v>1401</v>
      </c>
      <c r="C1401" s="1" t="s">
        <v>102</v>
      </c>
      <c r="D1401" s="3">
        <v>45115.994444444441</v>
      </c>
      <c r="E1401" t="s">
        <v>98</v>
      </c>
      <c r="F1401" t="s">
        <v>91</v>
      </c>
      <c r="G1401">
        <v>7754</v>
      </c>
      <c r="I1401" s="7"/>
    </row>
    <row r="1402" spans="1:9" x14ac:dyDescent="0.3">
      <c r="A1402">
        <v>935343</v>
      </c>
      <c r="B1402">
        <v>1143</v>
      </c>
      <c r="C1402" s="1" t="s">
        <v>107</v>
      </c>
      <c r="D1402" s="3">
        <v>45196.977777777778</v>
      </c>
      <c r="E1402" t="s">
        <v>98</v>
      </c>
      <c r="F1402" t="s">
        <v>78</v>
      </c>
      <c r="G1402">
        <v>1325</v>
      </c>
      <c r="I1402" s="7"/>
    </row>
    <row r="1403" spans="1:9" x14ac:dyDescent="0.3">
      <c r="A1403">
        <v>935551</v>
      </c>
      <c r="B1403">
        <v>712</v>
      </c>
      <c r="C1403" s="1" t="s">
        <v>99</v>
      </c>
      <c r="D1403" s="3">
        <v>45274.066666666666</v>
      </c>
      <c r="E1403" t="s">
        <v>191</v>
      </c>
      <c r="F1403" t="s">
        <v>56</v>
      </c>
      <c r="G1403">
        <v>6779</v>
      </c>
      <c r="I1403" s="7"/>
    </row>
    <row r="1404" spans="1:9" x14ac:dyDescent="0.3">
      <c r="A1404">
        <v>935674</v>
      </c>
      <c r="B1404">
        <v>442</v>
      </c>
      <c r="C1404" s="1" t="s">
        <v>99</v>
      </c>
      <c r="D1404" s="3">
        <v>45142.037499999999</v>
      </c>
      <c r="E1404" t="s">
        <v>96</v>
      </c>
      <c r="F1404" t="s">
        <v>34</v>
      </c>
      <c r="G1404">
        <v>5395</v>
      </c>
      <c r="I1404" s="7"/>
    </row>
    <row r="1405" spans="1:9" x14ac:dyDescent="0.3">
      <c r="A1405">
        <v>935947</v>
      </c>
      <c r="B1405">
        <v>1267</v>
      </c>
      <c r="C1405" s="1" t="s">
        <v>107</v>
      </c>
      <c r="D1405" s="3">
        <v>45116.054861111108</v>
      </c>
      <c r="E1405" t="s">
        <v>97</v>
      </c>
      <c r="F1405" t="s">
        <v>87</v>
      </c>
      <c r="G1405">
        <v>5054</v>
      </c>
      <c r="I1405" s="7"/>
    </row>
    <row r="1406" spans="1:9" x14ac:dyDescent="0.3">
      <c r="A1406">
        <v>935965</v>
      </c>
      <c r="B1406">
        <v>1578</v>
      </c>
      <c r="C1406" s="1" t="s">
        <v>107</v>
      </c>
      <c r="D1406" s="3">
        <v>45137.997916666667</v>
      </c>
      <c r="E1406" t="s">
        <v>97</v>
      </c>
      <c r="F1406" t="s">
        <v>78</v>
      </c>
      <c r="G1406">
        <v>4078</v>
      </c>
      <c r="I1406" s="7"/>
    </row>
    <row r="1407" spans="1:9" x14ac:dyDescent="0.3">
      <c r="A1407">
        <v>936199</v>
      </c>
      <c r="B1407">
        <v>734</v>
      </c>
      <c r="C1407" s="1" t="s">
        <v>107</v>
      </c>
      <c r="D1407" s="3">
        <v>45084.015972222223</v>
      </c>
      <c r="E1407" t="s">
        <v>98</v>
      </c>
      <c r="F1407" t="s">
        <v>27</v>
      </c>
      <c r="G1407">
        <v>6734</v>
      </c>
      <c r="I1407" s="7"/>
    </row>
    <row r="1408" spans="1:9" x14ac:dyDescent="0.3">
      <c r="A1408">
        <v>936455</v>
      </c>
      <c r="B1408">
        <v>452</v>
      </c>
      <c r="C1408" s="1" t="s">
        <v>105</v>
      </c>
      <c r="D1408" s="3">
        <v>44940.031944444447</v>
      </c>
      <c r="E1408" t="s">
        <v>191</v>
      </c>
      <c r="F1408" t="s">
        <v>69</v>
      </c>
      <c r="G1408">
        <v>9527</v>
      </c>
      <c r="I1408" s="7"/>
    </row>
    <row r="1409" spans="1:9" x14ac:dyDescent="0.3">
      <c r="A1409">
        <v>937222</v>
      </c>
      <c r="B1409">
        <v>1095</v>
      </c>
      <c r="C1409" s="1" t="s">
        <v>113</v>
      </c>
      <c r="D1409" s="3">
        <v>44953.044444444444</v>
      </c>
      <c r="E1409" t="s">
        <v>96</v>
      </c>
      <c r="F1409" t="s">
        <v>26</v>
      </c>
      <c r="G1409">
        <v>2890</v>
      </c>
      <c r="I1409" s="7"/>
    </row>
    <row r="1410" spans="1:9" x14ac:dyDescent="0.3">
      <c r="A1410">
        <v>937462</v>
      </c>
      <c r="B1410">
        <v>1858</v>
      </c>
      <c r="C1410" s="1" t="s">
        <v>99</v>
      </c>
      <c r="D1410" s="3">
        <v>45219.995833333334</v>
      </c>
      <c r="E1410" t="s">
        <v>97</v>
      </c>
      <c r="F1410" t="s">
        <v>27</v>
      </c>
      <c r="G1410">
        <v>2327</v>
      </c>
      <c r="I1410" s="7"/>
    </row>
    <row r="1411" spans="1:9" x14ac:dyDescent="0.3">
      <c r="A1411">
        <v>938620</v>
      </c>
      <c r="B1411">
        <v>1556</v>
      </c>
      <c r="C1411" s="1" t="s">
        <v>101</v>
      </c>
      <c r="D1411" s="3">
        <v>45020.07916666667</v>
      </c>
      <c r="E1411" t="s">
        <v>98</v>
      </c>
      <c r="F1411" t="s">
        <v>81</v>
      </c>
      <c r="G1411">
        <v>1142</v>
      </c>
      <c r="I1411" s="7"/>
    </row>
    <row r="1412" spans="1:9" x14ac:dyDescent="0.3">
      <c r="A1412">
        <v>940084</v>
      </c>
      <c r="B1412">
        <v>239</v>
      </c>
      <c r="C1412" s="1" t="s">
        <v>113</v>
      </c>
      <c r="D1412" s="3">
        <v>45188.003472222219</v>
      </c>
      <c r="E1412" t="s">
        <v>191</v>
      </c>
      <c r="F1412" t="s">
        <v>71</v>
      </c>
      <c r="G1412">
        <v>2257</v>
      </c>
      <c r="I1412" s="7"/>
    </row>
    <row r="1413" spans="1:9" x14ac:dyDescent="0.3">
      <c r="A1413">
        <v>941028</v>
      </c>
      <c r="B1413">
        <v>1311</v>
      </c>
      <c r="C1413" s="1" t="s">
        <v>99</v>
      </c>
      <c r="D1413" s="3">
        <v>45188.977083333331</v>
      </c>
      <c r="E1413" t="s">
        <v>97</v>
      </c>
      <c r="F1413" t="s">
        <v>7</v>
      </c>
      <c r="G1413">
        <v>9422</v>
      </c>
      <c r="I1413" s="7"/>
    </row>
    <row r="1414" spans="1:9" x14ac:dyDescent="0.3">
      <c r="A1414">
        <v>941315</v>
      </c>
      <c r="B1414">
        <v>1856</v>
      </c>
      <c r="C1414" s="1" t="s">
        <v>99</v>
      </c>
      <c r="D1414" s="3">
        <v>45023.007638888892</v>
      </c>
      <c r="E1414" t="s">
        <v>97</v>
      </c>
      <c r="F1414" t="s">
        <v>27</v>
      </c>
      <c r="G1414">
        <v>6848</v>
      </c>
      <c r="I1414" s="7"/>
    </row>
    <row r="1415" spans="1:9" x14ac:dyDescent="0.3">
      <c r="A1415">
        <v>942316</v>
      </c>
      <c r="B1415">
        <v>608</v>
      </c>
      <c r="C1415" s="1" t="s">
        <v>108</v>
      </c>
      <c r="D1415" s="3">
        <v>44930.033333333333</v>
      </c>
      <c r="E1415" t="s">
        <v>191</v>
      </c>
      <c r="F1415" t="s">
        <v>65</v>
      </c>
      <c r="G1415">
        <v>455</v>
      </c>
      <c r="I1415" s="7"/>
    </row>
    <row r="1416" spans="1:9" x14ac:dyDescent="0.3">
      <c r="A1416">
        <v>942544</v>
      </c>
      <c r="B1416">
        <v>233</v>
      </c>
      <c r="C1416" s="1" t="s">
        <v>107</v>
      </c>
      <c r="D1416" s="3">
        <v>45106.964583333334</v>
      </c>
      <c r="E1416" t="s">
        <v>96</v>
      </c>
      <c r="F1416" t="s">
        <v>24</v>
      </c>
      <c r="G1416">
        <v>5264</v>
      </c>
      <c r="I1416" s="7"/>
    </row>
    <row r="1417" spans="1:9" x14ac:dyDescent="0.3">
      <c r="A1417">
        <v>942561</v>
      </c>
      <c r="B1417">
        <v>1263</v>
      </c>
      <c r="C1417" s="1" t="s">
        <v>99</v>
      </c>
      <c r="D1417" s="3">
        <v>45212.994444444441</v>
      </c>
      <c r="E1417" t="s">
        <v>96</v>
      </c>
      <c r="F1417" t="s">
        <v>81</v>
      </c>
      <c r="G1417">
        <v>1046</v>
      </c>
      <c r="I1417" s="7"/>
    </row>
    <row r="1418" spans="1:9" x14ac:dyDescent="0.3">
      <c r="A1418">
        <v>943149</v>
      </c>
      <c r="B1418">
        <v>640</v>
      </c>
      <c r="C1418" s="1" t="s">
        <v>100</v>
      </c>
      <c r="D1418" s="3">
        <v>45193.949305555558</v>
      </c>
      <c r="E1418" t="s">
        <v>191</v>
      </c>
      <c r="F1418" t="s">
        <v>88</v>
      </c>
      <c r="G1418">
        <v>6730</v>
      </c>
      <c r="I1418" s="7"/>
    </row>
    <row r="1419" spans="1:9" x14ac:dyDescent="0.3">
      <c r="A1419">
        <v>943915</v>
      </c>
      <c r="B1419">
        <v>778</v>
      </c>
      <c r="C1419" s="1" t="s">
        <v>100</v>
      </c>
      <c r="D1419" s="3">
        <v>44989.063888888886</v>
      </c>
      <c r="E1419" t="s">
        <v>96</v>
      </c>
      <c r="F1419" t="s">
        <v>46</v>
      </c>
      <c r="G1419">
        <v>8064</v>
      </c>
      <c r="I1419" s="7"/>
    </row>
    <row r="1420" spans="1:9" x14ac:dyDescent="0.3">
      <c r="A1420">
        <v>944561</v>
      </c>
      <c r="B1420">
        <v>1343</v>
      </c>
      <c r="C1420" s="1" t="s">
        <v>99</v>
      </c>
      <c r="D1420" s="3">
        <v>44981.958333333336</v>
      </c>
      <c r="E1420" t="s">
        <v>97</v>
      </c>
      <c r="F1420" t="s">
        <v>82</v>
      </c>
      <c r="G1420">
        <v>439</v>
      </c>
      <c r="I1420" s="7"/>
    </row>
    <row r="1421" spans="1:9" x14ac:dyDescent="0.3">
      <c r="A1421">
        <v>946141</v>
      </c>
      <c r="B1421">
        <v>1208</v>
      </c>
      <c r="C1421" s="1" t="s">
        <v>99</v>
      </c>
      <c r="D1421" s="3">
        <v>45036.05972222222</v>
      </c>
      <c r="E1421" t="s">
        <v>96</v>
      </c>
      <c r="F1421" t="s">
        <v>17</v>
      </c>
      <c r="G1421">
        <v>6931</v>
      </c>
      <c r="I1421" s="7"/>
    </row>
    <row r="1422" spans="1:9" x14ac:dyDescent="0.3">
      <c r="A1422">
        <v>946167</v>
      </c>
      <c r="B1422">
        <v>1512</v>
      </c>
      <c r="C1422" s="1" t="s">
        <v>108</v>
      </c>
      <c r="D1422" s="3">
        <v>45264.995833333334</v>
      </c>
      <c r="E1422" t="s">
        <v>98</v>
      </c>
      <c r="F1422" t="s">
        <v>43</v>
      </c>
      <c r="G1422">
        <v>236</v>
      </c>
      <c r="I1422" s="7"/>
    </row>
    <row r="1423" spans="1:9" x14ac:dyDescent="0.3">
      <c r="A1423">
        <v>946580</v>
      </c>
      <c r="B1423">
        <v>91</v>
      </c>
      <c r="C1423" s="1" t="s">
        <v>105</v>
      </c>
      <c r="D1423" s="3">
        <v>45257.959722222222</v>
      </c>
      <c r="E1423" t="s">
        <v>97</v>
      </c>
      <c r="F1423" t="s">
        <v>44</v>
      </c>
      <c r="G1423">
        <v>8726</v>
      </c>
      <c r="I1423" s="7"/>
    </row>
    <row r="1424" spans="1:9" x14ac:dyDescent="0.3">
      <c r="A1424">
        <v>946964</v>
      </c>
      <c r="B1424">
        <v>281</v>
      </c>
      <c r="C1424" s="1" t="s">
        <v>99</v>
      </c>
      <c r="D1424" s="3">
        <v>44981.030555555553</v>
      </c>
      <c r="E1424" t="s">
        <v>98</v>
      </c>
      <c r="F1424" t="s">
        <v>78</v>
      </c>
      <c r="G1424">
        <v>6535</v>
      </c>
      <c r="I1424" s="7"/>
    </row>
    <row r="1425" spans="1:9" x14ac:dyDescent="0.3">
      <c r="A1425">
        <v>947335</v>
      </c>
      <c r="B1425">
        <v>1539</v>
      </c>
      <c r="C1425" s="1" t="s">
        <v>99</v>
      </c>
      <c r="D1425" s="3">
        <v>45154.011805555558</v>
      </c>
      <c r="E1425" t="s">
        <v>98</v>
      </c>
      <c r="F1425" t="s">
        <v>27</v>
      </c>
      <c r="G1425">
        <v>4146</v>
      </c>
      <c r="I1425" s="7"/>
    </row>
    <row r="1426" spans="1:9" x14ac:dyDescent="0.3">
      <c r="A1426">
        <v>947369</v>
      </c>
      <c r="B1426">
        <v>1510</v>
      </c>
      <c r="C1426" s="1" t="s">
        <v>103</v>
      </c>
      <c r="D1426" s="3">
        <v>45117.013888888891</v>
      </c>
      <c r="E1426" t="s">
        <v>97</v>
      </c>
      <c r="F1426" t="s">
        <v>59</v>
      </c>
      <c r="G1426">
        <v>5208</v>
      </c>
      <c r="I1426" s="7"/>
    </row>
    <row r="1427" spans="1:9" x14ac:dyDescent="0.3">
      <c r="A1427">
        <v>950100</v>
      </c>
      <c r="B1427">
        <v>567</v>
      </c>
      <c r="C1427" s="1" t="s">
        <v>101</v>
      </c>
      <c r="D1427" s="3">
        <v>45267.965277777781</v>
      </c>
      <c r="E1427" t="s">
        <v>98</v>
      </c>
      <c r="F1427" t="s">
        <v>87</v>
      </c>
      <c r="G1427">
        <v>4903</v>
      </c>
      <c r="I1427" s="7"/>
    </row>
    <row r="1428" spans="1:9" x14ac:dyDescent="0.3">
      <c r="A1428">
        <v>950345</v>
      </c>
      <c r="B1428">
        <v>608</v>
      </c>
      <c r="C1428" s="1" t="s">
        <v>108</v>
      </c>
      <c r="D1428" s="3">
        <v>44970.083333333336</v>
      </c>
      <c r="E1428" t="s">
        <v>96</v>
      </c>
      <c r="F1428" t="s">
        <v>78</v>
      </c>
      <c r="G1428">
        <v>4841</v>
      </c>
      <c r="I1428" s="7"/>
    </row>
    <row r="1429" spans="1:9" x14ac:dyDescent="0.3">
      <c r="A1429">
        <v>951047</v>
      </c>
      <c r="B1429">
        <v>753</v>
      </c>
      <c r="C1429" s="1" t="s">
        <v>99</v>
      </c>
      <c r="D1429" s="3">
        <v>44938.989583333336</v>
      </c>
      <c r="E1429" t="s">
        <v>191</v>
      </c>
      <c r="F1429" t="s">
        <v>27</v>
      </c>
      <c r="G1429">
        <v>1714</v>
      </c>
      <c r="I1429" s="7"/>
    </row>
    <row r="1430" spans="1:9" x14ac:dyDescent="0.3">
      <c r="A1430">
        <v>951353</v>
      </c>
      <c r="B1430">
        <v>1243</v>
      </c>
      <c r="C1430" s="1" t="s">
        <v>105</v>
      </c>
      <c r="D1430" s="3">
        <v>45117.020138888889</v>
      </c>
      <c r="E1430" t="s">
        <v>97</v>
      </c>
      <c r="F1430" t="s">
        <v>69</v>
      </c>
      <c r="G1430">
        <v>9524</v>
      </c>
      <c r="I1430" s="7"/>
    </row>
    <row r="1431" spans="1:9" x14ac:dyDescent="0.3">
      <c r="A1431">
        <v>951780</v>
      </c>
      <c r="B1431">
        <v>1945</v>
      </c>
      <c r="C1431" s="1" t="s">
        <v>99</v>
      </c>
      <c r="D1431" s="3">
        <v>45131.024305555555</v>
      </c>
      <c r="E1431" t="s">
        <v>191</v>
      </c>
      <c r="F1431" t="s">
        <v>89</v>
      </c>
      <c r="G1431">
        <v>6963</v>
      </c>
      <c r="I1431" s="7"/>
    </row>
    <row r="1432" spans="1:9" x14ac:dyDescent="0.3">
      <c r="A1432">
        <v>952497</v>
      </c>
      <c r="B1432">
        <v>1649</v>
      </c>
      <c r="C1432" s="1" t="s">
        <v>99</v>
      </c>
      <c r="D1432" s="3">
        <v>45215.981249999997</v>
      </c>
      <c r="E1432" t="s">
        <v>96</v>
      </c>
      <c r="F1432" t="s">
        <v>27</v>
      </c>
      <c r="G1432">
        <v>1132</v>
      </c>
      <c r="I1432" s="7"/>
    </row>
    <row r="1433" spans="1:9" x14ac:dyDescent="0.3">
      <c r="A1433">
        <v>952618</v>
      </c>
      <c r="B1433">
        <v>1539</v>
      </c>
      <c r="C1433" s="1" t="s">
        <v>99</v>
      </c>
      <c r="D1433" s="3">
        <v>45023.04791666667</v>
      </c>
      <c r="E1433" t="s">
        <v>96</v>
      </c>
      <c r="F1433" t="s">
        <v>25</v>
      </c>
      <c r="G1433">
        <v>1048</v>
      </c>
      <c r="I1433" s="7"/>
    </row>
    <row r="1434" spans="1:9" x14ac:dyDescent="0.3">
      <c r="A1434">
        <v>953006</v>
      </c>
      <c r="B1434">
        <v>1500</v>
      </c>
      <c r="C1434" s="1" t="s">
        <v>99</v>
      </c>
      <c r="D1434" s="3">
        <v>45246.023611111108</v>
      </c>
      <c r="E1434" t="s">
        <v>98</v>
      </c>
      <c r="F1434" t="s">
        <v>81</v>
      </c>
      <c r="G1434">
        <v>9376</v>
      </c>
      <c r="I1434" s="7"/>
    </row>
    <row r="1435" spans="1:9" x14ac:dyDescent="0.3">
      <c r="A1435">
        <v>953922</v>
      </c>
      <c r="B1435">
        <v>1112</v>
      </c>
      <c r="C1435" s="1" t="s">
        <v>105</v>
      </c>
      <c r="D1435" s="3">
        <v>45206.00277777778</v>
      </c>
      <c r="E1435" t="s">
        <v>98</v>
      </c>
      <c r="F1435" t="s">
        <v>71</v>
      </c>
      <c r="G1435">
        <v>4161</v>
      </c>
      <c r="I1435" s="7"/>
    </row>
    <row r="1436" spans="1:9" x14ac:dyDescent="0.3">
      <c r="A1436">
        <v>953981</v>
      </c>
      <c r="B1436">
        <v>1513</v>
      </c>
      <c r="C1436" s="1" t="s">
        <v>99</v>
      </c>
      <c r="D1436" s="3">
        <v>45204.019444444442</v>
      </c>
      <c r="E1436" t="s">
        <v>96</v>
      </c>
      <c r="F1436" t="s">
        <v>7</v>
      </c>
      <c r="G1436">
        <v>9670</v>
      </c>
      <c r="I1436" s="7"/>
    </row>
    <row r="1437" spans="1:9" x14ac:dyDescent="0.3">
      <c r="A1437">
        <v>954429</v>
      </c>
      <c r="B1437">
        <v>1544</v>
      </c>
      <c r="C1437" s="1" t="s">
        <v>99</v>
      </c>
      <c r="D1437" s="3">
        <v>45254.990972222222</v>
      </c>
      <c r="E1437" t="s">
        <v>97</v>
      </c>
      <c r="F1437" t="s">
        <v>27</v>
      </c>
      <c r="G1437">
        <v>4753</v>
      </c>
      <c r="I1437" s="7"/>
    </row>
    <row r="1438" spans="1:9" x14ac:dyDescent="0.3">
      <c r="A1438">
        <v>954631</v>
      </c>
      <c r="B1438">
        <v>1868</v>
      </c>
      <c r="C1438" s="1" t="s">
        <v>100</v>
      </c>
      <c r="D1438" s="3">
        <v>44988.019444444442</v>
      </c>
      <c r="E1438" t="s">
        <v>96</v>
      </c>
      <c r="F1438" t="s">
        <v>65</v>
      </c>
      <c r="G1438">
        <v>8020</v>
      </c>
      <c r="I1438" s="7"/>
    </row>
    <row r="1439" spans="1:9" x14ac:dyDescent="0.3">
      <c r="A1439">
        <v>957373</v>
      </c>
      <c r="B1439">
        <v>580</v>
      </c>
      <c r="C1439" s="1" t="s">
        <v>99</v>
      </c>
      <c r="D1439" s="3">
        <v>45093.961805555555</v>
      </c>
      <c r="E1439" t="s">
        <v>96</v>
      </c>
      <c r="F1439" t="s">
        <v>24</v>
      </c>
      <c r="G1439">
        <v>4659</v>
      </c>
      <c r="I1439" s="7"/>
    </row>
    <row r="1440" spans="1:9" x14ac:dyDescent="0.3">
      <c r="A1440">
        <v>957446</v>
      </c>
      <c r="B1440">
        <v>49</v>
      </c>
      <c r="C1440" s="1" t="s">
        <v>100</v>
      </c>
      <c r="D1440" s="3">
        <v>45187.011805555558</v>
      </c>
      <c r="E1440" t="s">
        <v>96</v>
      </c>
      <c r="F1440" t="s">
        <v>27</v>
      </c>
      <c r="G1440">
        <v>5585</v>
      </c>
      <c r="I1440" s="7"/>
    </row>
    <row r="1441" spans="1:9" x14ac:dyDescent="0.3">
      <c r="A1441">
        <v>958196</v>
      </c>
      <c r="B1441">
        <v>1922</v>
      </c>
      <c r="C1441" s="1" t="s">
        <v>105</v>
      </c>
      <c r="D1441" s="3">
        <v>44934.033333333333</v>
      </c>
      <c r="E1441" t="s">
        <v>96</v>
      </c>
      <c r="F1441" t="s">
        <v>31</v>
      </c>
      <c r="G1441">
        <v>3813</v>
      </c>
      <c r="I1441" s="7"/>
    </row>
    <row r="1442" spans="1:9" x14ac:dyDescent="0.3">
      <c r="A1442">
        <v>959426</v>
      </c>
      <c r="B1442">
        <v>801</v>
      </c>
      <c r="C1442" s="1" t="s">
        <v>100</v>
      </c>
      <c r="D1442" s="3">
        <v>45236.006249999999</v>
      </c>
      <c r="E1442" t="s">
        <v>97</v>
      </c>
      <c r="F1442" t="s">
        <v>78</v>
      </c>
      <c r="G1442">
        <v>6481</v>
      </c>
      <c r="I1442" s="7"/>
    </row>
    <row r="1443" spans="1:9" x14ac:dyDescent="0.3">
      <c r="A1443">
        <v>959447</v>
      </c>
      <c r="B1443">
        <v>336</v>
      </c>
      <c r="C1443" s="1" t="s">
        <v>105</v>
      </c>
      <c r="D1443" s="3">
        <v>45026.063194444447</v>
      </c>
      <c r="E1443" t="s">
        <v>191</v>
      </c>
      <c r="F1443" t="s">
        <v>77</v>
      </c>
      <c r="G1443">
        <v>7839</v>
      </c>
      <c r="I1443" s="7"/>
    </row>
    <row r="1444" spans="1:9" x14ac:dyDescent="0.3">
      <c r="A1444">
        <v>960053</v>
      </c>
      <c r="B1444">
        <v>651</v>
      </c>
      <c r="C1444" s="1" t="s">
        <v>99</v>
      </c>
      <c r="D1444" s="3">
        <v>45139.013888888891</v>
      </c>
      <c r="E1444" t="s">
        <v>98</v>
      </c>
      <c r="F1444" t="s">
        <v>32</v>
      </c>
      <c r="G1444">
        <v>3417</v>
      </c>
      <c r="I1444" s="7"/>
    </row>
    <row r="1445" spans="1:9" x14ac:dyDescent="0.3">
      <c r="A1445">
        <v>960685</v>
      </c>
      <c r="B1445">
        <v>522</v>
      </c>
      <c r="C1445" s="1" t="s">
        <v>99</v>
      </c>
      <c r="D1445" s="3">
        <v>45254.034722222219</v>
      </c>
      <c r="E1445" t="s">
        <v>191</v>
      </c>
      <c r="F1445" t="s">
        <v>30</v>
      </c>
      <c r="G1445">
        <v>9772</v>
      </c>
      <c r="I1445" s="7"/>
    </row>
    <row r="1446" spans="1:9" x14ac:dyDescent="0.3">
      <c r="A1446">
        <v>961277</v>
      </c>
      <c r="B1446">
        <v>1721</v>
      </c>
      <c r="C1446" s="1" t="s">
        <v>109</v>
      </c>
      <c r="D1446" s="3">
        <v>45046.98541666667</v>
      </c>
      <c r="E1446" t="s">
        <v>98</v>
      </c>
      <c r="F1446" t="s">
        <v>74</v>
      </c>
      <c r="G1446">
        <v>8615</v>
      </c>
      <c r="I1446" s="7"/>
    </row>
    <row r="1447" spans="1:9" x14ac:dyDescent="0.3">
      <c r="A1447">
        <v>961533</v>
      </c>
      <c r="B1447">
        <v>424</v>
      </c>
      <c r="C1447" s="1" t="s">
        <v>105</v>
      </c>
      <c r="D1447" s="3">
        <v>45013.038888888892</v>
      </c>
      <c r="E1447" t="s">
        <v>98</v>
      </c>
      <c r="F1447" t="s">
        <v>85</v>
      </c>
      <c r="G1447">
        <v>1084</v>
      </c>
      <c r="I1447" s="7"/>
    </row>
    <row r="1448" spans="1:9" x14ac:dyDescent="0.3">
      <c r="A1448">
        <v>961949</v>
      </c>
      <c r="B1448">
        <v>1076</v>
      </c>
      <c r="C1448" s="1" t="s">
        <v>113</v>
      </c>
      <c r="D1448" s="3">
        <v>45204.000694444447</v>
      </c>
      <c r="E1448" t="s">
        <v>98</v>
      </c>
      <c r="F1448" t="s">
        <v>51</v>
      </c>
      <c r="G1448">
        <v>2153</v>
      </c>
      <c r="I1448" s="7"/>
    </row>
    <row r="1449" spans="1:9" x14ac:dyDescent="0.3">
      <c r="A1449">
        <v>962603</v>
      </c>
      <c r="B1449">
        <v>1743</v>
      </c>
      <c r="C1449" s="1" t="s">
        <v>99</v>
      </c>
      <c r="D1449" s="3">
        <v>45053.013888888891</v>
      </c>
      <c r="E1449" t="s">
        <v>98</v>
      </c>
      <c r="F1449" t="s">
        <v>68</v>
      </c>
      <c r="G1449">
        <v>6171</v>
      </c>
      <c r="I1449" s="7"/>
    </row>
    <row r="1450" spans="1:9" x14ac:dyDescent="0.3">
      <c r="A1450">
        <v>962712</v>
      </c>
      <c r="B1450">
        <v>340</v>
      </c>
      <c r="C1450" s="1" t="s">
        <v>100</v>
      </c>
      <c r="D1450" s="3">
        <v>44993.013194444444</v>
      </c>
      <c r="E1450" t="s">
        <v>98</v>
      </c>
      <c r="F1450" t="s">
        <v>79</v>
      </c>
      <c r="G1450">
        <v>1633</v>
      </c>
      <c r="I1450" s="7"/>
    </row>
    <row r="1451" spans="1:9" x14ac:dyDescent="0.3">
      <c r="A1451">
        <v>963906</v>
      </c>
      <c r="B1451">
        <v>1098</v>
      </c>
      <c r="C1451" s="1" t="s">
        <v>106</v>
      </c>
      <c r="D1451" s="3">
        <v>45065.027083333334</v>
      </c>
      <c r="E1451" t="s">
        <v>98</v>
      </c>
      <c r="F1451" t="s">
        <v>76</v>
      </c>
      <c r="G1451">
        <v>3431</v>
      </c>
      <c r="I1451" s="7"/>
    </row>
    <row r="1452" spans="1:9" x14ac:dyDescent="0.3">
      <c r="A1452">
        <v>964075</v>
      </c>
      <c r="B1452">
        <v>162</v>
      </c>
      <c r="C1452" s="1" t="s">
        <v>99</v>
      </c>
      <c r="D1452" s="3">
        <v>45033.973611111112</v>
      </c>
      <c r="E1452" t="s">
        <v>96</v>
      </c>
      <c r="F1452" t="s">
        <v>27</v>
      </c>
      <c r="G1452">
        <v>1275</v>
      </c>
      <c r="I1452" s="7"/>
    </row>
    <row r="1453" spans="1:9" x14ac:dyDescent="0.3">
      <c r="A1453">
        <v>964231</v>
      </c>
      <c r="B1453">
        <v>759</v>
      </c>
      <c r="C1453" s="1" t="s">
        <v>99</v>
      </c>
      <c r="D1453" s="3">
        <v>45226.051388888889</v>
      </c>
      <c r="E1453" t="s">
        <v>98</v>
      </c>
      <c r="F1453" t="s">
        <v>69</v>
      </c>
      <c r="G1453">
        <v>6583</v>
      </c>
      <c r="I1453" s="7"/>
    </row>
    <row r="1454" spans="1:9" x14ac:dyDescent="0.3">
      <c r="A1454">
        <v>964791</v>
      </c>
      <c r="B1454">
        <v>1085</v>
      </c>
      <c r="C1454" s="1" t="s">
        <v>105</v>
      </c>
      <c r="D1454" s="3">
        <v>45226.00277777778</v>
      </c>
      <c r="E1454" t="s">
        <v>191</v>
      </c>
      <c r="F1454" t="s">
        <v>43</v>
      </c>
      <c r="G1454">
        <v>4514</v>
      </c>
      <c r="I1454" s="7"/>
    </row>
    <row r="1455" spans="1:9" x14ac:dyDescent="0.3">
      <c r="A1455">
        <v>965923</v>
      </c>
      <c r="B1455">
        <v>1883</v>
      </c>
      <c r="C1455" s="1" t="s">
        <v>99</v>
      </c>
      <c r="D1455" s="3">
        <v>45012.069444444445</v>
      </c>
      <c r="E1455" t="s">
        <v>96</v>
      </c>
      <c r="F1455" t="s">
        <v>43</v>
      </c>
      <c r="G1455">
        <v>1548</v>
      </c>
      <c r="I1455" s="7"/>
    </row>
    <row r="1456" spans="1:9" x14ac:dyDescent="0.3">
      <c r="A1456">
        <v>966739</v>
      </c>
      <c r="B1456">
        <v>881</v>
      </c>
      <c r="C1456" s="1" t="s">
        <v>100</v>
      </c>
      <c r="D1456" s="3">
        <v>45158.02847222222</v>
      </c>
      <c r="E1456" t="s">
        <v>96</v>
      </c>
      <c r="F1456" t="s">
        <v>4</v>
      </c>
      <c r="G1456">
        <v>4693</v>
      </c>
      <c r="I1456" s="7"/>
    </row>
    <row r="1457" spans="1:9" x14ac:dyDescent="0.3">
      <c r="A1457">
        <v>967619</v>
      </c>
      <c r="B1457">
        <v>897</v>
      </c>
      <c r="C1457" s="1" t="s">
        <v>99</v>
      </c>
      <c r="D1457" s="3">
        <v>45104.972916666666</v>
      </c>
      <c r="E1457" t="s">
        <v>97</v>
      </c>
      <c r="F1457" t="s">
        <v>19</v>
      </c>
      <c r="G1457">
        <v>3504</v>
      </c>
      <c r="I1457" s="7"/>
    </row>
    <row r="1458" spans="1:9" x14ac:dyDescent="0.3">
      <c r="A1458">
        <v>968469</v>
      </c>
      <c r="B1458">
        <v>711</v>
      </c>
      <c r="C1458" s="1" t="s">
        <v>99</v>
      </c>
      <c r="D1458" s="3">
        <v>45186.010416666664</v>
      </c>
      <c r="E1458" t="s">
        <v>97</v>
      </c>
      <c r="F1458" t="s">
        <v>82</v>
      </c>
      <c r="G1458">
        <v>187</v>
      </c>
      <c r="I1458" s="7"/>
    </row>
    <row r="1459" spans="1:9" x14ac:dyDescent="0.3">
      <c r="A1459">
        <v>968501</v>
      </c>
      <c r="B1459">
        <v>534</v>
      </c>
      <c r="C1459" s="1" t="s">
        <v>113</v>
      </c>
      <c r="D1459" s="3">
        <v>45195.032638888886</v>
      </c>
      <c r="E1459" t="s">
        <v>191</v>
      </c>
      <c r="F1459" t="s">
        <v>15</v>
      </c>
      <c r="G1459">
        <v>98</v>
      </c>
      <c r="I1459" s="7"/>
    </row>
    <row r="1460" spans="1:9" x14ac:dyDescent="0.3">
      <c r="A1460">
        <v>968680</v>
      </c>
      <c r="B1460">
        <v>362</v>
      </c>
      <c r="C1460" s="1" t="s">
        <v>113</v>
      </c>
      <c r="D1460" s="3">
        <v>45020.953472222223</v>
      </c>
      <c r="E1460" t="s">
        <v>96</v>
      </c>
      <c r="F1460" t="s">
        <v>66</v>
      </c>
      <c r="G1460">
        <v>4761</v>
      </c>
      <c r="I1460" s="7"/>
    </row>
    <row r="1461" spans="1:9" x14ac:dyDescent="0.3">
      <c r="A1461">
        <v>968730</v>
      </c>
      <c r="B1461">
        <v>407</v>
      </c>
      <c r="C1461" s="1" t="s">
        <v>100</v>
      </c>
      <c r="D1461" s="3">
        <v>45070.037499999999</v>
      </c>
      <c r="E1461" t="s">
        <v>191</v>
      </c>
      <c r="F1461" t="s">
        <v>78</v>
      </c>
      <c r="G1461">
        <v>6326</v>
      </c>
      <c r="I1461" s="7"/>
    </row>
    <row r="1462" spans="1:9" x14ac:dyDescent="0.3">
      <c r="A1462">
        <v>969517</v>
      </c>
      <c r="B1462">
        <v>1794</v>
      </c>
      <c r="C1462" s="1" t="s">
        <v>101</v>
      </c>
      <c r="D1462" s="3">
        <v>45288.051388888889</v>
      </c>
      <c r="E1462" t="s">
        <v>98</v>
      </c>
      <c r="F1462" t="s">
        <v>27</v>
      </c>
      <c r="G1462">
        <v>7435</v>
      </c>
      <c r="I1462" s="7"/>
    </row>
    <row r="1463" spans="1:9" x14ac:dyDescent="0.3">
      <c r="A1463">
        <v>969765</v>
      </c>
      <c r="B1463">
        <v>850</v>
      </c>
      <c r="C1463" s="1" t="s">
        <v>99</v>
      </c>
      <c r="D1463" s="3">
        <v>44973.073611111111</v>
      </c>
      <c r="E1463" t="s">
        <v>97</v>
      </c>
      <c r="F1463" t="s">
        <v>43</v>
      </c>
      <c r="G1463">
        <v>3206</v>
      </c>
      <c r="I1463" s="7"/>
    </row>
    <row r="1464" spans="1:9" x14ac:dyDescent="0.3">
      <c r="A1464">
        <v>971123</v>
      </c>
      <c r="B1464">
        <v>197</v>
      </c>
      <c r="C1464" s="1" t="s">
        <v>99</v>
      </c>
      <c r="D1464" s="3">
        <v>44959.022222222222</v>
      </c>
      <c r="E1464" t="s">
        <v>191</v>
      </c>
      <c r="F1464" t="s">
        <v>27</v>
      </c>
      <c r="G1464">
        <v>4194</v>
      </c>
      <c r="I1464" s="7"/>
    </row>
    <row r="1465" spans="1:9" x14ac:dyDescent="0.3">
      <c r="A1465">
        <v>971900</v>
      </c>
      <c r="B1465">
        <v>1424</v>
      </c>
      <c r="C1465" s="1" t="s">
        <v>105</v>
      </c>
      <c r="D1465" s="3">
        <v>45004.011111111111</v>
      </c>
      <c r="E1465" t="s">
        <v>191</v>
      </c>
      <c r="F1465" t="s">
        <v>27</v>
      </c>
      <c r="G1465">
        <v>4454</v>
      </c>
      <c r="I1465" s="7"/>
    </row>
    <row r="1466" spans="1:9" x14ac:dyDescent="0.3">
      <c r="A1466">
        <v>972030</v>
      </c>
      <c r="B1466">
        <v>854</v>
      </c>
      <c r="C1466" s="1" t="s">
        <v>99</v>
      </c>
      <c r="D1466" s="3">
        <v>45016.073611111111</v>
      </c>
      <c r="E1466" t="s">
        <v>191</v>
      </c>
      <c r="F1466" t="s">
        <v>27</v>
      </c>
      <c r="G1466">
        <v>6426</v>
      </c>
      <c r="I1466" s="7"/>
    </row>
    <row r="1467" spans="1:9" x14ac:dyDescent="0.3">
      <c r="A1467">
        <v>973367</v>
      </c>
      <c r="B1467">
        <v>1170</v>
      </c>
      <c r="C1467" s="1" t="s">
        <v>109</v>
      </c>
      <c r="D1467" s="3">
        <v>45170.052777777775</v>
      </c>
      <c r="E1467" t="s">
        <v>97</v>
      </c>
      <c r="F1467" t="s">
        <v>18</v>
      </c>
      <c r="G1467">
        <v>8512</v>
      </c>
      <c r="I1467" s="7"/>
    </row>
    <row r="1468" spans="1:9" x14ac:dyDescent="0.3">
      <c r="A1468">
        <v>974557</v>
      </c>
      <c r="B1468">
        <v>1874</v>
      </c>
      <c r="C1468" s="1" t="s">
        <v>99</v>
      </c>
      <c r="D1468" s="3">
        <v>44941.047222222223</v>
      </c>
      <c r="E1468" t="s">
        <v>191</v>
      </c>
      <c r="F1468" t="s">
        <v>4</v>
      </c>
      <c r="G1468">
        <v>2721</v>
      </c>
      <c r="I1468" s="7"/>
    </row>
    <row r="1469" spans="1:9" x14ac:dyDescent="0.3">
      <c r="A1469">
        <v>975249</v>
      </c>
      <c r="B1469">
        <v>1044</v>
      </c>
      <c r="C1469" s="1" t="s">
        <v>113</v>
      </c>
      <c r="D1469" s="3">
        <v>45282.056250000001</v>
      </c>
      <c r="E1469" t="s">
        <v>96</v>
      </c>
      <c r="F1469" t="s">
        <v>14</v>
      </c>
      <c r="G1469">
        <v>3988</v>
      </c>
      <c r="I1469" s="7"/>
    </row>
    <row r="1470" spans="1:9" x14ac:dyDescent="0.3">
      <c r="A1470">
        <v>976000</v>
      </c>
      <c r="B1470">
        <v>484</v>
      </c>
      <c r="C1470" s="1" t="s">
        <v>99</v>
      </c>
      <c r="D1470" s="3">
        <v>45089.988194444442</v>
      </c>
      <c r="E1470" t="s">
        <v>97</v>
      </c>
      <c r="F1470" t="s">
        <v>6</v>
      </c>
      <c r="G1470">
        <v>6536</v>
      </c>
      <c r="I1470" s="7"/>
    </row>
    <row r="1471" spans="1:9" x14ac:dyDescent="0.3">
      <c r="A1471">
        <v>976435</v>
      </c>
      <c r="B1471">
        <v>704</v>
      </c>
      <c r="C1471" s="1" t="s">
        <v>99</v>
      </c>
      <c r="D1471" s="3">
        <v>45195.055555555555</v>
      </c>
      <c r="E1471" t="s">
        <v>98</v>
      </c>
      <c r="F1471" t="s">
        <v>7</v>
      </c>
      <c r="G1471">
        <v>5887</v>
      </c>
      <c r="I1471" s="7"/>
    </row>
    <row r="1472" spans="1:9" x14ac:dyDescent="0.3">
      <c r="A1472">
        <v>976870</v>
      </c>
      <c r="B1472">
        <v>357</v>
      </c>
      <c r="C1472" s="1" t="s">
        <v>103</v>
      </c>
      <c r="D1472" s="3">
        <v>45105.007638888892</v>
      </c>
      <c r="E1472" t="s">
        <v>97</v>
      </c>
      <c r="F1472" t="s">
        <v>8</v>
      </c>
      <c r="G1472">
        <v>1226</v>
      </c>
      <c r="I1472" s="7"/>
    </row>
    <row r="1473" spans="1:9" x14ac:dyDescent="0.3">
      <c r="A1473">
        <v>978487</v>
      </c>
      <c r="B1473">
        <v>767</v>
      </c>
      <c r="C1473" s="1" t="s">
        <v>99</v>
      </c>
      <c r="D1473" s="3">
        <v>45097.979861111111</v>
      </c>
      <c r="E1473" t="s">
        <v>96</v>
      </c>
      <c r="F1473" t="s">
        <v>9</v>
      </c>
      <c r="G1473">
        <v>8162</v>
      </c>
      <c r="I1473" s="7"/>
    </row>
    <row r="1474" spans="1:9" x14ac:dyDescent="0.3">
      <c r="A1474">
        <v>978518</v>
      </c>
      <c r="B1474">
        <v>1078</v>
      </c>
      <c r="C1474" s="1" t="s">
        <v>101</v>
      </c>
      <c r="D1474" s="3">
        <v>44927.044444444444</v>
      </c>
      <c r="E1474" t="s">
        <v>98</v>
      </c>
      <c r="F1474" t="s">
        <v>10</v>
      </c>
      <c r="G1474">
        <v>448</v>
      </c>
      <c r="I1474" s="7"/>
    </row>
    <row r="1475" spans="1:9" x14ac:dyDescent="0.3">
      <c r="A1475">
        <v>978704</v>
      </c>
      <c r="B1475">
        <v>307</v>
      </c>
      <c r="C1475" s="1" t="s">
        <v>100</v>
      </c>
      <c r="D1475" s="3">
        <v>45156.03402777778</v>
      </c>
      <c r="E1475" t="s">
        <v>96</v>
      </c>
      <c r="F1475" t="s">
        <v>11</v>
      </c>
      <c r="G1475">
        <v>5631</v>
      </c>
      <c r="I1475" s="7"/>
    </row>
    <row r="1476" spans="1:9" x14ac:dyDescent="0.3">
      <c r="A1476">
        <v>979166</v>
      </c>
      <c r="B1476">
        <v>995</v>
      </c>
      <c r="C1476" s="1" t="s">
        <v>100</v>
      </c>
      <c r="D1476" s="3">
        <v>44997.98333333333</v>
      </c>
      <c r="E1476" t="s">
        <v>97</v>
      </c>
      <c r="F1476" t="s">
        <v>12</v>
      </c>
      <c r="G1476">
        <v>6809</v>
      </c>
      <c r="I1476" s="7"/>
    </row>
    <row r="1477" spans="1:9" x14ac:dyDescent="0.3">
      <c r="A1477">
        <v>982672</v>
      </c>
      <c r="B1477">
        <v>1590</v>
      </c>
      <c r="C1477" s="1" t="s">
        <v>106</v>
      </c>
      <c r="D1477" s="3">
        <v>45281.077777777777</v>
      </c>
      <c r="E1477" t="s">
        <v>191</v>
      </c>
      <c r="F1477" t="s">
        <v>13</v>
      </c>
      <c r="G1477">
        <v>7371</v>
      </c>
      <c r="I1477" s="7"/>
    </row>
    <row r="1478" spans="1:9" x14ac:dyDescent="0.3">
      <c r="A1478">
        <v>982983</v>
      </c>
      <c r="B1478">
        <v>1842</v>
      </c>
      <c r="C1478" s="1" t="s">
        <v>106</v>
      </c>
      <c r="D1478" s="3">
        <v>44938.023611111108</v>
      </c>
      <c r="E1478" t="s">
        <v>97</v>
      </c>
      <c r="F1478" t="s">
        <v>14</v>
      </c>
      <c r="G1478">
        <v>6411</v>
      </c>
      <c r="I1478" s="7"/>
    </row>
    <row r="1479" spans="1:9" x14ac:dyDescent="0.3">
      <c r="A1479">
        <v>983456</v>
      </c>
      <c r="B1479">
        <v>177</v>
      </c>
      <c r="C1479" s="1" t="s">
        <v>113</v>
      </c>
      <c r="D1479" s="3">
        <v>45041.067361111112</v>
      </c>
      <c r="E1479" t="s">
        <v>96</v>
      </c>
      <c r="F1479" t="s">
        <v>15</v>
      </c>
      <c r="G1479">
        <v>2938</v>
      </c>
      <c r="I1479" s="7"/>
    </row>
    <row r="1480" spans="1:9" x14ac:dyDescent="0.3">
      <c r="A1480">
        <v>984155</v>
      </c>
      <c r="B1480">
        <v>1399</v>
      </c>
      <c r="C1480" s="1" t="s">
        <v>101</v>
      </c>
      <c r="D1480" s="3">
        <v>45224.005555555559</v>
      </c>
      <c r="E1480" t="s">
        <v>191</v>
      </c>
      <c r="F1480" t="s">
        <v>16</v>
      </c>
      <c r="G1480">
        <v>5521</v>
      </c>
      <c r="I1480" s="7"/>
    </row>
    <row r="1481" spans="1:9" x14ac:dyDescent="0.3">
      <c r="A1481">
        <v>985800</v>
      </c>
      <c r="B1481">
        <v>1225</v>
      </c>
      <c r="C1481" s="1" t="s">
        <v>105</v>
      </c>
      <c r="D1481" s="3">
        <v>45276.036805555559</v>
      </c>
      <c r="E1481" t="s">
        <v>98</v>
      </c>
      <c r="F1481" t="s">
        <v>17</v>
      </c>
      <c r="G1481">
        <v>3508</v>
      </c>
      <c r="I1481" s="7"/>
    </row>
    <row r="1482" spans="1:9" x14ac:dyDescent="0.3">
      <c r="A1482">
        <v>986036</v>
      </c>
      <c r="B1482">
        <v>1064</v>
      </c>
      <c r="C1482" s="1" t="s">
        <v>104</v>
      </c>
      <c r="D1482" s="3">
        <v>45229.939583333333</v>
      </c>
      <c r="E1482" t="s">
        <v>97</v>
      </c>
      <c r="F1482" t="s">
        <v>18</v>
      </c>
      <c r="G1482">
        <v>855</v>
      </c>
      <c r="I1482" s="7"/>
    </row>
    <row r="1483" spans="1:9" x14ac:dyDescent="0.3">
      <c r="A1483">
        <v>988105</v>
      </c>
      <c r="B1483">
        <v>1877</v>
      </c>
      <c r="C1483" s="1" t="s">
        <v>105</v>
      </c>
      <c r="D1483" s="3">
        <v>45102.052777777775</v>
      </c>
      <c r="E1483" t="s">
        <v>97</v>
      </c>
      <c r="F1483" t="s">
        <v>19</v>
      </c>
      <c r="G1483">
        <v>9254</v>
      </c>
      <c r="I1483" s="7"/>
    </row>
    <row r="1484" spans="1:9" x14ac:dyDescent="0.3">
      <c r="A1484">
        <v>988444</v>
      </c>
      <c r="B1484">
        <v>430</v>
      </c>
      <c r="C1484" s="1" t="s">
        <v>113</v>
      </c>
      <c r="D1484" s="3">
        <v>45142.04791666667</v>
      </c>
      <c r="E1484" t="s">
        <v>96</v>
      </c>
      <c r="F1484" t="s">
        <v>20</v>
      </c>
      <c r="G1484">
        <v>9958</v>
      </c>
      <c r="I1484" s="7"/>
    </row>
    <row r="1485" spans="1:9" x14ac:dyDescent="0.3">
      <c r="A1485">
        <v>990534</v>
      </c>
      <c r="B1485">
        <v>249</v>
      </c>
      <c r="C1485" s="1" t="s">
        <v>99</v>
      </c>
      <c r="D1485" s="3">
        <v>45122.949305555558</v>
      </c>
      <c r="E1485" t="s">
        <v>191</v>
      </c>
      <c r="F1485" t="s">
        <v>21</v>
      </c>
      <c r="G1485">
        <v>3459</v>
      </c>
      <c r="I1485" s="7"/>
    </row>
    <row r="1486" spans="1:9" x14ac:dyDescent="0.3">
      <c r="A1486">
        <v>990780</v>
      </c>
      <c r="B1486">
        <v>1068</v>
      </c>
      <c r="C1486" s="1" t="s">
        <v>105</v>
      </c>
      <c r="D1486" s="3">
        <v>45236.990972222222</v>
      </c>
      <c r="E1486" t="s">
        <v>96</v>
      </c>
      <c r="F1486" t="s">
        <v>22</v>
      </c>
      <c r="G1486">
        <v>6407</v>
      </c>
      <c r="I1486" s="7"/>
    </row>
    <row r="1487" spans="1:9" x14ac:dyDescent="0.3">
      <c r="A1487">
        <v>990832</v>
      </c>
      <c r="B1487">
        <v>9</v>
      </c>
      <c r="C1487" s="1" t="s">
        <v>100</v>
      </c>
      <c r="D1487" s="3">
        <v>45137.012499999997</v>
      </c>
      <c r="E1487" t="s">
        <v>96</v>
      </c>
      <c r="F1487" t="s">
        <v>4</v>
      </c>
      <c r="G1487">
        <v>8202</v>
      </c>
      <c r="I1487" s="7"/>
    </row>
    <row r="1488" spans="1:9" x14ac:dyDescent="0.3">
      <c r="A1488">
        <v>990950</v>
      </c>
      <c r="B1488">
        <v>1948</v>
      </c>
      <c r="C1488" s="1" t="s">
        <v>99</v>
      </c>
      <c r="D1488" s="3">
        <v>45101.008333333331</v>
      </c>
      <c r="E1488" t="s">
        <v>191</v>
      </c>
      <c r="F1488" t="s">
        <v>39</v>
      </c>
      <c r="G1488">
        <v>2414</v>
      </c>
      <c r="I1488" s="7"/>
    </row>
    <row r="1489" spans="1:9" x14ac:dyDescent="0.3">
      <c r="A1489">
        <v>991491</v>
      </c>
      <c r="B1489">
        <v>1789</v>
      </c>
      <c r="C1489" s="1" t="s">
        <v>109</v>
      </c>
      <c r="D1489" s="3">
        <v>45239.986805555556</v>
      </c>
      <c r="E1489" t="s">
        <v>98</v>
      </c>
      <c r="F1489" t="s">
        <v>9</v>
      </c>
      <c r="G1489">
        <v>5990</v>
      </c>
      <c r="I1489" s="7"/>
    </row>
    <row r="1490" spans="1:9" x14ac:dyDescent="0.3">
      <c r="A1490">
        <v>991744</v>
      </c>
      <c r="B1490">
        <v>303</v>
      </c>
      <c r="C1490" s="1" t="s">
        <v>113</v>
      </c>
      <c r="D1490" s="3">
        <v>45216.103472222225</v>
      </c>
      <c r="E1490" t="s">
        <v>96</v>
      </c>
      <c r="F1490" t="s">
        <v>32</v>
      </c>
      <c r="G1490">
        <v>6212</v>
      </c>
      <c r="I1490" s="7"/>
    </row>
    <row r="1491" spans="1:9" x14ac:dyDescent="0.3">
      <c r="A1491">
        <v>992007</v>
      </c>
      <c r="B1491">
        <v>576</v>
      </c>
      <c r="C1491" s="1" t="s">
        <v>99</v>
      </c>
      <c r="D1491" s="3">
        <v>45140.997916666667</v>
      </c>
      <c r="E1491" t="s">
        <v>97</v>
      </c>
      <c r="F1491" t="s">
        <v>41</v>
      </c>
      <c r="G1491">
        <v>839</v>
      </c>
      <c r="I1491" s="7"/>
    </row>
    <row r="1492" spans="1:9" x14ac:dyDescent="0.3">
      <c r="A1492">
        <v>992535</v>
      </c>
      <c r="B1492">
        <v>1239</v>
      </c>
      <c r="C1492" s="1" t="s">
        <v>105</v>
      </c>
      <c r="D1492" s="3">
        <v>44938.954861111109</v>
      </c>
      <c r="E1492" t="s">
        <v>96</v>
      </c>
      <c r="F1492" t="s">
        <v>26</v>
      </c>
      <c r="G1492">
        <v>2549</v>
      </c>
      <c r="I1492" s="7"/>
    </row>
    <row r="1493" spans="1:9" x14ac:dyDescent="0.3">
      <c r="A1493">
        <v>993121</v>
      </c>
      <c r="B1493">
        <v>864</v>
      </c>
      <c r="C1493" s="1" t="s">
        <v>99</v>
      </c>
      <c r="D1493" s="3">
        <v>45054.99722222222</v>
      </c>
      <c r="E1493" t="s">
        <v>96</v>
      </c>
      <c r="F1493" t="s">
        <v>27</v>
      </c>
      <c r="G1493">
        <v>4384</v>
      </c>
      <c r="I1493" s="7"/>
    </row>
    <row r="1494" spans="1:9" x14ac:dyDescent="0.3">
      <c r="A1494">
        <v>993369</v>
      </c>
      <c r="B1494">
        <v>1454</v>
      </c>
      <c r="C1494" s="1" t="s">
        <v>105</v>
      </c>
      <c r="D1494" s="3">
        <v>45150.031944444447</v>
      </c>
      <c r="E1494" t="s">
        <v>96</v>
      </c>
      <c r="F1494" t="s">
        <v>81</v>
      </c>
      <c r="G1494">
        <v>8577</v>
      </c>
      <c r="I1494" s="7"/>
    </row>
    <row r="1495" spans="1:9" x14ac:dyDescent="0.3">
      <c r="A1495">
        <v>993889</v>
      </c>
      <c r="B1495">
        <v>562</v>
      </c>
      <c r="C1495" s="1" t="s">
        <v>106</v>
      </c>
      <c r="D1495" s="3">
        <v>45006.98333333333</v>
      </c>
      <c r="E1495" t="s">
        <v>96</v>
      </c>
      <c r="F1495" t="s">
        <v>50</v>
      </c>
      <c r="G1495">
        <v>2862</v>
      </c>
      <c r="I1495" s="7"/>
    </row>
    <row r="1496" spans="1:9" x14ac:dyDescent="0.3">
      <c r="A1496">
        <v>993964</v>
      </c>
      <c r="B1496">
        <v>1143</v>
      </c>
      <c r="C1496" s="1" t="s">
        <v>107</v>
      </c>
      <c r="D1496" s="3">
        <v>45288.999305555553</v>
      </c>
      <c r="E1496" t="s">
        <v>191</v>
      </c>
      <c r="F1496" t="s">
        <v>5</v>
      </c>
      <c r="G1496">
        <v>8644</v>
      </c>
      <c r="I1496" s="7"/>
    </row>
    <row r="1497" spans="1:9" x14ac:dyDescent="0.3">
      <c r="A1497">
        <v>995268</v>
      </c>
      <c r="B1497">
        <v>1434</v>
      </c>
      <c r="C1497" s="1" t="s">
        <v>99</v>
      </c>
      <c r="D1497" s="3">
        <v>45080.020138888889</v>
      </c>
      <c r="E1497" t="s">
        <v>98</v>
      </c>
      <c r="F1497" t="s">
        <v>46</v>
      </c>
      <c r="G1497">
        <v>3688</v>
      </c>
      <c r="I1497" s="7"/>
    </row>
    <row r="1498" spans="1:9" x14ac:dyDescent="0.3">
      <c r="A1498">
        <v>995410</v>
      </c>
      <c r="B1498">
        <v>1355</v>
      </c>
      <c r="C1498" s="1" t="s">
        <v>105</v>
      </c>
      <c r="D1498" s="3">
        <v>45045.041666666664</v>
      </c>
      <c r="E1498" t="s">
        <v>98</v>
      </c>
      <c r="F1498" t="s">
        <v>82</v>
      </c>
      <c r="G1498">
        <v>114</v>
      </c>
      <c r="I1498" s="7"/>
    </row>
    <row r="1499" spans="1:9" x14ac:dyDescent="0.3">
      <c r="A1499">
        <v>996729</v>
      </c>
      <c r="B1499">
        <v>1416</v>
      </c>
      <c r="C1499" s="1" t="s">
        <v>99</v>
      </c>
      <c r="D1499" s="3">
        <v>45015.01666666667</v>
      </c>
      <c r="E1499" t="s">
        <v>98</v>
      </c>
      <c r="F1499" t="s">
        <v>17</v>
      </c>
      <c r="G1499">
        <v>3726</v>
      </c>
      <c r="I1499" s="7"/>
    </row>
    <row r="1500" spans="1:9" x14ac:dyDescent="0.3">
      <c r="A1500">
        <v>996929</v>
      </c>
      <c r="B1500">
        <v>1209</v>
      </c>
      <c r="C1500" s="1" t="s">
        <v>102</v>
      </c>
      <c r="D1500" s="3">
        <v>45073.034722222219</v>
      </c>
      <c r="E1500" t="s">
        <v>191</v>
      </c>
      <c r="F1500" t="s">
        <v>11</v>
      </c>
      <c r="G1500">
        <v>3144</v>
      </c>
      <c r="I1500" s="7"/>
    </row>
    <row r="1501" spans="1:9" x14ac:dyDescent="0.3">
      <c r="A1501">
        <v>997669</v>
      </c>
      <c r="B1501">
        <v>475</v>
      </c>
      <c r="C1501" s="1" t="s">
        <v>99</v>
      </c>
      <c r="D1501" s="3">
        <v>44948.97152777778</v>
      </c>
      <c r="E1501" t="s">
        <v>97</v>
      </c>
      <c r="F1501" t="s">
        <v>44</v>
      </c>
      <c r="G1501">
        <v>4684</v>
      </c>
      <c r="I1501" s="7"/>
    </row>
    <row r="1502" spans="1:9" x14ac:dyDescent="0.3">
      <c r="A1502">
        <v>998784</v>
      </c>
      <c r="B1502">
        <v>30</v>
      </c>
      <c r="C1502" s="1" t="s">
        <v>100</v>
      </c>
      <c r="D1502" s="3">
        <v>45054.025000000001</v>
      </c>
      <c r="E1502" t="s">
        <v>96</v>
      </c>
      <c r="F1502" t="s">
        <v>78</v>
      </c>
      <c r="G1502">
        <v>3801</v>
      </c>
      <c r="I1502" s="7"/>
    </row>
    <row r="1503" spans="1:9" x14ac:dyDescent="0.3">
      <c r="A1503">
        <v>998926</v>
      </c>
      <c r="B1503">
        <v>1677</v>
      </c>
      <c r="C1503" s="1" t="s">
        <v>107</v>
      </c>
      <c r="D1503" s="3">
        <v>45143.061805555553</v>
      </c>
      <c r="E1503" t="s">
        <v>97</v>
      </c>
      <c r="F1503" t="s">
        <v>27</v>
      </c>
      <c r="G1503">
        <v>9356</v>
      </c>
      <c r="I1503" s="7"/>
    </row>
    <row r="1504" spans="1:9" x14ac:dyDescent="0.3">
      <c r="A1504">
        <v>999060</v>
      </c>
      <c r="B1504">
        <v>773</v>
      </c>
      <c r="C1504" s="1" t="s">
        <v>99</v>
      </c>
      <c r="D1504" s="3">
        <v>45063.038888888892</v>
      </c>
      <c r="E1504" t="s">
        <v>191</v>
      </c>
      <c r="F1504" t="s">
        <v>59</v>
      </c>
      <c r="G1504">
        <v>2259</v>
      </c>
      <c r="I1504" s="7"/>
    </row>
    <row r="1505" spans="1:9" x14ac:dyDescent="0.3">
      <c r="A1505">
        <v>999352</v>
      </c>
      <c r="B1505">
        <v>214</v>
      </c>
      <c r="C1505" s="1" t="s">
        <v>99</v>
      </c>
      <c r="D1505" s="3">
        <v>45267.991666666669</v>
      </c>
      <c r="E1505" t="s">
        <v>98</v>
      </c>
      <c r="F1505" t="s">
        <v>87</v>
      </c>
      <c r="G1505">
        <v>8616</v>
      </c>
      <c r="I1505" s="7"/>
    </row>
    <row r="1506" spans="1:9" x14ac:dyDescent="0.3">
      <c r="A1506">
        <v>999621</v>
      </c>
      <c r="B1506">
        <v>1643</v>
      </c>
      <c r="C1506" s="1" t="s">
        <v>101</v>
      </c>
      <c r="D1506" s="3">
        <v>45138.015972222223</v>
      </c>
      <c r="E1506" t="s">
        <v>98</v>
      </c>
      <c r="F1506" t="s">
        <v>74</v>
      </c>
      <c r="G1506">
        <v>4264</v>
      </c>
      <c r="I1506" s="7"/>
    </row>
    <row r="1507" spans="1:9" x14ac:dyDescent="0.3">
      <c r="A1507">
        <v>1000209</v>
      </c>
      <c r="B1507">
        <v>240</v>
      </c>
      <c r="C1507" s="1" t="s">
        <v>99</v>
      </c>
      <c r="D1507" s="3">
        <v>45160.041666666664</v>
      </c>
      <c r="E1507" t="s">
        <v>97</v>
      </c>
      <c r="F1507" t="s">
        <v>88</v>
      </c>
      <c r="G1507">
        <v>3641</v>
      </c>
      <c r="I1507" s="7"/>
    </row>
    <row r="1508" spans="1:9" x14ac:dyDescent="0.3">
      <c r="A1508">
        <v>1000225</v>
      </c>
      <c r="B1508">
        <v>1329</v>
      </c>
      <c r="C1508" s="1" t="s">
        <v>99</v>
      </c>
      <c r="D1508" s="3">
        <v>45163.961111111108</v>
      </c>
      <c r="E1508" t="s">
        <v>98</v>
      </c>
      <c r="F1508" t="s">
        <v>69</v>
      </c>
      <c r="G1508">
        <v>3066</v>
      </c>
      <c r="I1508" s="7"/>
    </row>
    <row r="1509" spans="1:9" x14ac:dyDescent="0.3">
      <c r="A1509">
        <v>1000578</v>
      </c>
      <c r="B1509">
        <v>1344</v>
      </c>
      <c r="C1509" s="1" t="s">
        <v>105</v>
      </c>
      <c r="D1509" s="3">
        <v>45070.980555555558</v>
      </c>
      <c r="E1509" t="s">
        <v>97</v>
      </c>
      <c r="F1509" t="s">
        <v>89</v>
      </c>
      <c r="G1509">
        <v>2515</v>
      </c>
      <c r="I1509" s="7"/>
    </row>
    <row r="1510" spans="1:9" x14ac:dyDescent="0.3">
      <c r="A1510">
        <v>1000651</v>
      </c>
      <c r="B1510">
        <v>1883</v>
      </c>
      <c r="C1510" s="1" t="s">
        <v>99</v>
      </c>
      <c r="D1510" s="3">
        <v>45010.949305555558</v>
      </c>
      <c r="E1510" t="s">
        <v>191</v>
      </c>
      <c r="F1510" t="s">
        <v>27</v>
      </c>
      <c r="G1510">
        <v>1594</v>
      </c>
      <c r="I1510" s="7"/>
    </row>
    <row r="1511" spans="1:9" x14ac:dyDescent="0.3">
      <c r="A1511">
        <v>1001243</v>
      </c>
      <c r="B1511">
        <v>318</v>
      </c>
      <c r="C1511" s="1" t="s">
        <v>113</v>
      </c>
      <c r="D1511" s="3">
        <v>45062.05</v>
      </c>
      <c r="E1511" t="s">
        <v>191</v>
      </c>
      <c r="F1511" t="s">
        <v>25</v>
      </c>
      <c r="G1511">
        <v>3114</v>
      </c>
      <c r="I1511" s="7"/>
    </row>
    <row r="1512" spans="1:9" x14ac:dyDescent="0.3">
      <c r="A1512">
        <v>1001621</v>
      </c>
      <c r="B1512">
        <v>1506</v>
      </c>
      <c r="C1512" s="1" t="s">
        <v>99</v>
      </c>
      <c r="D1512" s="3">
        <v>45268.03125</v>
      </c>
      <c r="E1512" t="s">
        <v>97</v>
      </c>
      <c r="F1512" t="s">
        <v>81</v>
      </c>
      <c r="G1512">
        <v>9768</v>
      </c>
      <c r="I1512" s="7"/>
    </row>
    <row r="1513" spans="1:9" x14ac:dyDescent="0.3">
      <c r="A1513">
        <v>1001825</v>
      </c>
      <c r="B1513">
        <v>1304</v>
      </c>
      <c r="C1513" s="1" t="s">
        <v>107</v>
      </c>
      <c r="D1513" s="3">
        <v>45078.960416666669</v>
      </c>
      <c r="E1513" t="s">
        <v>98</v>
      </c>
      <c r="F1513" t="s">
        <v>5</v>
      </c>
      <c r="G1513">
        <v>7174</v>
      </c>
      <c r="I1513" s="7"/>
    </row>
    <row r="1514" spans="1:9" x14ac:dyDescent="0.3">
      <c r="A1514">
        <v>1003235</v>
      </c>
      <c r="B1514">
        <v>1435</v>
      </c>
      <c r="C1514" s="1" t="s">
        <v>100</v>
      </c>
      <c r="D1514" s="3">
        <v>45021.098611111112</v>
      </c>
      <c r="E1514" t="s">
        <v>191</v>
      </c>
      <c r="F1514" t="s">
        <v>7</v>
      </c>
      <c r="G1514">
        <v>9029</v>
      </c>
      <c r="I1514" s="7"/>
    </row>
    <row r="1515" spans="1:9" x14ac:dyDescent="0.3">
      <c r="A1515">
        <v>1003833</v>
      </c>
      <c r="B1515">
        <v>1270</v>
      </c>
      <c r="C1515" s="1" t="s">
        <v>99</v>
      </c>
      <c r="D1515" s="3">
        <v>44999.984027777777</v>
      </c>
      <c r="E1515" t="s">
        <v>97</v>
      </c>
      <c r="F1515" t="s">
        <v>27</v>
      </c>
      <c r="G1515">
        <v>5170</v>
      </c>
      <c r="I1515" s="7"/>
    </row>
    <row r="1516" spans="1:9" x14ac:dyDescent="0.3">
      <c r="A1516">
        <v>1004136</v>
      </c>
      <c r="B1516">
        <v>305</v>
      </c>
      <c r="C1516" s="1" t="s">
        <v>101</v>
      </c>
      <c r="D1516" s="3">
        <v>45041.988888888889</v>
      </c>
      <c r="E1516" t="s">
        <v>191</v>
      </c>
      <c r="F1516" t="s">
        <v>65</v>
      </c>
      <c r="G1516">
        <v>4465</v>
      </c>
      <c r="I1516" s="7"/>
    </row>
    <row r="1517" spans="1:9" x14ac:dyDescent="0.3">
      <c r="A1517">
        <v>1004148</v>
      </c>
      <c r="B1517">
        <v>9</v>
      </c>
      <c r="C1517" s="1" t="s">
        <v>100</v>
      </c>
      <c r="D1517" s="3">
        <v>45200.043749999997</v>
      </c>
      <c r="E1517" t="s">
        <v>191</v>
      </c>
      <c r="F1517" t="s">
        <v>24</v>
      </c>
      <c r="G1517">
        <v>9670</v>
      </c>
      <c r="I1517" s="7"/>
    </row>
    <row r="1518" spans="1:9" x14ac:dyDescent="0.3">
      <c r="A1518">
        <v>1004722</v>
      </c>
      <c r="B1518">
        <v>1176</v>
      </c>
      <c r="C1518" s="1" t="s">
        <v>99</v>
      </c>
      <c r="D1518" s="3">
        <v>45081.056250000001</v>
      </c>
      <c r="E1518" t="s">
        <v>191</v>
      </c>
      <c r="F1518" t="s">
        <v>90</v>
      </c>
      <c r="G1518">
        <v>315</v>
      </c>
      <c r="I1518" s="7"/>
    </row>
    <row r="1519" spans="1:9" x14ac:dyDescent="0.3">
      <c r="A1519">
        <v>1004737</v>
      </c>
      <c r="B1519">
        <v>324</v>
      </c>
      <c r="C1519" s="1" t="s">
        <v>101</v>
      </c>
      <c r="D1519" s="3">
        <v>45144.083333333336</v>
      </c>
      <c r="E1519" t="s">
        <v>96</v>
      </c>
      <c r="F1519" t="s">
        <v>14</v>
      </c>
      <c r="G1519">
        <v>9848</v>
      </c>
      <c r="I1519" s="7"/>
    </row>
    <row r="1520" spans="1:9" x14ac:dyDescent="0.3">
      <c r="A1520">
        <v>1005091</v>
      </c>
      <c r="B1520">
        <v>750</v>
      </c>
      <c r="C1520" s="1" t="s">
        <v>102</v>
      </c>
      <c r="D1520" s="3">
        <v>45014.97152777778</v>
      </c>
      <c r="E1520" t="s">
        <v>97</v>
      </c>
      <c r="F1520" t="s">
        <v>27</v>
      </c>
      <c r="G1520">
        <v>6680</v>
      </c>
      <c r="I1520" s="7"/>
    </row>
    <row r="1521" spans="1:9" x14ac:dyDescent="0.3">
      <c r="A1521">
        <v>1006791</v>
      </c>
      <c r="B1521">
        <v>425</v>
      </c>
      <c r="C1521" s="1" t="s">
        <v>113</v>
      </c>
      <c r="D1521" s="3">
        <v>45125.95208333333</v>
      </c>
      <c r="E1521" t="s">
        <v>98</v>
      </c>
      <c r="F1521" t="s">
        <v>7</v>
      </c>
      <c r="G1521">
        <v>8280</v>
      </c>
      <c r="I1521" s="7"/>
    </row>
    <row r="1522" spans="1:9" x14ac:dyDescent="0.3">
      <c r="A1522">
        <v>1007141</v>
      </c>
      <c r="B1522">
        <v>50</v>
      </c>
      <c r="C1522" s="1" t="s">
        <v>103</v>
      </c>
      <c r="D1522" s="3">
        <v>45272.925000000003</v>
      </c>
      <c r="E1522" t="s">
        <v>97</v>
      </c>
      <c r="F1522" t="s">
        <v>9</v>
      </c>
      <c r="G1522">
        <v>2689</v>
      </c>
      <c r="I1522" s="7"/>
    </row>
    <row r="1523" spans="1:9" x14ac:dyDescent="0.3">
      <c r="A1523">
        <v>1007700</v>
      </c>
      <c r="B1523">
        <v>841</v>
      </c>
      <c r="C1523" s="1" t="s">
        <v>99</v>
      </c>
      <c r="D1523" s="3">
        <v>45179.981944444444</v>
      </c>
      <c r="E1523" t="s">
        <v>98</v>
      </c>
      <c r="F1523" t="s">
        <v>48</v>
      </c>
      <c r="G1523">
        <v>7646</v>
      </c>
      <c r="I1523" s="7"/>
    </row>
    <row r="1524" spans="1:9" x14ac:dyDescent="0.3">
      <c r="A1524">
        <v>1008914</v>
      </c>
      <c r="B1524">
        <v>247</v>
      </c>
      <c r="C1524" s="1" t="s">
        <v>100</v>
      </c>
      <c r="D1524" s="3">
        <v>44999.026388888888</v>
      </c>
      <c r="E1524" t="s">
        <v>98</v>
      </c>
      <c r="F1524" t="s">
        <v>14</v>
      </c>
      <c r="G1524">
        <v>1718</v>
      </c>
      <c r="I1524" s="7"/>
    </row>
    <row r="1525" spans="1:9" x14ac:dyDescent="0.3">
      <c r="A1525">
        <v>1011917</v>
      </c>
      <c r="B1525">
        <v>1586</v>
      </c>
      <c r="C1525" s="1" t="s">
        <v>100</v>
      </c>
      <c r="D1525" s="3">
        <v>45098.052777777775</v>
      </c>
      <c r="E1525" t="s">
        <v>97</v>
      </c>
      <c r="F1525" t="s">
        <v>61</v>
      </c>
      <c r="G1525">
        <v>498</v>
      </c>
      <c r="I1525" s="7"/>
    </row>
    <row r="1526" spans="1:9" x14ac:dyDescent="0.3">
      <c r="A1526">
        <v>1012304</v>
      </c>
      <c r="B1526">
        <v>1253</v>
      </c>
      <c r="C1526" s="1" t="s">
        <v>99</v>
      </c>
      <c r="D1526" s="3">
        <v>44948.01666666667</v>
      </c>
      <c r="E1526" t="s">
        <v>98</v>
      </c>
      <c r="F1526" t="s">
        <v>65</v>
      </c>
      <c r="G1526">
        <v>6132</v>
      </c>
      <c r="I1526" s="7"/>
    </row>
    <row r="1527" spans="1:9" x14ac:dyDescent="0.3">
      <c r="A1527">
        <v>1013457</v>
      </c>
      <c r="B1527">
        <v>313</v>
      </c>
      <c r="C1527" s="1" t="s">
        <v>113</v>
      </c>
      <c r="D1527" s="3">
        <v>45124.030555555553</v>
      </c>
      <c r="E1527" t="s">
        <v>98</v>
      </c>
      <c r="F1527" t="s">
        <v>27</v>
      </c>
      <c r="G1527">
        <v>3289</v>
      </c>
      <c r="I1527" s="7"/>
    </row>
    <row r="1528" spans="1:9" x14ac:dyDescent="0.3">
      <c r="A1528">
        <v>1013492</v>
      </c>
      <c r="B1528">
        <v>1294</v>
      </c>
      <c r="C1528" s="1" t="s">
        <v>100</v>
      </c>
      <c r="D1528" s="3">
        <v>45253.98541666667</v>
      </c>
      <c r="E1528" t="s">
        <v>97</v>
      </c>
      <c r="F1528" t="s">
        <v>18</v>
      </c>
      <c r="G1528">
        <v>4442</v>
      </c>
      <c r="I1528" s="7"/>
    </row>
    <row r="1529" spans="1:9" x14ac:dyDescent="0.3">
      <c r="A1529">
        <v>1014185</v>
      </c>
      <c r="B1529">
        <v>1359</v>
      </c>
      <c r="C1529" s="1" t="s">
        <v>99</v>
      </c>
      <c r="D1529" s="3">
        <v>45245.017361111109</v>
      </c>
      <c r="E1529" t="s">
        <v>97</v>
      </c>
      <c r="F1529" t="s">
        <v>89</v>
      </c>
      <c r="G1529">
        <v>2585</v>
      </c>
      <c r="I1529" s="7"/>
    </row>
    <row r="1530" spans="1:9" x14ac:dyDescent="0.3">
      <c r="A1530">
        <v>1014215</v>
      </c>
      <c r="B1530">
        <v>1558</v>
      </c>
      <c r="C1530" s="1" t="s">
        <v>102</v>
      </c>
      <c r="D1530" s="3">
        <v>45087.043055555558</v>
      </c>
      <c r="E1530" t="s">
        <v>97</v>
      </c>
      <c r="F1530" t="s">
        <v>79</v>
      </c>
      <c r="G1530">
        <v>858</v>
      </c>
      <c r="I1530" s="7"/>
    </row>
    <row r="1531" spans="1:9" x14ac:dyDescent="0.3">
      <c r="A1531">
        <v>1014724</v>
      </c>
      <c r="B1531">
        <v>744</v>
      </c>
      <c r="C1531" s="1" t="s">
        <v>102</v>
      </c>
      <c r="D1531" s="3">
        <v>45277.995138888888</v>
      </c>
      <c r="E1531" t="s">
        <v>96</v>
      </c>
      <c r="F1531" t="s">
        <v>51</v>
      </c>
      <c r="G1531">
        <v>231</v>
      </c>
      <c r="I1531" s="7"/>
    </row>
    <row r="1532" spans="1:9" x14ac:dyDescent="0.3">
      <c r="A1532">
        <v>1015146</v>
      </c>
      <c r="B1532">
        <v>1469</v>
      </c>
      <c r="C1532" s="1" t="s">
        <v>107</v>
      </c>
      <c r="D1532" s="3">
        <v>45027.056944444441</v>
      </c>
      <c r="E1532" t="s">
        <v>98</v>
      </c>
      <c r="F1532" t="s">
        <v>63</v>
      </c>
      <c r="G1532">
        <v>9395</v>
      </c>
      <c r="I1532" s="7"/>
    </row>
    <row r="1533" spans="1:9" x14ac:dyDescent="0.3">
      <c r="A1533">
        <v>1016109</v>
      </c>
      <c r="B1533">
        <v>1256</v>
      </c>
      <c r="C1533" s="1" t="s">
        <v>105</v>
      </c>
      <c r="D1533" s="3">
        <v>45290.968055555553</v>
      </c>
      <c r="E1533" t="s">
        <v>96</v>
      </c>
      <c r="F1533" t="s">
        <v>90</v>
      </c>
      <c r="G1533">
        <v>8981</v>
      </c>
      <c r="I1533" s="7"/>
    </row>
    <row r="1534" spans="1:9" x14ac:dyDescent="0.3">
      <c r="A1534">
        <v>1016456</v>
      </c>
      <c r="B1534">
        <v>69</v>
      </c>
      <c r="C1534" s="1" t="s">
        <v>99</v>
      </c>
      <c r="D1534" s="3">
        <v>45194.946527777778</v>
      </c>
      <c r="E1534" t="s">
        <v>191</v>
      </c>
      <c r="F1534" t="s">
        <v>39</v>
      </c>
      <c r="G1534">
        <v>1984</v>
      </c>
      <c r="I1534" s="7"/>
    </row>
    <row r="1535" spans="1:9" x14ac:dyDescent="0.3">
      <c r="A1535">
        <v>1016563</v>
      </c>
      <c r="B1535">
        <v>216</v>
      </c>
      <c r="C1535" s="1" t="s">
        <v>113</v>
      </c>
      <c r="D1535" s="3">
        <v>45238.995138888888</v>
      </c>
      <c r="E1535" t="s">
        <v>97</v>
      </c>
      <c r="F1535" t="s">
        <v>92</v>
      </c>
      <c r="G1535">
        <v>8735</v>
      </c>
      <c r="I1535" s="7"/>
    </row>
    <row r="1536" spans="1:9" x14ac:dyDescent="0.3">
      <c r="A1536">
        <v>1017548</v>
      </c>
      <c r="B1536">
        <v>187</v>
      </c>
      <c r="C1536" s="1" t="s">
        <v>100</v>
      </c>
      <c r="D1536" s="3">
        <v>44970.057638888888</v>
      </c>
      <c r="E1536" t="s">
        <v>98</v>
      </c>
      <c r="F1536" t="s">
        <v>32</v>
      </c>
      <c r="G1536">
        <v>7555</v>
      </c>
      <c r="I1536" s="7"/>
    </row>
    <row r="1537" spans="1:9" x14ac:dyDescent="0.3">
      <c r="A1537">
        <v>1018145</v>
      </c>
      <c r="B1537">
        <v>523</v>
      </c>
      <c r="C1537" s="1" t="s">
        <v>99</v>
      </c>
      <c r="D1537" s="3">
        <v>45239.972222222219</v>
      </c>
      <c r="E1537" t="s">
        <v>96</v>
      </c>
      <c r="F1537" t="s">
        <v>27</v>
      </c>
      <c r="G1537">
        <v>9449</v>
      </c>
      <c r="I1537" s="7"/>
    </row>
    <row r="1538" spans="1:9" x14ac:dyDescent="0.3">
      <c r="A1538">
        <v>1018282</v>
      </c>
      <c r="B1538">
        <v>814</v>
      </c>
      <c r="C1538" s="1" t="s">
        <v>99</v>
      </c>
      <c r="D1538" s="3">
        <v>45267.022916666669</v>
      </c>
      <c r="E1538" t="s">
        <v>97</v>
      </c>
      <c r="F1538" t="s">
        <v>5</v>
      </c>
      <c r="G1538">
        <v>6590</v>
      </c>
      <c r="I1538" s="7"/>
    </row>
    <row r="1539" spans="1:9" x14ac:dyDescent="0.3">
      <c r="A1539">
        <v>1018548</v>
      </c>
      <c r="B1539">
        <v>442</v>
      </c>
      <c r="C1539" s="1" t="s">
        <v>99</v>
      </c>
      <c r="D1539" s="3">
        <v>44992.974999999999</v>
      </c>
      <c r="E1539" t="s">
        <v>97</v>
      </c>
      <c r="F1539" t="s">
        <v>16</v>
      </c>
      <c r="G1539">
        <v>8622</v>
      </c>
      <c r="I1539" s="7"/>
    </row>
    <row r="1540" spans="1:9" x14ac:dyDescent="0.3">
      <c r="A1540">
        <v>1019737</v>
      </c>
      <c r="B1540">
        <v>1970</v>
      </c>
      <c r="C1540" s="1" t="s">
        <v>100</v>
      </c>
      <c r="D1540" s="3">
        <v>45081.989583333336</v>
      </c>
      <c r="E1540" t="s">
        <v>191</v>
      </c>
      <c r="F1540" t="s">
        <v>74</v>
      </c>
      <c r="G1540">
        <v>5789</v>
      </c>
      <c r="I1540" s="7"/>
    </row>
    <row r="1541" spans="1:9" x14ac:dyDescent="0.3">
      <c r="A1541">
        <v>1020737</v>
      </c>
      <c r="B1541">
        <v>575</v>
      </c>
      <c r="C1541" s="1" t="s">
        <v>113</v>
      </c>
      <c r="D1541" s="3">
        <v>45267.081944444442</v>
      </c>
      <c r="E1541" t="s">
        <v>97</v>
      </c>
      <c r="F1541" t="s">
        <v>76</v>
      </c>
      <c r="G1541">
        <v>7392</v>
      </c>
      <c r="I1541" s="7"/>
    </row>
    <row r="1542" spans="1:9" x14ac:dyDescent="0.3">
      <c r="A1542">
        <v>1021024</v>
      </c>
      <c r="B1542">
        <v>283</v>
      </c>
      <c r="C1542" s="1" t="s">
        <v>99</v>
      </c>
      <c r="D1542" s="3">
        <v>45112.020138888889</v>
      </c>
      <c r="E1542" t="s">
        <v>191</v>
      </c>
      <c r="F1542" t="s">
        <v>81</v>
      </c>
      <c r="G1542">
        <v>2928</v>
      </c>
      <c r="I1542" s="7"/>
    </row>
    <row r="1543" spans="1:9" x14ac:dyDescent="0.3">
      <c r="A1543">
        <v>1023043</v>
      </c>
      <c r="B1543">
        <v>1237</v>
      </c>
      <c r="C1543" s="1" t="s">
        <v>99</v>
      </c>
      <c r="D1543" s="3">
        <v>45166.017361111109</v>
      </c>
      <c r="E1543" t="s">
        <v>97</v>
      </c>
      <c r="F1543" t="s">
        <v>88</v>
      </c>
      <c r="G1543">
        <v>534</v>
      </c>
      <c r="I1543" s="7"/>
    </row>
    <row r="1544" spans="1:9" x14ac:dyDescent="0.3">
      <c r="A1544">
        <v>1024120</v>
      </c>
      <c r="B1544">
        <v>1323</v>
      </c>
      <c r="C1544" s="1" t="s">
        <v>110</v>
      </c>
      <c r="D1544" s="3">
        <v>44964.033333333333</v>
      </c>
      <c r="E1544" t="s">
        <v>98</v>
      </c>
      <c r="F1544" t="s">
        <v>86</v>
      </c>
      <c r="G1544">
        <v>2228</v>
      </c>
      <c r="I1544" s="7"/>
    </row>
    <row r="1545" spans="1:9" x14ac:dyDescent="0.3">
      <c r="A1545">
        <v>1024270</v>
      </c>
      <c r="B1545">
        <v>1292</v>
      </c>
      <c r="C1545" s="1" t="s">
        <v>99</v>
      </c>
      <c r="D1545" s="3">
        <v>45050.077777777777</v>
      </c>
      <c r="E1545" t="s">
        <v>191</v>
      </c>
      <c r="F1545" t="s">
        <v>8</v>
      </c>
      <c r="G1545">
        <v>114</v>
      </c>
      <c r="I1545" s="7"/>
    </row>
    <row r="1546" spans="1:9" x14ac:dyDescent="0.3">
      <c r="A1546">
        <v>1025204</v>
      </c>
      <c r="B1546">
        <v>1504</v>
      </c>
      <c r="C1546" s="1" t="s">
        <v>100</v>
      </c>
      <c r="D1546" s="3">
        <v>45122.011805555558</v>
      </c>
      <c r="E1546" t="s">
        <v>98</v>
      </c>
      <c r="F1546" t="s">
        <v>90</v>
      </c>
      <c r="G1546">
        <v>1043</v>
      </c>
      <c r="I1546" s="7"/>
    </row>
    <row r="1547" spans="1:9" x14ac:dyDescent="0.3">
      <c r="A1547">
        <v>1025560</v>
      </c>
      <c r="B1547">
        <v>1534</v>
      </c>
      <c r="C1547" s="1" t="s">
        <v>99</v>
      </c>
      <c r="D1547" s="3">
        <v>45029.074305555558</v>
      </c>
      <c r="E1547" t="s">
        <v>96</v>
      </c>
      <c r="F1547" t="s">
        <v>43</v>
      </c>
      <c r="G1547">
        <v>3748</v>
      </c>
      <c r="I1547" s="7"/>
    </row>
    <row r="1548" spans="1:9" x14ac:dyDescent="0.3">
      <c r="A1548">
        <v>1026131</v>
      </c>
      <c r="B1548">
        <v>1642</v>
      </c>
      <c r="C1548" s="1" t="s">
        <v>107</v>
      </c>
      <c r="D1548" s="3">
        <v>44945.018055555556</v>
      </c>
      <c r="E1548" t="s">
        <v>98</v>
      </c>
      <c r="F1548" t="s">
        <v>91</v>
      </c>
      <c r="G1548">
        <v>2027</v>
      </c>
      <c r="I1548" s="7"/>
    </row>
    <row r="1549" spans="1:9" x14ac:dyDescent="0.3">
      <c r="A1549">
        <v>1026611</v>
      </c>
      <c r="B1549">
        <v>899</v>
      </c>
      <c r="C1549" s="1" t="s">
        <v>99</v>
      </c>
      <c r="D1549" s="3">
        <v>44957.040277777778</v>
      </c>
      <c r="E1549" t="s">
        <v>98</v>
      </c>
      <c r="F1549" t="s">
        <v>27</v>
      </c>
      <c r="G1549">
        <v>2950</v>
      </c>
      <c r="I1549" s="7"/>
    </row>
    <row r="1550" spans="1:9" x14ac:dyDescent="0.3">
      <c r="A1550">
        <v>1028549</v>
      </c>
      <c r="B1550">
        <v>950</v>
      </c>
      <c r="C1550" s="1" t="s">
        <v>100</v>
      </c>
      <c r="D1550" s="3">
        <v>45082.044444444444</v>
      </c>
      <c r="E1550" t="s">
        <v>98</v>
      </c>
      <c r="F1550" t="s">
        <v>29</v>
      </c>
      <c r="G1550">
        <v>6236</v>
      </c>
      <c r="I1550" s="7"/>
    </row>
    <row r="1551" spans="1:9" x14ac:dyDescent="0.3">
      <c r="A1551">
        <v>1028877</v>
      </c>
      <c r="B1551">
        <v>1695</v>
      </c>
      <c r="C1551" s="1" t="s">
        <v>105</v>
      </c>
      <c r="D1551" s="3">
        <v>45138.980555555558</v>
      </c>
      <c r="E1551" t="s">
        <v>98</v>
      </c>
      <c r="F1551" t="s">
        <v>34</v>
      </c>
      <c r="G1551">
        <v>8062</v>
      </c>
      <c r="I1551" s="7"/>
    </row>
    <row r="1552" spans="1:9" x14ac:dyDescent="0.3">
      <c r="A1552">
        <v>1029432</v>
      </c>
      <c r="B1552">
        <v>169</v>
      </c>
      <c r="C1552" s="1" t="s">
        <v>100</v>
      </c>
      <c r="D1552" s="3">
        <v>45148.960416666669</v>
      </c>
      <c r="E1552" t="s">
        <v>97</v>
      </c>
      <c r="F1552" t="s">
        <v>68</v>
      </c>
      <c r="G1552">
        <v>9527</v>
      </c>
      <c r="I1552" s="7"/>
    </row>
    <row r="1553" spans="1:9" x14ac:dyDescent="0.3">
      <c r="A1553">
        <v>1031465</v>
      </c>
      <c r="B1553">
        <v>808</v>
      </c>
      <c r="C1553" s="1" t="s">
        <v>99</v>
      </c>
      <c r="D1553" s="3">
        <v>45252.970138888886</v>
      </c>
      <c r="E1553" t="s">
        <v>98</v>
      </c>
      <c r="F1553" t="s">
        <v>40</v>
      </c>
      <c r="G1553">
        <v>7817</v>
      </c>
      <c r="I1553" s="7"/>
    </row>
    <row r="1554" spans="1:9" x14ac:dyDescent="0.3">
      <c r="A1554">
        <v>1031756</v>
      </c>
      <c r="B1554">
        <v>1053</v>
      </c>
      <c r="C1554" s="1" t="s">
        <v>113</v>
      </c>
      <c r="D1554" s="3">
        <v>45024.99722222222</v>
      </c>
      <c r="E1554" t="s">
        <v>98</v>
      </c>
      <c r="F1554" t="s">
        <v>69</v>
      </c>
      <c r="G1554">
        <v>8172</v>
      </c>
      <c r="I1554" s="7"/>
    </row>
    <row r="1555" spans="1:9" x14ac:dyDescent="0.3">
      <c r="A1555">
        <v>1032588</v>
      </c>
      <c r="B1555">
        <v>588</v>
      </c>
      <c r="C1555" s="1" t="s">
        <v>107</v>
      </c>
      <c r="D1555" s="3">
        <v>45241.034722222219</v>
      </c>
      <c r="E1555" t="s">
        <v>96</v>
      </c>
      <c r="F1555" t="s">
        <v>42</v>
      </c>
      <c r="G1555">
        <v>6085</v>
      </c>
      <c r="I1555" s="7"/>
    </row>
    <row r="1556" spans="1:9" x14ac:dyDescent="0.3">
      <c r="A1556">
        <v>1033000</v>
      </c>
      <c r="B1556">
        <v>327</v>
      </c>
      <c r="C1556" s="1" t="s">
        <v>113</v>
      </c>
      <c r="D1556" s="3">
        <v>44995.976388888892</v>
      </c>
      <c r="E1556" t="s">
        <v>191</v>
      </c>
      <c r="F1556" t="s">
        <v>43</v>
      </c>
      <c r="G1556">
        <v>3478</v>
      </c>
      <c r="I1556" s="7"/>
    </row>
    <row r="1557" spans="1:9" x14ac:dyDescent="0.3">
      <c r="A1557">
        <v>1033341</v>
      </c>
      <c r="B1557">
        <v>537</v>
      </c>
      <c r="C1557" s="1" t="s">
        <v>101</v>
      </c>
      <c r="D1557" s="3">
        <v>45266.030555555553</v>
      </c>
      <c r="E1557" t="s">
        <v>96</v>
      </c>
      <c r="F1557" t="s">
        <v>44</v>
      </c>
      <c r="G1557">
        <v>1935</v>
      </c>
      <c r="I1557" s="7"/>
    </row>
    <row r="1558" spans="1:9" x14ac:dyDescent="0.3">
      <c r="A1558">
        <v>1033877</v>
      </c>
      <c r="B1558">
        <v>13</v>
      </c>
      <c r="C1558" s="1" t="s">
        <v>105</v>
      </c>
      <c r="D1558" s="3">
        <v>44983.070833333331</v>
      </c>
      <c r="E1558" t="s">
        <v>191</v>
      </c>
      <c r="F1558" t="s">
        <v>81</v>
      </c>
      <c r="G1558">
        <v>4612</v>
      </c>
      <c r="I1558" s="7"/>
    </row>
    <row r="1559" spans="1:9" x14ac:dyDescent="0.3">
      <c r="A1559">
        <v>1034415</v>
      </c>
      <c r="B1559">
        <v>427</v>
      </c>
      <c r="C1559" s="1" t="s">
        <v>113</v>
      </c>
      <c r="D1559" s="3">
        <v>45019.040972222225</v>
      </c>
      <c r="E1559" t="s">
        <v>98</v>
      </c>
      <c r="F1559" t="s">
        <v>71</v>
      </c>
      <c r="G1559">
        <v>3464</v>
      </c>
      <c r="I1559" s="7"/>
    </row>
    <row r="1560" spans="1:9" x14ac:dyDescent="0.3">
      <c r="A1560">
        <v>1036614</v>
      </c>
      <c r="B1560">
        <v>898</v>
      </c>
      <c r="C1560" s="1" t="s">
        <v>99</v>
      </c>
      <c r="D1560" s="3">
        <v>44946</v>
      </c>
      <c r="E1560" t="s">
        <v>191</v>
      </c>
      <c r="F1560" t="s">
        <v>6</v>
      </c>
      <c r="G1560">
        <v>4272</v>
      </c>
      <c r="I1560" s="7"/>
    </row>
    <row r="1561" spans="1:9" x14ac:dyDescent="0.3">
      <c r="A1561">
        <v>1036624</v>
      </c>
      <c r="B1561">
        <v>1607</v>
      </c>
      <c r="C1561" s="1" t="s">
        <v>101</v>
      </c>
      <c r="D1561" s="3">
        <v>45129.030555555553</v>
      </c>
      <c r="E1561" t="s">
        <v>97</v>
      </c>
      <c r="F1561" t="s">
        <v>7</v>
      </c>
      <c r="G1561">
        <v>667</v>
      </c>
      <c r="I1561" s="7"/>
    </row>
    <row r="1562" spans="1:9" x14ac:dyDescent="0.3">
      <c r="A1562">
        <v>1036642</v>
      </c>
      <c r="B1562">
        <v>24</v>
      </c>
      <c r="C1562" s="1" t="s">
        <v>105</v>
      </c>
      <c r="D1562" s="3">
        <v>45049.057638888888</v>
      </c>
      <c r="E1562" t="s">
        <v>96</v>
      </c>
      <c r="F1562" t="s">
        <v>27</v>
      </c>
      <c r="G1562">
        <v>9159</v>
      </c>
      <c r="I1562" s="7"/>
    </row>
    <row r="1563" spans="1:9" x14ac:dyDescent="0.3">
      <c r="A1563">
        <v>1038558</v>
      </c>
      <c r="B1563">
        <v>840</v>
      </c>
      <c r="C1563" s="1" t="s">
        <v>102</v>
      </c>
      <c r="D1563" s="3">
        <v>45110.073611111111</v>
      </c>
      <c r="E1563" t="s">
        <v>97</v>
      </c>
      <c r="F1563" t="s">
        <v>46</v>
      </c>
      <c r="G1563">
        <v>5596</v>
      </c>
      <c r="I1563" s="7"/>
    </row>
    <row r="1564" spans="1:9" x14ac:dyDescent="0.3">
      <c r="A1564">
        <v>1038672</v>
      </c>
      <c r="B1564">
        <v>1878</v>
      </c>
      <c r="C1564" s="1" t="s">
        <v>105</v>
      </c>
      <c r="D1564" s="3">
        <v>45233.947916666664</v>
      </c>
      <c r="E1564" t="s">
        <v>96</v>
      </c>
      <c r="F1564" t="s">
        <v>69</v>
      </c>
      <c r="G1564">
        <v>5918</v>
      </c>
      <c r="I1564" s="7"/>
    </row>
    <row r="1565" spans="1:9" x14ac:dyDescent="0.3">
      <c r="A1565">
        <v>1039481</v>
      </c>
      <c r="B1565">
        <v>194</v>
      </c>
      <c r="C1565" s="1" t="s">
        <v>113</v>
      </c>
      <c r="D1565" s="3">
        <v>45060.961111111108</v>
      </c>
      <c r="E1565" t="s">
        <v>191</v>
      </c>
      <c r="F1565" t="s">
        <v>24</v>
      </c>
      <c r="G1565">
        <v>8428</v>
      </c>
      <c r="I1565" s="7"/>
    </row>
    <row r="1566" spans="1:9" x14ac:dyDescent="0.3">
      <c r="A1566">
        <v>1039541</v>
      </c>
      <c r="B1566">
        <v>694</v>
      </c>
      <c r="C1566" s="1" t="s">
        <v>102</v>
      </c>
      <c r="D1566" s="3">
        <v>44949.015972222223</v>
      </c>
      <c r="E1566" t="s">
        <v>96</v>
      </c>
      <c r="F1566" t="s">
        <v>4</v>
      </c>
      <c r="G1566">
        <v>8648</v>
      </c>
      <c r="I1566" s="7"/>
    </row>
    <row r="1567" spans="1:9" x14ac:dyDescent="0.3">
      <c r="A1567">
        <v>1041039</v>
      </c>
      <c r="B1567">
        <v>1826</v>
      </c>
      <c r="C1567" s="1" t="s">
        <v>107</v>
      </c>
      <c r="D1567" s="3">
        <v>44930.970138888886</v>
      </c>
      <c r="E1567" t="s">
        <v>191</v>
      </c>
      <c r="F1567" t="s">
        <v>14</v>
      </c>
      <c r="G1567">
        <v>7801</v>
      </c>
      <c r="I1567" s="7"/>
    </row>
    <row r="1568" spans="1:9" x14ac:dyDescent="0.3">
      <c r="A1568">
        <v>1041266</v>
      </c>
      <c r="B1568">
        <v>1598</v>
      </c>
      <c r="C1568" s="1" t="s">
        <v>110</v>
      </c>
      <c r="D1568" s="3">
        <v>45069.029861111114</v>
      </c>
      <c r="E1568" t="s">
        <v>96</v>
      </c>
      <c r="F1568" t="s">
        <v>6</v>
      </c>
      <c r="G1568">
        <v>1369</v>
      </c>
      <c r="I1568" s="7"/>
    </row>
    <row r="1569" spans="1:9" x14ac:dyDescent="0.3">
      <c r="A1569">
        <v>1042847</v>
      </c>
      <c r="B1569">
        <v>1524</v>
      </c>
      <c r="C1569" s="1" t="s">
        <v>100</v>
      </c>
      <c r="D1569" s="3">
        <v>44961.980555555558</v>
      </c>
      <c r="E1569" t="s">
        <v>98</v>
      </c>
      <c r="F1569" t="s">
        <v>7</v>
      </c>
      <c r="G1569">
        <v>2979</v>
      </c>
      <c r="I1569" s="7"/>
    </row>
    <row r="1570" spans="1:9" x14ac:dyDescent="0.3">
      <c r="A1570">
        <v>1043105</v>
      </c>
      <c r="B1570">
        <v>288</v>
      </c>
      <c r="C1570" s="1" t="s">
        <v>99</v>
      </c>
      <c r="D1570" s="3">
        <v>45146.954861111109</v>
      </c>
      <c r="E1570" t="s">
        <v>96</v>
      </c>
      <c r="F1570" t="s">
        <v>21</v>
      </c>
      <c r="G1570">
        <v>9185</v>
      </c>
      <c r="I1570" s="7"/>
    </row>
    <row r="1571" spans="1:9" x14ac:dyDescent="0.3">
      <c r="A1571">
        <v>1043175</v>
      </c>
      <c r="B1571">
        <v>644</v>
      </c>
      <c r="C1571" s="1" t="s">
        <v>106</v>
      </c>
      <c r="D1571" s="3">
        <v>45106.981944444444</v>
      </c>
      <c r="E1571" t="s">
        <v>98</v>
      </c>
      <c r="F1571" t="s">
        <v>9</v>
      </c>
      <c r="G1571">
        <v>3317</v>
      </c>
      <c r="I1571" s="7"/>
    </row>
    <row r="1572" spans="1:9" x14ac:dyDescent="0.3">
      <c r="A1572">
        <v>1044084</v>
      </c>
      <c r="B1572">
        <v>1073</v>
      </c>
      <c r="C1572" s="1" t="s">
        <v>105</v>
      </c>
      <c r="D1572" s="3">
        <v>45040.05</v>
      </c>
      <c r="E1572" t="s">
        <v>191</v>
      </c>
      <c r="F1572" t="s">
        <v>10</v>
      </c>
      <c r="G1572">
        <v>1891</v>
      </c>
      <c r="I1572" s="7"/>
    </row>
    <row r="1573" spans="1:9" x14ac:dyDescent="0.3">
      <c r="A1573">
        <v>1044744</v>
      </c>
      <c r="B1573">
        <v>1780</v>
      </c>
      <c r="C1573" s="1" t="s">
        <v>106</v>
      </c>
      <c r="D1573" s="3">
        <v>44968.002083333333</v>
      </c>
      <c r="E1573" t="s">
        <v>98</v>
      </c>
      <c r="F1573" t="s">
        <v>11</v>
      </c>
      <c r="G1573">
        <v>5782</v>
      </c>
      <c r="I1573" s="7"/>
    </row>
    <row r="1574" spans="1:9" x14ac:dyDescent="0.3">
      <c r="A1574">
        <v>1045182</v>
      </c>
      <c r="B1574">
        <v>862</v>
      </c>
      <c r="C1574" s="1" t="s">
        <v>99</v>
      </c>
      <c r="D1574" s="3">
        <v>44983.069444444445</v>
      </c>
      <c r="E1574" t="s">
        <v>191</v>
      </c>
      <c r="F1574" t="s">
        <v>12</v>
      </c>
      <c r="G1574">
        <v>8821</v>
      </c>
      <c r="I1574" s="7"/>
    </row>
    <row r="1575" spans="1:9" x14ac:dyDescent="0.3">
      <c r="A1575">
        <v>1045700</v>
      </c>
      <c r="B1575">
        <v>539</v>
      </c>
      <c r="C1575" s="1" t="s">
        <v>113</v>
      </c>
      <c r="D1575" s="3">
        <v>45262.026388888888</v>
      </c>
      <c r="E1575" t="s">
        <v>191</v>
      </c>
      <c r="F1575" t="s">
        <v>48</v>
      </c>
      <c r="G1575">
        <v>5012</v>
      </c>
      <c r="I1575" s="7"/>
    </row>
    <row r="1576" spans="1:9" x14ac:dyDescent="0.3">
      <c r="A1576">
        <v>1046125</v>
      </c>
      <c r="B1576">
        <v>1258</v>
      </c>
      <c r="C1576" s="1" t="s">
        <v>99</v>
      </c>
      <c r="D1576" s="3">
        <v>45024.020138888889</v>
      </c>
      <c r="E1576" t="s">
        <v>96</v>
      </c>
      <c r="F1576" t="s">
        <v>14</v>
      </c>
      <c r="G1576">
        <v>9104</v>
      </c>
      <c r="I1576" s="7"/>
    </row>
    <row r="1577" spans="1:9" x14ac:dyDescent="0.3">
      <c r="A1577">
        <v>1046974</v>
      </c>
      <c r="B1577">
        <v>1060</v>
      </c>
      <c r="C1577" s="1" t="s">
        <v>113</v>
      </c>
      <c r="D1577" s="3">
        <v>45280.957638888889</v>
      </c>
      <c r="E1577" t="s">
        <v>97</v>
      </c>
      <c r="F1577" t="s">
        <v>49</v>
      </c>
      <c r="G1577">
        <v>2067</v>
      </c>
      <c r="I1577" s="7"/>
    </row>
    <row r="1578" spans="1:9" x14ac:dyDescent="0.3">
      <c r="A1578">
        <v>1047821</v>
      </c>
      <c r="B1578">
        <v>1259</v>
      </c>
      <c r="C1578" s="1" t="s">
        <v>99</v>
      </c>
      <c r="D1578" s="3">
        <v>45104.961805555555</v>
      </c>
      <c r="E1578" t="s">
        <v>191</v>
      </c>
      <c r="F1578" t="s">
        <v>65</v>
      </c>
      <c r="G1578">
        <v>4812</v>
      </c>
      <c r="I1578" s="7"/>
    </row>
    <row r="1579" spans="1:9" x14ac:dyDescent="0.3">
      <c r="A1579">
        <v>1047874</v>
      </c>
      <c r="B1579">
        <v>420</v>
      </c>
      <c r="C1579" s="1" t="s">
        <v>105</v>
      </c>
      <c r="D1579" s="3">
        <v>45181.958333333336</v>
      </c>
      <c r="E1579" t="s">
        <v>97</v>
      </c>
      <c r="F1579" t="s">
        <v>17</v>
      </c>
      <c r="G1579">
        <v>4920</v>
      </c>
      <c r="I1579" s="7"/>
    </row>
    <row r="1580" spans="1:9" x14ac:dyDescent="0.3">
      <c r="A1580">
        <v>1050256</v>
      </c>
      <c r="B1580">
        <v>1770</v>
      </c>
      <c r="C1580" s="1" t="s">
        <v>104</v>
      </c>
      <c r="D1580" s="3">
        <v>45041.063888888886</v>
      </c>
      <c r="E1580" t="s">
        <v>96</v>
      </c>
      <c r="F1580" t="s">
        <v>18</v>
      </c>
      <c r="G1580">
        <v>9723</v>
      </c>
      <c r="I1580" s="7"/>
    </row>
    <row r="1581" spans="1:9" x14ac:dyDescent="0.3">
      <c r="A1581">
        <v>1050351</v>
      </c>
      <c r="B1581">
        <v>497</v>
      </c>
      <c r="C1581" s="1" t="s">
        <v>99</v>
      </c>
      <c r="D1581" s="3">
        <v>45121.000694444447</v>
      </c>
      <c r="E1581" t="s">
        <v>97</v>
      </c>
      <c r="F1581" t="s">
        <v>19</v>
      </c>
      <c r="G1581">
        <v>9863</v>
      </c>
      <c r="I1581" s="7"/>
    </row>
    <row r="1582" spans="1:9" x14ac:dyDescent="0.3">
      <c r="A1582">
        <v>1050970</v>
      </c>
      <c r="B1582">
        <v>47</v>
      </c>
      <c r="C1582" s="1" t="s">
        <v>105</v>
      </c>
      <c r="D1582" s="3">
        <v>45055.050694444442</v>
      </c>
      <c r="E1582" t="s">
        <v>98</v>
      </c>
      <c r="F1582" t="s">
        <v>79</v>
      </c>
      <c r="G1582">
        <v>2859</v>
      </c>
      <c r="I1582" s="7"/>
    </row>
    <row r="1583" spans="1:9" x14ac:dyDescent="0.3">
      <c r="A1583">
        <v>1051057</v>
      </c>
      <c r="B1583">
        <v>482</v>
      </c>
      <c r="C1583" s="1" t="s">
        <v>100</v>
      </c>
      <c r="D1583" s="3">
        <v>45048.997916666667</v>
      </c>
      <c r="E1583" t="s">
        <v>96</v>
      </c>
      <c r="F1583" t="s">
        <v>51</v>
      </c>
      <c r="G1583">
        <v>4768</v>
      </c>
      <c r="I1583" s="7"/>
    </row>
    <row r="1584" spans="1:9" x14ac:dyDescent="0.3">
      <c r="A1584">
        <v>1051553</v>
      </c>
      <c r="B1584">
        <v>231</v>
      </c>
      <c r="C1584" s="1" t="s">
        <v>99</v>
      </c>
      <c r="D1584" s="3">
        <v>45198.018055555556</v>
      </c>
      <c r="E1584" t="s">
        <v>191</v>
      </c>
      <c r="F1584" t="s">
        <v>22</v>
      </c>
      <c r="G1584">
        <v>8153</v>
      </c>
      <c r="I1584" s="7"/>
    </row>
    <row r="1585" spans="1:9" x14ac:dyDescent="0.3">
      <c r="A1585">
        <v>1052119</v>
      </c>
      <c r="B1585">
        <v>634</v>
      </c>
      <c r="C1585" s="1" t="s">
        <v>99</v>
      </c>
      <c r="D1585" s="3">
        <v>45153.006944444445</v>
      </c>
      <c r="E1585" t="s">
        <v>191</v>
      </c>
      <c r="F1585" t="s">
        <v>4</v>
      </c>
      <c r="G1585">
        <v>4462</v>
      </c>
      <c r="I1585" s="7"/>
    </row>
    <row r="1586" spans="1:9" x14ac:dyDescent="0.3">
      <c r="A1586">
        <v>1052606</v>
      </c>
      <c r="B1586">
        <v>577</v>
      </c>
      <c r="C1586" s="1" t="s">
        <v>100</v>
      </c>
      <c r="D1586" s="3">
        <v>45233.006944444445</v>
      </c>
      <c r="E1586" t="s">
        <v>97</v>
      </c>
      <c r="F1586" t="s">
        <v>57</v>
      </c>
      <c r="G1586">
        <v>701</v>
      </c>
      <c r="I1586" s="7"/>
    </row>
    <row r="1587" spans="1:9" x14ac:dyDescent="0.3">
      <c r="A1587">
        <v>1053680</v>
      </c>
      <c r="B1587">
        <v>1618</v>
      </c>
      <c r="C1587" s="1" t="s">
        <v>99</v>
      </c>
      <c r="D1587" s="3">
        <v>45233.082638888889</v>
      </c>
      <c r="E1587" t="s">
        <v>96</v>
      </c>
      <c r="F1587" t="s">
        <v>77</v>
      </c>
      <c r="G1587">
        <v>6474</v>
      </c>
      <c r="I1587" s="7"/>
    </row>
    <row r="1588" spans="1:9" x14ac:dyDescent="0.3">
      <c r="A1588">
        <v>1054349</v>
      </c>
      <c r="B1588">
        <v>1473</v>
      </c>
      <c r="C1588" s="1" t="s">
        <v>99</v>
      </c>
      <c r="D1588" s="3">
        <v>45026.978472222225</v>
      </c>
      <c r="E1588" t="s">
        <v>96</v>
      </c>
      <c r="F1588" t="s">
        <v>18</v>
      </c>
      <c r="G1588">
        <v>4060</v>
      </c>
      <c r="I1588" s="7"/>
    </row>
    <row r="1589" spans="1:9" x14ac:dyDescent="0.3">
      <c r="A1589">
        <v>1054639</v>
      </c>
      <c r="B1589">
        <v>1865</v>
      </c>
      <c r="C1589" s="1" t="s">
        <v>100</v>
      </c>
      <c r="D1589" s="3">
        <v>44983</v>
      </c>
      <c r="E1589" t="s">
        <v>191</v>
      </c>
      <c r="F1589" t="s">
        <v>41</v>
      </c>
      <c r="G1589">
        <v>4421</v>
      </c>
      <c r="I1589" s="7"/>
    </row>
    <row r="1590" spans="1:9" x14ac:dyDescent="0.3">
      <c r="A1590">
        <v>1055786</v>
      </c>
      <c r="B1590">
        <v>1205</v>
      </c>
      <c r="C1590" s="1" t="s">
        <v>105</v>
      </c>
      <c r="D1590" s="3">
        <v>45143.052777777775</v>
      </c>
      <c r="E1590" t="s">
        <v>97</v>
      </c>
      <c r="F1590" t="s">
        <v>13</v>
      </c>
      <c r="G1590">
        <v>7809</v>
      </c>
      <c r="I1590" s="7"/>
    </row>
    <row r="1591" spans="1:9" x14ac:dyDescent="0.3">
      <c r="A1591">
        <v>1055810</v>
      </c>
      <c r="B1591">
        <v>1362</v>
      </c>
      <c r="C1591" s="1" t="s">
        <v>102</v>
      </c>
      <c r="D1591" s="3">
        <v>44935.992361111108</v>
      </c>
      <c r="E1591" t="s">
        <v>97</v>
      </c>
      <c r="F1591" t="s">
        <v>74</v>
      </c>
      <c r="G1591">
        <v>563</v>
      </c>
      <c r="I1591" s="7"/>
    </row>
    <row r="1592" spans="1:9" x14ac:dyDescent="0.3">
      <c r="A1592">
        <v>1055817</v>
      </c>
      <c r="B1592">
        <v>1697</v>
      </c>
      <c r="C1592" s="1" t="s">
        <v>100</v>
      </c>
      <c r="D1592" s="3">
        <v>45079.958333333336</v>
      </c>
      <c r="E1592" t="s">
        <v>98</v>
      </c>
      <c r="F1592" t="s">
        <v>52</v>
      </c>
      <c r="G1592">
        <v>8477</v>
      </c>
      <c r="I1592" s="7"/>
    </row>
    <row r="1593" spans="1:9" x14ac:dyDescent="0.3">
      <c r="A1593">
        <v>1056320</v>
      </c>
      <c r="B1593">
        <v>856</v>
      </c>
      <c r="C1593" s="1" t="s">
        <v>99</v>
      </c>
      <c r="D1593" s="3">
        <v>45024.050694444442</v>
      </c>
      <c r="E1593" t="s">
        <v>191</v>
      </c>
      <c r="F1593" t="s">
        <v>30</v>
      </c>
      <c r="G1593">
        <v>6535</v>
      </c>
      <c r="I1593" s="7"/>
    </row>
    <row r="1594" spans="1:9" x14ac:dyDescent="0.3">
      <c r="A1594">
        <v>1056575</v>
      </c>
      <c r="B1594">
        <v>1149</v>
      </c>
      <c r="C1594" s="1" t="s">
        <v>99</v>
      </c>
      <c r="D1594" s="3">
        <v>45017.057638888888</v>
      </c>
      <c r="F1594" t="s">
        <v>53</v>
      </c>
      <c r="G1594">
        <v>1439</v>
      </c>
      <c r="I1594" s="7"/>
    </row>
    <row r="1595" spans="1:9" x14ac:dyDescent="0.3">
      <c r="A1595">
        <v>1056710</v>
      </c>
      <c r="B1595">
        <v>1243</v>
      </c>
      <c r="C1595" s="1" t="s">
        <v>105</v>
      </c>
      <c r="D1595" s="3">
        <v>45138.027777777781</v>
      </c>
      <c r="E1595" t="s">
        <v>191</v>
      </c>
      <c r="F1595" t="s">
        <v>43</v>
      </c>
      <c r="G1595">
        <v>1855</v>
      </c>
      <c r="I1595" s="7"/>
    </row>
    <row r="1596" spans="1:9" x14ac:dyDescent="0.3">
      <c r="A1596">
        <v>1057228</v>
      </c>
      <c r="B1596">
        <v>1029</v>
      </c>
      <c r="C1596" s="1" t="s">
        <v>105</v>
      </c>
      <c r="D1596" s="3">
        <v>45199.993055555555</v>
      </c>
      <c r="E1596" t="s">
        <v>98</v>
      </c>
      <c r="F1596" t="s">
        <v>27</v>
      </c>
      <c r="G1596">
        <v>9442</v>
      </c>
      <c r="I1596" s="7"/>
    </row>
    <row r="1597" spans="1:9" x14ac:dyDescent="0.3">
      <c r="A1597">
        <v>1058164</v>
      </c>
      <c r="B1597">
        <v>1215</v>
      </c>
      <c r="C1597" s="1" t="s">
        <v>99</v>
      </c>
      <c r="D1597" s="3">
        <v>45129.069444444445</v>
      </c>
      <c r="E1597" t="s">
        <v>97</v>
      </c>
      <c r="F1597" t="s">
        <v>41</v>
      </c>
      <c r="G1597">
        <v>4073</v>
      </c>
      <c r="I1597" s="7"/>
    </row>
    <row r="1598" spans="1:9" x14ac:dyDescent="0.3">
      <c r="A1598">
        <v>1058847</v>
      </c>
      <c r="B1598">
        <v>977</v>
      </c>
      <c r="C1598" s="1" t="s">
        <v>113</v>
      </c>
      <c r="D1598" s="3">
        <v>45178.965277777781</v>
      </c>
      <c r="E1598" t="s">
        <v>98</v>
      </c>
      <c r="F1598" t="s">
        <v>80</v>
      </c>
      <c r="G1598">
        <v>2786</v>
      </c>
      <c r="I1598" s="7"/>
    </row>
    <row r="1599" spans="1:9" x14ac:dyDescent="0.3">
      <c r="A1599">
        <v>1059637</v>
      </c>
      <c r="B1599">
        <v>463</v>
      </c>
      <c r="C1599" s="1" t="s">
        <v>109</v>
      </c>
      <c r="D1599" s="3">
        <v>45147.05972222222</v>
      </c>
      <c r="E1599" t="s">
        <v>97</v>
      </c>
      <c r="F1599" t="s">
        <v>54</v>
      </c>
      <c r="G1599">
        <v>3285</v>
      </c>
      <c r="I1599" s="7"/>
    </row>
    <row r="1600" spans="1:9" x14ac:dyDescent="0.3">
      <c r="A1600">
        <v>1059711</v>
      </c>
      <c r="B1600">
        <v>1479</v>
      </c>
      <c r="C1600" s="1" t="s">
        <v>99</v>
      </c>
      <c r="D1600" s="3">
        <v>45000.042361111111</v>
      </c>
      <c r="E1600" t="s">
        <v>96</v>
      </c>
      <c r="F1600" t="s">
        <v>57</v>
      </c>
      <c r="G1600">
        <v>5593</v>
      </c>
      <c r="I1600" s="7"/>
    </row>
    <row r="1601" spans="1:9" x14ac:dyDescent="0.3">
      <c r="A1601">
        <v>1060684</v>
      </c>
      <c r="B1601">
        <v>1252</v>
      </c>
      <c r="C1601" s="1" t="s">
        <v>99</v>
      </c>
      <c r="D1601" s="3">
        <v>45023.993055555555</v>
      </c>
      <c r="E1601" t="s">
        <v>96</v>
      </c>
      <c r="F1601" t="s">
        <v>34</v>
      </c>
      <c r="G1601">
        <v>4684</v>
      </c>
      <c r="I1601" s="7"/>
    </row>
    <row r="1602" spans="1:9" x14ac:dyDescent="0.3">
      <c r="A1602">
        <v>1061016</v>
      </c>
      <c r="B1602">
        <v>1561</v>
      </c>
      <c r="C1602" s="1" t="s">
        <v>110</v>
      </c>
      <c r="D1602" s="3">
        <v>45179.063194444447</v>
      </c>
      <c r="E1602" t="s">
        <v>97</v>
      </c>
      <c r="F1602" t="s">
        <v>60</v>
      </c>
      <c r="G1602">
        <v>7486</v>
      </c>
      <c r="I1602" s="7"/>
    </row>
    <row r="1603" spans="1:9" x14ac:dyDescent="0.3">
      <c r="A1603">
        <v>1061210</v>
      </c>
      <c r="B1603">
        <v>721</v>
      </c>
      <c r="C1603" s="1" t="s">
        <v>113</v>
      </c>
      <c r="D1603" s="3">
        <v>45267.006249999999</v>
      </c>
      <c r="E1603" t="s">
        <v>191</v>
      </c>
      <c r="F1603" t="s">
        <v>63</v>
      </c>
      <c r="G1603">
        <v>1496</v>
      </c>
      <c r="I1603" s="7"/>
    </row>
    <row r="1604" spans="1:9" x14ac:dyDescent="0.3">
      <c r="A1604">
        <v>1061320</v>
      </c>
      <c r="B1604">
        <v>1874</v>
      </c>
      <c r="C1604" s="1" t="s">
        <v>99</v>
      </c>
      <c r="D1604" s="3">
        <v>45102.026388888888</v>
      </c>
      <c r="E1604" t="s">
        <v>191</v>
      </c>
      <c r="F1604" t="s">
        <v>4</v>
      </c>
      <c r="G1604">
        <v>2899</v>
      </c>
      <c r="I1604" s="7"/>
    </row>
    <row r="1605" spans="1:9" x14ac:dyDescent="0.3">
      <c r="A1605">
        <v>1061512</v>
      </c>
      <c r="B1605">
        <v>666</v>
      </c>
      <c r="C1605" s="1" t="s">
        <v>100</v>
      </c>
      <c r="D1605" s="3">
        <v>44987.058333333334</v>
      </c>
      <c r="E1605" t="s">
        <v>191</v>
      </c>
      <c r="F1605" t="s">
        <v>47</v>
      </c>
      <c r="G1605">
        <v>1743</v>
      </c>
      <c r="I1605" s="7"/>
    </row>
    <row r="1606" spans="1:9" x14ac:dyDescent="0.3">
      <c r="A1606">
        <v>1062871</v>
      </c>
      <c r="B1606">
        <v>1248</v>
      </c>
      <c r="C1606" s="1" t="s">
        <v>99</v>
      </c>
      <c r="D1606" s="3">
        <v>44963.059027777781</v>
      </c>
      <c r="E1606" t="s">
        <v>98</v>
      </c>
      <c r="F1606" t="s">
        <v>60</v>
      </c>
      <c r="G1606">
        <v>6459</v>
      </c>
      <c r="I1606" s="7"/>
    </row>
    <row r="1607" spans="1:9" x14ac:dyDescent="0.3">
      <c r="A1607">
        <v>1063239</v>
      </c>
      <c r="B1607">
        <v>1639</v>
      </c>
      <c r="C1607" s="1" t="s">
        <v>101</v>
      </c>
      <c r="D1607" s="3">
        <v>45194.977083333331</v>
      </c>
      <c r="E1607" t="s">
        <v>96</v>
      </c>
      <c r="F1607" t="s">
        <v>61</v>
      </c>
      <c r="G1607">
        <v>3101</v>
      </c>
      <c r="I1607" s="7"/>
    </row>
    <row r="1608" spans="1:9" x14ac:dyDescent="0.3">
      <c r="A1608">
        <v>1063742</v>
      </c>
      <c r="B1608">
        <v>212</v>
      </c>
      <c r="C1608" s="1" t="s">
        <v>109</v>
      </c>
      <c r="D1608" s="3">
        <v>45216.030555555553</v>
      </c>
      <c r="E1608" t="s">
        <v>191</v>
      </c>
      <c r="F1608" t="s">
        <v>40</v>
      </c>
      <c r="G1608">
        <v>359</v>
      </c>
      <c r="I1608" s="7"/>
    </row>
    <row r="1609" spans="1:9" x14ac:dyDescent="0.3">
      <c r="A1609">
        <v>1063767</v>
      </c>
      <c r="B1609">
        <v>1616</v>
      </c>
      <c r="C1609" s="1" t="s">
        <v>99</v>
      </c>
      <c r="D1609" s="3">
        <v>45133.988888888889</v>
      </c>
      <c r="E1609" t="s">
        <v>97</v>
      </c>
      <c r="F1609" t="s">
        <v>81</v>
      </c>
      <c r="G1609">
        <v>1893</v>
      </c>
      <c r="I1609" s="7"/>
    </row>
    <row r="1610" spans="1:9" x14ac:dyDescent="0.3">
      <c r="A1610">
        <v>1064483</v>
      </c>
      <c r="B1610">
        <v>1571</v>
      </c>
      <c r="C1610" s="1" t="s">
        <v>99</v>
      </c>
      <c r="D1610" s="3">
        <v>45097.076388888891</v>
      </c>
      <c r="E1610" t="s">
        <v>96</v>
      </c>
      <c r="F1610" t="s">
        <v>18</v>
      </c>
      <c r="G1610">
        <v>6345</v>
      </c>
      <c r="I1610" s="7"/>
    </row>
    <row r="1611" spans="1:9" x14ac:dyDescent="0.3">
      <c r="A1611">
        <v>1064762</v>
      </c>
      <c r="B1611">
        <v>1018</v>
      </c>
      <c r="C1611" s="1" t="s">
        <v>100</v>
      </c>
      <c r="D1611" s="3">
        <v>45224.036805555559</v>
      </c>
      <c r="E1611" t="s">
        <v>191</v>
      </c>
      <c r="F1611" t="s">
        <v>28</v>
      </c>
      <c r="G1611">
        <v>1726</v>
      </c>
      <c r="I1611" s="7"/>
    </row>
    <row r="1612" spans="1:9" x14ac:dyDescent="0.3">
      <c r="A1612">
        <v>1064785</v>
      </c>
      <c r="B1612">
        <v>1063</v>
      </c>
      <c r="C1612" s="1" t="s">
        <v>113</v>
      </c>
      <c r="D1612" s="3">
        <v>45010.040277777778</v>
      </c>
      <c r="E1612" t="s">
        <v>191</v>
      </c>
      <c r="F1612" t="s">
        <v>31</v>
      </c>
      <c r="G1612">
        <v>9830</v>
      </c>
      <c r="I1612" s="7"/>
    </row>
    <row r="1613" spans="1:9" x14ac:dyDescent="0.3">
      <c r="A1613">
        <v>1064900</v>
      </c>
      <c r="B1613">
        <v>1928</v>
      </c>
      <c r="C1613" s="1" t="s">
        <v>101</v>
      </c>
      <c r="D1613" s="3">
        <v>45211.030555555553</v>
      </c>
      <c r="E1613" t="s">
        <v>98</v>
      </c>
      <c r="F1613" t="s">
        <v>27</v>
      </c>
      <c r="G1613">
        <v>7612</v>
      </c>
      <c r="I1613" s="7"/>
    </row>
    <row r="1614" spans="1:9" x14ac:dyDescent="0.3">
      <c r="A1614">
        <v>1068168</v>
      </c>
      <c r="B1614">
        <v>1101</v>
      </c>
      <c r="C1614" s="1" t="s">
        <v>113</v>
      </c>
      <c r="D1614" s="3">
        <v>44993.056944444441</v>
      </c>
      <c r="E1614" t="s">
        <v>97</v>
      </c>
      <c r="F1614" t="s">
        <v>39</v>
      </c>
      <c r="G1614">
        <v>5967</v>
      </c>
      <c r="I1614" s="7"/>
    </row>
    <row r="1615" spans="1:9" x14ac:dyDescent="0.3">
      <c r="A1615">
        <v>1068397</v>
      </c>
      <c r="B1615">
        <v>3</v>
      </c>
      <c r="C1615" s="1" t="s">
        <v>99</v>
      </c>
      <c r="D1615" s="3">
        <v>45028.042361111111</v>
      </c>
      <c r="E1615" t="s">
        <v>96</v>
      </c>
      <c r="F1615" t="s">
        <v>8</v>
      </c>
      <c r="G1615">
        <v>9183</v>
      </c>
      <c r="I1615" s="7"/>
    </row>
    <row r="1616" spans="1:9" x14ac:dyDescent="0.3">
      <c r="A1616">
        <v>1069023</v>
      </c>
      <c r="B1616">
        <v>739</v>
      </c>
      <c r="C1616" s="1" t="s">
        <v>113</v>
      </c>
      <c r="D1616" s="3">
        <v>44971.02847222222</v>
      </c>
      <c r="E1616" t="s">
        <v>97</v>
      </c>
      <c r="F1616" t="s">
        <v>43</v>
      </c>
      <c r="G1616">
        <v>4804</v>
      </c>
      <c r="I1616" s="7"/>
    </row>
    <row r="1617" spans="1:9" x14ac:dyDescent="0.3">
      <c r="A1617">
        <v>1069094</v>
      </c>
      <c r="B1617">
        <v>1854</v>
      </c>
      <c r="C1617" s="1" t="s">
        <v>99</v>
      </c>
      <c r="D1617" s="3">
        <v>45165.049305555556</v>
      </c>
      <c r="E1617" t="s">
        <v>96</v>
      </c>
      <c r="F1617" t="s">
        <v>62</v>
      </c>
      <c r="G1617">
        <v>8536</v>
      </c>
      <c r="I1617" s="7"/>
    </row>
    <row r="1618" spans="1:9" x14ac:dyDescent="0.3">
      <c r="A1618">
        <v>1069668</v>
      </c>
      <c r="B1618">
        <v>517</v>
      </c>
      <c r="C1618" s="1" t="s">
        <v>101</v>
      </c>
      <c r="D1618" s="3">
        <v>45023.041666666664</v>
      </c>
      <c r="E1618" t="s">
        <v>98</v>
      </c>
      <c r="F1618" t="s">
        <v>76</v>
      </c>
      <c r="G1618">
        <v>8146</v>
      </c>
      <c r="I1618" s="7"/>
    </row>
    <row r="1619" spans="1:9" x14ac:dyDescent="0.3">
      <c r="A1619">
        <v>1070209</v>
      </c>
      <c r="B1619">
        <v>973</v>
      </c>
      <c r="C1619" s="1" t="s">
        <v>99</v>
      </c>
      <c r="D1619" s="3">
        <v>45148.022222222222</v>
      </c>
      <c r="E1619" t="s">
        <v>96</v>
      </c>
      <c r="F1619" t="s">
        <v>81</v>
      </c>
      <c r="G1619">
        <v>7741</v>
      </c>
      <c r="I1619" s="7"/>
    </row>
    <row r="1620" spans="1:9" x14ac:dyDescent="0.3">
      <c r="A1620">
        <v>1070297</v>
      </c>
      <c r="B1620">
        <v>1978</v>
      </c>
      <c r="C1620" s="1" t="s">
        <v>105</v>
      </c>
      <c r="D1620" s="3">
        <v>44993.94027777778</v>
      </c>
      <c r="E1620" t="s">
        <v>191</v>
      </c>
      <c r="F1620" t="s">
        <v>88</v>
      </c>
      <c r="G1620">
        <v>904</v>
      </c>
      <c r="I1620" s="7"/>
    </row>
    <row r="1621" spans="1:9" x14ac:dyDescent="0.3">
      <c r="A1621">
        <v>1070438</v>
      </c>
      <c r="B1621">
        <v>1420</v>
      </c>
      <c r="C1621" s="1" t="s">
        <v>99</v>
      </c>
      <c r="D1621" s="3">
        <v>45196.099305555559</v>
      </c>
      <c r="E1621" t="s">
        <v>98</v>
      </c>
      <c r="F1621" t="s">
        <v>86</v>
      </c>
      <c r="G1621">
        <v>9991</v>
      </c>
      <c r="I1621" s="7"/>
    </row>
    <row r="1622" spans="1:9" x14ac:dyDescent="0.3">
      <c r="A1622">
        <v>1071701</v>
      </c>
      <c r="B1622">
        <v>1367</v>
      </c>
      <c r="C1622" s="1" t="s">
        <v>107</v>
      </c>
      <c r="D1622" s="3">
        <v>44942.036805555559</v>
      </c>
      <c r="E1622" t="s">
        <v>98</v>
      </c>
      <c r="F1622" t="s">
        <v>8</v>
      </c>
      <c r="G1622">
        <v>1445</v>
      </c>
      <c r="I1622" s="7"/>
    </row>
    <row r="1623" spans="1:9" x14ac:dyDescent="0.3">
      <c r="A1623">
        <v>1074617</v>
      </c>
      <c r="B1623">
        <v>158</v>
      </c>
      <c r="C1623" s="1" t="s">
        <v>99</v>
      </c>
      <c r="D1623" s="3">
        <v>45050.013194444444</v>
      </c>
      <c r="E1623" t="s">
        <v>191</v>
      </c>
      <c r="F1623" t="s">
        <v>90</v>
      </c>
      <c r="G1623">
        <v>4729</v>
      </c>
      <c r="I1623" s="7"/>
    </row>
    <row r="1624" spans="1:9" x14ac:dyDescent="0.3">
      <c r="A1624">
        <v>1074708</v>
      </c>
      <c r="B1624">
        <v>647</v>
      </c>
      <c r="C1624" s="1" t="s">
        <v>101</v>
      </c>
      <c r="D1624" s="3">
        <v>44997.98333333333</v>
      </c>
      <c r="E1624" t="s">
        <v>97</v>
      </c>
      <c r="F1624" t="s">
        <v>43</v>
      </c>
      <c r="G1624">
        <v>7648</v>
      </c>
      <c r="I1624" s="7"/>
    </row>
    <row r="1625" spans="1:9" x14ac:dyDescent="0.3">
      <c r="A1625">
        <v>1075036</v>
      </c>
      <c r="B1625">
        <v>587</v>
      </c>
      <c r="C1625" s="1" t="s">
        <v>99</v>
      </c>
      <c r="D1625" s="3">
        <v>45062.978472222225</v>
      </c>
      <c r="E1625" t="s">
        <v>191</v>
      </c>
      <c r="F1625" t="s">
        <v>91</v>
      </c>
      <c r="G1625">
        <v>5378</v>
      </c>
      <c r="I1625" s="7"/>
    </row>
    <row r="1626" spans="1:9" x14ac:dyDescent="0.3">
      <c r="A1626">
        <v>1075177</v>
      </c>
      <c r="B1626">
        <v>161</v>
      </c>
      <c r="C1626" s="1" t="s">
        <v>100</v>
      </c>
      <c r="D1626" s="3">
        <v>44992.941666666666</v>
      </c>
      <c r="E1626" t="s">
        <v>97</v>
      </c>
      <c r="F1626" t="s">
        <v>27</v>
      </c>
      <c r="G1626">
        <v>1124</v>
      </c>
      <c r="I1626" s="7"/>
    </row>
    <row r="1627" spans="1:9" x14ac:dyDescent="0.3">
      <c r="A1627">
        <v>1075183</v>
      </c>
      <c r="B1627">
        <v>1971</v>
      </c>
      <c r="C1627" s="1" t="s">
        <v>105</v>
      </c>
      <c r="D1627" s="3">
        <v>45040.951388888891</v>
      </c>
      <c r="E1627" t="s">
        <v>191</v>
      </c>
      <c r="F1627" t="s">
        <v>29</v>
      </c>
      <c r="G1627">
        <v>3747</v>
      </c>
      <c r="I1627" s="7"/>
    </row>
    <row r="1628" spans="1:9" x14ac:dyDescent="0.3">
      <c r="A1628">
        <v>1075762</v>
      </c>
      <c r="B1628">
        <v>1612</v>
      </c>
      <c r="C1628" s="1" t="s">
        <v>105</v>
      </c>
      <c r="D1628" s="3">
        <v>45201.093055555553</v>
      </c>
      <c r="E1628" t="s">
        <v>97</v>
      </c>
      <c r="F1628" t="s">
        <v>34</v>
      </c>
      <c r="G1628">
        <v>3402</v>
      </c>
      <c r="I1628" s="7"/>
    </row>
    <row r="1629" spans="1:9" x14ac:dyDescent="0.3">
      <c r="A1629">
        <v>1076092</v>
      </c>
      <c r="B1629">
        <v>1938</v>
      </c>
      <c r="C1629" s="1" t="s">
        <v>99</v>
      </c>
      <c r="D1629" s="3">
        <v>44986.06527777778</v>
      </c>
      <c r="E1629" t="s">
        <v>96</v>
      </c>
      <c r="F1629" t="s">
        <v>27</v>
      </c>
      <c r="G1629">
        <v>698</v>
      </c>
      <c r="I1629" s="7"/>
    </row>
    <row r="1630" spans="1:9" x14ac:dyDescent="0.3">
      <c r="A1630">
        <v>1076764</v>
      </c>
      <c r="B1630">
        <v>1162</v>
      </c>
      <c r="C1630" s="1" t="s">
        <v>99</v>
      </c>
      <c r="D1630" s="3">
        <v>45264.027083333334</v>
      </c>
      <c r="E1630" t="s">
        <v>98</v>
      </c>
      <c r="F1630" t="s">
        <v>87</v>
      </c>
      <c r="G1630">
        <v>1938</v>
      </c>
      <c r="I1630" s="7"/>
    </row>
    <row r="1631" spans="1:9" x14ac:dyDescent="0.3">
      <c r="A1631">
        <v>1077723</v>
      </c>
      <c r="B1631">
        <v>868</v>
      </c>
      <c r="C1631" s="1" t="s">
        <v>110</v>
      </c>
      <c r="D1631" s="3">
        <v>44928.01666666667</v>
      </c>
      <c r="E1631" t="s">
        <v>191</v>
      </c>
      <c r="F1631" t="s">
        <v>40</v>
      </c>
      <c r="G1631">
        <v>3711</v>
      </c>
      <c r="I1631" s="7"/>
    </row>
    <row r="1632" spans="1:9" x14ac:dyDescent="0.3">
      <c r="A1632">
        <v>1078422</v>
      </c>
      <c r="B1632">
        <v>1917</v>
      </c>
      <c r="C1632" s="1" t="s">
        <v>99</v>
      </c>
      <c r="D1632" s="3">
        <v>45266.090277777781</v>
      </c>
      <c r="E1632" t="s">
        <v>191</v>
      </c>
      <c r="F1632" t="s">
        <v>11</v>
      </c>
      <c r="G1632">
        <v>3916</v>
      </c>
      <c r="I1632" s="7"/>
    </row>
    <row r="1633" spans="1:9" x14ac:dyDescent="0.3">
      <c r="A1633">
        <v>1078820</v>
      </c>
      <c r="B1633">
        <v>1431</v>
      </c>
      <c r="C1633" s="1" t="s">
        <v>99</v>
      </c>
      <c r="D1633" s="3">
        <v>45147.043055555558</v>
      </c>
      <c r="E1633" t="s">
        <v>97</v>
      </c>
      <c r="F1633" t="s">
        <v>42</v>
      </c>
      <c r="G1633">
        <v>5495</v>
      </c>
      <c r="I1633" s="7"/>
    </row>
    <row r="1634" spans="1:9" x14ac:dyDescent="0.3">
      <c r="A1634">
        <v>1079090</v>
      </c>
      <c r="B1634">
        <v>1368</v>
      </c>
      <c r="C1634" s="1" t="s">
        <v>99</v>
      </c>
      <c r="D1634" s="3">
        <v>45018.010416666664</v>
      </c>
      <c r="E1634" t="s">
        <v>98</v>
      </c>
      <c r="F1634" t="s">
        <v>43</v>
      </c>
      <c r="G1634">
        <v>6597</v>
      </c>
      <c r="I1634" s="7"/>
    </row>
    <row r="1635" spans="1:9" x14ac:dyDescent="0.3">
      <c r="A1635">
        <v>1079225</v>
      </c>
      <c r="B1635">
        <v>1393</v>
      </c>
      <c r="C1635" s="1" t="s">
        <v>107</v>
      </c>
      <c r="D1635" s="3">
        <v>44981.963888888888</v>
      </c>
      <c r="E1635" t="s">
        <v>96</v>
      </c>
      <c r="F1635" t="s">
        <v>44</v>
      </c>
      <c r="G1635">
        <v>3345</v>
      </c>
      <c r="I1635" s="7"/>
    </row>
    <row r="1636" spans="1:9" x14ac:dyDescent="0.3">
      <c r="A1636">
        <v>1079355</v>
      </c>
      <c r="B1636">
        <v>1469</v>
      </c>
      <c r="C1636" s="1" t="s">
        <v>107</v>
      </c>
      <c r="D1636" s="3">
        <v>45004.990277777775</v>
      </c>
      <c r="E1636" t="s">
        <v>98</v>
      </c>
      <c r="F1636" t="s">
        <v>81</v>
      </c>
      <c r="G1636">
        <v>3196</v>
      </c>
      <c r="I1636" s="7"/>
    </row>
    <row r="1637" spans="1:9" x14ac:dyDescent="0.3">
      <c r="A1637">
        <v>1079761</v>
      </c>
      <c r="B1637">
        <v>1873</v>
      </c>
      <c r="C1637" s="1" t="s">
        <v>101</v>
      </c>
      <c r="D1637" s="3">
        <v>45187.05</v>
      </c>
      <c r="E1637" t="s">
        <v>191</v>
      </c>
      <c r="F1637" t="s">
        <v>50</v>
      </c>
      <c r="G1637">
        <v>9752</v>
      </c>
      <c r="I1637" s="7"/>
    </row>
    <row r="1638" spans="1:9" x14ac:dyDescent="0.3">
      <c r="A1638">
        <v>1081409</v>
      </c>
      <c r="B1638">
        <v>1084</v>
      </c>
      <c r="C1638" s="1" t="s">
        <v>113</v>
      </c>
      <c r="D1638" s="3">
        <v>45200.040277777778</v>
      </c>
      <c r="E1638" t="s">
        <v>191</v>
      </c>
      <c r="F1638" t="s">
        <v>6</v>
      </c>
      <c r="G1638">
        <v>7433</v>
      </c>
      <c r="I1638" s="7"/>
    </row>
    <row r="1639" spans="1:9" x14ac:dyDescent="0.3">
      <c r="A1639">
        <v>1081894</v>
      </c>
      <c r="B1639">
        <v>787</v>
      </c>
      <c r="C1639" s="1" t="s">
        <v>104</v>
      </c>
      <c r="D1639" s="3">
        <v>44965.065972222219</v>
      </c>
      <c r="E1639" t="s">
        <v>96</v>
      </c>
      <c r="F1639" t="s">
        <v>7</v>
      </c>
      <c r="G1639">
        <v>5113</v>
      </c>
      <c r="I1639" s="7"/>
    </row>
    <row r="1640" spans="1:9" x14ac:dyDescent="0.3">
      <c r="A1640">
        <v>1083336</v>
      </c>
      <c r="B1640">
        <v>441</v>
      </c>
      <c r="C1640" s="1" t="s">
        <v>99</v>
      </c>
      <c r="D1640" s="3">
        <v>44976.004861111112</v>
      </c>
      <c r="E1640" t="s">
        <v>98</v>
      </c>
      <c r="F1640" t="s">
        <v>27</v>
      </c>
      <c r="G1640">
        <v>5859</v>
      </c>
      <c r="I1640" s="7"/>
    </row>
    <row r="1641" spans="1:9" x14ac:dyDescent="0.3">
      <c r="A1641">
        <v>1085382</v>
      </c>
      <c r="B1641">
        <v>969</v>
      </c>
      <c r="C1641" s="1" t="s">
        <v>99</v>
      </c>
      <c r="D1641" s="3">
        <v>44995.048611111109</v>
      </c>
      <c r="E1641" t="s">
        <v>96</v>
      </c>
      <c r="F1641" t="s">
        <v>46</v>
      </c>
      <c r="G1641">
        <v>5959</v>
      </c>
      <c r="I1641" s="7"/>
    </row>
    <row r="1642" spans="1:9" x14ac:dyDescent="0.3">
      <c r="A1642">
        <v>1085556</v>
      </c>
      <c r="B1642">
        <v>217</v>
      </c>
      <c r="C1642" s="1" t="s">
        <v>99</v>
      </c>
      <c r="D1642" s="3">
        <v>45289.063194444447</v>
      </c>
      <c r="E1642" t="s">
        <v>97</v>
      </c>
      <c r="F1642" t="s">
        <v>43</v>
      </c>
      <c r="G1642">
        <v>6006</v>
      </c>
      <c r="I1642" s="7"/>
    </row>
    <row r="1643" spans="1:9" x14ac:dyDescent="0.3">
      <c r="A1643">
        <v>1086091</v>
      </c>
      <c r="B1643">
        <v>863</v>
      </c>
      <c r="C1643" s="1" t="s">
        <v>111</v>
      </c>
      <c r="D1643" s="3">
        <v>45179.981944444444</v>
      </c>
      <c r="E1643" t="s">
        <v>97</v>
      </c>
      <c r="F1643" t="s">
        <v>21</v>
      </c>
      <c r="G1643">
        <v>6063</v>
      </c>
      <c r="I1643" s="7"/>
    </row>
    <row r="1644" spans="1:9" x14ac:dyDescent="0.3">
      <c r="A1644">
        <v>1086104</v>
      </c>
      <c r="B1644">
        <v>654</v>
      </c>
      <c r="C1644" s="1" t="s">
        <v>100</v>
      </c>
      <c r="D1644" s="3">
        <v>45191.015277777777</v>
      </c>
      <c r="E1644" t="s">
        <v>98</v>
      </c>
      <c r="F1644" t="s">
        <v>66</v>
      </c>
      <c r="G1644">
        <v>1737</v>
      </c>
      <c r="I1644" s="7"/>
    </row>
    <row r="1645" spans="1:9" x14ac:dyDescent="0.3">
      <c r="A1645">
        <v>1086327</v>
      </c>
      <c r="B1645">
        <v>62</v>
      </c>
      <c r="C1645" s="1" t="s">
        <v>99</v>
      </c>
      <c r="D1645" s="3">
        <v>44939.081944444442</v>
      </c>
      <c r="E1645" t="s">
        <v>97</v>
      </c>
      <c r="F1645" t="s">
        <v>29</v>
      </c>
      <c r="G1645">
        <v>4910</v>
      </c>
      <c r="I1645" s="7"/>
    </row>
    <row r="1646" spans="1:9" x14ac:dyDescent="0.3">
      <c r="A1646">
        <v>1086644</v>
      </c>
      <c r="B1646">
        <v>940</v>
      </c>
      <c r="C1646" s="1" t="s">
        <v>99</v>
      </c>
      <c r="D1646" s="3">
        <v>45159.057638888888</v>
      </c>
      <c r="E1646" t="s">
        <v>98</v>
      </c>
      <c r="F1646" t="s">
        <v>9</v>
      </c>
      <c r="G1646">
        <v>9735</v>
      </c>
      <c r="I1646" s="7"/>
    </row>
    <row r="1647" spans="1:9" x14ac:dyDescent="0.3">
      <c r="A1647">
        <v>1087661</v>
      </c>
      <c r="B1647">
        <v>1776</v>
      </c>
      <c r="C1647" s="1" t="s">
        <v>99</v>
      </c>
      <c r="D1647" s="3">
        <v>45283.964583333334</v>
      </c>
      <c r="E1647" t="s">
        <v>191</v>
      </c>
      <c r="F1647" t="s">
        <v>64</v>
      </c>
      <c r="G1647">
        <v>10</v>
      </c>
      <c r="I1647" s="7"/>
    </row>
    <row r="1648" spans="1:9" x14ac:dyDescent="0.3">
      <c r="A1648">
        <v>1088292</v>
      </c>
      <c r="B1648">
        <v>337</v>
      </c>
      <c r="C1648" s="1" t="s">
        <v>106</v>
      </c>
      <c r="D1648" s="3">
        <v>44944.013888888891</v>
      </c>
      <c r="E1648" t="s">
        <v>191</v>
      </c>
      <c r="F1648" t="s">
        <v>30</v>
      </c>
      <c r="G1648">
        <v>3551</v>
      </c>
      <c r="I1648" s="7"/>
    </row>
    <row r="1649" spans="1:9" x14ac:dyDescent="0.3">
      <c r="A1649">
        <v>1088350</v>
      </c>
      <c r="B1649">
        <v>606</v>
      </c>
      <c r="C1649" s="1" t="s">
        <v>99</v>
      </c>
      <c r="D1649" s="3">
        <v>45256.025694444441</v>
      </c>
      <c r="E1649" t="s">
        <v>98</v>
      </c>
      <c r="F1649" t="s">
        <v>53</v>
      </c>
      <c r="G1649">
        <v>3144</v>
      </c>
      <c r="I1649" s="7"/>
    </row>
    <row r="1650" spans="1:9" x14ac:dyDescent="0.3">
      <c r="A1650">
        <v>1089032</v>
      </c>
      <c r="B1650">
        <v>144</v>
      </c>
      <c r="C1650" s="1" t="s">
        <v>108</v>
      </c>
      <c r="D1650" s="3">
        <v>45085.022916666669</v>
      </c>
      <c r="E1650" t="s">
        <v>96</v>
      </c>
      <c r="F1650" t="s">
        <v>85</v>
      </c>
      <c r="G1650">
        <v>9067</v>
      </c>
      <c r="I1650" s="7"/>
    </row>
    <row r="1651" spans="1:9" x14ac:dyDescent="0.3">
      <c r="A1651">
        <v>1091560</v>
      </c>
      <c r="B1651">
        <v>1294</v>
      </c>
      <c r="C1651" s="1" t="s">
        <v>100</v>
      </c>
      <c r="D1651" s="3">
        <v>45070.970833333333</v>
      </c>
      <c r="E1651" t="s">
        <v>97</v>
      </c>
      <c r="F1651" t="s">
        <v>34</v>
      </c>
      <c r="G1651">
        <v>8903</v>
      </c>
      <c r="I1651" s="7"/>
    </row>
    <row r="1652" spans="1:9" x14ac:dyDescent="0.3">
      <c r="A1652">
        <v>1093212</v>
      </c>
      <c r="B1652">
        <v>60</v>
      </c>
      <c r="C1652" s="1" t="s">
        <v>99</v>
      </c>
      <c r="D1652" s="3">
        <v>45129.044444444444</v>
      </c>
      <c r="F1652" t="s">
        <v>68</v>
      </c>
      <c r="G1652">
        <v>799</v>
      </c>
      <c r="I1652" s="7"/>
    </row>
    <row r="1653" spans="1:9" x14ac:dyDescent="0.3">
      <c r="A1653">
        <v>1093314</v>
      </c>
      <c r="B1653">
        <v>1576</v>
      </c>
      <c r="C1653" s="1" t="s">
        <v>99</v>
      </c>
      <c r="D1653" s="3">
        <v>45035.030555555553</v>
      </c>
      <c r="E1653" t="s">
        <v>98</v>
      </c>
      <c r="F1653" t="s">
        <v>69</v>
      </c>
      <c r="G1653">
        <v>1562</v>
      </c>
      <c r="I1653" s="7"/>
    </row>
    <row r="1654" spans="1:9" x14ac:dyDescent="0.3">
      <c r="A1654">
        <v>1093757</v>
      </c>
      <c r="B1654">
        <v>127</v>
      </c>
      <c r="C1654" s="1" t="s">
        <v>108</v>
      </c>
      <c r="D1654" s="3">
        <v>45264</v>
      </c>
      <c r="E1654" t="s">
        <v>98</v>
      </c>
      <c r="F1654" t="s">
        <v>43</v>
      </c>
      <c r="G1654">
        <v>5671</v>
      </c>
      <c r="I1654" s="7"/>
    </row>
    <row r="1655" spans="1:9" x14ac:dyDescent="0.3">
      <c r="A1655">
        <v>1094900</v>
      </c>
      <c r="B1655">
        <v>1616</v>
      </c>
      <c r="C1655" s="1" t="s">
        <v>99</v>
      </c>
      <c r="D1655" s="3">
        <v>45046.040277777778</v>
      </c>
      <c r="E1655" t="s">
        <v>96</v>
      </c>
      <c r="F1655" t="s">
        <v>27</v>
      </c>
      <c r="G1655">
        <v>2968</v>
      </c>
      <c r="I1655" s="7"/>
    </row>
    <row r="1656" spans="1:9" x14ac:dyDescent="0.3">
      <c r="A1656">
        <v>1095387</v>
      </c>
      <c r="B1656">
        <v>1251</v>
      </c>
      <c r="C1656" s="1" t="s">
        <v>99</v>
      </c>
      <c r="D1656" s="3">
        <v>45246.089583333334</v>
      </c>
      <c r="E1656" t="s">
        <v>191</v>
      </c>
      <c r="F1656" t="s">
        <v>69</v>
      </c>
      <c r="G1656">
        <v>2942</v>
      </c>
      <c r="I1656" s="7"/>
    </row>
    <row r="1657" spans="1:9" x14ac:dyDescent="0.3">
      <c r="A1657">
        <v>1097967</v>
      </c>
      <c r="B1657">
        <v>1097</v>
      </c>
      <c r="C1657" s="1" t="s">
        <v>113</v>
      </c>
      <c r="D1657" s="3">
        <v>44996.072222222225</v>
      </c>
      <c r="E1657" t="s">
        <v>96</v>
      </c>
      <c r="F1657" t="s">
        <v>43</v>
      </c>
      <c r="G1657">
        <v>9517</v>
      </c>
      <c r="I1657" s="7"/>
    </row>
    <row r="1658" spans="1:9" x14ac:dyDescent="0.3">
      <c r="A1658">
        <v>1098350</v>
      </c>
      <c r="B1658">
        <v>1983</v>
      </c>
      <c r="C1658" s="1" t="s">
        <v>105</v>
      </c>
      <c r="D1658" s="3">
        <v>44966.068749999999</v>
      </c>
      <c r="E1658" t="s">
        <v>98</v>
      </c>
      <c r="F1658" t="s">
        <v>22</v>
      </c>
      <c r="G1658">
        <v>7342</v>
      </c>
      <c r="I1658" s="7"/>
    </row>
    <row r="1659" spans="1:9" x14ac:dyDescent="0.3">
      <c r="A1659">
        <v>1099712</v>
      </c>
      <c r="B1659">
        <v>772</v>
      </c>
      <c r="C1659" s="1" t="s">
        <v>100</v>
      </c>
      <c r="D1659" s="3">
        <v>45175.061805555553</v>
      </c>
      <c r="E1659" t="s">
        <v>97</v>
      </c>
      <c r="F1659" t="s">
        <v>41</v>
      </c>
      <c r="G1659">
        <v>9284</v>
      </c>
      <c r="I1659" s="7"/>
    </row>
    <row r="1660" spans="1:9" x14ac:dyDescent="0.3">
      <c r="A1660">
        <v>1100277</v>
      </c>
      <c r="B1660">
        <v>1886</v>
      </c>
      <c r="C1660" s="1" t="s">
        <v>101</v>
      </c>
      <c r="D1660" s="3">
        <v>45196.045138888891</v>
      </c>
      <c r="E1660" t="s">
        <v>96</v>
      </c>
      <c r="F1660" t="s">
        <v>19</v>
      </c>
      <c r="G1660">
        <v>1924</v>
      </c>
      <c r="I1660" s="7"/>
    </row>
    <row r="1661" spans="1:9" x14ac:dyDescent="0.3">
      <c r="A1661">
        <v>1101025</v>
      </c>
      <c r="B1661">
        <v>289</v>
      </c>
      <c r="C1661" s="1" t="s">
        <v>100</v>
      </c>
      <c r="D1661" s="3">
        <v>45048.020833333336</v>
      </c>
      <c r="E1661" t="s">
        <v>97</v>
      </c>
      <c r="F1661" t="s">
        <v>35</v>
      </c>
      <c r="G1661">
        <v>5344</v>
      </c>
      <c r="I1661" s="7"/>
    </row>
    <row r="1662" spans="1:9" x14ac:dyDescent="0.3">
      <c r="A1662">
        <v>1101866</v>
      </c>
      <c r="B1662">
        <v>986</v>
      </c>
      <c r="C1662" s="1" t="s">
        <v>101</v>
      </c>
      <c r="D1662" s="3">
        <v>45094.042361111111</v>
      </c>
      <c r="E1662" t="s">
        <v>98</v>
      </c>
      <c r="F1662" t="s">
        <v>15</v>
      </c>
      <c r="G1662">
        <v>9741</v>
      </c>
      <c r="I1662" s="7"/>
    </row>
    <row r="1663" spans="1:9" x14ac:dyDescent="0.3">
      <c r="A1663">
        <v>1102470</v>
      </c>
      <c r="B1663">
        <v>1686</v>
      </c>
      <c r="C1663" s="1" t="s">
        <v>100</v>
      </c>
      <c r="D1663" s="3">
        <v>44973.984722222223</v>
      </c>
      <c r="E1663" t="s">
        <v>191</v>
      </c>
      <c r="F1663" t="s">
        <v>28</v>
      </c>
      <c r="G1663">
        <v>7654</v>
      </c>
      <c r="I1663" s="7"/>
    </row>
    <row r="1664" spans="1:9" x14ac:dyDescent="0.3">
      <c r="A1664">
        <v>1102591</v>
      </c>
      <c r="B1664">
        <v>874</v>
      </c>
      <c r="C1664" s="1" t="s">
        <v>99</v>
      </c>
      <c r="D1664" s="3">
        <v>45170.597222222219</v>
      </c>
      <c r="E1664" t="s">
        <v>97</v>
      </c>
      <c r="F1664" t="s">
        <v>29</v>
      </c>
      <c r="G1664">
        <v>8227</v>
      </c>
      <c r="I1664" s="7"/>
    </row>
    <row r="1665" spans="1:9" x14ac:dyDescent="0.3">
      <c r="A1665">
        <v>1102910</v>
      </c>
      <c r="B1665">
        <v>347</v>
      </c>
      <c r="C1665" s="1" t="s">
        <v>108</v>
      </c>
      <c r="D1665" s="3">
        <v>45232.988194444442</v>
      </c>
      <c r="E1665" t="s">
        <v>96</v>
      </c>
      <c r="F1665" t="s">
        <v>27</v>
      </c>
      <c r="G1665">
        <v>5043</v>
      </c>
      <c r="I1665" s="7"/>
    </row>
    <row r="1666" spans="1:9" x14ac:dyDescent="0.3">
      <c r="A1666">
        <v>1103132</v>
      </c>
      <c r="B1666">
        <v>213</v>
      </c>
      <c r="C1666" s="1" t="s">
        <v>99</v>
      </c>
      <c r="D1666" s="3">
        <v>45227.018750000003</v>
      </c>
      <c r="E1666" t="s">
        <v>191</v>
      </c>
      <c r="F1666" t="s">
        <v>43</v>
      </c>
      <c r="G1666">
        <v>2021</v>
      </c>
      <c r="I1666" s="7"/>
    </row>
    <row r="1667" spans="1:9" x14ac:dyDescent="0.3">
      <c r="A1667">
        <v>1103298</v>
      </c>
      <c r="B1667">
        <v>1505</v>
      </c>
      <c r="C1667" s="1" t="s">
        <v>99</v>
      </c>
      <c r="D1667" s="3">
        <v>45291.027083333334</v>
      </c>
      <c r="E1667" t="s">
        <v>98</v>
      </c>
      <c r="F1667" t="s">
        <v>43</v>
      </c>
      <c r="G1667">
        <v>1147</v>
      </c>
      <c r="I1667" s="7"/>
    </row>
    <row r="1668" spans="1:9" x14ac:dyDescent="0.3">
      <c r="A1668">
        <v>1104089</v>
      </c>
      <c r="B1668">
        <v>1775</v>
      </c>
      <c r="C1668" s="1" t="s">
        <v>99</v>
      </c>
      <c r="D1668" s="3">
        <v>45108.072916666664</v>
      </c>
      <c r="E1668" t="s">
        <v>191</v>
      </c>
      <c r="F1668" t="s">
        <v>27</v>
      </c>
      <c r="G1668">
        <v>6964</v>
      </c>
      <c r="I1668" s="7"/>
    </row>
    <row r="1669" spans="1:9" x14ac:dyDescent="0.3">
      <c r="A1669">
        <v>1104509</v>
      </c>
      <c r="B1669">
        <v>20</v>
      </c>
      <c r="C1669" s="1" t="s">
        <v>99</v>
      </c>
      <c r="D1669" s="3">
        <v>45073.05972222222</v>
      </c>
      <c r="E1669" t="s">
        <v>96</v>
      </c>
      <c r="F1669" t="s">
        <v>18</v>
      </c>
      <c r="G1669">
        <v>5599</v>
      </c>
      <c r="I1669" s="7"/>
    </row>
    <row r="1670" spans="1:9" x14ac:dyDescent="0.3">
      <c r="A1670">
        <v>1104723</v>
      </c>
      <c r="B1670">
        <v>584</v>
      </c>
      <c r="C1670" s="1" t="s">
        <v>99</v>
      </c>
      <c r="D1670" s="3">
        <v>44952.986111111109</v>
      </c>
      <c r="E1670" t="s">
        <v>98</v>
      </c>
      <c r="F1670" t="s">
        <v>70</v>
      </c>
      <c r="G1670">
        <v>1066</v>
      </c>
      <c r="I1670" s="7"/>
    </row>
    <row r="1671" spans="1:9" x14ac:dyDescent="0.3">
      <c r="A1671">
        <v>1105163</v>
      </c>
      <c r="B1671">
        <v>1591</v>
      </c>
      <c r="C1671" s="1" t="s">
        <v>99</v>
      </c>
      <c r="D1671" s="3">
        <v>45042.058333333334</v>
      </c>
      <c r="E1671" t="s">
        <v>96</v>
      </c>
      <c r="F1671" t="s">
        <v>5</v>
      </c>
      <c r="G1671">
        <v>9903</v>
      </c>
      <c r="I1671" s="7"/>
    </row>
    <row r="1672" spans="1:9" x14ac:dyDescent="0.3">
      <c r="A1672">
        <v>1105875</v>
      </c>
      <c r="B1672">
        <v>1722</v>
      </c>
      <c r="C1672" s="1" t="s">
        <v>99</v>
      </c>
      <c r="D1672" s="3">
        <v>45275.976388888892</v>
      </c>
      <c r="E1672" t="s">
        <v>191</v>
      </c>
      <c r="F1672" t="s">
        <v>43</v>
      </c>
      <c r="G1672">
        <v>4863</v>
      </c>
      <c r="I1672" s="7"/>
    </row>
    <row r="1673" spans="1:9" x14ac:dyDescent="0.3">
      <c r="A1673">
        <v>1106456</v>
      </c>
      <c r="B1673">
        <v>378</v>
      </c>
      <c r="C1673" s="1" t="s">
        <v>110</v>
      </c>
      <c r="D1673" s="3">
        <v>45141.952777777777</v>
      </c>
      <c r="E1673" t="s">
        <v>96</v>
      </c>
      <c r="F1673" t="s">
        <v>7</v>
      </c>
      <c r="G1673">
        <v>9636</v>
      </c>
      <c r="I1673" s="7"/>
    </row>
    <row r="1674" spans="1:9" x14ac:dyDescent="0.3">
      <c r="A1674">
        <v>1107821</v>
      </c>
      <c r="B1674">
        <v>581</v>
      </c>
      <c r="C1674" s="1" t="s">
        <v>99</v>
      </c>
      <c r="D1674" s="3">
        <v>45217.017361111109</v>
      </c>
      <c r="E1674" t="s">
        <v>98</v>
      </c>
      <c r="F1674" t="s">
        <v>8</v>
      </c>
      <c r="G1674">
        <v>3452</v>
      </c>
      <c r="I1674" s="7"/>
    </row>
    <row r="1675" spans="1:9" x14ac:dyDescent="0.3">
      <c r="A1675">
        <v>1107986</v>
      </c>
      <c r="B1675">
        <v>632</v>
      </c>
      <c r="C1675" s="1" t="s">
        <v>99</v>
      </c>
      <c r="D1675" s="3">
        <v>45187.020833333336</v>
      </c>
      <c r="E1675" t="s">
        <v>96</v>
      </c>
      <c r="F1675" t="s">
        <v>46</v>
      </c>
      <c r="G1675">
        <v>384</v>
      </c>
      <c r="I1675" s="7"/>
    </row>
    <row r="1676" spans="1:9" x14ac:dyDescent="0.3">
      <c r="A1676">
        <v>1108968</v>
      </c>
      <c r="B1676">
        <v>255</v>
      </c>
      <c r="C1676" s="1" t="s">
        <v>107</v>
      </c>
      <c r="D1676" s="3">
        <v>45244.05</v>
      </c>
      <c r="E1676" t="s">
        <v>97</v>
      </c>
      <c r="F1676" t="s">
        <v>10</v>
      </c>
      <c r="G1676">
        <v>2300</v>
      </c>
      <c r="I1676" s="7"/>
    </row>
    <row r="1677" spans="1:9" x14ac:dyDescent="0.3">
      <c r="A1677">
        <v>1110547</v>
      </c>
      <c r="B1677">
        <v>1438</v>
      </c>
      <c r="C1677" s="1" t="s">
        <v>106</v>
      </c>
      <c r="D1677" s="3">
        <v>44971.954861111109</v>
      </c>
      <c r="E1677" t="s">
        <v>191</v>
      </c>
      <c r="F1677" t="s">
        <v>27</v>
      </c>
      <c r="G1677">
        <v>8840</v>
      </c>
      <c r="I1677" s="7"/>
    </row>
    <row r="1678" spans="1:9" x14ac:dyDescent="0.3">
      <c r="A1678">
        <v>1111675</v>
      </c>
      <c r="B1678">
        <v>665</v>
      </c>
      <c r="C1678" s="1" t="s">
        <v>100</v>
      </c>
      <c r="D1678" s="3">
        <v>44983.98333333333</v>
      </c>
      <c r="E1678" t="s">
        <v>96</v>
      </c>
      <c r="F1678" t="s">
        <v>13</v>
      </c>
      <c r="G1678">
        <v>5031</v>
      </c>
      <c r="I1678" s="7"/>
    </row>
    <row r="1679" spans="1:9" x14ac:dyDescent="0.3">
      <c r="A1679">
        <v>1112646</v>
      </c>
      <c r="B1679">
        <v>1355</v>
      </c>
      <c r="C1679" s="1" t="s">
        <v>105</v>
      </c>
      <c r="D1679" s="3">
        <v>45196.018750000003</v>
      </c>
      <c r="E1679" t="s">
        <v>191</v>
      </c>
      <c r="F1679" t="s">
        <v>10</v>
      </c>
      <c r="G1679">
        <v>8949</v>
      </c>
      <c r="I1679" s="7"/>
    </row>
    <row r="1680" spans="1:9" x14ac:dyDescent="0.3">
      <c r="A1680">
        <v>1114314</v>
      </c>
      <c r="B1680">
        <v>1192</v>
      </c>
      <c r="C1680" s="1" t="s">
        <v>99</v>
      </c>
      <c r="D1680" s="3">
        <v>45017.038888888892</v>
      </c>
      <c r="F1680" t="s">
        <v>15</v>
      </c>
      <c r="G1680">
        <v>3962</v>
      </c>
      <c r="I1680" s="7"/>
    </row>
    <row r="1681" spans="1:9" x14ac:dyDescent="0.3">
      <c r="A1681">
        <v>1115197</v>
      </c>
      <c r="B1681">
        <v>1108</v>
      </c>
      <c r="C1681" s="1" t="s">
        <v>113</v>
      </c>
      <c r="D1681" s="3">
        <v>45136.001388888886</v>
      </c>
      <c r="E1681" t="s">
        <v>98</v>
      </c>
      <c r="F1681" t="s">
        <v>13</v>
      </c>
      <c r="G1681">
        <v>1278</v>
      </c>
      <c r="I1681" s="7"/>
    </row>
    <row r="1682" spans="1:9" x14ac:dyDescent="0.3">
      <c r="A1682">
        <v>1115208</v>
      </c>
      <c r="B1682">
        <v>1777</v>
      </c>
      <c r="C1682" s="1" t="s">
        <v>99</v>
      </c>
      <c r="D1682" s="3">
        <v>45000.943749999999</v>
      </c>
      <c r="E1682" t="s">
        <v>191</v>
      </c>
      <c r="F1682" t="s">
        <v>62</v>
      </c>
      <c r="G1682">
        <v>1807</v>
      </c>
      <c r="I1682" s="7"/>
    </row>
    <row r="1683" spans="1:9" x14ac:dyDescent="0.3">
      <c r="A1683">
        <v>1115751</v>
      </c>
      <c r="B1683">
        <v>587</v>
      </c>
      <c r="C1683" s="1" t="s">
        <v>99</v>
      </c>
      <c r="D1683" s="3">
        <v>45083.991666666669</v>
      </c>
      <c r="E1683" t="s">
        <v>191</v>
      </c>
      <c r="F1683" t="s">
        <v>75</v>
      </c>
      <c r="G1683">
        <v>3833</v>
      </c>
      <c r="I1683" s="7"/>
    </row>
    <row r="1684" spans="1:9" x14ac:dyDescent="0.3">
      <c r="A1684">
        <v>1115759</v>
      </c>
      <c r="B1684">
        <v>378</v>
      </c>
      <c r="C1684" s="1" t="s">
        <v>110</v>
      </c>
      <c r="D1684" s="3">
        <v>44967.004166666666</v>
      </c>
      <c r="E1684" t="s">
        <v>98</v>
      </c>
      <c r="F1684" t="s">
        <v>19</v>
      </c>
      <c r="G1684">
        <v>6504</v>
      </c>
      <c r="I1684" s="7"/>
    </row>
    <row r="1685" spans="1:9" x14ac:dyDescent="0.3">
      <c r="A1685">
        <v>1118626</v>
      </c>
      <c r="B1685">
        <v>1552</v>
      </c>
      <c r="C1685" s="1" t="s">
        <v>107</v>
      </c>
      <c r="D1685" s="3">
        <v>45272.067361111112</v>
      </c>
      <c r="E1685" t="s">
        <v>98</v>
      </c>
      <c r="F1685" t="s">
        <v>20</v>
      </c>
      <c r="G1685">
        <v>1623</v>
      </c>
      <c r="I1685" s="7"/>
    </row>
    <row r="1686" spans="1:9" x14ac:dyDescent="0.3">
      <c r="A1686">
        <v>1119156</v>
      </c>
      <c r="B1686">
        <v>837</v>
      </c>
      <c r="C1686" s="1" t="s">
        <v>101</v>
      </c>
      <c r="D1686" s="3">
        <v>45285.059027777781</v>
      </c>
      <c r="E1686" t="s">
        <v>97</v>
      </c>
      <c r="F1686" t="s">
        <v>21</v>
      </c>
      <c r="G1686">
        <v>2932</v>
      </c>
      <c r="I1686" s="7"/>
    </row>
    <row r="1687" spans="1:9" x14ac:dyDescent="0.3">
      <c r="A1687">
        <v>1119400</v>
      </c>
      <c r="B1687">
        <v>1428</v>
      </c>
      <c r="C1687" s="1" t="s">
        <v>100</v>
      </c>
      <c r="D1687" s="3">
        <v>45084.963888888888</v>
      </c>
      <c r="E1687" t="s">
        <v>191</v>
      </c>
      <c r="F1687" t="s">
        <v>83</v>
      </c>
      <c r="G1687">
        <v>1558</v>
      </c>
      <c r="I1687" s="7"/>
    </row>
    <row r="1688" spans="1:9" x14ac:dyDescent="0.3">
      <c r="A1688">
        <v>1121011</v>
      </c>
      <c r="B1688">
        <v>1757</v>
      </c>
      <c r="C1688" s="1" t="s">
        <v>105</v>
      </c>
      <c r="D1688" s="3">
        <v>45202.043055555558</v>
      </c>
      <c r="E1688" t="s">
        <v>96</v>
      </c>
      <c r="F1688" t="s">
        <v>70</v>
      </c>
      <c r="G1688">
        <v>1675</v>
      </c>
      <c r="I1688" s="7"/>
    </row>
    <row r="1689" spans="1:9" x14ac:dyDescent="0.3">
      <c r="A1689">
        <v>1122327</v>
      </c>
      <c r="B1689">
        <v>1295</v>
      </c>
      <c r="C1689" s="1" t="s">
        <v>102</v>
      </c>
      <c r="D1689" s="3">
        <v>45140.697222222225</v>
      </c>
      <c r="E1689" t="s">
        <v>97</v>
      </c>
      <c r="F1689" t="s">
        <v>23</v>
      </c>
      <c r="G1689">
        <v>6240</v>
      </c>
      <c r="I1689" s="7"/>
    </row>
    <row r="1690" spans="1:9" x14ac:dyDescent="0.3">
      <c r="A1690">
        <v>1123688</v>
      </c>
      <c r="B1690">
        <v>66</v>
      </c>
      <c r="C1690" s="1" t="s">
        <v>101</v>
      </c>
      <c r="D1690" s="3">
        <v>45041.046527777777</v>
      </c>
      <c r="E1690" t="s">
        <v>98</v>
      </c>
      <c r="F1690" t="s">
        <v>27</v>
      </c>
      <c r="G1690">
        <v>1398</v>
      </c>
      <c r="I1690" s="7"/>
    </row>
    <row r="1691" spans="1:9" x14ac:dyDescent="0.3">
      <c r="A1691">
        <v>1124146</v>
      </c>
      <c r="B1691">
        <v>1501</v>
      </c>
      <c r="C1691" s="1" t="s">
        <v>99</v>
      </c>
      <c r="D1691" s="3">
        <v>45037.01666666667</v>
      </c>
      <c r="E1691" t="s">
        <v>98</v>
      </c>
      <c r="F1691" t="s">
        <v>77</v>
      </c>
      <c r="G1691">
        <v>3329</v>
      </c>
      <c r="I1691" s="7"/>
    </row>
    <row r="1692" spans="1:9" x14ac:dyDescent="0.3">
      <c r="A1692">
        <v>1125245</v>
      </c>
      <c r="B1692">
        <v>1611</v>
      </c>
      <c r="C1692" s="1" t="s">
        <v>100</v>
      </c>
      <c r="D1692" s="3">
        <v>45074.996527777781</v>
      </c>
      <c r="E1692" t="s">
        <v>97</v>
      </c>
      <c r="F1692" t="s">
        <v>18</v>
      </c>
      <c r="G1692">
        <v>4618</v>
      </c>
      <c r="I1692" s="7"/>
    </row>
    <row r="1693" spans="1:9" x14ac:dyDescent="0.3">
      <c r="A1693">
        <v>1125247</v>
      </c>
      <c r="B1693">
        <v>1574</v>
      </c>
      <c r="C1693" s="1" t="s">
        <v>104</v>
      </c>
      <c r="D1693" s="3">
        <v>45128.005555555559</v>
      </c>
      <c r="E1693" t="s">
        <v>96</v>
      </c>
      <c r="F1693" t="s">
        <v>43</v>
      </c>
      <c r="G1693">
        <v>905</v>
      </c>
      <c r="I1693" s="7"/>
    </row>
    <row r="1694" spans="1:9" x14ac:dyDescent="0.3">
      <c r="A1694">
        <v>1125352</v>
      </c>
      <c r="B1694">
        <v>1633</v>
      </c>
      <c r="C1694" s="1" t="s">
        <v>101</v>
      </c>
      <c r="D1694" s="3">
        <v>45043.064583333333</v>
      </c>
      <c r="E1694" t="s">
        <v>97</v>
      </c>
      <c r="F1694" t="s">
        <v>26</v>
      </c>
      <c r="G1694">
        <v>4193</v>
      </c>
      <c r="I1694" s="7"/>
    </row>
    <row r="1695" spans="1:9" x14ac:dyDescent="0.3">
      <c r="A1695">
        <v>1127154</v>
      </c>
      <c r="B1695">
        <v>87</v>
      </c>
      <c r="C1695" s="1" t="s">
        <v>113</v>
      </c>
      <c r="D1695" s="3">
        <v>45086.00277777778</v>
      </c>
      <c r="E1695" t="s">
        <v>96</v>
      </c>
      <c r="F1695" t="s">
        <v>81</v>
      </c>
      <c r="G1695">
        <v>9219</v>
      </c>
      <c r="I1695" s="7"/>
    </row>
    <row r="1696" spans="1:9" x14ac:dyDescent="0.3">
      <c r="A1696">
        <v>1127303</v>
      </c>
      <c r="B1696">
        <v>1778</v>
      </c>
      <c r="C1696" s="1" t="s">
        <v>99</v>
      </c>
      <c r="D1696" s="3">
        <v>44971.040277777778</v>
      </c>
      <c r="E1696" t="s">
        <v>96</v>
      </c>
      <c r="F1696" t="s">
        <v>88</v>
      </c>
      <c r="G1696">
        <v>866</v>
      </c>
      <c r="I1696" s="7"/>
    </row>
    <row r="1697" spans="1:9" x14ac:dyDescent="0.3">
      <c r="A1697">
        <v>1127861</v>
      </c>
      <c r="B1697">
        <v>1385</v>
      </c>
      <c r="C1697" s="1" t="s">
        <v>99</v>
      </c>
      <c r="D1697" s="3">
        <v>45127.052083333336</v>
      </c>
      <c r="E1697" t="s">
        <v>97</v>
      </c>
      <c r="F1697" t="s">
        <v>46</v>
      </c>
      <c r="G1697">
        <v>8302</v>
      </c>
      <c r="I1697" s="7"/>
    </row>
    <row r="1698" spans="1:9" x14ac:dyDescent="0.3">
      <c r="A1698">
        <v>1127964</v>
      </c>
      <c r="B1698">
        <v>934</v>
      </c>
      <c r="C1698" s="1" t="s">
        <v>99</v>
      </c>
      <c r="D1698" s="3">
        <v>45235.015972222223</v>
      </c>
      <c r="E1698" t="s">
        <v>97</v>
      </c>
      <c r="F1698" t="s">
        <v>82</v>
      </c>
      <c r="G1698">
        <v>927</v>
      </c>
      <c r="I1698" s="7"/>
    </row>
    <row r="1699" spans="1:9" x14ac:dyDescent="0.3">
      <c r="A1699">
        <v>1129422</v>
      </c>
      <c r="B1699">
        <v>327</v>
      </c>
      <c r="C1699" s="1" t="s">
        <v>113</v>
      </c>
      <c r="D1699" s="3">
        <v>45220.05972222222</v>
      </c>
      <c r="E1699" t="s">
        <v>98</v>
      </c>
      <c r="F1699" t="s">
        <v>17</v>
      </c>
      <c r="G1699">
        <v>1595</v>
      </c>
      <c r="I1699" s="7"/>
    </row>
    <row r="1700" spans="1:9" x14ac:dyDescent="0.3">
      <c r="A1700">
        <v>1129509</v>
      </c>
      <c r="B1700">
        <v>1097</v>
      </c>
      <c r="C1700" s="1" t="s">
        <v>113</v>
      </c>
      <c r="D1700" s="3">
        <v>45081.052777777775</v>
      </c>
      <c r="E1700" t="s">
        <v>98</v>
      </c>
      <c r="F1700" t="s">
        <v>43</v>
      </c>
      <c r="G1700">
        <v>7051</v>
      </c>
      <c r="I1700" s="7"/>
    </row>
    <row r="1701" spans="1:9" x14ac:dyDescent="0.3">
      <c r="A1701">
        <v>1129725</v>
      </c>
      <c r="B1701">
        <v>1250</v>
      </c>
      <c r="C1701" s="1" t="s">
        <v>99</v>
      </c>
      <c r="D1701" s="3">
        <v>45239.005555555559</v>
      </c>
      <c r="E1701" t="s">
        <v>191</v>
      </c>
      <c r="F1701" t="s">
        <v>44</v>
      </c>
      <c r="G1701">
        <v>9660</v>
      </c>
      <c r="I1701" s="7"/>
    </row>
    <row r="1702" spans="1:9" x14ac:dyDescent="0.3">
      <c r="A1702">
        <v>1130025</v>
      </c>
      <c r="B1702">
        <v>5</v>
      </c>
      <c r="C1702" s="1" t="s">
        <v>108</v>
      </c>
      <c r="D1702" s="3">
        <v>45086.959722222222</v>
      </c>
      <c r="E1702" t="s">
        <v>96</v>
      </c>
      <c r="F1702" t="s">
        <v>78</v>
      </c>
      <c r="G1702">
        <v>5739</v>
      </c>
      <c r="I1702" s="7"/>
    </row>
    <row r="1703" spans="1:9" x14ac:dyDescent="0.3">
      <c r="A1703">
        <v>1130287</v>
      </c>
      <c r="B1703">
        <v>362</v>
      </c>
      <c r="C1703" s="1" t="s">
        <v>113</v>
      </c>
      <c r="D1703" s="3">
        <v>45168.036805555559</v>
      </c>
      <c r="E1703" t="s">
        <v>98</v>
      </c>
      <c r="F1703" t="s">
        <v>27</v>
      </c>
      <c r="G1703">
        <v>7662</v>
      </c>
      <c r="I1703" s="7"/>
    </row>
    <row r="1704" spans="1:9" x14ac:dyDescent="0.3">
      <c r="A1704">
        <v>1130380</v>
      </c>
      <c r="B1704">
        <v>745</v>
      </c>
      <c r="C1704" s="1" t="s">
        <v>101</v>
      </c>
      <c r="D1704" s="3">
        <v>45250.954861111109</v>
      </c>
      <c r="E1704" t="s">
        <v>98</v>
      </c>
      <c r="F1704" t="s">
        <v>34</v>
      </c>
      <c r="G1704">
        <v>7425</v>
      </c>
      <c r="I1704" s="7"/>
    </row>
    <row r="1705" spans="1:9" x14ac:dyDescent="0.3">
      <c r="A1705">
        <v>1131650</v>
      </c>
      <c r="B1705">
        <v>1676</v>
      </c>
      <c r="C1705" s="1" t="s">
        <v>104</v>
      </c>
      <c r="D1705" s="3">
        <v>44944.963888888888</v>
      </c>
      <c r="E1705" t="s">
        <v>191</v>
      </c>
      <c r="F1705" t="s">
        <v>87</v>
      </c>
      <c r="G1705">
        <v>3121</v>
      </c>
      <c r="I1705" s="7"/>
    </row>
    <row r="1706" spans="1:9" x14ac:dyDescent="0.3">
      <c r="A1706">
        <v>1132855</v>
      </c>
      <c r="B1706">
        <v>16</v>
      </c>
      <c r="C1706" s="1" t="s">
        <v>103</v>
      </c>
      <c r="D1706" s="3">
        <v>45097.083333333336</v>
      </c>
      <c r="E1706" t="s">
        <v>97</v>
      </c>
      <c r="F1706" t="s">
        <v>78</v>
      </c>
      <c r="G1706">
        <v>4518</v>
      </c>
      <c r="I1706" s="7"/>
    </row>
    <row r="1707" spans="1:9" x14ac:dyDescent="0.3">
      <c r="A1707">
        <v>1133062</v>
      </c>
      <c r="B1707">
        <v>226</v>
      </c>
      <c r="C1707" s="1" t="s">
        <v>99</v>
      </c>
      <c r="D1707" s="3">
        <v>45200.958333333336</v>
      </c>
      <c r="E1707" t="s">
        <v>98</v>
      </c>
      <c r="F1707" t="s">
        <v>27</v>
      </c>
      <c r="G1707">
        <v>3501</v>
      </c>
      <c r="I1707" s="7"/>
    </row>
    <row r="1708" spans="1:9" x14ac:dyDescent="0.3">
      <c r="A1708">
        <v>1133882</v>
      </c>
      <c r="B1708">
        <v>291</v>
      </c>
      <c r="C1708" s="1" t="s">
        <v>113</v>
      </c>
      <c r="D1708" s="3">
        <v>45145.996527777781</v>
      </c>
      <c r="E1708" t="s">
        <v>98</v>
      </c>
      <c r="F1708" t="s">
        <v>69</v>
      </c>
      <c r="G1708">
        <v>3789</v>
      </c>
      <c r="I1708" s="7"/>
    </row>
    <row r="1709" spans="1:9" x14ac:dyDescent="0.3">
      <c r="A1709">
        <v>1134072</v>
      </c>
      <c r="B1709">
        <v>662</v>
      </c>
      <c r="C1709" s="1" t="s">
        <v>99</v>
      </c>
      <c r="D1709" s="3">
        <v>45266.03402777778</v>
      </c>
      <c r="E1709" t="s">
        <v>97</v>
      </c>
      <c r="F1709" t="s">
        <v>26</v>
      </c>
      <c r="G1709">
        <v>3885</v>
      </c>
      <c r="I1709" s="7"/>
    </row>
    <row r="1710" spans="1:9" x14ac:dyDescent="0.3">
      <c r="A1710">
        <v>1134801</v>
      </c>
      <c r="B1710">
        <v>430</v>
      </c>
      <c r="C1710" s="1" t="s">
        <v>113</v>
      </c>
      <c r="D1710" s="3">
        <v>44997.978472222225</v>
      </c>
      <c r="E1710" t="s">
        <v>98</v>
      </c>
      <c r="F1710" t="s">
        <v>27</v>
      </c>
      <c r="G1710">
        <v>3505</v>
      </c>
      <c r="I1710" s="7"/>
    </row>
    <row r="1711" spans="1:9" x14ac:dyDescent="0.3">
      <c r="A1711">
        <v>1135081</v>
      </c>
      <c r="B1711">
        <v>48</v>
      </c>
      <c r="C1711" s="1" t="s">
        <v>99</v>
      </c>
      <c r="D1711" s="3">
        <v>44937.002083333333</v>
      </c>
      <c r="E1711" t="s">
        <v>191</v>
      </c>
      <c r="F1711" t="s">
        <v>25</v>
      </c>
      <c r="G1711">
        <v>7107</v>
      </c>
      <c r="I1711" s="7"/>
    </row>
    <row r="1712" spans="1:9" x14ac:dyDescent="0.3">
      <c r="A1712">
        <v>1136468</v>
      </c>
      <c r="B1712">
        <v>1179</v>
      </c>
      <c r="C1712" s="1" t="s">
        <v>105</v>
      </c>
      <c r="D1712" s="3">
        <v>45236.046527777777</v>
      </c>
      <c r="E1712" t="s">
        <v>96</v>
      </c>
      <c r="F1712" t="s">
        <v>81</v>
      </c>
      <c r="G1712">
        <v>8751</v>
      </c>
      <c r="I1712" s="7"/>
    </row>
    <row r="1713" spans="1:9" x14ac:dyDescent="0.3">
      <c r="A1713">
        <v>1137562</v>
      </c>
      <c r="B1713">
        <v>1456</v>
      </c>
      <c r="C1713" s="1" t="s">
        <v>105</v>
      </c>
      <c r="D1713" s="3">
        <v>45227.006249999999</v>
      </c>
      <c r="E1713" t="s">
        <v>97</v>
      </c>
      <c r="F1713" t="s">
        <v>88</v>
      </c>
      <c r="G1713">
        <v>9253</v>
      </c>
      <c r="I1713" s="7"/>
    </row>
    <row r="1714" spans="1:9" x14ac:dyDescent="0.3">
      <c r="A1714">
        <v>1137891</v>
      </c>
      <c r="B1714">
        <v>1447</v>
      </c>
      <c r="C1714" s="1" t="s">
        <v>106</v>
      </c>
      <c r="D1714" s="3">
        <v>45279.95416666667</v>
      </c>
      <c r="E1714" t="s">
        <v>191</v>
      </c>
      <c r="F1714" t="s">
        <v>43</v>
      </c>
      <c r="G1714">
        <v>1289</v>
      </c>
      <c r="I1714" s="7"/>
    </row>
    <row r="1715" spans="1:9" x14ac:dyDescent="0.3">
      <c r="A1715">
        <v>1138694</v>
      </c>
      <c r="B1715">
        <v>1525</v>
      </c>
      <c r="C1715" s="1" t="s">
        <v>107</v>
      </c>
      <c r="D1715" s="3">
        <v>44986.061111111114</v>
      </c>
      <c r="E1715" t="s">
        <v>98</v>
      </c>
      <c r="F1715" t="s">
        <v>27</v>
      </c>
      <c r="G1715">
        <v>1217</v>
      </c>
      <c r="I1715" s="7"/>
    </row>
    <row r="1716" spans="1:9" x14ac:dyDescent="0.3">
      <c r="A1716">
        <v>1139025</v>
      </c>
      <c r="B1716">
        <v>1855</v>
      </c>
      <c r="C1716" s="1" t="s">
        <v>108</v>
      </c>
      <c r="D1716" s="3">
        <v>45148.002083333333</v>
      </c>
      <c r="E1716" t="s">
        <v>96</v>
      </c>
      <c r="F1716" t="s">
        <v>65</v>
      </c>
      <c r="G1716">
        <v>8569</v>
      </c>
      <c r="I1716" s="7"/>
    </row>
    <row r="1717" spans="1:9" x14ac:dyDescent="0.3">
      <c r="A1717">
        <v>1140100</v>
      </c>
      <c r="B1717">
        <v>759</v>
      </c>
      <c r="C1717" s="1" t="s">
        <v>99</v>
      </c>
      <c r="D1717" s="3">
        <v>45084.044444444444</v>
      </c>
      <c r="E1717" t="s">
        <v>98</v>
      </c>
      <c r="F1717" t="s">
        <v>24</v>
      </c>
      <c r="G1717">
        <v>6772</v>
      </c>
      <c r="I1717" s="7"/>
    </row>
    <row r="1718" spans="1:9" x14ac:dyDescent="0.3">
      <c r="A1718">
        <v>1140822</v>
      </c>
      <c r="B1718">
        <v>741</v>
      </c>
      <c r="C1718" s="1" t="s">
        <v>99</v>
      </c>
      <c r="D1718" s="3">
        <v>45241.020138888889</v>
      </c>
      <c r="E1718" t="s">
        <v>97</v>
      </c>
      <c r="F1718" t="s">
        <v>27</v>
      </c>
      <c r="G1718">
        <v>2833</v>
      </c>
      <c r="I1718" s="7"/>
    </row>
    <row r="1719" spans="1:9" x14ac:dyDescent="0.3">
      <c r="A1719">
        <v>1141931</v>
      </c>
      <c r="B1719">
        <v>1018</v>
      </c>
      <c r="C1719" s="1" t="s">
        <v>100</v>
      </c>
      <c r="D1719" s="3">
        <v>45109.950694444444</v>
      </c>
      <c r="E1719" t="s">
        <v>98</v>
      </c>
      <c r="F1719" t="s">
        <v>66</v>
      </c>
      <c r="G1719">
        <v>9219</v>
      </c>
      <c r="I1719" s="7"/>
    </row>
    <row r="1720" spans="1:9" x14ac:dyDescent="0.3">
      <c r="A1720">
        <v>1143333</v>
      </c>
      <c r="B1720">
        <v>1998</v>
      </c>
      <c r="C1720" s="1" t="s">
        <v>101</v>
      </c>
      <c r="D1720" s="3">
        <v>45081.993750000001</v>
      </c>
      <c r="E1720" t="s">
        <v>97</v>
      </c>
      <c r="F1720" t="s">
        <v>78</v>
      </c>
      <c r="G1720">
        <v>9565</v>
      </c>
      <c r="I1720" s="7"/>
    </row>
    <row r="1721" spans="1:9" x14ac:dyDescent="0.3">
      <c r="A1721">
        <v>1144813</v>
      </c>
      <c r="B1721">
        <v>1176</v>
      </c>
      <c r="C1721" s="1" t="s">
        <v>99</v>
      </c>
      <c r="D1721" s="3">
        <v>45239.04583333333</v>
      </c>
      <c r="E1721" t="s">
        <v>96</v>
      </c>
      <c r="F1721" t="s">
        <v>77</v>
      </c>
      <c r="G1721">
        <v>1665</v>
      </c>
      <c r="I1721" s="7"/>
    </row>
    <row r="1722" spans="1:9" x14ac:dyDescent="0.3">
      <c r="A1722">
        <v>1145871</v>
      </c>
      <c r="B1722">
        <v>1893</v>
      </c>
      <c r="C1722" s="1" t="s">
        <v>101</v>
      </c>
      <c r="D1722" s="3">
        <v>45204.022222222222</v>
      </c>
      <c r="E1722" t="s">
        <v>191</v>
      </c>
      <c r="F1722" t="s">
        <v>64</v>
      </c>
      <c r="G1722">
        <v>2301</v>
      </c>
      <c r="I1722" s="7"/>
    </row>
    <row r="1723" spans="1:9" x14ac:dyDescent="0.3">
      <c r="A1723">
        <v>1146705</v>
      </c>
      <c r="B1723">
        <v>1840</v>
      </c>
      <c r="C1723" s="1" t="s">
        <v>99</v>
      </c>
      <c r="D1723" s="3">
        <v>45130.98333333333</v>
      </c>
      <c r="E1723" t="s">
        <v>96</v>
      </c>
      <c r="F1723" t="s">
        <v>30</v>
      </c>
      <c r="G1723">
        <v>6434</v>
      </c>
      <c r="I1723" s="7"/>
    </row>
    <row r="1724" spans="1:9" x14ac:dyDescent="0.3">
      <c r="A1724">
        <v>1147846</v>
      </c>
      <c r="B1724">
        <v>137</v>
      </c>
      <c r="C1724" s="1" t="s">
        <v>113</v>
      </c>
      <c r="D1724" s="3">
        <v>45224.023611111108</v>
      </c>
      <c r="E1724" t="s">
        <v>96</v>
      </c>
      <c r="F1724" t="s">
        <v>53</v>
      </c>
      <c r="G1724">
        <v>792</v>
      </c>
      <c r="I1724" s="7"/>
    </row>
    <row r="1725" spans="1:9" x14ac:dyDescent="0.3">
      <c r="A1725">
        <v>1149488</v>
      </c>
      <c r="B1725">
        <v>1235</v>
      </c>
      <c r="C1725" s="1" t="s">
        <v>106</v>
      </c>
      <c r="D1725" s="3">
        <v>45033.025000000001</v>
      </c>
      <c r="E1725" t="s">
        <v>98</v>
      </c>
      <c r="F1725" t="s">
        <v>85</v>
      </c>
      <c r="G1725">
        <v>2062</v>
      </c>
      <c r="I1725" s="7"/>
    </row>
    <row r="1726" spans="1:9" x14ac:dyDescent="0.3">
      <c r="A1726">
        <v>1149537</v>
      </c>
      <c r="B1726">
        <v>158</v>
      </c>
      <c r="C1726" s="1" t="s">
        <v>99</v>
      </c>
      <c r="D1726" s="3">
        <v>44958.013888888891</v>
      </c>
      <c r="E1726" t="s">
        <v>98</v>
      </c>
      <c r="F1726" t="s">
        <v>51</v>
      </c>
      <c r="G1726">
        <v>2663</v>
      </c>
      <c r="I1726" s="7"/>
    </row>
    <row r="1727" spans="1:9" x14ac:dyDescent="0.3">
      <c r="A1727">
        <v>1150741</v>
      </c>
      <c r="B1727">
        <v>304</v>
      </c>
      <c r="C1727" s="1" t="s">
        <v>113</v>
      </c>
      <c r="D1727" s="3">
        <v>44994.05972222222</v>
      </c>
      <c r="E1727" t="s">
        <v>96</v>
      </c>
      <c r="F1727" t="s">
        <v>68</v>
      </c>
      <c r="G1727">
        <v>9404</v>
      </c>
      <c r="I1727" s="7"/>
    </row>
    <row r="1728" spans="1:9" x14ac:dyDescent="0.3">
      <c r="A1728">
        <v>1151977</v>
      </c>
      <c r="B1728">
        <v>1190</v>
      </c>
      <c r="C1728" s="1" t="s">
        <v>103</v>
      </c>
      <c r="D1728" s="3">
        <v>45291.073611111111</v>
      </c>
      <c r="E1728" t="s">
        <v>97</v>
      </c>
      <c r="F1728" t="s">
        <v>86</v>
      </c>
      <c r="G1728">
        <v>4385</v>
      </c>
      <c r="I1728" s="7"/>
    </row>
    <row r="1729" spans="1:9" x14ac:dyDescent="0.3">
      <c r="A1729">
        <v>1152358</v>
      </c>
      <c r="B1729">
        <v>1098</v>
      </c>
      <c r="C1729" s="1" t="s">
        <v>106</v>
      </c>
      <c r="D1729" s="3">
        <v>45142.057638888888</v>
      </c>
      <c r="E1729" t="s">
        <v>96</v>
      </c>
      <c r="F1729" t="s">
        <v>43</v>
      </c>
      <c r="G1729">
        <v>596</v>
      </c>
      <c r="I1729" s="7"/>
    </row>
    <row r="1730" spans="1:9" x14ac:dyDescent="0.3">
      <c r="A1730">
        <v>1153425</v>
      </c>
      <c r="B1730">
        <v>1349</v>
      </c>
      <c r="C1730" s="1" t="s">
        <v>101</v>
      </c>
      <c r="D1730" s="3">
        <v>45112.04583333333</v>
      </c>
      <c r="E1730" t="s">
        <v>96</v>
      </c>
      <c r="F1730" t="s">
        <v>27</v>
      </c>
      <c r="G1730">
        <v>4412</v>
      </c>
      <c r="I1730" s="7"/>
    </row>
    <row r="1731" spans="1:9" x14ac:dyDescent="0.3">
      <c r="A1731">
        <v>1154586</v>
      </c>
      <c r="B1731">
        <v>1031</v>
      </c>
      <c r="C1731" s="1" t="s">
        <v>101</v>
      </c>
      <c r="D1731" s="3">
        <v>45207.002083333333</v>
      </c>
      <c r="E1731" t="s">
        <v>191</v>
      </c>
      <c r="F1731" t="s">
        <v>69</v>
      </c>
      <c r="G1731">
        <v>5173</v>
      </c>
      <c r="I1731" s="7"/>
    </row>
    <row r="1732" spans="1:9" x14ac:dyDescent="0.3">
      <c r="A1732">
        <v>1155724</v>
      </c>
      <c r="B1732">
        <v>174</v>
      </c>
      <c r="C1732" s="1" t="s">
        <v>107</v>
      </c>
      <c r="D1732" s="3">
        <v>45091.968055555553</v>
      </c>
      <c r="E1732" t="s">
        <v>96</v>
      </c>
      <c r="F1732" t="s">
        <v>43</v>
      </c>
      <c r="G1732">
        <v>2828</v>
      </c>
      <c r="I1732" s="7"/>
    </row>
    <row r="1733" spans="1:9" x14ac:dyDescent="0.3">
      <c r="A1733">
        <v>1156199</v>
      </c>
      <c r="B1733">
        <v>179</v>
      </c>
      <c r="C1733" s="1" t="s">
        <v>100</v>
      </c>
      <c r="D1733" s="3">
        <v>45147.007638888892</v>
      </c>
      <c r="E1733" t="s">
        <v>98</v>
      </c>
      <c r="F1733" t="s">
        <v>22</v>
      </c>
      <c r="G1733">
        <v>893</v>
      </c>
      <c r="I1733" s="7"/>
    </row>
    <row r="1734" spans="1:9" x14ac:dyDescent="0.3">
      <c r="A1734">
        <v>1156227</v>
      </c>
      <c r="B1734">
        <v>1154</v>
      </c>
      <c r="C1734" s="1" t="s">
        <v>105</v>
      </c>
      <c r="D1734" s="3">
        <v>45128.981944444444</v>
      </c>
      <c r="E1734" t="s">
        <v>191</v>
      </c>
      <c r="F1734" t="s">
        <v>4</v>
      </c>
      <c r="G1734">
        <v>2490</v>
      </c>
      <c r="I1734" s="7"/>
    </row>
    <row r="1735" spans="1:9" x14ac:dyDescent="0.3">
      <c r="A1735">
        <v>1156649</v>
      </c>
      <c r="B1735">
        <v>1950</v>
      </c>
      <c r="C1735" s="1" t="s">
        <v>106</v>
      </c>
      <c r="D1735" s="3">
        <v>45141.044444444444</v>
      </c>
      <c r="E1735" t="s">
        <v>98</v>
      </c>
      <c r="F1735" t="s">
        <v>19</v>
      </c>
      <c r="G1735">
        <v>2647</v>
      </c>
      <c r="I1735" s="7"/>
    </row>
    <row r="1736" spans="1:9" x14ac:dyDescent="0.3">
      <c r="A1736">
        <v>1157103</v>
      </c>
      <c r="B1736">
        <v>868</v>
      </c>
      <c r="C1736" s="1" t="s">
        <v>110</v>
      </c>
      <c r="D1736" s="3">
        <v>45196.065972222219</v>
      </c>
      <c r="E1736" t="s">
        <v>191</v>
      </c>
      <c r="F1736" t="s">
        <v>82</v>
      </c>
      <c r="G1736">
        <v>6840</v>
      </c>
      <c r="I1736" s="7"/>
    </row>
    <row r="1737" spans="1:9" x14ac:dyDescent="0.3">
      <c r="A1737">
        <v>1158886</v>
      </c>
      <c r="B1737">
        <v>1479</v>
      </c>
      <c r="C1737" s="1" t="s">
        <v>99</v>
      </c>
      <c r="D1737" s="3">
        <v>45171.03125</v>
      </c>
      <c r="E1737" t="s">
        <v>98</v>
      </c>
      <c r="F1737" t="s">
        <v>15</v>
      </c>
      <c r="G1737">
        <v>3135</v>
      </c>
      <c r="I1737" s="7"/>
    </row>
    <row r="1738" spans="1:9" x14ac:dyDescent="0.3">
      <c r="A1738">
        <v>1159317</v>
      </c>
      <c r="B1738">
        <v>997</v>
      </c>
      <c r="C1738" s="1" t="s">
        <v>113</v>
      </c>
      <c r="D1738" s="3">
        <v>45266.033333333333</v>
      </c>
      <c r="E1738" t="s">
        <v>96</v>
      </c>
      <c r="F1738" t="s">
        <v>43</v>
      </c>
      <c r="G1738">
        <v>9148</v>
      </c>
      <c r="I1738" s="7"/>
    </row>
    <row r="1739" spans="1:9" x14ac:dyDescent="0.3">
      <c r="A1739">
        <v>1160516</v>
      </c>
      <c r="B1739">
        <v>1958</v>
      </c>
      <c r="C1739" s="1" t="s">
        <v>111</v>
      </c>
      <c r="D1739" s="3">
        <v>45139.004166666666</v>
      </c>
      <c r="E1739" t="s">
        <v>97</v>
      </c>
      <c r="F1739" t="s">
        <v>78</v>
      </c>
      <c r="G1739">
        <v>3233</v>
      </c>
      <c r="I1739" s="7"/>
    </row>
    <row r="1740" spans="1:9" x14ac:dyDescent="0.3">
      <c r="A1740">
        <v>1160613</v>
      </c>
      <c r="B1740">
        <v>1990</v>
      </c>
      <c r="C1740" s="1" t="s">
        <v>99</v>
      </c>
      <c r="D1740" s="3">
        <v>45282.051388888889</v>
      </c>
      <c r="E1740" t="s">
        <v>96</v>
      </c>
      <c r="F1740" t="s">
        <v>27</v>
      </c>
      <c r="G1740">
        <v>8077</v>
      </c>
      <c r="I1740" s="7"/>
    </row>
    <row r="1741" spans="1:9" x14ac:dyDescent="0.3">
      <c r="A1741">
        <v>1162071</v>
      </c>
      <c r="B1741">
        <v>1920</v>
      </c>
      <c r="C1741" s="1" t="s">
        <v>99</v>
      </c>
      <c r="D1741" s="3">
        <v>45103.067361111112</v>
      </c>
      <c r="E1741" t="s">
        <v>191</v>
      </c>
      <c r="F1741" t="s">
        <v>43</v>
      </c>
      <c r="G1741">
        <v>2237</v>
      </c>
      <c r="I1741" s="7"/>
    </row>
    <row r="1742" spans="1:9" x14ac:dyDescent="0.3">
      <c r="A1742">
        <v>1162786</v>
      </c>
      <c r="B1742">
        <v>1923</v>
      </c>
      <c r="C1742" s="1" t="s">
        <v>107</v>
      </c>
      <c r="D1742" s="3">
        <v>45032.938194444447</v>
      </c>
      <c r="E1742" t="s">
        <v>98</v>
      </c>
      <c r="F1742" t="s">
        <v>27</v>
      </c>
      <c r="G1742">
        <v>3405</v>
      </c>
      <c r="I1742" s="7"/>
    </row>
    <row r="1743" spans="1:9" x14ac:dyDescent="0.3">
      <c r="A1743">
        <v>1162801</v>
      </c>
      <c r="B1743">
        <v>1177</v>
      </c>
      <c r="C1743" s="1" t="s">
        <v>108</v>
      </c>
      <c r="D1743" s="3">
        <v>45048.0625</v>
      </c>
      <c r="E1743" t="s">
        <v>96</v>
      </c>
      <c r="F1743" t="s">
        <v>27</v>
      </c>
      <c r="G1743">
        <v>8149</v>
      </c>
      <c r="I1743" s="7"/>
    </row>
    <row r="1744" spans="1:9" x14ac:dyDescent="0.3">
      <c r="A1744">
        <v>1162874</v>
      </c>
      <c r="B1744">
        <v>1403</v>
      </c>
      <c r="C1744" s="1" t="s">
        <v>99</v>
      </c>
      <c r="D1744" s="3">
        <v>45085.954861111109</v>
      </c>
      <c r="E1744" t="s">
        <v>191</v>
      </c>
      <c r="F1744" t="s">
        <v>27</v>
      </c>
      <c r="G1744">
        <v>2610</v>
      </c>
      <c r="I1744" s="7"/>
    </row>
    <row r="1745" spans="1:9" x14ac:dyDescent="0.3">
      <c r="A1745">
        <v>1163316</v>
      </c>
      <c r="B1745">
        <v>863</v>
      </c>
      <c r="C1745" s="1" t="s">
        <v>111</v>
      </c>
      <c r="D1745" s="3">
        <v>44959.020833333336</v>
      </c>
      <c r="E1745" t="s">
        <v>98</v>
      </c>
      <c r="F1745" t="s">
        <v>18</v>
      </c>
      <c r="G1745">
        <v>5671</v>
      </c>
      <c r="I1745" s="7"/>
    </row>
    <row r="1746" spans="1:9" x14ac:dyDescent="0.3">
      <c r="A1746">
        <v>1163648</v>
      </c>
      <c r="B1746">
        <v>958</v>
      </c>
      <c r="C1746" s="1" t="s">
        <v>99</v>
      </c>
      <c r="D1746" s="3">
        <v>44987.039583333331</v>
      </c>
      <c r="E1746" t="s">
        <v>97</v>
      </c>
      <c r="F1746" t="s">
        <v>90</v>
      </c>
      <c r="G1746">
        <v>9428</v>
      </c>
      <c r="I1746" s="7"/>
    </row>
    <row r="1747" spans="1:9" x14ac:dyDescent="0.3">
      <c r="A1747">
        <v>1163680</v>
      </c>
      <c r="B1747">
        <v>485</v>
      </c>
      <c r="C1747" s="1" t="s">
        <v>100</v>
      </c>
      <c r="D1747" s="3">
        <v>45011.024305555555</v>
      </c>
      <c r="E1747" t="s">
        <v>97</v>
      </c>
      <c r="F1747" t="s">
        <v>23</v>
      </c>
      <c r="G1747">
        <v>890</v>
      </c>
      <c r="I1747" s="7"/>
    </row>
    <row r="1748" spans="1:9" x14ac:dyDescent="0.3">
      <c r="A1748">
        <v>1164686</v>
      </c>
      <c r="B1748">
        <v>393</v>
      </c>
      <c r="C1748" s="1" t="s">
        <v>113</v>
      </c>
      <c r="D1748" s="3">
        <v>45289.06527777778</v>
      </c>
      <c r="E1748" t="s">
        <v>96</v>
      </c>
      <c r="F1748" t="s">
        <v>92</v>
      </c>
      <c r="G1748">
        <v>1148</v>
      </c>
      <c r="I1748" s="7"/>
    </row>
    <row r="1749" spans="1:9" x14ac:dyDescent="0.3">
      <c r="A1749">
        <v>1164859</v>
      </c>
      <c r="B1749">
        <v>1620</v>
      </c>
      <c r="C1749" s="1" t="s">
        <v>99</v>
      </c>
      <c r="D1749" s="3">
        <v>45022.943749999999</v>
      </c>
      <c r="E1749" t="s">
        <v>191</v>
      </c>
      <c r="F1749" t="s">
        <v>54</v>
      </c>
      <c r="G1749">
        <v>7286</v>
      </c>
      <c r="I1749" s="7"/>
    </row>
    <row r="1750" spans="1:9" x14ac:dyDescent="0.3">
      <c r="A1750">
        <v>1165044</v>
      </c>
      <c r="B1750">
        <v>1562</v>
      </c>
      <c r="C1750" s="1" t="s">
        <v>105</v>
      </c>
      <c r="D1750" s="3">
        <v>45008.029861111114</v>
      </c>
      <c r="E1750" t="s">
        <v>191</v>
      </c>
      <c r="F1750" t="s">
        <v>20</v>
      </c>
      <c r="G1750">
        <v>8271</v>
      </c>
      <c r="I1750" s="7"/>
    </row>
    <row r="1751" spans="1:9" x14ac:dyDescent="0.3">
      <c r="A1751">
        <v>1165350</v>
      </c>
      <c r="B1751">
        <v>1526</v>
      </c>
      <c r="C1751" s="1" t="s">
        <v>99</v>
      </c>
      <c r="D1751" s="3">
        <v>45176.04791666667</v>
      </c>
      <c r="E1751" t="s">
        <v>98</v>
      </c>
      <c r="F1751" t="s">
        <v>41</v>
      </c>
      <c r="G1751">
        <v>4870</v>
      </c>
      <c r="I1751" s="7"/>
    </row>
    <row r="1752" spans="1:9" x14ac:dyDescent="0.3">
      <c r="A1752">
        <v>1165475</v>
      </c>
      <c r="B1752">
        <v>713</v>
      </c>
      <c r="C1752" s="1" t="s">
        <v>102</v>
      </c>
      <c r="D1752" s="3">
        <v>45231.97152777778</v>
      </c>
      <c r="E1752" t="s">
        <v>98</v>
      </c>
      <c r="F1752" t="s">
        <v>55</v>
      </c>
      <c r="G1752">
        <v>4856</v>
      </c>
      <c r="I1752" s="7"/>
    </row>
    <row r="1753" spans="1:9" x14ac:dyDescent="0.3">
      <c r="A1753">
        <v>1165654</v>
      </c>
      <c r="B1753">
        <v>454</v>
      </c>
      <c r="C1753" s="1" t="s">
        <v>99</v>
      </c>
      <c r="D1753" s="3">
        <v>45226.975694444445</v>
      </c>
      <c r="E1753" t="s">
        <v>98</v>
      </c>
      <c r="F1753" t="s">
        <v>56</v>
      </c>
      <c r="G1753">
        <v>7755</v>
      </c>
      <c r="I1753" s="7"/>
    </row>
    <row r="1754" spans="1:9" x14ac:dyDescent="0.3">
      <c r="A1754">
        <v>1165962</v>
      </c>
      <c r="B1754">
        <v>53</v>
      </c>
      <c r="C1754" s="1" t="s">
        <v>107</v>
      </c>
      <c r="D1754" s="3">
        <v>45290.990277777775</v>
      </c>
      <c r="E1754" t="s">
        <v>98</v>
      </c>
      <c r="F1754" t="s">
        <v>70</v>
      </c>
      <c r="G1754">
        <v>9977</v>
      </c>
      <c r="I1754" s="7"/>
    </row>
    <row r="1755" spans="1:9" x14ac:dyDescent="0.3">
      <c r="A1755">
        <v>1166621</v>
      </c>
      <c r="B1755">
        <v>1789</v>
      </c>
      <c r="C1755" s="1" t="s">
        <v>109</v>
      </c>
      <c r="D1755" s="3">
        <v>45118.006249999999</v>
      </c>
      <c r="E1755" t="s">
        <v>96</v>
      </c>
      <c r="F1755" t="s">
        <v>58</v>
      </c>
      <c r="G1755">
        <v>2664</v>
      </c>
      <c r="I1755" s="7"/>
    </row>
    <row r="1756" spans="1:9" x14ac:dyDescent="0.3">
      <c r="A1756">
        <v>1166715</v>
      </c>
      <c r="B1756">
        <v>337</v>
      </c>
      <c r="C1756" s="1" t="s">
        <v>106</v>
      </c>
      <c r="D1756" s="3">
        <v>45056.010416666664</v>
      </c>
      <c r="E1756" t="s">
        <v>98</v>
      </c>
      <c r="F1756" t="s">
        <v>59</v>
      </c>
      <c r="G1756">
        <v>8874</v>
      </c>
      <c r="I1756" s="7"/>
    </row>
    <row r="1757" spans="1:9" x14ac:dyDescent="0.3">
      <c r="A1757">
        <v>1168908</v>
      </c>
      <c r="B1757">
        <v>982</v>
      </c>
      <c r="C1757" s="1" t="s">
        <v>99</v>
      </c>
      <c r="D1757" s="3">
        <v>45215.05</v>
      </c>
      <c r="E1757" t="s">
        <v>191</v>
      </c>
      <c r="F1757" t="s">
        <v>37</v>
      </c>
      <c r="G1757">
        <v>6598</v>
      </c>
      <c r="I1757" s="7"/>
    </row>
    <row r="1758" spans="1:9" x14ac:dyDescent="0.3">
      <c r="A1758">
        <v>1169043</v>
      </c>
      <c r="B1758">
        <v>189</v>
      </c>
      <c r="C1758" s="1" t="s">
        <v>99</v>
      </c>
      <c r="D1758" s="3">
        <v>45102.01666666667</v>
      </c>
      <c r="E1758" t="s">
        <v>191</v>
      </c>
      <c r="F1758" t="s">
        <v>27</v>
      </c>
      <c r="G1758">
        <v>6955</v>
      </c>
      <c r="I1758" s="7"/>
    </row>
    <row r="1759" spans="1:9" x14ac:dyDescent="0.3">
      <c r="A1759">
        <v>1170043</v>
      </c>
      <c r="B1759">
        <v>950</v>
      </c>
      <c r="C1759" s="1" t="s">
        <v>100</v>
      </c>
      <c r="D1759" s="3">
        <v>45250.070833333331</v>
      </c>
      <c r="E1759" t="s">
        <v>96</v>
      </c>
      <c r="F1759" t="s">
        <v>45</v>
      </c>
      <c r="G1759">
        <v>6767</v>
      </c>
      <c r="I1759" s="7"/>
    </row>
    <row r="1760" spans="1:9" x14ac:dyDescent="0.3">
      <c r="A1760">
        <v>1171504</v>
      </c>
      <c r="B1760">
        <v>853</v>
      </c>
      <c r="C1760" s="1" t="s">
        <v>99</v>
      </c>
      <c r="D1760" s="3">
        <v>45053.015972222223</v>
      </c>
      <c r="E1760" t="s">
        <v>98</v>
      </c>
      <c r="F1760" t="s">
        <v>89</v>
      </c>
      <c r="G1760">
        <v>4396</v>
      </c>
      <c r="I1760" s="7"/>
    </row>
    <row r="1761" spans="1:9" x14ac:dyDescent="0.3">
      <c r="A1761">
        <v>1171525</v>
      </c>
      <c r="B1761">
        <v>602</v>
      </c>
      <c r="C1761" s="1" t="s">
        <v>104</v>
      </c>
      <c r="D1761" s="3">
        <v>44988.992361111108</v>
      </c>
      <c r="E1761" t="s">
        <v>96</v>
      </c>
      <c r="F1761" t="s">
        <v>93</v>
      </c>
      <c r="G1761">
        <v>849</v>
      </c>
      <c r="I1761" s="7"/>
    </row>
    <row r="1762" spans="1:9" x14ac:dyDescent="0.3">
      <c r="A1762">
        <v>1173348</v>
      </c>
      <c r="B1762">
        <v>1068</v>
      </c>
      <c r="C1762" s="1" t="s">
        <v>105</v>
      </c>
      <c r="D1762" s="3">
        <v>45277.053472222222</v>
      </c>
      <c r="E1762" t="s">
        <v>97</v>
      </c>
      <c r="F1762" t="s">
        <v>33</v>
      </c>
      <c r="G1762">
        <v>8654</v>
      </c>
      <c r="I1762" s="7"/>
    </row>
    <row r="1763" spans="1:9" x14ac:dyDescent="0.3">
      <c r="A1763">
        <v>1173471</v>
      </c>
      <c r="B1763">
        <v>1979</v>
      </c>
      <c r="C1763" s="1" t="s">
        <v>102</v>
      </c>
      <c r="D1763" s="3">
        <v>45158.083333333336</v>
      </c>
      <c r="E1763" t="s">
        <v>96</v>
      </c>
      <c r="F1763" t="s">
        <v>63</v>
      </c>
      <c r="G1763">
        <v>7703</v>
      </c>
      <c r="I1763" s="7"/>
    </row>
    <row r="1764" spans="1:9" x14ac:dyDescent="0.3">
      <c r="A1764">
        <v>1175258</v>
      </c>
      <c r="B1764">
        <v>1643</v>
      </c>
      <c r="C1764" s="1" t="s">
        <v>101</v>
      </c>
      <c r="D1764" s="3">
        <v>45137.035416666666</v>
      </c>
      <c r="E1764" t="s">
        <v>97</v>
      </c>
      <c r="F1764" t="s">
        <v>90</v>
      </c>
      <c r="G1764">
        <v>6538</v>
      </c>
      <c r="I1764" s="7"/>
    </row>
    <row r="1765" spans="1:9" x14ac:dyDescent="0.3">
      <c r="A1765">
        <v>1175716</v>
      </c>
      <c r="B1765">
        <v>1442</v>
      </c>
      <c r="C1765" s="1" t="s">
        <v>99</v>
      </c>
      <c r="D1765" s="3">
        <v>45035.033333333333</v>
      </c>
      <c r="E1765" t="s">
        <v>98</v>
      </c>
      <c r="F1765" t="s">
        <v>39</v>
      </c>
      <c r="G1765">
        <v>9617</v>
      </c>
      <c r="I1765" s="7"/>
    </row>
    <row r="1766" spans="1:9" x14ac:dyDescent="0.3">
      <c r="A1766">
        <v>1177486</v>
      </c>
      <c r="B1766">
        <v>642</v>
      </c>
      <c r="C1766" s="1" t="s">
        <v>100</v>
      </c>
      <c r="D1766" s="3">
        <v>45278.068055555559</v>
      </c>
      <c r="E1766" t="s">
        <v>97</v>
      </c>
      <c r="F1766" t="s">
        <v>53</v>
      </c>
      <c r="G1766">
        <v>2740</v>
      </c>
      <c r="I1766" s="7"/>
    </row>
    <row r="1767" spans="1:9" x14ac:dyDescent="0.3">
      <c r="A1767">
        <v>1178982</v>
      </c>
      <c r="B1767">
        <v>687</v>
      </c>
      <c r="C1767" s="1" t="s">
        <v>100</v>
      </c>
      <c r="D1767" s="3">
        <v>45044.044444444444</v>
      </c>
      <c r="E1767" t="s">
        <v>191</v>
      </c>
      <c r="F1767" t="s">
        <v>64</v>
      </c>
      <c r="G1767">
        <v>52</v>
      </c>
      <c r="I1767" s="7"/>
    </row>
    <row r="1768" spans="1:9" x14ac:dyDescent="0.3">
      <c r="A1768">
        <v>1179872</v>
      </c>
      <c r="B1768">
        <v>323</v>
      </c>
      <c r="C1768" s="1" t="s">
        <v>100</v>
      </c>
      <c r="D1768" s="3">
        <v>45134.00277777778</v>
      </c>
      <c r="E1768" t="s">
        <v>97</v>
      </c>
      <c r="F1768" t="s">
        <v>27</v>
      </c>
      <c r="G1768">
        <v>6228</v>
      </c>
      <c r="I1768" s="7"/>
    </row>
    <row r="1769" spans="1:9" x14ac:dyDescent="0.3">
      <c r="A1769">
        <v>1180153</v>
      </c>
      <c r="B1769">
        <v>873</v>
      </c>
      <c r="C1769" s="1" t="s">
        <v>102</v>
      </c>
      <c r="D1769" s="3">
        <v>45221.020138888889</v>
      </c>
      <c r="E1769" t="s">
        <v>96</v>
      </c>
      <c r="F1769" t="s">
        <v>5</v>
      </c>
      <c r="G1769">
        <v>3374</v>
      </c>
      <c r="I1769" s="7"/>
    </row>
    <row r="1770" spans="1:9" x14ac:dyDescent="0.3">
      <c r="A1770">
        <v>1180567</v>
      </c>
      <c r="B1770">
        <v>898</v>
      </c>
      <c r="C1770" s="1" t="s">
        <v>99</v>
      </c>
      <c r="D1770" s="3">
        <v>45178.955555555556</v>
      </c>
      <c r="E1770" t="s">
        <v>96</v>
      </c>
      <c r="F1770" t="s">
        <v>65</v>
      </c>
      <c r="G1770">
        <v>7717</v>
      </c>
      <c r="I1770" s="7"/>
    </row>
    <row r="1771" spans="1:9" x14ac:dyDescent="0.3">
      <c r="A1771">
        <v>1180828</v>
      </c>
      <c r="B1771">
        <v>1063</v>
      </c>
      <c r="C1771" s="1" t="s">
        <v>113</v>
      </c>
      <c r="D1771" s="3">
        <v>45114.96875</v>
      </c>
      <c r="E1771" t="s">
        <v>191</v>
      </c>
      <c r="F1771" t="s">
        <v>91</v>
      </c>
      <c r="G1771">
        <v>7190</v>
      </c>
      <c r="I1771" s="7"/>
    </row>
    <row r="1772" spans="1:9" x14ac:dyDescent="0.3">
      <c r="A1772">
        <v>1181602</v>
      </c>
      <c r="B1772">
        <v>683</v>
      </c>
      <c r="C1772" s="1" t="s">
        <v>101</v>
      </c>
      <c r="D1772" s="3">
        <v>45134.023611111108</v>
      </c>
      <c r="E1772" t="s">
        <v>98</v>
      </c>
      <c r="F1772" t="s">
        <v>81</v>
      </c>
      <c r="G1772">
        <v>8578</v>
      </c>
      <c r="I1772" s="7"/>
    </row>
    <row r="1773" spans="1:9" x14ac:dyDescent="0.3">
      <c r="A1773">
        <v>1182031</v>
      </c>
      <c r="B1773">
        <v>1569</v>
      </c>
      <c r="C1773" s="1" t="s">
        <v>105</v>
      </c>
      <c r="D1773" s="3">
        <v>45238.036111111112</v>
      </c>
      <c r="E1773" t="s">
        <v>191</v>
      </c>
      <c r="F1773" t="s">
        <v>88</v>
      </c>
      <c r="G1773">
        <v>3428</v>
      </c>
      <c r="I1773" s="7"/>
    </row>
    <row r="1774" spans="1:9" x14ac:dyDescent="0.3">
      <c r="A1774">
        <v>1182341</v>
      </c>
      <c r="B1774">
        <v>225</v>
      </c>
      <c r="C1774" s="1" t="s">
        <v>106</v>
      </c>
      <c r="D1774" s="3">
        <v>45262.967361111114</v>
      </c>
      <c r="E1774" t="s">
        <v>98</v>
      </c>
      <c r="F1774" t="s">
        <v>46</v>
      </c>
      <c r="G1774">
        <v>567</v>
      </c>
      <c r="I1774" s="7"/>
    </row>
    <row r="1775" spans="1:9" x14ac:dyDescent="0.3">
      <c r="A1775">
        <v>1182759</v>
      </c>
      <c r="B1775">
        <v>722</v>
      </c>
      <c r="C1775" s="1" t="s">
        <v>99</v>
      </c>
      <c r="D1775" s="3">
        <v>44933.04583333333</v>
      </c>
      <c r="E1775" t="s">
        <v>98</v>
      </c>
      <c r="F1775" t="s">
        <v>82</v>
      </c>
      <c r="G1775">
        <v>2645</v>
      </c>
      <c r="I1775" s="7"/>
    </row>
    <row r="1776" spans="1:9" x14ac:dyDescent="0.3">
      <c r="A1776">
        <v>1182819</v>
      </c>
      <c r="B1776">
        <v>562</v>
      </c>
      <c r="C1776" s="1" t="s">
        <v>106</v>
      </c>
      <c r="D1776" s="3">
        <v>45161.976388888892</v>
      </c>
      <c r="E1776" t="s">
        <v>191</v>
      </c>
      <c r="F1776" t="s">
        <v>90</v>
      </c>
      <c r="G1776">
        <v>7031</v>
      </c>
      <c r="I1776" s="7"/>
    </row>
    <row r="1777" spans="1:9" x14ac:dyDescent="0.3">
      <c r="A1777">
        <v>1182826</v>
      </c>
      <c r="B1777">
        <v>1439</v>
      </c>
      <c r="C1777" s="1" t="s">
        <v>105</v>
      </c>
      <c r="D1777" s="3">
        <v>45239.998611111114</v>
      </c>
      <c r="E1777" t="s">
        <v>98</v>
      </c>
      <c r="F1777" t="s">
        <v>43</v>
      </c>
      <c r="G1777">
        <v>3629</v>
      </c>
      <c r="I1777" s="7"/>
    </row>
    <row r="1778" spans="1:9" x14ac:dyDescent="0.3">
      <c r="A1778">
        <v>1183427</v>
      </c>
      <c r="B1778">
        <v>857</v>
      </c>
      <c r="C1778" s="1" t="s">
        <v>99</v>
      </c>
      <c r="D1778" s="3">
        <v>44962.940972222219</v>
      </c>
      <c r="E1778" t="s">
        <v>98</v>
      </c>
      <c r="F1778" t="s">
        <v>44</v>
      </c>
      <c r="G1778">
        <v>3095</v>
      </c>
      <c r="I1778" s="7"/>
    </row>
    <row r="1779" spans="1:9" x14ac:dyDescent="0.3">
      <c r="A1779">
        <v>1184082</v>
      </c>
      <c r="B1779">
        <v>312</v>
      </c>
      <c r="C1779" s="1" t="s">
        <v>107</v>
      </c>
      <c r="D1779" s="3">
        <v>44971.039583333331</v>
      </c>
      <c r="E1779" t="s">
        <v>96</v>
      </c>
      <c r="F1779" t="s">
        <v>78</v>
      </c>
      <c r="G1779">
        <v>734</v>
      </c>
      <c r="I1779" s="7"/>
    </row>
    <row r="1780" spans="1:9" x14ac:dyDescent="0.3">
      <c r="A1780">
        <v>1185440</v>
      </c>
      <c r="B1780">
        <v>1509</v>
      </c>
      <c r="C1780" s="1" t="s">
        <v>99</v>
      </c>
      <c r="D1780" s="3">
        <v>44958.011805555558</v>
      </c>
      <c r="E1780" t="s">
        <v>97</v>
      </c>
      <c r="F1780" t="s">
        <v>56</v>
      </c>
      <c r="G1780">
        <v>2567</v>
      </c>
      <c r="I1780" s="7"/>
    </row>
    <row r="1781" spans="1:9" x14ac:dyDescent="0.3">
      <c r="A1781">
        <v>1186707</v>
      </c>
      <c r="B1781">
        <v>1512</v>
      </c>
      <c r="C1781" s="1" t="s">
        <v>108</v>
      </c>
      <c r="D1781" s="3">
        <v>44968.01458333333</v>
      </c>
      <c r="E1781" t="s">
        <v>98</v>
      </c>
      <c r="F1781" t="s">
        <v>34</v>
      </c>
      <c r="G1781">
        <v>2061</v>
      </c>
      <c r="I1781" s="7"/>
    </row>
    <row r="1782" spans="1:9" x14ac:dyDescent="0.3">
      <c r="A1782">
        <v>1188487</v>
      </c>
      <c r="B1782">
        <v>526</v>
      </c>
      <c r="C1782" s="1" t="s">
        <v>99</v>
      </c>
      <c r="D1782" s="3">
        <v>45276.077777777777</v>
      </c>
      <c r="E1782" t="s">
        <v>98</v>
      </c>
      <c r="F1782" t="s">
        <v>87</v>
      </c>
      <c r="G1782">
        <v>2527</v>
      </c>
      <c r="I1782" s="7"/>
    </row>
    <row r="1783" spans="1:9" x14ac:dyDescent="0.3">
      <c r="A1783">
        <v>1189460</v>
      </c>
      <c r="B1783">
        <v>1181</v>
      </c>
      <c r="C1783" s="1" t="s">
        <v>106</v>
      </c>
      <c r="D1783" s="3">
        <v>45110.019444444442</v>
      </c>
      <c r="E1783" t="s">
        <v>97</v>
      </c>
      <c r="F1783" t="s">
        <v>78</v>
      </c>
      <c r="G1783">
        <v>4527</v>
      </c>
      <c r="I1783" s="7"/>
    </row>
    <row r="1784" spans="1:9" x14ac:dyDescent="0.3">
      <c r="A1784">
        <v>1189996</v>
      </c>
      <c r="B1784">
        <v>522</v>
      </c>
      <c r="C1784" s="1" t="s">
        <v>99</v>
      </c>
      <c r="D1784" s="3">
        <v>45264.015277777777</v>
      </c>
      <c r="E1784" t="s">
        <v>97</v>
      </c>
      <c r="F1784" t="s">
        <v>27</v>
      </c>
      <c r="G1784">
        <v>4719</v>
      </c>
      <c r="I1784" s="7"/>
    </row>
    <row r="1785" spans="1:9" x14ac:dyDescent="0.3">
      <c r="A1785">
        <v>1190330</v>
      </c>
      <c r="B1785">
        <v>1176</v>
      </c>
      <c r="C1785" s="1" t="s">
        <v>99</v>
      </c>
      <c r="D1785" s="3">
        <v>45033.018055555556</v>
      </c>
      <c r="E1785" t="s">
        <v>191</v>
      </c>
      <c r="F1785" t="s">
        <v>69</v>
      </c>
      <c r="G1785">
        <v>5495</v>
      </c>
      <c r="I1785" s="7"/>
    </row>
    <row r="1786" spans="1:9" x14ac:dyDescent="0.3">
      <c r="A1786">
        <v>1190887</v>
      </c>
      <c r="B1786">
        <v>942</v>
      </c>
      <c r="C1786" s="1" t="s">
        <v>99</v>
      </c>
      <c r="D1786" s="3">
        <v>44965.015972222223</v>
      </c>
      <c r="E1786" t="s">
        <v>98</v>
      </c>
      <c r="F1786" t="s">
        <v>26</v>
      </c>
      <c r="G1786">
        <v>2060</v>
      </c>
      <c r="I1786" s="7"/>
    </row>
    <row r="1787" spans="1:9" x14ac:dyDescent="0.3">
      <c r="A1787">
        <v>1191785</v>
      </c>
      <c r="B1787">
        <v>1364</v>
      </c>
      <c r="C1787" s="1" t="s">
        <v>100</v>
      </c>
      <c r="D1787" s="3">
        <v>45247.998611111114</v>
      </c>
      <c r="E1787" t="s">
        <v>191</v>
      </c>
      <c r="F1787" t="s">
        <v>27</v>
      </c>
      <c r="G1787">
        <v>8977</v>
      </c>
      <c r="I1787" s="7"/>
    </row>
    <row r="1788" spans="1:9" x14ac:dyDescent="0.3">
      <c r="A1788">
        <v>1192105</v>
      </c>
      <c r="B1788">
        <v>1143</v>
      </c>
      <c r="C1788" s="1" t="s">
        <v>107</v>
      </c>
      <c r="D1788" s="3">
        <v>44957.99722222222</v>
      </c>
      <c r="E1788" t="s">
        <v>191</v>
      </c>
      <c r="F1788" t="s">
        <v>81</v>
      </c>
      <c r="G1788">
        <v>2021</v>
      </c>
      <c r="I1788" s="7"/>
    </row>
    <row r="1789" spans="1:9" x14ac:dyDescent="0.3">
      <c r="A1789">
        <v>1194493</v>
      </c>
      <c r="B1789">
        <v>600</v>
      </c>
      <c r="C1789" s="1" t="s">
        <v>99</v>
      </c>
      <c r="D1789" s="3">
        <v>45110.009027777778</v>
      </c>
      <c r="E1789" t="s">
        <v>96</v>
      </c>
      <c r="F1789" t="s">
        <v>88</v>
      </c>
      <c r="G1789">
        <v>3567</v>
      </c>
      <c r="I1789" s="7"/>
    </row>
    <row r="1790" spans="1:9" x14ac:dyDescent="0.3">
      <c r="A1790">
        <v>1196110</v>
      </c>
      <c r="B1790">
        <v>1746</v>
      </c>
      <c r="C1790" s="1" t="s">
        <v>107</v>
      </c>
      <c r="D1790" s="3">
        <v>45012.018750000003</v>
      </c>
      <c r="E1790" t="s">
        <v>96</v>
      </c>
      <c r="F1790" t="s">
        <v>43</v>
      </c>
      <c r="G1790">
        <v>4222</v>
      </c>
      <c r="I1790" s="7"/>
    </row>
    <row r="1791" spans="1:9" x14ac:dyDescent="0.3">
      <c r="A1791">
        <v>1197422</v>
      </c>
      <c r="B1791">
        <v>960</v>
      </c>
      <c r="C1791" s="1" t="s">
        <v>99</v>
      </c>
      <c r="D1791" s="3">
        <v>45284.989583333336</v>
      </c>
      <c r="E1791" t="s">
        <v>97</v>
      </c>
      <c r="F1791" t="s">
        <v>27</v>
      </c>
      <c r="G1791">
        <v>6726</v>
      </c>
      <c r="I1791" s="7"/>
    </row>
    <row r="1792" spans="1:9" x14ac:dyDescent="0.3">
      <c r="A1792">
        <v>1197876</v>
      </c>
      <c r="B1792">
        <v>1148</v>
      </c>
      <c r="C1792" s="1" t="s">
        <v>102</v>
      </c>
      <c r="D1792" s="3">
        <v>45263.023611111108</v>
      </c>
      <c r="E1792" t="s">
        <v>96</v>
      </c>
      <c r="F1792" t="s">
        <v>65</v>
      </c>
      <c r="G1792">
        <v>6055</v>
      </c>
      <c r="I1792" s="7"/>
    </row>
    <row r="1793" spans="1:9" x14ac:dyDescent="0.3">
      <c r="A1793">
        <v>1198103</v>
      </c>
      <c r="B1793">
        <v>485</v>
      </c>
      <c r="C1793" s="1" t="s">
        <v>100</v>
      </c>
      <c r="D1793" s="3">
        <v>45009.080555555556</v>
      </c>
      <c r="E1793" t="s">
        <v>97</v>
      </c>
      <c r="F1793" t="s">
        <v>24</v>
      </c>
      <c r="G1793">
        <v>1994</v>
      </c>
      <c r="I1793" s="7"/>
    </row>
    <row r="1794" spans="1:9" x14ac:dyDescent="0.3">
      <c r="A1794">
        <v>1198240</v>
      </c>
      <c r="B1794">
        <v>1548</v>
      </c>
      <c r="C1794" s="1" t="s">
        <v>100</v>
      </c>
      <c r="D1794" s="3">
        <v>45161.078472222223</v>
      </c>
      <c r="E1794" t="s">
        <v>191</v>
      </c>
      <c r="F1794" t="s">
        <v>49</v>
      </c>
      <c r="G1794">
        <v>1736</v>
      </c>
      <c r="I1794" s="7"/>
    </row>
    <row r="1795" spans="1:9" x14ac:dyDescent="0.3">
      <c r="A1795">
        <v>1198743</v>
      </c>
      <c r="B1795">
        <v>782</v>
      </c>
      <c r="C1795" s="1" t="s">
        <v>99</v>
      </c>
      <c r="D1795" s="3">
        <v>45108.045138888891</v>
      </c>
      <c r="E1795" t="s">
        <v>97</v>
      </c>
      <c r="F1795" t="s">
        <v>71</v>
      </c>
      <c r="G1795">
        <v>2152</v>
      </c>
      <c r="I1795" s="7"/>
    </row>
    <row r="1796" spans="1:9" x14ac:dyDescent="0.3">
      <c r="A1796">
        <v>1199289</v>
      </c>
      <c r="B1796">
        <v>228</v>
      </c>
      <c r="C1796" s="1" t="s">
        <v>100</v>
      </c>
      <c r="D1796" s="3">
        <v>45093.047222222223</v>
      </c>
      <c r="E1796" t="s">
        <v>98</v>
      </c>
      <c r="F1796" t="s">
        <v>43</v>
      </c>
      <c r="G1796">
        <v>1078</v>
      </c>
      <c r="I1796" s="7"/>
    </row>
    <row r="1797" spans="1:9" x14ac:dyDescent="0.3">
      <c r="A1797">
        <v>1200718</v>
      </c>
      <c r="B1797">
        <v>1963</v>
      </c>
      <c r="C1797" s="1" t="s">
        <v>101</v>
      </c>
      <c r="D1797" s="3">
        <v>45195.03125</v>
      </c>
      <c r="E1797" t="s">
        <v>97</v>
      </c>
      <c r="F1797" t="s">
        <v>45</v>
      </c>
      <c r="G1797">
        <v>8488</v>
      </c>
      <c r="I1797" s="7"/>
    </row>
    <row r="1798" spans="1:9" x14ac:dyDescent="0.3">
      <c r="A1798">
        <v>1201138</v>
      </c>
      <c r="B1798">
        <v>1342</v>
      </c>
      <c r="C1798" s="1" t="s">
        <v>99</v>
      </c>
      <c r="D1798" s="3">
        <v>44999.039583333331</v>
      </c>
      <c r="E1798" t="s">
        <v>98</v>
      </c>
      <c r="F1798" t="s">
        <v>58</v>
      </c>
      <c r="G1798">
        <v>6081</v>
      </c>
      <c r="I1798" s="7"/>
    </row>
    <row r="1799" spans="1:9" x14ac:dyDescent="0.3">
      <c r="A1799">
        <v>1201156</v>
      </c>
      <c r="B1799">
        <v>1931</v>
      </c>
      <c r="C1799" s="1" t="s">
        <v>99</v>
      </c>
      <c r="D1799" s="3">
        <v>45047.043055555558</v>
      </c>
      <c r="E1799" t="s">
        <v>98</v>
      </c>
      <c r="F1799" t="s">
        <v>47</v>
      </c>
      <c r="G1799">
        <v>2329</v>
      </c>
      <c r="I1799" s="7"/>
    </row>
    <row r="1800" spans="1:9" x14ac:dyDescent="0.3">
      <c r="A1800">
        <v>1202375</v>
      </c>
      <c r="B1800">
        <v>1662</v>
      </c>
      <c r="C1800" s="1" t="s">
        <v>101</v>
      </c>
      <c r="D1800" s="3">
        <v>44970.052777777775</v>
      </c>
      <c r="E1800" t="s">
        <v>191</v>
      </c>
      <c r="F1800" t="s">
        <v>44</v>
      </c>
      <c r="G1800">
        <v>2832</v>
      </c>
      <c r="I1800" s="7"/>
    </row>
    <row r="1801" spans="1:9" x14ac:dyDescent="0.3">
      <c r="A1801">
        <v>1202392</v>
      </c>
      <c r="B1801">
        <v>344</v>
      </c>
      <c r="C1801" s="1" t="s">
        <v>102</v>
      </c>
      <c r="D1801" s="3">
        <v>45230.00277777778</v>
      </c>
      <c r="E1801" t="s">
        <v>98</v>
      </c>
      <c r="F1801" t="s">
        <v>11</v>
      </c>
      <c r="G1801">
        <v>8051</v>
      </c>
      <c r="I1801" s="7"/>
    </row>
    <row r="1802" spans="1:9" x14ac:dyDescent="0.3">
      <c r="A1802">
        <v>1203146</v>
      </c>
      <c r="B1802">
        <v>1172</v>
      </c>
      <c r="C1802" s="1" t="s">
        <v>101</v>
      </c>
      <c r="D1802" s="3">
        <v>45239.021527777775</v>
      </c>
      <c r="E1802" t="s">
        <v>97</v>
      </c>
      <c r="F1802" t="s">
        <v>27</v>
      </c>
      <c r="G1802">
        <v>6152</v>
      </c>
      <c r="I1802" s="7"/>
    </row>
    <row r="1803" spans="1:9" x14ac:dyDescent="0.3">
      <c r="A1803">
        <v>1203312</v>
      </c>
      <c r="B1803">
        <v>1047</v>
      </c>
      <c r="C1803" s="1" t="s">
        <v>107</v>
      </c>
      <c r="D1803" s="3">
        <v>44938.995833333334</v>
      </c>
      <c r="E1803" t="s">
        <v>98</v>
      </c>
      <c r="F1803" t="s">
        <v>27</v>
      </c>
      <c r="G1803">
        <v>5488</v>
      </c>
      <c r="I1803" s="7"/>
    </row>
    <row r="1804" spans="1:9" x14ac:dyDescent="0.3">
      <c r="A1804">
        <v>1204548</v>
      </c>
      <c r="B1804">
        <v>1467</v>
      </c>
      <c r="C1804" s="1" t="s">
        <v>99</v>
      </c>
      <c r="D1804" s="3">
        <v>45118.982638888891</v>
      </c>
      <c r="E1804" t="s">
        <v>191</v>
      </c>
      <c r="F1804" t="s">
        <v>73</v>
      </c>
      <c r="G1804">
        <v>5832</v>
      </c>
      <c r="I1804" s="7"/>
    </row>
    <row r="1805" spans="1:9" x14ac:dyDescent="0.3">
      <c r="A1805">
        <v>1205050</v>
      </c>
      <c r="B1805">
        <v>1695</v>
      </c>
      <c r="C1805" s="1" t="s">
        <v>105</v>
      </c>
      <c r="D1805" s="3">
        <v>45119.024305555555</v>
      </c>
      <c r="E1805" t="s">
        <v>96</v>
      </c>
      <c r="F1805" t="s">
        <v>64</v>
      </c>
      <c r="G1805">
        <v>9562</v>
      </c>
      <c r="I1805" s="7"/>
    </row>
    <row r="1806" spans="1:9" x14ac:dyDescent="0.3">
      <c r="A1806">
        <v>1206775</v>
      </c>
      <c r="B1806">
        <v>728</v>
      </c>
      <c r="C1806" s="1" t="s">
        <v>113</v>
      </c>
      <c r="D1806" s="3">
        <v>45202.973611111112</v>
      </c>
      <c r="E1806" t="s">
        <v>97</v>
      </c>
      <c r="F1806" t="s">
        <v>26</v>
      </c>
      <c r="G1806">
        <v>967</v>
      </c>
      <c r="I1806" s="7"/>
    </row>
    <row r="1807" spans="1:9" x14ac:dyDescent="0.3">
      <c r="A1807">
        <v>1211500</v>
      </c>
      <c r="B1807">
        <v>1120</v>
      </c>
      <c r="C1807" s="1" t="s">
        <v>108</v>
      </c>
      <c r="D1807" s="3">
        <v>45206.020138888889</v>
      </c>
      <c r="E1807" t="s">
        <v>96</v>
      </c>
      <c r="F1807" t="s">
        <v>74</v>
      </c>
      <c r="G1807">
        <v>845</v>
      </c>
      <c r="I1807" s="7"/>
    </row>
    <row r="1808" spans="1:9" x14ac:dyDescent="0.3">
      <c r="A1808">
        <v>1212151</v>
      </c>
      <c r="B1808">
        <v>1139</v>
      </c>
      <c r="C1808" s="1" t="s">
        <v>99</v>
      </c>
      <c r="D1808" s="3">
        <v>44935.981249999997</v>
      </c>
      <c r="E1808" t="s">
        <v>191</v>
      </c>
      <c r="F1808" t="s">
        <v>88</v>
      </c>
      <c r="G1808">
        <v>374</v>
      </c>
      <c r="I1808" s="7"/>
    </row>
    <row r="1809" spans="1:9" x14ac:dyDescent="0.3">
      <c r="A1809">
        <v>1212775</v>
      </c>
      <c r="B1809">
        <v>1685</v>
      </c>
      <c r="C1809" s="1" t="s">
        <v>99</v>
      </c>
      <c r="D1809" s="3">
        <v>45163.05972222222</v>
      </c>
      <c r="E1809" t="s">
        <v>97</v>
      </c>
      <c r="F1809" t="s">
        <v>73</v>
      </c>
      <c r="G1809">
        <v>9604</v>
      </c>
      <c r="I1809" s="7"/>
    </row>
    <row r="1810" spans="1:9" x14ac:dyDescent="0.3">
      <c r="A1810">
        <v>1213103</v>
      </c>
      <c r="B1810">
        <v>1429</v>
      </c>
      <c r="C1810" s="1" t="s">
        <v>104</v>
      </c>
      <c r="D1810" s="3">
        <v>45113.002083333333</v>
      </c>
      <c r="E1810" t="s">
        <v>191</v>
      </c>
      <c r="F1810" t="s">
        <v>89</v>
      </c>
      <c r="G1810">
        <v>9678</v>
      </c>
      <c r="I1810" s="7"/>
    </row>
    <row r="1811" spans="1:9" x14ac:dyDescent="0.3">
      <c r="A1811">
        <v>1213344</v>
      </c>
      <c r="B1811">
        <v>504</v>
      </c>
      <c r="C1811" s="1" t="s">
        <v>102</v>
      </c>
      <c r="D1811" s="3">
        <v>45081.012499999997</v>
      </c>
      <c r="E1811" t="s">
        <v>96</v>
      </c>
      <c r="F1811" t="s">
        <v>72</v>
      </c>
      <c r="G1811">
        <v>4603</v>
      </c>
      <c r="I1811" s="7"/>
    </row>
    <row r="1812" spans="1:9" x14ac:dyDescent="0.3">
      <c r="A1812">
        <v>1213449</v>
      </c>
      <c r="B1812">
        <v>729</v>
      </c>
      <c r="C1812" s="1" t="s">
        <v>107</v>
      </c>
      <c r="D1812" s="3">
        <v>44992.015972222223</v>
      </c>
      <c r="E1812" t="s">
        <v>96</v>
      </c>
      <c r="F1812" t="s">
        <v>25</v>
      </c>
      <c r="G1812">
        <v>3344</v>
      </c>
      <c r="I1812" s="7"/>
    </row>
    <row r="1813" spans="1:9" x14ac:dyDescent="0.3">
      <c r="A1813">
        <v>1214613</v>
      </c>
      <c r="B1813">
        <v>1563</v>
      </c>
      <c r="C1813" s="1" t="s">
        <v>103</v>
      </c>
      <c r="D1813" s="3">
        <v>44946.07708333333</v>
      </c>
      <c r="E1813" t="s">
        <v>98</v>
      </c>
      <c r="F1813" t="s">
        <v>49</v>
      </c>
      <c r="G1813">
        <v>2322</v>
      </c>
      <c r="I1813" s="7"/>
    </row>
    <row r="1814" spans="1:9" x14ac:dyDescent="0.3">
      <c r="A1814">
        <v>1214829</v>
      </c>
      <c r="B1814">
        <v>859</v>
      </c>
      <c r="C1814" s="1" t="s">
        <v>99</v>
      </c>
      <c r="D1814" s="3">
        <v>45219.024305555555</v>
      </c>
      <c r="E1814" t="s">
        <v>191</v>
      </c>
      <c r="F1814" t="s">
        <v>14</v>
      </c>
      <c r="G1814">
        <v>7575</v>
      </c>
      <c r="I1814" s="7"/>
    </row>
    <row r="1815" spans="1:9" x14ac:dyDescent="0.3">
      <c r="A1815">
        <v>1215680</v>
      </c>
      <c r="B1815">
        <v>1927</v>
      </c>
      <c r="C1815" s="1" t="s">
        <v>105</v>
      </c>
      <c r="D1815" s="3">
        <v>45164.031944444447</v>
      </c>
      <c r="E1815" t="s">
        <v>98</v>
      </c>
      <c r="F1815" t="s">
        <v>27</v>
      </c>
      <c r="G1815">
        <v>1775</v>
      </c>
      <c r="I1815" s="7"/>
    </row>
    <row r="1816" spans="1:9" x14ac:dyDescent="0.3">
      <c r="A1816">
        <v>1217144</v>
      </c>
      <c r="B1816">
        <v>1762</v>
      </c>
      <c r="C1816" s="1" t="s">
        <v>99</v>
      </c>
      <c r="D1816" s="3">
        <v>45288.979166666664</v>
      </c>
      <c r="E1816" t="s">
        <v>191</v>
      </c>
      <c r="F1816" t="s">
        <v>7</v>
      </c>
      <c r="G1816">
        <v>3046</v>
      </c>
      <c r="I1816" s="7"/>
    </row>
    <row r="1817" spans="1:9" x14ac:dyDescent="0.3">
      <c r="A1817">
        <v>1218028</v>
      </c>
      <c r="B1817">
        <v>1649</v>
      </c>
      <c r="C1817" s="1" t="s">
        <v>99</v>
      </c>
      <c r="D1817" s="3">
        <v>44927.044444444444</v>
      </c>
      <c r="E1817" t="s">
        <v>98</v>
      </c>
      <c r="F1817" t="s">
        <v>27</v>
      </c>
      <c r="G1817">
        <v>3119</v>
      </c>
      <c r="I1817" s="7"/>
    </row>
    <row r="1818" spans="1:9" x14ac:dyDescent="0.3">
      <c r="A1818">
        <v>1218374</v>
      </c>
      <c r="B1818">
        <v>1511</v>
      </c>
      <c r="C1818" s="1" t="s">
        <v>99</v>
      </c>
      <c r="D1818" s="3">
        <v>44952.002083333333</v>
      </c>
      <c r="E1818" t="s">
        <v>97</v>
      </c>
      <c r="F1818" t="s">
        <v>43</v>
      </c>
      <c r="G1818">
        <v>44</v>
      </c>
      <c r="I1818" s="7"/>
    </row>
    <row r="1819" spans="1:9" x14ac:dyDescent="0.3">
      <c r="A1819">
        <v>1218403</v>
      </c>
      <c r="B1819">
        <v>1583</v>
      </c>
      <c r="C1819" s="1" t="s">
        <v>106</v>
      </c>
      <c r="D1819" s="3">
        <v>44995.055555555555</v>
      </c>
      <c r="F1819" t="s">
        <v>87</v>
      </c>
      <c r="G1819">
        <v>8012</v>
      </c>
      <c r="I1819" s="7"/>
    </row>
    <row r="1820" spans="1:9" x14ac:dyDescent="0.3">
      <c r="A1820">
        <v>1218457</v>
      </c>
      <c r="B1820">
        <v>870</v>
      </c>
      <c r="C1820" s="1" t="s">
        <v>113</v>
      </c>
      <c r="D1820" s="3">
        <v>44957.033333333333</v>
      </c>
      <c r="E1820" t="s">
        <v>97</v>
      </c>
      <c r="F1820" t="s">
        <v>23</v>
      </c>
      <c r="G1820">
        <v>7602</v>
      </c>
      <c r="I1820" s="7"/>
    </row>
    <row r="1821" spans="1:9" x14ac:dyDescent="0.3">
      <c r="A1821">
        <v>1219438</v>
      </c>
      <c r="B1821">
        <v>1051</v>
      </c>
      <c r="C1821" s="1" t="s">
        <v>105</v>
      </c>
      <c r="D1821" s="3">
        <v>44936.052083333336</v>
      </c>
      <c r="E1821" t="s">
        <v>98</v>
      </c>
      <c r="F1821" t="s">
        <v>52</v>
      </c>
      <c r="G1821">
        <v>3777</v>
      </c>
      <c r="I1821" s="7"/>
    </row>
    <row r="1822" spans="1:9" x14ac:dyDescent="0.3">
      <c r="A1822">
        <v>1219662</v>
      </c>
      <c r="B1822">
        <v>45</v>
      </c>
      <c r="C1822" s="1" t="s">
        <v>99</v>
      </c>
      <c r="D1822" s="3">
        <v>45056.959722222222</v>
      </c>
      <c r="E1822" t="s">
        <v>191</v>
      </c>
      <c r="F1822" t="s">
        <v>23</v>
      </c>
      <c r="G1822">
        <v>8683</v>
      </c>
      <c r="I1822" s="7"/>
    </row>
    <row r="1823" spans="1:9" x14ac:dyDescent="0.3">
      <c r="A1823">
        <v>1219899</v>
      </c>
      <c r="B1823">
        <v>469</v>
      </c>
      <c r="C1823" s="1" t="s">
        <v>100</v>
      </c>
      <c r="D1823" s="3">
        <v>45114.010416666664</v>
      </c>
      <c r="E1823" t="s">
        <v>96</v>
      </c>
      <c r="F1823" t="s">
        <v>53</v>
      </c>
      <c r="G1823">
        <v>2819</v>
      </c>
      <c r="I1823" s="7"/>
    </row>
    <row r="1824" spans="1:9" x14ac:dyDescent="0.3">
      <c r="A1824">
        <v>1221201</v>
      </c>
      <c r="B1824">
        <v>1523</v>
      </c>
      <c r="C1824" s="1" t="s">
        <v>105</v>
      </c>
      <c r="D1824" s="3">
        <v>45159.001388888886</v>
      </c>
      <c r="E1824" t="s">
        <v>98</v>
      </c>
      <c r="F1824" t="s">
        <v>43</v>
      </c>
      <c r="G1824">
        <v>9665</v>
      </c>
      <c r="I1824" s="7"/>
    </row>
    <row r="1825" spans="1:9" x14ac:dyDescent="0.3">
      <c r="A1825">
        <v>1221647</v>
      </c>
      <c r="B1825">
        <v>113</v>
      </c>
      <c r="C1825" s="1" t="s">
        <v>99</v>
      </c>
      <c r="D1825" s="3">
        <v>45011.025000000001</v>
      </c>
      <c r="E1825" t="s">
        <v>98</v>
      </c>
      <c r="F1825" t="s">
        <v>84</v>
      </c>
      <c r="G1825">
        <v>6210</v>
      </c>
      <c r="I1825" s="7"/>
    </row>
    <row r="1826" spans="1:9" x14ac:dyDescent="0.3">
      <c r="A1826">
        <v>1223016</v>
      </c>
      <c r="B1826">
        <v>1161</v>
      </c>
      <c r="C1826" s="1" t="s">
        <v>105</v>
      </c>
      <c r="D1826" s="3">
        <v>45180.986805555556</v>
      </c>
      <c r="E1826" t="s">
        <v>191</v>
      </c>
      <c r="F1826" t="s">
        <v>41</v>
      </c>
      <c r="G1826">
        <v>4739</v>
      </c>
      <c r="I1826" s="7"/>
    </row>
    <row r="1827" spans="1:9" x14ac:dyDescent="0.3">
      <c r="A1827">
        <v>1223038</v>
      </c>
      <c r="B1827">
        <v>1723</v>
      </c>
      <c r="C1827" s="1" t="s">
        <v>105</v>
      </c>
      <c r="D1827" s="3">
        <v>45212.993750000001</v>
      </c>
      <c r="E1827" t="s">
        <v>97</v>
      </c>
      <c r="F1827" t="s">
        <v>80</v>
      </c>
      <c r="G1827">
        <v>8273</v>
      </c>
      <c r="I1827" s="7"/>
    </row>
    <row r="1828" spans="1:9" x14ac:dyDescent="0.3">
      <c r="A1828">
        <v>1224367</v>
      </c>
      <c r="B1828">
        <v>1608</v>
      </c>
      <c r="C1828" s="1" t="s">
        <v>99</v>
      </c>
      <c r="D1828" s="3">
        <v>44979.020138888889</v>
      </c>
      <c r="E1828" t="s">
        <v>97</v>
      </c>
      <c r="F1828" t="s">
        <v>54</v>
      </c>
      <c r="G1828">
        <v>3078</v>
      </c>
      <c r="I1828" s="7"/>
    </row>
    <row r="1829" spans="1:9" x14ac:dyDescent="0.3">
      <c r="A1829">
        <v>1225156</v>
      </c>
      <c r="B1829">
        <v>1447</v>
      </c>
      <c r="C1829" s="1" t="s">
        <v>106</v>
      </c>
      <c r="D1829" s="3">
        <v>45206.972916666666</v>
      </c>
      <c r="E1829" t="s">
        <v>191</v>
      </c>
      <c r="F1829" t="s">
        <v>57</v>
      </c>
      <c r="G1829">
        <v>520</v>
      </c>
      <c r="I1829" s="7"/>
    </row>
    <row r="1830" spans="1:9" x14ac:dyDescent="0.3">
      <c r="A1830">
        <v>1226095</v>
      </c>
      <c r="B1830">
        <v>1257</v>
      </c>
      <c r="C1830" s="1" t="s">
        <v>99</v>
      </c>
      <c r="D1830" s="3">
        <v>45230.013888888891</v>
      </c>
      <c r="E1830" t="s">
        <v>191</v>
      </c>
      <c r="F1830" t="s">
        <v>34</v>
      </c>
      <c r="G1830">
        <v>782</v>
      </c>
      <c r="I1830" s="7"/>
    </row>
    <row r="1831" spans="1:9" x14ac:dyDescent="0.3">
      <c r="A1831">
        <v>1228500</v>
      </c>
      <c r="B1831">
        <v>355</v>
      </c>
      <c r="C1831" s="1" t="s">
        <v>100</v>
      </c>
      <c r="D1831" s="3">
        <v>45003.938888888886</v>
      </c>
      <c r="E1831" t="s">
        <v>191</v>
      </c>
      <c r="F1831" t="s">
        <v>59</v>
      </c>
      <c r="G1831">
        <v>8156</v>
      </c>
      <c r="I1831" s="7"/>
    </row>
    <row r="1832" spans="1:9" x14ac:dyDescent="0.3">
      <c r="A1832">
        <v>1228563</v>
      </c>
      <c r="B1832">
        <v>255</v>
      </c>
      <c r="C1832" s="1" t="s">
        <v>107</v>
      </c>
      <c r="D1832" s="3">
        <v>45213.033333333333</v>
      </c>
      <c r="E1832" t="s">
        <v>98</v>
      </c>
      <c r="F1832" t="s">
        <v>16</v>
      </c>
      <c r="G1832">
        <v>531</v>
      </c>
      <c r="I1832" s="7"/>
    </row>
    <row r="1833" spans="1:9" x14ac:dyDescent="0.3">
      <c r="A1833">
        <v>1229877</v>
      </c>
      <c r="B1833">
        <v>1342</v>
      </c>
      <c r="C1833" s="1" t="s">
        <v>99</v>
      </c>
      <c r="D1833" s="3">
        <v>45144.959027777775</v>
      </c>
      <c r="E1833" t="s">
        <v>96</v>
      </c>
      <c r="F1833" t="s">
        <v>4</v>
      </c>
      <c r="G1833">
        <v>3454</v>
      </c>
      <c r="I1833" s="7"/>
    </row>
    <row r="1834" spans="1:9" x14ac:dyDescent="0.3">
      <c r="A1834">
        <v>1229912</v>
      </c>
      <c r="B1834">
        <v>1193</v>
      </c>
      <c r="C1834" s="1" t="s">
        <v>107</v>
      </c>
      <c r="D1834" s="3">
        <v>45268.993750000001</v>
      </c>
      <c r="E1834" t="s">
        <v>96</v>
      </c>
      <c r="F1834" t="s">
        <v>47</v>
      </c>
      <c r="G1834">
        <v>3977</v>
      </c>
      <c r="I1834" s="7"/>
    </row>
    <row r="1835" spans="1:9" x14ac:dyDescent="0.3">
      <c r="A1835">
        <v>1230163</v>
      </c>
      <c r="B1835">
        <v>793</v>
      </c>
      <c r="C1835" s="1" t="s">
        <v>99</v>
      </c>
      <c r="D1835" s="3">
        <v>45082.945138888892</v>
      </c>
      <c r="E1835" t="s">
        <v>191</v>
      </c>
      <c r="F1835" t="s">
        <v>60</v>
      </c>
      <c r="G1835">
        <v>7586</v>
      </c>
      <c r="I1835" s="7"/>
    </row>
    <row r="1836" spans="1:9" x14ac:dyDescent="0.3">
      <c r="A1836">
        <v>1230246</v>
      </c>
      <c r="B1836">
        <v>190</v>
      </c>
      <c r="C1836" s="1" t="s">
        <v>100</v>
      </c>
      <c r="D1836" s="3">
        <v>45253.952777777777</v>
      </c>
      <c r="E1836" t="s">
        <v>98</v>
      </c>
      <c r="F1836" t="s">
        <v>61</v>
      </c>
      <c r="G1836">
        <v>7244</v>
      </c>
      <c r="I1836" s="7"/>
    </row>
    <row r="1837" spans="1:9" x14ac:dyDescent="0.3">
      <c r="A1837">
        <v>1230334</v>
      </c>
      <c r="B1837">
        <v>1502</v>
      </c>
      <c r="C1837" s="1" t="s">
        <v>105</v>
      </c>
      <c r="D1837" s="3">
        <v>45041.99722222222</v>
      </c>
      <c r="E1837" t="s">
        <v>96</v>
      </c>
      <c r="F1837" t="s">
        <v>62</v>
      </c>
      <c r="G1837">
        <v>2395</v>
      </c>
      <c r="I1837" s="7"/>
    </row>
    <row r="1838" spans="1:9" x14ac:dyDescent="0.3">
      <c r="A1838">
        <v>1231036</v>
      </c>
      <c r="B1838">
        <v>53</v>
      </c>
      <c r="C1838" s="1" t="s">
        <v>107</v>
      </c>
      <c r="D1838" s="3">
        <v>45158.0625</v>
      </c>
      <c r="E1838" t="s">
        <v>98</v>
      </c>
      <c r="F1838" t="s">
        <v>81</v>
      </c>
      <c r="G1838">
        <v>312</v>
      </c>
      <c r="I1838" s="7"/>
    </row>
    <row r="1839" spans="1:9" x14ac:dyDescent="0.3">
      <c r="A1839">
        <v>1232244</v>
      </c>
      <c r="B1839">
        <v>1686</v>
      </c>
      <c r="C1839" s="1" t="s">
        <v>100</v>
      </c>
      <c r="D1839" s="3">
        <v>45034.072916666664</v>
      </c>
      <c r="E1839" t="s">
        <v>191</v>
      </c>
      <c r="F1839" t="s">
        <v>18</v>
      </c>
      <c r="G1839">
        <v>7689</v>
      </c>
      <c r="I1839" s="7"/>
    </row>
    <row r="1840" spans="1:9" x14ac:dyDescent="0.3">
      <c r="A1840">
        <v>1232656</v>
      </c>
      <c r="B1840">
        <v>888</v>
      </c>
      <c r="C1840" s="1" t="s">
        <v>108</v>
      </c>
      <c r="D1840" s="3">
        <v>45020.123611111114</v>
      </c>
      <c r="E1840" t="s">
        <v>96</v>
      </c>
      <c r="F1840" t="s">
        <v>28</v>
      </c>
      <c r="G1840">
        <v>1139</v>
      </c>
      <c r="I1840" s="7"/>
    </row>
    <row r="1841" spans="1:9" x14ac:dyDescent="0.3">
      <c r="A1841">
        <v>1234361</v>
      </c>
      <c r="B1841">
        <v>1857</v>
      </c>
      <c r="C1841" s="1" t="s">
        <v>100</v>
      </c>
      <c r="D1841" s="3">
        <v>45198.082638888889</v>
      </c>
      <c r="E1841" t="s">
        <v>98</v>
      </c>
      <c r="F1841" t="s">
        <v>39</v>
      </c>
      <c r="G1841">
        <v>760</v>
      </c>
      <c r="I1841" s="7"/>
    </row>
    <row r="1842" spans="1:9" x14ac:dyDescent="0.3">
      <c r="A1842">
        <v>1234676</v>
      </c>
      <c r="B1842">
        <v>972</v>
      </c>
      <c r="C1842" s="1" t="s">
        <v>100</v>
      </c>
      <c r="D1842" s="3">
        <v>44929.027083333334</v>
      </c>
      <c r="E1842" t="s">
        <v>97</v>
      </c>
      <c r="F1842" t="s">
        <v>27</v>
      </c>
      <c r="G1842">
        <v>9851</v>
      </c>
      <c r="I1842" s="7"/>
    </row>
    <row r="1843" spans="1:9" x14ac:dyDescent="0.3">
      <c r="A1843">
        <v>1234702</v>
      </c>
      <c r="B1843">
        <v>747</v>
      </c>
      <c r="C1843" s="1" t="s">
        <v>107</v>
      </c>
      <c r="D1843" s="3">
        <v>45202.008333333331</v>
      </c>
      <c r="E1843" t="s">
        <v>96</v>
      </c>
      <c r="F1843" t="s">
        <v>64</v>
      </c>
      <c r="G1843">
        <v>8157</v>
      </c>
      <c r="I1843" s="7"/>
    </row>
    <row r="1844" spans="1:9" x14ac:dyDescent="0.3">
      <c r="A1844">
        <v>1234926</v>
      </c>
      <c r="B1844">
        <v>1983</v>
      </c>
      <c r="C1844" s="1" t="s">
        <v>105</v>
      </c>
      <c r="D1844" s="3">
        <v>45208.977083333331</v>
      </c>
      <c r="E1844" t="s">
        <v>191</v>
      </c>
      <c r="F1844" t="s">
        <v>8</v>
      </c>
      <c r="G1844">
        <v>2280</v>
      </c>
      <c r="I1844" s="7"/>
    </row>
    <row r="1845" spans="1:9" x14ac:dyDescent="0.3">
      <c r="A1845">
        <v>1236573</v>
      </c>
      <c r="B1845">
        <v>1036</v>
      </c>
      <c r="C1845" s="1" t="s">
        <v>113</v>
      </c>
      <c r="D1845" s="3">
        <v>45166.995833333334</v>
      </c>
      <c r="E1845" t="s">
        <v>98</v>
      </c>
      <c r="F1845" t="s">
        <v>43</v>
      </c>
      <c r="G1845">
        <v>1114</v>
      </c>
      <c r="I1845" s="7"/>
    </row>
    <row r="1846" spans="1:9" x14ac:dyDescent="0.3">
      <c r="A1846">
        <v>1236880</v>
      </c>
      <c r="B1846">
        <v>1511</v>
      </c>
      <c r="C1846" s="1" t="s">
        <v>99</v>
      </c>
      <c r="D1846" s="3">
        <v>45064.938194444447</v>
      </c>
      <c r="E1846" t="s">
        <v>96</v>
      </c>
      <c r="F1846" t="s">
        <v>62</v>
      </c>
      <c r="G1846">
        <v>1203</v>
      </c>
      <c r="I1846" s="7"/>
    </row>
    <row r="1847" spans="1:9" x14ac:dyDescent="0.3">
      <c r="A1847">
        <v>1237283</v>
      </c>
      <c r="B1847">
        <v>1263</v>
      </c>
      <c r="C1847" s="1" t="s">
        <v>99</v>
      </c>
      <c r="D1847" s="3">
        <v>44978.054861111108</v>
      </c>
      <c r="E1847" t="s">
        <v>96</v>
      </c>
      <c r="F1847" t="s">
        <v>81</v>
      </c>
      <c r="G1847">
        <v>3809</v>
      </c>
      <c r="I1847" s="7"/>
    </row>
    <row r="1848" spans="1:9" x14ac:dyDescent="0.3">
      <c r="A1848">
        <v>1237541</v>
      </c>
      <c r="B1848">
        <v>354</v>
      </c>
      <c r="C1848" s="1" t="s">
        <v>113</v>
      </c>
      <c r="D1848" s="3">
        <v>45202.998611111114</v>
      </c>
      <c r="E1848" t="s">
        <v>98</v>
      </c>
      <c r="F1848" t="s">
        <v>88</v>
      </c>
      <c r="G1848">
        <v>301</v>
      </c>
      <c r="I1848" s="7"/>
    </row>
    <row r="1849" spans="1:9" x14ac:dyDescent="0.3">
      <c r="A1849">
        <v>1238511</v>
      </c>
      <c r="B1849">
        <v>433</v>
      </c>
      <c r="C1849" s="1" t="s">
        <v>113</v>
      </c>
      <c r="D1849" s="3">
        <v>44935.01666666667</v>
      </c>
      <c r="E1849" t="s">
        <v>191</v>
      </c>
      <c r="F1849" t="s">
        <v>46</v>
      </c>
      <c r="G1849">
        <v>7820</v>
      </c>
      <c r="I1849" s="7"/>
    </row>
    <row r="1850" spans="1:9" x14ac:dyDescent="0.3">
      <c r="A1850">
        <v>1239298</v>
      </c>
      <c r="B1850">
        <v>270</v>
      </c>
      <c r="C1850" s="1" t="s">
        <v>101</v>
      </c>
      <c r="D1850" s="3">
        <v>45193.986805555556</v>
      </c>
      <c r="E1850" t="s">
        <v>97</v>
      </c>
      <c r="F1850" t="s">
        <v>82</v>
      </c>
      <c r="G1850">
        <v>1355</v>
      </c>
      <c r="I1850" s="7"/>
    </row>
    <row r="1851" spans="1:9" x14ac:dyDescent="0.3">
      <c r="A1851">
        <v>1239461</v>
      </c>
      <c r="B1851">
        <v>245</v>
      </c>
      <c r="C1851" s="1" t="s">
        <v>113</v>
      </c>
      <c r="D1851" s="3">
        <v>45183.053472222222</v>
      </c>
      <c r="E1851" t="s">
        <v>98</v>
      </c>
      <c r="F1851" t="s">
        <v>17</v>
      </c>
      <c r="G1851">
        <v>653</v>
      </c>
      <c r="I1851" s="7"/>
    </row>
    <row r="1852" spans="1:9" x14ac:dyDescent="0.3">
      <c r="A1852">
        <v>1240058</v>
      </c>
      <c r="B1852">
        <v>1665</v>
      </c>
      <c r="C1852" s="1" t="s">
        <v>110</v>
      </c>
      <c r="D1852" s="3">
        <v>44929.052083333336</v>
      </c>
      <c r="E1852" t="s">
        <v>97</v>
      </c>
      <c r="F1852" t="s">
        <v>43</v>
      </c>
      <c r="G1852">
        <v>1633</v>
      </c>
      <c r="I1852" s="7"/>
    </row>
    <row r="1853" spans="1:9" x14ac:dyDescent="0.3">
      <c r="A1853">
        <v>1240090</v>
      </c>
      <c r="B1853">
        <v>319</v>
      </c>
      <c r="C1853" s="1" t="s">
        <v>113</v>
      </c>
      <c r="D1853" s="3">
        <v>44968.015972222223</v>
      </c>
      <c r="E1853" t="s">
        <v>97</v>
      </c>
      <c r="F1853" t="s">
        <v>44</v>
      </c>
      <c r="G1853">
        <v>286</v>
      </c>
      <c r="I1853" s="7"/>
    </row>
    <row r="1854" spans="1:9" x14ac:dyDescent="0.3">
      <c r="A1854">
        <v>1241751</v>
      </c>
      <c r="B1854">
        <v>1252</v>
      </c>
      <c r="C1854" s="1" t="s">
        <v>99</v>
      </c>
      <c r="D1854" s="3">
        <v>45050.986111111109</v>
      </c>
      <c r="E1854" t="s">
        <v>191</v>
      </c>
      <c r="F1854" t="s">
        <v>78</v>
      </c>
      <c r="G1854">
        <v>6106</v>
      </c>
      <c r="I1854" s="7"/>
    </row>
    <row r="1855" spans="1:9" x14ac:dyDescent="0.3">
      <c r="A1855">
        <v>1242334</v>
      </c>
      <c r="B1855">
        <v>701</v>
      </c>
      <c r="C1855" s="1" t="s">
        <v>113</v>
      </c>
      <c r="D1855" s="3">
        <v>44965.96875</v>
      </c>
      <c r="E1855" t="s">
        <v>98</v>
      </c>
      <c r="F1855" t="s">
        <v>27</v>
      </c>
      <c r="G1855">
        <v>4664</v>
      </c>
      <c r="I1855" s="7"/>
    </row>
    <row r="1856" spans="1:9" x14ac:dyDescent="0.3">
      <c r="A1856">
        <v>1242726</v>
      </c>
      <c r="B1856">
        <v>724</v>
      </c>
      <c r="C1856" s="1" t="s">
        <v>99</v>
      </c>
      <c r="D1856" s="3">
        <v>44952.98333333333</v>
      </c>
      <c r="E1856" t="s">
        <v>98</v>
      </c>
      <c r="F1856" t="s">
        <v>34</v>
      </c>
      <c r="G1856">
        <v>3036</v>
      </c>
      <c r="I1856" s="7"/>
    </row>
    <row r="1857" spans="1:9" x14ac:dyDescent="0.3">
      <c r="A1857">
        <v>1243085</v>
      </c>
      <c r="B1857">
        <v>39</v>
      </c>
      <c r="C1857" s="1" t="s">
        <v>99</v>
      </c>
      <c r="D1857" s="3">
        <v>45241.068749999999</v>
      </c>
      <c r="E1857" t="s">
        <v>191</v>
      </c>
      <c r="F1857" t="s">
        <v>87</v>
      </c>
      <c r="G1857">
        <v>6819</v>
      </c>
      <c r="I1857" s="7"/>
    </row>
    <row r="1858" spans="1:9" x14ac:dyDescent="0.3">
      <c r="A1858">
        <v>1243807</v>
      </c>
      <c r="B1858">
        <v>869</v>
      </c>
      <c r="C1858" s="1" t="s">
        <v>104</v>
      </c>
      <c r="D1858" s="3">
        <v>45099.058333333334</v>
      </c>
      <c r="E1858" t="s">
        <v>98</v>
      </c>
      <c r="F1858" t="s">
        <v>78</v>
      </c>
      <c r="G1858">
        <v>5634</v>
      </c>
      <c r="I1858" s="7"/>
    </row>
    <row r="1859" spans="1:9" x14ac:dyDescent="0.3">
      <c r="A1859">
        <v>1244097</v>
      </c>
      <c r="B1859">
        <v>380</v>
      </c>
      <c r="C1859" s="1" t="s">
        <v>100</v>
      </c>
      <c r="D1859" s="3">
        <v>45035.015277777777</v>
      </c>
      <c r="E1859" t="s">
        <v>191</v>
      </c>
      <c r="F1859" t="s">
        <v>27</v>
      </c>
      <c r="G1859">
        <v>1026</v>
      </c>
      <c r="I1859" s="7"/>
    </row>
    <row r="1860" spans="1:9" x14ac:dyDescent="0.3">
      <c r="A1860">
        <v>1244668</v>
      </c>
      <c r="B1860">
        <v>1872</v>
      </c>
      <c r="C1860" s="1" t="s">
        <v>100</v>
      </c>
      <c r="D1860" s="3">
        <v>45159.04583333333</v>
      </c>
      <c r="E1860" t="s">
        <v>98</v>
      </c>
      <c r="F1860" t="s">
        <v>69</v>
      </c>
      <c r="G1860">
        <v>9021</v>
      </c>
      <c r="I1860" s="7"/>
    </row>
    <row r="1861" spans="1:9" x14ac:dyDescent="0.3">
      <c r="A1861">
        <v>1244841</v>
      </c>
      <c r="B1861">
        <v>402</v>
      </c>
      <c r="C1861" s="1" t="s">
        <v>113</v>
      </c>
      <c r="D1861" s="3">
        <v>45238.033333333333</v>
      </c>
      <c r="E1861" t="s">
        <v>98</v>
      </c>
      <c r="F1861" t="s">
        <v>26</v>
      </c>
      <c r="G1861">
        <v>3692</v>
      </c>
      <c r="I1861" s="7"/>
    </row>
    <row r="1862" spans="1:9" x14ac:dyDescent="0.3">
      <c r="A1862">
        <v>1244975</v>
      </c>
      <c r="B1862">
        <v>413</v>
      </c>
      <c r="C1862" s="1" t="s">
        <v>105</v>
      </c>
      <c r="D1862" s="3">
        <v>45218.089583333334</v>
      </c>
      <c r="E1862" t="s">
        <v>191</v>
      </c>
      <c r="F1862" t="s">
        <v>27</v>
      </c>
      <c r="G1862">
        <v>9062</v>
      </c>
      <c r="I1862" s="7"/>
    </row>
    <row r="1863" spans="1:9" x14ac:dyDescent="0.3">
      <c r="A1863">
        <v>1245959</v>
      </c>
      <c r="B1863">
        <v>1983</v>
      </c>
      <c r="C1863" s="1" t="s">
        <v>105</v>
      </c>
      <c r="D1863" s="3">
        <v>44981.952777777777</v>
      </c>
      <c r="E1863" t="s">
        <v>96</v>
      </c>
      <c r="F1863" t="s">
        <v>25</v>
      </c>
      <c r="G1863">
        <v>774</v>
      </c>
      <c r="I1863" s="7"/>
    </row>
    <row r="1864" spans="1:9" x14ac:dyDescent="0.3">
      <c r="A1864">
        <v>1246551</v>
      </c>
      <c r="B1864">
        <v>1907</v>
      </c>
      <c r="C1864" s="1" t="s">
        <v>101</v>
      </c>
      <c r="D1864" s="3">
        <v>45072.953472222223</v>
      </c>
      <c r="E1864" t="s">
        <v>191</v>
      </c>
      <c r="F1864" t="s">
        <v>81</v>
      </c>
      <c r="G1864">
        <v>5938</v>
      </c>
      <c r="I1864" s="7"/>
    </row>
    <row r="1865" spans="1:9" x14ac:dyDescent="0.3">
      <c r="A1865">
        <v>1246866</v>
      </c>
      <c r="B1865">
        <v>1884</v>
      </c>
      <c r="C1865" s="1" t="s">
        <v>99</v>
      </c>
      <c r="D1865" s="3">
        <v>45104.977777777778</v>
      </c>
      <c r="E1865" t="s">
        <v>98</v>
      </c>
      <c r="F1865" t="s">
        <v>88</v>
      </c>
      <c r="G1865">
        <v>849</v>
      </c>
      <c r="I1865" s="7"/>
    </row>
    <row r="1866" spans="1:9" x14ac:dyDescent="0.3">
      <c r="A1866">
        <v>1247542</v>
      </c>
      <c r="B1866">
        <v>1956</v>
      </c>
      <c r="C1866" s="1" t="s">
        <v>104</v>
      </c>
      <c r="D1866" s="3">
        <v>45151.992361111108</v>
      </c>
      <c r="E1866" t="s">
        <v>97</v>
      </c>
      <c r="F1866" t="s">
        <v>43</v>
      </c>
      <c r="G1866">
        <v>632</v>
      </c>
      <c r="I1866" s="7"/>
    </row>
    <row r="1867" spans="1:9" x14ac:dyDescent="0.3">
      <c r="A1867">
        <v>1249517</v>
      </c>
      <c r="B1867">
        <v>1371</v>
      </c>
      <c r="C1867" s="1" t="s">
        <v>99</v>
      </c>
      <c r="D1867" s="3">
        <v>44963.025000000001</v>
      </c>
      <c r="E1867" t="s">
        <v>191</v>
      </c>
      <c r="F1867" t="s">
        <v>27</v>
      </c>
      <c r="G1867">
        <v>985</v>
      </c>
      <c r="I1867" s="7"/>
    </row>
    <row r="1868" spans="1:9" x14ac:dyDescent="0.3">
      <c r="A1868">
        <v>1250394</v>
      </c>
      <c r="B1868">
        <v>1969</v>
      </c>
      <c r="C1868" s="1" t="s">
        <v>105</v>
      </c>
      <c r="D1868" s="3">
        <v>44970.01666666667</v>
      </c>
      <c r="E1868" t="s">
        <v>97</v>
      </c>
      <c r="F1868" t="s">
        <v>65</v>
      </c>
      <c r="G1868">
        <v>9703</v>
      </c>
      <c r="I1868" s="7"/>
    </row>
    <row r="1869" spans="1:9" x14ac:dyDescent="0.3">
      <c r="A1869">
        <v>1250419</v>
      </c>
      <c r="B1869">
        <v>1802</v>
      </c>
      <c r="C1869" s="1" t="s">
        <v>100</v>
      </c>
      <c r="D1869" s="3">
        <v>45070.065972222219</v>
      </c>
      <c r="E1869" t="s">
        <v>97</v>
      </c>
      <c r="F1869" t="s">
        <v>24</v>
      </c>
      <c r="G1869">
        <v>3390</v>
      </c>
      <c r="I1869" s="7"/>
    </row>
    <row r="1870" spans="1:9" x14ac:dyDescent="0.3">
      <c r="A1870">
        <v>1252385</v>
      </c>
      <c r="B1870">
        <v>958</v>
      </c>
      <c r="C1870" s="1" t="s">
        <v>99</v>
      </c>
      <c r="D1870" s="3">
        <v>44983.984722222223</v>
      </c>
      <c r="E1870" t="s">
        <v>97</v>
      </c>
      <c r="F1870" t="s">
        <v>70</v>
      </c>
      <c r="G1870">
        <v>9723</v>
      </c>
      <c r="I1870" s="7"/>
    </row>
    <row r="1871" spans="1:9" x14ac:dyDescent="0.3">
      <c r="A1871">
        <v>1252899</v>
      </c>
      <c r="B1871">
        <v>749</v>
      </c>
      <c r="C1871" s="1" t="s">
        <v>106</v>
      </c>
      <c r="D1871" s="3">
        <v>45261.070138888892</v>
      </c>
      <c r="E1871" t="s">
        <v>97</v>
      </c>
      <c r="F1871" t="s">
        <v>71</v>
      </c>
      <c r="G1871">
        <v>3812</v>
      </c>
      <c r="I1871" s="7"/>
    </row>
    <row r="1872" spans="1:9" x14ac:dyDescent="0.3">
      <c r="A1872">
        <v>1253263</v>
      </c>
      <c r="B1872">
        <v>61</v>
      </c>
      <c r="C1872" s="1" t="s">
        <v>105</v>
      </c>
      <c r="D1872" s="3">
        <v>45072.068055555559</v>
      </c>
      <c r="E1872" t="s">
        <v>191</v>
      </c>
      <c r="F1872" t="s">
        <v>43</v>
      </c>
      <c r="G1872">
        <v>2843</v>
      </c>
      <c r="I1872" s="7"/>
    </row>
    <row r="1873" spans="1:9" x14ac:dyDescent="0.3">
      <c r="A1873">
        <v>1253641</v>
      </c>
      <c r="B1873">
        <v>786</v>
      </c>
      <c r="C1873" s="1" t="s">
        <v>108</v>
      </c>
      <c r="D1873" s="3">
        <v>44956.076388888891</v>
      </c>
      <c r="E1873" t="s">
        <v>98</v>
      </c>
      <c r="F1873" t="s">
        <v>45</v>
      </c>
      <c r="G1873">
        <v>2881</v>
      </c>
      <c r="I1873" s="7"/>
    </row>
    <row r="1874" spans="1:9" x14ac:dyDescent="0.3">
      <c r="A1874">
        <v>1254071</v>
      </c>
      <c r="B1874">
        <v>1367</v>
      </c>
      <c r="C1874" s="1" t="s">
        <v>107</v>
      </c>
      <c r="D1874" s="3">
        <v>44983.018055555556</v>
      </c>
      <c r="E1874" t="s">
        <v>191</v>
      </c>
      <c r="F1874" t="s">
        <v>8</v>
      </c>
      <c r="G1874">
        <v>3090</v>
      </c>
      <c r="I1874" s="7"/>
    </row>
    <row r="1875" spans="1:9" x14ac:dyDescent="0.3">
      <c r="A1875">
        <v>1254601</v>
      </c>
      <c r="B1875">
        <v>1734</v>
      </c>
      <c r="C1875" s="1" t="s">
        <v>99</v>
      </c>
      <c r="D1875" s="3">
        <v>45049.029166666667</v>
      </c>
      <c r="E1875" t="s">
        <v>98</v>
      </c>
      <c r="F1875" t="s">
        <v>46</v>
      </c>
      <c r="G1875">
        <v>4180</v>
      </c>
      <c r="I1875" s="7"/>
    </row>
    <row r="1876" spans="1:9" x14ac:dyDescent="0.3">
      <c r="A1876">
        <v>1254623</v>
      </c>
      <c r="B1876">
        <v>1234</v>
      </c>
      <c r="C1876" s="1" t="s">
        <v>99</v>
      </c>
      <c r="D1876" s="3">
        <v>44958.018750000003</v>
      </c>
      <c r="E1876" t="s">
        <v>191</v>
      </c>
      <c r="F1876" t="s">
        <v>11</v>
      </c>
      <c r="G1876">
        <v>3138</v>
      </c>
      <c r="I1876" s="7"/>
    </row>
    <row r="1877" spans="1:9" x14ac:dyDescent="0.3">
      <c r="A1877">
        <v>1255175</v>
      </c>
      <c r="B1877">
        <v>458</v>
      </c>
      <c r="C1877" s="1" t="s">
        <v>102</v>
      </c>
      <c r="D1877" s="3">
        <v>45254.970138888886</v>
      </c>
      <c r="E1877" t="s">
        <v>97</v>
      </c>
      <c r="F1877" t="s">
        <v>72</v>
      </c>
      <c r="G1877">
        <v>505</v>
      </c>
      <c r="I1877" s="7"/>
    </row>
    <row r="1878" spans="1:9" x14ac:dyDescent="0.3">
      <c r="A1878">
        <v>1255720</v>
      </c>
      <c r="B1878">
        <v>1690</v>
      </c>
      <c r="C1878" s="1" t="s">
        <v>101</v>
      </c>
      <c r="D1878" s="3">
        <v>45178.013888888891</v>
      </c>
      <c r="E1878" t="s">
        <v>97</v>
      </c>
      <c r="F1878" t="s">
        <v>27</v>
      </c>
      <c r="G1878">
        <v>6466</v>
      </c>
      <c r="I1878" s="7"/>
    </row>
    <row r="1879" spans="1:9" x14ac:dyDescent="0.3">
      <c r="A1879">
        <v>1255723</v>
      </c>
      <c r="B1879">
        <v>57</v>
      </c>
      <c r="C1879" s="1" t="s">
        <v>113</v>
      </c>
      <c r="D1879" s="3">
        <v>45087.995833333334</v>
      </c>
      <c r="E1879" t="s">
        <v>96</v>
      </c>
      <c r="F1879" t="s">
        <v>13</v>
      </c>
      <c r="G1879">
        <v>9161</v>
      </c>
      <c r="I1879" s="7"/>
    </row>
    <row r="1880" spans="1:9" x14ac:dyDescent="0.3">
      <c r="A1880">
        <v>1256035</v>
      </c>
      <c r="B1880">
        <v>105</v>
      </c>
      <c r="C1880" s="1" t="s">
        <v>99</v>
      </c>
      <c r="D1880" s="3">
        <v>44941.965277777781</v>
      </c>
      <c r="E1880" t="s">
        <v>191</v>
      </c>
      <c r="F1880" t="s">
        <v>73</v>
      </c>
      <c r="G1880">
        <v>2774</v>
      </c>
      <c r="I1880" s="7"/>
    </row>
    <row r="1881" spans="1:9" x14ac:dyDescent="0.3">
      <c r="A1881">
        <v>1256522</v>
      </c>
      <c r="B1881">
        <v>816</v>
      </c>
      <c r="C1881" s="1" t="s">
        <v>113</v>
      </c>
      <c r="D1881" s="3">
        <v>45071.944444444445</v>
      </c>
      <c r="E1881" t="s">
        <v>96</v>
      </c>
      <c r="F1881" t="s">
        <v>52</v>
      </c>
      <c r="G1881">
        <v>7805</v>
      </c>
      <c r="I1881" s="7"/>
    </row>
    <row r="1882" spans="1:9" x14ac:dyDescent="0.3">
      <c r="A1882">
        <v>1256855</v>
      </c>
      <c r="B1882">
        <v>243</v>
      </c>
      <c r="C1882" s="1" t="s">
        <v>99</v>
      </c>
      <c r="D1882" s="3">
        <v>45185.038888888892</v>
      </c>
      <c r="E1882" t="s">
        <v>98</v>
      </c>
      <c r="F1882" t="s">
        <v>26</v>
      </c>
      <c r="G1882">
        <v>2567</v>
      </c>
      <c r="I1882" s="7"/>
    </row>
    <row r="1883" spans="1:9" x14ac:dyDescent="0.3">
      <c r="A1883">
        <v>1257018</v>
      </c>
      <c r="B1883">
        <v>87</v>
      </c>
      <c r="C1883" s="1" t="s">
        <v>113</v>
      </c>
      <c r="D1883" s="3">
        <v>44961.0625</v>
      </c>
      <c r="E1883" t="s">
        <v>97</v>
      </c>
      <c r="F1883" t="s">
        <v>74</v>
      </c>
      <c r="G1883">
        <v>8149</v>
      </c>
      <c r="I1883" s="7"/>
    </row>
    <row r="1884" spans="1:9" x14ac:dyDescent="0.3">
      <c r="A1884">
        <v>1258064</v>
      </c>
      <c r="B1884">
        <v>1478</v>
      </c>
      <c r="C1884" s="1" t="s">
        <v>104</v>
      </c>
      <c r="D1884" s="3">
        <v>45042.019444444442</v>
      </c>
      <c r="E1884" t="s">
        <v>191</v>
      </c>
      <c r="F1884" t="s">
        <v>75</v>
      </c>
      <c r="G1884">
        <v>6527</v>
      </c>
      <c r="I1884" s="7"/>
    </row>
    <row r="1885" spans="1:9" x14ac:dyDescent="0.3">
      <c r="A1885">
        <v>1258245</v>
      </c>
      <c r="B1885">
        <v>1654</v>
      </c>
      <c r="C1885" s="1" t="s">
        <v>99</v>
      </c>
      <c r="D1885" s="3">
        <v>45020.994444444441</v>
      </c>
      <c r="E1885" t="s">
        <v>97</v>
      </c>
      <c r="F1885" t="s">
        <v>73</v>
      </c>
      <c r="G1885">
        <v>3634</v>
      </c>
      <c r="I1885" s="7"/>
    </row>
    <row r="1886" spans="1:9" x14ac:dyDescent="0.3">
      <c r="A1886">
        <v>1259011</v>
      </c>
      <c r="B1886">
        <v>1198</v>
      </c>
      <c r="C1886" s="1" t="s">
        <v>99</v>
      </c>
      <c r="D1886" s="3">
        <v>45087.071527777778</v>
      </c>
      <c r="E1886" t="s">
        <v>98</v>
      </c>
      <c r="F1886" t="s">
        <v>76</v>
      </c>
      <c r="G1886">
        <v>247</v>
      </c>
      <c r="I1886" s="7"/>
    </row>
    <row r="1887" spans="1:9" x14ac:dyDescent="0.3">
      <c r="A1887">
        <v>1259418</v>
      </c>
      <c r="B1887">
        <v>1199</v>
      </c>
      <c r="C1887" s="1" t="s">
        <v>107</v>
      </c>
      <c r="D1887" s="3">
        <v>44953.01458333333</v>
      </c>
      <c r="E1887" t="s">
        <v>97</v>
      </c>
      <c r="F1887" t="s">
        <v>72</v>
      </c>
      <c r="G1887">
        <v>7775</v>
      </c>
      <c r="I1887" s="7"/>
    </row>
    <row r="1888" spans="1:9" x14ac:dyDescent="0.3">
      <c r="A1888">
        <v>1259696</v>
      </c>
      <c r="B1888">
        <v>1798</v>
      </c>
      <c r="C1888" s="1" t="s">
        <v>99</v>
      </c>
      <c r="D1888" s="3">
        <v>45030.026388888888</v>
      </c>
      <c r="E1888" t="s">
        <v>98</v>
      </c>
      <c r="F1888" t="s">
        <v>28</v>
      </c>
      <c r="G1888">
        <v>4028</v>
      </c>
      <c r="I1888" s="7"/>
    </row>
    <row r="1889" spans="1:9" x14ac:dyDescent="0.3">
      <c r="A1889">
        <v>1260670</v>
      </c>
      <c r="B1889">
        <v>1301</v>
      </c>
      <c r="C1889" s="1" t="s">
        <v>105</v>
      </c>
      <c r="D1889" s="3">
        <v>44934.047222222223</v>
      </c>
      <c r="E1889" t="s">
        <v>191</v>
      </c>
      <c r="F1889" t="s">
        <v>49</v>
      </c>
      <c r="G1889">
        <v>1655</v>
      </c>
      <c r="I1889" s="7"/>
    </row>
    <row r="1890" spans="1:9" x14ac:dyDescent="0.3">
      <c r="A1890">
        <v>1262059</v>
      </c>
      <c r="B1890">
        <v>1719</v>
      </c>
      <c r="C1890" s="1" t="s">
        <v>107</v>
      </c>
      <c r="D1890" s="3">
        <v>45134.066666666666</v>
      </c>
      <c r="E1890" t="s">
        <v>96</v>
      </c>
      <c r="F1890" t="s">
        <v>14</v>
      </c>
      <c r="G1890">
        <v>1114</v>
      </c>
      <c r="I1890" s="7"/>
    </row>
    <row r="1891" spans="1:9" x14ac:dyDescent="0.3">
      <c r="A1891">
        <v>1265339</v>
      </c>
      <c r="B1891">
        <v>1916</v>
      </c>
      <c r="C1891" s="1" t="s">
        <v>110</v>
      </c>
      <c r="D1891" s="3">
        <v>44928.075694444444</v>
      </c>
      <c r="E1891" t="s">
        <v>98</v>
      </c>
      <c r="F1891" t="s">
        <v>27</v>
      </c>
      <c r="G1891">
        <v>5272</v>
      </c>
      <c r="I1891" s="7"/>
    </row>
    <row r="1892" spans="1:9" x14ac:dyDescent="0.3">
      <c r="A1892">
        <v>1265561</v>
      </c>
      <c r="B1892">
        <v>1</v>
      </c>
      <c r="C1892" s="1" t="s">
        <v>100</v>
      </c>
      <c r="D1892" s="3">
        <v>44985.023611111108</v>
      </c>
      <c r="E1892" t="s">
        <v>98</v>
      </c>
      <c r="F1892" t="s">
        <v>77</v>
      </c>
      <c r="G1892">
        <v>3338</v>
      </c>
      <c r="I1892" s="7"/>
    </row>
    <row r="1893" spans="1:9" x14ac:dyDescent="0.3">
      <c r="A1893">
        <v>1267084</v>
      </c>
      <c r="B1893">
        <v>312</v>
      </c>
      <c r="C1893" s="1" t="s">
        <v>107</v>
      </c>
      <c r="D1893" s="3">
        <v>45271.968055555553</v>
      </c>
      <c r="E1893" t="s">
        <v>96</v>
      </c>
      <c r="F1893" t="s">
        <v>27</v>
      </c>
      <c r="G1893">
        <v>3305</v>
      </c>
      <c r="I1893" s="7"/>
    </row>
    <row r="1894" spans="1:9" x14ac:dyDescent="0.3">
      <c r="A1894">
        <v>1267886</v>
      </c>
      <c r="B1894">
        <v>1900</v>
      </c>
      <c r="C1894" s="1" t="s">
        <v>106</v>
      </c>
      <c r="D1894" s="3">
        <v>45086.069444444445</v>
      </c>
      <c r="E1894" t="s">
        <v>97</v>
      </c>
      <c r="F1894" t="s">
        <v>43</v>
      </c>
      <c r="G1894">
        <v>5588</v>
      </c>
      <c r="I1894" s="7"/>
    </row>
    <row r="1895" spans="1:9" x14ac:dyDescent="0.3">
      <c r="A1895">
        <v>1268060</v>
      </c>
      <c r="B1895">
        <v>1316</v>
      </c>
      <c r="C1895" s="1" t="s">
        <v>101</v>
      </c>
      <c r="D1895" s="3">
        <v>44930.076388888891</v>
      </c>
      <c r="E1895" t="s">
        <v>191</v>
      </c>
      <c r="F1895" t="s">
        <v>23</v>
      </c>
      <c r="G1895">
        <v>3876</v>
      </c>
      <c r="I1895" s="7"/>
    </row>
    <row r="1896" spans="1:9" x14ac:dyDescent="0.3">
      <c r="A1896">
        <v>1269964</v>
      </c>
      <c r="B1896">
        <v>1035</v>
      </c>
      <c r="C1896" s="1" t="s">
        <v>113</v>
      </c>
      <c r="D1896" s="3">
        <v>44969.027777777781</v>
      </c>
      <c r="E1896" t="s">
        <v>191</v>
      </c>
      <c r="F1896" t="s">
        <v>90</v>
      </c>
      <c r="G1896">
        <v>9940</v>
      </c>
      <c r="I1896" s="7"/>
    </row>
    <row r="1897" spans="1:9" x14ac:dyDescent="0.3">
      <c r="A1897">
        <v>1271055</v>
      </c>
      <c r="B1897">
        <v>1509</v>
      </c>
      <c r="C1897" s="1" t="s">
        <v>99</v>
      </c>
      <c r="D1897" s="3">
        <v>44935.035416666666</v>
      </c>
      <c r="E1897" t="s">
        <v>97</v>
      </c>
      <c r="F1897" t="s">
        <v>23</v>
      </c>
      <c r="G1897">
        <v>9159</v>
      </c>
      <c r="I1897" s="7"/>
    </row>
    <row r="1898" spans="1:9" x14ac:dyDescent="0.3">
      <c r="A1898">
        <v>1271264</v>
      </c>
      <c r="B1898">
        <v>450</v>
      </c>
      <c r="C1898" s="1" t="s">
        <v>107</v>
      </c>
      <c r="D1898" s="3">
        <v>45198.050694444442</v>
      </c>
      <c r="E1898" t="s">
        <v>98</v>
      </c>
      <c r="F1898" t="s">
        <v>92</v>
      </c>
      <c r="G1898">
        <v>2686</v>
      </c>
      <c r="I1898" s="7"/>
    </row>
    <row r="1899" spans="1:9" x14ac:dyDescent="0.3">
      <c r="A1899">
        <v>1271599</v>
      </c>
      <c r="B1899">
        <v>987</v>
      </c>
      <c r="C1899" s="1" t="s">
        <v>99</v>
      </c>
      <c r="D1899" s="3">
        <v>45125.975694444445</v>
      </c>
      <c r="E1899" t="s">
        <v>97</v>
      </c>
      <c r="F1899" t="s">
        <v>54</v>
      </c>
      <c r="G1899">
        <v>2478</v>
      </c>
      <c r="I1899" s="7"/>
    </row>
    <row r="1900" spans="1:9" x14ac:dyDescent="0.3">
      <c r="A1900">
        <v>1272310</v>
      </c>
      <c r="B1900">
        <v>1183</v>
      </c>
      <c r="C1900" s="1" t="s">
        <v>100</v>
      </c>
      <c r="D1900" s="3">
        <v>45139.004861111112</v>
      </c>
      <c r="E1900" t="s">
        <v>96</v>
      </c>
      <c r="F1900" t="s">
        <v>20</v>
      </c>
      <c r="G1900">
        <v>7092</v>
      </c>
      <c r="I1900" s="7"/>
    </row>
    <row r="1901" spans="1:9" x14ac:dyDescent="0.3">
      <c r="A1901">
        <v>1272986</v>
      </c>
      <c r="B1901">
        <v>1475</v>
      </c>
      <c r="C1901" s="1" t="s">
        <v>105</v>
      </c>
      <c r="D1901" s="3">
        <v>44965.068055555559</v>
      </c>
      <c r="E1901" t="s">
        <v>97</v>
      </c>
      <c r="F1901" t="s">
        <v>41</v>
      </c>
      <c r="G1901">
        <v>4629</v>
      </c>
      <c r="I1901" s="7"/>
    </row>
    <row r="1902" spans="1:9" x14ac:dyDescent="0.3">
      <c r="A1902">
        <v>1273418</v>
      </c>
      <c r="B1902">
        <v>581</v>
      </c>
      <c r="C1902" s="1" t="s">
        <v>99</v>
      </c>
      <c r="D1902" s="3">
        <v>45253.969444444447</v>
      </c>
      <c r="E1902" t="s">
        <v>191</v>
      </c>
      <c r="F1902" t="s">
        <v>55</v>
      </c>
      <c r="G1902">
        <v>5316</v>
      </c>
      <c r="I1902" s="7"/>
    </row>
    <row r="1903" spans="1:9" x14ac:dyDescent="0.3">
      <c r="A1903">
        <v>1273432</v>
      </c>
      <c r="B1903">
        <v>1216</v>
      </c>
      <c r="C1903" s="1" t="s">
        <v>101</v>
      </c>
      <c r="D1903" s="3">
        <v>44963.990972222222</v>
      </c>
      <c r="E1903" t="s">
        <v>96</v>
      </c>
      <c r="F1903" t="s">
        <v>56</v>
      </c>
      <c r="G1903">
        <v>3235</v>
      </c>
      <c r="I1903" s="7"/>
    </row>
    <row r="1904" spans="1:9" x14ac:dyDescent="0.3">
      <c r="A1904">
        <v>1273811</v>
      </c>
      <c r="B1904">
        <v>1905</v>
      </c>
      <c r="C1904" s="1" t="s">
        <v>105</v>
      </c>
      <c r="D1904" s="3">
        <v>45277.997916666667</v>
      </c>
      <c r="E1904" t="s">
        <v>98</v>
      </c>
      <c r="F1904" t="s">
        <v>70</v>
      </c>
      <c r="G1904">
        <v>5538</v>
      </c>
      <c r="I1904" s="7"/>
    </row>
    <row r="1905" spans="1:9" x14ac:dyDescent="0.3">
      <c r="A1905">
        <v>1274337</v>
      </c>
      <c r="B1905">
        <v>974</v>
      </c>
      <c r="C1905" s="1" t="s">
        <v>100</v>
      </c>
      <c r="D1905" s="3">
        <v>45231.087500000001</v>
      </c>
      <c r="E1905" t="s">
        <v>191</v>
      </c>
      <c r="F1905" t="s">
        <v>58</v>
      </c>
      <c r="G1905">
        <v>856</v>
      </c>
      <c r="I1905" s="7"/>
    </row>
    <row r="1906" spans="1:9" x14ac:dyDescent="0.3">
      <c r="A1906">
        <v>1274561</v>
      </c>
      <c r="B1906">
        <v>640</v>
      </c>
      <c r="C1906" s="1" t="s">
        <v>100</v>
      </c>
      <c r="D1906" s="3">
        <v>45188.081250000003</v>
      </c>
      <c r="E1906" t="s">
        <v>97</v>
      </c>
      <c r="F1906" t="s">
        <v>59</v>
      </c>
      <c r="G1906">
        <v>3448</v>
      </c>
      <c r="I1906" s="7"/>
    </row>
    <row r="1907" spans="1:9" x14ac:dyDescent="0.3">
      <c r="A1907">
        <v>1275891</v>
      </c>
      <c r="B1907">
        <v>248</v>
      </c>
      <c r="C1907" s="1" t="s">
        <v>99</v>
      </c>
      <c r="D1907" s="3">
        <v>45248.943749999999</v>
      </c>
      <c r="E1907" t="s">
        <v>96</v>
      </c>
      <c r="F1907" t="s">
        <v>37</v>
      </c>
      <c r="G1907">
        <v>1143</v>
      </c>
      <c r="I1907" s="7"/>
    </row>
    <row r="1908" spans="1:9" x14ac:dyDescent="0.3">
      <c r="A1908">
        <v>1275955</v>
      </c>
      <c r="B1908">
        <v>1506</v>
      </c>
      <c r="C1908" s="1" t="s">
        <v>99</v>
      </c>
      <c r="D1908" s="3">
        <v>45144.067361111112</v>
      </c>
      <c r="E1908" t="s">
        <v>191</v>
      </c>
      <c r="F1908" t="s">
        <v>27</v>
      </c>
      <c r="G1908">
        <v>8000</v>
      </c>
      <c r="I1908" s="7"/>
    </row>
    <row r="1909" spans="1:9" x14ac:dyDescent="0.3">
      <c r="A1909">
        <v>1276372</v>
      </c>
      <c r="B1909">
        <v>414</v>
      </c>
      <c r="C1909" s="1" t="s">
        <v>113</v>
      </c>
      <c r="D1909" s="3">
        <v>44988.036805555559</v>
      </c>
      <c r="E1909" t="s">
        <v>96</v>
      </c>
      <c r="F1909" t="s">
        <v>45</v>
      </c>
      <c r="G1909">
        <v>1465</v>
      </c>
      <c r="I1909" s="7"/>
    </row>
    <row r="1910" spans="1:9" x14ac:dyDescent="0.3">
      <c r="A1910">
        <v>1277957</v>
      </c>
      <c r="B1910">
        <v>1687</v>
      </c>
      <c r="C1910" s="1" t="s">
        <v>101</v>
      </c>
      <c r="D1910" s="3">
        <v>44952.071527777778</v>
      </c>
      <c r="E1910" t="s">
        <v>98</v>
      </c>
      <c r="F1910" t="s">
        <v>89</v>
      </c>
      <c r="G1910">
        <v>2062</v>
      </c>
      <c r="I1910" s="7"/>
    </row>
    <row r="1911" spans="1:9" x14ac:dyDescent="0.3">
      <c r="A1911">
        <v>1278430</v>
      </c>
      <c r="B1911">
        <v>1947</v>
      </c>
      <c r="C1911" s="1" t="s">
        <v>105</v>
      </c>
      <c r="D1911" s="3">
        <v>45141.994444444441</v>
      </c>
      <c r="E1911" t="s">
        <v>98</v>
      </c>
      <c r="F1911" t="s">
        <v>93</v>
      </c>
      <c r="G1911">
        <v>2876</v>
      </c>
      <c r="I1911" s="7"/>
    </row>
    <row r="1912" spans="1:9" x14ac:dyDescent="0.3">
      <c r="A1912">
        <v>1278929</v>
      </c>
      <c r="B1912">
        <v>413</v>
      </c>
      <c r="C1912" s="1" t="s">
        <v>105</v>
      </c>
      <c r="D1912" s="3">
        <v>45032.976388888892</v>
      </c>
      <c r="E1912" t="s">
        <v>98</v>
      </c>
      <c r="F1912" t="s">
        <v>33</v>
      </c>
      <c r="G1912">
        <v>6020</v>
      </c>
      <c r="I1912" s="7"/>
    </row>
    <row r="1913" spans="1:9" x14ac:dyDescent="0.3">
      <c r="A1913">
        <v>1279393</v>
      </c>
      <c r="B1913">
        <v>1340</v>
      </c>
      <c r="C1913" s="1" t="s">
        <v>107</v>
      </c>
      <c r="D1913" s="3">
        <v>45177.042361111111</v>
      </c>
      <c r="E1913" t="s">
        <v>96</v>
      </c>
      <c r="F1913" t="s">
        <v>63</v>
      </c>
      <c r="G1913">
        <v>9753</v>
      </c>
      <c r="I1913" s="7"/>
    </row>
    <row r="1914" spans="1:9" x14ac:dyDescent="0.3">
      <c r="A1914">
        <v>1280103</v>
      </c>
      <c r="B1914">
        <v>909</v>
      </c>
      <c r="C1914" s="1" t="s">
        <v>113</v>
      </c>
      <c r="D1914" s="3">
        <v>45205.048611111109</v>
      </c>
      <c r="E1914" t="s">
        <v>96</v>
      </c>
      <c r="F1914" t="s">
        <v>90</v>
      </c>
      <c r="G1914">
        <v>2054</v>
      </c>
      <c r="I1914" s="7"/>
    </row>
    <row r="1915" spans="1:9" x14ac:dyDescent="0.3">
      <c r="A1915">
        <v>1280199</v>
      </c>
      <c r="B1915">
        <v>337</v>
      </c>
      <c r="C1915" s="1" t="s">
        <v>106</v>
      </c>
      <c r="D1915" s="3">
        <v>45223.025694444441</v>
      </c>
      <c r="E1915" t="s">
        <v>96</v>
      </c>
      <c r="F1915" t="s">
        <v>39</v>
      </c>
      <c r="G1915">
        <v>622</v>
      </c>
      <c r="I1915" s="7"/>
    </row>
    <row r="1916" spans="1:9" x14ac:dyDescent="0.3">
      <c r="A1916">
        <v>1282426</v>
      </c>
      <c r="B1916">
        <v>1866</v>
      </c>
      <c r="C1916" s="1" t="s">
        <v>105</v>
      </c>
      <c r="D1916" s="3">
        <v>45112.007638888892</v>
      </c>
      <c r="E1916" t="s">
        <v>191</v>
      </c>
      <c r="F1916" t="s">
        <v>53</v>
      </c>
      <c r="G1916">
        <v>9455</v>
      </c>
      <c r="I1916" s="7"/>
    </row>
    <row r="1917" spans="1:9" x14ac:dyDescent="0.3">
      <c r="A1917">
        <v>1283493</v>
      </c>
      <c r="B1917">
        <v>1075</v>
      </c>
      <c r="C1917" s="1" t="s">
        <v>108</v>
      </c>
      <c r="D1917" s="3">
        <v>45226.04791666667</v>
      </c>
      <c r="E1917" t="s">
        <v>98</v>
      </c>
      <c r="F1917" t="s">
        <v>24</v>
      </c>
      <c r="G1917">
        <v>4773</v>
      </c>
      <c r="I1917" s="7"/>
    </row>
    <row r="1918" spans="1:9" x14ac:dyDescent="0.3">
      <c r="A1918">
        <v>1284119</v>
      </c>
      <c r="B1918">
        <v>1980</v>
      </c>
      <c r="C1918" s="1" t="s">
        <v>110</v>
      </c>
      <c r="D1918" s="3">
        <v>45206.051388888889</v>
      </c>
      <c r="E1918" t="s">
        <v>97</v>
      </c>
      <c r="F1918" t="s">
        <v>64</v>
      </c>
      <c r="G1918">
        <v>6976</v>
      </c>
      <c r="I1918" s="7"/>
    </row>
    <row r="1919" spans="1:9" x14ac:dyDescent="0.3">
      <c r="A1919">
        <v>1284352</v>
      </c>
      <c r="B1919">
        <v>1957</v>
      </c>
      <c r="C1919" s="1" t="s">
        <v>99</v>
      </c>
      <c r="D1919" s="3">
        <v>45082.000694444447</v>
      </c>
      <c r="E1919" t="s">
        <v>191</v>
      </c>
      <c r="F1919" t="s">
        <v>27</v>
      </c>
      <c r="G1919">
        <v>2512</v>
      </c>
      <c r="I1919" s="7"/>
    </row>
    <row r="1920" spans="1:9" x14ac:dyDescent="0.3">
      <c r="A1920">
        <v>1284756</v>
      </c>
      <c r="B1920">
        <v>1015</v>
      </c>
      <c r="C1920" s="1" t="s">
        <v>107</v>
      </c>
      <c r="D1920" s="3">
        <v>45237.004166666666</v>
      </c>
      <c r="E1920" t="s">
        <v>97</v>
      </c>
      <c r="F1920" t="s">
        <v>5</v>
      </c>
      <c r="G1920">
        <v>8923</v>
      </c>
      <c r="I1920" s="7"/>
    </row>
    <row r="1921" spans="1:9" x14ac:dyDescent="0.3">
      <c r="A1921">
        <v>1287324</v>
      </c>
      <c r="B1921">
        <v>819</v>
      </c>
      <c r="C1921" s="1" t="s">
        <v>111</v>
      </c>
      <c r="D1921" s="3">
        <v>44988.004166666666</v>
      </c>
      <c r="E1921" t="s">
        <v>191</v>
      </c>
      <c r="F1921" t="s">
        <v>65</v>
      </c>
      <c r="G1921">
        <v>930</v>
      </c>
      <c r="I1921" s="7"/>
    </row>
    <row r="1922" spans="1:9" x14ac:dyDescent="0.3">
      <c r="A1922">
        <v>1288242</v>
      </c>
      <c r="B1922">
        <v>1879</v>
      </c>
      <c r="C1922" s="1" t="s">
        <v>99</v>
      </c>
      <c r="D1922" s="3">
        <v>45161.003472222219</v>
      </c>
      <c r="E1922" t="s">
        <v>191</v>
      </c>
      <c r="F1922" t="s">
        <v>91</v>
      </c>
      <c r="G1922">
        <v>5169</v>
      </c>
      <c r="I1922" s="7"/>
    </row>
    <row r="1923" spans="1:9" x14ac:dyDescent="0.3">
      <c r="A1923">
        <v>1288279</v>
      </c>
      <c r="B1923">
        <v>420</v>
      </c>
      <c r="C1923" s="1" t="s">
        <v>105</v>
      </c>
      <c r="D1923" s="3">
        <v>45073.999305555553</v>
      </c>
      <c r="E1923" t="s">
        <v>97</v>
      </c>
      <c r="F1923" t="s">
        <v>81</v>
      </c>
      <c r="G1923">
        <v>5628</v>
      </c>
      <c r="I1923" s="7"/>
    </row>
    <row r="1924" spans="1:9" x14ac:dyDescent="0.3">
      <c r="A1924">
        <v>1288732</v>
      </c>
      <c r="B1924">
        <v>354</v>
      </c>
      <c r="C1924" s="1" t="s">
        <v>113</v>
      </c>
      <c r="D1924" s="3">
        <v>44965.968055555553</v>
      </c>
      <c r="E1924" t="s">
        <v>191</v>
      </c>
      <c r="F1924" t="s">
        <v>88</v>
      </c>
      <c r="G1924">
        <v>1265</v>
      </c>
      <c r="I1924" s="7"/>
    </row>
    <row r="1925" spans="1:9" x14ac:dyDescent="0.3">
      <c r="A1925">
        <v>1288792</v>
      </c>
      <c r="B1925">
        <v>25</v>
      </c>
      <c r="C1925" s="1" t="s">
        <v>99</v>
      </c>
      <c r="D1925" s="3">
        <v>45265.070138888892</v>
      </c>
      <c r="E1925" t="s">
        <v>191</v>
      </c>
      <c r="F1925" t="s">
        <v>46</v>
      </c>
      <c r="G1925">
        <v>3516</v>
      </c>
      <c r="I1925" s="7"/>
    </row>
    <row r="1926" spans="1:9" x14ac:dyDescent="0.3">
      <c r="A1926">
        <v>1288824</v>
      </c>
      <c r="B1926">
        <v>912</v>
      </c>
      <c r="C1926" s="1" t="s">
        <v>99</v>
      </c>
      <c r="D1926" s="3">
        <v>44930.002083333333</v>
      </c>
      <c r="E1926" t="s">
        <v>97</v>
      </c>
      <c r="F1926" t="s">
        <v>82</v>
      </c>
      <c r="G1926">
        <v>8079</v>
      </c>
      <c r="I1926" s="7"/>
    </row>
    <row r="1927" spans="1:9" x14ac:dyDescent="0.3">
      <c r="A1927">
        <v>1289179</v>
      </c>
      <c r="B1927">
        <v>65</v>
      </c>
      <c r="C1927" s="1" t="s">
        <v>105</v>
      </c>
      <c r="D1927" s="3">
        <v>44961.044444444444</v>
      </c>
      <c r="E1927" t="s">
        <v>98</v>
      </c>
      <c r="F1927" t="s">
        <v>17</v>
      </c>
      <c r="G1927">
        <v>2409</v>
      </c>
      <c r="I1927" s="7"/>
    </row>
    <row r="1928" spans="1:9" x14ac:dyDescent="0.3">
      <c r="A1928">
        <v>1289588</v>
      </c>
      <c r="B1928">
        <v>336</v>
      </c>
      <c r="C1928" s="1" t="s">
        <v>105</v>
      </c>
      <c r="D1928" s="3">
        <v>45174.995833333334</v>
      </c>
      <c r="E1928" t="s">
        <v>191</v>
      </c>
      <c r="F1928" t="s">
        <v>43</v>
      </c>
      <c r="G1928">
        <v>4944</v>
      </c>
      <c r="I1928" s="7"/>
    </row>
    <row r="1929" spans="1:9" x14ac:dyDescent="0.3">
      <c r="A1929">
        <v>1289856</v>
      </c>
      <c r="B1929">
        <v>1174</v>
      </c>
      <c r="C1929" s="1" t="s">
        <v>99</v>
      </c>
      <c r="D1929" s="3">
        <v>45115.018055555556</v>
      </c>
      <c r="E1929" t="s">
        <v>191</v>
      </c>
      <c r="F1929" t="s">
        <v>44</v>
      </c>
      <c r="G1929">
        <v>5660</v>
      </c>
      <c r="I1929" s="7"/>
    </row>
    <row r="1930" spans="1:9" x14ac:dyDescent="0.3">
      <c r="A1930">
        <v>1289947</v>
      </c>
      <c r="B1930">
        <v>164</v>
      </c>
      <c r="C1930" s="1" t="s">
        <v>99</v>
      </c>
      <c r="D1930" s="3">
        <v>45251.975694444445</v>
      </c>
      <c r="E1930" t="s">
        <v>98</v>
      </c>
      <c r="F1930" t="s">
        <v>78</v>
      </c>
      <c r="G1930">
        <v>1867</v>
      </c>
      <c r="I1930" s="7"/>
    </row>
    <row r="1931" spans="1:9" x14ac:dyDescent="0.3">
      <c r="A1931">
        <v>1290448</v>
      </c>
      <c r="B1931">
        <v>1083</v>
      </c>
      <c r="C1931" s="1" t="s">
        <v>105</v>
      </c>
      <c r="D1931" s="3">
        <v>44971.065972222219</v>
      </c>
      <c r="E1931" t="s">
        <v>191</v>
      </c>
      <c r="F1931" t="s">
        <v>27</v>
      </c>
      <c r="G1931">
        <v>9507</v>
      </c>
      <c r="I1931" s="7"/>
    </row>
    <row r="1932" spans="1:9" x14ac:dyDescent="0.3">
      <c r="A1932">
        <v>1290759</v>
      </c>
      <c r="B1932">
        <v>497</v>
      </c>
      <c r="C1932" s="1" t="s">
        <v>99</v>
      </c>
      <c r="D1932" s="3">
        <v>44976.036805555559</v>
      </c>
      <c r="E1932" t="s">
        <v>98</v>
      </c>
      <c r="F1932" t="s">
        <v>59</v>
      </c>
      <c r="G1932">
        <v>6538</v>
      </c>
      <c r="I1932" s="7"/>
    </row>
    <row r="1933" spans="1:9" x14ac:dyDescent="0.3">
      <c r="A1933">
        <v>1290822</v>
      </c>
      <c r="B1933">
        <v>430</v>
      </c>
      <c r="C1933" s="1" t="s">
        <v>113</v>
      </c>
      <c r="D1933" s="3">
        <v>45034.056944444441</v>
      </c>
      <c r="E1933" t="s">
        <v>97</v>
      </c>
      <c r="F1933" t="s">
        <v>87</v>
      </c>
      <c r="G1933">
        <v>3136</v>
      </c>
      <c r="I1933" s="7"/>
    </row>
    <row r="1934" spans="1:9" x14ac:dyDescent="0.3">
      <c r="A1934">
        <v>1291386</v>
      </c>
      <c r="B1934">
        <v>1855</v>
      </c>
      <c r="C1934" s="1" t="s">
        <v>108</v>
      </c>
      <c r="D1934" s="3">
        <v>45098.051388888889</v>
      </c>
      <c r="E1934" t="s">
        <v>98</v>
      </c>
      <c r="F1934" t="s">
        <v>78</v>
      </c>
      <c r="G1934">
        <v>6840</v>
      </c>
      <c r="I1934" s="7"/>
    </row>
    <row r="1935" spans="1:9" x14ac:dyDescent="0.3">
      <c r="A1935">
        <v>1291392</v>
      </c>
      <c r="B1935">
        <v>1083</v>
      </c>
      <c r="C1935" s="1" t="s">
        <v>105</v>
      </c>
      <c r="D1935" s="3">
        <v>45119.025000000001</v>
      </c>
      <c r="E1935" t="s">
        <v>97</v>
      </c>
      <c r="F1935" t="s">
        <v>27</v>
      </c>
      <c r="G1935">
        <v>7984</v>
      </c>
      <c r="I1935" s="7"/>
    </row>
    <row r="1936" spans="1:9" x14ac:dyDescent="0.3">
      <c r="A1936">
        <v>1291584</v>
      </c>
      <c r="B1936">
        <v>1215</v>
      </c>
      <c r="C1936" s="1" t="s">
        <v>99</v>
      </c>
      <c r="D1936" s="3">
        <v>45074.02847222222</v>
      </c>
      <c r="E1936" t="s">
        <v>97</v>
      </c>
      <c r="F1936" t="s">
        <v>69</v>
      </c>
      <c r="G1936">
        <v>813</v>
      </c>
      <c r="I1936" s="7"/>
    </row>
    <row r="1937" spans="1:9" x14ac:dyDescent="0.3">
      <c r="A1937">
        <v>1291650</v>
      </c>
      <c r="B1937">
        <v>1982</v>
      </c>
      <c r="C1937" s="1" t="s">
        <v>107</v>
      </c>
      <c r="D1937" s="3">
        <v>45080.065972222219</v>
      </c>
      <c r="E1937" t="s">
        <v>98</v>
      </c>
      <c r="F1937" t="s">
        <v>89</v>
      </c>
      <c r="G1937">
        <v>5585</v>
      </c>
      <c r="I1937" s="7"/>
    </row>
    <row r="1938" spans="1:9" x14ac:dyDescent="0.3">
      <c r="A1938">
        <v>1291973</v>
      </c>
      <c r="B1938">
        <v>461</v>
      </c>
      <c r="C1938" s="1" t="s">
        <v>101</v>
      </c>
      <c r="D1938" s="3">
        <v>44933.057638888888</v>
      </c>
      <c r="E1938" t="s">
        <v>96</v>
      </c>
      <c r="F1938" t="s">
        <v>27</v>
      </c>
      <c r="G1938">
        <v>5976</v>
      </c>
      <c r="I1938" s="7"/>
    </row>
    <row r="1939" spans="1:9" x14ac:dyDescent="0.3">
      <c r="A1939">
        <v>1292166</v>
      </c>
      <c r="B1939">
        <v>758</v>
      </c>
      <c r="C1939" s="1" t="s">
        <v>99</v>
      </c>
      <c r="D1939" s="3">
        <v>44974.002083333333</v>
      </c>
      <c r="E1939" t="s">
        <v>96</v>
      </c>
      <c r="F1939" t="s">
        <v>25</v>
      </c>
      <c r="G1939">
        <v>7030</v>
      </c>
      <c r="I1939" s="7"/>
    </row>
    <row r="1940" spans="1:9" x14ac:dyDescent="0.3">
      <c r="A1940">
        <v>1292922</v>
      </c>
      <c r="B1940">
        <v>27</v>
      </c>
      <c r="C1940" s="1" t="s">
        <v>99</v>
      </c>
      <c r="D1940" s="3">
        <v>44966.074305555558</v>
      </c>
      <c r="E1940" t="s">
        <v>97</v>
      </c>
      <c r="F1940" t="s">
        <v>81</v>
      </c>
      <c r="G1940">
        <v>1646</v>
      </c>
      <c r="I1940" s="7"/>
    </row>
    <row r="1941" spans="1:9" x14ac:dyDescent="0.3">
      <c r="A1941">
        <v>1294009</v>
      </c>
      <c r="B1941">
        <v>538</v>
      </c>
      <c r="C1941" s="1" t="s">
        <v>113</v>
      </c>
      <c r="D1941" s="3">
        <v>44932.073611111111</v>
      </c>
      <c r="E1941" t="s">
        <v>96</v>
      </c>
      <c r="F1941" t="s">
        <v>88</v>
      </c>
      <c r="G1941">
        <v>4279</v>
      </c>
      <c r="I1941" s="7"/>
    </row>
    <row r="1942" spans="1:9" x14ac:dyDescent="0.3">
      <c r="A1942">
        <v>1297610</v>
      </c>
      <c r="B1942">
        <v>1732</v>
      </c>
      <c r="C1942" s="1" t="s">
        <v>99</v>
      </c>
      <c r="D1942" s="3">
        <v>45209.058333333334</v>
      </c>
      <c r="E1942" t="s">
        <v>98</v>
      </c>
      <c r="F1942" t="s">
        <v>43</v>
      </c>
      <c r="G1942">
        <v>2563</v>
      </c>
      <c r="I1942" s="7"/>
    </row>
    <row r="1943" spans="1:9" x14ac:dyDescent="0.3">
      <c r="A1943">
        <v>1297796</v>
      </c>
      <c r="B1943">
        <v>640</v>
      </c>
      <c r="C1943" s="1" t="s">
        <v>100</v>
      </c>
      <c r="D1943" s="3">
        <v>44983.027777777781</v>
      </c>
      <c r="E1943" t="s">
        <v>97</v>
      </c>
      <c r="F1943" t="s">
        <v>27</v>
      </c>
      <c r="G1943">
        <v>9438</v>
      </c>
      <c r="I1943" s="7"/>
    </row>
    <row r="1944" spans="1:9" x14ac:dyDescent="0.3">
      <c r="A1944">
        <v>1299122</v>
      </c>
      <c r="B1944">
        <v>220</v>
      </c>
      <c r="C1944" s="1" t="s">
        <v>101</v>
      </c>
      <c r="D1944" s="3">
        <v>44933.97152777778</v>
      </c>
      <c r="E1944" t="s">
        <v>98</v>
      </c>
      <c r="F1944" t="s">
        <v>65</v>
      </c>
      <c r="G1944">
        <v>9458</v>
      </c>
      <c r="I1944" s="7"/>
    </row>
    <row r="1945" spans="1:9" x14ac:dyDescent="0.3">
      <c r="A1945">
        <v>1303658</v>
      </c>
      <c r="B1945">
        <v>67</v>
      </c>
      <c r="C1945" s="1" t="s">
        <v>107</v>
      </c>
      <c r="D1945" s="3">
        <v>45087.070833333331</v>
      </c>
      <c r="E1945" t="s">
        <v>97</v>
      </c>
      <c r="F1945" t="s">
        <v>24</v>
      </c>
      <c r="G1945">
        <v>897</v>
      </c>
      <c r="I1945" s="7"/>
    </row>
    <row r="1946" spans="1:9" x14ac:dyDescent="0.3">
      <c r="A1946">
        <v>1305831</v>
      </c>
      <c r="B1946">
        <v>1531</v>
      </c>
      <c r="C1946" s="1" t="s">
        <v>106</v>
      </c>
      <c r="D1946" s="3">
        <v>45195.96597222222</v>
      </c>
      <c r="E1946" t="s">
        <v>191</v>
      </c>
      <c r="F1946" t="s">
        <v>52</v>
      </c>
      <c r="G1946">
        <v>695</v>
      </c>
      <c r="I1946" s="7"/>
    </row>
    <row r="1947" spans="1:9" x14ac:dyDescent="0.3">
      <c r="A1947">
        <v>1307458</v>
      </c>
      <c r="B1947">
        <v>122</v>
      </c>
      <c r="C1947" s="1" t="s">
        <v>105</v>
      </c>
      <c r="D1947" s="3">
        <v>44927.063194444447</v>
      </c>
      <c r="E1947" t="s">
        <v>191</v>
      </c>
      <c r="F1947" t="s">
        <v>23</v>
      </c>
      <c r="G1947">
        <v>943</v>
      </c>
      <c r="I1947" s="7"/>
    </row>
    <row r="1948" spans="1:9" x14ac:dyDescent="0.3">
      <c r="A1948">
        <v>1308621</v>
      </c>
      <c r="B1948">
        <v>1948</v>
      </c>
      <c r="C1948" s="1" t="s">
        <v>99</v>
      </c>
      <c r="D1948" s="3">
        <v>45227.011111111111</v>
      </c>
      <c r="E1948" t="s">
        <v>98</v>
      </c>
      <c r="F1948" t="s">
        <v>53</v>
      </c>
      <c r="G1948">
        <v>1684</v>
      </c>
      <c r="I1948" s="7"/>
    </row>
    <row r="1949" spans="1:9" x14ac:dyDescent="0.3">
      <c r="A1949">
        <v>1308737</v>
      </c>
      <c r="B1949">
        <v>344</v>
      </c>
      <c r="C1949" s="1" t="s">
        <v>102</v>
      </c>
      <c r="D1949" s="3">
        <v>45139.038888888892</v>
      </c>
      <c r="E1949" t="s">
        <v>191</v>
      </c>
      <c r="F1949" t="s">
        <v>54</v>
      </c>
      <c r="G1949">
        <v>144</v>
      </c>
      <c r="I1949" s="7"/>
    </row>
    <row r="1950" spans="1:9" x14ac:dyDescent="0.3">
      <c r="A1950">
        <v>1309217</v>
      </c>
      <c r="B1950">
        <v>1458</v>
      </c>
      <c r="C1950" s="1" t="s">
        <v>100</v>
      </c>
      <c r="D1950" s="3">
        <v>45103.029166666667</v>
      </c>
      <c r="E1950" t="s">
        <v>97</v>
      </c>
      <c r="F1950" t="s">
        <v>20</v>
      </c>
      <c r="G1950">
        <v>5635</v>
      </c>
      <c r="I1950" s="7"/>
    </row>
    <row r="1951" spans="1:9" x14ac:dyDescent="0.3">
      <c r="A1951">
        <v>1309990</v>
      </c>
      <c r="B1951">
        <v>221</v>
      </c>
      <c r="C1951" s="1" t="s">
        <v>101</v>
      </c>
      <c r="D1951" s="3">
        <v>45101.999305555553</v>
      </c>
      <c r="E1951" t="s">
        <v>191</v>
      </c>
      <c r="F1951" t="s">
        <v>41</v>
      </c>
      <c r="G1951">
        <v>667</v>
      </c>
      <c r="I1951" s="7"/>
    </row>
    <row r="1952" spans="1:9" x14ac:dyDescent="0.3">
      <c r="A1952">
        <v>1310379</v>
      </c>
      <c r="B1952">
        <v>390</v>
      </c>
      <c r="C1952" s="1" t="s">
        <v>113</v>
      </c>
      <c r="D1952" s="3">
        <v>44980.030555555553</v>
      </c>
      <c r="E1952" t="s">
        <v>98</v>
      </c>
      <c r="F1952" t="s">
        <v>55</v>
      </c>
      <c r="G1952">
        <v>9158</v>
      </c>
      <c r="I1952" s="7"/>
    </row>
    <row r="1953" spans="1:9" x14ac:dyDescent="0.3">
      <c r="A1953">
        <v>1311114</v>
      </c>
      <c r="B1953">
        <v>130</v>
      </c>
      <c r="C1953" s="1" t="s">
        <v>99</v>
      </c>
      <c r="D1953" s="3">
        <v>45100.055555555555</v>
      </c>
      <c r="E1953" t="s">
        <v>97</v>
      </c>
      <c r="F1953" t="s">
        <v>56</v>
      </c>
      <c r="G1953">
        <v>1596</v>
      </c>
      <c r="I1953" s="7"/>
    </row>
    <row r="1954" spans="1:9" x14ac:dyDescent="0.3">
      <c r="A1954">
        <v>1311384</v>
      </c>
      <c r="B1954">
        <v>1796</v>
      </c>
      <c r="C1954" s="1" t="s">
        <v>108</v>
      </c>
      <c r="D1954" s="3">
        <v>44974.981944444444</v>
      </c>
      <c r="E1954" t="s">
        <v>98</v>
      </c>
      <c r="F1954" t="s">
        <v>57</v>
      </c>
      <c r="G1954">
        <v>5286</v>
      </c>
      <c r="I1954" s="7"/>
    </row>
    <row r="1955" spans="1:9" x14ac:dyDescent="0.3">
      <c r="A1955">
        <v>1311758</v>
      </c>
      <c r="B1955">
        <v>446</v>
      </c>
      <c r="C1955" s="1" t="s">
        <v>99</v>
      </c>
      <c r="D1955" s="3">
        <v>45229.03125</v>
      </c>
      <c r="E1955" t="s">
        <v>191</v>
      </c>
      <c r="F1955" t="s">
        <v>58</v>
      </c>
      <c r="G1955">
        <v>7083</v>
      </c>
      <c r="I1955" s="7"/>
    </row>
    <row r="1956" spans="1:9" x14ac:dyDescent="0.3">
      <c r="A1956">
        <v>1311873</v>
      </c>
      <c r="B1956">
        <v>990</v>
      </c>
      <c r="C1956" s="1" t="s">
        <v>109</v>
      </c>
      <c r="D1956" s="3">
        <v>44995.049305555556</v>
      </c>
      <c r="E1956" t="s">
        <v>98</v>
      </c>
      <c r="F1956" t="s">
        <v>59</v>
      </c>
      <c r="G1956">
        <v>2981</v>
      </c>
      <c r="I1956" s="7"/>
    </row>
    <row r="1957" spans="1:9" x14ac:dyDescent="0.3">
      <c r="A1957">
        <v>1311950</v>
      </c>
      <c r="B1957">
        <v>1770</v>
      </c>
      <c r="C1957" s="1" t="s">
        <v>104</v>
      </c>
      <c r="D1957" s="3">
        <v>45290.990972222222</v>
      </c>
      <c r="E1957" t="s">
        <v>98</v>
      </c>
      <c r="F1957" t="s">
        <v>4</v>
      </c>
      <c r="G1957">
        <v>4041</v>
      </c>
      <c r="I1957" s="7"/>
    </row>
    <row r="1958" spans="1:9" x14ac:dyDescent="0.3">
      <c r="A1958">
        <v>1312340</v>
      </c>
      <c r="B1958">
        <v>721</v>
      </c>
      <c r="C1958" s="1" t="s">
        <v>113</v>
      </c>
      <c r="D1958" s="3">
        <v>45197.013888888891</v>
      </c>
      <c r="E1958" t="s">
        <v>97</v>
      </c>
      <c r="F1958" t="s">
        <v>27</v>
      </c>
      <c r="G1958">
        <v>9364</v>
      </c>
      <c r="I1958" s="7"/>
    </row>
    <row r="1959" spans="1:9" x14ac:dyDescent="0.3">
      <c r="A1959">
        <v>1312407</v>
      </c>
      <c r="B1959">
        <v>183</v>
      </c>
      <c r="C1959" s="1" t="s">
        <v>113</v>
      </c>
      <c r="D1959" s="3">
        <v>45020.054861111108</v>
      </c>
      <c r="E1959" t="s">
        <v>97</v>
      </c>
      <c r="F1959" t="s">
        <v>60</v>
      </c>
      <c r="G1959">
        <v>9002</v>
      </c>
      <c r="I1959" s="7"/>
    </row>
    <row r="1960" spans="1:9" x14ac:dyDescent="0.3">
      <c r="A1960">
        <v>1312635</v>
      </c>
      <c r="B1960">
        <v>55</v>
      </c>
      <c r="C1960" s="1" t="s">
        <v>108</v>
      </c>
      <c r="D1960" s="3">
        <v>44970.989583333336</v>
      </c>
      <c r="E1960" t="s">
        <v>98</v>
      </c>
      <c r="F1960" t="s">
        <v>61</v>
      </c>
      <c r="G1960">
        <v>2981</v>
      </c>
      <c r="I1960" s="7"/>
    </row>
    <row r="1961" spans="1:9" x14ac:dyDescent="0.3">
      <c r="A1961">
        <v>1313934</v>
      </c>
      <c r="B1961">
        <v>1710</v>
      </c>
      <c r="C1961" s="1" t="s">
        <v>105</v>
      </c>
      <c r="D1961" s="3">
        <v>45242.04583333333</v>
      </c>
      <c r="E1961" t="s">
        <v>96</v>
      </c>
      <c r="F1961" t="s">
        <v>93</v>
      </c>
      <c r="G1961">
        <v>2981</v>
      </c>
      <c r="I1961" s="7"/>
    </row>
    <row r="1962" spans="1:9" x14ac:dyDescent="0.3">
      <c r="A1962">
        <v>1313997</v>
      </c>
      <c r="B1962">
        <v>1327</v>
      </c>
      <c r="C1962" s="1" t="s">
        <v>100</v>
      </c>
      <c r="D1962" s="3">
        <v>44984.00277777778</v>
      </c>
      <c r="E1962" t="s">
        <v>98</v>
      </c>
      <c r="F1962" t="s">
        <v>33</v>
      </c>
      <c r="G1962">
        <v>8609</v>
      </c>
      <c r="I1962" s="7"/>
    </row>
    <row r="1963" spans="1:9" x14ac:dyDescent="0.3">
      <c r="A1963">
        <v>1314159</v>
      </c>
      <c r="B1963">
        <v>1357</v>
      </c>
      <c r="C1963" s="1" t="s">
        <v>111</v>
      </c>
      <c r="D1963" s="3">
        <v>45130.018055555556</v>
      </c>
      <c r="E1963" t="s">
        <v>97</v>
      </c>
      <c r="F1963" t="s">
        <v>63</v>
      </c>
      <c r="G1963">
        <v>3684</v>
      </c>
      <c r="I1963" s="7"/>
    </row>
    <row r="1964" spans="1:9" x14ac:dyDescent="0.3">
      <c r="A1964">
        <v>1314166</v>
      </c>
      <c r="B1964">
        <v>1145</v>
      </c>
      <c r="C1964" s="1" t="s">
        <v>99</v>
      </c>
      <c r="D1964" s="3">
        <v>45015.061111111114</v>
      </c>
      <c r="E1964" t="s">
        <v>96</v>
      </c>
      <c r="F1964" t="s">
        <v>28</v>
      </c>
      <c r="G1964">
        <v>9152</v>
      </c>
      <c r="I1964" s="7"/>
    </row>
    <row r="1965" spans="1:9" x14ac:dyDescent="0.3">
      <c r="A1965">
        <v>1314895</v>
      </c>
      <c r="B1965">
        <v>1512</v>
      </c>
      <c r="C1965" s="1" t="s">
        <v>108</v>
      </c>
      <c r="D1965" s="3">
        <v>45278.942361111112</v>
      </c>
      <c r="E1965" t="s">
        <v>191</v>
      </c>
      <c r="F1965" t="s">
        <v>39</v>
      </c>
      <c r="G1965">
        <v>1560</v>
      </c>
      <c r="I1965" s="7"/>
    </row>
    <row r="1966" spans="1:9" x14ac:dyDescent="0.3">
      <c r="A1966">
        <v>1316887</v>
      </c>
      <c r="B1966">
        <v>1739</v>
      </c>
      <c r="C1966" s="1" t="s">
        <v>105</v>
      </c>
      <c r="D1966" s="3">
        <v>45023.981249999997</v>
      </c>
      <c r="E1966" t="s">
        <v>98</v>
      </c>
      <c r="F1966" t="s">
        <v>27</v>
      </c>
      <c r="G1966">
        <v>951</v>
      </c>
      <c r="I1966" s="7"/>
    </row>
    <row r="1967" spans="1:9" x14ac:dyDescent="0.3">
      <c r="A1967">
        <v>1317983</v>
      </c>
      <c r="B1967">
        <v>997</v>
      </c>
      <c r="C1967" s="1" t="s">
        <v>113</v>
      </c>
      <c r="D1967" s="3">
        <v>45272.060416666667</v>
      </c>
      <c r="E1967" t="s">
        <v>98</v>
      </c>
      <c r="F1967" t="s">
        <v>64</v>
      </c>
      <c r="G1967">
        <v>7185</v>
      </c>
      <c r="I1967" s="7"/>
    </row>
    <row r="1968" spans="1:9" x14ac:dyDescent="0.3">
      <c r="A1968">
        <v>1318200</v>
      </c>
      <c r="B1968">
        <v>1657</v>
      </c>
      <c r="C1968" s="1" t="s">
        <v>109</v>
      </c>
      <c r="D1968" s="3">
        <v>45269.01666666667</v>
      </c>
      <c r="E1968" t="s">
        <v>98</v>
      </c>
      <c r="F1968" t="s">
        <v>43</v>
      </c>
      <c r="G1968">
        <v>7368</v>
      </c>
      <c r="I1968" s="7"/>
    </row>
    <row r="1969" spans="1:9" x14ac:dyDescent="0.3">
      <c r="A1969">
        <v>1318274</v>
      </c>
      <c r="B1969">
        <v>304</v>
      </c>
      <c r="C1969" s="1" t="s">
        <v>113</v>
      </c>
      <c r="D1969" s="3">
        <v>44990.981249999997</v>
      </c>
      <c r="E1969" t="s">
        <v>98</v>
      </c>
      <c r="F1969" t="s">
        <v>43</v>
      </c>
      <c r="G1969">
        <v>2657</v>
      </c>
      <c r="I1969" s="7"/>
    </row>
    <row r="1970" spans="1:9" x14ac:dyDescent="0.3">
      <c r="A1970">
        <v>1318579</v>
      </c>
      <c r="B1970">
        <v>1120</v>
      </c>
      <c r="C1970" s="1" t="s">
        <v>108</v>
      </c>
      <c r="D1970" s="3">
        <v>45232.079861111109</v>
      </c>
      <c r="E1970" t="s">
        <v>97</v>
      </c>
      <c r="F1970" t="s">
        <v>65</v>
      </c>
      <c r="G1970">
        <v>8857</v>
      </c>
      <c r="I1970" s="7"/>
    </row>
    <row r="1971" spans="1:9" x14ac:dyDescent="0.3">
      <c r="A1971">
        <v>1319964</v>
      </c>
      <c r="B1971">
        <v>281</v>
      </c>
      <c r="C1971" s="1" t="s">
        <v>99</v>
      </c>
      <c r="D1971" s="3">
        <v>44959.989583333336</v>
      </c>
      <c r="E1971" t="s">
        <v>98</v>
      </c>
      <c r="F1971" t="s">
        <v>62</v>
      </c>
      <c r="G1971">
        <v>2954</v>
      </c>
      <c r="I1971" s="7"/>
    </row>
    <row r="1972" spans="1:9" x14ac:dyDescent="0.3">
      <c r="A1972">
        <v>1320558</v>
      </c>
      <c r="B1972">
        <v>1243</v>
      </c>
      <c r="C1972" s="1" t="s">
        <v>105</v>
      </c>
      <c r="D1972" s="3">
        <v>45119.98333333333</v>
      </c>
      <c r="E1972" t="s">
        <v>98</v>
      </c>
      <c r="F1972" t="s">
        <v>70</v>
      </c>
      <c r="G1972">
        <v>6197</v>
      </c>
      <c r="I1972" s="7"/>
    </row>
    <row r="1973" spans="1:9" x14ac:dyDescent="0.3">
      <c r="A1973">
        <v>1321272</v>
      </c>
      <c r="B1973">
        <v>1045</v>
      </c>
      <c r="C1973" s="1" t="s">
        <v>105</v>
      </c>
      <c r="D1973" s="3">
        <v>45134.006249999999</v>
      </c>
      <c r="E1973" t="s">
        <v>97</v>
      </c>
      <c r="F1973" t="s">
        <v>71</v>
      </c>
      <c r="G1973">
        <v>4967</v>
      </c>
      <c r="I1973" s="7"/>
    </row>
    <row r="1974" spans="1:9" x14ac:dyDescent="0.3">
      <c r="A1974">
        <v>1322635</v>
      </c>
      <c r="B1974">
        <v>481</v>
      </c>
      <c r="C1974" s="1" t="s">
        <v>101</v>
      </c>
      <c r="D1974" s="3">
        <v>44982.990277777775</v>
      </c>
      <c r="E1974" t="s">
        <v>191</v>
      </c>
      <c r="F1974" t="s">
        <v>43</v>
      </c>
      <c r="G1974">
        <v>1854</v>
      </c>
      <c r="I1974" s="7"/>
    </row>
    <row r="1975" spans="1:9" x14ac:dyDescent="0.3">
      <c r="A1975">
        <v>1323847</v>
      </c>
      <c r="B1975">
        <v>1742</v>
      </c>
      <c r="C1975" s="1" t="s">
        <v>99</v>
      </c>
      <c r="D1975" s="3">
        <v>45037.067361111112</v>
      </c>
      <c r="E1975" t="s">
        <v>191</v>
      </c>
      <c r="F1975" t="s">
        <v>45</v>
      </c>
      <c r="G1975">
        <v>4644</v>
      </c>
      <c r="I1975" s="7"/>
    </row>
    <row r="1976" spans="1:9" x14ac:dyDescent="0.3">
      <c r="A1976">
        <v>1325889</v>
      </c>
      <c r="B1976">
        <v>399</v>
      </c>
      <c r="C1976" s="1" t="s">
        <v>113</v>
      </c>
      <c r="D1976" s="3">
        <v>45110.027777777781</v>
      </c>
      <c r="E1976" t="s">
        <v>191</v>
      </c>
      <c r="F1976" t="s">
        <v>58</v>
      </c>
      <c r="G1976">
        <v>4141</v>
      </c>
      <c r="I1976" s="7"/>
    </row>
    <row r="1977" spans="1:9" x14ac:dyDescent="0.3">
      <c r="A1977">
        <v>1326076</v>
      </c>
      <c r="B1977">
        <v>1939</v>
      </c>
      <c r="C1977" s="1" t="s">
        <v>99</v>
      </c>
      <c r="D1977" s="3">
        <v>45008.037499999999</v>
      </c>
      <c r="E1977" t="s">
        <v>97</v>
      </c>
      <c r="F1977" t="s">
        <v>67</v>
      </c>
      <c r="G1977">
        <v>9937</v>
      </c>
      <c r="I1977" s="7"/>
    </row>
    <row r="1978" spans="1:9" x14ac:dyDescent="0.3">
      <c r="A1978">
        <v>1329378</v>
      </c>
      <c r="B1978">
        <v>985</v>
      </c>
      <c r="C1978" s="1" t="s">
        <v>99</v>
      </c>
      <c r="D1978" s="3">
        <v>44967.981249999997</v>
      </c>
      <c r="E1978" t="s">
        <v>98</v>
      </c>
      <c r="F1978" t="s">
        <v>11</v>
      </c>
      <c r="G1978">
        <v>5704</v>
      </c>
      <c r="I1978" s="7"/>
    </row>
    <row r="1979" spans="1:9" x14ac:dyDescent="0.3">
      <c r="A1979">
        <v>1330979</v>
      </c>
      <c r="B1979">
        <v>546</v>
      </c>
      <c r="C1979" s="1" t="s">
        <v>99</v>
      </c>
      <c r="D1979" s="3">
        <v>44929.981249999997</v>
      </c>
      <c r="E1979" t="s">
        <v>97</v>
      </c>
      <c r="F1979" t="s">
        <v>44</v>
      </c>
      <c r="G1979">
        <v>4461</v>
      </c>
      <c r="I1979" s="7"/>
    </row>
    <row r="1980" spans="1:9" x14ac:dyDescent="0.3">
      <c r="A1980">
        <v>1331311</v>
      </c>
      <c r="B1980">
        <v>106</v>
      </c>
      <c r="C1980" s="1" t="s">
        <v>101</v>
      </c>
      <c r="D1980" s="3">
        <v>44933.033333333333</v>
      </c>
      <c r="E1980" t="s">
        <v>191</v>
      </c>
      <c r="F1980" t="s">
        <v>27</v>
      </c>
      <c r="G1980">
        <v>1909</v>
      </c>
      <c r="I1980" s="7"/>
    </row>
    <row r="1981" spans="1:9" x14ac:dyDescent="0.3">
      <c r="A1981">
        <v>1332449</v>
      </c>
      <c r="B1981">
        <v>1433</v>
      </c>
      <c r="C1981" s="1" t="s">
        <v>101</v>
      </c>
      <c r="D1981" s="3">
        <v>45269.026388888888</v>
      </c>
      <c r="E1981" t="s">
        <v>97</v>
      </c>
      <c r="F1981" t="s">
        <v>27</v>
      </c>
      <c r="G1981">
        <v>4463</v>
      </c>
      <c r="I1981" s="7"/>
    </row>
    <row r="1982" spans="1:9" x14ac:dyDescent="0.3">
      <c r="A1982">
        <v>1334431</v>
      </c>
      <c r="B1982">
        <v>522</v>
      </c>
      <c r="C1982" s="1" t="s">
        <v>99</v>
      </c>
      <c r="D1982" s="3">
        <v>45195.029166666667</v>
      </c>
      <c r="E1982" t="s">
        <v>191</v>
      </c>
      <c r="F1982" t="s">
        <v>73</v>
      </c>
      <c r="G1982">
        <v>6918</v>
      </c>
      <c r="I1982" s="7"/>
    </row>
    <row r="1983" spans="1:9" x14ac:dyDescent="0.3">
      <c r="A1983">
        <v>1335084</v>
      </c>
      <c r="B1983">
        <v>1170</v>
      </c>
      <c r="C1983" s="1" t="s">
        <v>109</v>
      </c>
      <c r="D1983" s="3">
        <v>45128.025694444441</v>
      </c>
      <c r="E1983" t="s">
        <v>191</v>
      </c>
      <c r="F1983" t="s">
        <v>64</v>
      </c>
      <c r="G1983">
        <v>5783</v>
      </c>
      <c r="I1983" s="7"/>
    </row>
    <row r="1984" spans="1:9" x14ac:dyDescent="0.3">
      <c r="A1984">
        <v>1335543</v>
      </c>
      <c r="B1984">
        <v>1191</v>
      </c>
      <c r="C1984" s="1" t="s">
        <v>101</v>
      </c>
      <c r="D1984" s="3">
        <v>44959.037499999999</v>
      </c>
      <c r="E1984" t="s">
        <v>98</v>
      </c>
      <c r="F1984" t="s">
        <v>26</v>
      </c>
      <c r="G1984">
        <v>2295</v>
      </c>
      <c r="I1984" s="7"/>
    </row>
    <row r="1985" spans="1:9" x14ac:dyDescent="0.3">
      <c r="A1985">
        <v>1335910</v>
      </c>
      <c r="B1985">
        <v>902</v>
      </c>
      <c r="C1985" s="1" t="s">
        <v>99</v>
      </c>
      <c r="D1985" s="3">
        <v>45278.976388888892</v>
      </c>
      <c r="E1985" t="s">
        <v>96</v>
      </c>
      <c r="F1985" t="s">
        <v>74</v>
      </c>
      <c r="G1985">
        <v>355</v>
      </c>
      <c r="I1985" s="7"/>
    </row>
    <row r="1986" spans="1:9" x14ac:dyDescent="0.3">
      <c r="A1986">
        <v>1335994</v>
      </c>
      <c r="B1986">
        <v>1510</v>
      </c>
      <c r="C1986" s="1" t="s">
        <v>103</v>
      </c>
      <c r="D1986" s="3">
        <v>45276.018055555556</v>
      </c>
      <c r="E1986" t="s">
        <v>191</v>
      </c>
      <c r="F1986" t="s">
        <v>88</v>
      </c>
      <c r="G1986">
        <v>7950</v>
      </c>
      <c r="I1986" s="7"/>
    </row>
    <row r="1987" spans="1:9" x14ac:dyDescent="0.3">
      <c r="A1987">
        <v>1336012</v>
      </c>
      <c r="B1987">
        <v>856</v>
      </c>
      <c r="C1987" s="1" t="s">
        <v>99</v>
      </c>
      <c r="D1987" s="3">
        <v>45028.98541666667</v>
      </c>
      <c r="E1987" t="s">
        <v>191</v>
      </c>
      <c r="F1987" t="s">
        <v>73</v>
      </c>
      <c r="G1987">
        <v>7915</v>
      </c>
      <c r="I1987" s="7"/>
    </row>
    <row r="1988" spans="1:9" x14ac:dyDescent="0.3">
      <c r="A1988">
        <v>1336024</v>
      </c>
      <c r="B1988">
        <v>1011</v>
      </c>
      <c r="C1988" s="1" t="s">
        <v>100</v>
      </c>
      <c r="D1988" s="3">
        <v>45162.012499999997</v>
      </c>
      <c r="E1988" t="s">
        <v>96</v>
      </c>
      <c r="F1988" t="s">
        <v>89</v>
      </c>
      <c r="G1988">
        <v>8888</v>
      </c>
      <c r="I1988" s="7"/>
    </row>
    <row r="1989" spans="1:9" x14ac:dyDescent="0.3">
      <c r="A1989">
        <v>1336827</v>
      </c>
      <c r="B1989">
        <v>1247</v>
      </c>
      <c r="C1989" s="1" t="s">
        <v>99</v>
      </c>
      <c r="D1989" s="3">
        <v>45033.986805555556</v>
      </c>
      <c r="E1989" t="s">
        <v>97</v>
      </c>
      <c r="F1989" t="s">
        <v>72</v>
      </c>
      <c r="G1989">
        <v>8526</v>
      </c>
      <c r="I1989" s="7"/>
    </row>
    <row r="1990" spans="1:9" x14ac:dyDescent="0.3">
      <c r="A1990">
        <v>1337570</v>
      </c>
      <c r="B1990">
        <v>143</v>
      </c>
      <c r="C1990" s="1" t="s">
        <v>99</v>
      </c>
      <c r="D1990" s="3">
        <v>44963.965277777781</v>
      </c>
      <c r="E1990" t="s">
        <v>191</v>
      </c>
      <c r="F1990" t="s">
        <v>25</v>
      </c>
      <c r="G1990">
        <v>518</v>
      </c>
      <c r="I1990" s="7"/>
    </row>
    <row r="1991" spans="1:9" x14ac:dyDescent="0.3">
      <c r="A1991">
        <v>1337603</v>
      </c>
      <c r="B1991">
        <v>1915</v>
      </c>
      <c r="C1991" s="1" t="s">
        <v>99</v>
      </c>
      <c r="D1991" s="3">
        <v>44968.010416666664</v>
      </c>
      <c r="E1991" t="s">
        <v>97</v>
      </c>
      <c r="F1991" t="s">
        <v>49</v>
      </c>
      <c r="G1991">
        <v>5719</v>
      </c>
      <c r="I1991" s="7"/>
    </row>
    <row r="1992" spans="1:9" x14ac:dyDescent="0.3">
      <c r="A1992">
        <v>1338945</v>
      </c>
      <c r="B1992">
        <v>627</v>
      </c>
      <c r="C1992" s="1" t="s">
        <v>102</v>
      </c>
      <c r="D1992" s="3">
        <v>44981.010416666664</v>
      </c>
      <c r="E1992" t="s">
        <v>191</v>
      </c>
      <c r="F1992" t="s">
        <v>14</v>
      </c>
      <c r="G1992">
        <v>4854</v>
      </c>
      <c r="I1992" s="7"/>
    </row>
    <row r="1993" spans="1:9" x14ac:dyDescent="0.3">
      <c r="A1993">
        <v>1339556</v>
      </c>
      <c r="B1993">
        <v>1216</v>
      </c>
      <c r="C1993" s="1" t="s">
        <v>101</v>
      </c>
      <c r="D1993" s="3">
        <v>45192.055555555555</v>
      </c>
      <c r="E1993" t="s">
        <v>98</v>
      </c>
      <c r="F1993" t="s">
        <v>27</v>
      </c>
      <c r="G1993">
        <v>1757</v>
      </c>
      <c r="I1993" s="7"/>
    </row>
    <row r="1994" spans="1:9" x14ac:dyDescent="0.3">
      <c r="A1994">
        <v>1340302</v>
      </c>
      <c r="B1994">
        <v>1142</v>
      </c>
      <c r="C1994" s="1" t="s">
        <v>99</v>
      </c>
      <c r="D1994" s="3">
        <v>45263.053472222222</v>
      </c>
      <c r="E1994" t="s">
        <v>191</v>
      </c>
      <c r="F1994" t="s">
        <v>77</v>
      </c>
      <c r="G1994">
        <v>9786</v>
      </c>
      <c r="I1994" s="7"/>
    </row>
    <row r="1995" spans="1:9" x14ac:dyDescent="0.3">
      <c r="A1995">
        <v>1343250</v>
      </c>
      <c r="B1995">
        <v>681</v>
      </c>
      <c r="C1995" s="1" t="s">
        <v>99</v>
      </c>
      <c r="D1995" s="3">
        <v>45234.959722222222</v>
      </c>
      <c r="E1995" t="s">
        <v>97</v>
      </c>
      <c r="F1995" t="s">
        <v>27</v>
      </c>
      <c r="G1995">
        <v>6365</v>
      </c>
      <c r="I1995" s="7"/>
    </row>
    <row r="1996" spans="1:9" x14ac:dyDescent="0.3">
      <c r="A1996">
        <v>1343766</v>
      </c>
      <c r="B1996">
        <v>1191</v>
      </c>
      <c r="C1996" s="1" t="s">
        <v>101</v>
      </c>
      <c r="D1996" s="3">
        <v>45037.000694444447</v>
      </c>
      <c r="E1996" t="s">
        <v>97</v>
      </c>
      <c r="F1996" t="s">
        <v>43</v>
      </c>
      <c r="G1996">
        <v>7282</v>
      </c>
      <c r="I1996" s="7"/>
    </row>
    <row r="1997" spans="1:9" x14ac:dyDescent="0.3">
      <c r="A1997">
        <v>1343925</v>
      </c>
      <c r="B1997">
        <v>1400</v>
      </c>
      <c r="C1997" s="1" t="s">
        <v>99</v>
      </c>
      <c r="D1997" s="3">
        <v>45016.034722222219</v>
      </c>
      <c r="E1997" t="s">
        <v>98</v>
      </c>
      <c r="F1997" t="s">
        <v>87</v>
      </c>
      <c r="G1997">
        <v>9178</v>
      </c>
      <c r="I1997" s="7"/>
    </row>
    <row r="1998" spans="1:9" x14ac:dyDescent="0.3">
      <c r="A1998">
        <v>1343941</v>
      </c>
      <c r="B1998">
        <v>135</v>
      </c>
      <c r="C1998" s="1" t="s">
        <v>105</v>
      </c>
      <c r="D1998" s="3">
        <v>45147.968055555553</v>
      </c>
      <c r="F1998" t="s">
        <v>23</v>
      </c>
      <c r="G1998">
        <v>6934</v>
      </c>
      <c r="I1998" s="7"/>
    </row>
    <row r="1999" spans="1:9" x14ac:dyDescent="0.3">
      <c r="A1999">
        <v>1345016</v>
      </c>
      <c r="B1999">
        <v>1994</v>
      </c>
      <c r="C1999" s="1" t="s">
        <v>106</v>
      </c>
      <c r="D1999" s="3">
        <v>44972.984027777777</v>
      </c>
      <c r="E1999" t="s">
        <v>98</v>
      </c>
      <c r="F1999" t="s">
        <v>90</v>
      </c>
      <c r="G1999">
        <v>9058</v>
      </c>
      <c r="I1999" s="7"/>
    </row>
    <row r="2000" spans="1:9" x14ac:dyDescent="0.3">
      <c r="A2000">
        <v>1346080</v>
      </c>
      <c r="B2000">
        <v>254</v>
      </c>
      <c r="C2000" s="1" t="s">
        <v>100</v>
      </c>
      <c r="D2000" s="3">
        <v>45193.981944444444</v>
      </c>
      <c r="E2000" t="s">
        <v>96</v>
      </c>
      <c r="F2000" t="s">
        <v>23</v>
      </c>
      <c r="G2000">
        <v>9148</v>
      </c>
      <c r="I2000" s="7"/>
    </row>
    <row r="2001" spans="1:9" x14ac:dyDescent="0.3">
      <c r="A2001">
        <v>1347158</v>
      </c>
      <c r="B2001">
        <v>621</v>
      </c>
      <c r="C2001" s="1" t="s">
        <v>99</v>
      </c>
      <c r="D2001" s="3">
        <v>45161.975694444445</v>
      </c>
      <c r="E2001" t="s">
        <v>98</v>
      </c>
      <c r="F2001" t="s">
        <v>92</v>
      </c>
      <c r="G2001">
        <v>468</v>
      </c>
      <c r="I2001" s="7"/>
    </row>
    <row r="2002" spans="1:9" x14ac:dyDescent="0.3">
      <c r="A2002">
        <v>1347250</v>
      </c>
      <c r="B2002">
        <v>1624</v>
      </c>
      <c r="C2002" s="1" t="s">
        <v>99</v>
      </c>
      <c r="D2002" s="3">
        <v>45089.034722222219</v>
      </c>
      <c r="E2002" t="s">
        <v>97</v>
      </c>
      <c r="F2002" t="s">
        <v>54</v>
      </c>
      <c r="G2002">
        <v>3030</v>
      </c>
      <c r="I2002" s="7"/>
    </row>
    <row r="2003" spans="1:9" x14ac:dyDescent="0.3">
      <c r="A2003">
        <v>1347720</v>
      </c>
      <c r="B2003">
        <v>82</v>
      </c>
      <c r="C2003" s="1" t="s">
        <v>105</v>
      </c>
      <c r="D2003" s="3">
        <v>45274.986111111109</v>
      </c>
      <c r="E2003" t="s">
        <v>96</v>
      </c>
      <c r="F2003" t="s">
        <v>20</v>
      </c>
      <c r="G2003">
        <v>6776</v>
      </c>
      <c r="I2003" s="7"/>
    </row>
    <row r="2004" spans="1:9" x14ac:dyDescent="0.3">
      <c r="A2004">
        <v>1347929</v>
      </c>
      <c r="B2004">
        <v>105</v>
      </c>
      <c r="C2004" s="1" t="s">
        <v>99</v>
      </c>
      <c r="D2004" s="3">
        <v>44973.01458333333</v>
      </c>
      <c r="E2004" t="s">
        <v>98</v>
      </c>
      <c r="F2004" t="s">
        <v>9</v>
      </c>
      <c r="G2004">
        <v>5624</v>
      </c>
      <c r="I2004" s="7"/>
    </row>
    <row r="2005" spans="1:9" x14ac:dyDescent="0.3">
      <c r="A2005">
        <v>1348880</v>
      </c>
      <c r="B2005">
        <v>735</v>
      </c>
      <c r="C2005" s="1" t="s">
        <v>113</v>
      </c>
      <c r="D2005" s="3">
        <v>44951.021527777775</v>
      </c>
      <c r="E2005" t="s">
        <v>191</v>
      </c>
      <c r="F2005" t="s">
        <v>55</v>
      </c>
      <c r="G2005">
        <v>9491</v>
      </c>
      <c r="I2005" s="7"/>
    </row>
    <row r="2006" spans="1:9" x14ac:dyDescent="0.3">
      <c r="A2006">
        <v>1350108</v>
      </c>
      <c r="B2006">
        <v>453</v>
      </c>
      <c r="C2006" s="1" t="s">
        <v>100</v>
      </c>
      <c r="D2006" s="3">
        <v>45027.96597222222</v>
      </c>
      <c r="E2006" t="s">
        <v>98</v>
      </c>
      <c r="F2006" t="s">
        <v>70</v>
      </c>
      <c r="G2006">
        <v>4256</v>
      </c>
      <c r="I2006" s="7"/>
    </row>
    <row r="2007" spans="1:9" x14ac:dyDescent="0.3">
      <c r="A2007">
        <v>1350840</v>
      </c>
      <c r="B2007">
        <v>1282</v>
      </c>
      <c r="C2007" s="1" t="s">
        <v>100</v>
      </c>
      <c r="D2007" s="3">
        <v>45108.952777777777</v>
      </c>
      <c r="E2007" t="s">
        <v>98</v>
      </c>
      <c r="F2007" t="s">
        <v>48</v>
      </c>
      <c r="G2007">
        <v>6519</v>
      </c>
      <c r="I2007" s="7"/>
    </row>
    <row r="2008" spans="1:9" x14ac:dyDescent="0.3">
      <c r="A2008">
        <v>1352087</v>
      </c>
      <c r="B2008">
        <v>1051</v>
      </c>
      <c r="C2008" s="1" t="s">
        <v>105</v>
      </c>
      <c r="D2008" s="3">
        <v>45095.015972222223</v>
      </c>
      <c r="E2008" t="s">
        <v>97</v>
      </c>
      <c r="F2008" t="s">
        <v>59</v>
      </c>
      <c r="G2008">
        <v>4016</v>
      </c>
      <c r="I2008" s="7"/>
    </row>
    <row r="2009" spans="1:9" x14ac:dyDescent="0.3">
      <c r="A2009">
        <v>1352182</v>
      </c>
      <c r="B2009">
        <v>1238</v>
      </c>
      <c r="C2009" s="1" t="s">
        <v>99</v>
      </c>
      <c r="D2009" s="3">
        <v>45054.048611111109</v>
      </c>
      <c r="E2009" t="s">
        <v>98</v>
      </c>
      <c r="F2009" t="s">
        <v>61</v>
      </c>
      <c r="G2009">
        <v>2508</v>
      </c>
      <c r="I2009" s="7"/>
    </row>
    <row r="2010" spans="1:9" x14ac:dyDescent="0.3">
      <c r="A2010">
        <v>1353569</v>
      </c>
      <c r="B2010">
        <v>276</v>
      </c>
      <c r="C2010" s="1" t="s">
        <v>113</v>
      </c>
      <c r="D2010" s="3">
        <v>45135.055555555555</v>
      </c>
      <c r="E2010" t="s">
        <v>191</v>
      </c>
      <c r="F2010" t="s">
        <v>65</v>
      </c>
      <c r="G2010">
        <v>7760</v>
      </c>
      <c r="I2010" s="7"/>
    </row>
    <row r="2011" spans="1:9" x14ac:dyDescent="0.3">
      <c r="A2011">
        <v>1354438</v>
      </c>
      <c r="B2011">
        <v>1076</v>
      </c>
      <c r="C2011" s="1" t="s">
        <v>113</v>
      </c>
      <c r="D2011" s="3">
        <v>44960.990277777775</v>
      </c>
      <c r="E2011" t="s">
        <v>97</v>
      </c>
      <c r="F2011" t="s">
        <v>27</v>
      </c>
      <c r="G2011">
        <v>4766</v>
      </c>
      <c r="I2011" s="7"/>
    </row>
    <row r="2012" spans="1:9" x14ac:dyDescent="0.3">
      <c r="A2012">
        <v>1354758</v>
      </c>
      <c r="B2012">
        <v>892</v>
      </c>
      <c r="C2012" s="1" t="s">
        <v>99</v>
      </c>
      <c r="D2012" s="3">
        <v>45238.007638888892</v>
      </c>
      <c r="E2012" t="s">
        <v>98</v>
      </c>
      <c r="F2012" t="s">
        <v>18</v>
      </c>
      <c r="G2012">
        <v>4217</v>
      </c>
      <c r="I2012" s="7"/>
    </row>
    <row r="2013" spans="1:9" x14ac:dyDescent="0.3">
      <c r="A2013">
        <v>1355256</v>
      </c>
      <c r="B2013">
        <v>332</v>
      </c>
      <c r="C2013" s="1" t="s">
        <v>113</v>
      </c>
      <c r="D2013" s="3">
        <v>44977.027083333334</v>
      </c>
      <c r="E2013" t="s">
        <v>191</v>
      </c>
      <c r="F2013" t="s">
        <v>89</v>
      </c>
      <c r="G2013">
        <v>2173</v>
      </c>
      <c r="I2013" s="7"/>
    </row>
    <row r="2014" spans="1:9" x14ac:dyDescent="0.3">
      <c r="A2014">
        <v>1355679</v>
      </c>
      <c r="B2014">
        <v>1315</v>
      </c>
      <c r="C2014" s="1" t="s">
        <v>99</v>
      </c>
      <c r="D2014" s="3">
        <v>45202.045138888891</v>
      </c>
      <c r="E2014" t="s">
        <v>191</v>
      </c>
      <c r="F2014" t="s">
        <v>93</v>
      </c>
      <c r="G2014">
        <v>8855</v>
      </c>
      <c r="I2014" s="7"/>
    </row>
    <row r="2015" spans="1:9" x14ac:dyDescent="0.3">
      <c r="A2015">
        <v>1356717</v>
      </c>
      <c r="B2015">
        <v>59</v>
      </c>
      <c r="C2015" s="1" t="s">
        <v>101</v>
      </c>
      <c r="D2015" s="3">
        <v>44996.936805555553</v>
      </c>
      <c r="E2015" t="s">
        <v>97</v>
      </c>
      <c r="F2015" t="s">
        <v>51</v>
      </c>
      <c r="G2015">
        <v>4472</v>
      </c>
      <c r="I2015" s="7"/>
    </row>
    <row r="2016" spans="1:9" x14ac:dyDescent="0.3">
      <c r="A2016">
        <v>1357382</v>
      </c>
      <c r="B2016">
        <v>463</v>
      </c>
      <c r="C2016" s="1" t="s">
        <v>109</v>
      </c>
      <c r="D2016" s="3">
        <v>45274.070833333331</v>
      </c>
      <c r="E2016" t="s">
        <v>98</v>
      </c>
      <c r="F2016" t="s">
        <v>63</v>
      </c>
      <c r="G2016">
        <v>2708</v>
      </c>
      <c r="I2016" s="7"/>
    </row>
    <row r="2017" spans="1:9" x14ac:dyDescent="0.3">
      <c r="A2017">
        <v>1358333</v>
      </c>
      <c r="B2017">
        <v>1755</v>
      </c>
      <c r="C2017" s="1" t="s">
        <v>105</v>
      </c>
      <c r="D2017" s="3">
        <v>45001.967361111114</v>
      </c>
      <c r="E2017" t="s">
        <v>97</v>
      </c>
      <c r="F2017" t="s">
        <v>90</v>
      </c>
      <c r="G2017">
        <v>1585</v>
      </c>
      <c r="I2017" s="7"/>
    </row>
    <row r="2018" spans="1:9" x14ac:dyDescent="0.3">
      <c r="A2018">
        <v>1358621</v>
      </c>
      <c r="B2018">
        <v>909</v>
      </c>
      <c r="C2018" s="1" t="s">
        <v>113</v>
      </c>
      <c r="D2018" s="3">
        <v>45253.952777777777</v>
      </c>
      <c r="E2018" t="s">
        <v>97</v>
      </c>
      <c r="F2018" t="s">
        <v>39</v>
      </c>
      <c r="G2018">
        <v>7200</v>
      </c>
      <c r="I2018" s="7"/>
    </row>
    <row r="2019" spans="1:9" x14ac:dyDescent="0.3">
      <c r="A2019">
        <v>1358679</v>
      </c>
      <c r="B2019">
        <v>144</v>
      </c>
      <c r="C2019" s="1" t="s">
        <v>108</v>
      </c>
      <c r="D2019" s="3">
        <v>45011.042361111111</v>
      </c>
      <c r="E2019" t="s">
        <v>98</v>
      </c>
      <c r="F2019" t="s">
        <v>53</v>
      </c>
      <c r="G2019">
        <v>3276</v>
      </c>
      <c r="I2019" s="7"/>
    </row>
    <row r="2020" spans="1:9" x14ac:dyDescent="0.3">
      <c r="A2020">
        <v>1359265</v>
      </c>
      <c r="B2020">
        <v>1458</v>
      </c>
      <c r="C2020" s="1" t="s">
        <v>100</v>
      </c>
      <c r="D2020" s="3">
        <v>45140.939583333333</v>
      </c>
      <c r="E2020" t="s">
        <v>97</v>
      </c>
      <c r="F2020" t="s">
        <v>24</v>
      </c>
      <c r="G2020">
        <v>7400</v>
      </c>
      <c r="I2020" s="7"/>
    </row>
    <row r="2021" spans="1:9" x14ac:dyDescent="0.3">
      <c r="A2021">
        <v>1359304</v>
      </c>
      <c r="B2021">
        <v>1033</v>
      </c>
      <c r="C2021" s="1" t="s">
        <v>113</v>
      </c>
      <c r="D2021" s="3">
        <v>45123.969444444447</v>
      </c>
      <c r="E2021" t="s">
        <v>97</v>
      </c>
      <c r="F2021" t="s">
        <v>64</v>
      </c>
      <c r="G2021">
        <v>941</v>
      </c>
      <c r="I2021" s="7"/>
    </row>
    <row r="2022" spans="1:9" x14ac:dyDescent="0.3">
      <c r="A2022">
        <v>1359599</v>
      </c>
      <c r="B2022">
        <v>883</v>
      </c>
      <c r="C2022" s="1" t="s">
        <v>99</v>
      </c>
      <c r="D2022" s="3">
        <v>45188.008333333331</v>
      </c>
      <c r="E2022" t="s">
        <v>96</v>
      </c>
      <c r="F2022" t="s">
        <v>27</v>
      </c>
      <c r="G2022">
        <v>2508</v>
      </c>
      <c r="I2022" s="7"/>
    </row>
    <row r="2023" spans="1:9" x14ac:dyDescent="0.3">
      <c r="A2023">
        <v>1360263</v>
      </c>
      <c r="B2023">
        <v>1782</v>
      </c>
      <c r="C2023" s="1" t="s">
        <v>105</v>
      </c>
      <c r="D2023" s="3">
        <v>45131.011805555558</v>
      </c>
      <c r="E2023" t="s">
        <v>191</v>
      </c>
      <c r="F2023" t="s">
        <v>5</v>
      </c>
      <c r="G2023">
        <v>7986</v>
      </c>
      <c r="I2023" s="7"/>
    </row>
    <row r="2024" spans="1:9" x14ac:dyDescent="0.3">
      <c r="A2024">
        <v>1360843</v>
      </c>
      <c r="B2024">
        <v>760</v>
      </c>
      <c r="C2024" s="1" t="s">
        <v>113</v>
      </c>
      <c r="D2024" s="3">
        <v>45079.023611111108</v>
      </c>
      <c r="E2024" t="s">
        <v>98</v>
      </c>
      <c r="F2024" t="s">
        <v>16</v>
      </c>
      <c r="G2024">
        <v>2752</v>
      </c>
      <c r="I2024" s="7"/>
    </row>
    <row r="2025" spans="1:9" x14ac:dyDescent="0.3">
      <c r="A2025">
        <v>1361770</v>
      </c>
      <c r="B2025">
        <v>1061</v>
      </c>
      <c r="C2025" s="1" t="s">
        <v>102</v>
      </c>
      <c r="D2025" s="3">
        <v>45042.004166666666</v>
      </c>
      <c r="E2025" t="s">
        <v>97</v>
      </c>
      <c r="F2025" t="s">
        <v>74</v>
      </c>
      <c r="G2025">
        <v>8962</v>
      </c>
      <c r="I2025" s="7"/>
    </row>
    <row r="2026" spans="1:9" x14ac:dyDescent="0.3">
      <c r="A2026">
        <v>1361969</v>
      </c>
      <c r="B2026">
        <v>1350</v>
      </c>
      <c r="C2026" s="1" t="s">
        <v>105</v>
      </c>
      <c r="D2026" s="3">
        <v>45051.083333333336</v>
      </c>
      <c r="E2026" t="s">
        <v>191</v>
      </c>
      <c r="F2026" t="s">
        <v>44</v>
      </c>
      <c r="G2026">
        <v>3695</v>
      </c>
      <c r="I2026" s="7"/>
    </row>
    <row r="2027" spans="1:9" x14ac:dyDescent="0.3">
      <c r="A2027">
        <v>1362369</v>
      </c>
      <c r="B2027">
        <v>230</v>
      </c>
      <c r="C2027" s="1" t="s">
        <v>99</v>
      </c>
      <c r="D2027" s="3">
        <v>44931.042361111111</v>
      </c>
      <c r="E2027" t="s">
        <v>96</v>
      </c>
      <c r="F2027" t="s">
        <v>81</v>
      </c>
      <c r="G2027">
        <v>9795</v>
      </c>
      <c r="I2027" s="7"/>
    </row>
    <row r="2028" spans="1:9" x14ac:dyDescent="0.3">
      <c r="A2028">
        <v>1362785</v>
      </c>
      <c r="B2028">
        <v>61</v>
      </c>
      <c r="C2028" s="1" t="s">
        <v>105</v>
      </c>
      <c r="D2028" s="3">
        <v>45284.97152777778</v>
      </c>
      <c r="E2028" t="s">
        <v>96</v>
      </c>
      <c r="F2028" t="s">
        <v>88</v>
      </c>
      <c r="G2028">
        <v>3114</v>
      </c>
      <c r="I2028" s="7"/>
    </row>
    <row r="2029" spans="1:9" x14ac:dyDescent="0.3">
      <c r="A2029">
        <v>1365205</v>
      </c>
      <c r="B2029">
        <v>298</v>
      </c>
      <c r="C2029" s="1" t="s">
        <v>105</v>
      </c>
      <c r="D2029" s="3">
        <v>44949.957638888889</v>
      </c>
      <c r="E2029" t="s">
        <v>98</v>
      </c>
      <c r="F2029" t="s">
        <v>86</v>
      </c>
      <c r="G2029">
        <v>7140</v>
      </c>
      <c r="I2029" s="7"/>
    </row>
    <row r="2030" spans="1:9" x14ac:dyDescent="0.3">
      <c r="A2030">
        <v>1365442</v>
      </c>
      <c r="B2030">
        <v>1707</v>
      </c>
      <c r="C2030" s="1" t="s">
        <v>100</v>
      </c>
      <c r="D2030" s="3">
        <v>44999.011805555558</v>
      </c>
      <c r="E2030" t="s">
        <v>96</v>
      </c>
      <c r="F2030" t="s">
        <v>8</v>
      </c>
      <c r="G2030">
        <v>8105</v>
      </c>
      <c r="I2030" s="7"/>
    </row>
    <row r="2031" spans="1:9" x14ac:dyDescent="0.3">
      <c r="A2031">
        <v>1365869</v>
      </c>
      <c r="B2031">
        <v>1763</v>
      </c>
      <c r="C2031" s="1" t="s">
        <v>99</v>
      </c>
      <c r="D2031" s="3">
        <v>45217.955555555556</v>
      </c>
      <c r="E2031" t="s">
        <v>97</v>
      </c>
      <c r="F2031" t="s">
        <v>90</v>
      </c>
      <c r="G2031">
        <v>8523</v>
      </c>
      <c r="I2031" s="7"/>
    </row>
    <row r="2032" spans="1:9" x14ac:dyDescent="0.3">
      <c r="A2032">
        <v>1366020</v>
      </c>
      <c r="B2032">
        <v>659</v>
      </c>
      <c r="C2032" s="1" t="s">
        <v>101</v>
      </c>
      <c r="D2032" s="3">
        <v>45148.972222222219</v>
      </c>
      <c r="E2032" t="s">
        <v>97</v>
      </c>
      <c r="F2032" t="s">
        <v>43</v>
      </c>
      <c r="G2032">
        <v>9989</v>
      </c>
      <c r="I2032" s="7"/>
    </row>
    <row r="2033" spans="1:9" x14ac:dyDescent="0.3">
      <c r="A2033">
        <v>1366848</v>
      </c>
      <c r="B2033">
        <v>1433</v>
      </c>
      <c r="C2033" s="1" t="s">
        <v>101</v>
      </c>
      <c r="D2033" s="3">
        <v>45090.040277777778</v>
      </c>
      <c r="E2033" t="s">
        <v>191</v>
      </c>
      <c r="F2033" t="s">
        <v>91</v>
      </c>
      <c r="G2033">
        <v>2562</v>
      </c>
      <c r="I2033" s="7"/>
    </row>
    <row r="2034" spans="1:9" x14ac:dyDescent="0.3">
      <c r="A2034">
        <v>1366911</v>
      </c>
      <c r="B2034">
        <v>1017</v>
      </c>
      <c r="C2034" s="1" t="s">
        <v>113</v>
      </c>
      <c r="D2034" s="3">
        <v>45168.986111111109</v>
      </c>
      <c r="E2034" t="s">
        <v>96</v>
      </c>
      <c r="F2034" t="s">
        <v>78</v>
      </c>
      <c r="G2034">
        <v>1302</v>
      </c>
      <c r="I2034" s="7"/>
    </row>
    <row r="2035" spans="1:9" x14ac:dyDescent="0.3">
      <c r="A2035">
        <v>1366955</v>
      </c>
      <c r="B2035">
        <v>1529</v>
      </c>
      <c r="C2035" s="1" t="s">
        <v>102</v>
      </c>
      <c r="D2035" s="3">
        <v>45005.03125</v>
      </c>
      <c r="E2035" t="s">
        <v>98</v>
      </c>
      <c r="F2035" t="s">
        <v>29</v>
      </c>
      <c r="G2035">
        <v>5336</v>
      </c>
      <c r="I2035" s="7"/>
    </row>
    <row r="2036" spans="1:9" x14ac:dyDescent="0.3">
      <c r="A2036">
        <v>1368464</v>
      </c>
      <c r="B2036">
        <v>414</v>
      </c>
      <c r="C2036" s="1" t="s">
        <v>113</v>
      </c>
      <c r="D2036" s="3">
        <v>45252.036111111112</v>
      </c>
      <c r="E2036" t="s">
        <v>96</v>
      </c>
      <c r="F2036" t="s">
        <v>34</v>
      </c>
      <c r="G2036">
        <v>7424</v>
      </c>
      <c r="I2036" s="7"/>
    </row>
    <row r="2037" spans="1:9" x14ac:dyDescent="0.3">
      <c r="A2037">
        <v>1369791</v>
      </c>
      <c r="B2037">
        <v>588</v>
      </c>
      <c r="C2037" s="1" t="s">
        <v>107</v>
      </c>
      <c r="D2037" s="3">
        <v>44964.046527777777</v>
      </c>
      <c r="E2037" t="s">
        <v>97</v>
      </c>
      <c r="F2037" t="s">
        <v>83</v>
      </c>
      <c r="G2037">
        <v>6758</v>
      </c>
      <c r="I2037" s="7"/>
    </row>
    <row r="2038" spans="1:9" x14ac:dyDescent="0.3">
      <c r="A2038">
        <v>1370327</v>
      </c>
      <c r="B2038">
        <v>374</v>
      </c>
      <c r="C2038" s="1" t="s">
        <v>108</v>
      </c>
      <c r="D2038" s="3">
        <v>45278.050694444442</v>
      </c>
      <c r="E2038" t="s">
        <v>98</v>
      </c>
      <c r="F2038" t="s">
        <v>40</v>
      </c>
      <c r="G2038">
        <v>9133</v>
      </c>
      <c r="I2038" s="7"/>
    </row>
    <row r="2039" spans="1:9" x14ac:dyDescent="0.3">
      <c r="A2039">
        <v>1370775</v>
      </c>
      <c r="B2039">
        <v>462</v>
      </c>
      <c r="C2039" s="1" t="s">
        <v>99</v>
      </c>
      <c r="D2039" s="3">
        <v>45039.075694444444</v>
      </c>
      <c r="E2039" t="s">
        <v>98</v>
      </c>
      <c r="F2039" t="s">
        <v>69</v>
      </c>
      <c r="G2039">
        <v>1949</v>
      </c>
      <c r="I2039" s="7"/>
    </row>
    <row r="2040" spans="1:9" x14ac:dyDescent="0.3">
      <c r="A2040">
        <v>1371197</v>
      </c>
      <c r="B2040">
        <v>1891</v>
      </c>
      <c r="C2040" s="1" t="s">
        <v>106</v>
      </c>
      <c r="D2040" s="3">
        <v>45013.008333333331</v>
      </c>
      <c r="E2040" t="s">
        <v>97</v>
      </c>
      <c r="F2040" t="s">
        <v>85</v>
      </c>
      <c r="G2040">
        <v>5430</v>
      </c>
      <c r="I2040" s="7"/>
    </row>
    <row r="2041" spans="1:9" x14ac:dyDescent="0.3">
      <c r="A2041">
        <v>1371439</v>
      </c>
      <c r="B2041">
        <v>633</v>
      </c>
      <c r="C2041" s="1" t="s">
        <v>100</v>
      </c>
      <c r="D2041" s="3">
        <v>45217.004861111112</v>
      </c>
      <c r="E2041" t="s">
        <v>96</v>
      </c>
      <c r="F2041" t="s">
        <v>43</v>
      </c>
      <c r="G2041">
        <v>4266</v>
      </c>
      <c r="I2041" s="7"/>
    </row>
    <row r="2042" spans="1:9" x14ac:dyDescent="0.3">
      <c r="A2042">
        <v>1371917</v>
      </c>
      <c r="B2042">
        <v>1407</v>
      </c>
      <c r="C2042" s="1" t="s">
        <v>99</v>
      </c>
      <c r="D2042" s="3">
        <v>45132.03402777778</v>
      </c>
      <c r="E2042" t="s">
        <v>97</v>
      </c>
      <c r="F2042" t="s">
        <v>81</v>
      </c>
      <c r="G2042">
        <v>7060</v>
      </c>
      <c r="I2042" s="7"/>
    </row>
    <row r="2043" spans="1:9" x14ac:dyDescent="0.3">
      <c r="A2043">
        <v>1373309</v>
      </c>
      <c r="B2043">
        <v>718</v>
      </c>
      <c r="C2043" s="1" t="s">
        <v>103</v>
      </c>
      <c r="D2043" s="3">
        <v>45101.036805555559</v>
      </c>
      <c r="E2043" t="s">
        <v>96</v>
      </c>
      <c r="F2043" t="s">
        <v>88</v>
      </c>
      <c r="G2043">
        <v>2634</v>
      </c>
      <c r="I2043" s="7"/>
    </row>
    <row r="2044" spans="1:9" x14ac:dyDescent="0.3">
      <c r="A2044">
        <v>1373323</v>
      </c>
      <c r="B2044">
        <v>1893</v>
      </c>
      <c r="C2044" s="1" t="s">
        <v>101</v>
      </c>
      <c r="D2044" s="3">
        <v>44971.047222222223</v>
      </c>
      <c r="E2044" t="s">
        <v>97</v>
      </c>
      <c r="F2044" t="s">
        <v>43</v>
      </c>
      <c r="G2044">
        <v>8546</v>
      </c>
      <c r="I2044" s="7"/>
    </row>
    <row r="2045" spans="1:9" x14ac:dyDescent="0.3">
      <c r="A2045">
        <v>1373414</v>
      </c>
      <c r="B2045">
        <v>613</v>
      </c>
      <c r="C2045" s="1" t="s">
        <v>113</v>
      </c>
      <c r="D2045" s="3">
        <v>44970.990277777775</v>
      </c>
      <c r="E2045" t="s">
        <v>191</v>
      </c>
      <c r="F2045" t="s">
        <v>27</v>
      </c>
      <c r="G2045">
        <v>5539</v>
      </c>
      <c r="I2045" s="7"/>
    </row>
    <row r="2046" spans="1:9" x14ac:dyDescent="0.3">
      <c r="A2046">
        <v>1374086</v>
      </c>
      <c r="B2046">
        <v>206</v>
      </c>
      <c r="C2046" s="1" t="s">
        <v>99</v>
      </c>
      <c r="D2046" s="3">
        <v>45179.987500000003</v>
      </c>
      <c r="E2046" t="s">
        <v>96</v>
      </c>
      <c r="F2046" t="s">
        <v>39</v>
      </c>
      <c r="G2046">
        <v>622</v>
      </c>
      <c r="I2046" s="7"/>
    </row>
    <row r="2047" spans="1:9" x14ac:dyDescent="0.3">
      <c r="A2047">
        <v>1376137</v>
      </c>
      <c r="B2047">
        <v>1472</v>
      </c>
      <c r="C2047" s="1" t="s">
        <v>99</v>
      </c>
      <c r="D2047" s="3">
        <v>45235.019444444442</v>
      </c>
      <c r="E2047" t="s">
        <v>191</v>
      </c>
      <c r="F2047" t="s">
        <v>24</v>
      </c>
      <c r="G2047">
        <v>7325</v>
      </c>
      <c r="I2047" s="7"/>
    </row>
    <row r="2048" spans="1:9" x14ac:dyDescent="0.3">
      <c r="A2048">
        <v>1376176</v>
      </c>
      <c r="B2048">
        <v>1887</v>
      </c>
      <c r="C2048" s="1" t="s">
        <v>105</v>
      </c>
      <c r="D2048" s="3">
        <v>44974.990277777775</v>
      </c>
      <c r="E2048" t="s">
        <v>98</v>
      </c>
      <c r="F2048" t="s">
        <v>27</v>
      </c>
      <c r="G2048">
        <v>9141</v>
      </c>
      <c r="I2048" s="7"/>
    </row>
    <row r="2049" spans="1:9" x14ac:dyDescent="0.3">
      <c r="A2049">
        <v>1376269</v>
      </c>
      <c r="B2049">
        <v>1006</v>
      </c>
      <c r="C2049" s="1" t="s">
        <v>101</v>
      </c>
      <c r="D2049" s="3">
        <v>45180.021527777775</v>
      </c>
      <c r="E2049" t="s">
        <v>98</v>
      </c>
      <c r="F2049" t="s">
        <v>31</v>
      </c>
      <c r="G2049">
        <v>1068</v>
      </c>
      <c r="I2049" s="7"/>
    </row>
    <row r="2050" spans="1:9" x14ac:dyDescent="0.3">
      <c r="A2050">
        <v>1376427</v>
      </c>
      <c r="B2050">
        <v>1430</v>
      </c>
      <c r="C2050" s="1" t="s">
        <v>99</v>
      </c>
      <c r="D2050" s="3">
        <v>45176.963194444441</v>
      </c>
      <c r="E2050" t="s">
        <v>96</v>
      </c>
      <c r="F2050" t="s">
        <v>78</v>
      </c>
      <c r="G2050">
        <v>9138</v>
      </c>
      <c r="I2050" s="7"/>
    </row>
    <row r="2051" spans="1:9" x14ac:dyDescent="0.3">
      <c r="A2051">
        <v>1376435</v>
      </c>
      <c r="B2051">
        <v>145</v>
      </c>
      <c r="C2051" s="1" t="s">
        <v>107</v>
      </c>
      <c r="D2051" s="3">
        <v>44991.986111111109</v>
      </c>
      <c r="E2051" t="s">
        <v>97</v>
      </c>
      <c r="F2051" t="s">
        <v>77</v>
      </c>
      <c r="G2051">
        <v>8109</v>
      </c>
      <c r="I2051" s="7"/>
    </row>
    <row r="2052" spans="1:9" x14ac:dyDescent="0.3">
      <c r="A2052">
        <v>1379500</v>
      </c>
      <c r="B2052">
        <v>1128</v>
      </c>
      <c r="C2052" s="1" t="s">
        <v>100</v>
      </c>
      <c r="D2052" s="3">
        <v>45132.098611111112</v>
      </c>
      <c r="E2052" t="s">
        <v>191</v>
      </c>
      <c r="F2052" t="s">
        <v>32</v>
      </c>
      <c r="G2052">
        <v>4248</v>
      </c>
      <c r="I2052" s="7"/>
    </row>
    <row r="2053" spans="1:9" x14ac:dyDescent="0.3">
      <c r="A2053">
        <v>1380014</v>
      </c>
      <c r="B2053">
        <v>914</v>
      </c>
      <c r="C2053" s="1" t="s">
        <v>99</v>
      </c>
      <c r="D2053" s="3">
        <v>45274.039583333331</v>
      </c>
      <c r="E2053" t="s">
        <v>96</v>
      </c>
      <c r="F2053" t="s">
        <v>30</v>
      </c>
      <c r="G2053">
        <v>5389</v>
      </c>
      <c r="I2053" s="7"/>
    </row>
    <row r="2054" spans="1:9" x14ac:dyDescent="0.3">
      <c r="A2054">
        <v>1383231</v>
      </c>
      <c r="B2054">
        <v>900</v>
      </c>
      <c r="C2054" s="1" t="s">
        <v>99</v>
      </c>
      <c r="D2054" s="3">
        <v>45134.992361111108</v>
      </c>
      <c r="E2054" t="s">
        <v>191</v>
      </c>
      <c r="F2054" t="s">
        <v>74</v>
      </c>
      <c r="G2054">
        <v>2730</v>
      </c>
      <c r="I2054" s="7"/>
    </row>
    <row r="2055" spans="1:9" x14ac:dyDescent="0.3">
      <c r="A2055">
        <v>1383522</v>
      </c>
      <c r="B2055">
        <v>1792</v>
      </c>
      <c r="C2055" s="1" t="s">
        <v>108</v>
      </c>
      <c r="D2055" s="3">
        <v>45020.038194444445</v>
      </c>
      <c r="E2055" t="s">
        <v>191</v>
      </c>
      <c r="F2055" t="s">
        <v>85</v>
      </c>
      <c r="G2055">
        <v>9147</v>
      </c>
      <c r="I2055" s="7"/>
    </row>
    <row r="2056" spans="1:9" x14ac:dyDescent="0.3">
      <c r="A2056">
        <v>1383688</v>
      </c>
      <c r="B2056">
        <v>271</v>
      </c>
      <c r="C2056" s="1" t="s">
        <v>99</v>
      </c>
      <c r="D2056" s="3">
        <v>44971.076388888891</v>
      </c>
      <c r="E2056" t="s">
        <v>96</v>
      </c>
      <c r="F2056" t="s">
        <v>51</v>
      </c>
      <c r="G2056">
        <v>240</v>
      </c>
      <c r="I2056" s="7"/>
    </row>
    <row r="2057" spans="1:9" x14ac:dyDescent="0.3">
      <c r="A2057">
        <v>1384019</v>
      </c>
      <c r="B2057">
        <v>1408</v>
      </c>
      <c r="C2057" s="1" t="s">
        <v>99</v>
      </c>
      <c r="D2057" s="3">
        <v>45251.074999999997</v>
      </c>
      <c r="E2057" t="s">
        <v>191</v>
      </c>
      <c r="F2057" t="s">
        <v>68</v>
      </c>
      <c r="G2057">
        <v>4853</v>
      </c>
      <c r="I2057" s="7"/>
    </row>
    <row r="2058" spans="1:9" x14ac:dyDescent="0.3">
      <c r="A2058">
        <v>1385078</v>
      </c>
      <c r="B2058">
        <v>146</v>
      </c>
      <c r="C2058" s="1" t="s">
        <v>103</v>
      </c>
      <c r="D2058" s="3">
        <v>45126.064583333333</v>
      </c>
      <c r="E2058" t="s">
        <v>97</v>
      </c>
      <c r="F2058" t="s">
        <v>79</v>
      </c>
      <c r="G2058">
        <v>1972</v>
      </c>
      <c r="I2058" s="7"/>
    </row>
    <row r="2059" spans="1:9" x14ac:dyDescent="0.3">
      <c r="A2059">
        <v>1385605</v>
      </c>
      <c r="B2059">
        <v>1850</v>
      </c>
      <c r="C2059" s="1" t="s">
        <v>109</v>
      </c>
      <c r="D2059" s="3">
        <v>45062.003472222219</v>
      </c>
      <c r="E2059" t="s">
        <v>98</v>
      </c>
      <c r="F2059" t="s">
        <v>76</v>
      </c>
      <c r="G2059">
        <v>6075</v>
      </c>
      <c r="I2059" s="7"/>
    </row>
    <row r="2060" spans="1:9" x14ac:dyDescent="0.3">
      <c r="A2060">
        <v>1385745</v>
      </c>
      <c r="B2060">
        <v>1686</v>
      </c>
      <c r="C2060" s="1" t="s">
        <v>100</v>
      </c>
      <c r="D2060" s="3">
        <v>44958.061111111114</v>
      </c>
      <c r="E2060" t="s">
        <v>96</v>
      </c>
      <c r="F2060" t="s">
        <v>27</v>
      </c>
      <c r="G2060">
        <v>5128</v>
      </c>
      <c r="I2060" s="7"/>
    </row>
    <row r="2061" spans="1:9" x14ac:dyDescent="0.3">
      <c r="A2061">
        <v>1386514</v>
      </c>
      <c r="B2061">
        <v>1892</v>
      </c>
      <c r="C2061" s="1" t="s">
        <v>99</v>
      </c>
      <c r="D2061" s="3">
        <v>45070.020138888889</v>
      </c>
      <c r="E2061" t="s">
        <v>98</v>
      </c>
      <c r="F2061" t="s">
        <v>43</v>
      </c>
      <c r="G2061">
        <v>2382</v>
      </c>
      <c r="I2061" s="7"/>
    </row>
    <row r="2062" spans="1:9" x14ac:dyDescent="0.3">
      <c r="A2062">
        <v>1386601</v>
      </c>
      <c r="B2062">
        <v>1276</v>
      </c>
      <c r="C2062" s="1" t="s">
        <v>100</v>
      </c>
      <c r="D2062" s="3">
        <v>45026.027777777781</v>
      </c>
      <c r="E2062" t="s">
        <v>97</v>
      </c>
      <c r="F2062" t="s">
        <v>43</v>
      </c>
      <c r="G2062">
        <v>4677</v>
      </c>
      <c r="I2062" s="7"/>
    </row>
    <row r="2063" spans="1:9" x14ac:dyDescent="0.3">
      <c r="A2063">
        <v>1387867</v>
      </c>
      <c r="B2063">
        <v>322</v>
      </c>
      <c r="C2063" s="1" t="s">
        <v>113</v>
      </c>
      <c r="D2063" s="3">
        <v>45068.05</v>
      </c>
      <c r="E2063" t="s">
        <v>98</v>
      </c>
      <c r="F2063" t="s">
        <v>4</v>
      </c>
      <c r="G2063">
        <v>7080</v>
      </c>
      <c r="I2063" s="7"/>
    </row>
    <row r="2064" spans="1:9" x14ac:dyDescent="0.3">
      <c r="A2064">
        <v>1389485</v>
      </c>
      <c r="B2064">
        <v>607</v>
      </c>
      <c r="C2064" s="1" t="s">
        <v>106</v>
      </c>
      <c r="D2064" s="3">
        <v>45236.022916666669</v>
      </c>
      <c r="E2064" t="s">
        <v>98</v>
      </c>
      <c r="F2064" t="s">
        <v>19</v>
      </c>
      <c r="G2064">
        <v>8449</v>
      </c>
      <c r="I2064" s="7"/>
    </row>
    <row r="2065" spans="1:9" x14ac:dyDescent="0.3">
      <c r="A2065">
        <v>1389680</v>
      </c>
      <c r="B2065">
        <v>888</v>
      </c>
      <c r="C2065" s="1" t="s">
        <v>108</v>
      </c>
      <c r="D2065" s="3">
        <v>44936.015277777777</v>
      </c>
      <c r="E2065" t="s">
        <v>191</v>
      </c>
      <c r="F2065" t="s">
        <v>82</v>
      </c>
      <c r="G2065">
        <v>9670</v>
      </c>
      <c r="I2065" s="7"/>
    </row>
    <row r="2066" spans="1:9" x14ac:dyDescent="0.3">
      <c r="A2066">
        <v>1391439</v>
      </c>
      <c r="B2066">
        <v>811</v>
      </c>
      <c r="C2066" s="1" t="s">
        <v>113</v>
      </c>
      <c r="D2066" s="3">
        <v>45246.940972222219</v>
      </c>
      <c r="E2066" t="s">
        <v>98</v>
      </c>
      <c r="F2066" t="s">
        <v>21</v>
      </c>
      <c r="G2066">
        <v>6152</v>
      </c>
      <c r="I2066" s="7"/>
    </row>
    <row r="2067" spans="1:9" x14ac:dyDescent="0.3">
      <c r="A2067">
        <v>1391623</v>
      </c>
      <c r="B2067">
        <v>606</v>
      </c>
      <c r="C2067" s="1" t="s">
        <v>99</v>
      </c>
      <c r="D2067" s="3">
        <v>45117.974999999999</v>
      </c>
      <c r="E2067" t="s">
        <v>98</v>
      </c>
      <c r="F2067" t="s">
        <v>66</v>
      </c>
      <c r="G2067">
        <v>6445</v>
      </c>
      <c r="I2067" s="7"/>
    </row>
    <row r="2068" spans="1:9" x14ac:dyDescent="0.3">
      <c r="A2068">
        <v>1392838</v>
      </c>
      <c r="B2068">
        <v>1138</v>
      </c>
      <c r="C2068" s="1" t="s">
        <v>101</v>
      </c>
      <c r="D2068" s="3">
        <v>45137.979861111111</v>
      </c>
      <c r="E2068" t="s">
        <v>96</v>
      </c>
      <c r="F2068" t="s">
        <v>78</v>
      </c>
      <c r="G2068">
        <v>1617</v>
      </c>
      <c r="I2068" s="7"/>
    </row>
    <row r="2069" spans="1:9" x14ac:dyDescent="0.3">
      <c r="A2069">
        <v>1393397</v>
      </c>
      <c r="B2069">
        <v>73</v>
      </c>
      <c r="C2069" s="1" t="s">
        <v>109</v>
      </c>
      <c r="D2069" s="3">
        <v>45021.022222222222</v>
      </c>
      <c r="E2069" t="s">
        <v>96</v>
      </c>
      <c r="F2069" t="s">
        <v>5</v>
      </c>
      <c r="G2069">
        <v>7174</v>
      </c>
      <c r="I2069" s="7"/>
    </row>
    <row r="2070" spans="1:9" x14ac:dyDescent="0.3">
      <c r="A2070">
        <v>1393864</v>
      </c>
      <c r="B2070">
        <v>1794</v>
      </c>
      <c r="C2070" s="1" t="s">
        <v>101</v>
      </c>
      <c r="D2070" s="3">
        <v>45114.072916666664</v>
      </c>
      <c r="E2070" t="s">
        <v>97</v>
      </c>
      <c r="F2070" t="s">
        <v>43</v>
      </c>
      <c r="G2070">
        <v>3135</v>
      </c>
      <c r="I2070" s="7"/>
    </row>
    <row r="2071" spans="1:9" x14ac:dyDescent="0.3">
      <c r="A2071">
        <v>1395655</v>
      </c>
      <c r="B2071">
        <v>345</v>
      </c>
      <c r="C2071" s="1" t="s">
        <v>113</v>
      </c>
      <c r="D2071" s="3">
        <v>45150.02847222222</v>
      </c>
      <c r="E2071" t="s">
        <v>98</v>
      </c>
      <c r="F2071" t="s">
        <v>27</v>
      </c>
      <c r="G2071">
        <v>8180</v>
      </c>
      <c r="I2071" s="7"/>
    </row>
    <row r="2072" spans="1:9" x14ac:dyDescent="0.3">
      <c r="A2072">
        <v>1395839</v>
      </c>
      <c r="B2072">
        <v>163</v>
      </c>
      <c r="C2072" s="1" t="s">
        <v>99</v>
      </c>
      <c r="D2072" s="3">
        <v>45070.011111111111</v>
      </c>
      <c r="E2072" t="s">
        <v>98</v>
      </c>
      <c r="F2072" t="s">
        <v>27</v>
      </c>
      <c r="G2072">
        <v>2045</v>
      </c>
      <c r="I2072" s="7"/>
    </row>
    <row r="2073" spans="1:9" x14ac:dyDescent="0.3">
      <c r="A2073">
        <v>1396020</v>
      </c>
      <c r="B2073">
        <v>1139</v>
      </c>
      <c r="C2073" s="1" t="s">
        <v>99</v>
      </c>
      <c r="D2073" s="3">
        <v>45282.981249999997</v>
      </c>
      <c r="E2073" t="s">
        <v>96</v>
      </c>
      <c r="F2073" t="s">
        <v>27</v>
      </c>
      <c r="G2073">
        <v>5055</v>
      </c>
      <c r="I2073" s="7"/>
    </row>
    <row r="2074" spans="1:9" x14ac:dyDescent="0.3">
      <c r="A2074">
        <v>1396650</v>
      </c>
      <c r="B2074">
        <v>1751</v>
      </c>
      <c r="C2074" s="1" t="s">
        <v>99</v>
      </c>
      <c r="D2074" s="3">
        <v>45272.022916666669</v>
      </c>
      <c r="E2074" t="s">
        <v>97</v>
      </c>
      <c r="F2074" t="s">
        <v>21</v>
      </c>
      <c r="G2074">
        <v>9911</v>
      </c>
      <c r="I2074" s="7"/>
    </row>
    <row r="2075" spans="1:9" x14ac:dyDescent="0.3">
      <c r="A2075">
        <v>1398659</v>
      </c>
      <c r="B2075">
        <v>1366</v>
      </c>
      <c r="C2075" s="1" t="s">
        <v>99</v>
      </c>
      <c r="D2075" s="3">
        <v>45259.000694444447</v>
      </c>
      <c r="E2075" t="s">
        <v>97</v>
      </c>
      <c r="F2075" t="s">
        <v>12</v>
      </c>
      <c r="G2075">
        <v>1845</v>
      </c>
      <c r="I2075" s="7"/>
    </row>
    <row r="2076" spans="1:9" x14ac:dyDescent="0.3">
      <c r="A2076">
        <v>1399773</v>
      </c>
      <c r="B2076">
        <v>1990</v>
      </c>
      <c r="C2076" s="1" t="s">
        <v>99</v>
      </c>
      <c r="D2076" s="3">
        <v>44929.00277777778</v>
      </c>
      <c r="E2076" t="s">
        <v>96</v>
      </c>
      <c r="F2076" t="s">
        <v>29</v>
      </c>
      <c r="G2076">
        <v>6970</v>
      </c>
      <c r="I2076" s="7"/>
    </row>
    <row r="2077" spans="1:9" x14ac:dyDescent="0.3">
      <c r="A2077">
        <v>1400564</v>
      </c>
      <c r="B2077">
        <v>768</v>
      </c>
      <c r="C2077" s="1" t="s">
        <v>99</v>
      </c>
      <c r="D2077" s="3">
        <v>45188.05972222222</v>
      </c>
      <c r="E2077" t="s">
        <v>97</v>
      </c>
      <c r="F2077" t="s">
        <v>24</v>
      </c>
      <c r="G2077">
        <v>5190</v>
      </c>
      <c r="I2077" s="7"/>
    </row>
    <row r="2078" spans="1:9" x14ac:dyDescent="0.3">
      <c r="A2078">
        <v>1400596</v>
      </c>
      <c r="B2078">
        <v>367</v>
      </c>
      <c r="C2078" s="1" t="s">
        <v>113</v>
      </c>
      <c r="D2078" s="3">
        <v>45159.963888888888</v>
      </c>
      <c r="E2078" t="s">
        <v>191</v>
      </c>
      <c r="F2078" t="s">
        <v>86</v>
      </c>
      <c r="G2078">
        <v>680</v>
      </c>
      <c r="I2078" s="7"/>
    </row>
    <row r="2079" spans="1:9" x14ac:dyDescent="0.3">
      <c r="A2079">
        <v>1401727</v>
      </c>
      <c r="B2079">
        <v>637</v>
      </c>
      <c r="C2079" s="1" t="s">
        <v>99</v>
      </c>
      <c r="D2079" s="3">
        <v>45152.024305555555</v>
      </c>
      <c r="E2079" t="s">
        <v>96</v>
      </c>
      <c r="F2079" t="s">
        <v>31</v>
      </c>
      <c r="G2079">
        <v>4277</v>
      </c>
      <c r="I2079" s="7"/>
    </row>
    <row r="2080" spans="1:9" x14ac:dyDescent="0.3">
      <c r="A2080">
        <v>1404328</v>
      </c>
      <c r="B2080">
        <v>1469</v>
      </c>
      <c r="C2080" s="1" t="s">
        <v>107</v>
      </c>
      <c r="D2080" s="3">
        <v>44980.013888888891</v>
      </c>
      <c r="E2080" t="s">
        <v>97</v>
      </c>
      <c r="F2080" t="s">
        <v>90</v>
      </c>
      <c r="G2080">
        <v>4532</v>
      </c>
      <c r="I2080" s="7"/>
    </row>
    <row r="2081" spans="1:9" x14ac:dyDescent="0.3">
      <c r="A2081">
        <v>1404963</v>
      </c>
      <c r="B2081">
        <v>69</v>
      </c>
      <c r="C2081" s="1" t="s">
        <v>99</v>
      </c>
      <c r="D2081" s="3">
        <v>45278.038194444445</v>
      </c>
      <c r="E2081" t="s">
        <v>98</v>
      </c>
      <c r="F2081" t="s">
        <v>33</v>
      </c>
      <c r="G2081">
        <v>1572</v>
      </c>
      <c r="I2081" s="7"/>
    </row>
    <row r="2082" spans="1:9" x14ac:dyDescent="0.3">
      <c r="A2082">
        <v>1405341</v>
      </c>
      <c r="B2082">
        <v>749</v>
      </c>
      <c r="C2082" s="1" t="s">
        <v>106</v>
      </c>
      <c r="D2082" s="3">
        <v>45115.061111111114</v>
      </c>
      <c r="E2082" t="s">
        <v>98</v>
      </c>
      <c r="F2082" t="s">
        <v>91</v>
      </c>
      <c r="G2082">
        <v>1177</v>
      </c>
      <c r="I2082" s="7"/>
    </row>
    <row r="2083" spans="1:9" x14ac:dyDescent="0.3">
      <c r="A2083">
        <v>1405517</v>
      </c>
      <c r="B2083">
        <v>1790</v>
      </c>
      <c r="C2083" s="1" t="s">
        <v>99</v>
      </c>
      <c r="D2083" s="3">
        <v>45075.036805555559</v>
      </c>
      <c r="E2083" t="s">
        <v>191</v>
      </c>
      <c r="F2083" t="s">
        <v>35</v>
      </c>
      <c r="G2083">
        <v>8268</v>
      </c>
      <c r="I2083" s="7"/>
    </row>
    <row r="2084" spans="1:9" x14ac:dyDescent="0.3">
      <c r="A2084">
        <v>1407976</v>
      </c>
      <c r="B2084">
        <v>569</v>
      </c>
      <c r="C2084" s="1" t="s">
        <v>99</v>
      </c>
      <c r="D2084" s="3">
        <v>45018.972916666666</v>
      </c>
      <c r="E2084" t="s">
        <v>96</v>
      </c>
      <c r="F2084" t="s">
        <v>36</v>
      </c>
      <c r="G2084">
        <v>8751</v>
      </c>
      <c r="I2084" s="7"/>
    </row>
    <row r="2085" spans="1:9" x14ac:dyDescent="0.3">
      <c r="A2085">
        <v>1409071</v>
      </c>
      <c r="B2085">
        <v>807</v>
      </c>
      <c r="C2085" s="1" t="s">
        <v>102</v>
      </c>
      <c r="D2085" s="3">
        <v>45041.968055555553</v>
      </c>
      <c r="E2085" t="s">
        <v>191</v>
      </c>
      <c r="F2085" t="s">
        <v>37</v>
      </c>
      <c r="G2085">
        <v>1067</v>
      </c>
      <c r="I2085" s="7"/>
    </row>
    <row r="2086" spans="1:9" x14ac:dyDescent="0.3">
      <c r="A2086">
        <v>1409253</v>
      </c>
      <c r="B2086">
        <v>1099</v>
      </c>
      <c r="C2086" s="1" t="s">
        <v>100</v>
      </c>
      <c r="D2086" s="3">
        <v>45019.978472222225</v>
      </c>
      <c r="E2086" t="s">
        <v>191</v>
      </c>
      <c r="F2086" t="s">
        <v>27</v>
      </c>
      <c r="G2086">
        <v>136</v>
      </c>
      <c r="I2086" s="7"/>
    </row>
    <row r="2087" spans="1:9" x14ac:dyDescent="0.3">
      <c r="A2087">
        <v>1409459</v>
      </c>
      <c r="B2087">
        <v>843</v>
      </c>
      <c r="C2087" s="1" t="s">
        <v>99</v>
      </c>
      <c r="D2087" s="3">
        <v>45067.015277777777</v>
      </c>
      <c r="E2087" t="s">
        <v>97</v>
      </c>
      <c r="F2087" t="s">
        <v>65</v>
      </c>
      <c r="G2087">
        <v>6955</v>
      </c>
      <c r="I2087" s="7"/>
    </row>
    <row r="2088" spans="1:9" x14ac:dyDescent="0.3">
      <c r="A2088">
        <v>1409549</v>
      </c>
      <c r="B2088">
        <v>915</v>
      </c>
      <c r="C2088" s="1" t="s">
        <v>100</v>
      </c>
      <c r="D2088" s="3">
        <v>45129.002083333333</v>
      </c>
      <c r="E2088" t="s">
        <v>97</v>
      </c>
      <c r="F2088" t="s">
        <v>23</v>
      </c>
      <c r="G2088">
        <v>8235</v>
      </c>
      <c r="I2088" s="7"/>
    </row>
    <row r="2089" spans="1:9" x14ac:dyDescent="0.3">
      <c r="A2089">
        <v>1409687</v>
      </c>
      <c r="B2089">
        <v>1475</v>
      </c>
      <c r="C2089" s="1" t="s">
        <v>105</v>
      </c>
      <c r="D2089" s="3">
        <v>45019.037499999999</v>
      </c>
      <c r="E2089" t="s">
        <v>191</v>
      </c>
      <c r="F2089" t="s">
        <v>40</v>
      </c>
      <c r="G2089">
        <v>3268</v>
      </c>
      <c r="I2089" s="7"/>
    </row>
    <row r="2090" spans="1:9" x14ac:dyDescent="0.3">
      <c r="A2090">
        <v>1411077</v>
      </c>
      <c r="B2090">
        <v>1545</v>
      </c>
      <c r="C2090" s="1" t="s">
        <v>103</v>
      </c>
      <c r="D2090" s="3">
        <v>45092.00277777778</v>
      </c>
      <c r="E2090" t="s">
        <v>191</v>
      </c>
      <c r="F2090" t="s">
        <v>95</v>
      </c>
      <c r="G2090">
        <v>6186</v>
      </c>
      <c r="I2090" s="7"/>
    </row>
    <row r="2091" spans="1:9" x14ac:dyDescent="0.3">
      <c r="A2091">
        <v>1411455</v>
      </c>
      <c r="B2091">
        <v>1416</v>
      </c>
      <c r="C2091" s="1" t="s">
        <v>99</v>
      </c>
      <c r="D2091" s="3">
        <v>45010.982638888891</v>
      </c>
      <c r="E2091" t="s">
        <v>96</v>
      </c>
      <c r="F2091" t="s">
        <v>42</v>
      </c>
      <c r="G2091">
        <v>8932</v>
      </c>
      <c r="I2091" s="7"/>
    </row>
    <row r="2092" spans="1:9" x14ac:dyDescent="0.3">
      <c r="A2092">
        <v>1412551</v>
      </c>
      <c r="B2092">
        <v>610</v>
      </c>
      <c r="C2092" s="1" t="s">
        <v>100</v>
      </c>
      <c r="D2092" s="3">
        <v>45176.007638888892</v>
      </c>
      <c r="E2092" t="s">
        <v>96</v>
      </c>
      <c r="F2092" t="s">
        <v>43</v>
      </c>
      <c r="G2092">
        <v>425</v>
      </c>
      <c r="I2092" s="7"/>
    </row>
    <row r="2093" spans="1:9" x14ac:dyDescent="0.3">
      <c r="A2093">
        <v>1414158</v>
      </c>
      <c r="B2093">
        <v>789</v>
      </c>
      <c r="C2093" s="1" t="s">
        <v>100</v>
      </c>
      <c r="D2093" s="3">
        <v>45005.045138888891</v>
      </c>
      <c r="E2093" t="s">
        <v>97</v>
      </c>
      <c r="F2093" t="s">
        <v>15</v>
      </c>
      <c r="G2093">
        <v>8686</v>
      </c>
      <c r="I2093" s="7"/>
    </row>
    <row r="2094" spans="1:9" x14ac:dyDescent="0.3">
      <c r="A2094">
        <v>1416529</v>
      </c>
      <c r="B2094">
        <v>1980</v>
      </c>
      <c r="C2094" s="1" t="s">
        <v>110</v>
      </c>
      <c r="D2094" s="3">
        <v>45104.004861111112</v>
      </c>
      <c r="E2094" t="s">
        <v>97</v>
      </c>
      <c r="F2094" t="s">
        <v>12</v>
      </c>
      <c r="G2094">
        <v>576</v>
      </c>
      <c r="I2094" s="7"/>
    </row>
    <row r="2095" spans="1:9" x14ac:dyDescent="0.3">
      <c r="A2095">
        <v>1417112</v>
      </c>
      <c r="B2095">
        <v>1938</v>
      </c>
      <c r="C2095" s="1"/>
      <c r="D2095" s="3">
        <v>45064.032638888886</v>
      </c>
      <c r="E2095" t="s">
        <v>191</v>
      </c>
      <c r="F2095" t="s">
        <v>29</v>
      </c>
      <c r="G2095">
        <v>2520</v>
      </c>
      <c r="I2095" s="7"/>
    </row>
    <row r="2096" spans="1:9" x14ac:dyDescent="0.3">
      <c r="A2096">
        <v>1417673</v>
      </c>
      <c r="B2096">
        <v>1947</v>
      </c>
      <c r="C2096" s="1" t="s">
        <v>105</v>
      </c>
      <c r="D2096" s="3">
        <v>45049.069444444445</v>
      </c>
      <c r="E2096" t="s">
        <v>98</v>
      </c>
      <c r="F2096" t="s">
        <v>27</v>
      </c>
      <c r="G2096">
        <v>8765</v>
      </c>
      <c r="I2096" s="7"/>
    </row>
    <row r="2097" spans="1:9" x14ac:dyDescent="0.3">
      <c r="A2097">
        <v>1418125</v>
      </c>
      <c r="B2097">
        <v>1496</v>
      </c>
      <c r="C2097" s="1" t="s">
        <v>99</v>
      </c>
      <c r="D2097" s="3">
        <v>45150.031944444447</v>
      </c>
      <c r="E2097" t="s">
        <v>98</v>
      </c>
      <c r="F2097" t="s">
        <v>45</v>
      </c>
      <c r="G2097">
        <v>8586</v>
      </c>
      <c r="I2097" s="7"/>
    </row>
    <row r="2098" spans="1:9" x14ac:dyDescent="0.3">
      <c r="A2098">
        <v>1420227</v>
      </c>
      <c r="B2098">
        <v>1540</v>
      </c>
      <c r="C2098" s="1" t="s">
        <v>101</v>
      </c>
      <c r="D2098" s="3">
        <v>45007.022222222222</v>
      </c>
      <c r="E2098" t="s">
        <v>98</v>
      </c>
      <c r="F2098" t="s">
        <v>43</v>
      </c>
      <c r="G2098">
        <v>615</v>
      </c>
      <c r="I2098" s="7"/>
    </row>
    <row r="2099" spans="1:9" x14ac:dyDescent="0.3">
      <c r="A2099">
        <v>1420448</v>
      </c>
      <c r="B2099">
        <v>1708</v>
      </c>
      <c r="C2099" s="1" t="s">
        <v>100</v>
      </c>
      <c r="D2099" s="3">
        <v>45025.984027777777</v>
      </c>
      <c r="E2099" t="s">
        <v>98</v>
      </c>
      <c r="F2099" t="s">
        <v>60</v>
      </c>
      <c r="G2099">
        <v>5060</v>
      </c>
      <c r="I2099" s="7"/>
    </row>
    <row r="2100" spans="1:9" x14ac:dyDescent="0.3">
      <c r="A2100">
        <v>1420854</v>
      </c>
      <c r="B2100">
        <v>1759</v>
      </c>
      <c r="C2100" s="1" t="s">
        <v>105</v>
      </c>
      <c r="D2100" s="3">
        <v>45205.977083333331</v>
      </c>
      <c r="E2100" t="s">
        <v>98</v>
      </c>
      <c r="F2100" t="s">
        <v>90</v>
      </c>
      <c r="G2100">
        <v>1964</v>
      </c>
      <c r="I2100" s="7"/>
    </row>
    <row r="2101" spans="1:9" x14ac:dyDescent="0.3">
      <c r="A2101">
        <v>1421840</v>
      </c>
      <c r="B2101">
        <v>1128</v>
      </c>
      <c r="C2101" s="1" t="s">
        <v>100</v>
      </c>
      <c r="D2101" s="3">
        <v>45178.984722222223</v>
      </c>
      <c r="E2101" t="s">
        <v>97</v>
      </c>
      <c r="F2101" t="s">
        <v>14</v>
      </c>
      <c r="G2101">
        <v>1084</v>
      </c>
      <c r="I2101" s="7"/>
    </row>
    <row r="2102" spans="1:9" x14ac:dyDescent="0.3">
      <c r="A2102">
        <v>1422378</v>
      </c>
      <c r="B2102">
        <v>684</v>
      </c>
      <c r="C2102" s="1" t="s">
        <v>102</v>
      </c>
      <c r="D2102" s="3">
        <v>45236.007638888892</v>
      </c>
      <c r="E2102" t="s">
        <v>98</v>
      </c>
      <c r="F2102" t="s">
        <v>27</v>
      </c>
      <c r="G2102">
        <v>3274</v>
      </c>
      <c r="I2102" s="7"/>
    </row>
    <row r="2103" spans="1:9" x14ac:dyDescent="0.3">
      <c r="A2103">
        <v>1422755</v>
      </c>
      <c r="B2103">
        <v>830</v>
      </c>
      <c r="C2103" s="1" t="s">
        <v>100</v>
      </c>
      <c r="D2103" s="3">
        <v>45226.00277777778</v>
      </c>
      <c r="E2103" t="s">
        <v>97</v>
      </c>
      <c r="F2103" t="s">
        <v>7</v>
      </c>
      <c r="G2103">
        <v>7502</v>
      </c>
      <c r="I2103" s="7"/>
    </row>
    <row r="2104" spans="1:9" x14ac:dyDescent="0.3">
      <c r="A2104">
        <v>1423052</v>
      </c>
      <c r="B2104">
        <v>536</v>
      </c>
      <c r="C2104" s="1" t="s">
        <v>109</v>
      </c>
      <c r="D2104" s="3">
        <v>44953.040277777778</v>
      </c>
      <c r="E2104" t="s">
        <v>98</v>
      </c>
      <c r="F2104" t="s">
        <v>9</v>
      </c>
      <c r="G2104">
        <v>8357</v>
      </c>
      <c r="I2104" s="7"/>
    </row>
    <row r="2105" spans="1:9" x14ac:dyDescent="0.3">
      <c r="A2105">
        <v>1424219</v>
      </c>
      <c r="B2105">
        <v>1706</v>
      </c>
      <c r="C2105" s="1" t="s">
        <v>99</v>
      </c>
      <c r="D2105" s="3">
        <v>45139.006249999999</v>
      </c>
      <c r="E2105" t="s">
        <v>97</v>
      </c>
      <c r="F2105" t="s">
        <v>48</v>
      </c>
      <c r="G2105">
        <v>2522</v>
      </c>
      <c r="I2105" s="7"/>
    </row>
    <row r="2106" spans="1:9" x14ac:dyDescent="0.3">
      <c r="A2106">
        <v>1424531</v>
      </c>
      <c r="B2106">
        <v>1425</v>
      </c>
      <c r="C2106" s="1" t="s">
        <v>101</v>
      </c>
      <c r="D2106" s="3">
        <v>45024.957638888889</v>
      </c>
      <c r="E2106" t="s">
        <v>97</v>
      </c>
      <c r="F2106" t="s">
        <v>14</v>
      </c>
      <c r="G2106">
        <v>5390</v>
      </c>
      <c r="I2106" s="7"/>
    </row>
    <row r="2107" spans="1:9" x14ac:dyDescent="0.3">
      <c r="A2107">
        <v>1424927</v>
      </c>
      <c r="B2107">
        <v>176</v>
      </c>
      <c r="C2107" s="1" t="s">
        <v>100</v>
      </c>
      <c r="D2107" s="3">
        <v>45264.003472222219</v>
      </c>
      <c r="E2107" t="s">
        <v>98</v>
      </c>
      <c r="F2107" t="s">
        <v>61</v>
      </c>
      <c r="G2107">
        <v>9104</v>
      </c>
      <c r="I2107" s="7"/>
    </row>
    <row r="2108" spans="1:9" x14ac:dyDescent="0.3">
      <c r="A2108">
        <v>1425405</v>
      </c>
      <c r="B2108">
        <v>1220</v>
      </c>
      <c r="C2108" s="1" t="s">
        <v>99</v>
      </c>
      <c r="D2108" s="3">
        <v>45070.004861111112</v>
      </c>
      <c r="E2108" t="s">
        <v>191</v>
      </c>
      <c r="F2108" t="s">
        <v>65</v>
      </c>
      <c r="G2108">
        <v>6403</v>
      </c>
      <c r="I2108" s="7"/>
    </row>
    <row r="2109" spans="1:9" x14ac:dyDescent="0.3">
      <c r="A2109">
        <v>1426596</v>
      </c>
      <c r="B2109">
        <v>1768</v>
      </c>
      <c r="C2109" s="1" t="s">
        <v>99</v>
      </c>
      <c r="D2109" s="3">
        <v>45281.023611111108</v>
      </c>
      <c r="E2109" t="s">
        <v>97</v>
      </c>
      <c r="F2109" t="s">
        <v>17</v>
      </c>
      <c r="G2109">
        <v>3187</v>
      </c>
      <c r="I2109" s="7"/>
    </row>
    <row r="2110" spans="1:9" x14ac:dyDescent="0.3">
      <c r="A2110">
        <v>1427947</v>
      </c>
      <c r="B2110">
        <v>823</v>
      </c>
      <c r="C2110" s="1" t="s">
        <v>100</v>
      </c>
      <c r="D2110" s="3">
        <v>44951.091666666667</v>
      </c>
      <c r="E2110" t="s">
        <v>98</v>
      </c>
      <c r="F2110" t="s">
        <v>18</v>
      </c>
      <c r="G2110">
        <v>4859</v>
      </c>
      <c r="I2110" s="7"/>
    </row>
    <row r="2111" spans="1:9" x14ac:dyDescent="0.3">
      <c r="A2111">
        <v>1428296</v>
      </c>
      <c r="B2111">
        <v>80</v>
      </c>
      <c r="C2111" s="1" t="s">
        <v>99</v>
      </c>
      <c r="D2111" s="3">
        <v>45066.038194444445</v>
      </c>
      <c r="E2111" t="s">
        <v>97</v>
      </c>
      <c r="F2111" t="s">
        <v>89</v>
      </c>
      <c r="G2111">
        <v>1637</v>
      </c>
      <c r="I2111" s="7"/>
    </row>
    <row r="2112" spans="1:9" x14ac:dyDescent="0.3">
      <c r="A2112">
        <v>1428328</v>
      </c>
      <c r="B2112">
        <v>1988</v>
      </c>
      <c r="C2112" s="1" t="s">
        <v>99</v>
      </c>
      <c r="D2112" s="3">
        <v>45044.057638888888</v>
      </c>
      <c r="E2112" t="s">
        <v>98</v>
      </c>
      <c r="F2112" t="s">
        <v>79</v>
      </c>
      <c r="G2112">
        <v>2435</v>
      </c>
      <c r="I2112" s="7"/>
    </row>
    <row r="2113" spans="1:9" x14ac:dyDescent="0.3">
      <c r="A2113">
        <v>1429209</v>
      </c>
      <c r="B2113">
        <v>701</v>
      </c>
      <c r="C2113" s="1" t="s">
        <v>113</v>
      </c>
      <c r="D2113" s="3">
        <v>45264.052777777775</v>
      </c>
      <c r="E2113" t="s">
        <v>191</v>
      </c>
      <c r="F2113" t="s">
        <v>51</v>
      </c>
      <c r="G2113">
        <v>1494</v>
      </c>
      <c r="I2113" s="7"/>
    </row>
    <row r="2114" spans="1:9" x14ac:dyDescent="0.3">
      <c r="A2114">
        <v>1432252</v>
      </c>
      <c r="B2114">
        <v>286</v>
      </c>
      <c r="C2114" s="1" t="s">
        <v>99</v>
      </c>
      <c r="D2114" s="3">
        <v>44930.030555555553</v>
      </c>
      <c r="E2114" t="s">
        <v>191</v>
      </c>
      <c r="F2114" t="s">
        <v>9</v>
      </c>
      <c r="G2114">
        <v>4443</v>
      </c>
      <c r="I2114" s="7"/>
    </row>
    <row r="2115" spans="1:9" x14ac:dyDescent="0.3">
      <c r="A2115">
        <v>1433358</v>
      </c>
      <c r="B2115">
        <v>125</v>
      </c>
      <c r="C2115" s="1" t="s">
        <v>105</v>
      </c>
      <c r="D2115" s="3">
        <v>45076.013888888891</v>
      </c>
      <c r="E2115" t="s">
        <v>96</v>
      </c>
      <c r="F2115" t="s">
        <v>90</v>
      </c>
      <c r="G2115">
        <v>7762</v>
      </c>
      <c r="I2115" s="7"/>
    </row>
    <row r="2116" spans="1:9" x14ac:dyDescent="0.3">
      <c r="A2116">
        <v>1436270</v>
      </c>
      <c r="B2116">
        <v>1052</v>
      </c>
      <c r="C2116" s="1" t="s">
        <v>109</v>
      </c>
      <c r="D2116" s="3">
        <v>45101.070138888892</v>
      </c>
      <c r="E2116" t="s">
        <v>97</v>
      </c>
      <c r="F2116" t="s">
        <v>57</v>
      </c>
      <c r="G2116">
        <v>1360</v>
      </c>
      <c r="I2116" s="7"/>
    </row>
    <row r="2117" spans="1:9" x14ac:dyDescent="0.3">
      <c r="A2117">
        <v>1437527</v>
      </c>
      <c r="B2117">
        <v>1495</v>
      </c>
      <c r="C2117" s="1" t="s">
        <v>108</v>
      </c>
      <c r="D2117" s="3">
        <v>44982.032638888886</v>
      </c>
      <c r="E2117" t="s">
        <v>98</v>
      </c>
      <c r="F2117" t="s">
        <v>92</v>
      </c>
      <c r="G2117">
        <v>2234</v>
      </c>
      <c r="I2117" s="7"/>
    </row>
    <row r="2118" spans="1:9" x14ac:dyDescent="0.3">
      <c r="A2118">
        <v>1437873</v>
      </c>
      <c r="B2118">
        <v>493</v>
      </c>
      <c r="C2118" s="1" t="s">
        <v>99</v>
      </c>
      <c r="D2118" s="3">
        <v>45052.993750000001</v>
      </c>
      <c r="E2118" t="s">
        <v>98</v>
      </c>
      <c r="F2118" t="s">
        <v>24</v>
      </c>
      <c r="G2118">
        <v>5373</v>
      </c>
      <c r="I2118" s="7"/>
    </row>
    <row r="2119" spans="1:9" x14ac:dyDescent="0.3">
      <c r="A2119">
        <v>1438232</v>
      </c>
      <c r="B2119">
        <v>1388</v>
      </c>
      <c r="C2119" s="1" t="s">
        <v>106</v>
      </c>
      <c r="D2119" s="3">
        <v>45016.033333333333</v>
      </c>
      <c r="E2119" t="s">
        <v>191</v>
      </c>
      <c r="F2119" t="s">
        <v>18</v>
      </c>
      <c r="G2119">
        <v>8781</v>
      </c>
      <c r="I2119" s="7"/>
    </row>
    <row r="2120" spans="1:9" x14ac:dyDescent="0.3">
      <c r="A2120">
        <v>1438726</v>
      </c>
      <c r="B2120">
        <v>1037</v>
      </c>
      <c r="C2120" s="1" t="s">
        <v>113</v>
      </c>
      <c r="D2120" s="3">
        <v>45194.001388888886</v>
      </c>
      <c r="E2120" t="s">
        <v>191</v>
      </c>
      <c r="F2120" t="s">
        <v>27</v>
      </c>
      <c r="G2120">
        <v>2991</v>
      </c>
      <c r="I2120" s="7"/>
    </row>
    <row r="2121" spans="1:9" x14ac:dyDescent="0.3">
      <c r="A2121">
        <v>1438926</v>
      </c>
      <c r="B2121">
        <v>367</v>
      </c>
      <c r="C2121" s="1" t="s">
        <v>113</v>
      </c>
      <c r="D2121" s="3">
        <v>45042.943749999999</v>
      </c>
      <c r="E2121" t="s">
        <v>97</v>
      </c>
      <c r="F2121" t="s">
        <v>5</v>
      </c>
      <c r="G2121">
        <v>3956</v>
      </c>
      <c r="I2121" s="7"/>
    </row>
    <row r="2122" spans="1:9" x14ac:dyDescent="0.3">
      <c r="A2122">
        <v>1439951</v>
      </c>
      <c r="B2122">
        <v>1852</v>
      </c>
      <c r="C2122" s="1" t="s">
        <v>107</v>
      </c>
      <c r="D2122" s="3">
        <v>45146.980555555558</v>
      </c>
      <c r="E2122" t="s">
        <v>191</v>
      </c>
      <c r="F2122" t="s">
        <v>16</v>
      </c>
      <c r="G2122">
        <v>1905</v>
      </c>
      <c r="I2122" s="7"/>
    </row>
    <row r="2123" spans="1:9" x14ac:dyDescent="0.3">
      <c r="A2123">
        <v>1440438</v>
      </c>
      <c r="B2123">
        <v>531</v>
      </c>
      <c r="C2123" s="1" t="s">
        <v>99</v>
      </c>
      <c r="D2123" s="3">
        <v>44931.04791666667</v>
      </c>
      <c r="E2123" t="s">
        <v>98</v>
      </c>
      <c r="F2123" t="s">
        <v>74</v>
      </c>
      <c r="G2123">
        <v>1288</v>
      </c>
      <c r="I2123" s="7"/>
    </row>
    <row r="2124" spans="1:9" x14ac:dyDescent="0.3">
      <c r="A2124">
        <v>1440486</v>
      </c>
      <c r="B2124">
        <v>898</v>
      </c>
      <c r="C2124" s="1" t="s">
        <v>99</v>
      </c>
      <c r="D2124" s="3">
        <v>45253.019444444442</v>
      </c>
      <c r="E2124" t="s">
        <v>98</v>
      </c>
      <c r="F2124" t="s">
        <v>70</v>
      </c>
      <c r="G2124">
        <v>7417</v>
      </c>
      <c r="I2124" s="7"/>
    </row>
    <row r="2125" spans="1:9" x14ac:dyDescent="0.3">
      <c r="A2125">
        <v>1441153</v>
      </c>
      <c r="B2125">
        <v>1510</v>
      </c>
      <c r="C2125" s="1" t="s">
        <v>103</v>
      </c>
      <c r="D2125" s="3">
        <v>45213.027083333334</v>
      </c>
      <c r="E2125" t="s">
        <v>97</v>
      </c>
      <c r="F2125" t="s">
        <v>71</v>
      </c>
      <c r="G2125">
        <v>3392</v>
      </c>
      <c r="I2125" s="7"/>
    </row>
    <row r="2126" spans="1:9" x14ac:dyDescent="0.3">
      <c r="A2126">
        <v>1441631</v>
      </c>
      <c r="B2126">
        <v>1359</v>
      </c>
      <c r="C2126" s="1" t="s">
        <v>99</v>
      </c>
      <c r="D2126" s="3">
        <v>45063.035416666666</v>
      </c>
      <c r="E2126" t="s">
        <v>98</v>
      </c>
      <c r="F2126" t="s">
        <v>43</v>
      </c>
      <c r="G2126">
        <v>6438</v>
      </c>
      <c r="I2126" s="7"/>
    </row>
    <row r="2127" spans="1:9" x14ac:dyDescent="0.3">
      <c r="A2127">
        <v>1441698</v>
      </c>
      <c r="B2127">
        <v>118</v>
      </c>
      <c r="C2127" s="1" t="s">
        <v>99</v>
      </c>
      <c r="D2127" s="3">
        <v>45052.994444444441</v>
      </c>
      <c r="E2127" t="s">
        <v>98</v>
      </c>
      <c r="F2127" t="s">
        <v>45</v>
      </c>
      <c r="G2127">
        <v>4154</v>
      </c>
      <c r="I2127" s="7"/>
    </row>
    <row r="2128" spans="1:9" x14ac:dyDescent="0.3">
      <c r="A2128">
        <v>1443406</v>
      </c>
      <c r="B2128">
        <v>1141</v>
      </c>
      <c r="C2128" s="1" t="s">
        <v>100</v>
      </c>
      <c r="D2128" s="3">
        <v>45131.054861111108</v>
      </c>
      <c r="E2128" t="s">
        <v>191</v>
      </c>
      <c r="F2128" t="s">
        <v>8</v>
      </c>
      <c r="G2128">
        <v>8328</v>
      </c>
      <c r="I2128" s="7"/>
    </row>
    <row r="2129" spans="1:9" x14ac:dyDescent="0.3">
      <c r="A2129">
        <v>1443815</v>
      </c>
      <c r="B2129">
        <v>623</v>
      </c>
      <c r="C2129" s="1" t="s">
        <v>113</v>
      </c>
      <c r="D2129" s="3">
        <v>44952.998611111114</v>
      </c>
      <c r="E2129" t="s">
        <v>97</v>
      </c>
      <c r="F2129" t="s">
        <v>46</v>
      </c>
      <c r="G2129">
        <v>9333</v>
      </c>
      <c r="I2129" s="7"/>
    </row>
    <row r="2130" spans="1:9" x14ac:dyDescent="0.3">
      <c r="A2130">
        <v>1444534</v>
      </c>
      <c r="B2130">
        <v>1217</v>
      </c>
      <c r="C2130" s="1" t="s">
        <v>99</v>
      </c>
      <c r="D2130" s="3">
        <v>45274.027777777781</v>
      </c>
      <c r="E2130" t="s">
        <v>191</v>
      </c>
      <c r="F2130" t="s">
        <v>10</v>
      </c>
      <c r="G2130">
        <v>4597</v>
      </c>
      <c r="I2130" s="7"/>
    </row>
    <row r="2131" spans="1:9" x14ac:dyDescent="0.3">
      <c r="A2131">
        <v>1444921</v>
      </c>
      <c r="B2131">
        <v>973</v>
      </c>
      <c r="C2131" s="1" t="s">
        <v>99</v>
      </c>
      <c r="D2131" s="3">
        <v>45186.009027777778</v>
      </c>
      <c r="E2131" t="s">
        <v>97</v>
      </c>
      <c r="F2131" t="s">
        <v>72</v>
      </c>
      <c r="G2131">
        <v>7329</v>
      </c>
      <c r="I2131" s="7"/>
    </row>
    <row r="2132" spans="1:9" x14ac:dyDescent="0.3">
      <c r="A2132">
        <v>1445405</v>
      </c>
      <c r="B2132">
        <v>226</v>
      </c>
      <c r="C2132" s="1" t="s">
        <v>99</v>
      </c>
      <c r="D2132" s="3">
        <v>45042.047222222223</v>
      </c>
      <c r="E2132" t="s">
        <v>98</v>
      </c>
      <c r="F2132" t="s">
        <v>13</v>
      </c>
      <c r="G2132">
        <v>4037</v>
      </c>
      <c r="I2132" s="7"/>
    </row>
    <row r="2133" spans="1:9" x14ac:dyDescent="0.3">
      <c r="A2133">
        <v>1445568</v>
      </c>
      <c r="B2133">
        <v>550</v>
      </c>
      <c r="C2133" s="1" t="s">
        <v>99</v>
      </c>
      <c r="D2133" s="3">
        <v>45130.094444444447</v>
      </c>
      <c r="E2133" t="s">
        <v>97</v>
      </c>
      <c r="F2133" t="s">
        <v>73</v>
      </c>
      <c r="G2133">
        <v>3612</v>
      </c>
      <c r="I2133" s="7"/>
    </row>
    <row r="2134" spans="1:9" x14ac:dyDescent="0.3">
      <c r="A2134">
        <v>1446428</v>
      </c>
      <c r="B2134">
        <v>1271</v>
      </c>
      <c r="C2134" s="1" t="s">
        <v>100</v>
      </c>
      <c r="D2134" s="3">
        <v>45291.981944444444</v>
      </c>
      <c r="E2134" t="s">
        <v>96</v>
      </c>
      <c r="F2134" t="s">
        <v>52</v>
      </c>
      <c r="G2134">
        <v>4354</v>
      </c>
      <c r="I2134" s="7"/>
    </row>
    <row r="2135" spans="1:9" x14ac:dyDescent="0.3">
      <c r="A2135">
        <v>1448149</v>
      </c>
      <c r="B2135">
        <v>340</v>
      </c>
      <c r="C2135" s="1" t="s">
        <v>100</v>
      </c>
      <c r="D2135" s="3">
        <v>45058.990972222222</v>
      </c>
      <c r="E2135" t="s">
        <v>191</v>
      </c>
      <c r="F2135" t="s">
        <v>13</v>
      </c>
      <c r="G2135">
        <v>8948</v>
      </c>
      <c r="I2135" s="7"/>
    </row>
    <row r="2136" spans="1:9" x14ac:dyDescent="0.3">
      <c r="A2136">
        <v>1448694</v>
      </c>
      <c r="B2136">
        <v>75</v>
      </c>
      <c r="C2136" s="1" t="s">
        <v>101</v>
      </c>
      <c r="D2136" s="3">
        <v>45068.98541666667</v>
      </c>
      <c r="E2136" t="s">
        <v>97</v>
      </c>
      <c r="F2136" t="s">
        <v>62</v>
      </c>
      <c r="G2136">
        <v>1873</v>
      </c>
      <c r="I2136" s="7"/>
    </row>
    <row r="2137" spans="1:9" x14ac:dyDescent="0.3">
      <c r="A2137">
        <v>1448727</v>
      </c>
      <c r="B2137">
        <v>1583</v>
      </c>
      <c r="C2137" s="1" t="s">
        <v>106</v>
      </c>
      <c r="D2137" s="3">
        <v>44951.078472222223</v>
      </c>
      <c r="E2137" t="s">
        <v>191</v>
      </c>
      <c r="F2137" t="s">
        <v>75</v>
      </c>
      <c r="G2137">
        <v>8355</v>
      </c>
      <c r="I2137" s="7"/>
    </row>
    <row r="2138" spans="1:9" x14ac:dyDescent="0.3">
      <c r="A2138">
        <v>1449298</v>
      </c>
      <c r="B2138">
        <v>1511</v>
      </c>
      <c r="C2138" s="1" t="s">
        <v>99</v>
      </c>
      <c r="D2138" s="3">
        <v>45103.061805555553</v>
      </c>
      <c r="E2138" t="s">
        <v>98</v>
      </c>
      <c r="F2138" t="s">
        <v>73</v>
      </c>
      <c r="G2138">
        <v>837</v>
      </c>
      <c r="I2138" s="7"/>
    </row>
    <row r="2139" spans="1:9" x14ac:dyDescent="0.3">
      <c r="A2139">
        <v>1449763</v>
      </c>
      <c r="B2139">
        <v>465</v>
      </c>
      <c r="C2139" s="1" t="s">
        <v>99</v>
      </c>
      <c r="D2139" s="3">
        <v>44997.046527777777</v>
      </c>
      <c r="E2139" t="s">
        <v>97</v>
      </c>
      <c r="F2139" t="s">
        <v>20</v>
      </c>
      <c r="G2139">
        <v>425</v>
      </c>
      <c r="I2139" s="7"/>
    </row>
    <row r="2140" spans="1:9" x14ac:dyDescent="0.3">
      <c r="A2140">
        <v>1449820</v>
      </c>
      <c r="B2140">
        <v>1828</v>
      </c>
      <c r="C2140" s="1" t="s">
        <v>102</v>
      </c>
      <c r="D2140" s="3">
        <v>45259.986111111109</v>
      </c>
      <c r="E2140" t="s">
        <v>96</v>
      </c>
      <c r="F2140" t="s">
        <v>72</v>
      </c>
      <c r="G2140">
        <v>1844</v>
      </c>
      <c r="I2140" s="7"/>
    </row>
    <row r="2141" spans="1:9" x14ac:dyDescent="0.3">
      <c r="A2141">
        <v>1449918</v>
      </c>
      <c r="B2141">
        <v>1881</v>
      </c>
      <c r="C2141" s="1" t="s">
        <v>100</v>
      </c>
      <c r="D2141" s="3">
        <v>45007.07708333333</v>
      </c>
      <c r="E2141" t="s">
        <v>98</v>
      </c>
      <c r="F2141" t="s">
        <v>83</v>
      </c>
      <c r="G2141">
        <v>8835</v>
      </c>
      <c r="I2141" s="7"/>
    </row>
    <row r="2142" spans="1:9" x14ac:dyDescent="0.3">
      <c r="A2142">
        <v>1452068</v>
      </c>
      <c r="B2142">
        <v>658</v>
      </c>
      <c r="C2142" s="1" t="s">
        <v>113</v>
      </c>
      <c r="D2142" s="3">
        <v>45199.05972222222</v>
      </c>
      <c r="E2142" t="s">
        <v>98</v>
      </c>
      <c r="F2142" t="s">
        <v>49</v>
      </c>
      <c r="G2142">
        <v>1299</v>
      </c>
      <c r="I2142" s="7"/>
    </row>
    <row r="2143" spans="1:9" x14ac:dyDescent="0.3">
      <c r="A2143">
        <v>1452251</v>
      </c>
      <c r="B2143">
        <v>1276</v>
      </c>
      <c r="C2143" s="1" t="s">
        <v>100</v>
      </c>
      <c r="D2143" s="3">
        <v>45009.95416666667</v>
      </c>
      <c r="E2143" t="s">
        <v>96</v>
      </c>
      <c r="F2143" t="s">
        <v>5</v>
      </c>
      <c r="G2143">
        <v>9140</v>
      </c>
      <c r="I2143" s="7"/>
    </row>
    <row r="2144" spans="1:9" x14ac:dyDescent="0.3">
      <c r="A2144">
        <v>1453632</v>
      </c>
      <c r="B2144">
        <v>26</v>
      </c>
      <c r="C2144" s="1" t="s">
        <v>100</v>
      </c>
      <c r="D2144" s="3">
        <v>45071.03402777778</v>
      </c>
      <c r="E2144" t="s">
        <v>97</v>
      </c>
      <c r="F2144" t="s">
        <v>27</v>
      </c>
      <c r="G2144">
        <v>1681</v>
      </c>
      <c r="I2144" s="7"/>
    </row>
    <row r="2145" spans="1:9" x14ac:dyDescent="0.3">
      <c r="A2145">
        <v>1453804</v>
      </c>
      <c r="B2145">
        <v>727</v>
      </c>
      <c r="C2145" s="1" t="s">
        <v>100</v>
      </c>
      <c r="D2145" s="3">
        <v>44941.941666666666</v>
      </c>
      <c r="E2145" t="s">
        <v>97</v>
      </c>
      <c r="F2145" t="s">
        <v>77</v>
      </c>
      <c r="G2145">
        <v>9801</v>
      </c>
      <c r="I2145" s="7"/>
    </row>
    <row r="2146" spans="1:9" x14ac:dyDescent="0.3">
      <c r="A2146">
        <v>1454237</v>
      </c>
      <c r="B2146">
        <v>604</v>
      </c>
      <c r="C2146" s="1" t="s">
        <v>104</v>
      </c>
      <c r="D2146" s="3">
        <v>45250.027777777781</v>
      </c>
      <c r="E2146" t="s">
        <v>97</v>
      </c>
      <c r="F2146" t="s">
        <v>27</v>
      </c>
      <c r="G2146">
        <v>8617</v>
      </c>
      <c r="I2146" s="7"/>
    </row>
    <row r="2147" spans="1:9" x14ac:dyDescent="0.3">
      <c r="A2147">
        <v>1454722</v>
      </c>
      <c r="B2147">
        <v>557</v>
      </c>
      <c r="C2147" s="1" t="s">
        <v>109</v>
      </c>
      <c r="D2147" s="3">
        <v>45091.035416666666</v>
      </c>
      <c r="E2147" t="s">
        <v>96</v>
      </c>
      <c r="F2147" t="s">
        <v>43</v>
      </c>
      <c r="G2147">
        <v>7460</v>
      </c>
      <c r="I2147" s="7"/>
    </row>
    <row r="2148" spans="1:9" x14ac:dyDescent="0.3">
      <c r="A2148">
        <v>1454915</v>
      </c>
      <c r="B2148">
        <v>1109</v>
      </c>
      <c r="C2148" s="1" t="s">
        <v>113</v>
      </c>
      <c r="D2148" s="3">
        <v>45195.986111111109</v>
      </c>
      <c r="E2148" t="s">
        <v>191</v>
      </c>
      <c r="F2148" t="s">
        <v>21</v>
      </c>
      <c r="G2148">
        <v>5760</v>
      </c>
      <c r="I2148" s="7"/>
    </row>
    <row r="2149" spans="1:9" x14ac:dyDescent="0.3">
      <c r="A2149">
        <v>1455334</v>
      </c>
      <c r="B2149">
        <v>1735</v>
      </c>
      <c r="C2149" s="1" t="s">
        <v>102</v>
      </c>
      <c r="D2149" s="3">
        <v>45266.006944444445</v>
      </c>
      <c r="E2149" t="s">
        <v>191</v>
      </c>
      <c r="F2149" t="s">
        <v>66</v>
      </c>
      <c r="G2149">
        <v>8911</v>
      </c>
      <c r="I2149" s="7"/>
    </row>
    <row r="2150" spans="1:9" x14ac:dyDescent="0.3">
      <c r="A2150">
        <v>1456673</v>
      </c>
      <c r="B2150">
        <v>275</v>
      </c>
      <c r="C2150" s="1" t="s">
        <v>107</v>
      </c>
      <c r="D2150" s="3">
        <v>45113.006944444445</v>
      </c>
      <c r="E2150" t="s">
        <v>96</v>
      </c>
      <c r="F2150" t="s">
        <v>29</v>
      </c>
      <c r="G2150">
        <v>4862</v>
      </c>
      <c r="I2150" s="7"/>
    </row>
    <row r="2151" spans="1:9" x14ac:dyDescent="0.3">
      <c r="A2151">
        <v>1457155</v>
      </c>
      <c r="B2151">
        <v>418</v>
      </c>
      <c r="C2151" s="1" t="s">
        <v>106</v>
      </c>
      <c r="D2151" s="3">
        <v>45182.009027777778</v>
      </c>
      <c r="E2151" t="s">
        <v>98</v>
      </c>
      <c r="F2151" t="s">
        <v>9</v>
      </c>
      <c r="G2151">
        <v>2807</v>
      </c>
      <c r="I2151" s="7"/>
    </row>
    <row r="2152" spans="1:9" x14ac:dyDescent="0.3">
      <c r="A2152">
        <v>1459990</v>
      </c>
      <c r="B2152">
        <v>85</v>
      </c>
      <c r="C2152" s="1" t="s">
        <v>107</v>
      </c>
      <c r="D2152" s="3">
        <v>45098.979861111111</v>
      </c>
      <c r="E2152" t="s">
        <v>98</v>
      </c>
      <c r="F2152" t="s">
        <v>64</v>
      </c>
      <c r="G2152">
        <v>1384</v>
      </c>
      <c r="I2152" s="7"/>
    </row>
    <row r="2153" spans="1:9" x14ac:dyDescent="0.3">
      <c r="A2153">
        <v>1460179</v>
      </c>
      <c r="B2153">
        <v>331</v>
      </c>
      <c r="C2153" s="1" t="s">
        <v>106</v>
      </c>
      <c r="D2153" s="3">
        <v>45110.05</v>
      </c>
      <c r="E2153" t="s">
        <v>97</v>
      </c>
      <c r="F2153" t="s">
        <v>67</v>
      </c>
      <c r="G2153">
        <v>7781</v>
      </c>
      <c r="I2153" s="7"/>
    </row>
    <row r="2154" spans="1:9" x14ac:dyDescent="0.3">
      <c r="A2154">
        <v>1460925</v>
      </c>
      <c r="B2154">
        <v>1141</v>
      </c>
      <c r="C2154" s="1" t="s">
        <v>100</v>
      </c>
      <c r="D2154" s="3">
        <v>44963.018750000003</v>
      </c>
      <c r="E2154" t="s">
        <v>97</v>
      </c>
      <c r="F2154" t="s">
        <v>53</v>
      </c>
      <c r="G2154">
        <v>2472</v>
      </c>
      <c r="I2154" s="7"/>
    </row>
    <row r="2155" spans="1:9" x14ac:dyDescent="0.3">
      <c r="A2155">
        <v>1461194</v>
      </c>
      <c r="B2155">
        <v>1262</v>
      </c>
      <c r="C2155" s="1" t="s">
        <v>99</v>
      </c>
      <c r="D2155" s="3">
        <v>45045.067361111112</v>
      </c>
      <c r="E2155" t="s">
        <v>97</v>
      </c>
      <c r="F2155" t="s">
        <v>85</v>
      </c>
      <c r="G2155">
        <v>9700</v>
      </c>
      <c r="I2155" s="7"/>
    </row>
    <row r="2156" spans="1:9" x14ac:dyDescent="0.3">
      <c r="A2156">
        <v>1461613</v>
      </c>
      <c r="B2156">
        <v>1086</v>
      </c>
      <c r="C2156" s="1" t="s">
        <v>100</v>
      </c>
      <c r="D2156" s="3">
        <v>45226.97152777778</v>
      </c>
      <c r="E2156" t="s">
        <v>96</v>
      </c>
      <c r="F2156" t="s">
        <v>34</v>
      </c>
      <c r="G2156">
        <v>8282</v>
      </c>
      <c r="I2156" s="7"/>
    </row>
    <row r="2157" spans="1:9" x14ac:dyDescent="0.3">
      <c r="A2157">
        <v>1461756</v>
      </c>
      <c r="B2157">
        <v>1743</v>
      </c>
      <c r="C2157" s="1" t="s">
        <v>99</v>
      </c>
      <c r="D2157" s="3">
        <v>45098.015972222223</v>
      </c>
      <c r="E2157" t="s">
        <v>98</v>
      </c>
      <c r="F2157" t="s">
        <v>68</v>
      </c>
      <c r="G2157">
        <v>3339</v>
      </c>
      <c r="I2157" s="7"/>
    </row>
    <row r="2158" spans="1:9" x14ac:dyDescent="0.3">
      <c r="A2158">
        <v>1461908</v>
      </c>
      <c r="B2158">
        <v>311</v>
      </c>
      <c r="C2158" s="1" t="s">
        <v>101</v>
      </c>
      <c r="D2158" s="3">
        <v>45113.956250000003</v>
      </c>
      <c r="E2158" t="s">
        <v>96</v>
      </c>
      <c r="F2158" t="s">
        <v>69</v>
      </c>
      <c r="G2158">
        <v>6698</v>
      </c>
      <c r="I2158" s="7"/>
    </row>
    <row r="2159" spans="1:9" x14ac:dyDescent="0.3">
      <c r="A2159">
        <v>1462009</v>
      </c>
      <c r="B2159">
        <v>1803</v>
      </c>
      <c r="C2159" s="1" t="s">
        <v>105</v>
      </c>
      <c r="D2159" s="3">
        <v>44928.024305555555</v>
      </c>
      <c r="E2159" t="s">
        <v>191</v>
      </c>
      <c r="F2159" t="s">
        <v>43</v>
      </c>
      <c r="G2159">
        <v>5184</v>
      </c>
      <c r="I2159" s="7"/>
    </row>
    <row r="2160" spans="1:9" x14ac:dyDescent="0.3">
      <c r="A2160">
        <v>1462495</v>
      </c>
      <c r="B2160">
        <v>243</v>
      </c>
      <c r="C2160" s="1" t="s">
        <v>99</v>
      </c>
      <c r="D2160" s="3">
        <v>45227.03125</v>
      </c>
      <c r="E2160" t="s">
        <v>98</v>
      </c>
      <c r="F2160" t="s">
        <v>38</v>
      </c>
      <c r="G2160">
        <v>2850</v>
      </c>
      <c r="I2160" s="7"/>
    </row>
    <row r="2161" spans="1:9" x14ac:dyDescent="0.3">
      <c r="A2161">
        <v>1465193</v>
      </c>
      <c r="B2161">
        <v>87</v>
      </c>
      <c r="C2161" s="1" t="s">
        <v>113</v>
      </c>
      <c r="D2161" s="3">
        <v>45041.020833333336</v>
      </c>
      <c r="E2161" t="s">
        <v>98</v>
      </c>
      <c r="F2161" t="s">
        <v>69</v>
      </c>
      <c r="G2161">
        <v>7107</v>
      </c>
      <c r="I2161" s="7"/>
    </row>
    <row r="2162" spans="1:9" x14ac:dyDescent="0.3">
      <c r="A2162">
        <v>1465254</v>
      </c>
      <c r="B2162">
        <v>1992</v>
      </c>
      <c r="C2162" s="1" t="s">
        <v>108</v>
      </c>
      <c r="D2162" s="3">
        <v>45170.029861111114</v>
      </c>
      <c r="E2162" t="s">
        <v>98</v>
      </c>
      <c r="F2162" t="s">
        <v>24</v>
      </c>
      <c r="G2162">
        <v>5514</v>
      </c>
      <c r="I2162" s="7"/>
    </row>
    <row r="2163" spans="1:9" x14ac:dyDescent="0.3">
      <c r="A2163">
        <v>1466316</v>
      </c>
      <c r="B2163">
        <v>122</v>
      </c>
      <c r="C2163" s="1" t="s">
        <v>105</v>
      </c>
      <c r="D2163" s="3">
        <v>44933.07708333333</v>
      </c>
      <c r="E2163" t="s">
        <v>191</v>
      </c>
      <c r="F2163" t="s">
        <v>22</v>
      </c>
      <c r="G2163">
        <v>1672</v>
      </c>
      <c r="I2163" s="7"/>
    </row>
    <row r="2164" spans="1:9" x14ac:dyDescent="0.3">
      <c r="A2164">
        <v>1466372</v>
      </c>
      <c r="B2164">
        <v>1073</v>
      </c>
      <c r="C2164" s="1" t="s">
        <v>105</v>
      </c>
      <c r="D2164" s="3">
        <v>45246.957638888889</v>
      </c>
      <c r="E2164" t="s">
        <v>98</v>
      </c>
      <c r="F2164" t="s">
        <v>41</v>
      </c>
      <c r="G2164">
        <v>8940</v>
      </c>
      <c r="I2164" s="7"/>
    </row>
    <row r="2165" spans="1:9" x14ac:dyDescent="0.3">
      <c r="A2165">
        <v>1466718</v>
      </c>
      <c r="B2165">
        <v>453</v>
      </c>
      <c r="C2165" s="1" t="s">
        <v>100</v>
      </c>
      <c r="D2165" s="3">
        <v>45072.000694444447</v>
      </c>
      <c r="E2165" t="s">
        <v>98</v>
      </c>
      <c r="F2165" t="s">
        <v>19</v>
      </c>
      <c r="G2165">
        <v>9174</v>
      </c>
      <c r="I2165" s="7"/>
    </row>
    <row r="2166" spans="1:9" x14ac:dyDescent="0.3">
      <c r="A2166">
        <v>1467283</v>
      </c>
      <c r="B2166">
        <v>113</v>
      </c>
      <c r="C2166" s="1" t="s">
        <v>99</v>
      </c>
      <c r="D2166" s="3">
        <v>45142.101388888892</v>
      </c>
      <c r="E2166" t="s">
        <v>98</v>
      </c>
      <c r="F2166" t="s">
        <v>35</v>
      </c>
      <c r="G2166">
        <v>722</v>
      </c>
      <c r="I2166" s="7"/>
    </row>
    <row r="2167" spans="1:9" x14ac:dyDescent="0.3">
      <c r="A2167">
        <v>1469052</v>
      </c>
      <c r="B2167">
        <v>376</v>
      </c>
      <c r="C2167" s="1" t="s">
        <v>113</v>
      </c>
      <c r="D2167" s="3">
        <v>45092.978472222225</v>
      </c>
      <c r="E2167" t="s">
        <v>97</v>
      </c>
      <c r="F2167" t="s">
        <v>15</v>
      </c>
      <c r="G2167">
        <v>4580</v>
      </c>
      <c r="I2167" s="7"/>
    </row>
    <row r="2168" spans="1:9" x14ac:dyDescent="0.3">
      <c r="A2168">
        <v>1469471</v>
      </c>
      <c r="B2168">
        <v>736</v>
      </c>
      <c r="C2168" s="1" t="s">
        <v>99</v>
      </c>
      <c r="D2168" s="3">
        <v>45043.006944444445</v>
      </c>
      <c r="E2168" t="s">
        <v>97</v>
      </c>
      <c r="F2168" t="s">
        <v>43</v>
      </c>
      <c r="G2168">
        <v>4917</v>
      </c>
      <c r="I2168" s="7"/>
    </row>
    <row r="2169" spans="1:9" x14ac:dyDescent="0.3">
      <c r="A2169">
        <v>1470933</v>
      </c>
      <c r="B2169">
        <v>1285</v>
      </c>
      <c r="C2169" s="1" t="s">
        <v>105</v>
      </c>
      <c r="D2169" s="3">
        <v>45140.038194444445</v>
      </c>
      <c r="E2169" t="s">
        <v>96</v>
      </c>
      <c r="F2169" t="s">
        <v>29</v>
      </c>
      <c r="G2169">
        <v>5249</v>
      </c>
      <c r="I2169" s="7"/>
    </row>
    <row r="2170" spans="1:9" x14ac:dyDescent="0.3">
      <c r="A2170">
        <v>1471380</v>
      </c>
      <c r="B2170">
        <v>139</v>
      </c>
      <c r="C2170" s="1" t="s">
        <v>99</v>
      </c>
      <c r="D2170" s="3">
        <v>45166.959722222222</v>
      </c>
      <c r="E2170" t="s">
        <v>96</v>
      </c>
      <c r="F2170" t="s">
        <v>27</v>
      </c>
      <c r="G2170">
        <v>2139</v>
      </c>
      <c r="I2170" s="7"/>
    </row>
    <row r="2171" spans="1:9" x14ac:dyDescent="0.3">
      <c r="A2171">
        <v>1471535</v>
      </c>
      <c r="B2171">
        <v>668</v>
      </c>
      <c r="C2171" s="1" t="s">
        <v>100</v>
      </c>
      <c r="D2171" s="3">
        <v>45284.963194444441</v>
      </c>
      <c r="E2171" t="s">
        <v>97</v>
      </c>
      <c r="F2171" t="s">
        <v>43</v>
      </c>
      <c r="G2171">
        <v>6311</v>
      </c>
      <c r="I2171" s="7"/>
    </row>
    <row r="2172" spans="1:9" x14ac:dyDescent="0.3">
      <c r="A2172">
        <v>1472021</v>
      </c>
      <c r="B2172">
        <v>1564</v>
      </c>
      <c r="C2172" s="1" t="s">
        <v>106</v>
      </c>
      <c r="D2172" s="3">
        <v>45282.01666666667</v>
      </c>
      <c r="E2172" t="s">
        <v>97</v>
      </c>
      <c r="F2172" t="s">
        <v>43</v>
      </c>
      <c r="G2172">
        <v>7609</v>
      </c>
      <c r="I2172" s="7"/>
    </row>
    <row r="2173" spans="1:9" x14ac:dyDescent="0.3">
      <c r="A2173">
        <v>1472256</v>
      </c>
      <c r="B2173">
        <v>196</v>
      </c>
      <c r="C2173" s="1" t="s">
        <v>99</v>
      </c>
      <c r="D2173" s="3">
        <v>45274.006249999999</v>
      </c>
      <c r="E2173" t="s">
        <v>97</v>
      </c>
      <c r="F2173" t="s">
        <v>47</v>
      </c>
      <c r="G2173">
        <v>2311</v>
      </c>
      <c r="I2173" s="7"/>
    </row>
    <row r="2174" spans="1:9" x14ac:dyDescent="0.3">
      <c r="A2174">
        <v>1472426</v>
      </c>
      <c r="B2174">
        <v>338</v>
      </c>
      <c r="C2174" s="1" t="s">
        <v>113</v>
      </c>
      <c r="D2174" s="3">
        <v>45185.997916666667</v>
      </c>
      <c r="E2174" t="s">
        <v>96</v>
      </c>
      <c r="F2174" t="s">
        <v>18</v>
      </c>
      <c r="G2174">
        <v>2068</v>
      </c>
      <c r="I2174" s="7"/>
    </row>
    <row r="2175" spans="1:9" x14ac:dyDescent="0.3">
      <c r="A2175">
        <v>1472446</v>
      </c>
      <c r="B2175">
        <v>1614</v>
      </c>
      <c r="C2175" s="1" t="s">
        <v>99</v>
      </c>
      <c r="D2175" s="3">
        <v>45233.074999999997</v>
      </c>
      <c r="E2175" t="s">
        <v>191</v>
      </c>
      <c r="F2175" t="s">
        <v>4</v>
      </c>
      <c r="G2175">
        <v>7570</v>
      </c>
      <c r="I2175" s="7"/>
    </row>
    <row r="2176" spans="1:9" x14ac:dyDescent="0.3">
      <c r="A2176">
        <v>1473392</v>
      </c>
      <c r="B2176">
        <v>1230</v>
      </c>
      <c r="C2176" s="1" t="s">
        <v>105</v>
      </c>
      <c r="D2176" s="3">
        <v>45183.070833333331</v>
      </c>
      <c r="E2176" t="s">
        <v>191</v>
      </c>
      <c r="F2176" t="s">
        <v>14</v>
      </c>
      <c r="G2176">
        <v>4758</v>
      </c>
      <c r="I2176" s="7"/>
    </row>
    <row r="2177" spans="1:9" x14ac:dyDescent="0.3">
      <c r="A2177">
        <v>1474092</v>
      </c>
      <c r="B2177">
        <v>1710</v>
      </c>
      <c r="C2177" s="1" t="s">
        <v>105</v>
      </c>
      <c r="D2177" s="3">
        <v>45079.993750000001</v>
      </c>
      <c r="E2177" t="s">
        <v>98</v>
      </c>
      <c r="F2177" t="s">
        <v>27</v>
      </c>
      <c r="G2177">
        <v>7733</v>
      </c>
      <c r="I2177" s="7"/>
    </row>
    <row r="2178" spans="1:9" x14ac:dyDescent="0.3">
      <c r="A2178">
        <v>1474156</v>
      </c>
      <c r="B2178">
        <v>1822</v>
      </c>
      <c r="C2178" s="1" t="s">
        <v>99</v>
      </c>
      <c r="D2178" s="3">
        <v>45076.994444444441</v>
      </c>
      <c r="E2178" t="s">
        <v>96</v>
      </c>
      <c r="F2178" t="s">
        <v>7</v>
      </c>
      <c r="G2178">
        <v>597</v>
      </c>
      <c r="I2178" s="7"/>
    </row>
    <row r="2179" spans="1:9" x14ac:dyDescent="0.3">
      <c r="A2179">
        <v>1474744</v>
      </c>
      <c r="B2179">
        <v>1900</v>
      </c>
      <c r="C2179" s="1" t="s">
        <v>106</v>
      </c>
      <c r="D2179" s="3">
        <v>45038.040277777778</v>
      </c>
      <c r="E2179" t="s">
        <v>98</v>
      </c>
      <c r="F2179" t="s">
        <v>9</v>
      </c>
      <c r="G2179">
        <v>9529</v>
      </c>
      <c r="I2179" s="7"/>
    </row>
    <row r="2180" spans="1:9" x14ac:dyDescent="0.3">
      <c r="A2180">
        <v>1474867</v>
      </c>
      <c r="B2180">
        <v>1837</v>
      </c>
      <c r="C2180" s="1" t="s">
        <v>110</v>
      </c>
      <c r="D2180" s="3">
        <v>45268.007638888892</v>
      </c>
      <c r="E2180" t="s">
        <v>96</v>
      </c>
      <c r="F2180" t="s">
        <v>11</v>
      </c>
      <c r="G2180">
        <v>6262</v>
      </c>
      <c r="I2180" s="7"/>
    </row>
    <row r="2181" spans="1:9" x14ac:dyDescent="0.3">
      <c r="A2181">
        <v>1475178</v>
      </c>
      <c r="B2181">
        <v>466</v>
      </c>
      <c r="C2181" s="1" t="s">
        <v>107</v>
      </c>
      <c r="D2181" s="3">
        <v>45028.006944444445</v>
      </c>
      <c r="E2181" t="s">
        <v>191</v>
      </c>
      <c r="F2181" t="s">
        <v>48</v>
      </c>
      <c r="G2181">
        <v>1408</v>
      </c>
      <c r="I2181" s="7"/>
    </row>
    <row r="2182" spans="1:9" x14ac:dyDescent="0.3">
      <c r="A2182">
        <v>1475354</v>
      </c>
      <c r="B2182">
        <v>1633</v>
      </c>
      <c r="C2182" s="1" t="s">
        <v>101</v>
      </c>
      <c r="D2182" s="3">
        <v>45208.018750000003</v>
      </c>
      <c r="E2182" t="s">
        <v>96</v>
      </c>
      <c r="F2182" t="s">
        <v>14</v>
      </c>
      <c r="G2182">
        <v>7693</v>
      </c>
      <c r="I2182" s="7"/>
    </row>
    <row r="2183" spans="1:9" x14ac:dyDescent="0.3">
      <c r="A2183">
        <v>1477405</v>
      </c>
      <c r="B2183">
        <v>1342</v>
      </c>
      <c r="C2183" s="1" t="s">
        <v>99</v>
      </c>
      <c r="D2183" s="3">
        <v>45203.063888888886</v>
      </c>
      <c r="E2183" t="s">
        <v>191</v>
      </c>
      <c r="F2183" t="s">
        <v>61</v>
      </c>
      <c r="G2183">
        <v>6068</v>
      </c>
      <c r="I2183" s="7"/>
    </row>
    <row r="2184" spans="1:9" x14ac:dyDescent="0.3">
      <c r="A2184">
        <v>1477894</v>
      </c>
      <c r="B2184">
        <v>1834</v>
      </c>
      <c r="C2184" s="1" t="s">
        <v>101</v>
      </c>
      <c r="D2184" s="3">
        <v>44948.981249999997</v>
      </c>
      <c r="E2184" t="s">
        <v>98</v>
      </c>
      <c r="F2184" t="s">
        <v>65</v>
      </c>
      <c r="G2184">
        <v>9471</v>
      </c>
      <c r="I2184" s="7"/>
    </row>
    <row r="2185" spans="1:9" x14ac:dyDescent="0.3">
      <c r="A2185">
        <v>1478839</v>
      </c>
      <c r="B2185">
        <v>896</v>
      </c>
      <c r="C2185" s="1" t="s">
        <v>101</v>
      </c>
      <c r="D2185" s="3">
        <v>44964.071527777778</v>
      </c>
      <c r="E2185" t="s">
        <v>98</v>
      </c>
      <c r="F2185" t="s">
        <v>17</v>
      </c>
      <c r="G2185">
        <v>6444</v>
      </c>
      <c r="I2185" s="7"/>
    </row>
    <row r="2186" spans="1:9" x14ac:dyDescent="0.3">
      <c r="A2186">
        <v>1479085</v>
      </c>
      <c r="B2186">
        <v>510</v>
      </c>
      <c r="C2186" s="1" t="s">
        <v>99</v>
      </c>
      <c r="D2186" s="3">
        <v>45251.945138888892</v>
      </c>
      <c r="E2186" t="s">
        <v>96</v>
      </c>
      <c r="F2186" t="s">
        <v>18</v>
      </c>
      <c r="G2186">
        <v>6503</v>
      </c>
      <c r="I2186" s="7"/>
    </row>
    <row r="2187" spans="1:9" x14ac:dyDescent="0.3">
      <c r="A2187">
        <v>1479736</v>
      </c>
      <c r="B2187">
        <v>1363</v>
      </c>
      <c r="C2187" s="1" t="s">
        <v>100</v>
      </c>
      <c r="D2187" s="3">
        <v>45206.030555555553</v>
      </c>
      <c r="E2187" t="s">
        <v>96</v>
      </c>
      <c r="F2187" t="s">
        <v>19</v>
      </c>
      <c r="G2187">
        <v>2193</v>
      </c>
      <c r="I2187" s="7"/>
    </row>
    <row r="2188" spans="1:9" x14ac:dyDescent="0.3">
      <c r="A2188">
        <v>1479812</v>
      </c>
      <c r="B2188">
        <v>340</v>
      </c>
      <c r="C2188" s="1" t="s">
        <v>100</v>
      </c>
      <c r="D2188" s="3">
        <v>45090.036805555559</v>
      </c>
      <c r="E2188" t="s">
        <v>191</v>
      </c>
      <c r="F2188" t="s">
        <v>79</v>
      </c>
      <c r="G2188">
        <v>7134</v>
      </c>
      <c r="I2188" s="7"/>
    </row>
    <row r="2189" spans="1:9" x14ac:dyDescent="0.3">
      <c r="A2189">
        <v>1480087</v>
      </c>
      <c r="B2189">
        <v>26</v>
      </c>
      <c r="C2189" s="1" t="s">
        <v>100</v>
      </c>
      <c r="D2189" s="3">
        <v>45115.997916666667</v>
      </c>
      <c r="E2189" t="s">
        <v>98</v>
      </c>
      <c r="F2189" t="s">
        <v>51</v>
      </c>
      <c r="G2189">
        <v>9335</v>
      </c>
      <c r="I2189" s="7"/>
    </row>
    <row r="2190" spans="1:9" x14ac:dyDescent="0.3">
      <c r="A2190">
        <v>1480394</v>
      </c>
      <c r="B2190">
        <v>1003</v>
      </c>
      <c r="C2190" s="1" t="s">
        <v>99</v>
      </c>
      <c r="D2190" s="3">
        <v>45081.025000000001</v>
      </c>
      <c r="E2190" t="s">
        <v>98</v>
      </c>
      <c r="F2190" t="s">
        <v>22</v>
      </c>
      <c r="G2190">
        <v>2616</v>
      </c>
      <c r="I2190" s="7"/>
    </row>
    <row r="2191" spans="1:9" x14ac:dyDescent="0.3">
      <c r="A2191">
        <v>1480900</v>
      </c>
      <c r="B2191">
        <v>866</v>
      </c>
      <c r="C2191" s="1" t="s">
        <v>106</v>
      </c>
      <c r="D2191" s="3">
        <v>44928.008333333331</v>
      </c>
      <c r="E2191" t="s">
        <v>97</v>
      </c>
      <c r="F2191" t="s">
        <v>4</v>
      </c>
      <c r="G2191">
        <v>2284</v>
      </c>
      <c r="I2191" s="7"/>
    </row>
    <row r="2192" spans="1:9" x14ac:dyDescent="0.3">
      <c r="A2192">
        <v>1480961</v>
      </c>
      <c r="B2192">
        <v>550</v>
      </c>
      <c r="C2192" s="1" t="s">
        <v>99</v>
      </c>
      <c r="D2192" s="3">
        <v>44942.044444444444</v>
      </c>
      <c r="E2192" t="s">
        <v>98</v>
      </c>
      <c r="F2192" t="s">
        <v>57</v>
      </c>
      <c r="G2192">
        <v>8407</v>
      </c>
      <c r="I2192" s="7"/>
    </row>
    <row r="2193" spans="1:9" x14ac:dyDescent="0.3">
      <c r="A2193">
        <v>1481396</v>
      </c>
      <c r="B2193">
        <v>619</v>
      </c>
      <c r="C2193" s="1" t="s">
        <v>99</v>
      </c>
      <c r="D2193" s="3">
        <v>45253.049305555556</v>
      </c>
      <c r="E2193" t="s">
        <v>97</v>
      </c>
      <c r="F2193" t="s">
        <v>92</v>
      </c>
      <c r="G2193">
        <v>3557</v>
      </c>
      <c r="I2193" s="7"/>
    </row>
    <row r="2194" spans="1:9" x14ac:dyDescent="0.3">
      <c r="A2194">
        <v>1482389</v>
      </c>
      <c r="B2194">
        <v>1928</v>
      </c>
      <c r="C2194" s="1" t="s">
        <v>101</v>
      </c>
      <c r="D2194" s="3">
        <v>45216.010416666664</v>
      </c>
      <c r="E2194" t="s">
        <v>191</v>
      </c>
      <c r="F2194" t="s">
        <v>77</v>
      </c>
      <c r="G2194">
        <v>32</v>
      </c>
      <c r="I2194" s="7"/>
    </row>
    <row r="2195" spans="1:9" x14ac:dyDescent="0.3">
      <c r="A2195">
        <v>1483729</v>
      </c>
      <c r="B2195">
        <v>1668</v>
      </c>
      <c r="C2195" s="1" t="s">
        <v>99</v>
      </c>
      <c r="D2195" s="3">
        <v>45183.990972222222</v>
      </c>
      <c r="E2195" t="s">
        <v>191</v>
      </c>
      <c r="F2195" t="s">
        <v>18</v>
      </c>
      <c r="G2195">
        <v>1625</v>
      </c>
      <c r="I2195" s="7"/>
    </row>
    <row r="2196" spans="1:9" x14ac:dyDescent="0.3">
      <c r="A2196">
        <v>1483901</v>
      </c>
      <c r="B2196">
        <v>1708</v>
      </c>
      <c r="C2196" s="1" t="s">
        <v>100</v>
      </c>
      <c r="D2196" s="3">
        <v>45115.034722222219</v>
      </c>
      <c r="E2196" t="s">
        <v>191</v>
      </c>
      <c r="F2196" t="s">
        <v>30</v>
      </c>
      <c r="G2196">
        <v>9214</v>
      </c>
      <c r="I2196" s="7"/>
    </row>
    <row r="2197" spans="1:9" x14ac:dyDescent="0.3">
      <c r="A2197">
        <v>1483931</v>
      </c>
      <c r="B2197">
        <v>1980</v>
      </c>
      <c r="C2197" s="1" t="s">
        <v>110</v>
      </c>
      <c r="D2197" s="3">
        <v>45031.058333333334</v>
      </c>
      <c r="E2197" t="s">
        <v>98</v>
      </c>
      <c r="F2197" t="s">
        <v>16</v>
      </c>
      <c r="G2197">
        <v>4382</v>
      </c>
      <c r="I2197" s="7"/>
    </row>
    <row r="2198" spans="1:9" x14ac:dyDescent="0.3">
      <c r="A2198">
        <v>1485067</v>
      </c>
      <c r="B2198">
        <v>1608</v>
      </c>
      <c r="C2198" s="1" t="s">
        <v>99</v>
      </c>
      <c r="D2198" s="3">
        <v>44963.006249999999</v>
      </c>
      <c r="E2198" t="s">
        <v>191</v>
      </c>
      <c r="F2198" t="s">
        <v>74</v>
      </c>
      <c r="G2198">
        <v>3382</v>
      </c>
      <c r="I2198" s="7"/>
    </row>
    <row r="2199" spans="1:9" x14ac:dyDescent="0.3">
      <c r="A2199">
        <v>1485425</v>
      </c>
      <c r="B2199">
        <v>980</v>
      </c>
      <c r="C2199" s="1" t="s">
        <v>99</v>
      </c>
      <c r="D2199" s="3">
        <v>45125.954861111109</v>
      </c>
      <c r="E2199" t="s">
        <v>97</v>
      </c>
      <c r="F2199" t="s">
        <v>70</v>
      </c>
      <c r="G2199">
        <v>9648</v>
      </c>
      <c r="I2199" s="7"/>
    </row>
    <row r="2200" spans="1:9" x14ac:dyDescent="0.3">
      <c r="A2200">
        <v>1485939</v>
      </c>
      <c r="B2200">
        <v>899</v>
      </c>
      <c r="C2200" s="1" t="s">
        <v>99</v>
      </c>
      <c r="D2200" s="3">
        <v>44980</v>
      </c>
      <c r="E2200" t="s">
        <v>191</v>
      </c>
      <c r="F2200" t="s">
        <v>71</v>
      </c>
      <c r="G2200">
        <v>902</v>
      </c>
      <c r="I2200" s="7"/>
    </row>
    <row r="2201" spans="1:9" x14ac:dyDescent="0.3">
      <c r="A2201">
        <v>1486000</v>
      </c>
      <c r="B2201">
        <v>545</v>
      </c>
      <c r="C2201" s="1" t="s">
        <v>99</v>
      </c>
      <c r="D2201" s="3">
        <v>45283.048611111109</v>
      </c>
      <c r="E2201" t="s">
        <v>98</v>
      </c>
      <c r="F2201" t="s">
        <v>43</v>
      </c>
      <c r="G2201">
        <v>2377</v>
      </c>
      <c r="I2201" s="7"/>
    </row>
    <row r="2202" spans="1:9" x14ac:dyDescent="0.3">
      <c r="A2202">
        <v>1486426</v>
      </c>
      <c r="B2202">
        <v>1244</v>
      </c>
      <c r="C2202" s="1" t="s">
        <v>105</v>
      </c>
      <c r="D2202" s="3">
        <v>45229.984722222223</v>
      </c>
      <c r="E2202" t="s">
        <v>97</v>
      </c>
      <c r="F2202" t="s">
        <v>7</v>
      </c>
      <c r="G2202">
        <v>8227</v>
      </c>
      <c r="I2202" s="7"/>
    </row>
    <row r="2203" spans="1:9" x14ac:dyDescent="0.3">
      <c r="A2203">
        <v>1487293</v>
      </c>
      <c r="B2203">
        <v>1157</v>
      </c>
      <c r="C2203" s="1" t="s">
        <v>106</v>
      </c>
      <c r="D2203" s="3">
        <v>44952.052083333336</v>
      </c>
      <c r="E2203" t="s">
        <v>191</v>
      </c>
      <c r="F2203" t="s">
        <v>8</v>
      </c>
      <c r="G2203">
        <v>2092</v>
      </c>
      <c r="I2203" s="7"/>
    </row>
    <row r="2204" spans="1:9" x14ac:dyDescent="0.3">
      <c r="A2204">
        <v>1487429</v>
      </c>
      <c r="B2204">
        <v>1983</v>
      </c>
      <c r="C2204" s="1" t="s">
        <v>105</v>
      </c>
      <c r="D2204" s="3">
        <v>44990.979861111111</v>
      </c>
      <c r="E2204" t="s">
        <v>191</v>
      </c>
      <c r="F2204" t="s">
        <v>46</v>
      </c>
      <c r="G2204">
        <v>5465</v>
      </c>
      <c r="I2204" s="7"/>
    </row>
    <row r="2205" spans="1:9" x14ac:dyDescent="0.3">
      <c r="A2205">
        <v>1488818</v>
      </c>
      <c r="B2205">
        <v>827</v>
      </c>
      <c r="C2205" s="1" t="s">
        <v>106</v>
      </c>
      <c r="D2205" s="3">
        <v>45052.03402777778</v>
      </c>
      <c r="E2205" t="s">
        <v>96</v>
      </c>
      <c r="F2205" t="s">
        <v>10</v>
      </c>
      <c r="G2205">
        <v>8763</v>
      </c>
      <c r="I2205" s="7"/>
    </row>
    <row r="2206" spans="1:9" x14ac:dyDescent="0.3">
      <c r="A2206">
        <v>1488979</v>
      </c>
      <c r="B2206">
        <v>1787</v>
      </c>
      <c r="C2206" s="1" t="s">
        <v>100</v>
      </c>
      <c r="D2206" s="3">
        <v>45156.056250000001</v>
      </c>
      <c r="E2206" t="s">
        <v>97</v>
      </c>
      <c r="F2206" t="s">
        <v>27</v>
      </c>
      <c r="G2206">
        <v>8980</v>
      </c>
      <c r="I2206" s="7"/>
    </row>
    <row r="2207" spans="1:9" x14ac:dyDescent="0.3">
      <c r="A2207">
        <v>1489446</v>
      </c>
      <c r="B2207">
        <v>1158</v>
      </c>
      <c r="C2207" s="1" t="s">
        <v>103</v>
      </c>
      <c r="D2207" s="3">
        <v>45225.083333333336</v>
      </c>
      <c r="E2207" t="s">
        <v>98</v>
      </c>
      <c r="F2207" t="s">
        <v>13</v>
      </c>
      <c r="G2207">
        <v>4889</v>
      </c>
      <c r="I2207" s="7"/>
    </row>
    <row r="2208" spans="1:9" x14ac:dyDescent="0.3">
      <c r="A2208">
        <v>1489846</v>
      </c>
      <c r="B2208">
        <v>1501</v>
      </c>
      <c r="C2208" s="1" t="s">
        <v>99</v>
      </c>
      <c r="D2208" s="3">
        <v>45077.073611111111</v>
      </c>
      <c r="E2208" t="s">
        <v>97</v>
      </c>
      <c r="F2208" t="s">
        <v>10</v>
      </c>
      <c r="G2208">
        <v>1094</v>
      </c>
      <c r="I2208" s="7"/>
    </row>
    <row r="2209" spans="1:9" x14ac:dyDescent="0.3">
      <c r="A2209">
        <v>1490112</v>
      </c>
      <c r="B2209">
        <v>348</v>
      </c>
      <c r="C2209" s="1" t="s">
        <v>100</v>
      </c>
      <c r="D2209" s="3">
        <v>45164.043749999997</v>
      </c>
      <c r="E2209" t="s">
        <v>96</v>
      </c>
      <c r="F2209" t="s">
        <v>15</v>
      </c>
      <c r="G2209">
        <v>7429</v>
      </c>
      <c r="I2209" s="7"/>
    </row>
    <row r="2210" spans="1:9" x14ac:dyDescent="0.3">
      <c r="A2210">
        <v>1490458</v>
      </c>
      <c r="B2210">
        <v>1820</v>
      </c>
      <c r="C2210" s="1"/>
      <c r="D2210" s="3">
        <v>45020.054861111108</v>
      </c>
      <c r="E2210" t="s">
        <v>191</v>
      </c>
      <c r="F2210" t="s">
        <v>13</v>
      </c>
      <c r="G2210">
        <v>3873</v>
      </c>
      <c r="I2210" s="7"/>
    </row>
    <row r="2211" spans="1:9" x14ac:dyDescent="0.3">
      <c r="A2211">
        <v>1490598</v>
      </c>
      <c r="B2211">
        <v>1613</v>
      </c>
      <c r="C2211" s="1" t="s">
        <v>99</v>
      </c>
      <c r="D2211" s="3">
        <v>45184.009027777778</v>
      </c>
      <c r="E2211" t="s">
        <v>98</v>
      </c>
      <c r="F2211" t="s">
        <v>62</v>
      </c>
      <c r="G2211">
        <v>2270</v>
      </c>
      <c r="I2211" s="7"/>
    </row>
    <row r="2212" spans="1:9" x14ac:dyDescent="0.3">
      <c r="A2212">
        <v>1491354</v>
      </c>
      <c r="B2212">
        <v>1812</v>
      </c>
      <c r="C2212" s="1" t="s">
        <v>105</v>
      </c>
      <c r="D2212" s="3">
        <v>45225.088194444441</v>
      </c>
      <c r="E2212" t="s">
        <v>97</v>
      </c>
      <c r="F2212" t="s">
        <v>75</v>
      </c>
      <c r="G2212">
        <v>86</v>
      </c>
      <c r="I2212" s="7"/>
    </row>
    <row r="2213" spans="1:9" x14ac:dyDescent="0.3">
      <c r="A2213">
        <v>1491897</v>
      </c>
      <c r="B2213">
        <v>1955</v>
      </c>
      <c r="C2213" s="1" t="s">
        <v>105</v>
      </c>
      <c r="D2213" s="3">
        <v>45205.073611111111</v>
      </c>
      <c r="E2213" t="s">
        <v>191</v>
      </c>
      <c r="F2213" t="s">
        <v>19</v>
      </c>
      <c r="G2213">
        <v>9703</v>
      </c>
      <c r="I2213" s="7"/>
    </row>
    <row r="2214" spans="1:9" x14ac:dyDescent="0.3">
      <c r="A2214">
        <v>1492578</v>
      </c>
      <c r="B2214">
        <v>1234</v>
      </c>
      <c r="C2214" s="1" t="s">
        <v>99</v>
      </c>
      <c r="D2214" s="3">
        <v>45164.015277777777</v>
      </c>
      <c r="E2214" t="s">
        <v>191</v>
      </c>
      <c r="F2214" t="s">
        <v>20</v>
      </c>
      <c r="G2214">
        <v>3400</v>
      </c>
      <c r="I2214" s="7"/>
    </row>
    <row r="2215" spans="1:9" x14ac:dyDescent="0.3">
      <c r="A2215">
        <v>1493135</v>
      </c>
      <c r="B2215">
        <v>378</v>
      </c>
      <c r="C2215" s="1" t="s">
        <v>110</v>
      </c>
      <c r="D2215" s="3">
        <v>45146.972222222219</v>
      </c>
      <c r="E2215" t="s">
        <v>191</v>
      </c>
      <c r="F2215" t="s">
        <v>72</v>
      </c>
      <c r="G2215">
        <v>8000</v>
      </c>
      <c r="I2215" s="7"/>
    </row>
    <row r="2216" spans="1:9" x14ac:dyDescent="0.3">
      <c r="A2216">
        <v>1494087</v>
      </c>
      <c r="B2216">
        <v>118</v>
      </c>
      <c r="C2216" s="1" t="s">
        <v>99</v>
      </c>
      <c r="D2216" s="3">
        <v>45039.067361111112</v>
      </c>
      <c r="E2216" t="s">
        <v>98</v>
      </c>
      <c r="F2216" t="s">
        <v>83</v>
      </c>
      <c r="G2216">
        <v>6162</v>
      </c>
      <c r="I2216" s="7"/>
    </row>
    <row r="2217" spans="1:9" x14ac:dyDescent="0.3">
      <c r="A2217">
        <v>1494182</v>
      </c>
      <c r="B2217">
        <v>1512</v>
      </c>
      <c r="C2217" s="1" t="s">
        <v>108</v>
      </c>
      <c r="D2217" s="3">
        <v>45254.98541666667</v>
      </c>
      <c r="E2217" t="s">
        <v>97</v>
      </c>
      <c r="F2217" t="s">
        <v>49</v>
      </c>
      <c r="G2217">
        <v>775</v>
      </c>
      <c r="I2217" s="7"/>
    </row>
    <row r="2218" spans="1:9" x14ac:dyDescent="0.3">
      <c r="A2218">
        <v>1494501</v>
      </c>
      <c r="B2218">
        <v>1519</v>
      </c>
      <c r="C2218" s="1" t="s">
        <v>105</v>
      </c>
      <c r="D2218" s="3">
        <v>45198.978472222225</v>
      </c>
      <c r="E2218" t="s">
        <v>96</v>
      </c>
      <c r="F2218" t="s">
        <v>5</v>
      </c>
      <c r="G2218">
        <v>5248</v>
      </c>
      <c r="I2218" s="7"/>
    </row>
    <row r="2219" spans="1:9" x14ac:dyDescent="0.3">
      <c r="A2219">
        <v>1494544</v>
      </c>
      <c r="B2219">
        <v>651</v>
      </c>
      <c r="C2219" s="1" t="s">
        <v>99</v>
      </c>
      <c r="D2219" s="3">
        <v>45097.082638888889</v>
      </c>
      <c r="E2219" t="s">
        <v>97</v>
      </c>
      <c r="F2219" t="s">
        <v>27</v>
      </c>
      <c r="G2219">
        <v>1370</v>
      </c>
      <c r="I2219" s="7"/>
    </row>
    <row r="2220" spans="1:9" x14ac:dyDescent="0.3">
      <c r="A2220">
        <v>1495611</v>
      </c>
      <c r="B2220">
        <v>1863</v>
      </c>
      <c r="C2220" s="1" t="s">
        <v>105</v>
      </c>
      <c r="D2220" s="3">
        <v>45218.974999999999</v>
      </c>
      <c r="E2220" t="s">
        <v>97</v>
      </c>
      <c r="F2220" t="s">
        <v>71</v>
      </c>
      <c r="G2220">
        <v>3590</v>
      </c>
      <c r="I2220" s="7"/>
    </row>
    <row r="2221" spans="1:9" x14ac:dyDescent="0.3">
      <c r="A2221">
        <v>1496982</v>
      </c>
      <c r="B2221">
        <v>616</v>
      </c>
      <c r="C2221" s="1" t="s">
        <v>100</v>
      </c>
      <c r="D2221" s="3">
        <v>45109.043749999997</v>
      </c>
      <c r="E2221" t="s">
        <v>98</v>
      </c>
      <c r="F2221" t="s">
        <v>27</v>
      </c>
      <c r="G2221">
        <v>4824</v>
      </c>
      <c r="I2221" s="7"/>
    </row>
    <row r="2222" spans="1:9" x14ac:dyDescent="0.3">
      <c r="A2222">
        <v>1497326</v>
      </c>
      <c r="B2222">
        <v>1050</v>
      </c>
      <c r="C2222" s="1" t="s">
        <v>100</v>
      </c>
      <c r="D2222" s="3">
        <v>45259.061805555553</v>
      </c>
      <c r="E2222" t="s">
        <v>98</v>
      </c>
      <c r="F2222" t="s">
        <v>43</v>
      </c>
      <c r="G2222">
        <v>1670</v>
      </c>
      <c r="I2222" s="7"/>
    </row>
    <row r="2223" spans="1:9" x14ac:dyDescent="0.3">
      <c r="A2223">
        <v>1498622</v>
      </c>
      <c r="B2223">
        <v>1094</v>
      </c>
      <c r="C2223" s="1" t="s">
        <v>113</v>
      </c>
      <c r="D2223" s="3">
        <v>45191.007638888892</v>
      </c>
      <c r="E2223" t="s">
        <v>97</v>
      </c>
      <c r="F2223" t="s">
        <v>26</v>
      </c>
      <c r="G2223">
        <v>6659</v>
      </c>
      <c r="I2223" s="7"/>
    </row>
    <row r="2224" spans="1:9" x14ac:dyDescent="0.3">
      <c r="A2224">
        <v>1499914</v>
      </c>
      <c r="B2224">
        <v>684</v>
      </c>
      <c r="C2224" s="1" t="s">
        <v>102</v>
      </c>
      <c r="D2224" s="3">
        <v>44964.945138888892</v>
      </c>
      <c r="E2224" t="s">
        <v>191</v>
      </c>
      <c r="F2224" t="s">
        <v>27</v>
      </c>
      <c r="G2224">
        <v>7716</v>
      </c>
      <c r="I2224" s="7"/>
    </row>
    <row r="2225" spans="1:9" x14ac:dyDescent="0.3">
      <c r="A2225">
        <v>1500165</v>
      </c>
      <c r="B2225">
        <v>979</v>
      </c>
      <c r="C2225" s="1" t="s">
        <v>101</v>
      </c>
      <c r="D2225" s="3">
        <v>45061.972916666666</v>
      </c>
      <c r="E2225" t="s">
        <v>191</v>
      </c>
      <c r="F2225" t="s">
        <v>66</v>
      </c>
      <c r="G2225">
        <v>3867</v>
      </c>
      <c r="I2225" s="7"/>
    </row>
    <row r="2226" spans="1:9" x14ac:dyDescent="0.3">
      <c r="A2226">
        <v>1500373</v>
      </c>
      <c r="B2226">
        <v>746</v>
      </c>
      <c r="C2226" s="1" t="s">
        <v>99</v>
      </c>
      <c r="D2226" s="3">
        <v>45035.951388888891</v>
      </c>
      <c r="E2226" t="s">
        <v>191</v>
      </c>
      <c r="F2226" t="s">
        <v>78</v>
      </c>
      <c r="G2226">
        <v>1017</v>
      </c>
      <c r="I2226" s="7"/>
    </row>
    <row r="2227" spans="1:9" x14ac:dyDescent="0.3">
      <c r="A2227">
        <v>1500639</v>
      </c>
      <c r="B2227">
        <v>298</v>
      </c>
      <c r="C2227" s="1" t="s">
        <v>105</v>
      </c>
      <c r="D2227" s="3">
        <v>45099.038194444445</v>
      </c>
      <c r="E2227" t="s">
        <v>98</v>
      </c>
      <c r="F2227" t="s">
        <v>77</v>
      </c>
      <c r="G2227">
        <v>611</v>
      </c>
      <c r="I2227" s="7"/>
    </row>
    <row r="2228" spans="1:9" x14ac:dyDescent="0.3">
      <c r="A2228">
        <v>1501027</v>
      </c>
      <c r="B2228">
        <v>1645</v>
      </c>
      <c r="C2228" s="1" t="s">
        <v>101</v>
      </c>
      <c r="D2228" s="3">
        <v>45113.018750000003</v>
      </c>
      <c r="E2228" t="s">
        <v>191</v>
      </c>
      <c r="F2228" t="s">
        <v>64</v>
      </c>
      <c r="G2228">
        <v>7105</v>
      </c>
      <c r="I2228" s="7"/>
    </row>
    <row r="2229" spans="1:9" x14ac:dyDescent="0.3">
      <c r="A2229">
        <v>1502119</v>
      </c>
      <c r="B2229">
        <v>214</v>
      </c>
      <c r="C2229" s="1" t="s">
        <v>99</v>
      </c>
      <c r="D2229" s="3">
        <v>45192.977777777778</v>
      </c>
      <c r="E2229" t="s">
        <v>97</v>
      </c>
      <c r="F2229" t="s">
        <v>30</v>
      </c>
      <c r="G2229">
        <v>8968</v>
      </c>
      <c r="I2229" s="7"/>
    </row>
    <row r="2230" spans="1:9" x14ac:dyDescent="0.3">
      <c r="A2230">
        <v>1502209</v>
      </c>
      <c r="B2230">
        <v>1512</v>
      </c>
      <c r="C2230" s="1" t="s">
        <v>108</v>
      </c>
      <c r="D2230" s="3">
        <v>44984.98333333333</v>
      </c>
      <c r="E2230" t="s">
        <v>98</v>
      </c>
      <c r="F2230" t="s">
        <v>53</v>
      </c>
      <c r="G2230">
        <v>9349</v>
      </c>
      <c r="I2230" s="7"/>
    </row>
    <row r="2231" spans="1:9" x14ac:dyDescent="0.3">
      <c r="A2231">
        <v>1503185</v>
      </c>
      <c r="B2231">
        <v>738</v>
      </c>
      <c r="C2231" s="1" t="s">
        <v>100</v>
      </c>
      <c r="D2231" s="3">
        <v>45140.023611111108</v>
      </c>
      <c r="E2231" t="s">
        <v>191</v>
      </c>
      <c r="F2231" t="s">
        <v>85</v>
      </c>
      <c r="G2231">
        <v>7706</v>
      </c>
      <c r="I2231" s="7"/>
    </row>
    <row r="2232" spans="1:9" x14ac:dyDescent="0.3">
      <c r="A2232">
        <v>1503619</v>
      </c>
      <c r="B2232">
        <v>621</v>
      </c>
      <c r="C2232" s="1" t="s">
        <v>99</v>
      </c>
      <c r="D2232" s="3">
        <v>44943.037499999999</v>
      </c>
      <c r="E2232" t="s">
        <v>96</v>
      </c>
      <c r="F2232" t="s">
        <v>51</v>
      </c>
      <c r="G2232">
        <v>4436</v>
      </c>
      <c r="I2232" s="7"/>
    </row>
    <row r="2233" spans="1:9" x14ac:dyDescent="0.3">
      <c r="A2233">
        <v>1503941</v>
      </c>
      <c r="B2233">
        <v>1910</v>
      </c>
      <c r="C2233" s="1" t="s">
        <v>100</v>
      </c>
      <c r="D2233" s="3">
        <v>45244.083333333336</v>
      </c>
      <c r="E2233" t="s">
        <v>191</v>
      </c>
      <c r="F2233" t="s">
        <v>68</v>
      </c>
      <c r="G2233">
        <v>4898</v>
      </c>
      <c r="I2233" s="7"/>
    </row>
    <row r="2234" spans="1:9" x14ac:dyDescent="0.3">
      <c r="A2234">
        <v>1506022</v>
      </c>
      <c r="B2234">
        <v>949</v>
      </c>
      <c r="C2234" s="1" t="s">
        <v>103</v>
      </c>
      <c r="D2234" s="3">
        <v>44932.020138888889</v>
      </c>
      <c r="E2234" t="s">
        <v>191</v>
      </c>
      <c r="F2234" t="s">
        <v>86</v>
      </c>
      <c r="G2234">
        <v>8624</v>
      </c>
      <c r="I2234" s="7"/>
    </row>
    <row r="2235" spans="1:9" x14ac:dyDescent="0.3">
      <c r="A2235">
        <v>1506385</v>
      </c>
      <c r="B2235">
        <v>294</v>
      </c>
      <c r="C2235" s="1" t="s">
        <v>100</v>
      </c>
      <c r="D2235" s="3">
        <v>45268.96875</v>
      </c>
      <c r="E2235" t="s">
        <v>96</v>
      </c>
      <c r="F2235" t="s">
        <v>43</v>
      </c>
      <c r="G2235">
        <v>5490</v>
      </c>
      <c r="I2235" s="7"/>
    </row>
    <row r="2236" spans="1:9" x14ac:dyDescent="0.3">
      <c r="A2236">
        <v>1507608</v>
      </c>
      <c r="B2236">
        <v>1886</v>
      </c>
      <c r="C2236" s="1" t="s">
        <v>101</v>
      </c>
      <c r="D2236" s="3">
        <v>45077.044444444444</v>
      </c>
      <c r="E2236" t="s">
        <v>191</v>
      </c>
      <c r="F2236" t="s">
        <v>27</v>
      </c>
      <c r="G2236">
        <v>8078</v>
      </c>
      <c r="I2236" s="7"/>
    </row>
    <row r="2237" spans="1:9" x14ac:dyDescent="0.3">
      <c r="A2237">
        <v>1508121</v>
      </c>
      <c r="B2237">
        <v>1786</v>
      </c>
      <c r="C2237" s="1" t="s">
        <v>106</v>
      </c>
      <c r="D2237" s="3">
        <v>45038.040277777778</v>
      </c>
      <c r="E2237" t="s">
        <v>191</v>
      </c>
      <c r="F2237" t="s">
        <v>69</v>
      </c>
      <c r="G2237">
        <v>4650</v>
      </c>
      <c r="I2237" s="7"/>
    </row>
    <row r="2238" spans="1:9" x14ac:dyDescent="0.3">
      <c r="A2238">
        <v>1508428</v>
      </c>
      <c r="B2238">
        <v>1815</v>
      </c>
      <c r="C2238" s="1" t="s">
        <v>104</v>
      </c>
      <c r="D2238" s="3">
        <v>45015.033333333333</v>
      </c>
      <c r="E2238" t="s">
        <v>96</v>
      </c>
      <c r="F2238" t="s">
        <v>43</v>
      </c>
      <c r="G2238">
        <v>5995</v>
      </c>
      <c r="I2238" s="7"/>
    </row>
    <row r="2239" spans="1:9" x14ac:dyDescent="0.3">
      <c r="A2239">
        <v>1508568</v>
      </c>
      <c r="B2239">
        <v>979</v>
      </c>
      <c r="C2239" s="1" t="s">
        <v>101</v>
      </c>
      <c r="D2239" s="3">
        <v>45284.03402777778</v>
      </c>
      <c r="E2239" t="s">
        <v>96</v>
      </c>
      <c r="F2239" t="s">
        <v>22</v>
      </c>
      <c r="G2239">
        <v>3218</v>
      </c>
      <c r="I2239" s="7"/>
    </row>
    <row r="2240" spans="1:9" x14ac:dyDescent="0.3">
      <c r="A2240">
        <v>1508707</v>
      </c>
      <c r="B2240">
        <v>376</v>
      </c>
      <c r="C2240" s="1" t="s">
        <v>113</v>
      </c>
      <c r="D2240" s="3">
        <v>44964.973611111112</v>
      </c>
      <c r="E2240" t="s">
        <v>97</v>
      </c>
      <c r="F2240" t="s">
        <v>4</v>
      </c>
      <c r="G2240">
        <v>8491</v>
      </c>
      <c r="I2240" s="7"/>
    </row>
    <row r="2241" spans="1:9" x14ac:dyDescent="0.3">
      <c r="A2241">
        <v>1508738</v>
      </c>
      <c r="B2241">
        <v>1408</v>
      </c>
      <c r="C2241" s="1" t="s">
        <v>99</v>
      </c>
      <c r="D2241" s="3">
        <v>45164.034722222219</v>
      </c>
      <c r="E2241" t="s">
        <v>96</v>
      </c>
      <c r="F2241" t="s">
        <v>19</v>
      </c>
      <c r="G2241">
        <v>8503</v>
      </c>
      <c r="I2241" s="7"/>
    </row>
    <row r="2242" spans="1:9" x14ac:dyDescent="0.3">
      <c r="A2242">
        <v>1509554</v>
      </c>
      <c r="B2242">
        <v>610</v>
      </c>
      <c r="C2242" s="1" t="s">
        <v>100</v>
      </c>
      <c r="D2242" s="3">
        <v>45032.023611111108</v>
      </c>
      <c r="E2242" t="s">
        <v>97</v>
      </c>
      <c r="F2242" t="s">
        <v>35</v>
      </c>
      <c r="G2242">
        <v>4098</v>
      </c>
      <c r="I2242" s="7"/>
    </row>
    <row r="2243" spans="1:9" x14ac:dyDescent="0.3">
      <c r="A2243">
        <v>1509587</v>
      </c>
      <c r="B2243">
        <v>822</v>
      </c>
      <c r="C2243" s="1" t="s">
        <v>99</v>
      </c>
      <c r="D2243" s="3">
        <v>45268.011111111111</v>
      </c>
      <c r="E2243" t="s">
        <v>191</v>
      </c>
      <c r="F2243" t="s">
        <v>21</v>
      </c>
      <c r="G2243">
        <v>43</v>
      </c>
      <c r="I2243" s="7"/>
    </row>
    <row r="2244" spans="1:9" x14ac:dyDescent="0.3">
      <c r="A2244">
        <v>1509701</v>
      </c>
      <c r="B2244">
        <v>1109</v>
      </c>
      <c r="C2244" s="1" t="s">
        <v>113</v>
      </c>
      <c r="D2244" s="3">
        <v>45226.024305555555</v>
      </c>
      <c r="E2244" t="s">
        <v>96</v>
      </c>
      <c r="F2244" t="s">
        <v>43</v>
      </c>
      <c r="G2244">
        <v>1460</v>
      </c>
      <c r="I2244" s="7"/>
    </row>
    <row r="2245" spans="1:9" x14ac:dyDescent="0.3">
      <c r="A2245">
        <v>1512442</v>
      </c>
      <c r="B2245">
        <v>1243</v>
      </c>
      <c r="C2245" s="1" t="s">
        <v>105</v>
      </c>
      <c r="D2245" s="3">
        <v>45095.024305555555</v>
      </c>
      <c r="E2245" t="s">
        <v>97</v>
      </c>
      <c r="F2245" t="s">
        <v>78</v>
      </c>
      <c r="G2245">
        <v>7379</v>
      </c>
      <c r="I2245" s="7"/>
    </row>
    <row r="2246" spans="1:9" x14ac:dyDescent="0.3">
      <c r="A2246">
        <v>1512481</v>
      </c>
      <c r="B2246">
        <v>1560</v>
      </c>
      <c r="C2246" s="1" t="s">
        <v>106</v>
      </c>
      <c r="D2246" s="3">
        <v>44963.037499999999</v>
      </c>
      <c r="E2246" t="s">
        <v>96</v>
      </c>
      <c r="F2246" t="s">
        <v>5</v>
      </c>
      <c r="G2246">
        <v>1363</v>
      </c>
      <c r="I2246" s="7"/>
    </row>
    <row r="2247" spans="1:9" x14ac:dyDescent="0.3">
      <c r="A2247">
        <v>1513008</v>
      </c>
      <c r="B2247">
        <v>1980</v>
      </c>
      <c r="C2247" s="1" t="s">
        <v>110</v>
      </c>
      <c r="D2247" s="3">
        <v>45133.039583333331</v>
      </c>
      <c r="E2247" t="s">
        <v>97</v>
      </c>
      <c r="F2247" t="s">
        <v>43</v>
      </c>
      <c r="G2247">
        <v>4837</v>
      </c>
      <c r="I2247" s="7"/>
    </row>
    <row r="2248" spans="1:9" x14ac:dyDescent="0.3">
      <c r="A2248">
        <v>1513475</v>
      </c>
      <c r="B2248">
        <v>375</v>
      </c>
      <c r="C2248" s="1" t="s">
        <v>101</v>
      </c>
      <c r="D2248" s="3">
        <v>45079.034722222219</v>
      </c>
      <c r="E2248" t="s">
        <v>97</v>
      </c>
      <c r="F2248" t="s">
        <v>27</v>
      </c>
      <c r="G2248">
        <v>7352</v>
      </c>
      <c r="I2248" s="7"/>
    </row>
    <row r="2249" spans="1:9" x14ac:dyDescent="0.3">
      <c r="A2249">
        <v>1513796</v>
      </c>
      <c r="B2249">
        <v>218</v>
      </c>
      <c r="C2249" s="1" t="s">
        <v>100</v>
      </c>
      <c r="D2249" s="3">
        <v>45100.99722222222</v>
      </c>
      <c r="E2249" t="s">
        <v>96</v>
      </c>
      <c r="F2249" t="s">
        <v>27</v>
      </c>
      <c r="G2249">
        <v>520</v>
      </c>
      <c r="I2249" s="7"/>
    </row>
    <row r="2250" spans="1:9" x14ac:dyDescent="0.3">
      <c r="A2250">
        <v>1513980</v>
      </c>
      <c r="B2250">
        <v>1164</v>
      </c>
      <c r="C2250" s="1" t="s">
        <v>99</v>
      </c>
      <c r="D2250" s="3">
        <v>44971.987500000003</v>
      </c>
      <c r="E2250" t="s">
        <v>98</v>
      </c>
      <c r="F2250" t="s">
        <v>27</v>
      </c>
      <c r="G2250">
        <v>5236</v>
      </c>
      <c r="I2250" s="7"/>
    </row>
    <row r="2251" spans="1:9" x14ac:dyDescent="0.3">
      <c r="A2251">
        <v>1514182</v>
      </c>
      <c r="B2251">
        <v>992</v>
      </c>
      <c r="C2251" s="1" t="s">
        <v>99</v>
      </c>
      <c r="D2251" s="3">
        <v>44940.012499999997</v>
      </c>
      <c r="E2251" t="s">
        <v>97</v>
      </c>
      <c r="F2251" t="s">
        <v>18</v>
      </c>
      <c r="G2251">
        <v>4187</v>
      </c>
      <c r="I2251" s="7"/>
    </row>
    <row r="2252" spans="1:9" x14ac:dyDescent="0.3">
      <c r="A2252">
        <v>1515579</v>
      </c>
      <c r="B2252">
        <v>982</v>
      </c>
      <c r="C2252" s="1" t="s">
        <v>99</v>
      </c>
      <c r="D2252" s="3">
        <v>45052.035416666666</v>
      </c>
      <c r="E2252" t="s">
        <v>97</v>
      </c>
      <c r="F2252" t="s">
        <v>27</v>
      </c>
      <c r="G2252">
        <v>811</v>
      </c>
      <c r="I2252" s="7"/>
    </row>
    <row r="2253" spans="1:9" x14ac:dyDescent="0.3">
      <c r="A2253">
        <v>1516849</v>
      </c>
      <c r="B2253">
        <v>108</v>
      </c>
      <c r="C2253" s="1" t="s">
        <v>105</v>
      </c>
      <c r="D2253" s="3">
        <v>45080.015277777777</v>
      </c>
      <c r="E2253" t="s">
        <v>97</v>
      </c>
      <c r="F2253" t="s">
        <v>94</v>
      </c>
      <c r="G2253">
        <v>5536</v>
      </c>
      <c r="I2253" s="7"/>
    </row>
    <row r="2254" spans="1:9" x14ac:dyDescent="0.3">
      <c r="A2254">
        <v>1516974</v>
      </c>
      <c r="B2254">
        <v>136</v>
      </c>
      <c r="C2254" s="1" t="s">
        <v>99</v>
      </c>
      <c r="D2254" s="3">
        <v>45057.038194444445</v>
      </c>
      <c r="E2254" t="s">
        <v>96</v>
      </c>
      <c r="F2254" t="s">
        <v>78</v>
      </c>
      <c r="G2254">
        <v>1042</v>
      </c>
      <c r="I2254" s="7"/>
    </row>
    <row r="2255" spans="1:9" x14ac:dyDescent="0.3">
      <c r="A2255">
        <v>1519463</v>
      </c>
      <c r="B2255">
        <v>266</v>
      </c>
      <c r="C2255" s="1" t="s">
        <v>99</v>
      </c>
      <c r="D2255" s="3">
        <v>44936.977777777778</v>
      </c>
      <c r="E2255" t="s">
        <v>191</v>
      </c>
      <c r="F2255" t="s">
        <v>43</v>
      </c>
      <c r="G2255">
        <v>5361</v>
      </c>
      <c r="I2255" s="7"/>
    </row>
    <row r="2256" spans="1:9" x14ac:dyDescent="0.3">
      <c r="A2256">
        <v>1520253</v>
      </c>
      <c r="B2256">
        <v>1775</v>
      </c>
      <c r="C2256" s="1" t="s">
        <v>99</v>
      </c>
      <c r="D2256" s="3">
        <v>45192.994444444441</v>
      </c>
      <c r="E2256" t="s">
        <v>98</v>
      </c>
      <c r="F2256" t="s">
        <v>32</v>
      </c>
      <c r="G2256">
        <v>429</v>
      </c>
      <c r="I2256" s="7"/>
    </row>
    <row r="2257" spans="1:9" x14ac:dyDescent="0.3">
      <c r="A2257">
        <v>1521124</v>
      </c>
      <c r="B2257">
        <v>1828</v>
      </c>
      <c r="C2257" s="1" t="s">
        <v>102</v>
      </c>
      <c r="D2257" s="3">
        <v>45013.078472222223</v>
      </c>
      <c r="E2257" t="s">
        <v>191</v>
      </c>
      <c r="F2257" t="s">
        <v>30</v>
      </c>
      <c r="G2257">
        <v>8408</v>
      </c>
      <c r="I2257" s="7"/>
    </row>
    <row r="2258" spans="1:9" x14ac:dyDescent="0.3">
      <c r="A2258">
        <v>1521957</v>
      </c>
      <c r="B2258">
        <v>347</v>
      </c>
      <c r="C2258" s="1" t="s">
        <v>108</v>
      </c>
      <c r="D2258" s="3">
        <v>45236.970833333333</v>
      </c>
      <c r="E2258" t="s">
        <v>96</v>
      </c>
      <c r="F2258" t="s">
        <v>74</v>
      </c>
      <c r="G2258">
        <v>2198</v>
      </c>
      <c r="I2258" s="7"/>
    </row>
    <row r="2259" spans="1:9" x14ac:dyDescent="0.3">
      <c r="A2259">
        <v>1522932</v>
      </c>
      <c r="B2259">
        <v>1737</v>
      </c>
      <c r="C2259" s="1" t="s">
        <v>106</v>
      </c>
      <c r="D2259" s="3">
        <v>45238.030555555553</v>
      </c>
      <c r="E2259" t="s">
        <v>97</v>
      </c>
      <c r="F2259" t="s">
        <v>85</v>
      </c>
      <c r="G2259">
        <v>2633</v>
      </c>
      <c r="I2259" s="7"/>
    </row>
    <row r="2260" spans="1:9" x14ac:dyDescent="0.3">
      <c r="A2260">
        <v>1524093</v>
      </c>
      <c r="B2260">
        <v>104</v>
      </c>
      <c r="C2260" s="1" t="s">
        <v>101</v>
      </c>
      <c r="D2260" s="3">
        <v>45216.972222222219</v>
      </c>
      <c r="E2260" t="s">
        <v>98</v>
      </c>
      <c r="F2260" t="s">
        <v>51</v>
      </c>
      <c r="G2260">
        <v>6754</v>
      </c>
      <c r="I2260" s="7"/>
    </row>
    <row r="2261" spans="1:9" x14ac:dyDescent="0.3">
      <c r="A2261">
        <v>1524999</v>
      </c>
      <c r="B2261">
        <v>333</v>
      </c>
      <c r="C2261" s="1" t="s">
        <v>109</v>
      </c>
      <c r="D2261" s="3">
        <v>44943.975694444445</v>
      </c>
      <c r="E2261" t="s">
        <v>96</v>
      </c>
      <c r="F2261" t="s">
        <v>68</v>
      </c>
      <c r="G2261">
        <v>1766</v>
      </c>
      <c r="I2261" s="7"/>
    </row>
    <row r="2262" spans="1:9" x14ac:dyDescent="0.3">
      <c r="A2262">
        <v>1525718</v>
      </c>
      <c r="B2262">
        <v>255</v>
      </c>
      <c r="C2262" s="1" t="s">
        <v>107</v>
      </c>
      <c r="D2262" s="3">
        <v>45161.056944444441</v>
      </c>
      <c r="E2262" t="s">
        <v>191</v>
      </c>
      <c r="F2262" t="s">
        <v>79</v>
      </c>
      <c r="G2262">
        <v>1434</v>
      </c>
      <c r="I2262" s="7"/>
    </row>
    <row r="2263" spans="1:9" x14ac:dyDescent="0.3">
      <c r="A2263">
        <v>1526107</v>
      </c>
      <c r="B2263">
        <v>1781</v>
      </c>
      <c r="C2263" s="1" t="s">
        <v>108</v>
      </c>
      <c r="D2263" s="3">
        <v>45051.941666666666</v>
      </c>
      <c r="E2263" t="s">
        <v>98</v>
      </c>
      <c r="F2263" t="s">
        <v>76</v>
      </c>
      <c r="G2263">
        <v>399</v>
      </c>
      <c r="I2263" s="7"/>
    </row>
    <row r="2264" spans="1:9" x14ac:dyDescent="0.3">
      <c r="A2264">
        <v>1526749</v>
      </c>
      <c r="B2264">
        <v>1926</v>
      </c>
      <c r="C2264" s="1" t="s">
        <v>105</v>
      </c>
      <c r="D2264" s="3">
        <v>45151.027777777781</v>
      </c>
      <c r="E2264" t="s">
        <v>97</v>
      </c>
      <c r="F2264" t="s">
        <v>77</v>
      </c>
      <c r="G2264">
        <v>7714</v>
      </c>
      <c r="I2264" s="7"/>
    </row>
    <row r="2265" spans="1:9" x14ac:dyDescent="0.3">
      <c r="A2265">
        <v>1527612</v>
      </c>
      <c r="B2265">
        <v>1654</v>
      </c>
      <c r="C2265" s="1" t="s">
        <v>99</v>
      </c>
      <c r="D2265" s="3">
        <v>45216.940972222219</v>
      </c>
      <c r="E2265" t="s">
        <v>96</v>
      </c>
      <c r="F2265" t="s">
        <v>22</v>
      </c>
      <c r="G2265">
        <v>1813</v>
      </c>
      <c r="I2265" s="7"/>
    </row>
    <row r="2266" spans="1:9" x14ac:dyDescent="0.3">
      <c r="A2266">
        <v>1528079</v>
      </c>
      <c r="B2266">
        <v>150</v>
      </c>
      <c r="C2266" s="1" t="s">
        <v>99</v>
      </c>
      <c r="D2266" s="3">
        <v>45273.003472222219</v>
      </c>
      <c r="E2266" t="s">
        <v>96</v>
      </c>
      <c r="F2266" t="s">
        <v>43</v>
      </c>
      <c r="G2266">
        <v>8608</v>
      </c>
      <c r="I2266" s="7"/>
    </row>
    <row r="2267" spans="1:9" x14ac:dyDescent="0.3">
      <c r="A2267">
        <v>1528540</v>
      </c>
      <c r="B2267">
        <v>913</v>
      </c>
      <c r="C2267" s="1" t="s">
        <v>99</v>
      </c>
      <c r="D2267" s="3">
        <v>44960.07916666667</v>
      </c>
      <c r="E2267" t="s">
        <v>191</v>
      </c>
      <c r="F2267" t="s">
        <v>4</v>
      </c>
      <c r="G2267">
        <v>9004</v>
      </c>
      <c r="I2267" s="7"/>
    </row>
    <row r="2268" spans="1:9" x14ac:dyDescent="0.3">
      <c r="A2268">
        <v>1529840</v>
      </c>
      <c r="B2268">
        <v>1794</v>
      </c>
      <c r="C2268" s="1" t="s">
        <v>101</v>
      </c>
      <c r="D2268" s="3">
        <v>44988.022916666669</v>
      </c>
      <c r="E2268" t="s">
        <v>191</v>
      </c>
      <c r="F2268" t="s">
        <v>81</v>
      </c>
      <c r="G2268">
        <v>1054</v>
      </c>
      <c r="I2268" s="7"/>
    </row>
    <row r="2269" spans="1:9" x14ac:dyDescent="0.3">
      <c r="A2269">
        <v>1530454</v>
      </c>
      <c r="B2269">
        <v>499</v>
      </c>
      <c r="C2269" s="1" t="s">
        <v>101</v>
      </c>
      <c r="D2269" s="3">
        <v>45043.959027777775</v>
      </c>
      <c r="E2269" t="s">
        <v>98</v>
      </c>
      <c r="F2269" t="s">
        <v>82</v>
      </c>
      <c r="G2269">
        <v>7456</v>
      </c>
      <c r="I2269" s="7"/>
    </row>
    <row r="2270" spans="1:9" x14ac:dyDescent="0.3">
      <c r="A2270">
        <v>1532546</v>
      </c>
      <c r="B2270">
        <v>1032</v>
      </c>
      <c r="C2270" s="1" t="s">
        <v>100</v>
      </c>
      <c r="D2270" s="3">
        <v>45245.024305555555</v>
      </c>
      <c r="E2270" t="s">
        <v>97</v>
      </c>
      <c r="F2270" t="s">
        <v>21</v>
      </c>
      <c r="G2270">
        <v>5274</v>
      </c>
      <c r="I2270" s="7"/>
    </row>
    <row r="2271" spans="1:9" x14ac:dyDescent="0.3">
      <c r="A2271">
        <v>1532610</v>
      </c>
      <c r="B2271">
        <v>1871</v>
      </c>
      <c r="C2271" s="1" t="s">
        <v>107</v>
      </c>
      <c r="D2271" s="3">
        <v>45159.002083333333</v>
      </c>
      <c r="E2271" t="s">
        <v>191</v>
      </c>
      <c r="F2271" t="s">
        <v>66</v>
      </c>
      <c r="G2271">
        <v>8644</v>
      </c>
      <c r="I2271" s="7"/>
    </row>
    <row r="2272" spans="1:9" x14ac:dyDescent="0.3">
      <c r="A2272">
        <v>1534392</v>
      </c>
      <c r="B2272">
        <v>112</v>
      </c>
      <c r="C2272" s="1" t="s">
        <v>99</v>
      </c>
      <c r="D2272" s="3">
        <v>44952.959722222222</v>
      </c>
      <c r="E2272" t="s">
        <v>98</v>
      </c>
      <c r="F2272" t="s">
        <v>27</v>
      </c>
      <c r="G2272">
        <v>2347</v>
      </c>
      <c r="I2272" s="7"/>
    </row>
    <row r="2273" spans="1:9" x14ac:dyDescent="0.3">
      <c r="A2273">
        <v>1535140</v>
      </c>
      <c r="B2273">
        <v>548</v>
      </c>
      <c r="C2273" s="1" t="s">
        <v>99</v>
      </c>
      <c r="D2273" s="3">
        <v>45071.040277777778</v>
      </c>
      <c r="E2273" t="s">
        <v>96</v>
      </c>
      <c r="F2273" t="s">
        <v>5</v>
      </c>
      <c r="G2273">
        <v>5570</v>
      </c>
      <c r="I2273" s="7"/>
    </row>
    <row r="2274" spans="1:9" x14ac:dyDescent="0.3">
      <c r="A2274">
        <v>1536418</v>
      </c>
      <c r="B2274">
        <v>760</v>
      </c>
      <c r="C2274" s="1" t="s">
        <v>113</v>
      </c>
      <c r="D2274" s="3">
        <v>45083.944444444445</v>
      </c>
      <c r="E2274" t="s">
        <v>98</v>
      </c>
      <c r="F2274" t="s">
        <v>43</v>
      </c>
      <c r="G2274">
        <v>5883</v>
      </c>
      <c r="I2274" s="7"/>
    </row>
    <row r="2275" spans="1:9" x14ac:dyDescent="0.3">
      <c r="A2275">
        <v>1536698</v>
      </c>
      <c r="B2275">
        <v>127</v>
      </c>
      <c r="C2275" s="1" t="s">
        <v>108</v>
      </c>
      <c r="D2275" s="3">
        <v>45240.088194444441</v>
      </c>
      <c r="E2275" t="s">
        <v>191</v>
      </c>
      <c r="F2275" t="s">
        <v>27</v>
      </c>
      <c r="G2275">
        <v>2350</v>
      </c>
      <c r="I2275" s="7"/>
    </row>
    <row r="2276" spans="1:9" x14ac:dyDescent="0.3">
      <c r="A2276">
        <v>1536890</v>
      </c>
      <c r="B2276">
        <v>1364</v>
      </c>
      <c r="C2276" s="1" t="s">
        <v>100</v>
      </c>
      <c r="D2276" s="3">
        <v>45154.056944444441</v>
      </c>
      <c r="E2276" t="s">
        <v>97</v>
      </c>
      <c r="F2276" t="s">
        <v>27</v>
      </c>
      <c r="G2276">
        <v>7711</v>
      </c>
      <c r="I2276" s="7"/>
    </row>
    <row r="2277" spans="1:9" x14ac:dyDescent="0.3">
      <c r="A2277">
        <v>1536982</v>
      </c>
      <c r="B2277">
        <v>742</v>
      </c>
      <c r="C2277" s="1" t="s">
        <v>99</v>
      </c>
      <c r="D2277" s="3">
        <v>45018.008333333331</v>
      </c>
      <c r="E2277" t="s">
        <v>96</v>
      </c>
      <c r="F2277" t="s">
        <v>17</v>
      </c>
      <c r="G2277">
        <v>5486</v>
      </c>
      <c r="I2277" s="7"/>
    </row>
    <row r="2278" spans="1:9" x14ac:dyDescent="0.3">
      <c r="A2278">
        <v>1538322</v>
      </c>
      <c r="B2278">
        <v>1752</v>
      </c>
      <c r="C2278" s="1" t="s">
        <v>101</v>
      </c>
      <c r="D2278" s="3">
        <v>45219.988888888889</v>
      </c>
      <c r="E2278" t="s">
        <v>98</v>
      </c>
      <c r="F2278" t="s">
        <v>21</v>
      </c>
      <c r="G2278">
        <v>6645</v>
      </c>
      <c r="I2278" s="7"/>
    </row>
    <row r="2279" spans="1:9" x14ac:dyDescent="0.3">
      <c r="A2279">
        <v>1538360</v>
      </c>
      <c r="B2279">
        <v>1824</v>
      </c>
      <c r="C2279" s="1" t="s">
        <v>99</v>
      </c>
      <c r="D2279" s="3">
        <v>44960.959027777775</v>
      </c>
      <c r="E2279" t="s">
        <v>191</v>
      </c>
      <c r="F2279" t="s">
        <v>43</v>
      </c>
      <c r="G2279">
        <v>4448</v>
      </c>
      <c r="I2279" s="7"/>
    </row>
    <row r="2280" spans="1:9" x14ac:dyDescent="0.3">
      <c r="A2280">
        <v>1541893</v>
      </c>
      <c r="B2280">
        <v>1860</v>
      </c>
      <c r="C2280" s="1" t="s">
        <v>105</v>
      </c>
      <c r="D2280" s="3">
        <v>44956.986111111109</v>
      </c>
      <c r="E2280" t="s">
        <v>98</v>
      </c>
      <c r="F2280" t="s">
        <v>29</v>
      </c>
      <c r="G2280">
        <v>1027</v>
      </c>
      <c r="I2280" s="7"/>
    </row>
    <row r="2281" spans="1:9" x14ac:dyDescent="0.3">
      <c r="A2281">
        <v>1542275</v>
      </c>
      <c r="B2281">
        <v>1647</v>
      </c>
      <c r="C2281" s="1" t="s">
        <v>99</v>
      </c>
      <c r="D2281" s="3">
        <v>45165.071527777778</v>
      </c>
      <c r="E2281" t="s">
        <v>191</v>
      </c>
      <c r="F2281" t="s">
        <v>9</v>
      </c>
      <c r="G2281">
        <v>8992</v>
      </c>
      <c r="I2281" s="7"/>
    </row>
    <row r="2282" spans="1:9" x14ac:dyDescent="0.3">
      <c r="A2282">
        <v>1542373</v>
      </c>
      <c r="B2282">
        <v>1267</v>
      </c>
      <c r="C2282" s="1" t="s">
        <v>107</v>
      </c>
      <c r="D2282" s="3">
        <v>45059.027777777781</v>
      </c>
      <c r="E2282" t="s">
        <v>191</v>
      </c>
      <c r="F2282" t="s">
        <v>30</v>
      </c>
      <c r="G2282">
        <v>3468</v>
      </c>
      <c r="I2282" s="7"/>
    </row>
    <row r="2283" spans="1:9" x14ac:dyDescent="0.3">
      <c r="A2283">
        <v>1543099</v>
      </c>
      <c r="B2283">
        <v>1489</v>
      </c>
      <c r="C2283" s="1" t="s">
        <v>105</v>
      </c>
      <c r="D2283" s="3">
        <v>44974.947222222225</v>
      </c>
      <c r="E2283" t="s">
        <v>191</v>
      </c>
      <c r="F2283" t="s">
        <v>67</v>
      </c>
      <c r="G2283">
        <v>5530</v>
      </c>
      <c r="I2283" s="7"/>
    </row>
    <row r="2284" spans="1:9" x14ac:dyDescent="0.3">
      <c r="A2284">
        <v>1543135</v>
      </c>
      <c r="B2284">
        <v>647</v>
      </c>
      <c r="C2284" s="1" t="s">
        <v>101</v>
      </c>
      <c r="D2284" s="3">
        <v>45084.044444444444</v>
      </c>
      <c r="E2284" t="s">
        <v>97</v>
      </c>
      <c r="F2284" t="s">
        <v>53</v>
      </c>
      <c r="G2284">
        <v>9026</v>
      </c>
      <c r="I2284" s="7"/>
    </row>
    <row r="2285" spans="1:9" x14ac:dyDescent="0.3">
      <c r="A2285">
        <v>1543232</v>
      </c>
      <c r="B2285">
        <v>871</v>
      </c>
      <c r="C2285" s="1" t="s">
        <v>107</v>
      </c>
      <c r="D2285" s="3">
        <v>45103.017361111109</v>
      </c>
      <c r="E2285" t="s">
        <v>98</v>
      </c>
      <c r="F2285" t="s">
        <v>33</v>
      </c>
      <c r="G2285">
        <v>2237</v>
      </c>
      <c r="I2285" s="7"/>
    </row>
    <row r="2286" spans="1:9" x14ac:dyDescent="0.3">
      <c r="A2286">
        <v>1543526</v>
      </c>
      <c r="B2286">
        <v>1554</v>
      </c>
      <c r="C2286" s="1" t="s">
        <v>109</v>
      </c>
      <c r="D2286" s="3">
        <v>45101.005555555559</v>
      </c>
      <c r="E2286" t="s">
        <v>98</v>
      </c>
      <c r="F2286" t="s">
        <v>34</v>
      </c>
      <c r="G2286">
        <v>9175</v>
      </c>
      <c r="I2286" s="7"/>
    </row>
    <row r="2287" spans="1:9" x14ac:dyDescent="0.3">
      <c r="A2287">
        <v>1544633</v>
      </c>
      <c r="B2287">
        <v>714</v>
      </c>
      <c r="C2287" s="1" t="s">
        <v>99</v>
      </c>
      <c r="D2287" s="3">
        <v>45157.04791666667</v>
      </c>
      <c r="E2287" t="s">
        <v>96</v>
      </c>
      <c r="F2287" t="s">
        <v>35</v>
      </c>
      <c r="G2287">
        <v>347</v>
      </c>
      <c r="I2287" s="7"/>
    </row>
    <row r="2288" spans="1:9" x14ac:dyDescent="0.3">
      <c r="A2288">
        <v>1545246</v>
      </c>
      <c r="B2288">
        <v>1069</v>
      </c>
      <c r="C2288" s="1" t="s">
        <v>101</v>
      </c>
      <c r="D2288" s="3">
        <v>44984.050694444442</v>
      </c>
      <c r="E2288" t="s">
        <v>98</v>
      </c>
      <c r="F2288" t="s">
        <v>69</v>
      </c>
      <c r="G2288">
        <v>5132</v>
      </c>
      <c r="I2288" s="7"/>
    </row>
    <row r="2289" spans="1:9" x14ac:dyDescent="0.3">
      <c r="A2289">
        <v>1546512</v>
      </c>
      <c r="B2289">
        <v>33</v>
      </c>
      <c r="C2289" s="1" t="s">
        <v>105</v>
      </c>
      <c r="D2289" s="3">
        <v>45284.038888888892</v>
      </c>
      <c r="F2289" t="s">
        <v>43</v>
      </c>
      <c r="G2289">
        <v>9521</v>
      </c>
      <c r="I2289" s="7"/>
    </row>
    <row r="2290" spans="1:9" x14ac:dyDescent="0.3">
      <c r="A2290">
        <v>1546802</v>
      </c>
      <c r="B2290">
        <v>1394</v>
      </c>
      <c r="C2290" s="1" t="s">
        <v>99</v>
      </c>
      <c r="D2290" s="3">
        <v>45170.018055555556</v>
      </c>
      <c r="E2290" t="s">
        <v>98</v>
      </c>
      <c r="F2290" t="s">
        <v>38</v>
      </c>
      <c r="G2290">
        <v>8149</v>
      </c>
      <c r="I2290" s="7"/>
    </row>
    <row r="2291" spans="1:9" x14ac:dyDescent="0.3">
      <c r="A2291">
        <v>1547057</v>
      </c>
      <c r="B2291">
        <v>18</v>
      </c>
      <c r="C2291" s="1" t="s">
        <v>99</v>
      </c>
      <c r="D2291" s="3">
        <v>45060.030555555553</v>
      </c>
      <c r="E2291" t="s">
        <v>96</v>
      </c>
      <c r="F2291" t="s">
        <v>39</v>
      </c>
      <c r="G2291">
        <v>9727</v>
      </c>
      <c r="I2291" s="7"/>
    </row>
    <row r="2292" spans="1:9" x14ac:dyDescent="0.3">
      <c r="A2292">
        <v>1548032</v>
      </c>
      <c r="B2292">
        <v>1733</v>
      </c>
      <c r="C2292" s="1" t="s">
        <v>107</v>
      </c>
      <c r="D2292" s="3">
        <v>45216.057638888888</v>
      </c>
      <c r="E2292" t="s">
        <v>191</v>
      </c>
      <c r="F2292" t="s">
        <v>24</v>
      </c>
      <c r="G2292">
        <v>3053</v>
      </c>
      <c r="I2292" s="7"/>
    </row>
    <row r="2293" spans="1:9" x14ac:dyDescent="0.3">
      <c r="A2293">
        <v>1548655</v>
      </c>
      <c r="B2293">
        <v>327</v>
      </c>
      <c r="C2293" s="1" t="s">
        <v>113</v>
      </c>
      <c r="D2293" s="3">
        <v>45159.031944444447</v>
      </c>
      <c r="E2293" t="s">
        <v>98</v>
      </c>
      <c r="F2293" t="s">
        <v>22</v>
      </c>
      <c r="G2293">
        <v>8582</v>
      </c>
      <c r="I2293" s="7"/>
    </row>
    <row r="2294" spans="1:9" x14ac:dyDescent="0.3">
      <c r="A2294">
        <v>1548735</v>
      </c>
      <c r="B2294">
        <v>90</v>
      </c>
      <c r="C2294" s="1" t="s">
        <v>99</v>
      </c>
      <c r="D2294" s="3">
        <v>45140.972222222219</v>
      </c>
      <c r="E2294" t="s">
        <v>191</v>
      </c>
      <c r="F2294" t="s">
        <v>41</v>
      </c>
      <c r="G2294">
        <v>1069</v>
      </c>
      <c r="I2294" s="7"/>
    </row>
    <row r="2295" spans="1:9" x14ac:dyDescent="0.3">
      <c r="A2295">
        <v>1549353</v>
      </c>
      <c r="B2295">
        <v>1603</v>
      </c>
      <c r="C2295" s="1" t="s">
        <v>99</v>
      </c>
      <c r="D2295" s="3">
        <v>45182.058333333334</v>
      </c>
      <c r="E2295" t="s">
        <v>98</v>
      </c>
      <c r="F2295" t="s">
        <v>42</v>
      </c>
      <c r="G2295">
        <v>2101</v>
      </c>
      <c r="I2295" s="7"/>
    </row>
    <row r="2296" spans="1:9" x14ac:dyDescent="0.3">
      <c r="A2296">
        <v>1550005</v>
      </c>
      <c r="B2296">
        <v>1984</v>
      </c>
      <c r="C2296" s="1" t="s">
        <v>101</v>
      </c>
      <c r="D2296" s="3">
        <v>45002.038194444445</v>
      </c>
      <c r="E2296" t="s">
        <v>98</v>
      </c>
      <c r="F2296" t="s">
        <v>35</v>
      </c>
      <c r="G2296">
        <v>2075</v>
      </c>
      <c r="I2296" s="7"/>
    </row>
    <row r="2297" spans="1:9" x14ac:dyDescent="0.3">
      <c r="A2297">
        <v>1550154</v>
      </c>
      <c r="B2297">
        <v>1589</v>
      </c>
      <c r="C2297" s="1" t="s">
        <v>99</v>
      </c>
      <c r="D2297" s="3">
        <v>45060.072916666664</v>
      </c>
      <c r="E2297" t="s">
        <v>98</v>
      </c>
      <c r="F2297" t="s">
        <v>15</v>
      </c>
      <c r="G2297">
        <v>3729</v>
      </c>
      <c r="I2297" s="7"/>
    </row>
    <row r="2298" spans="1:9" x14ac:dyDescent="0.3">
      <c r="A2298">
        <v>1550175</v>
      </c>
      <c r="B2298">
        <v>308</v>
      </c>
      <c r="C2298" s="1" t="s">
        <v>105</v>
      </c>
      <c r="D2298" s="3">
        <v>44988.98541666667</v>
      </c>
      <c r="E2298" t="s">
        <v>98</v>
      </c>
      <c r="F2298" t="s">
        <v>12</v>
      </c>
      <c r="G2298">
        <v>6486</v>
      </c>
      <c r="I2298" s="7"/>
    </row>
    <row r="2299" spans="1:9" x14ac:dyDescent="0.3">
      <c r="A2299">
        <v>1551349</v>
      </c>
      <c r="B2299">
        <v>694</v>
      </c>
      <c r="C2299" s="1" t="s">
        <v>102</v>
      </c>
      <c r="D2299" s="3">
        <v>45227.050694444442</v>
      </c>
      <c r="E2299" t="s">
        <v>97</v>
      </c>
      <c r="F2299" t="s">
        <v>29</v>
      </c>
      <c r="G2299">
        <v>9059</v>
      </c>
      <c r="I2299" s="7"/>
    </row>
    <row r="2300" spans="1:9" x14ac:dyDescent="0.3">
      <c r="A2300">
        <v>1551563</v>
      </c>
      <c r="B2300">
        <v>394</v>
      </c>
      <c r="C2300" s="1" t="s">
        <v>113</v>
      </c>
      <c r="D2300" s="3">
        <v>45267.068749999999</v>
      </c>
      <c r="E2300" t="s">
        <v>191</v>
      </c>
      <c r="F2300" t="s">
        <v>27</v>
      </c>
      <c r="G2300">
        <v>932</v>
      </c>
      <c r="I2300" s="7"/>
    </row>
    <row r="2301" spans="1:9" x14ac:dyDescent="0.3">
      <c r="A2301">
        <v>1552540</v>
      </c>
      <c r="B2301">
        <v>1457</v>
      </c>
      <c r="C2301" s="1" t="s">
        <v>101</v>
      </c>
      <c r="D2301" s="3">
        <v>45161.991666666669</v>
      </c>
      <c r="E2301" t="s">
        <v>96</v>
      </c>
      <c r="F2301" t="s">
        <v>46</v>
      </c>
      <c r="G2301">
        <v>9266</v>
      </c>
      <c r="I2301" s="7"/>
    </row>
    <row r="2302" spans="1:9" x14ac:dyDescent="0.3">
      <c r="A2302">
        <v>1553612</v>
      </c>
      <c r="B2302">
        <v>1628</v>
      </c>
      <c r="C2302" s="1" t="s">
        <v>99</v>
      </c>
      <c r="D2302" s="3">
        <v>45055.011111111111</v>
      </c>
      <c r="E2302" t="s">
        <v>98</v>
      </c>
      <c r="F2302" t="s">
        <v>43</v>
      </c>
      <c r="G2302">
        <v>6089</v>
      </c>
      <c r="I2302" s="7"/>
    </row>
    <row r="2303" spans="1:9" x14ac:dyDescent="0.3">
      <c r="A2303">
        <v>1553858</v>
      </c>
      <c r="B2303">
        <v>699</v>
      </c>
      <c r="C2303" s="1" t="s">
        <v>99</v>
      </c>
      <c r="D2303" s="3">
        <v>45169.052777777775</v>
      </c>
      <c r="E2303" t="s">
        <v>97</v>
      </c>
      <c r="F2303" t="s">
        <v>47</v>
      </c>
      <c r="G2303">
        <v>7598</v>
      </c>
      <c r="I2303" s="7"/>
    </row>
    <row r="2304" spans="1:9" x14ac:dyDescent="0.3">
      <c r="A2304">
        <v>1555572</v>
      </c>
      <c r="B2304">
        <v>1665</v>
      </c>
      <c r="C2304" s="1" t="s">
        <v>110</v>
      </c>
      <c r="D2304" s="3">
        <v>45006.043749999997</v>
      </c>
      <c r="E2304" t="s">
        <v>97</v>
      </c>
      <c r="F2304" t="s">
        <v>27</v>
      </c>
      <c r="G2304">
        <v>1259</v>
      </c>
      <c r="I2304" s="7"/>
    </row>
    <row r="2305" spans="1:9" x14ac:dyDescent="0.3">
      <c r="A2305">
        <v>1556551</v>
      </c>
      <c r="B2305">
        <v>556</v>
      </c>
      <c r="C2305" s="1" t="s">
        <v>100</v>
      </c>
      <c r="D2305" s="3">
        <v>45027.024305555555</v>
      </c>
      <c r="E2305" t="s">
        <v>97</v>
      </c>
      <c r="F2305" t="s">
        <v>90</v>
      </c>
      <c r="G2305">
        <v>4482</v>
      </c>
      <c r="I2305" s="7"/>
    </row>
    <row r="2306" spans="1:9" x14ac:dyDescent="0.3">
      <c r="A2306">
        <v>1557337</v>
      </c>
      <c r="B2306">
        <v>508</v>
      </c>
      <c r="C2306" s="1" t="s">
        <v>110</v>
      </c>
      <c r="D2306" s="3">
        <v>44957.03402777778</v>
      </c>
      <c r="E2306" t="s">
        <v>97</v>
      </c>
      <c r="F2306" t="s">
        <v>14</v>
      </c>
      <c r="G2306">
        <v>4679</v>
      </c>
      <c r="I2306" s="7"/>
    </row>
    <row r="2307" spans="1:9" x14ac:dyDescent="0.3">
      <c r="A2307">
        <v>1558722</v>
      </c>
      <c r="B2307">
        <v>623</v>
      </c>
      <c r="C2307" s="1" t="s">
        <v>113</v>
      </c>
      <c r="D2307" s="3">
        <v>45134.067361111112</v>
      </c>
      <c r="E2307" t="s">
        <v>98</v>
      </c>
      <c r="F2307" t="s">
        <v>27</v>
      </c>
      <c r="G2307">
        <v>1232</v>
      </c>
      <c r="I2307" s="7"/>
    </row>
    <row r="2308" spans="1:9" x14ac:dyDescent="0.3">
      <c r="A2308">
        <v>1558773</v>
      </c>
      <c r="B2308">
        <v>1230</v>
      </c>
      <c r="C2308" s="1" t="s">
        <v>105</v>
      </c>
      <c r="D2308" s="3">
        <v>45143.039583333331</v>
      </c>
      <c r="E2308" t="s">
        <v>98</v>
      </c>
      <c r="F2308" t="s">
        <v>94</v>
      </c>
      <c r="G2308">
        <v>5890</v>
      </c>
      <c r="I2308" s="7"/>
    </row>
    <row r="2309" spans="1:9" x14ac:dyDescent="0.3">
      <c r="A2309">
        <v>1558851</v>
      </c>
      <c r="B2309">
        <v>431</v>
      </c>
      <c r="C2309" s="1" t="s">
        <v>113</v>
      </c>
      <c r="D2309" s="3">
        <v>45288.974305555559</v>
      </c>
      <c r="E2309" t="s">
        <v>98</v>
      </c>
      <c r="F2309" t="s">
        <v>9</v>
      </c>
      <c r="G2309">
        <v>3075</v>
      </c>
      <c r="I2309" s="7"/>
    </row>
    <row r="2310" spans="1:9" x14ac:dyDescent="0.3">
      <c r="A2310">
        <v>1558891</v>
      </c>
      <c r="B2310">
        <v>1358</v>
      </c>
      <c r="C2310" s="1" t="s">
        <v>101</v>
      </c>
      <c r="D2310" s="3">
        <v>44948.019444444442</v>
      </c>
      <c r="E2310" t="s">
        <v>96</v>
      </c>
      <c r="F2310" t="s">
        <v>48</v>
      </c>
      <c r="G2310">
        <v>9227</v>
      </c>
      <c r="I2310" s="7"/>
    </row>
    <row r="2311" spans="1:9" x14ac:dyDescent="0.3">
      <c r="A2311">
        <v>1560730</v>
      </c>
      <c r="B2311">
        <v>1689</v>
      </c>
      <c r="C2311" s="1" t="s">
        <v>101</v>
      </c>
      <c r="D2311" s="3">
        <v>45106.023611111108</v>
      </c>
      <c r="E2311" t="s">
        <v>191</v>
      </c>
      <c r="F2311" t="s">
        <v>14</v>
      </c>
      <c r="G2311">
        <v>9570</v>
      </c>
      <c r="I2311" s="7"/>
    </row>
    <row r="2312" spans="1:9" x14ac:dyDescent="0.3">
      <c r="A2312">
        <v>1561328</v>
      </c>
      <c r="B2312">
        <v>1031</v>
      </c>
      <c r="C2312" s="1" t="s">
        <v>101</v>
      </c>
      <c r="D2312" s="3">
        <v>45229.992361111108</v>
      </c>
      <c r="E2312" t="s">
        <v>191</v>
      </c>
      <c r="F2312" t="s">
        <v>61</v>
      </c>
      <c r="G2312">
        <v>2619</v>
      </c>
      <c r="I2312" s="7"/>
    </row>
    <row r="2313" spans="1:9" x14ac:dyDescent="0.3">
      <c r="A2313">
        <v>1561588</v>
      </c>
      <c r="B2313">
        <v>237</v>
      </c>
      <c r="C2313" s="1" t="s">
        <v>100</v>
      </c>
      <c r="D2313" s="3">
        <v>45162.970833333333</v>
      </c>
      <c r="E2313" t="s">
        <v>96</v>
      </c>
      <c r="F2313" t="s">
        <v>65</v>
      </c>
      <c r="G2313">
        <v>7424</v>
      </c>
      <c r="I2313" s="7"/>
    </row>
    <row r="2314" spans="1:9" x14ac:dyDescent="0.3">
      <c r="A2314">
        <v>1562667</v>
      </c>
      <c r="B2314">
        <v>984</v>
      </c>
      <c r="C2314" s="1" t="s">
        <v>100</v>
      </c>
      <c r="D2314" s="3">
        <v>45113.986805555556</v>
      </c>
      <c r="E2314" t="s">
        <v>96</v>
      </c>
      <c r="F2314" t="s">
        <v>27</v>
      </c>
      <c r="G2314">
        <v>424</v>
      </c>
      <c r="I2314" s="7"/>
    </row>
    <row r="2315" spans="1:9" x14ac:dyDescent="0.3">
      <c r="A2315">
        <v>1562703</v>
      </c>
      <c r="B2315">
        <v>347</v>
      </c>
      <c r="C2315" s="1" t="s">
        <v>108</v>
      </c>
      <c r="D2315" s="3">
        <v>45183.017361111109</v>
      </c>
      <c r="E2315" t="s">
        <v>191</v>
      </c>
      <c r="F2315" t="s">
        <v>18</v>
      </c>
      <c r="G2315">
        <v>1845</v>
      </c>
      <c r="I2315" s="7"/>
    </row>
    <row r="2316" spans="1:9" x14ac:dyDescent="0.3">
      <c r="A2316">
        <v>1562821</v>
      </c>
      <c r="B2316">
        <v>917</v>
      </c>
      <c r="C2316" s="1" t="s">
        <v>103</v>
      </c>
      <c r="D2316" s="3">
        <v>45090.007638888892</v>
      </c>
      <c r="E2316" t="s">
        <v>191</v>
      </c>
      <c r="F2316" t="s">
        <v>89</v>
      </c>
      <c r="G2316">
        <v>5545</v>
      </c>
      <c r="I2316" s="7"/>
    </row>
    <row r="2317" spans="1:9" x14ac:dyDescent="0.3">
      <c r="A2317">
        <v>1563544</v>
      </c>
      <c r="B2317">
        <v>1905</v>
      </c>
      <c r="C2317" s="1" t="s">
        <v>105</v>
      </c>
      <c r="D2317" s="3">
        <v>45242.051388888889</v>
      </c>
      <c r="E2317" t="s">
        <v>98</v>
      </c>
      <c r="F2317" t="s">
        <v>79</v>
      </c>
      <c r="G2317">
        <v>4596</v>
      </c>
      <c r="I2317" s="7"/>
    </row>
    <row r="2318" spans="1:9" x14ac:dyDescent="0.3">
      <c r="A2318">
        <v>1563696</v>
      </c>
      <c r="B2318">
        <v>1079</v>
      </c>
      <c r="C2318" s="1" t="s">
        <v>113</v>
      </c>
      <c r="D2318" s="3">
        <v>45033.98541666667</v>
      </c>
      <c r="E2318" t="s">
        <v>98</v>
      </c>
      <c r="F2318" t="s">
        <v>51</v>
      </c>
      <c r="G2318">
        <v>2297</v>
      </c>
      <c r="I2318" s="7"/>
    </row>
    <row r="2319" spans="1:9" x14ac:dyDescent="0.3">
      <c r="A2319">
        <v>1564030</v>
      </c>
      <c r="B2319">
        <v>1844</v>
      </c>
      <c r="C2319" s="1" t="s">
        <v>106</v>
      </c>
      <c r="D2319" s="3">
        <v>45290</v>
      </c>
      <c r="E2319" t="s">
        <v>96</v>
      </c>
      <c r="F2319" t="s">
        <v>63</v>
      </c>
      <c r="G2319">
        <v>9452</v>
      </c>
      <c r="I2319" s="7"/>
    </row>
    <row r="2320" spans="1:9" x14ac:dyDescent="0.3">
      <c r="A2320">
        <v>1564843</v>
      </c>
      <c r="B2320">
        <v>1271</v>
      </c>
      <c r="C2320" s="1" t="s">
        <v>100</v>
      </c>
      <c r="D2320" s="3">
        <v>44973.078472222223</v>
      </c>
      <c r="E2320" t="s">
        <v>96</v>
      </c>
      <c r="F2320" t="s">
        <v>90</v>
      </c>
      <c r="G2320">
        <v>2114</v>
      </c>
      <c r="I2320" s="7"/>
    </row>
    <row r="2321" spans="1:9" x14ac:dyDescent="0.3">
      <c r="A2321">
        <v>1564926</v>
      </c>
      <c r="B2321">
        <v>1519</v>
      </c>
      <c r="C2321" s="1" t="s">
        <v>105</v>
      </c>
      <c r="D2321" s="3">
        <v>45039.951388888891</v>
      </c>
      <c r="E2321" t="s">
        <v>97</v>
      </c>
      <c r="F2321" t="s">
        <v>57</v>
      </c>
      <c r="G2321">
        <v>6988</v>
      </c>
      <c r="I2321" s="7"/>
    </row>
    <row r="2322" spans="1:9" x14ac:dyDescent="0.3">
      <c r="A2322">
        <v>1565544</v>
      </c>
      <c r="B2322">
        <v>1432</v>
      </c>
      <c r="C2322" s="1" t="s">
        <v>99</v>
      </c>
      <c r="D2322" s="3">
        <v>44936.036805555559</v>
      </c>
      <c r="E2322" t="s">
        <v>191</v>
      </c>
      <c r="F2322" t="s">
        <v>92</v>
      </c>
      <c r="G2322">
        <v>1232</v>
      </c>
      <c r="I2322" s="7"/>
    </row>
    <row r="2323" spans="1:9" x14ac:dyDescent="0.3">
      <c r="A2323">
        <v>1566865</v>
      </c>
      <c r="B2323">
        <v>1937</v>
      </c>
      <c r="C2323" s="1" t="s">
        <v>104</v>
      </c>
      <c r="D2323" s="3">
        <v>45257.061111111114</v>
      </c>
      <c r="E2323" t="s">
        <v>96</v>
      </c>
      <c r="F2323" t="s">
        <v>24</v>
      </c>
      <c r="G2323">
        <v>1543</v>
      </c>
      <c r="I2323" s="7"/>
    </row>
    <row r="2324" spans="1:9" x14ac:dyDescent="0.3">
      <c r="A2324">
        <v>1567251</v>
      </c>
      <c r="B2324">
        <v>1808</v>
      </c>
      <c r="C2324" s="1" t="s">
        <v>107</v>
      </c>
      <c r="D2324" s="3">
        <v>45135.081944444442</v>
      </c>
      <c r="E2324" t="s">
        <v>191</v>
      </c>
      <c r="F2324" t="s">
        <v>18</v>
      </c>
      <c r="G2324">
        <v>5439</v>
      </c>
      <c r="I2324" s="7"/>
    </row>
    <row r="2325" spans="1:9" x14ac:dyDescent="0.3">
      <c r="A2325">
        <v>1567280</v>
      </c>
      <c r="B2325">
        <v>634</v>
      </c>
      <c r="C2325" s="1" t="s">
        <v>99</v>
      </c>
      <c r="D2325" s="3">
        <v>45253.956944444442</v>
      </c>
      <c r="E2325" t="s">
        <v>97</v>
      </c>
      <c r="F2325" t="s">
        <v>25</v>
      </c>
      <c r="G2325">
        <v>9698</v>
      </c>
      <c r="I2325" s="7"/>
    </row>
    <row r="2326" spans="1:9" x14ac:dyDescent="0.3">
      <c r="A2326">
        <v>1568848</v>
      </c>
      <c r="B2326">
        <v>1783</v>
      </c>
      <c r="C2326" s="1" t="s">
        <v>99</v>
      </c>
      <c r="D2326" s="3">
        <v>45123.035416666666</v>
      </c>
      <c r="E2326" t="s">
        <v>97</v>
      </c>
      <c r="F2326" t="s">
        <v>5</v>
      </c>
      <c r="G2326">
        <v>8771</v>
      </c>
      <c r="I2326" s="7"/>
    </row>
    <row r="2327" spans="1:9" x14ac:dyDescent="0.3">
      <c r="A2327">
        <v>1569922</v>
      </c>
      <c r="B2327">
        <v>1948</v>
      </c>
      <c r="C2327" s="1" t="s">
        <v>99</v>
      </c>
      <c r="D2327" s="3">
        <v>44992.986111111109</v>
      </c>
      <c r="E2327" t="s">
        <v>98</v>
      </c>
      <c r="F2327" t="s">
        <v>16</v>
      </c>
      <c r="G2327">
        <v>3425</v>
      </c>
      <c r="I2327" s="7"/>
    </row>
    <row r="2328" spans="1:9" x14ac:dyDescent="0.3">
      <c r="A2328">
        <v>1570720</v>
      </c>
      <c r="B2328">
        <v>1593</v>
      </c>
      <c r="C2328" s="1" t="s">
        <v>100</v>
      </c>
      <c r="D2328" s="3">
        <v>45220.940972222219</v>
      </c>
      <c r="E2328" t="s">
        <v>98</v>
      </c>
      <c r="F2328" t="s">
        <v>74</v>
      </c>
      <c r="G2328">
        <v>414</v>
      </c>
      <c r="I2328" s="7"/>
    </row>
    <row r="2329" spans="1:9" x14ac:dyDescent="0.3">
      <c r="A2329">
        <v>1571075</v>
      </c>
      <c r="B2329">
        <v>660</v>
      </c>
      <c r="C2329" s="1" t="s">
        <v>99</v>
      </c>
      <c r="D2329" s="3">
        <v>45071.058333333334</v>
      </c>
      <c r="E2329" t="s">
        <v>96</v>
      </c>
      <c r="F2329" t="s">
        <v>70</v>
      </c>
      <c r="G2329">
        <v>4346</v>
      </c>
      <c r="I2329" s="7"/>
    </row>
    <row r="2330" spans="1:9" x14ac:dyDescent="0.3">
      <c r="A2330">
        <v>1576077</v>
      </c>
      <c r="B2330">
        <v>1385</v>
      </c>
      <c r="C2330" s="1" t="s">
        <v>99</v>
      </c>
      <c r="D2330" s="3">
        <v>45240.961805555555</v>
      </c>
      <c r="E2330" t="s">
        <v>98</v>
      </c>
      <c r="F2330" t="s">
        <v>5</v>
      </c>
      <c r="G2330">
        <v>9058</v>
      </c>
      <c r="I2330" s="7"/>
    </row>
    <row r="2331" spans="1:9" x14ac:dyDescent="0.3">
      <c r="A2331">
        <v>1576972</v>
      </c>
      <c r="B2331">
        <v>1702</v>
      </c>
      <c r="C2331" s="1" t="s">
        <v>107</v>
      </c>
      <c r="D2331" s="3">
        <v>45224.040277777778</v>
      </c>
      <c r="E2331" t="s">
        <v>96</v>
      </c>
      <c r="F2331" t="s">
        <v>43</v>
      </c>
      <c r="G2331">
        <v>8340</v>
      </c>
      <c r="I2331" s="7"/>
    </row>
    <row r="2332" spans="1:9" x14ac:dyDescent="0.3">
      <c r="A2332">
        <v>1578400</v>
      </c>
      <c r="B2332">
        <v>1795</v>
      </c>
      <c r="C2332" s="1" t="s">
        <v>100</v>
      </c>
      <c r="D2332" s="3">
        <v>44938.000694444447</v>
      </c>
      <c r="E2332" t="s">
        <v>96</v>
      </c>
      <c r="F2332" t="s">
        <v>7</v>
      </c>
      <c r="G2332">
        <v>5568</v>
      </c>
      <c r="I2332" s="7"/>
    </row>
    <row r="2333" spans="1:9" x14ac:dyDescent="0.3">
      <c r="A2333">
        <v>1579155</v>
      </c>
      <c r="B2333">
        <v>796</v>
      </c>
      <c r="C2333" s="1" t="s">
        <v>102</v>
      </c>
      <c r="D2333" s="3">
        <v>44973.037499999999</v>
      </c>
      <c r="E2333" t="s">
        <v>97</v>
      </c>
      <c r="F2333" t="s">
        <v>8</v>
      </c>
      <c r="G2333">
        <v>799</v>
      </c>
      <c r="I2333" s="7"/>
    </row>
    <row r="2334" spans="1:9" x14ac:dyDescent="0.3">
      <c r="A2334">
        <v>1580103</v>
      </c>
      <c r="B2334">
        <v>689</v>
      </c>
      <c r="C2334" s="1" t="s">
        <v>100</v>
      </c>
      <c r="D2334" s="3">
        <v>44992.039583333331</v>
      </c>
      <c r="E2334" t="s">
        <v>96</v>
      </c>
      <c r="F2334" t="s">
        <v>46</v>
      </c>
      <c r="G2334">
        <v>5667</v>
      </c>
      <c r="I2334" s="7"/>
    </row>
    <row r="2335" spans="1:9" x14ac:dyDescent="0.3">
      <c r="A2335">
        <v>1580615</v>
      </c>
      <c r="B2335">
        <v>932</v>
      </c>
      <c r="C2335" s="1" t="s">
        <v>110</v>
      </c>
      <c r="D2335" s="3">
        <v>45245.015972222223</v>
      </c>
      <c r="E2335" t="s">
        <v>98</v>
      </c>
      <c r="F2335" t="s">
        <v>10</v>
      </c>
      <c r="G2335">
        <v>1629</v>
      </c>
      <c r="I2335" s="7"/>
    </row>
    <row r="2336" spans="1:9" x14ac:dyDescent="0.3">
      <c r="A2336">
        <v>1580632</v>
      </c>
      <c r="B2336">
        <v>1084</v>
      </c>
      <c r="C2336" s="1" t="s">
        <v>113</v>
      </c>
      <c r="D2336" s="3">
        <v>45216.05</v>
      </c>
      <c r="E2336" t="s">
        <v>96</v>
      </c>
      <c r="F2336" t="s">
        <v>27</v>
      </c>
      <c r="G2336">
        <v>9219</v>
      </c>
      <c r="I2336" s="7"/>
    </row>
    <row r="2337" spans="1:9" x14ac:dyDescent="0.3">
      <c r="A2337">
        <v>1580986</v>
      </c>
      <c r="B2337">
        <v>523</v>
      </c>
      <c r="C2337" s="1" t="s">
        <v>99</v>
      </c>
      <c r="D2337" s="3">
        <v>45175.086805555555</v>
      </c>
      <c r="E2337" t="s">
        <v>98</v>
      </c>
      <c r="F2337" t="s">
        <v>13</v>
      </c>
      <c r="G2337">
        <v>438</v>
      </c>
      <c r="I2337" s="7"/>
    </row>
    <row r="2338" spans="1:9" x14ac:dyDescent="0.3">
      <c r="A2338">
        <v>1582168</v>
      </c>
      <c r="B2338">
        <v>1048</v>
      </c>
      <c r="C2338" s="1" t="s">
        <v>113</v>
      </c>
      <c r="D2338" s="3">
        <v>45254.036111111112</v>
      </c>
      <c r="E2338" t="s">
        <v>98</v>
      </c>
      <c r="F2338" t="s">
        <v>10</v>
      </c>
      <c r="G2338">
        <v>9234</v>
      </c>
      <c r="I2338" s="7"/>
    </row>
    <row r="2339" spans="1:9" x14ac:dyDescent="0.3">
      <c r="A2339">
        <v>1582591</v>
      </c>
      <c r="B2339">
        <v>618</v>
      </c>
      <c r="C2339" s="1" t="s">
        <v>102</v>
      </c>
      <c r="D2339" s="3">
        <v>45204.06527777778</v>
      </c>
      <c r="E2339" t="s">
        <v>97</v>
      </c>
      <c r="F2339" t="s">
        <v>15</v>
      </c>
      <c r="G2339">
        <v>6609</v>
      </c>
      <c r="I2339" s="7"/>
    </row>
    <row r="2340" spans="1:9" x14ac:dyDescent="0.3">
      <c r="A2340">
        <v>1583961</v>
      </c>
      <c r="B2340">
        <v>729</v>
      </c>
      <c r="C2340" s="1" t="s">
        <v>107</v>
      </c>
      <c r="D2340" s="3">
        <v>45052.027083333334</v>
      </c>
      <c r="E2340" t="s">
        <v>191</v>
      </c>
      <c r="F2340" t="s">
        <v>13</v>
      </c>
      <c r="G2340">
        <v>6820</v>
      </c>
      <c r="I2340" s="7"/>
    </row>
    <row r="2341" spans="1:9" x14ac:dyDescent="0.3">
      <c r="A2341">
        <v>1584433</v>
      </c>
      <c r="B2341">
        <v>1648</v>
      </c>
      <c r="C2341" s="1" t="s">
        <v>109</v>
      </c>
      <c r="D2341" s="3">
        <v>44930.07708333333</v>
      </c>
      <c r="E2341" t="s">
        <v>98</v>
      </c>
      <c r="F2341" t="s">
        <v>62</v>
      </c>
      <c r="G2341">
        <v>1991</v>
      </c>
      <c r="I2341" s="7"/>
    </row>
    <row r="2342" spans="1:9" x14ac:dyDescent="0.3">
      <c r="A2342">
        <v>1584769</v>
      </c>
      <c r="B2342">
        <v>1176</v>
      </c>
      <c r="C2342" s="1" t="s">
        <v>99</v>
      </c>
      <c r="D2342" s="3">
        <v>45207.973611111112</v>
      </c>
      <c r="E2342" t="s">
        <v>191</v>
      </c>
      <c r="F2342" t="s">
        <v>75</v>
      </c>
      <c r="G2342">
        <v>1945</v>
      </c>
      <c r="I2342" s="7"/>
    </row>
    <row r="2343" spans="1:9" x14ac:dyDescent="0.3">
      <c r="A2343">
        <v>1585229</v>
      </c>
      <c r="B2343">
        <v>187</v>
      </c>
      <c r="C2343" s="1" t="s">
        <v>100</v>
      </c>
      <c r="D2343" s="3">
        <v>44963.011111111111</v>
      </c>
      <c r="E2343" t="s">
        <v>97</v>
      </c>
      <c r="F2343" t="s">
        <v>19</v>
      </c>
      <c r="G2343">
        <v>7994</v>
      </c>
      <c r="I2343" s="7"/>
    </row>
    <row r="2344" spans="1:9" x14ac:dyDescent="0.3">
      <c r="A2344">
        <v>1585349</v>
      </c>
      <c r="B2344">
        <v>716</v>
      </c>
      <c r="C2344" s="1" t="s">
        <v>113</v>
      </c>
      <c r="D2344" s="3">
        <v>44982.967361111114</v>
      </c>
      <c r="E2344" t="s">
        <v>97</v>
      </c>
      <c r="F2344" t="s">
        <v>20</v>
      </c>
      <c r="G2344">
        <v>9212</v>
      </c>
      <c r="I2344" s="7"/>
    </row>
    <row r="2345" spans="1:9" x14ac:dyDescent="0.3">
      <c r="A2345">
        <v>1585425</v>
      </c>
      <c r="B2345">
        <v>1009</v>
      </c>
      <c r="C2345" s="1" t="s">
        <v>99</v>
      </c>
      <c r="D2345" s="3">
        <v>45007.981249999997</v>
      </c>
      <c r="E2345" t="s">
        <v>96</v>
      </c>
      <c r="F2345" t="s">
        <v>21</v>
      </c>
      <c r="G2345">
        <v>3322</v>
      </c>
      <c r="I2345" s="7"/>
    </row>
    <row r="2346" spans="1:9" x14ac:dyDescent="0.3">
      <c r="A2346">
        <v>1585483</v>
      </c>
      <c r="B2346">
        <v>1389</v>
      </c>
      <c r="C2346" s="1" t="s">
        <v>99</v>
      </c>
      <c r="D2346" s="3">
        <v>45242.023611111108</v>
      </c>
      <c r="E2346" t="s">
        <v>97</v>
      </c>
      <c r="F2346" t="s">
        <v>83</v>
      </c>
      <c r="G2346">
        <v>521</v>
      </c>
      <c r="I2346" s="7"/>
    </row>
    <row r="2347" spans="1:9" x14ac:dyDescent="0.3">
      <c r="A2347">
        <v>1586073</v>
      </c>
      <c r="B2347">
        <v>1330</v>
      </c>
      <c r="C2347" s="1" t="s">
        <v>101</v>
      </c>
      <c r="D2347" s="3">
        <v>45179.027777777781</v>
      </c>
      <c r="E2347" t="s">
        <v>97</v>
      </c>
      <c r="F2347" t="s">
        <v>49</v>
      </c>
      <c r="G2347">
        <v>9985</v>
      </c>
      <c r="I2347" s="7"/>
    </row>
    <row r="2348" spans="1:9" x14ac:dyDescent="0.3">
      <c r="A2348">
        <v>1586149</v>
      </c>
      <c r="B2348">
        <v>1596</v>
      </c>
      <c r="C2348" s="1" t="s">
        <v>99</v>
      </c>
      <c r="D2348" s="3">
        <v>45010.978472222225</v>
      </c>
      <c r="E2348" t="s">
        <v>97</v>
      </c>
      <c r="F2348" t="s">
        <v>23</v>
      </c>
      <c r="G2348">
        <v>5945</v>
      </c>
      <c r="I2348" s="7"/>
    </row>
    <row r="2349" spans="1:9" x14ac:dyDescent="0.3">
      <c r="A2349">
        <v>1586243</v>
      </c>
      <c r="B2349">
        <v>1472</v>
      </c>
      <c r="C2349" s="1" t="s">
        <v>99</v>
      </c>
      <c r="D2349" s="3">
        <v>45115.070833333331</v>
      </c>
      <c r="E2349" t="s">
        <v>98</v>
      </c>
      <c r="F2349" t="s">
        <v>27</v>
      </c>
      <c r="G2349">
        <v>2468</v>
      </c>
      <c r="I2349" s="7"/>
    </row>
    <row r="2350" spans="1:9" x14ac:dyDescent="0.3">
      <c r="A2350">
        <v>1587760</v>
      </c>
      <c r="B2350">
        <v>1290</v>
      </c>
      <c r="C2350" s="1" t="s">
        <v>99</v>
      </c>
      <c r="D2350" s="3">
        <v>45262.026388888888</v>
      </c>
      <c r="E2350" t="s">
        <v>97</v>
      </c>
      <c r="F2350" t="s">
        <v>54</v>
      </c>
      <c r="G2350">
        <v>9238</v>
      </c>
      <c r="I2350" s="7"/>
    </row>
    <row r="2351" spans="1:9" x14ac:dyDescent="0.3">
      <c r="A2351">
        <v>1587777</v>
      </c>
      <c r="B2351">
        <v>1962</v>
      </c>
      <c r="C2351" s="1" t="s">
        <v>99</v>
      </c>
      <c r="D2351" s="3">
        <v>45271.008333333331</v>
      </c>
      <c r="E2351" t="s">
        <v>97</v>
      </c>
      <c r="F2351" t="s">
        <v>18</v>
      </c>
      <c r="G2351">
        <v>9310</v>
      </c>
      <c r="I2351" s="7"/>
    </row>
    <row r="2352" spans="1:9" x14ac:dyDescent="0.3">
      <c r="A2352">
        <v>1587832</v>
      </c>
      <c r="B2352">
        <v>1483</v>
      </c>
      <c r="C2352" s="1" t="s">
        <v>99</v>
      </c>
      <c r="D2352" s="3">
        <v>45239.961805555555</v>
      </c>
      <c r="E2352" t="s">
        <v>98</v>
      </c>
      <c r="F2352" t="s">
        <v>43</v>
      </c>
      <c r="G2352">
        <v>3831</v>
      </c>
      <c r="I2352" s="7"/>
    </row>
    <row r="2353" spans="1:9" x14ac:dyDescent="0.3">
      <c r="A2353">
        <v>1587870</v>
      </c>
      <c r="B2353">
        <v>1515</v>
      </c>
      <c r="C2353" s="1" t="s">
        <v>99</v>
      </c>
      <c r="D2353" s="3">
        <v>45078.962500000001</v>
      </c>
      <c r="E2353" t="s">
        <v>98</v>
      </c>
      <c r="F2353" t="s">
        <v>26</v>
      </c>
      <c r="G2353">
        <v>3277</v>
      </c>
      <c r="I2353" s="7"/>
    </row>
    <row r="2354" spans="1:9" x14ac:dyDescent="0.3">
      <c r="A2354">
        <v>1587900</v>
      </c>
      <c r="B2354">
        <v>1466</v>
      </c>
      <c r="C2354" s="1" t="s">
        <v>111</v>
      </c>
      <c r="D2354" s="3">
        <v>45072.012499999997</v>
      </c>
      <c r="E2354" t="s">
        <v>191</v>
      </c>
      <c r="F2354" t="s">
        <v>90</v>
      </c>
      <c r="G2354">
        <v>465</v>
      </c>
      <c r="I2354" s="7"/>
    </row>
    <row r="2355" spans="1:9" x14ac:dyDescent="0.3">
      <c r="A2355">
        <v>1589059</v>
      </c>
      <c r="B2355">
        <v>1381</v>
      </c>
      <c r="C2355" s="1" t="s">
        <v>99</v>
      </c>
      <c r="D2355" s="3">
        <v>45029.033333333333</v>
      </c>
      <c r="E2355" t="s">
        <v>98</v>
      </c>
      <c r="F2355" t="s">
        <v>14</v>
      </c>
      <c r="G2355">
        <v>8578</v>
      </c>
      <c r="I2355" s="7"/>
    </row>
    <row r="2356" spans="1:9" x14ac:dyDescent="0.3">
      <c r="A2356">
        <v>1589657</v>
      </c>
      <c r="B2356">
        <v>880</v>
      </c>
      <c r="C2356" s="1" t="s">
        <v>113</v>
      </c>
      <c r="D2356" s="3">
        <v>45028.989583333336</v>
      </c>
      <c r="E2356" t="s">
        <v>96</v>
      </c>
      <c r="F2356" t="s">
        <v>27</v>
      </c>
      <c r="G2356">
        <v>3223</v>
      </c>
      <c r="I2356" s="7"/>
    </row>
    <row r="2357" spans="1:9" x14ac:dyDescent="0.3">
      <c r="A2357">
        <v>1589664</v>
      </c>
      <c r="B2357">
        <v>98</v>
      </c>
      <c r="C2357" s="1" t="s">
        <v>108</v>
      </c>
      <c r="D2357" s="3">
        <v>45217.068749999999</v>
      </c>
      <c r="E2357" t="s">
        <v>98</v>
      </c>
      <c r="F2357" t="s">
        <v>54</v>
      </c>
      <c r="G2357">
        <v>9044</v>
      </c>
      <c r="I2357" s="7"/>
    </row>
    <row r="2358" spans="1:9" x14ac:dyDescent="0.3">
      <c r="A2358">
        <v>1590156</v>
      </c>
      <c r="B2358">
        <v>131</v>
      </c>
      <c r="C2358" s="1" t="s">
        <v>107</v>
      </c>
      <c r="D2358" s="3">
        <v>45015.990277777775</v>
      </c>
      <c r="E2358" t="s">
        <v>97</v>
      </c>
      <c r="F2358" t="s">
        <v>27</v>
      </c>
      <c r="G2358">
        <v>8404</v>
      </c>
      <c r="I2358" s="7"/>
    </row>
    <row r="2359" spans="1:9" x14ac:dyDescent="0.3">
      <c r="A2359">
        <v>1592825</v>
      </c>
      <c r="B2359">
        <v>1447</v>
      </c>
      <c r="C2359" s="1" t="s">
        <v>106</v>
      </c>
      <c r="D2359" s="3">
        <v>45113.057638888888</v>
      </c>
      <c r="E2359" t="s">
        <v>97</v>
      </c>
      <c r="F2359" t="s">
        <v>9</v>
      </c>
      <c r="G2359">
        <v>7216</v>
      </c>
      <c r="I2359" s="7"/>
    </row>
    <row r="2360" spans="1:9" x14ac:dyDescent="0.3">
      <c r="A2360">
        <v>1594427</v>
      </c>
      <c r="B2360">
        <v>822</v>
      </c>
      <c r="C2360" s="1" t="s">
        <v>99</v>
      </c>
      <c r="D2360" s="3">
        <v>45272.949305555558</v>
      </c>
      <c r="E2360" t="s">
        <v>97</v>
      </c>
      <c r="F2360" t="s">
        <v>36</v>
      </c>
      <c r="G2360">
        <v>4417</v>
      </c>
      <c r="I2360" s="7"/>
    </row>
    <row r="2361" spans="1:9" x14ac:dyDescent="0.3">
      <c r="A2361">
        <v>1594617</v>
      </c>
      <c r="B2361">
        <v>1747</v>
      </c>
      <c r="C2361" s="1" t="s">
        <v>99</v>
      </c>
      <c r="D2361" s="3">
        <v>45062.032638888886</v>
      </c>
      <c r="E2361" t="s">
        <v>97</v>
      </c>
      <c r="F2361" t="s">
        <v>48</v>
      </c>
      <c r="G2361">
        <v>4361</v>
      </c>
      <c r="I2361" s="7"/>
    </row>
    <row r="2362" spans="1:9" x14ac:dyDescent="0.3">
      <c r="A2362">
        <v>1594721</v>
      </c>
      <c r="B2362">
        <v>1894</v>
      </c>
      <c r="C2362" s="1" t="s">
        <v>105</v>
      </c>
      <c r="D2362" s="3">
        <v>45123.996527777781</v>
      </c>
      <c r="E2362" t="s">
        <v>96</v>
      </c>
      <c r="F2362" t="s">
        <v>14</v>
      </c>
      <c r="G2362">
        <v>5493</v>
      </c>
      <c r="I2362" s="7"/>
    </row>
    <row r="2363" spans="1:9" x14ac:dyDescent="0.3">
      <c r="A2363">
        <v>1594992</v>
      </c>
      <c r="B2363">
        <v>114</v>
      </c>
      <c r="C2363" s="1" t="s">
        <v>99</v>
      </c>
      <c r="D2363" s="3">
        <v>45270.970833333333</v>
      </c>
      <c r="E2363" t="s">
        <v>97</v>
      </c>
      <c r="F2363" t="s">
        <v>61</v>
      </c>
      <c r="G2363">
        <v>1650</v>
      </c>
      <c r="I2363" s="7"/>
    </row>
    <row r="2364" spans="1:9" x14ac:dyDescent="0.3">
      <c r="A2364">
        <v>1595227</v>
      </c>
      <c r="B2364">
        <v>441</v>
      </c>
      <c r="C2364" s="1" t="s">
        <v>99</v>
      </c>
      <c r="D2364" s="3">
        <v>45121.033333333333</v>
      </c>
      <c r="E2364" t="s">
        <v>191</v>
      </c>
      <c r="F2364" t="s">
        <v>65</v>
      </c>
      <c r="G2364">
        <v>4974</v>
      </c>
      <c r="I2364" s="7"/>
    </row>
    <row r="2365" spans="1:9" x14ac:dyDescent="0.3">
      <c r="A2365">
        <v>1595262</v>
      </c>
      <c r="B2365">
        <v>1837</v>
      </c>
      <c r="C2365" s="1" t="s">
        <v>110</v>
      </c>
      <c r="D2365" s="3">
        <v>45189.979861111111</v>
      </c>
      <c r="E2365" t="s">
        <v>96</v>
      </c>
      <c r="F2365" t="s">
        <v>27</v>
      </c>
      <c r="G2365">
        <v>8118</v>
      </c>
      <c r="I2365" s="7"/>
    </row>
    <row r="2366" spans="1:9" x14ac:dyDescent="0.3">
      <c r="A2366">
        <v>1597150</v>
      </c>
      <c r="B2366">
        <v>1599</v>
      </c>
      <c r="C2366" s="1" t="s">
        <v>99</v>
      </c>
      <c r="D2366" s="3">
        <v>45242.013194444444</v>
      </c>
      <c r="E2366" t="s">
        <v>191</v>
      </c>
      <c r="F2366" t="s">
        <v>18</v>
      </c>
      <c r="G2366">
        <v>3756</v>
      </c>
      <c r="I2366" s="7"/>
    </row>
    <row r="2367" spans="1:9" x14ac:dyDescent="0.3">
      <c r="A2367">
        <v>1598652</v>
      </c>
      <c r="B2367">
        <v>191</v>
      </c>
      <c r="C2367" s="1" t="s">
        <v>109</v>
      </c>
      <c r="D2367" s="3">
        <v>45225.980555555558</v>
      </c>
      <c r="E2367" t="s">
        <v>97</v>
      </c>
      <c r="F2367" t="s">
        <v>89</v>
      </c>
      <c r="G2367">
        <v>2084</v>
      </c>
      <c r="I2367" s="7"/>
    </row>
    <row r="2368" spans="1:9" x14ac:dyDescent="0.3">
      <c r="A2368">
        <v>1599039</v>
      </c>
      <c r="B2368">
        <v>1483</v>
      </c>
      <c r="C2368" s="1" t="s">
        <v>99</v>
      </c>
      <c r="D2368" s="3">
        <v>44949.95416666667</v>
      </c>
      <c r="E2368" t="s">
        <v>191</v>
      </c>
      <c r="F2368" t="s">
        <v>93</v>
      </c>
      <c r="G2368">
        <v>9658</v>
      </c>
      <c r="I2368" s="7"/>
    </row>
    <row r="2369" spans="1:9" x14ac:dyDescent="0.3">
      <c r="A2369">
        <v>1599499</v>
      </c>
      <c r="B2369">
        <v>427</v>
      </c>
      <c r="C2369" s="1" t="s">
        <v>113</v>
      </c>
      <c r="D2369" s="3">
        <v>44998.993750000001</v>
      </c>
      <c r="E2369" t="s">
        <v>98</v>
      </c>
      <c r="F2369" t="s">
        <v>51</v>
      </c>
      <c r="G2369">
        <v>3608</v>
      </c>
      <c r="I2369" s="7"/>
    </row>
    <row r="2370" spans="1:9" x14ac:dyDescent="0.3">
      <c r="A2370">
        <v>1599786</v>
      </c>
      <c r="B2370">
        <v>821</v>
      </c>
      <c r="C2370" s="1" t="s">
        <v>107</v>
      </c>
      <c r="D2370" s="3">
        <v>44945.975694444445</v>
      </c>
      <c r="E2370" t="s">
        <v>97</v>
      </c>
      <c r="F2370" t="s">
        <v>63</v>
      </c>
      <c r="G2370">
        <v>480</v>
      </c>
      <c r="I2370" s="7"/>
    </row>
    <row r="2371" spans="1:9" x14ac:dyDescent="0.3">
      <c r="A2371">
        <v>1600216</v>
      </c>
      <c r="B2371">
        <v>314</v>
      </c>
      <c r="C2371" s="1" t="s">
        <v>105</v>
      </c>
      <c r="D2371" s="3">
        <v>45249.010416666664</v>
      </c>
      <c r="E2371" t="s">
        <v>97</v>
      </c>
      <c r="F2371" t="s">
        <v>90</v>
      </c>
      <c r="G2371">
        <v>8607</v>
      </c>
      <c r="I2371" s="7"/>
    </row>
    <row r="2372" spans="1:9" x14ac:dyDescent="0.3">
      <c r="A2372">
        <v>1602189</v>
      </c>
      <c r="B2372">
        <v>676</v>
      </c>
      <c r="C2372" s="1" t="s">
        <v>113</v>
      </c>
      <c r="D2372" s="3">
        <v>45116.036111111112</v>
      </c>
      <c r="E2372" t="s">
        <v>97</v>
      </c>
      <c r="F2372" t="s">
        <v>57</v>
      </c>
      <c r="G2372">
        <v>179</v>
      </c>
      <c r="I2372" s="7"/>
    </row>
    <row r="2373" spans="1:9" x14ac:dyDescent="0.3">
      <c r="A2373">
        <v>1604175</v>
      </c>
      <c r="B2373">
        <v>265</v>
      </c>
      <c r="C2373" s="1" t="s">
        <v>101</v>
      </c>
      <c r="D2373" s="3">
        <v>45046.011805555558</v>
      </c>
      <c r="E2373" t="s">
        <v>98</v>
      </c>
      <c r="F2373" t="s">
        <v>92</v>
      </c>
      <c r="G2373">
        <v>5731</v>
      </c>
      <c r="I2373" s="7"/>
    </row>
    <row r="2374" spans="1:9" x14ac:dyDescent="0.3">
      <c r="A2374">
        <v>1604289</v>
      </c>
      <c r="B2374">
        <v>214</v>
      </c>
      <c r="C2374" s="1" t="s">
        <v>99</v>
      </c>
      <c r="D2374" s="3">
        <v>45031.081944444442</v>
      </c>
      <c r="E2374" t="s">
        <v>98</v>
      </c>
      <c r="F2374" t="s">
        <v>24</v>
      </c>
      <c r="G2374">
        <v>9600</v>
      </c>
      <c r="I2374" s="7"/>
    </row>
    <row r="2375" spans="1:9" x14ac:dyDescent="0.3">
      <c r="A2375">
        <v>1604334</v>
      </c>
      <c r="B2375">
        <v>1237</v>
      </c>
      <c r="C2375" s="1" t="s">
        <v>99</v>
      </c>
      <c r="D2375" s="3">
        <v>45277.980555555558</v>
      </c>
      <c r="E2375" t="s">
        <v>191</v>
      </c>
      <c r="F2375" t="s">
        <v>18</v>
      </c>
      <c r="G2375">
        <v>4433</v>
      </c>
      <c r="I2375" s="7"/>
    </row>
    <row r="2376" spans="1:9" x14ac:dyDescent="0.3">
      <c r="A2376">
        <v>1605621</v>
      </c>
      <c r="B2376">
        <v>98</v>
      </c>
      <c r="C2376" s="1" t="s">
        <v>108</v>
      </c>
      <c r="D2376" s="3">
        <v>45174.064583333333</v>
      </c>
      <c r="E2376" t="s">
        <v>97</v>
      </c>
      <c r="F2376" t="s">
        <v>25</v>
      </c>
      <c r="G2376">
        <v>4118</v>
      </c>
      <c r="I2376" s="7"/>
    </row>
    <row r="2377" spans="1:9" x14ac:dyDescent="0.3">
      <c r="A2377">
        <v>1605700</v>
      </c>
      <c r="B2377">
        <v>1574</v>
      </c>
      <c r="C2377" s="1" t="s">
        <v>104</v>
      </c>
      <c r="D2377" s="3">
        <v>44966.041666666664</v>
      </c>
      <c r="E2377" t="s">
        <v>96</v>
      </c>
      <c r="F2377" t="s">
        <v>5</v>
      </c>
      <c r="G2377">
        <v>2305</v>
      </c>
      <c r="I2377" s="7"/>
    </row>
    <row r="2378" spans="1:9" x14ac:dyDescent="0.3">
      <c r="A2378">
        <v>1605731</v>
      </c>
      <c r="B2378">
        <v>564</v>
      </c>
      <c r="C2378" s="1" t="s">
        <v>99</v>
      </c>
      <c r="D2378" s="3">
        <v>45101.001388888886</v>
      </c>
      <c r="E2378" t="s">
        <v>191</v>
      </c>
      <c r="F2378" t="s">
        <v>16</v>
      </c>
      <c r="G2378">
        <v>6271</v>
      </c>
      <c r="I2378" s="7"/>
    </row>
    <row r="2379" spans="1:9" x14ac:dyDescent="0.3">
      <c r="A2379">
        <v>1605754</v>
      </c>
      <c r="B2379">
        <v>1734</v>
      </c>
      <c r="C2379" s="1" t="s">
        <v>99</v>
      </c>
      <c r="D2379" s="3">
        <v>45086.052777777775</v>
      </c>
      <c r="E2379" t="s">
        <v>191</v>
      </c>
      <c r="F2379" t="s">
        <v>74</v>
      </c>
      <c r="G2379">
        <v>504</v>
      </c>
      <c r="I2379" s="7"/>
    </row>
    <row r="2380" spans="1:9" x14ac:dyDescent="0.3">
      <c r="A2380">
        <v>1607015</v>
      </c>
      <c r="B2380">
        <v>1741</v>
      </c>
      <c r="C2380" s="1" t="s">
        <v>99</v>
      </c>
      <c r="D2380" s="3">
        <v>45286.047222222223</v>
      </c>
      <c r="E2380" t="s">
        <v>191</v>
      </c>
      <c r="F2380" t="s">
        <v>27</v>
      </c>
      <c r="G2380">
        <v>4369</v>
      </c>
      <c r="I2380" s="7"/>
    </row>
    <row r="2381" spans="1:9" x14ac:dyDescent="0.3">
      <c r="A2381">
        <v>1607569</v>
      </c>
      <c r="B2381">
        <v>1930</v>
      </c>
      <c r="C2381" s="1" t="s">
        <v>99</v>
      </c>
      <c r="D2381" s="3">
        <v>45176.990972222222</v>
      </c>
      <c r="E2381" t="s">
        <v>98</v>
      </c>
      <c r="F2381" t="s">
        <v>31</v>
      </c>
      <c r="G2381">
        <v>1307</v>
      </c>
      <c r="I2381" s="7"/>
    </row>
    <row r="2382" spans="1:9" x14ac:dyDescent="0.3">
      <c r="A2382">
        <v>1608036</v>
      </c>
      <c r="B2382">
        <v>1794</v>
      </c>
      <c r="C2382" s="1" t="s">
        <v>101</v>
      </c>
      <c r="D2382" s="3">
        <v>45160.988194444442</v>
      </c>
      <c r="E2382" t="s">
        <v>96</v>
      </c>
      <c r="F2382" t="s">
        <v>78</v>
      </c>
      <c r="G2382">
        <v>3016</v>
      </c>
      <c r="I2382" s="7"/>
    </row>
    <row r="2383" spans="1:9" x14ac:dyDescent="0.3">
      <c r="A2383">
        <v>1609306</v>
      </c>
      <c r="B2383">
        <v>529</v>
      </c>
      <c r="C2383" s="1" t="s">
        <v>113</v>
      </c>
      <c r="D2383" s="3">
        <v>45261.056250000001</v>
      </c>
      <c r="E2383" t="s">
        <v>97</v>
      </c>
      <c r="F2383" t="s">
        <v>77</v>
      </c>
      <c r="G2383">
        <v>847</v>
      </c>
      <c r="I2383" s="7"/>
    </row>
    <row r="2384" spans="1:9" x14ac:dyDescent="0.3">
      <c r="A2384">
        <v>1609928</v>
      </c>
      <c r="B2384">
        <v>1237</v>
      </c>
      <c r="C2384" s="1" t="s">
        <v>99</v>
      </c>
      <c r="D2384" s="3">
        <v>45082.040277777778</v>
      </c>
      <c r="E2384" t="s">
        <v>97</v>
      </c>
      <c r="F2384" t="s">
        <v>64</v>
      </c>
      <c r="G2384">
        <v>373</v>
      </c>
      <c r="I2384" s="7"/>
    </row>
    <row r="2385" spans="1:9" x14ac:dyDescent="0.3">
      <c r="A2385">
        <v>1610660</v>
      </c>
      <c r="B2385">
        <v>1126</v>
      </c>
      <c r="C2385" s="1" t="s">
        <v>100</v>
      </c>
      <c r="D2385" s="3">
        <v>45000.993750000001</v>
      </c>
      <c r="E2385" t="s">
        <v>98</v>
      </c>
      <c r="F2385" t="s">
        <v>30</v>
      </c>
      <c r="G2385">
        <v>4580</v>
      </c>
      <c r="I2385" s="7"/>
    </row>
    <row r="2386" spans="1:9" x14ac:dyDescent="0.3">
      <c r="A2386">
        <v>1611854</v>
      </c>
      <c r="B2386">
        <v>1101</v>
      </c>
      <c r="C2386" s="1" t="s">
        <v>113</v>
      </c>
      <c r="D2386" s="3">
        <v>45115.998611111114</v>
      </c>
      <c r="E2386" t="s">
        <v>96</v>
      </c>
      <c r="F2386" t="s">
        <v>74</v>
      </c>
      <c r="G2386">
        <v>508</v>
      </c>
      <c r="I2386" s="7"/>
    </row>
    <row r="2387" spans="1:9" x14ac:dyDescent="0.3">
      <c r="A2387">
        <v>1612026</v>
      </c>
      <c r="B2387">
        <v>730</v>
      </c>
      <c r="C2387" s="1" t="s">
        <v>104</v>
      </c>
      <c r="D2387" s="3">
        <v>44951.061805555553</v>
      </c>
      <c r="E2387" t="s">
        <v>97</v>
      </c>
      <c r="F2387" t="s">
        <v>85</v>
      </c>
      <c r="G2387">
        <v>5053</v>
      </c>
      <c r="I2387" s="7"/>
    </row>
    <row r="2388" spans="1:9" x14ac:dyDescent="0.3">
      <c r="A2388">
        <v>1612028</v>
      </c>
      <c r="B2388">
        <v>1167</v>
      </c>
      <c r="C2388" s="1" t="s">
        <v>99</v>
      </c>
      <c r="D2388" s="3">
        <v>44944.998611111114</v>
      </c>
      <c r="E2388" t="s">
        <v>191</v>
      </c>
      <c r="F2388" t="s">
        <v>51</v>
      </c>
      <c r="G2388">
        <v>9324</v>
      </c>
      <c r="I2388" s="7"/>
    </row>
    <row r="2389" spans="1:9" x14ac:dyDescent="0.3">
      <c r="A2389">
        <v>1613483</v>
      </c>
      <c r="B2389">
        <v>296</v>
      </c>
      <c r="C2389" s="1" t="s">
        <v>108</v>
      </c>
      <c r="D2389" s="3">
        <v>45219.045138888891</v>
      </c>
      <c r="E2389" t="s">
        <v>96</v>
      </c>
      <c r="F2389" t="s">
        <v>68</v>
      </c>
      <c r="G2389">
        <v>2248</v>
      </c>
      <c r="I2389" s="7"/>
    </row>
    <row r="2390" spans="1:9" x14ac:dyDescent="0.3">
      <c r="A2390">
        <v>1615509</v>
      </c>
      <c r="B2390">
        <v>63</v>
      </c>
      <c r="C2390" s="1" t="s">
        <v>103</v>
      </c>
      <c r="D2390" s="3">
        <v>45229.938888888886</v>
      </c>
      <c r="E2390" t="s">
        <v>96</v>
      </c>
      <c r="F2390" t="s">
        <v>79</v>
      </c>
      <c r="G2390">
        <v>7909</v>
      </c>
      <c r="I2390" s="7"/>
    </row>
    <row r="2391" spans="1:9" x14ac:dyDescent="0.3">
      <c r="A2391">
        <v>1616083</v>
      </c>
      <c r="B2391">
        <v>894</v>
      </c>
      <c r="C2391" s="1" t="s">
        <v>101</v>
      </c>
      <c r="D2391" s="3">
        <v>45090.037499999999</v>
      </c>
      <c r="E2391" t="s">
        <v>97</v>
      </c>
      <c r="F2391" t="s">
        <v>76</v>
      </c>
      <c r="G2391">
        <v>9153</v>
      </c>
      <c r="I2391" s="7"/>
    </row>
    <row r="2392" spans="1:9" x14ac:dyDescent="0.3">
      <c r="A2392">
        <v>1616804</v>
      </c>
      <c r="B2392">
        <v>902</v>
      </c>
      <c r="C2392" s="1" t="s">
        <v>99</v>
      </c>
      <c r="D2392" s="3">
        <v>45023.958333333336</v>
      </c>
      <c r="E2392" t="s">
        <v>97</v>
      </c>
      <c r="F2392" t="s">
        <v>27</v>
      </c>
      <c r="G2392">
        <v>8265</v>
      </c>
      <c r="I2392" s="7"/>
    </row>
    <row r="2393" spans="1:9" x14ac:dyDescent="0.3">
      <c r="A2393">
        <v>1617273</v>
      </c>
      <c r="B2393">
        <v>547</v>
      </c>
      <c r="C2393" s="1" t="s">
        <v>99</v>
      </c>
      <c r="D2393" s="3">
        <v>45156.00277777778</v>
      </c>
      <c r="E2393" t="s">
        <v>97</v>
      </c>
      <c r="F2393" t="s">
        <v>69</v>
      </c>
      <c r="G2393">
        <v>2095</v>
      </c>
      <c r="I2393" s="7"/>
    </row>
    <row r="2394" spans="1:9" x14ac:dyDescent="0.3">
      <c r="A2394">
        <v>1617524</v>
      </c>
      <c r="B2394">
        <v>34</v>
      </c>
      <c r="C2394" s="1" t="s">
        <v>101</v>
      </c>
      <c r="D2394" s="3">
        <v>44968.987500000003</v>
      </c>
      <c r="E2394" t="s">
        <v>96</v>
      </c>
      <c r="F2394" t="s">
        <v>43</v>
      </c>
      <c r="G2394">
        <v>1527</v>
      </c>
      <c r="I2394" s="7"/>
    </row>
    <row r="2395" spans="1:9" x14ac:dyDescent="0.3">
      <c r="A2395">
        <v>1620752</v>
      </c>
      <c r="B2395">
        <v>1687</v>
      </c>
      <c r="C2395" s="1" t="s">
        <v>101</v>
      </c>
      <c r="D2395" s="3">
        <v>45212.984027777777</v>
      </c>
      <c r="E2395" t="s">
        <v>96</v>
      </c>
      <c r="F2395" t="s">
        <v>43</v>
      </c>
      <c r="G2395">
        <v>7191</v>
      </c>
      <c r="I2395" s="7"/>
    </row>
    <row r="2396" spans="1:9" x14ac:dyDescent="0.3">
      <c r="A2396">
        <v>1622340</v>
      </c>
      <c r="B2396">
        <v>1487</v>
      </c>
      <c r="C2396" s="1" t="s">
        <v>107</v>
      </c>
      <c r="D2396" s="3">
        <v>45052.009722222225</v>
      </c>
      <c r="E2396" t="s">
        <v>191</v>
      </c>
      <c r="F2396" t="s">
        <v>4</v>
      </c>
      <c r="G2396">
        <v>4769</v>
      </c>
      <c r="I2396" s="7"/>
    </row>
    <row r="2397" spans="1:9" x14ac:dyDescent="0.3">
      <c r="A2397">
        <v>1622599</v>
      </c>
      <c r="B2397">
        <v>453</v>
      </c>
      <c r="C2397" s="1" t="s">
        <v>100</v>
      </c>
      <c r="D2397" s="3">
        <v>44940.993750000001</v>
      </c>
      <c r="E2397" t="s">
        <v>97</v>
      </c>
      <c r="F2397" t="s">
        <v>19</v>
      </c>
      <c r="G2397">
        <v>8568</v>
      </c>
      <c r="I2397" s="7"/>
    </row>
    <row r="2398" spans="1:9" x14ac:dyDescent="0.3">
      <c r="A2398">
        <v>1624567</v>
      </c>
      <c r="B2398">
        <v>977</v>
      </c>
      <c r="C2398" s="1" t="s">
        <v>113</v>
      </c>
      <c r="D2398" s="3">
        <v>45127.081944444442</v>
      </c>
      <c r="E2398" t="s">
        <v>98</v>
      </c>
      <c r="F2398" t="s">
        <v>82</v>
      </c>
      <c r="G2398">
        <v>1814</v>
      </c>
      <c r="I2398" s="7"/>
    </row>
    <row r="2399" spans="1:9" x14ac:dyDescent="0.3">
      <c r="A2399">
        <v>1625256</v>
      </c>
      <c r="B2399">
        <v>1551</v>
      </c>
      <c r="C2399" s="1" t="s">
        <v>99</v>
      </c>
      <c r="D2399" s="3">
        <v>45168.078472222223</v>
      </c>
      <c r="E2399" t="s">
        <v>191</v>
      </c>
      <c r="F2399" t="s">
        <v>21</v>
      </c>
      <c r="G2399">
        <v>2960</v>
      </c>
      <c r="I2399" s="7"/>
    </row>
    <row r="2400" spans="1:9" x14ac:dyDescent="0.3">
      <c r="A2400">
        <v>1625678</v>
      </c>
      <c r="B2400">
        <v>239</v>
      </c>
      <c r="C2400" s="1" t="s">
        <v>113</v>
      </c>
      <c r="D2400" s="3">
        <v>45078.008333333331</v>
      </c>
      <c r="E2400" t="s">
        <v>96</v>
      </c>
      <c r="F2400" t="s">
        <v>66</v>
      </c>
      <c r="G2400">
        <v>1366</v>
      </c>
      <c r="I2400" s="7"/>
    </row>
    <row r="2401" spans="1:9" x14ac:dyDescent="0.3">
      <c r="A2401">
        <v>1625859</v>
      </c>
      <c r="B2401">
        <v>1409</v>
      </c>
      <c r="C2401" s="1" t="s">
        <v>99</v>
      </c>
      <c r="D2401" s="3">
        <v>45124.994444444441</v>
      </c>
      <c r="E2401" t="s">
        <v>97</v>
      </c>
      <c r="F2401" t="s">
        <v>27</v>
      </c>
      <c r="G2401">
        <v>3766</v>
      </c>
      <c r="I2401" s="7"/>
    </row>
    <row r="2402" spans="1:9" x14ac:dyDescent="0.3">
      <c r="A2402">
        <v>1626780</v>
      </c>
      <c r="B2402">
        <v>230</v>
      </c>
      <c r="C2402" s="1" t="s">
        <v>99</v>
      </c>
      <c r="D2402" s="3">
        <v>45285.977777777778</v>
      </c>
      <c r="E2402" t="s">
        <v>98</v>
      </c>
      <c r="F2402" t="s">
        <v>5</v>
      </c>
      <c r="G2402">
        <v>3369</v>
      </c>
      <c r="I2402" s="7"/>
    </row>
    <row r="2403" spans="1:9" x14ac:dyDescent="0.3">
      <c r="A2403">
        <v>1627081</v>
      </c>
      <c r="B2403">
        <v>741</v>
      </c>
      <c r="C2403" s="1" t="s">
        <v>99</v>
      </c>
      <c r="D2403" s="3">
        <v>44935.066666666666</v>
      </c>
      <c r="E2403" t="s">
        <v>96</v>
      </c>
      <c r="F2403" t="s">
        <v>43</v>
      </c>
      <c r="G2403">
        <v>5636</v>
      </c>
      <c r="I2403" s="7"/>
    </row>
    <row r="2404" spans="1:9" x14ac:dyDescent="0.3">
      <c r="A2404">
        <v>1628939</v>
      </c>
      <c r="B2404">
        <v>1474</v>
      </c>
      <c r="C2404" s="1" t="s">
        <v>99</v>
      </c>
      <c r="D2404" s="3">
        <v>45174.037499999999</v>
      </c>
      <c r="E2404" t="s">
        <v>98</v>
      </c>
      <c r="F2404" t="s">
        <v>27</v>
      </c>
      <c r="G2404">
        <v>4675</v>
      </c>
      <c r="I2404" s="7"/>
    </row>
    <row r="2405" spans="1:9" x14ac:dyDescent="0.3">
      <c r="A2405">
        <v>1629259</v>
      </c>
      <c r="B2405">
        <v>1982</v>
      </c>
      <c r="C2405" s="1" t="s">
        <v>107</v>
      </c>
      <c r="D2405" s="3">
        <v>45166.054861111108</v>
      </c>
      <c r="E2405" t="s">
        <v>97</v>
      </c>
      <c r="F2405" t="s">
        <v>6</v>
      </c>
      <c r="G2405">
        <v>9052</v>
      </c>
      <c r="I2405" s="7"/>
    </row>
    <row r="2406" spans="1:9" x14ac:dyDescent="0.3">
      <c r="A2406">
        <v>1629885</v>
      </c>
      <c r="B2406">
        <v>366</v>
      </c>
      <c r="C2406" s="1" t="s">
        <v>113</v>
      </c>
      <c r="D2406" s="3">
        <v>45169.997916666667</v>
      </c>
      <c r="E2406" t="s">
        <v>96</v>
      </c>
      <c r="F2406" t="s">
        <v>27</v>
      </c>
      <c r="G2406">
        <v>6675</v>
      </c>
      <c r="I2406" s="7"/>
    </row>
    <row r="2407" spans="1:9" x14ac:dyDescent="0.3">
      <c r="A2407">
        <v>1629891</v>
      </c>
      <c r="B2407">
        <v>1088</v>
      </c>
      <c r="C2407" s="1" t="s">
        <v>113</v>
      </c>
      <c r="D2407" s="3">
        <v>45097.015972222223</v>
      </c>
      <c r="E2407" t="s">
        <v>96</v>
      </c>
      <c r="F2407" t="s">
        <v>18</v>
      </c>
      <c r="G2407">
        <v>5428</v>
      </c>
      <c r="I2407" s="7"/>
    </row>
    <row r="2408" spans="1:9" x14ac:dyDescent="0.3">
      <c r="A2408">
        <v>1630533</v>
      </c>
      <c r="B2408">
        <v>450</v>
      </c>
      <c r="C2408" s="1" t="s">
        <v>107</v>
      </c>
      <c r="D2408" s="3">
        <v>45027.031944444447</v>
      </c>
      <c r="E2408" t="s">
        <v>96</v>
      </c>
      <c r="F2408" t="s">
        <v>27</v>
      </c>
      <c r="G2408">
        <v>1269</v>
      </c>
      <c r="I2408" s="7"/>
    </row>
    <row r="2409" spans="1:9" x14ac:dyDescent="0.3">
      <c r="A2409">
        <v>1630634</v>
      </c>
      <c r="B2409">
        <v>400</v>
      </c>
      <c r="C2409" s="1" t="s">
        <v>101</v>
      </c>
      <c r="D2409" s="3">
        <v>44995.044444444444</v>
      </c>
      <c r="E2409" t="s">
        <v>191</v>
      </c>
      <c r="F2409" t="s">
        <v>30</v>
      </c>
      <c r="G2409">
        <v>4641</v>
      </c>
      <c r="I2409" s="7"/>
    </row>
    <row r="2410" spans="1:9" x14ac:dyDescent="0.3">
      <c r="A2410">
        <v>1631258</v>
      </c>
      <c r="B2410">
        <v>1613</v>
      </c>
      <c r="C2410" s="1" t="s">
        <v>99</v>
      </c>
      <c r="D2410" s="3">
        <v>45262.995833333334</v>
      </c>
      <c r="E2410" t="s">
        <v>98</v>
      </c>
      <c r="F2410" t="s">
        <v>78</v>
      </c>
      <c r="G2410">
        <v>382</v>
      </c>
      <c r="I2410" s="7"/>
    </row>
    <row r="2411" spans="1:9" x14ac:dyDescent="0.3">
      <c r="A2411">
        <v>1631401</v>
      </c>
      <c r="B2411">
        <v>932</v>
      </c>
      <c r="C2411" s="1" t="s">
        <v>110</v>
      </c>
      <c r="D2411" s="3">
        <v>45102.07916666667</v>
      </c>
      <c r="E2411" t="s">
        <v>191</v>
      </c>
      <c r="F2411" t="s">
        <v>43</v>
      </c>
      <c r="G2411">
        <v>638</v>
      </c>
      <c r="I2411" s="7"/>
    </row>
    <row r="2412" spans="1:9" x14ac:dyDescent="0.3">
      <c r="A2412">
        <v>1632433</v>
      </c>
      <c r="B2412">
        <v>520</v>
      </c>
      <c r="C2412" s="1" t="s">
        <v>105</v>
      </c>
      <c r="D2412" s="3">
        <v>45204.003472222219</v>
      </c>
      <c r="E2412" t="s">
        <v>98</v>
      </c>
      <c r="F2412" t="s">
        <v>27</v>
      </c>
      <c r="G2412">
        <v>2927</v>
      </c>
      <c r="I2412" s="7"/>
    </row>
    <row r="2413" spans="1:9" x14ac:dyDescent="0.3">
      <c r="A2413">
        <v>1632791</v>
      </c>
      <c r="B2413">
        <v>1581</v>
      </c>
      <c r="C2413" s="1" t="s">
        <v>99</v>
      </c>
      <c r="D2413" s="3">
        <v>45209.977083333331</v>
      </c>
      <c r="E2413" t="s">
        <v>96</v>
      </c>
      <c r="F2413" t="s">
        <v>30</v>
      </c>
      <c r="G2413">
        <v>3408</v>
      </c>
      <c r="I2413" s="7"/>
    </row>
    <row r="2414" spans="1:9" x14ac:dyDescent="0.3">
      <c r="A2414">
        <v>1633524</v>
      </c>
      <c r="B2414">
        <v>1801</v>
      </c>
      <c r="C2414" s="1" t="s">
        <v>105</v>
      </c>
      <c r="D2414" s="3">
        <v>45119.007638888892</v>
      </c>
      <c r="E2414" t="s">
        <v>97</v>
      </c>
      <c r="F2414" t="s">
        <v>74</v>
      </c>
      <c r="G2414">
        <v>6028</v>
      </c>
      <c r="I2414" s="7"/>
    </row>
    <row r="2415" spans="1:9" x14ac:dyDescent="0.3">
      <c r="A2415">
        <v>1635379</v>
      </c>
      <c r="B2415">
        <v>1673</v>
      </c>
      <c r="C2415" s="1" t="s">
        <v>105</v>
      </c>
      <c r="D2415" s="3">
        <v>45028.033333333333</v>
      </c>
      <c r="E2415" t="s">
        <v>191</v>
      </c>
      <c r="F2415" t="s">
        <v>54</v>
      </c>
      <c r="G2415">
        <v>5543</v>
      </c>
      <c r="I2415" s="7"/>
    </row>
    <row r="2416" spans="1:9" x14ac:dyDescent="0.3">
      <c r="A2416">
        <v>1635597</v>
      </c>
      <c r="B2416">
        <v>1235</v>
      </c>
      <c r="C2416" s="1" t="s">
        <v>106</v>
      </c>
      <c r="D2416" s="3">
        <v>45172.964583333334</v>
      </c>
      <c r="E2416" t="s">
        <v>191</v>
      </c>
      <c r="F2416" t="s">
        <v>38</v>
      </c>
      <c r="G2416">
        <v>7590</v>
      </c>
      <c r="I2416" s="7"/>
    </row>
    <row r="2417" spans="1:9" x14ac:dyDescent="0.3">
      <c r="A2417">
        <v>1635802</v>
      </c>
      <c r="B2417">
        <v>1031</v>
      </c>
      <c r="C2417" s="1" t="s">
        <v>101</v>
      </c>
      <c r="D2417" s="3">
        <v>45287.994444444441</v>
      </c>
      <c r="E2417" t="s">
        <v>98</v>
      </c>
      <c r="F2417" t="s">
        <v>34</v>
      </c>
      <c r="G2417">
        <v>67</v>
      </c>
      <c r="I2417" s="7"/>
    </row>
    <row r="2418" spans="1:9" x14ac:dyDescent="0.3">
      <c r="A2418">
        <v>1638003</v>
      </c>
      <c r="B2418">
        <v>291</v>
      </c>
      <c r="C2418" s="1" t="s">
        <v>113</v>
      </c>
      <c r="D2418" s="3">
        <v>45260.949305555558</v>
      </c>
      <c r="E2418" t="s">
        <v>191</v>
      </c>
      <c r="F2418" t="s">
        <v>79</v>
      </c>
      <c r="G2418">
        <v>4753</v>
      </c>
      <c r="I2418" s="7"/>
    </row>
    <row r="2419" spans="1:9" x14ac:dyDescent="0.3">
      <c r="A2419">
        <v>1638963</v>
      </c>
      <c r="B2419">
        <v>1152</v>
      </c>
      <c r="C2419" s="1" t="s">
        <v>105</v>
      </c>
      <c r="D2419" s="3">
        <v>44991.063888888886</v>
      </c>
      <c r="E2419" t="s">
        <v>98</v>
      </c>
      <c r="F2419" t="s">
        <v>76</v>
      </c>
      <c r="G2419">
        <v>1352</v>
      </c>
      <c r="I2419" s="7"/>
    </row>
    <row r="2420" spans="1:9" x14ac:dyDescent="0.3">
      <c r="A2420">
        <v>1639546</v>
      </c>
      <c r="B2420">
        <v>1491</v>
      </c>
      <c r="C2420" s="1" t="s">
        <v>99</v>
      </c>
      <c r="D2420" s="3">
        <v>45045.958333333336</v>
      </c>
      <c r="E2420" t="s">
        <v>97</v>
      </c>
      <c r="F2420" t="s">
        <v>77</v>
      </c>
      <c r="G2420">
        <v>4460</v>
      </c>
      <c r="I2420" s="7"/>
    </row>
    <row r="2421" spans="1:9" x14ac:dyDescent="0.3">
      <c r="A2421">
        <v>1639990</v>
      </c>
      <c r="B2421">
        <v>1616</v>
      </c>
      <c r="C2421" s="1" t="s">
        <v>99</v>
      </c>
      <c r="D2421" s="3">
        <v>45046.05972222222</v>
      </c>
      <c r="E2421" t="s">
        <v>191</v>
      </c>
      <c r="F2421" t="s">
        <v>22</v>
      </c>
      <c r="G2421">
        <v>3972</v>
      </c>
      <c r="I2421" s="7"/>
    </row>
    <row r="2422" spans="1:9" x14ac:dyDescent="0.3">
      <c r="A2422">
        <v>1640444</v>
      </c>
      <c r="B2422">
        <v>823</v>
      </c>
      <c r="C2422" s="1" t="s">
        <v>100</v>
      </c>
      <c r="D2422" s="3">
        <v>44960.995833333334</v>
      </c>
      <c r="E2422" t="s">
        <v>98</v>
      </c>
      <c r="F2422" t="s">
        <v>43</v>
      </c>
      <c r="G2422">
        <v>6055</v>
      </c>
      <c r="I2422" s="7"/>
    </row>
    <row r="2423" spans="1:9" x14ac:dyDescent="0.3">
      <c r="A2423">
        <v>1641043</v>
      </c>
      <c r="B2423">
        <v>42</v>
      </c>
      <c r="C2423" s="1" t="s">
        <v>105</v>
      </c>
      <c r="D2423" s="3">
        <v>44976.959722222222</v>
      </c>
      <c r="E2423" t="s">
        <v>96</v>
      </c>
      <c r="F2423" t="s">
        <v>4</v>
      </c>
      <c r="G2423">
        <v>8182</v>
      </c>
      <c r="I2423" s="7"/>
    </row>
    <row r="2424" spans="1:9" x14ac:dyDescent="0.3">
      <c r="A2424">
        <v>1641217</v>
      </c>
      <c r="B2424">
        <v>1098</v>
      </c>
      <c r="C2424" s="1" t="s">
        <v>106</v>
      </c>
      <c r="D2424" s="3">
        <v>45052.030555555553</v>
      </c>
      <c r="E2424" t="s">
        <v>98</v>
      </c>
      <c r="F2424" t="s">
        <v>81</v>
      </c>
      <c r="G2424">
        <v>8834</v>
      </c>
      <c r="I2424" s="7"/>
    </row>
    <row r="2425" spans="1:9" x14ac:dyDescent="0.3">
      <c r="A2425">
        <v>1642122</v>
      </c>
      <c r="B2425">
        <v>143</v>
      </c>
      <c r="C2425" s="1" t="s">
        <v>99</v>
      </c>
      <c r="D2425" s="3">
        <v>45227.011805555558</v>
      </c>
      <c r="E2425" t="s">
        <v>97</v>
      </c>
      <c r="F2425" t="s">
        <v>82</v>
      </c>
      <c r="G2425">
        <v>819</v>
      </c>
      <c r="I2425" s="7"/>
    </row>
    <row r="2426" spans="1:9" x14ac:dyDescent="0.3">
      <c r="A2426">
        <v>1642131</v>
      </c>
      <c r="B2426">
        <v>368</v>
      </c>
      <c r="C2426" s="1" t="s">
        <v>102</v>
      </c>
      <c r="D2426" s="3">
        <v>45123.013888888891</v>
      </c>
      <c r="E2426" t="s">
        <v>96</v>
      </c>
      <c r="F2426" t="s">
        <v>21</v>
      </c>
      <c r="G2426">
        <v>419</v>
      </c>
      <c r="I2426" s="7"/>
    </row>
    <row r="2427" spans="1:9" x14ac:dyDescent="0.3">
      <c r="A2427">
        <v>1642677</v>
      </c>
      <c r="B2427">
        <v>387</v>
      </c>
      <c r="C2427" s="1" t="s">
        <v>101</v>
      </c>
      <c r="D2427" s="3">
        <v>44961.965277777781</v>
      </c>
      <c r="E2427" t="s">
        <v>97</v>
      </c>
      <c r="F2427" t="s">
        <v>31</v>
      </c>
      <c r="G2427">
        <v>8906</v>
      </c>
      <c r="I2427" s="7"/>
    </row>
    <row r="2428" spans="1:9" x14ac:dyDescent="0.3">
      <c r="A2428">
        <v>1643238</v>
      </c>
      <c r="B2428">
        <v>455</v>
      </c>
      <c r="C2428" s="1" t="s">
        <v>109</v>
      </c>
      <c r="D2428" s="3">
        <v>45016.083333333336</v>
      </c>
      <c r="E2428" t="s">
        <v>191</v>
      </c>
      <c r="F2428" t="s">
        <v>27</v>
      </c>
      <c r="G2428">
        <v>3777</v>
      </c>
      <c r="I2428" s="7"/>
    </row>
    <row r="2429" spans="1:9" x14ac:dyDescent="0.3">
      <c r="A2429">
        <v>1643298</v>
      </c>
      <c r="B2429">
        <v>1699</v>
      </c>
      <c r="C2429" s="1" t="s">
        <v>101</v>
      </c>
      <c r="D2429" s="3">
        <v>45035.989583333336</v>
      </c>
      <c r="E2429" t="s">
        <v>98</v>
      </c>
      <c r="F2429" t="s">
        <v>5</v>
      </c>
      <c r="G2429">
        <v>6207</v>
      </c>
      <c r="I2429" s="7"/>
    </row>
    <row r="2430" spans="1:9" x14ac:dyDescent="0.3">
      <c r="A2430">
        <v>1644933</v>
      </c>
      <c r="B2430">
        <v>164</v>
      </c>
      <c r="C2430" s="1" t="s">
        <v>99</v>
      </c>
      <c r="D2430" s="3">
        <v>45127.020138888889</v>
      </c>
      <c r="E2430" t="s">
        <v>97</v>
      </c>
      <c r="F2430" t="s">
        <v>39</v>
      </c>
      <c r="G2430">
        <v>3831</v>
      </c>
      <c r="I2430" s="7"/>
    </row>
    <row r="2431" spans="1:9" x14ac:dyDescent="0.3">
      <c r="A2431">
        <v>1644988</v>
      </c>
      <c r="B2431">
        <v>1400</v>
      </c>
      <c r="C2431" s="1" t="s">
        <v>99</v>
      </c>
      <c r="D2431" s="3">
        <v>45226.024305555555</v>
      </c>
      <c r="E2431" t="s">
        <v>98</v>
      </c>
      <c r="F2431" t="s">
        <v>27</v>
      </c>
      <c r="G2431">
        <v>523</v>
      </c>
      <c r="I2431" s="7"/>
    </row>
    <row r="2432" spans="1:9" x14ac:dyDescent="0.3">
      <c r="A2432">
        <v>1646606</v>
      </c>
      <c r="B2432">
        <v>654</v>
      </c>
      <c r="C2432" s="1" t="s">
        <v>100</v>
      </c>
      <c r="D2432" s="3">
        <v>45243.981249999997</v>
      </c>
      <c r="E2432" t="s">
        <v>97</v>
      </c>
      <c r="F2432" t="s">
        <v>6</v>
      </c>
      <c r="G2432">
        <v>673</v>
      </c>
      <c r="I2432" s="7"/>
    </row>
    <row r="2433" spans="1:9" x14ac:dyDescent="0.3">
      <c r="A2433">
        <v>1646930</v>
      </c>
      <c r="B2433">
        <v>146</v>
      </c>
      <c r="C2433" s="1" t="s">
        <v>103</v>
      </c>
      <c r="D2433" s="3">
        <v>45087.04791666667</v>
      </c>
      <c r="E2433" t="s">
        <v>96</v>
      </c>
      <c r="F2433" t="s">
        <v>17</v>
      </c>
      <c r="G2433">
        <v>5619</v>
      </c>
      <c r="I2433" s="7"/>
    </row>
    <row r="2434" spans="1:9" x14ac:dyDescent="0.3">
      <c r="A2434">
        <v>1646954</v>
      </c>
      <c r="B2434">
        <v>275</v>
      </c>
      <c r="C2434" s="1" t="s">
        <v>107</v>
      </c>
      <c r="D2434" s="3">
        <v>44949.023611111108</v>
      </c>
      <c r="E2434" t="s">
        <v>98</v>
      </c>
      <c r="F2434" t="s">
        <v>70</v>
      </c>
      <c r="G2434">
        <v>4944</v>
      </c>
      <c r="I2434" s="7"/>
    </row>
    <row r="2435" spans="1:9" x14ac:dyDescent="0.3">
      <c r="A2435">
        <v>1647290</v>
      </c>
      <c r="B2435">
        <v>1451</v>
      </c>
      <c r="C2435" s="1" t="s">
        <v>99</v>
      </c>
      <c r="D2435" s="3">
        <v>45236.00277777778</v>
      </c>
      <c r="E2435" t="s">
        <v>96</v>
      </c>
      <c r="F2435" t="s">
        <v>5</v>
      </c>
      <c r="G2435">
        <v>4573</v>
      </c>
      <c r="I2435" s="7"/>
    </row>
    <row r="2436" spans="1:9" x14ac:dyDescent="0.3">
      <c r="A2436">
        <v>1648180</v>
      </c>
      <c r="B2436">
        <v>993</v>
      </c>
      <c r="C2436" s="1" t="s">
        <v>102</v>
      </c>
      <c r="D2436" s="3">
        <v>44928.019444444442</v>
      </c>
      <c r="E2436" t="s">
        <v>97</v>
      </c>
      <c r="F2436" t="s">
        <v>43</v>
      </c>
      <c r="G2436">
        <v>4526</v>
      </c>
      <c r="I2436" s="7"/>
    </row>
    <row r="2437" spans="1:9" x14ac:dyDescent="0.3">
      <c r="A2437">
        <v>1648466</v>
      </c>
      <c r="B2437">
        <v>842</v>
      </c>
      <c r="C2437" s="1" t="s">
        <v>100</v>
      </c>
      <c r="D2437" s="3">
        <v>44948.990972222222</v>
      </c>
      <c r="E2437" t="s">
        <v>191</v>
      </c>
      <c r="F2437" t="s">
        <v>7</v>
      </c>
      <c r="G2437">
        <v>3076</v>
      </c>
      <c r="I2437" s="7"/>
    </row>
    <row r="2438" spans="1:9" x14ac:dyDescent="0.3">
      <c r="A2438">
        <v>1649120</v>
      </c>
      <c r="B2438">
        <v>74</v>
      </c>
      <c r="C2438" s="1" t="s">
        <v>99</v>
      </c>
      <c r="D2438" s="3">
        <v>45030.019444444442</v>
      </c>
      <c r="E2438" t="s">
        <v>97</v>
      </c>
      <c r="F2438" t="s">
        <v>8</v>
      </c>
      <c r="G2438">
        <v>4798</v>
      </c>
      <c r="I2438" s="7"/>
    </row>
    <row r="2439" spans="1:9" x14ac:dyDescent="0.3">
      <c r="A2439">
        <v>1649225</v>
      </c>
      <c r="B2439">
        <v>859</v>
      </c>
      <c r="C2439" s="1" t="s">
        <v>99</v>
      </c>
      <c r="D2439" s="3">
        <v>45181.961805555555</v>
      </c>
      <c r="E2439" t="s">
        <v>96</v>
      </c>
      <c r="F2439" t="s">
        <v>46</v>
      </c>
      <c r="G2439">
        <v>811</v>
      </c>
      <c r="I2439" s="7"/>
    </row>
    <row r="2440" spans="1:9" x14ac:dyDescent="0.3">
      <c r="A2440">
        <v>1650492</v>
      </c>
      <c r="B2440">
        <v>473</v>
      </c>
      <c r="C2440" s="1" t="s">
        <v>111</v>
      </c>
      <c r="D2440" s="3">
        <v>45262.011805555558</v>
      </c>
      <c r="E2440" t="s">
        <v>191</v>
      </c>
      <c r="F2440" t="s">
        <v>10</v>
      </c>
      <c r="G2440">
        <v>8148</v>
      </c>
      <c r="I2440" s="7"/>
    </row>
    <row r="2441" spans="1:9" x14ac:dyDescent="0.3">
      <c r="A2441">
        <v>1650779</v>
      </c>
      <c r="B2441">
        <v>1034</v>
      </c>
      <c r="C2441" s="1" t="s">
        <v>107</v>
      </c>
      <c r="D2441" s="3">
        <v>45028.033333333333</v>
      </c>
      <c r="E2441" t="s">
        <v>96</v>
      </c>
      <c r="F2441" t="s">
        <v>27</v>
      </c>
      <c r="G2441">
        <v>8843</v>
      </c>
      <c r="I2441" s="7"/>
    </row>
    <row r="2442" spans="1:9" x14ac:dyDescent="0.3">
      <c r="A2442">
        <v>1651135</v>
      </c>
      <c r="B2442">
        <v>1845</v>
      </c>
      <c r="C2442" s="1" t="s">
        <v>102</v>
      </c>
      <c r="D2442" s="3">
        <v>45267.006249999999</v>
      </c>
      <c r="E2442" t="s">
        <v>96</v>
      </c>
      <c r="F2442" t="s">
        <v>13</v>
      </c>
      <c r="G2442">
        <v>2721</v>
      </c>
      <c r="I2442" s="7"/>
    </row>
    <row r="2443" spans="1:9" x14ac:dyDescent="0.3">
      <c r="A2443">
        <v>1653886</v>
      </c>
      <c r="B2443">
        <v>1518</v>
      </c>
      <c r="C2443" s="1" t="s">
        <v>99</v>
      </c>
      <c r="D2443" s="3">
        <v>45054.063194444447</v>
      </c>
      <c r="E2443" t="s">
        <v>96</v>
      </c>
      <c r="F2443" t="s">
        <v>10</v>
      </c>
      <c r="G2443">
        <v>8879</v>
      </c>
      <c r="I2443" s="7"/>
    </row>
    <row r="2444" spans="1:9" x14ac:dyDescent="0.3">
      <c r="A2444">
        <v>1654315</v>
      </c>
      <c r="B2444">
        <v>762</v>
      </c>
      <c r="C2444" s="1" t="s">
        <v>108</v>
      </c>
      <c r="D2444" s="3">
        <v>45169.013888888891</v>
      </c>
      <c r="E2444" t="s">
        <v>97</v>
      </c>
      <c r="F2444" t="s">
        <v>15</v>
      </c>
      <c r="G2444">
        <v>4846</v>
      </c>
      <c r="I2444" s="7"/>
    </row>
    <row r="2445" spans="1:9" x14ac:dyDescent="0.3">
      <c r="A2445">
        <v>1654344</v>
      </c>
      <c r="B2445">
        <v>1851</v>
      </c>
      <c r="C2445" s="1" t="s">
        <v>105</v>
      </c>
      <c r="D2445" s="3">
        <v>44961.034722222219</v>
      </c>
      <c r="E2445" t="s">
        <v>97</v>
      </c>
      <c r="F2445" t="s">
        <v>13</v>
      </c>
      <c r="G2445">
        <v>1085</v>
      </c>
      <c r="I2445" s="7"/>
    </row>
    <row r="2446" spans="1:9" x14ac:dyDescent="0.3">
      <c r="A2446">
        <v>1654679</v>
      </c>
      <c r="B2446">
        <v>804</v>
      </c>
      <c r="C2446" s="1" t="s">
        <v>109</v>
      </c>
      <c r="D2446" s="3">
        <v>45095.98541666667</v>
      </c>
      <c r="E2446" t="s">
        <v>96</v>
      </c>
      <c r="F2446" t="s">
        <v>62</v>
      </c>
      <c r="G2446">
        <v>8264</v>
      </c>
      <c r="I2446" s="7"/>
    </row>
    <row r="2447" spans="1:9" x14ac:dyDescent="0.3">
      <c r="A2447">
        <v>1655697</v>
      </c>
      <c r="B2447">
        <v>499</v>
      </c>
      <c r="C2447" s="1" t="s">
        <v>101</v>
      </c>
      <c r="D2447" s="3">
        <v>45051.038888888892</v>
      </c>
      <c r="E2447" t="s">
        <v>96</v>
      </c>
      <c r="F2447" t="s">
        <v>75</v>
      </c>
      <c r="G2447">
        <v>3864</v>
      </c>
      <c r="I2447" s="7"/>
    </row>
    <row r="2448" spans="1:9" x14ac:dyDescent="0.3">
      <c r="A2448">
        <v>1656071</v>
      </c>
      <c r="B2448">
        <v>901</v>
      </c>
      <c r="C2448" s="1" t="s">
        <v>99</v>
      </c>
      <c r="D2448" s="3">
        <v>45235.000694444447</v>
      </c>
      <c r="E2448" t="s">
        <v>97</v>
      </c>
      <c r="F2448" t="s">
        <v>19</v>
      </c>
      <c r="G2448">
        <v>634</v>
      </c>
      <c r="I2448" s="7"/>
    </row>
    <row r="2449" spans="1:9" x14ac:dyDescent="0.3">
      <c r="A2449">
        <v>1656749</v>
      </c>
      <c r="B2449">
        <v>316</v>
      </c>
      <c r="C2449" s="1" t="s">
        <v>113</v>
      </c>
      <c r="D2449" s="3">
        <v>45083.013888888891</v>
      </c>
      <c r="E2449" t="s">
        <v>97</v>
      </c>
      <c r="F2449" t="s">
        <v>20</v>
      </c>
      <c r="G2449">
        <v>7917</v>
      </c>
      <c r="I2449" s="7"/>
    </row>
    <row r="2450" spans="1:9" x14ac:dyDescent="0.3">
      <c r="A2450">
        <v>1657013</v>
      </c>
      <c r="B2450">
        <v>1799</v>
      </c>
      <c r="C2450" s="1" t="s">
        <v>100</v>
      </c>
      <c r="D2450" s="3">
        <v>45031.013194444444</v>
      </c>
      <c r="E2450" t="s">
        <v>191</v>
      </c>
      <c r="F2450" t="s">
        <v>21</v>
      </c>
      <c r="G2450">
        <v>5240</v>
      </c>
      <c r="I2450" s="7"/>
    </row>
    <row r="2451" spans="1:9" x14ac:dyDescent="0.3">
      <c r="A2451">
        <v>1657910</v>
      </c>
      <c r="B2451">
        <v>853</v>
      </c>
      <c r="C2451" s="1" t="s">
        <v>99</v>
      </c>
      <c r="D2451" s="3">
        <v>45102.027083333334</v>
      </c>
      <c r="E2451" t="s">
        <v>98</v>
      </c>
      <c r="F2451" t="s">
        <v>83</v>
      </c>
      <c r="G2451">
        <v>8403</v>
      </c>
      <c r="I2451" s="7"/>
    </row>
    <row r="2452" spans="1:9" x14ac:dyDescent="0.3">
      <c r="A2452">
        <v>1659401</v>
      </c>
      <c r="B2452">
        <v>214</v>
      </c>
      <c r="C2452" s="1" t="s">
        <v>99</v>
      </c>
      <c r="D2452" s="3">
        <v>45118.973611111112</v>
      </c>
      <c r="E2452" t="s">
        <v>96</v>
      </c>
      <c r="F2452" t="s">
        <v>49</v>
      </c>
      <c r="G2452">
        <v>1671</v>
      </c>
      <c r="I2452" s="7"/>
    </row>
    <row r="2453" spans="1:9" x14ac:dyDescent="0.3">
      <c r="A2453">
        <v>1659771</v>
      </c>
      <c r="B2453">
        <v>597</v>
      </c>
      <c r="C2453" s="1" t="s">
        <v>100</v>
      </c>
      <c r="D2453" s="3">
        <v>45247.051388888889</v>
      </c>
      <c r="E2453" t="s">
        <v>97</v>
      </c>
      <c r="F2453" t="s">
        <v>23</v>
      </c>
      <c r="G2453">
        <v>2382</v>
      </c>
      <c r="I2453" s="7"/>
    </row>
    <row r="2454" spans="1:9" x14ac:dyDescent="0.3">
      <c r="A2454">
        <v>1659887</v>
      </c>
      <c r="B2454">
        <v>1854</v>
      </c>
      <c r="C2454" s="1" t="s">
        <v>99</v>
      </c>
      <c r="D2454" s="3">
        <v>45271.00277777778</v>
      </c>
      <c r="E2454" t="s">
        <v>98</v>
      </c>
      <c r="F2454" t="s">
        <v>6</v>
      </c>
      <c r="G2454">
        <v>3461</v>
      </c>
      <c r="I2454" s="7"/>
    </row>
    <row r="2455" spans="1:9" x14ac:dyDescent="0.3">
      <c r="A2455">
        <v>1660154</v>
      </c>
      <c r="B2455">
        <v>105</v>
      </c>
      <c r="C2455" s="1" t="s">
        <v>99</v>
      </c>
      <c r="D2455" s="3">
        <v>45056.069444444445</v>
      </c>
      <c r="E2455" t="s">
        <v>97</v>
      </c>
      <c r="F2455" t="s">
        <v>54</v>
      </c>
      <c r="G2455">
        <v>9184</v>
      </c>
      <c r="I2455" s="7"/>
    </row>
    <row r="2456" spans="1:9" x14ac:dyDescent="0.3">
      <c r="A2456">
        <v>1660467</v>
      </c>
      <c r="B2456">
        <v>46</v>
      </c>
      <c r="C2456" s="1" t="s">
        <v>102</v>
      </c>
      <c r="D2456" s="3">
        <v>45176.02847222222</v>
      </c>
      <c r="E2456" t="s">
        <v>96</v>
      </c>
      <c r="F2456" t="s">
        <v>18</v>
      </c>
      <c r="G2456">
        <v>7481</v>
      </c>
      <c r="I2456" s="7"/>
    </row>
    <row r="2457" spans="1:9" x14ac:dyDescent="0.3">
      <c r="A2457">
        <v>1661217</v>
      </c>
      <c r="B2457">
        <v>1025</v>
      </c>
      <c r="C2457" s="1" t="s">
        <v>101</v>
      </c>
      <c r="D2457" s="3">
        <v>45172.972916666666</v>
      </c>
      <c r="E2457" t="s">
        <v>98</v>
      </c>
      <c r="F2457" t="s">
        <v>43</v>
      </c>
      <c r="G2457">
        <v>9380</v>
      </c>
      <c r="I2457" s="7"/>
    </row>
    <row r="2458" spans="1:9" x14ac:dyDescent="0.3">
      <c r="A2458">
        <v>1662668</v>
      </c>
      <c r="B2458">
        <v>1000</v>
      </c>
      <c r="C2458" s="1" t="s">
        <v>113</v>
      </c>
      <c r="D2458" s="3">
        <v>45205.010416666664</v>
      </c>
      <c r="E2458" t="s">
        <v>98</v>
      </c>
      <c r="F2458" t="s">
        <v>26</v>
      </c>
      <c r="G2458">
        <v>4805</v>
      </c>
      <c r="I2458" s="7"/>
    </row>
    <row r="2459" spans="1:9" x14ac:dyDescent="0.3">
      <c r="A2459">
        <v>1662944</v>
      </c>
      <c r="B2459">
        <v>1488</v>
      </c>
      <c r="C2459" s="1" t="s">
        <v>99</v>
      </c>
      <c r="D2459" s="3">
        <v>45280.032638888886</v>
      </c>
      <c r="E2459" t="s">
        <v>98</v>
      </c>
      <c r="F2459" t="s">
        <v>52</v>
      </c>
      <c r="G2459">
        <v>9411</v>
      </c>
      <c r="I2459" s="7"/>
    </row>
    <row r="2460" spans="1:9" x14ac:dyDescent="0.3">
      <c r="A2460">
        <v>1664960</v>
      </c>
      <c r="B2460">
        <v>754</v>
      </c>
      <c r="C2460" s="1" t="s">
        <v>107</v>
      </c>
      <c r="D2460" s="3">
        <v>45070.953472222223</v>
      </c>
      <c r="E2460" t="s">
        <v>98</v>
      </c>
      <c r="F2460" t="s">
        <v>23</v>
      </c>
      <c r="G2460">
        <v>4918</v>
      </c>
      <c r="I2460" s="7"/>
    </row>
    <row r="2461" spans="1:9" x14ac:dyDescent="0.3">
      <c r="A2461">
        <v>1664973</v>
      </c>
      <c r="B2461">
        <v>698</v>
      </c>
      <c r="C2461" s="1" t="s">
        <v>101</v>
      </c>
      <c r="D2461" s="3">
        <v>45148.037499999999</v>
      </c>
      <c r="E2461" t="s">
        <v>191</v>
      </c>
      <c r="F2461" t="s">
        <v>53</v>
      </c>
      <c r="G2461">
        <v>1301</v>
      </c>
      <c r="I2461" s="7"/>
    </row>
    <row r="2462" spans="1:9" x14ac:dyDescent="0.3">
      <c r="A2462">
        <v>1665135</v>
      </c>
      <c r="B2462">
        <v>818</v>
      </c>
      <c r="C2462" s="1" t="s">
        <v>100</v>
      </c>
      <c r="D2462" s="3">
        <v>45291.051388888889</v>
      </c>
      <c r="E2462" t="s">
        <v>191</v>
      </c>
      <c r="F2462" t="s">
        <v>43</v>
      </c>
      <c r="G2462">
        <v>4905</v>
      </c>
      <c r="I2462" s="7"/>
    </row>
    <row r="2463" spans="1:9" x14ac:dyDescent="0.3">
      <c r="A2463">
        <v>1665167</v>
      </c>
      <c r="B2463">
        <v>479</v>
      </c>
      <c r="C2463" s="1" t="s">
        <v>102</v>
      </c>
      <c r="D2463" s="3">
        <v>44989.073611111111</v>
      </c>
      <c r="E2463" t="s">
        <v>97</v>
      </c>
      <c r="F2463" t="s">
        <v>27</v>
      </c>
      <c r="G2463">
        <v>6692</v>
      </c>
      <c r="I2463" s="7"/>
    </row>
    <row r="2464" spans="1:9" x14ac:dyDescent="0.3">
      <c r="A2464">
        <v>1665250</v>
      </c>
      <c r="B2464">
        <v>329</v>
      </c>
      <c r="C2464" s="1" t="s">
        <v>105</v>
      </c>
      <c r="D2464" s="3">
        <v>45048.022222222222</v>
      </c>
      <c r="E2464" t="s">
        <v>191</v>
      </c>
      <c r="F2464" t="s">
        <v>41</v>
      </c>
      <c r="G2464">
        <v>6153</v>
      </c>
      <c r="I2464" s="7"/>
    </row>
    <row r="2465" spans="1:9" x14ac:dyDescent="0.3">
      <c r="A2465">
        <v>1665582</v>
      </c>
      <c r="B2465">
        <v>1022</v>
      </c>
      <c r="C2465" s="1" t="s">
        <v>113</v>
      </c>
      <c r="D2465" s="3">
        <v>45101.011111111111</v>
      </c>
      <c r="E2465" t="s">
        <v>96</v>
      </c>
      <c r="F2465" t="s">
        <v>80</v>
      </c>
      <c r="G2465">
        <v>7517</v>
      </c>
      <c r="I2465" s="7"/>
    </row>
    <row r="2466" spans="1:9" x14ac:dyDescent="0.3">
      <c r="A2466">
        <v>1665843</v>
      </c>
      <c r="B2466">
        <v>1411</v>
      </c>
      <c r="C2466" s="1" t="s">
        <v>105</v>
      </c>
      <c r="D2466" s="3">
        <v>45108.073611111111</v>
      </c>
      <c r="E2466" t="s">
        <v>97</v>
      </c>
      <c r="F2466" t="s">
        <v>54</v>
      </c>
      <c r="G2466">
        <v>687</v>
      </c>
      <c r="I2466" s="7"/>
    </row>
    <row r="2467" spans="1:9" x14ac:dyDescent="0.3">
      <c r="A2467">
        <v>1665934</v>
      </c>
      <c r="B2467">
        <v>89</v>
      </c>
      <c r="C2467" s="1" t="s">
        <v>107</v>
      </c>
      <c r="D2467" s="3">
        <v>45189.052777777775</v>
      </c>
      <c r="E2467" t="s">
        <v>96</v>
      </c>
      <c r="F2467" t="s">
        <v>57</v>
      </c>
      <c r="G2467">
        <v>4910</v>
      </c>
      <c r="I2467" s="7"/>
    </row>
    <row r="2468" spans="1:9" x14ac:dyDescent="0.3">
      <c r="A2468">
        <v>1666083</v>
      </c>
      <c r="B2468">
        <v>1307</v>
      </c>
      <c r="C2468" s="1" t="s">
        <v>100</v>
      </c>
      <c r="D2468" s="3">
        <v>44945.047222222223</v>
      </c>
      <c r="E2468" t="s">
        <v>96</v>
      </c>
      <c r="F2468" t="s">
        <v>34</v>
      </c>
      <c r="G2468">
        <v>4117</v>
      </c>
      <c r="I2468" s="7"/>
    </row>
    <row r="2469" spans="1:9" x14ac:dyDescent="0.3">
      <c r="A2469">
        <v>1666505</v>
      </c>
      <c r="B2469">
        <v>1736</v>
      </c>
      <c r="C2469" s="1" t="s">
        <v>99</v>
      </c>
      <c r="D2469" s="3">
        <v>44948.056250000001</v>
      </c>
      <c r="E2469" t="s">
        <v>97</v>
      </c>
      <c r="F2469" t="s">
        <v>59</v>
      </c>
      <c r="G2469">
        <v>2955</v>
      </c>
      <c r="I2469" s="7"/>
    </row>
    <row r="2470" spans="1:9" x14ac:dyDescent="0.3">
      <c r="A2470">
        <v>1666521</v>
      </c>
      <c r="B2470">
        <v>1386</v>
      </c>
      <c r="C2470" s="1" t="s">
        <v>104</v>
      </c>
      <c r="D2470" s="3">
        <v>45137.988194444442</v>
      </c>
      <c r="E2470" t="s">
        <v>98</v>
      </c>
      <c r="F2470" t="s">
        <v>16</v>
      </c>
      <c r="G2470">
        <v>4645</v>
      </c>
      <c r="I2470" s="7"/>
    </row>
    <row r="2471" spans="1:9" x14ac:dyDescent="0.3">
      <c r="A2471">
        <v>1666856</v>
      </c>
      <c r="B2471">
        <v>1370</v>
      </c>
      <c r="C2471" s="1" t="s">
        <v>111</v>
      </c>
      <c r="D2471" s="3">
        <v>45203.055555555555</v>
      </c>
      <c r="E2471" t="s">
        <v>96</v>
      </c>
      <c r="F2471" t="s">
        <v>4</v>
      </c>
      <c r="G2471">
        <v>148</v>
      </c>
      <c r="I2471" s="7"/>
    </row>
    <row r="2472" spans="1:9" x14ac:dyDescent="0.3">
      <c r="A2472">
        <v>1667133</v>
      </c>
      <c r="B2472">
        <v>1173</v>
      </c>
      <c r="C2472" s="1" t="s">
        <v>99</v>
      </c>
      <c r="D2472" s="3">
        <v>45152.007638888892</v>
      </c>
      <c r="E2472" t="s">
        <v>96</v>
      </c>
      <c r="F2472" t="s">
        <v>47</v>
      </c>
      <c r="G2472">
        <v>8164</v>
      </c>
      <c r="I2472" s="7"/>
    </row>
    <row r="2473" spans="1:9" x14ac:dyDescent="0.3">
      <c r="A2473">
        <v>1667673</v>
      </c>
      <c r="B2473">
        <v>991</v>
      </c>
      <c r="C2473" s="1" t="s">
        <v>99</v>
      </c>
      <c r="D2473" s="3">
        <v>45178.979861111111</v>
      </c>
      <c r="E2473" t="s">
        <v>97</v>
      </c>
      <c r="F2473" t="s">
        <v>60</v>
      </c>
      <c r="G2473">
        <v>1581</v>
      </c>
      <c r="I2473" s="7"/>
    </row>
    <row r="2474" spans="1:9" x14ac:dyDescent="0.3">
      <c r="A2474">
        <v>1668081</v>
      </c>
      <c r="B2474">
        <v>1858</v>
      </c>
      <c r="C2474" s="1" t="s">
        <v>99</v>
      </c>
      <c r="D2474" s="3">
        <v>44990.044444444444</v>
      </c>
      <c r="E2474" t="s">
        <v>97</v>
      </c>
      <c r="F2474" t="s">
        <v>61</v>
      </c>
      <c r="G2474">
        <v>7774</v>
      </c>
      <c r="I2474" s="7"/>
    </row>
    <row r="2475" spans="1:9" x14ac:dyDescent="0.3">
      <c r="A2475">
        <v>1668581</v>
      </c>
      <c r="B2475">
        <v>186</v>
      </c>
      <c r="C2475" s="1" t="s">
        <v>106</v>
      </c>
      <c r="D2475" s="3">
        <v>45193.03402777778</v>
      </c>
      <c r="E2475" t="s">
        <v>98</v>
      </c>
      <c r="F2475" t="s">
        <v>62</v>
      </c>
      <c r="G2475">
        <v>6296</v>
      </c>
      <c r="I2475" s="7"/>
    </row>
    <row r="2476" spans="1:9" x14ac:dyDescent="0.3">
      <c r="A2476">
        <v>1669169</v>
      </c>
      <c r="B2476">
        <v>1146</v>
      </c>
      <c r="C2476" s="1" t="s">
        <v>99</v>
      </c>
      <c r="D2476" s="3">
        <v>45058.98333333333</v>
      </c>
      <c r="E2476" t="s">
        <v>98</v>
      </c>
      <c r="F2476" t="s">
        <v>81</v>
      </c>
      <c r="G2476">
        <v>8796</v>
      </c>
      <c r="I2476" s="7"/>
    </row>
    <row r="2477" spans="1:9" x14ac:dyDescent="0.3">
      <c r="A2477">
        <v>1669358</v>
      </c>
      <c r="B2477">
        <v>351</v>
      </c>
      <c r="C2477" s="1" t="s">
        <v>101</v>
      </c>
      <c r="D2477" s="3">
        <v>44962.077777777777</v>
      </c>
      <c r="E2477" t="s">
        <v>98</v>
      </c>
      <c r="F2477" t="s">
        <v>18</v>
      </c>
      <c r="G2477">
        <v>462</v>
      </c>
      <c r="I2477" s="7"/>
    </row>
    <row r="2478" spans="1:9" x14ac:dyDescent="0.3">
      <c r="A2478">
        <v>1670695</v>
      </c>
      <c r="B2478">
        <v>48</v>
      </c>
      <c r="C2478" s="1" t="s">
        <v>99</v>
      </c>
      <c r="D2478" s="3">
        <v>44993.023611111108</v>
      </c>
      <c r="E2478" t="s">
        <v>97</v>
      </c>
      <c r="F2478" t="s">
        <v>28</v>
      </c>
      <c r="G2478">
        <v>8888</v>
      </c>
      <c r="I2478" s="7"/>
    </row>
    <row r="2479" spans="1:9" x14ac:dyDescent="0.3">
      <c r="A2479">
        <v>1670797</v>
      </c>
      <c r="B2479">
        <v>1465</v>
      </c>
      <c r="C2479" s="1" t="s">
        <v>100</v>
      </c>
      <c r="D2479" s="3">
        <v>45096.067361111112</v>
      </c>
      <c r="E2479" t="s">
        <v>96</v>
      </c>
      <c r="F2479" t="s">
        <v>39</v>
      </c>
      <c r="G2479">
        <v>556</v>
      </c>
      <c r="I2479" s="7"/>
    </row>
    <row r="2480" spans="1:9" x14ac:dyDescent="0.3">
      <c r="A2480">
        <v>1671351</v>
      </c>
      <c r="B2480">
        <v>861</v>
      </c>
      <c r="C2480" s="1" t="s">
        <v>99</v>
      </c>
      <c r="D2480" s="3">
        <v>45255.005555555559</v>
      </c>
      <c r="E2480" t="s">
        <v>191</v>
      </c>
      <c r="F2480" t="s">
        <v>27</v>
      </c>
      <c r="G2480">
        <v>4300</v>
      </c>
      <c r="I2480" s="7"/>
    </row>
    <row r="2481" spans="1:9" x14ac:dyDescent="0.3">
      <c r="A2481">
        <v>1672350</v>
      </c>
      <c r="B2481">
        <v>1440</v>
      </c>
      <c r="C2481" s="1" t="s">
        <v>105</v>
      </c>
      <c r="D2481" s="3">
        <v>45006.036805555559</v>
      </c>
      <c r="E2481" t="s">
        <v>98</v>
      </c>
      <c r="F2481" t="s">
        <v>64</v>
      </c>
      <c r="G2481">
        <v>4066</v>
      </c>
      <c r="I2481" s="7"/>
    </row>
    <row r="2482" spans="1:9" x14ac:dyDescent="0.3">
      <c r="A2482">
        <v>1672683</v>
      </c>
      <c r="B2482">
        <v>727</v>
      </c>
      <c r="C2482" s="1" t="s">
        <v>100</v>
      </c>
      <c r="D2482" s="3">
        <v>45263.939583333333</v>
      </c>
      <c r="E2482" t="s">
        <v>191</v>
      </c>
      <c r="F2482" t="s">
        <v>43</v>
      </c>
      <c r="G2482">
        <v>8160</v>
      </c>
      <c r="I2482" s="7"/>
    </row>
    <row r="2483" spans="1:9" x14ac:dyDescent="0.3">
      <c r="A2483">
        <v>1673913</v>
      </c>
      <c r="B2483">
        <v>1434</v>
      </c>
      <c r="C2483" s="1" t="s">
        <v>99</v>
      </c>
      <c r="D2483" s="3">
        <v>45103.052777777775</v>
      </c>
      <c r="E2483" t="s">
        <v>96</v>
      </c>
      <c r="F2483" t="s">
        <v>43</v>
      </c>
      <c r="G2483">
        <v>4928</v>
      </c>
      <c r="I2483" s="7"/>
    </row>
    <row r="2484" spans="1:9" x14ac:dyDescent="0.3">
      <c r="A2484">
        <v>1674149</v>
      </c>
      <c r="B2484">
        <v>1974</v>
      </c>
      <c r="C2484" s="1" t="s">
        <v>99</v>
      </c>
      <c r="D2484" s="3">
        <v>45159.04791666667</v>
      </c>
      <c r="E2484" t="s">
        <v>97</v>
      </c>
      <c r="F2484" t="s">
        <v>62</v>
      </c>
      <c r="G2484">
        <v>2019</v>
      </c>
      <c r="I2484" s="7"/>
    </row>
    <row r="2485" spans="1:9" x14ac:dyDescent="0.3">
      <c r="A2485">
        <v>1674723</v>
      </c>
      <c r="B2485">
        <v>1511</v>
      </c>
      <c r="C2485" s="1" t="s">
        <v>99</v>
      </c>
      <c r="D2485" s="3">
        <v>45178.949305555558</v>
      </c>
      <c r="E2485" t="s">
        <v>98</v>
      </c>
      <c r="F2485" t="s">
        <v>90</v>
      </c>
      <c r="G2485">
        <v>3096</v>
      </c>
      <c r="I2485" s="7"/>
    </row>
    <row r="2486" spans="1:9" x14ac:dyDescent="0.3">
      <c r="A2486">
        <v>1675193</v>
      </c>
      <c r="B2486">
        <v>552</v>
      </c>
      <c r="C2486" s="1" t="s">
        <v>113</v>
      </c>
      <c r="D2486" s="3">
        <v>45242.990972222222</v>
      </c>
      <c r="E2486" t="s">
        <v>191</v>
      </c>
      <c r="F2486" t="s">
        <v>14</v>
      </c>
      <c r="G2486">
        <v>2913</v>
      </c>
      <c r="I2486" s="7"/>
    </row>
    <row r="2487" spans="1:9" x14ac:dyDescent="0.3">
      <c r="A2487">
        <v>1675253</v>
      </c>
      <c r="B2487">
        <v>632</v>
      </c>
      <c r="C2487" s="1" t="s">
        <v>99</v>
      </c>
      <c r="D2487" s="3">
        <v>45164.012499999997</v>
      </c>
      <c r="E2487" t="s">
        <v>98</v>
      </c>
      <c r="F2487" t="s">
        <v>27</v>
      </c>
      <c r="G2487">
        <v>3340</v>
      </c>
      <c r="I2487" s="7"/>
    </row>
    <row r="2488" spans="1:9" x14ac:dyDescent="0.3">
      <c r="A2488">
        <v>1675528</v>
      </c>
      <c r="B2488">
        <v>360</v>
      </c>
      <c r="C2488" s="1" t="s">
        <v>113</v>
      </c>
      <c r="D2488" s="3">
        <v>45137.008333333331</v>
      </c>
      <c r="E2488" t="s">
        <v>191</v>
      </c>
      <c r="F2488" t="s">
        <v>54</v>
      </c>
      <c r="G2488">
        <v>3204</v>
      </c>
      <c r="I2488" s="7"/>
    </row>
    <row r="2489" spans="1:9" x14ac:dyDescent="0.3">
      <c r="A2489">
        <v>1676930</v>
      </c>
      <c r="B2489">
        <v>640</v>
      </c>
      <c r="C2489" s="1" t="s">
        <v>100</v>
      </c>
      <c r="D2489" s="3">
        <v>45254.986805555556</v>
      </c>
      <c r="E2489" t="s">
        <v>98</v>
      </c>
      <c r="F2489" t="s">
        <v>27</v>
      </c>
      <c r="G2489">
        <v>598</v>
      </c>
      <c r="I2489" s="7"/>
    </row>
    <row r="2490" spans="1:9" x14ac:dyDescent="0.3">
      <c r="A2490">
        <v>1677048</v>
      </c>
      <c r="B2490">
        <v>1415</v>
      </c>
      <c r="C2490" s="1" t="s">
        <v>100</v>
      </c>
      <c r="D2490" s="3">
        <v>45218.103472222225</v>
      </c>
      <c r="E2490" t="s">
        <v>191</v>
      </c>
      <c r="F2490" t="s">
        <v>9</v>
      </c>
      <c r="G2490">
        <v>598</v>
      </c>
      <c r="I2490" s="7"/>
    </row>
    <row r="2491" spans="1:9" x14ac:dyDescent="0.3">
      <c r="A2491">
        <v>1677075</v>
      </c>
      <c r="B2491">
        <v>460</v>
      </c>
      <c r="C2491" s="1" t="s">
        <v>101</v>
      </c>
      <c r="D2491" s="3">
        <v>45211.997916666667</v>
      </c>
      <c r="E2491" t="s">
        <v>97</v>
      </c>
      <c r="F2491" t="s">
        <v>36</v>
      </c>
      <c r="G2491">
        <v>7376</v>
      </c>
      <c r="I2491" s="7"/>
    </row>
    <row r="2492" spans="1:9" x14ac:dyDescent="0.3">
      <c r="A2492">
        <v>1677682</v>
      </c>
      <c r="B2492">
        <v>1224</v>
      </c>
      <c r="C2492" s="1" t="s">
        <v>100</v>
      </c>
      <c r="D2492" s="3">
        <v>45011.954861111109</v>
      </c>
      <c r="E2492" t="s">
        <v>96</v>
      </c>
      <c r="F2492" t="s">
        <v>48</v>
      </c>
      <c r="G2492">
        <v>8833</v>
      </c>
      <c r="I2492" s="7"/>
    </row>
    <row r="2493" spans="1:9" x14ac:dyDescent="0.3">
      <c r="A2493">
        <v>1677717</v>
      </c>
      <c r="B2493">
        <v>376</v>
      </c>
      <c r="C2493" s="1" t="s">
        <v>113</v>
      </c>
      <c r="D2493" s="3">
        <v>45098.99722222222</v>
      </c>
      <c r="E2493" t="s">
        <v>96</v>
      </c>
      <c r="F2493" t="s">
        <v>14</v>
      </c>
      <c r="G2493">
        <v>8542</v>
      </c>
      <c r="I2493" s="7"/>
    </row>
    <row r="2494" spans="1:9" x14ac:dyDescent="0.3">
      <c r="A2494">
        <v>1678550</v>
      </c>
      <c r="B2494">
        <v>1521</v>
      </c>
      <c r="C2494" s="1" t="s">
        <v>99</v>
      </c>
      <c r="D2494" s="3">
        <v>45236.031944444447</v>
      </c>
      <c r="E2494" t="s">
        <v>96</v>
      </c>
      <c r="F2494" t="s">
        <v>61</v>
      </c>
      <c r="G2494">
        <v>8554</v>
      </c>
      <c r="I2494" s="7"/>
    </row>
    <row r="2495" spans="1:9" x14ac:dyDescent="0.3">
      <c r="A2495">
        <v>1679147</v>
      </c>
      <c r="B2495">
        <v>696</v>
      </c>
      <c r="C2495" s="1" t="s">
        <v>100</v>
      </c>
      <c r="D2495" s="3">
        <v>45032.98333333333</v>
      </c>
      <c r="E2495" t="s">
        <v>96</v>
      </c>
      <c r="F2495" t="s">
        <v>65</v>
      </c>
      <c r="G2495">
        <v>4669</v>
      </c>
      <c r="I2495" s="7"/>
    </row>
    <row r="2496" spans="1:9" x14ac:dyDescent="0.3">
      <c r="A2496">
        <v>1679923</v>
      </c>
      <c r="B2496">
        <v>1835</v>
      </c>
      <c r="C2496" s="1" t="s">
        <v>102</v>
      </c>
      <c r="D2496" s="3">
        <v>44980.999305555553</v>
      </c>
      <c r="E2496" t="s">
        <v>191</v>
      </c>
      <c r="F2496" t="s">
        <v>27</v>
      </c>
      <c r="G2496">
        <v>2710</v>
      </c>
      <c r="I2496" s="7"/>
    </row>
    <row r="2497" spans="1:9" x14ac:dyDescent="0.3">
      <c r="A2497">
        <v>1680806</v>
      </c>
      <c r="B2497">
        <v>1304</v>
      </c>
      <c r="C2497" s="1" t="s">
        <v>107</v>
      </c>
      <c r="D2497" s="3">
        <v>45100.020138888889</v>
      </c>
      <c r="E2497" t="s">
        <v>97</v>
      </c>
      <c r="F2497" t="s">
        <v>18</v>
      </c>
      <c r="G2497">
        <v>3072</v>
      </c>
      <c r="I2497" s="7"/>
    </row>
    <row r="2498" spans="1:9" x14ac:dyDescent="0.3">
      <c r="A2498">
        <v>1681214</v>
      </c>
      <c r="B2498">
        <v>291</v>
      </c>
      <c r="C2498" s="1" t="s">
        <v>113</v>
      </c>
      <c r="D2498" s="3">
        <v>45061.041666666664</v>
      </c>
      <c r="E2498" t="s">
        <v>98</v>
      </c>
      <c r="F2498" t="s">
        <v>89</v>
      </c>
      <c r="G2498">
        <v>8168</v>
      </c>
      <c r="I2498" s="7"/>
    </row>
    <row r="2499" spans="1:9" x14ac:dyDescent="0.3">
      <c r="A2499">
        <v>1681720</v>
      </c>
      <c r="B2499">
        <v>71</v>
      </c>
      <c r="C2499" s="1" t="s">
        <v>113</v>
      </c>
      <c r="D2499" s="3">
        <v>45022.01666666667</v>
      </c>
      <c r="E2499" t="s">
        <v>96</v>
      </c>
      <c r="F2499" t="s">
        <v>93</v>
      </c>
      <c r="G2499">
        <v>1552</v>
      </c>
      <c r="I2499" s="7"/>
    </row>
    <row r="2500" spans="1:9" x14ac:dyDescent="0.3">
      <c r="A2500">
        <v>1682186</v>
      </c>
      <c r="B2500">
        <v>1537</v>
      </c>
      <c r="C2500" s="1" t="s">
        <v>99</v>
      </c>
      <c r="D2500" s="3">
        <v>45138.034722222219</v>
      </c>
      <c r="E2500" t="s">
        <v>97</v>
      </c>
      <c r="F2500" t="s">
        <v>51</v>
      </c>
      <c r="G2500">
        <v>9912</v>
      </c>
      <c r="I2500" s="7"/>
    </row>
    <row r="2501" spans="1:9" x14ac:dyDescent="0.3">
      <c r="A2501">
        <v>1682358</v>
      </c>
      <c r="B2501">
        <v>567</v>
      </c>
      <c r="C2501" s="1" t="s">
        <v>101</v>
      </c>
      <c r="D2501" s="3">
        <v>45012.97152777778</v>
      </c>
      <c r="E2501" t="s">
        <v>98</v>
      </c>
      <c r="F2501" t="s">
        <v>63</v>
      </c>
      <c r="G2501">
        <v>4540</v>
      </c>
      <c r="I2501" s="7"/>
    </row>
    <row r="2502" spans="1:9" x14ac:dyDescent="0.3">
      <c r="B2502" s="1"/>
      <c r="C2502" s="3"/>
    </row>
    <row r="2503" spans="1:9" x14ac:dyDescent="0.3">
      <c r="B2503" s="1"/>
      <c r="C2503" s="3"/>
    </row>
    <row r="2504" spans="1:9" x14ac:dyDescent="0.3">
      <c r="B2504" s="1"/>
      <c r="C2504" s="3"/>
    </row>
    <row r="2505" spans="1:9" x14ac:dyDescent="0.3">
      <c r="B2505" s="1"/>
      <c r="C2505" s="3"/>
    </row>
    <row r="2506" spans="1:9" x14ac:dyDescent="0.3">
      <c r="B2506" s="1"/>
      <c r="C2506" s="3"/>
    </row>
    <row r="2507" spans="1:9" x14ac:dyDescent="0.3">
      <c r="B2507" s="1"/>
      <c r="C2507" s="3"/>
    </row>
    <row r="2508" spans="1:9" x14ac:dyDescent="0.3">
      <c r="B2508" s="1"/>
      <c r="C2508" s="3"/>
    </row>
    <row r="2509" spans="1:9" x14ac:dyDescent="0.3">
      <c r="B2509" s="1"/>
      <c r="C2509" s="3"/>
    </row>
    <row r="2510" spans="1:9" x14ac:dyDescent="0.3">
      <c r="B2510" s="1"/>
      <c r="C2510" s="3"/>
    </row>
    <row r="2511" spans="1:9" x14ac:dyDescent="0.3">
      <c r="B2511" s="1"/>
      <c r="C2511" s="3"/>
    </row>
    <row r="2512" spans="1:9" x14ac:dyDescent="0.3">
      <c r="B2512" s="1"/>
      <c r="C2512" s="3"/>
    </row>
    <row r="2513" spans="2:3" x14ac:dyDescent="0.3">
      <c r="B2513" s="1"/>
      <c r="C2513" s="3"/>
    </row>
    <row r="2514" spans="2:3" x14ac:dyDescent="0.3">
      <c r="B2514" s="1"/>
      <c r="C2514" s="3"/>
    </row>
    <row r="2515" spans="2:3" x14ac:dyDescent="0.3">
      <c r="B2515" s="1"/>
      <c r="C2515" s="3"/>
    </row>
    <row r="2516" spans="2:3" x14ac:dyDescent="0.3">
      <c r="B2516" s="1"/>
      <c r="C2516" s="3"/>
    </row>
    <row r="2517" spans="2:3" x14ac:dyDescent="0.3">
      <c r="B2517" s="1"/>
      <c r="C2517" s="3"/>
    </row>
    <row r="2518" spans="2:3" x14ac:dyDescent="0.3">
      <c r="B2518" s="1"/>
      <c r="C2518" s="3"/>
    </row>
    <row r="2519" spans="2:3" x14ac:dyDescent="0.3">
      <c r="B2519" s="1"/>
      <c r="C2519" s="3"/>
    </row>
    <row r="2520" spans="2:3" x14ac:dyDescent="0.3">
      <c r="B2520" s="1"/>
      <c r="C2520" s="3"/>
    </row>
    <row r="2521" spans="2:3" x14ac:dyDescent="0.3">
      <c r="B2521" s="1"/>
      <c r="C2521" s="3"/>
    </row>
    <row r="2522" spans="2:3" x14ac:dyDescent="0.3">
      <c r="B2522" s="1"/>
      <c r="C2522" s="3"/>
    </row>
    <row r="2523" spans="2:3" x14ac:dyDescent="0.3">
      <c r="C2523" s="3"/>
    </row>
    <row r="2524" spans="2:3" x14ac:dyDescent="0.3">
      <c r="C2524" s="3"/>
    </row>
    <row r="2525" spans="2:3" x14ac:dyDescent="0.3">
      <c r="C2525" s="3"/>
    </row>
    <row r="2526" spans="2:3" x14ac:dyDescent="0.3">
      <c r="C2526" s="3"/>
    </row>
    <row r="2527" spans="2:3" x14ac:dyDescent="0.3">
      <c r="C2527" s="3"/>
    </row>
    <row r="2528" spans="2:3" x14ac:dyDescent="0.3">
      <c r="C2528" s="3"/>
    </row>
    <row r="2529" spans="3:3" x14ac:dyDescent="0.3">
      <c r="C2529" s="3"/>
    </row>
    <row r="2530" spans="3:3" x14ac:dyDescent="0.3">
      <c r="C2530" s="3"/>
    </row>
    <row r="2531" spans="3:3" x14ac:dyDescent="0.3">
      <c r="C2531" s="3"/>
    </row>
    <row r="2532" spans="3:3" x14ac:dyDescent="0.3">
      <c r="C2532" s="3"/>
    </row>
    <row r="2533" spans="3:3" x14ac:dyDescent="0.3">
      <c r="C2533" s="3"/>
    </row>
    <row r="2534" spans="3:3" x14ac:dyDescent="0.3">
      <c r="C2534" s="3"/>
    </row>
    <row r="2535" spans="3:3" x14ac:dyDescent="0.3">
      <c r="C2535" s="3"/>
    </row>
    <row r="2536" spans="3:3" x14ac:dyDescent="0.3">
      <c r="C2536" s="3"/>
    </row>
    <row r="2537" spans="3:3" x14ac:dyDescent="0.3">
      <c r="C2537" s="3"/>
    </row>
    <row r="2538" spans="3:3" x14ac:dyDescent="0.3">
      <c r="C2538" s="3"/>
    </row>
    <row r="2539" spans="3:3" x14ac:dyDescent="0.3">
      <c r="C2539" s="3"/>
    </row>
    <row r="2540" spans="3:3" x14ac:dyDescent="0.3">
      <c r="C2540" s="3"/>
    </row>
    <row r="2541" spans="3:3" x14ac:dyDescent="0.3">
      <c r="C2541" s="3"/>
    </row>
    <row r="2542" spans="3:3" x14ac:dyDescent="0.3">
      <c r="C2542" s="3"/>
    </row>
    <row r="2543" spans="3:3" x14ac:dyDescent="0.3">
      <c r="C2543" s="3"/>
    </row>
    <row r="2544" spans="3:3" x14ac:dyDescent="0.3">
      <c r="C2544" s="3"/>
    </row>
    <row r="2545" spans="3:3" x14ac:dyDescent="0.3">
      <c r="C2545" s="3"/>
    </row>
    <row r="2546" spans="3:3" x14ac:dyDescent="0.3">
      <c r="C2546" s="3"/>
    </row>
    <row r="2547" spans="3:3" x14ac:dyDescent="0.3">
      <c r="C2547" s="3"/>
    </row>
    <row r="2548" spans="3:3" x14ac:dyDescent="0.3">
      <c r="C2548" s="3"/>
    </row>
    <row r="2549" spans="3:3" x14ac:dyDescent="0.3">
      <c r="C2549" s="3"/>
    </row>
    <row r="2550" spans="3:3" x14ac:dyDescent="0.3">
      <c r="C2550" s="3"/>
    </row>
    <row r="2551" spans="3:3" x14ac:dyDescent="0.3">
      <c r="C2551" s="3"/>
    </row>
    <row r="2552" spans="3:3" x14ac:dyDescent="0.3">
      <c r="C2552" s="3"/>
    </row>
    <row r="2553" spans="3:3" x14ac:dyDescent="0.3">
      <c r="C2553" s="3"/>
    </row>
    <row r="2554" spans="3:3" x14ac:dyDescent="0.3">
      <c r="C2554" s="3"/>
    </row>
    <row r="2555" spans="3:3" x14ac:dyDescent="0.3">
      <c r="C2555" s="3"/>
    </row>
    <row r="2556" spans="3:3" x14ac:dyDescent="0.3">
      <c r="C2556" s="3"/>
    </row>
    <row r="2557" spans="3:3" x14ac:dyDescent="0.3">
      <c r="C2557" s="3"/>
    </row>
    <row r="2558" spans="3:3" x14ac:dyDescent="0.3">
      <c r="C2558" s="3"/>
    </row>
    <row r="2559" spans="3:3" x14ac:dyDescent="0.3">
      <c r="C2559" s="3"/>
    </row>
    <row r="2560" spans="3:3" x14ac:dyDescent="0.3">
      <c r="C2560" s="3"/>
    </row>
    <row r="2561" spans="3:3" x14ac:dyDescent="0.3">
      <c r="C2561" s="3"/>
    </row>
    <row r="2562" spans="3:3" x14ac:dyDescent="0.3">
      <c r="C2562" s="3"/>
    </row>
    <row r="2563" spans="3:3" x14ac:dyDescent="0.3">
      <c r="C2563" s="3"/>
    </row>
    <row r="2564" spans="3:3" x14ac:dyDescent="0.3">
      <c r="C2564" s="3"/>
    </row>
    <row r="2565" spans="3:3" x14ac:dyDescent="0.3">
      <c r="C2565" s="3"/>
    </row>
    <row r="2566" spans="3:3" x14ac:dyDescent="0.3">
      <c r="C2566" s="3"/>
    </row>
    <row r="2567" spans="3:3" x14ac:dyDescent="0.3">
      <c r="C2567" s="3"/>
    </row>
    <row r="2568" spans="3:3" x14ac:dyDescent="0.3">
      <c r="C2568" s="3"/>
    </row>
    <row r="2569" spans="3:3" x14ac:dyDescent="0.3">
      <c r="C2569" s="3"/>
    </row>
    <row r="2570" spans="3:3" x14ac:dyDescent="0.3">
      <c r="C2570" s="3"/>
    </row>
    <row r="2571" spans="3:3" x14ac:dyDescent="0.3">
      <c r="C2571" s="3"/>
    </row>
    <row r="2572" spans="3:3" x14ac:dyDescent="0.3">
      <c r="C2572" s="3"/>
    </row>
    <row r="2573" spans="3:3" x14ac:dyDescent="0.3">
      <c r="C2573" s="3"/>
    </row>
    <row r="2574" spans="3:3" x14ac:dyDescent="0.3">
      <c r="C2574" s="3"/>
    </row>
    <row r="2575" spans="3:3" x14ac:dyDescent="0.3">
      <c r="C2575" s="3"/>
    </row>
    <row r="2576" spans="3:3" x14ac:dyDescent="0.3">
      <c r="C2576" s="3"/>
    </row>
    <row r="2577" spans="3:3" x14ac:dyDescent="0.3">
      <c r="C2577" s="3"/>
    </row>
    <row r="2578" spans="3:3" x14ac:dyDescent="0.3">
      <c r="C2578" s="3"/>
    </row>
    <row r="2579" spans="3:3" x14ac:dyDescent="0.3">
      <c r="C2579" s="3"/>
    </row>
    <row r="2580" spans="3:3" x14ac:dyDescent="0.3">
      <c r="C2580" s="3"/>
    </row>
    <row r="2581" spans="3:3" x14ac:dyDescent="0.3">
      <c r="C2581" s="3"/>
    </row>
    <row r="2582" spans="3:3" x14ac:dyDescent="0.3">
      <c r="C2582" s="3"/>
    </row>
    <row r="2583" spans="3:3" x14ac:dyDescent="0.3">
      <c r="C2583" s="3"/>
    </row>
    <row r="2584" spans="3:3" x14ac:dyDescent="0.3">
      <c r="C2584" s="3"/>
    </row>
    <row r="2585" spans="3:3" x14ac:dyDescent="0.3">
      <c r="C2585" s="3"/>
    </row>
    <row r="2586" spans="3:3" x14ac:dyDescent="0.3">
      <c r="C2586" s="3"/>
    </row>
    <row r="2587" spans="3:3" x14ac:dyDescent="0.3">
      <c r="C2587" s="3"/>
    </row>
    <row r="2588" spans="3:3" x14ac:dyDescent="0.3">
      <c r="C2588" s="3"/>
    </row>
    <row r="2589" spans="3:3" x14ac:dyDescent="0.3">
      <c r="C2589" s="3"/>
    </row>
    <row r="2590" spans="3:3" x14ac:dyDescent="0.3">
      <c r="C2590" s="3"/>
    </row>
    <row r="2591" spans="3:3" x14ac:dyDescent="0.3">
      <c r="C2591" s="3"/>
    </row>
    <row r="2592" spans="3:3" x14ac:dyDescent="0.3">
      <c r="C2592" s="3"/>
    </row>
    <row r="2593" spans="3:3" x14ac:dyDescent="0.3">
      <c r="C2593" s="3"/>
    </row>
    <row r="2594" spans="3:3" x14ac:dyDescent="0.3">
      <c r="C2594" s="3"/>
    </row>
    <row r="2595" spans="3:3" x14ac:dyDescent="0.3">
      <c r="C2595" s="3"/>
    </row>
    <row r="2596" spans="3:3" x14ac:dyDescent="0.3">
      <c r="C2596" s="3"/>
    </row>
    <row r="2597" spans="3:3" x14ac:dyDescent="0.3">
      <c r="C2597" s="3"/>
    </row>
    <row r="2598" spans="3:3" x14ac:dyDescent="0.3">
      <c r="C2598" s="3"/>
    </row>
    <row r="2599" spans="3:3" x14ac:dyDescent="0.3">
      <c r="C2599" s="3"/>
    </row>
    <row r="2600" spans="3:3" x14ac:dyDescent="0.3">
      <c r="C2600" s="3"/>
    </row>
    <row r="2601" spans="3:3" x14ac:dyDescent="0.3">
      <c r="C2601" s="3"/>
    </row>
    <row r="2602" spans="3:3" x14ac:dyDescent="0.3">
      <c r="C2602" s="3"/>
    </row>
    <row r="2603" spans="3:3" x14ac:dyDescent="0.3">
      <c r="C2603" s="3"/>
    </row>
    <row r="2604" spans="3:3" x14ac:dyDescent="0.3">
      <c r="C2604" s="3"/>
    </row>
    <row r="2605" spans="3:3" x14ac:dyDescent="0.3">
      <c r="C2605" s="3"/>
    </row>
    <row r="2606" spans="3:3" x14ac:dyDescent="0.3">
      <c r="C2606" s="3"/>
    </row>
    <row r="2607" spans="3:3" x14ac:dyDescent="0.3">
      <c r="C2607" s="3"/>
    </row>
    <row r="2608" spans="3:3" x14ac:dyDescent="0.3">
      <c r="C2608" s="3"/>
    </row>
    <row r="2609" spans="3:3" x14ac:dyDescent="0.3">
      <c r="C2609" s="3"/>
    </row>
    <row r="2610" spans="3:3" x14ac:dyDescent="0.3">
      <c r="C2610" s="3"/>
    </row>
    <row r="2611" spans="3:3" x14ac:dyDescent="0.3">
      <c r="C2611" s="3"/>
    </row>
    <row r="2612" spans="3:3" x14ac:dyDescent="0.3">
      <c r="C2612" s="3"/>
    </row>
    <row r="2613" spans="3:3" x14ac:dyDescent="0.3">
      <c r="C2613" s="3"/>
    </row>
    <row r="2614" spans="3:3" x14ac:dyDescent="0.3">
      <c r="C2614" s="3"/>
    </row>
    <row r="2615" spans="3:3" x14ac:dyDescent="0.3">
      <c r="C2615" s="3"/>
    </row>
    <row r="2616" spans="3:3" x14ac:dyDescent="0.3">
      <c r="C2616" s="3"/>
    </row>
    <row r="2617" spans="3:3" x14ac:dyDescent="0.3">
      <c r="C2617" s="3"/>
    </row>
    <row r="2618" spans="3:3" x14ac:dyDescent="0.3">
      <c r="C2618" s="3"/>
    </row>
    <row r="2619" spans="3:3" x14ac:dyDescent="0.3">
      <c r="C2619" s="3"/>
    </row>
    <row r="2620" spans="3:3" x14ac:dyDescent="0.3">
      <c r="C2620" s="3"/>
    </row>
    <row r="2621" spans="3:3" x14ac:dyDescent="0.3">
      <c r="C2621" s="3"/>
    </row>
    <row r="2622" spans="3:3" x14ac:dyDescent="0.3">
      <c r="C2622" s="3"/>
    </row>
    <row r="2623" spans="3:3" x14ac:dyDescent="0.3">
      <c r="C2623" s="3"/>
    </row>
    <row r="2624" spans="3:3" x14ac:dyDescent="0.3">
      <c r="C2624" s="3"/>
    </row>
    <row r="2625" spans="3:3" x14ac:dyDescent="0.3">
      <c r="C2625" s="3"/>
    </row>
    <row r="2626" spans="3:3" x14ac:dyDescent="0.3">
      <c r="C2626" s="3"/>
    </row>
    <row r="2627" spans="3:3" x14ac:dyDescent="0.3">
      <c r="C2627" s="3"/>
    </row>
    <row r="2628" spans="3:3" x14ac:dyDescent="0.3">
      <c r="C2628" s="3"/>
    </row>
    <row r="2629" spans="3:3" x14ac:dyDescent="0.3">
      <c r="C2629" s="3"/>
    </row>
    <row r="2630" spans="3:3" x14ac:dyDescent="0.3">
      <c r="C2630" s="3"/>
    </row>
    <row r="2631" spans="3:3" x14ac:dyDescent="0.3">
      <c r="C2631" s="3"/>
    </row>
    <row r="2632" spans="3:3" x14ac:dyDescent="0.3">
      <c r="C2632" s="3"/>
    </row>
    <row r="2633" spans="3:3" x14ac:dyDescent="0.3">
      <c r="C2633" s="3"/>
    </row>
    <row r="2634" spans="3:3" x14ac:dyDescent="0.3">
      <c r="C2634" s="3"/>
    </row>
    <row r="2635" spans="3:3" x14ac:dyDescent="0.3">
      <c r="C2635" s="3"/>
    </row>
    <row r="2636" spans="3:3" x14ac:dyDescent="0.3">
      <c r="C2636" s="3"/>
    </row>
    <row r="2637" spans="3:3" x14ac:dyDescent="0.3">
      <c r="C2637" s="3"/>
    </row>
    <row r="2638" spans="3:3" x14ac:dyDescent="0.3">
      <c r="C2638" s="3"/>
    </row>
    <row r="2639" spans="3:3" x14ac:dyDescent="0.3">
      <c r="C2639" s="3"/>
    </row>
    <row r="2640" spans="3:3" x14ac:dyDescent="0.3">
      <c r="C2640" s="3"/>
    </row>
    <row r="2641" spans="3:3" x14ac:dyDescent="0.3">
      <c r="C2641" s="3"/>
    </row>
    <row r="2642" spans="3:3" x14ac:dyDescent="0.3">
      <c r="C2642" s="3"/>
    </row>
    <row r="2643" spans="3:3" x14ac:dyDescent="0.3">
      <c r="C2643" s="3"/>
    </row>
    <row r="2644" spans="3:3" x14ac:dyDescent="0.3">
      <c r="C2644" s="3"/>
    </row>
    <row r="2645" spans="3:3" x14ac:dyDescent="0.3">
      <c r="C2645" s="3"/>
    </row>
    <row r="2646" spans="3:3" x14ac:dyDescent="0.3">
      <c r="C2646" s="3"/>
    </row>
    <row r="2647" spans="3:3" x14ac:dyDescent="0.3">
      <c r="C2647" s="3"/>
    </row>
    <row r="2648" spans="3:3" x14ac:dyDescent="0.3">
      <c r="C2648" s="3"/>
    </row>
    <row r="2649" spans="3:3" x14ac:dyDescent="0.3">
      <c r="C2649" s="3"/>
    </row>
    <row r="2650" spans="3:3" x14ac:dyDescent="0.3">
      <c r="C2650" s="3"/>
    </row>
    <row r="2651" spans="3:3" x14ac:dyDescent="0.3">
      <c r="C2651" s="3"/>
    </row>
    <row r="2652" spans="3:3" x14ac:dyDescent="0.3">
      <c r="C2652" s="3"/>
    </row>
    <row r="2653" spans="3:3" x14ac:dyDescent="0.3">
      <c r="C2653" s="3"/>
    </row>
    <row r="2654" spans="3:3" x14ac:dyDescent="0.3">
      <c r="C2654" s="3"/>
    </row>
    <row r="2655" spans="3:3" x14ac:dyDescent="0.3">
      <c r="C2655" s="3"/>
    </row>
    <row r="2656" spans="3:3" x14ac:dyDescent="0.3">
      <c r="C2656" s="3"/>
    </row>
    <row r="2657" spans="3:3" x14ac:dyDescent="0.3">
      <c r="C2657" s="3"/>
    </row>
    <row r="2658" spans="3:3" x14ac:dyDescent="0.3">
      <c r="C2658" s="3"/>
    </row>
    <row r="2659" spans="3:3" x14ac:dyDescent="0.3">
      <c r="C2659" s="3"/>
    </row>
    <row r="2660" spans="3:3" x14ac:dyDescent="0.3">
      <c r="C2660" s="3"/>
    </row>
    <row r="2661" spans="3:3" x14ac:dyDescent="0.3">
      <c r="C2661" s="3"/>
    </row>
    <row r="2662" spans="3:3" x14ac:dyDescent="0.3">
      <c r="C2662" s="3"/>
    </row>
    <row r="2663" spans="3:3" x14ac:dyDescent="0.3">
      <c r="C2663" s="3"/>
    </row>
    <row r="2664" spans="3:3" x14ac:dyDescent="0.3">
      <c r="C2664" s="3"/>
    </row>
    <row r="2665" spans="3:3" x14ac:dyDescent="0.3">
      <c r="C2665" s="3"/>
    </row>
    <row r="2666" spans="3:3" x14ac:dyDescent="0.3">
      <c r="C2666" s="3"/>
    </row>
    <row r="2667" spans="3:3" x14ac:dyDescent="0.3">
      <c r="C2667" s="3"/>
    </row>
    <row r="2668" spans="3:3" x14ac:dyDescent="0.3">
      <c r="C2668" s="3"/>
    </row>
    <row r="2669" spans="3:3" x14ac:dyDescent="0.3">
      <c r="C2669" s="3"/>
    </row>
    <row r="2670" spans="3:3" x14ac:dyDescent="0.3">
      <c r="C2670" s="3"/>
    </row>
    <row r="2671" spans="3:3" x14ac:dyDescent="0.3">
      <c r="C2671" s="3"/>
    </row>
    <row r="2672" spans="3:3" x14ac:dyDescent="0.3">
      <c r="C2672" s="3"/>
    </row>
    <row r="2673" spans="3:3" x14ac:dyDescent="0.3">
      <c r="C2673" s="3"/>
    </row>
    <row r="2674" spans="3:3" x14ac:dyDescent="0.3">
      <c r="C2674" s="3"/>
    </row>
    <row r="2675" spans="3:3" x14ac:dyDescent="0.3">
      <c r="C2675" s="3"/>
    </row>
    <row r="2676" spans="3:3" x14ac:dyDescent="0.3">
      <c r="C2676" s="3"/>
    </row>
    <row r="2677" spans="3:3" x14ac:dyDescent="0.3">
      <c r="C2677" s="3"/>
    </row>
    <row r="2678" spans="3:3" x14ac:dyDescent="0.3">
      <c r="C2678" s="3"/>
    </row>
    <row r="2679" spans="3:3" x14ac:dyDescent="0.3">
      <c r="C2679" s="3"/>
    </row>
    <row r="2680" spans="3:3" x14ac:dyDescent="0.3">
      <c r="C2680" s="3"/>
    </row>
    <row r="2681" spans="3:3" x14ac:dyDescent="0.3">
      <c r="C2681" s="3"/>
    </row>
    <row r="2682" spans="3:3" x14ac:dyDescent="0.3">
      <c r="C2682" s="3"/>
    </row>
    <row r="2683" spans="3:3" x14ac:dyDescent="0.3">
      <c r="C2683" s="3"/>
    </row>
    <row r="2684" spans="3:3" x14ac:dyDescent="0.3">
      <c r="C2684" s="3"/>
    </row>
    <row r="2685" spans="3:3" x14ac:dyDescent="0.3">
      <c r="C2685" s="3"/>
    </row>
    <row r="2686" spans="3:3" x14ac:dyDescent="0.3">
      <c r="C2686" s="3"/>
    </row>
    <row r="2687" spans="3:3" x14ac:dyDescent="0.3">
      <c r="C2687" s="3"/>
    </row>
    <row r="2688" spans="3:3" x14ac:dyDescent="0.3">
      <c r="C2688" s="3"/>
    </row>
    <row r="2689" spans="3:3" x14ac:dyDescent="0.3">
      <c r="C2689" s="3"/>
    </row>
    <row r="2690" spans="3:3" x14ac:dyDescent="0.3">
      <c r="C2690" s="3"/>
    </row>
    <row r="2691" spans="3:3" x14ac:dyDescent="0.3">
      <c r="C2691" s="3"/>
    </row>
    <row r="2692" spans="3:3" x14ac:dyDescent="0.3">
      <c r="C2692" s="3"/>
    </row>
    <row r="2693" spans="3:3" x14ac:dyDescent="0.3">
      <c r="C2693" s="3"/>
    </row>
    <row r="2694" spans="3:3" x14ac:dyDescent="0.3">
      <c r="C2694" s="3"/>
    </row>
    <row r="2695" spans="3:3" x14ac:dyDescent="0.3">
      <c r="C2695" s="3"/>
    </row>
    <row r="2696" spans="3:3" x14ac:dyDescent="0.3">
      <c r="C2696" s="3"/>
    </row>
    <row r="2697" spans="3:3" x14ac:dyDescent="0.3">
      <c r="C2697" s="3"/>
    </row>
    <row r="2698" spans="3:3" x14ac:dyDescent="0.3">
      <c r="C2698" s="3"/>
    </row>
    <row r="2699" spans="3:3" x14ac:dyDescent="0.3">
      <c r="C2699" s="3"/>
    </row>
    <row r="2700" spans="3:3" x14ac:dyDescent="0.3">
      <c r="C2700" s="3"/>
    </row>
    <row r="2701" spans="3:3" x14ac:dyDescent="0.3">
      <c r="C2701" s="3"/>
    </row>
    <row r="2702" spans="3:3" x14ac:dyDescent="0.3">
      <c r="C2702" s="3"/>
    </row>
    <row r="2703" spans="3:3" x14ac:dyDescent="0.3">
      <c r="C2703" s="3"/>
    </row>
    <row r="2704" spans="3:3" x14ac:dyDescent="0.3">
      <c r="C2704" s="3"/>
    </row>
    <row r="2705" spans="3:3" x14ac:dyDescent="0.3">
      <c r="C2705" s="3"/>
    </row>
    <row r="2706" spans="3:3" x14ac:dyDescent="0.3">
      <c r="C2706" s="3"/>
    </row>
    <row r="2707" spans="3:3" x14ac:dyDescent="0.3">
      <c r="C2707" s="3"/>
    </row>
    <row r="2708" spans="3:3" x14ac:dyDescent="0.3">
      <c r="C2708" s="3"/>
    </row>
    <row r="2709" spans="3:3" x14ac:dyDescent="0.3">
      <c r="C2709" s="3"/>
    </row>
    <row r="2710" spans="3:3" x14ac:dyDescent="0.3">
      <c r="C2710" s="3"/>
    </row>
    <row r="2711" spans="3:3" x14ac:dyDescent="0.3">
      <c r="C2711" s="3"/>
    </row>
    <row r="2712" spans="3:3" x14ac:dyDescent="0.3">
      <c r="C2712" s="3"/>
    </row>
    <row r="2713" spans="3:3" x14ac:dyDescent="0.3">
      <c r="C2713" s="3"/>
    </row>
    <row r="2714" spans="3:3" x14ac:dyDescent="0.3">
      <c r="C2714" s="3"/>
    </row>
    <row r="2715" spans="3:3" x14ac:dyDescent="0.3">
      <c r="C2715" s="3"/>
    </row>
    <row r="2716" spans="3:3" x14ac:dyDescent="0.3">
      <c r="C2716" s="3"/>
    </row>
    <row r="2717" spans="3:3" x14ac:dyDescent="0.3">
      <c r="C2717" s="3"/>
    </row>
    <row r="2718" spans="3:3" x14ac:dyDescent="0.3">
      <c r="C2718" s="3"/>
    </row>
    <row r="2719" spans="3:3" x14ac:dyDescent="0.3">
      <c r="C2719" s="3"/>
    </row>
    <row r="2720" spans="3:3" x14ac:dyDescent="0.3">
      <c r="C2720" s="3"/>
    </row>
    <row r="2721" spans="3:3" x14ac:dyDescent="0.3">
      <c r="C2721" s="3"/>
    </row>
    <row r="2722" spans="3:3" x14ac:dyDescent="0.3">
      <c r="C2722" s="3"/>
    </row>
    <row r="2723" spans="3:3" x14ac:dyDescent="0.3">
      <c r="C2723" s="3"/>
    </row>
    <row r="2724" spans="3:3" x14ac:dyDescent="0.3">
      <c r="C2724" s="3"/>
    </row>
    <row r="2725" spans="3:3" x14ac:dyDescent="0.3">
      <c r="C2725" s="3"/>
    </row>
    <row r="2726" spans="3:3" x14ac:dyDescent="0.3">
      <c r="C2726" s="3"/>
    </row>
    <row r="2727" spans="3:3" x14ac:dyDescent="0.3">
      <c r="C2727" s="3"/>
    </row>
    <row r="2728" spans="3:3" x14ac:dyDescent="0.3">
      <c r="C2728" s="3"/>
    </row>
    <row r="2729" spans="3:3" x14ac:dyDescent="0.3">
      <c r="C2729" s="3"/>
    </row>
    <row r="2730" spans="3:3" x14ac:dyDescent="0.3">
      <c r="C2730" s="3"/>
    </row>
    <row r="2731" spans="3:3" x14ac:dyDescent="0.3">
      <c r="C2731" s="3"/>
    </row>
    <row r="2732" spans="3:3" x14ac:dyDescent="0.3">
      <c r="C2732" s="3"/>
    </row>
    <row r="2733" spans="3:3" x14ac:dyDescent="0.3">
      <c r="C2733" s="3"/>
    </row>
    <row r="2734" spans="3:3" x14ac:dyDescent="0.3">
      <c r="C2734" s="3"/>
    </row>
    <row r="2735" spans="3:3" x14ac:dyDescent="0.3">
      <c r="C2735" s="3"/>
    </row>
    <row r="2736" spans="3:3" x14ac:dyDescent="0.3">
      <c r="C2736" s="3"/>
    </row>
    <row r="2737" spans="3:3" x14ac:dyDescent="0.3">
      <c r="C2737" s="3"/>
    </row>
    <row r="2738" spans="3:3" x14ac:dyDescent="0.3">
      <c r="C2738" s="3"/>
    </row>
    <row r="2739" spans="3:3" x14ac:dyDescent="0.3">
      <c r="C2739" s="3"/>
    </row>
    <row r="2740" spans="3:3" x14ac:dyDescent="0.3">
      <c r="C2740" s="3"/>
    </row>
    <row r="2741" spans="3:3" x14ac:dyDescent="0.3">
      <c r="C2741" s="3"/>
    </row>
    <row r="2742" spans="3:3" x14ac:dyDescent="0.3">
      <c r="C2742" s="3"/>
    </row>
    <row r="2743" spans="3:3" x14ac:dyDescent="0.3">
      <c r="C2743" s="3"/>
    </row>
    <row r="2744" spans="3:3" x14ac:dyDescent="0.3">
      <c r="C2744" s="3"/>
    </row>
    <row r="2745" spans="3:3" x14ac:dyDescent="0.3">
      <c r="C2745" s="3"/>
    </row>
    <row r="2746" spans="3:3" x14ac:dyDescent="0.3">
      <c r="C2746" s="3"/>
    </row>
    <row r="2747" spans="3:3" x14ac:dyDescent="0.3">
      <c r="C2747" s="3"/>
    </row>
    <row r="2748" spans="3:3" x14ac:dyDescent="0.3">
      <c r="C2748" s="3"/>
    </row>
    <row r="2749" spans="3:3" x14ac:dyDescent="0.3">
      <c r="C2749" s="3"/>
    </row>
    <row r="2750" spans="3:3" x14ac:dyDescent="0.3">
      <c r="C2750" s="3"/>
    </row>
    <row r="2751" spans="3:3" x14ac:dyDescent="0.3">
      <c r="C2751" s="3"/>
    </row>
    <row r="2752" spans="3:3" x14ac:dyDescent="0.3">
      <c r="C2752" s="3"/>
    </row>
    <row r="2753" spans="3:3" x14ac:dyDescent="0.3">
      <c r="C2753" s="3"/>
    </row>
    <row r="2754" spans="3:3" x14ac:dyDescent="0.3">
      <c r="C2754" s="3"/>
    </row>
    <row r="2755" spans="3:3" x14ac:dyDescent="0.3">
      <c r="C2755" s="3"/>
    </row>
    <row r="2756" spans="3:3" x14ac:dyDescent="0.3">
      <c r="C2756" s="3"/>
    </row>
    <row r="2757" spans="3:3" x14ac:dyDescent="0.3">
      <c r="C2757" s="3"/>
    </row>
    <row r="2758" spans="3:3" x14ac:dyDescent="0.3">
      <c r="C2758" s="3"/>
    </row>
    <row r="2759" spans="3:3" x14ac:dyDescent="0.3">
      <c r="C2759" s="3"/>
    </row>
    <row r="2760" spans="3:3" x14ac:dyDescent="0.3">
      <c r="C2760" s="3"/>
    </row>
    <row r="2761" spans="3:3" x14ac:dyDescent="0.3">
      <c r="C2761" s="3"/>
    </row>
    <row r="2762" spans="3:3" x14ac:dyDescent="0.3">
      <c r="C2762" s="3"/>
    </row>
    <row r="2763" spans="3:3" x14ac:dyDescent="0.3">
      <c r="C2763" s="3"/>
    </row>
    <row r="2764" spans="3:3" x14ac:dyDescent="0.3">
      <c r="C2764" s="3"/>
    </row>
    <row r="2765" spans="3:3" x14ac:dyDescent="0.3">
      <c r="C2765" s="3"/>
    </row>
    <row r="2766" spans="3:3" x14ac:dyDescent="0.3">
      <c r="C2766" s="3"/>
    </row>
    <row r="2767" spans="3:3" x14ac:dyDescent="0.3">
      <c r="C2767" s="3"/>
    </row>
    <row r="2768" spans="3:3" x14ac:dyDescent="0.3">
      <c r="C2768" s="3"/>
    </row>
    <row r="2769" spans="3:3" x14ac:dyDescent="0.3">
      <c r="C2769" s="3"/>
    </row>
    <row r="2770" spans="3:3" x14ac:dyDescent="0.3">
      <c r="C2770" s="3"/>
    </row>
    <row r="2771" spans="3:3" x14ac:dyDescent="0.3">
      <c r="C2771" s="3"/>
    </row>
    <row r="2772" spans="3:3" x14ac:dyDescent="0.3">
      <c r="C2772" s="3"/>
    </row>
    <row r="2773" spans="3:3" x14ac:dyDescent="0.3">
      <c r="C2773" s="3"/>
    </row>
    <row r="2774" spans="3:3" x14ac:dyDescent="0.3">
      <c r="C2774" s="3"/>
    </row>
    <row r="2775" spans="3:3" x14ac:dyDescent="0.3">
      <c r="C2775" s="3"/>
    </row>
    <row r="2776" spans="3:3" x14ac:dyDescent="0.3">
      <c r="C2776" s="3"/>
    </row>
    <row r="2777" spans="3:3" x14ac:dyDescent="0.3">
      <c r="C2777" s="3"/>
    </row>
    <row r="2778" spans="3:3" x14ac:dyDescent="0.3">
      <c r="C2778" s="3"/>
    </row>
    <row r="2779" spans="3:3" x14ac:dyDescent="0.3">
      <c r="C2779" s="3"/>
    </row>
    <row r="2780" spans="3:3" x14ac:dyDescent="0.3">
      <c r="C2780" s="3"/>
    </row>
    <row r="2781" spans="3:3" x14ac:dyDescent="0.3">
      <c r="C2781" s="3"/>
    </row>
    <row r="2782" spans="3:3" x14ac:dyDescent="0.3">
      <c r="C2782" s="3"/>
    </row>
    <row r="2783" spans="3:3" x14ac:dyDescent="0.3">
      <c r="C2783" s="3"/>
    </row>
    <row r="2784" spans="3:3" x14ac:dyDescent="0.3">
      <c r="C2784" s="3"/>
    </row>
    <row r="2785" spans="3:3" x14ac:dyDescent="0.3">
      <c r="C2785" s="3"/>
    </row>
    <row r="2786" spans="3:3" x14ac:dyDescent="0.3">
      <c r="C2786" s="3"/>
    </row>
    <row r="2787" spans="3:3" x14ac:dyDescent="0.3">
      <c r="C2787" s="3"/>
    </row>
    <row r="2788" spans="3:3" x14ac:dyDescent="0.3">
      <c r="C2788" s="3"/>
    </row>
    <row r="2789" spans="3:3" x14ac:dyDescent="0.3">
      <c r="C2789" s="3"/>
    </row>
    <row r="2790" spans="3:3" x14ac:dyDescent="0.3">
      <c r="C2790" s="3"/>
    </row>
    <row r="2791" spans="3:3" x14ac:dyDescent="0.3">
      <c r="C2791" s="3"/>
    </row>
    <row r="2792" spans="3:3" x14ac:dyDescent="0.3">
      <c r="C2792" s="3"/>
    </row>
    <row r="2793" spans="3:3" x14ac:dyDescent="0.3">
      <c r="C2793" s="3"/>
    </row>
    <row r="2794" spans="3:3" x14ac:dyDescent="0.3">
      <c r="C2794" s="3"/>
    </row>
    <row r="2795" spans="3:3" x14ac:dyDescent="0.3">
      <c r="C2795" s="3"/>
    </row>
    <row r="2796" spans="3:3" x14ac:dyDescent="0.3">
      <c r="C2796" s="3"/>
    </row>
    <row r="2797" spans="3:3" x14ac:dyDescent="0.3">
      <c r="C2797" s="3"/>
    </row>
    <row r="2798" spans="3:3" x14ac:dyDescent="0.3">
      <c r="C2798" s="3"/>
    </row>
    <row r="2799" spans="3:3" x14ac:dyDescent="0.3">
      <c r="C2799" s="3"/>
    </row>
    <row r="2800" spans="3:3" x14ac:dyDescent="0.3">
      <c r="C2800" s="3"/>
    </row>
    <row r="2801" spans="3:3" x14ac:dyDescent="0.3">
      <c r="C2801" s="3"/>
    </row>
    <row r="2802" spans="3:3" x14ac:dyDescent="0.3">
      <c r="C2802" s="3"/>
    </row>
    <row r="2803" spans="3:3" x14ac:dyDescent="0.3">
      <c r="C2803" s="3"/>
    </row>
    <row r="2804" spans="3:3" x14ac:dyDescent="0.3">
      <c r="C2804" s="3"/>
    </row>
    <row r="2805" spans="3:3" x14ac:dyDescent="0.3">
      <c r="C2805" s="3"/>
    </row>
    <row r="2806" spans="3:3" x14ac:dyDescent="0.3">
      <c r="C2806" s="3"/>
    </row>
    <row r="2807" spans="3:3" x14ac:dyDescent="0.3">
      <c r="C2807" s="3"/>
    </row>
    <row r="2808" spans="3:3" x14ac:dyDescent="0.3">
      <c r="C2808" s="3"/>
    </row>
    <row r="2809" spans="3:3" x14ac:dyDescent="0.3">
      <c r="C2809" s="3"/>
    </row>
    <row r="2810" spans="3:3" x14ac:dyDescent="0.3">
      <c r="C2810" s="3"/>
    </row>
    <row r="2811" spans="3:3" x14ac:dyDescent="0.3">
      <c r="C2811" s="3"/>
    </row>
    <row r="2812" spans="3:3" x14ac:dyDescent="0.3">
      <c r="C2812" s="3"/>
    </row>
    <row r="2813" spans="3:3" x14ac:dyDescent="0.3">
      <c r="C2813" s="3"/>
    </row>
    <row r="2814" spans="3:3" x14ac:dyDescent="0.3">
      <c r="C2814" s="3"/>
    </row>
    <row r="2815" spans="3:3" x14ac:dyDescent="0.3">
      <c r="C2815" s="3"/>
    </row>
    <row r="2816" spans="3:3" x14ac:dyDescent="0.3">
      <c r="C2816" s="3"/>
    </row>
    <row r="2817" spans="3:3" x14ac:dyDescent="0.3">
      <c r="C2817" s="3"/>
    </row>
    <row r="2818" spans="3:3" x14ac:dyDescent="0.3">
      <c r="C2818" s="3"/>
    </row>
    <row r="2819" spans="3:3" x14ac:dyDescent="0.3">
      <c r="C2819" s="3"/>
    </row>
    <row r="2820" spans="3:3" x14ac:dyDescent="0.3">
      <c r="C2820" s="3"/>
    </row>
    <row r="2821" spans="3:3" x14ac:dyDescent="0.3">
      <c r="C2821" s="3"/>
    </row>
    <row r="2822" spans="3:3" x14ac:dyDescent="0.3">
      <c r="C2822" s="3"/>
    </row>
    <row r="2823" spans="3:3" x14ac:dyDescent="0.3">
      <c r="C2823" s="3"/>
    </row>
  </sheetData>
  <autoFilter ref="A1:G1" xr:uid="{ACED1171-BE32-4C5D-A744-FE607DCCA9A6}"/>
  <sortState xmlns:xlrd2="http://schemas.microsoft.com/office/spreadsheetml/2017/richdata2" ref="A2:G2501">
    <sortCondition ref="B1:B25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7264-5CC1-44CB-9208-34A6FF20C9F5}">
  <sheetPr>
    <tabColor theme="7"/>
  </sheetPr>
  <dimension ref="A1:AG2501"/>
  <sheetViews>
    <sheetView tabSelected="1" topLeftCell="M18" workbookViewId="0">
      <selection activeCell="AG43" sqref="AG43"/>
    </sheetView>
  </sheetViews>
  <sheetFormatPr defaultRowHeight="14.4" x14ac:dyDescent="0.3"/>
  <cols>
    <col min="1" max="1" width="8" bestFit="1" customWidth="1"/>
    <col min="2" max="2" width="11.33203125" bestFit="1" customWidth="1"/>
    <col min="3" max="3" width="16.44140625" bestFit="1" customWidth="1"/>
    <col min="4" max="4" width="18.109375" bestFit="1" customWidth="1"/>
    <col min="5" max="5" width="12" bestFit="1" customWidth="1"/>
    <col min="6" max="6" width="19.21875" bestFit="1" customWidth="1"/>
    <col min="7" max="7" width="11" bestFit="1" customWidth="1"/>
    <col min="8" max="8" width="20.33203125" customWidth="1"/>
    <col min="9" max="13" width="11" customWidth="1"/>
    <col min="14" max="14" width="17.6640625" customWidth="1"/>
    <col min="16" max="17" width="14.109375" customWidth="1"/>
    <col min="18" max="18" width="22.33203125" customWidth="1"/>
    <col min="19" max="20" width="14.109375" customWidth="1"/>
    <col min="22" max="22" width="10" bestFit="1" customWidth="1"/>
    <col min="23" max="23" width="7.6640625" bestFit="1" customWidth="1"/>
    <col min="24" max="24" width="9.21875" bestFit="1" customWidth="1"/>
    <col min="25" max="25" width="4.109375" bestFit="1" customWidth="1"/>
    <col min="26" max="26" width="5.6640625" bestFit="1" customWidth="1"/>
    <col min="27" max="27" width="6.6640625" bestFit="1" customWidth="1"/>
  </cols>
  <sheetData>
    <row r="1" spans="1:30" x14ac:dyDescent="0.3">
      <c r="A1" s="46" t="s">
        <v>148</v>
      </c>
      <c r="B1" s="46" t="s">
        <v>2</v>
      </c>
      <c r="C1" s="46" t="s">
        <v>114</v>
      </c>
      <c r="D1" s="47" t="s">
        <v>0</v>
      </c>
      <c r="E1" s="46" t="s">
        <v>112</v>
      </c>
      <c r="F1" s="46" t="s">
        <v>3</v>
      </c>
      <c r="G1" s="46" t="s">
        <v>1</v>
      </c>
      <c r="H1" s="45" t="s">
        <v>114</v>
      </c>
      <c r="I1" s="45" t="s">
        <v>149</v>
      </c>
      <c r="J1" s="45" t="s">
        <v>150</v>
      </c>
      <c r="K1" s="45" t="s">
        <v>153</v>
      </c>
      <c r="L1" s="45" t="s">
        <v>256</v>
      </c>
      <c r="M1" s="4" t="s">
        <v>283</v>
      </c>
      <c r="N1" s="4" t="s">
        <v>284</v>
      </c>
      <c r="O1" s="45" t="s">
        <v>285</v>
      </c>
      <c r="P1" s="45" t="s">
        <v>286</v>
      </c>
      <c r="Q1" s="45" t="s">
        <v>326</v>
      </c>
      <c r="R1" s="45" t="s">
        <v>316</v>
      </c>
      <c r="S1" s="45" t="s">
        <v>314</v>
      </c>
      <c r="T1" s="45"/>
      <c r="V1" s="16"/>
      <c r="W1" s="24" t="s">
        <v>98</v>
      </c>
      <c r="X1" s="24" t="s">
        <v>191</v>
      </c>
      <c r="Y1" s="24" t="s">
        <v>97</v>
      </c>
      <c r="Z1" s="24" t="s">
        <v>96</v>
      </c>
      <c r="AA1" s="25" t="s">
        <v>215</v>
      </c>
    </row>
    <row r="2" spans="1:30" x14ac:dyDescent="0.3">
      <c r="A2">
        <v>1265561</v>
      </c>
      <c r="B2">
        <v>1</v>
      </c>
      <c r="C2" s="1" t="s">
        <v>100</v>
      </c>
      <c r="D2" s="3">
        <v>44985.023611111108</v>
      </c>
      <c r="E2" t="s">
        <v>98</v>
      </c>
      <c r="F2" t="s">
        <v>77</v>
      </c>
      <c r="G2">
        <v>3338</v>
      </c>
      <c r="H2" t="str">
        <f>VLOOKUP(B2,'Customers (2)'!$A$1:$F$2501,2,0)</f>
        <v>France</v>
      </c>
      <c r="I2" t="str">
        <f>VLOOKUP(B2,'Customers (2)'!$A$1:$F$2501,3,0)</f>
        <v>M</v>
      </c>
      <c r="J2">
        <f>VLOOKUP(B2,'Customers (2)'!$A$1:$F$2501,4,0)</f>
        <v>31</v>
      </c>
      <c r="K2" t="str">
        <f>VLOOKUP(B2,'Customers (2)'!$A$1:$F$2501,5,0)</f>
        <v>A</v>
      </c>
      <c r="L2" t="str">
        <f>VLOOKUP(B2,'Customers (2)'!$A$1:$F$2501,6,0)</f>
        <v>Young</v>
      </c>
      <c r="M2" t="str">
        <f>TEXT(D2,"MMMM")</f>
        <v>February</v>
      </c>
      <c r="N2" t="str">
        <f>TEXT(D2,"dddd")</f>
        <v>Tuesday</v>
      </c>
      <c r="O2" t="str">
        <f>TEXT(D2,"HH:mm:ss")</f>
        <v>00:34:00</v>
      </c>
      <c r="P2">
        <f>HOUR(D2)</f>
        <v>0</v>
      </c>
      <c r="Q2" t="str">
        <f>VLOOKUP(B2,'Analysis 1.3'!$AA$1:$AF$1454,5,FALSE)</f>
        <v>One time</v>
      </c>
      <c r="R2" t="str">
        <f>VLOOKUP(B2,'Analysis 1.3'!$AA$1:$AF$1454,6,FALSE)</f>
        <v>Lost</v>
      </c>
      <c r="S2">
        <f>VLOOKUP(B2,'Analysis 1.3'!$AA$1:$AF$1454,4,FALSE)</f>
        <v>306.95833333333576</v>
      </c>
      <c r="V2" s="26" t="s">
        <v>100</v>
      </c>
      <c r="W2" s="14">
        <f t="shared" ref="W2:Z15" si="0">COUNTIFS($C$1:$C$2501,$V2,$E$1:$E$2501,W$1)</f>
        <v>72</v>
      </c>
      <c r="X2" s="14">
        <f t="shared" si="0"/>
        <v>90</v>
      </c>
      <c r="Y2" s="14">
        <f t="shared" si="0"/>
        <v>72</v>
      </c>
      <c r="Z2" s="14">
        <f t="shared" si="0"/>
        <v>88</v>
      </c>
      <c r="AA2" s="20">
        <f t="shared" ref="AA2:AA15" si="1">COUNTIFS($C$1:$C$2501,$V2,$E$1:$E$2501,"")</f>
        <v>1</v>
      </c>
    </row>
    <row r="3" spans="1:30" x14ac:dyDescent="0.3">
      <c r="A3">
        <v>1068397</v>
      </c>
      <c r="B3">
        <v>3</v>
      </c>
      <c r="C3" s="1" t="s">
        <v>99</v>
      </c>
      <c r="D3" s="3">
        <v>45028.042361111111</v>
      </c>
      <c r="E3" t="s">
        <v>96</v>
      </c>
      <c r="F3" t="s">
        <v>8</v>
      </c>
      <c r="G3">
        <v>9183</v>
      </c>
      <c r="H3" t="str">
        <f>VLOOKUP(B3,'Customers (2)'!$A$1:$F$2501,2,0)</f>
        <v>USA</v>
      </c>
      <c r="I3" t="str">
        <f>VLOOKUP(B3,'Customers (2)'!$A$1:$F$2501,3,0)</f>
        <v>M</v>
      </c>
      <c r="J3">
        <f>VLOOKUP(B3,'Customers (2)'!$A$1:$F$2501,4,0)</f>
        <v>39</v>
      </c>
      <c r="K3" t="str">
        <f>VLOOKUP(B3,'Customers (2)'!$A$1:$F$2501,5,0)</f>
        <v>A</v>
      </c>
      <c r="L3" t="str">
        <f>VLOOKUP(B3,'Customers (2)'!$A$1:$F$2501,6,0)</f>
        <v>Middle</v>
      </c>
      <c r="M3" t="str">
        <f t="shared" ref="M3:M66" si="2">TEXT(D3,"MMMM")</f>
        <v>April</v>
      </c>
      <c r="N3" t="str">
        <f t="shared" ref="N3:N66" si="3">TEXT(D3,"dddd")</f>
        <v>Wednesday</v>
      </c>
      <c r="O3" t="str">
        <f t="shared" ref="O3:O66" si="4">TEXT(D3,"HH:mm:ss")</f>
        <v>01:01:00</v>
      </c>
      <c r="P3">
        <f t="shared" ref="P3:P66" si="5">HOUR(D3)</f>
        <v>1</v>
      </c>
      <c r="Q3" t="str">
        <f>VLOOKUP(B3,'Analysis 1.3'!$AA$1:$AF$1454,5,FALSE)</f>
        <v>One time</v>
      </c>
      <c r="R3" t="str">
        <f>VLOOKUP(B3,'Analysis 1.3'!$AA$1:$AF$1454,6,FALSE)</f>
        <v>Lost</v>
      </c>
      <c r="S3">
        <f>VLOOKUP(B3,'Analysis 1.3'!$AA$1:$AF$1454,4,FALSE)</f>
        <v>263.93958333333285</v>
      </c>
      <c r="V3" s="26" t="s">
        <v>99</v>
      </c>
      <c r="W3" s="14">
        <f t="shared" si="0"/>
        <v>223</v>
      </c>
      <c r="X3" s="14">
        <f t="shared" si="0"/>
        <v>227</v>
      </c>
      <c r="Y3" s="14">
        <f t="shared" si="0"/>
        <v>233</v>
      </c>
      <c r="Z3" s="14">
        <f t="shared" si="0"/>
        <v>193</v>
      </c>
      <c r="AA3" s="20">
        <f t="shared" si="1"/>
        <v>9</v>
      </c>
      <c r="AC3" t="s">
        <v>358</v>
      </c>
      <c r="AD3" s="69">
        <f>COUNTIF(I2:I2501, "M")</f>
        <v>1224</v>
      </c>
    </row>
    <row r="4" spans="1:30" x14ac:dyDescent="0.3">
      <c r="A4">
        <v>1130025</v>
      </c>
      <c r="B4">
        <v>5</v>
      </c>
      <c r="C4" s="1" t="s">
        <v>108</v>
      </c>
      <c r="D4" s="3">
        <v>45086.959722222222</v>
      </c>
      <c r="E4" t="s">
        <v>96</v>
      </c>
      <c r="F4" t="s">
        <v>78</v>
      </c>
      <c r="G4">
        <v>5739</v>
      </c>
      <c r="H4" t="str">
        <f>VLOOKUP(B4,'Customers (2)'!$A$1:$F$2501,2,0)</f>
        <v>Denmark</v>
      </c>
      <c r="I4" t="str">
        <f>VLOOKUP(B4,'Customers (2)'!$A$1:$F$2501,3,0)</f>
        <v>M</v>
      </c>
      <c r="J4">
        <f>VLOOKUP(B4,'Customers (2)'!$A$1:$F$2501,4,0)</f>
        <v>81</v>
      </c>
      <c r="K4" t="str">
        <f>VLOOKUP(B4,'Customers (2)'!$A$1:$F$2501,5,0)</f>
        <v>A</v>
      </c>
      <c r="L4" t="str">
        <f>VLOOKUP(B4,'Customers (2)'!$A$1:$F$2501,6,0)</f>
        <v>Senior</v>
      </c>
      <c r="M4" t="str">
        <f t="shared" si="2"/>
        <v>June</v>
      </c>
      <c r="N4" t="str">
        <f t="shared" si="3"/>
        <v>Friday</v>
      </c>
      <c r="O4" t="str">
        <f t="shared" si="4"/>
        <v>23:02:00</v>
      </c>
      <c r="P4">
        <f t="shared" si="5"/>
        <v>23</v>
      </c>
      <c r="Q4" t="str">
        <f>VLOOKUP(B4,'Analysis 1.3'!$AA$1:$AF$1454,5,FALSE)</f>
        <v>One time</v>
      </c>
      <c r="R4" t="str">
        <f>VLOOKUP(B4,'Analysis 1.3'!$AA$1:$AF$1454,6,FALSE)</f>
        <v>Lost</v>
      </c>
      <c r="S4">
        <f>VLOOKUP(B4,'Analysis 1.3'!$AA$1:$AF$1454,4,FALSE)</f>
        <v>205.0222222222219</v>
      </c>
      <c r="V4" s="26" t="s">
        <v>108</v>
      </c>
      <c r="W4" s="14">
        <f t="shared" si="0"/>
        <v>26</v>
      </c>
      <c r="X4" s="14">
        <f t="shared" si="0"/>
        <v>11</v>
      </c>
      <c r="Y4" s="14">
        <f t="shared" si="0"/>
        <v>10</v>
      </c>
      <c r="Z4" s="14">
        <f t="shared" si="0"/>
        <v>19</v>
      </c>
      <c r="AA4" s="20">
        <f t="shared" si="1"/>
        <v>0</v>
      </c>
      <c r="AC4" t="s">
        <v>359</v>
      </c>
      <c r="AD4">
        <f>COUNTIF(I2:I2501, "F")</f>
        <v>1276</v>
      </c>
    </row>
    <row r="5" spans="1:30" ht="15" thickBot="1" x14ac:dyDescent="0.35">
      <c r="A5">
        <v>10922</v>
      </c>
      <c r="B5">
        <v>7</v>
      </c>
      <c r="C5" s="1" t="s">
        <v>106</v>
      </c>
      <c r="D5" s="2">
        <v>44945.939583333333</v>
      </c>
      <c r="E5" t="s">
        <v>97</v>
      </c>
      <c r="F5" t="s">
        <v>22</v>
      </c>
      <c r="G5">
        <v>3157</v>
      </c>
      <c r="H5" t="str">
        <f>VLOOKUP(B5,'Customers (2)'!$A$1:$F$2501,2,0)</f>
        <v>Singapore</v>
      </c>
      <c r="I5" t="str">
        <f>VLOOKUP(B5,'Customers (2)'!$A$1:$F$2501,3,0)</f>
        <v>M</v>
      </c>
      <c r="J5">
        <f>VLOOKUP(B5,'Customers (2)'!$A$1:$F$2501,4,0)</f>
        <v>76</v>
      </c>
      <c r="K5" t="str">
        <f>VLOOKUP(B5,'Customers (2)'!$A$1:$F$2501,5,0)</f>
        <v>A</v>
      </c>
      <c r="L5" t="str">
        <f>VLOOKUP(B5,'Customers (2)'!$A$1:$F$2501,6,0)</f>
        <v>Senior</v>
      </c>
      <c r="M5" t="str">
        <f t="shared" si="2"/>
        <v>January</v>
      </c>
      <c r="N5" t="str">
        <f t="shared" si="3"/>
        <v>Thursday</v>
      </c>
      <c r="O5" t="str">
        <f t="shared" si="4"/>
        <v>22:33:00</v>
      </c>
      <c r="P5">
        <f t="shared" si="5"/>
        <v>22</v>
      </c>
      <c r="Q5" t="str">
        <f>VLOOKUP(B5,'Analysis 1.3'!$AA$1:$AF$1454,5,FALSE)</f>
        <v>One time</v>
      </c>
      <c r="R5" t="str">
        <f>VLOOKUP(B5,'Analysis 1.3'!$AA$1:$AF$1454,6,FALSE)</f>
        <v>Lost</v>
      </c>
      <c r="S5">
        <f>VLOOKUP(B5,'Analysis 1.3'!$AA$1:$AF$1454,4,FALSE)</f>
        <v>346.04236111111095</v>
      </c>
      <c r="V5" s="26" t="s">
        <v>106</v>
      </c>
      <c r="W5" s="14">
        <f t="shared" si="0"/>
        <v>27</v>
      </c>
      <c r="X5" s="14">
        <f t="shared" si="0"/>
        <v>31</v>
      </c>
      <c r="Y5" s="14">
        <f t="shared" si="0"/>
        <v>20</v>
      </c>
      <c r="Z5" s="14">
        <f t="shared" si="0"/>
        <v>18</v>
      </c>
      <c r="AA5" s="20">
        <f t="shared" si="1"/>
        <v>1</v>
      </c>
    </row>
    <row r="6" spans="1:30" x14ac:dyDescent="0.3">
      <c r="A6">
        <v>990832</v>
      </c>
      <c r="B6">
        <v>9</v>
      </c>
      <c r="C6" s="1" t="s">
        <v>100</v>
      </c>
      <c r="D6" s="3">
        <v>45137.012499999997</v>
      </c>
      <c r="E6" t="s">
        <v>96</v>
      </c>
      <c r="F6" t="s">
        <v>4</v>
      </c>
      <c r="G6">
        <v>8202</v>
      </c>
      <c r="H6" t="str">
        <f>VLOOKUP(B6,'Customers (2)'!$A$1:$F$2501,2,0)</f>
        <v>France</v>
      </c>
      <c r="I6" t="str">
        <f>VLOOKUP(B6,'Customers (2)'!$A$1:$F$2501,3,0)</f>
        <v>F</v>
      </c>
      <c r="J6">
        <f>VLOOKUP(B6,'Customers (2)'!$A$1:$F$2501,4,0)</f>
        <v>75</v>
      </c>
      <c r="K6" t="str">
        <f>VLOOKUP(B6,'Customers (2)'!$A$1:$F$2501,5,0)</f>
        <v>A</v>
      </c>
      <c r="L6" t="str">
        <f>VLOOKUP(B6,'Customers (2)'!$A$1:$F$2501,6,0)</f>
        <v>Senior</v>
      </c>
      <c r="M6" t="str">
        <f t="shared" si="2"/>
        <v>July</v>
      </c>
      <c r="N6" t="str">
        <f t="shared" si="3"/>
        <v>Sunday</v>
      </c>
      <c r="O6" t="str">
        <f t="shared" si="4"/>
        <v>00:18:00</v>
      </c>
      <c r="P6">
        <f t="shared" si="5"/>
        <v>0</v>
      </c>
      <c r="Q6" t="str">
        <f>VLOOKUP(B6,'Analysis 1.3'!$AA$1:$AF$1454,5,FALSE)</f>
        <v>Repeat</v>
      </c>
      <c r="R6" t="str">
        <f>VLOOKUP(B6,'Analysis 1.3'!$AA$1:$AF$1454,6,FALSE)</f>
        <v>Passive</v>
      </c>
      <c r="S6">
        <f>VLOOKUP(B6,'Analysis 1.3'!$AA$1:$AF$1454,4,FALSE)</f>
        <v>91.938194444446708</v>
      </c>
      <c r="V6" s="26" t="s">
        <v>103</v>
      </c>
      <c r="W6" s="14">
        <f t="shared" si="0"/>
        <v>7</v>
      </c>
      <c r="X6" s="14">
        <f t="shared" si="0"/>
        <v>11</v>
      </c>
      <c r="Y6" s="14">
        <f t="shared" si="0"/>
        <v>13</v>
      </c>
      <c r="Z6" s="14">
        <f t="shared" si="0"/>
        <v>9</v>
      </c>
      <c r="AA6" s="20">
        <f t="shared" si="1"/>
        <v>0</v>
      </c>
      <c r="AB6" s="16" t="s">
        <v>98</v>
      </c>
      <c r="AC6" s="18">
        <f>COUNTIF($E$1:$E$2501,"Whatsapp")</f>
        <v>633</v>
      </c>
    </row>
    <row r="7" spans="1:30" x14ac:dyDescent="0.3">
      <c r="A7">
        <v>1004148</v>
      </c>
      <c r="B7">
        <v>9</v>
      </c>
      <c r="C7" s="1" t="s">
        <v>100</v>
      </c>
      <c r="D7" s="3">
        <v>45200.043749999997</v>
      </c>
      <c r="E7" t="s">
        <v>191</v>
      </c>
      <c r="F7" t="s">
        <v>24</v>
      </c>
      <c r="G7">
        <v>9670</v>
      </c>
      <c r="H7" t="str">
        <f>VLOOKUP(B7,'Customers (2)'!$A$1:$F$2501,2,0)</f>
        <v>France</v>
      </c>
      <c r="I7" t="str">
        <f>VLOOKUP(B7,'Customers (2)'!$A$1:$F$2501,3,0)</f>
        <v>F</v>
      </c>
      <c r="J7">
        <f>VLOOKUP(B7,'Customers (2)'!$A$1:$F$2501,4,0)</f>
        <v>75</v>
      </c>
      <c r="K7" t="str">
        <f>VLOOKUP(B7,'Customers (2)'!$A$1:$F$2501,5,0)</f>
        <v>A</v>
      </c>
      <c r="L7" t="str">
        <f>VLOOKUP(B7,'Customers (2)'!$A$1:$F$2501,6,0)</f>
        <v>Senior</v>
      </c>
      <c r="M7" t="str">
        <f t="shared" si="2"/>
        <v>October</v>
      </c>
      <c r="N7" t="str">
        <f t="shared" si="3"/>
        <v>Sunday</v>
      </c>
      <c r="O7" t="str">
        <f t="shared" si="4"/>
        <v>01:03:00</v>
      </c>
      <c r="P7">
        <f t="shared" si="5"/>
        <v>1</v>
      </c>
      <c r="Q7" t="str">
        <f>VLOOKUP(B7,'Analysis 1.3'!$AA$1:$AF$1454,5,FALSE)</f>
        <v>Repeat</v>
      </c>
      <c r="R7" t="str">
        <f>VLOOKUP(B7,'Analysis 1.3'!$AA$1:$AF$1454,6,FALSE)</f>
        <v>Passive</v>
      </c>
      <c r="S7">
        <f>VLOOKUP(B7,'Analysis 1.3'!$AA$1:$AF$1454,4,FALSE)</f>
        <v>91.938194444446708</v>
      </c>
      <c r="V7" s="26" t="s">
        <v>105</v>
      </c>
      <c r="W7" s="14">
        <f t="shared" si="0"/>
        <v>68</v>
      </c>
      <c r="X7" s="14">
        <f t="shared" si="0"/>
        <v>65</v>
      </c>
      <c r="Y7" s="14">
        <f t="shared" si="0"/>
        <v>72</v>
      </c>
      <c r="Z7" s="14">
        <f t="shared" si="0"/>
        <v>59</v>
      </c>
      <c r="AA7" s="20">
        <f t="shared" si="1"/>
        <v>4</v>
      </c>
      <c r="AB7" s="28" t="s">
        <v>191</v>
      </c>
      <c r="AC7" s="20">
        <f>COUNTIF($E$1:$E$2501,"other")</f>
        <v>591</v>
      </c>
    </row>
    <row r="8" spans="1:30" x14ac:dyDescent="0.3">
      <c r="A8">
        <v>213090</v>
      </c>
      <c r="B8">
        <v>10</v>
      </c>
      <c r="C8" s="1" t="s">
        <v>103</v>
      </c>
      <c r="D8" s="2">
        <v>45208.043749999997</v>
      </c>
      <c r="E8" t="s">
        <v>96</v>
      </c>
      <c r="F8" t="s">
        <v>52</v>
      </c>
      <c r="G8">
        <v>9353</v>
      </c>
      <c r="H8" t="str">
        <f>VLOOKUP(B8,'Customers (2)'!$A$1:$F$2501,2,0)</f>
        <v>Norway</v>
      </c>
      <c r="I8" t="str">
        <f>VLOOKUP(B8,'Customers (2)'!$A$1:$F$2501,3,0)</f>
        <v>F</v>
      </c>
      <c r="J8">
        <f>VLOOKUP(B8,'Customers (2)'!$A$1:$F$2501,4,0)</f>
        <v>32</v>
      </c>
      <c r="K8" t="str">
        <f>VLOOKUP(B8,'Customers (2)'!$A$1:$F$2501,5,0)</f>
        <v>A</v>
      </c>
      <c r="L8" t="str">
        <f>VLOOKUP(B8,'Customers (2)'!$A$1:$F$2501,6,0)</f>
        <v>Young</v>
      </c>
      <c r="M8" t="str">
        <f t="shared" si="2"/>
        <v>October</v>
      </c>
      <c r="N8" t="str">
        <f t="shared" si="3"/>
        <v>Monday</v>
      </c>
      <c r="O8" t="str">
        <f t="shared" si="4"/>
        <v>01:03:00</v>
      </c>
      <c r="P8">
        <f t="shared" si="5"/>
        <v>1</v>
      </c>
      <c r="Q8" t="str">
        <f>VLOOKUP(B8,'Analysis 1.3'!$AA$1:$AF$1454,5,FALSE)</f>
        <v>One time</v>
      </c>
      <c r="R8" t="str">
        <f>VLOOKUP(B8,'Analysis 1.3'!$AA$1:$AF$1454,6,FALSE)</f>
        <v>Passive</v>
      </c>
      <c r="S8">
        <f>VLOOKUP(B8,'Analysis 1.3'!$AA$1:$AF$1454,4,FALSE)</f>
        <v>83.938194444446708</v>
      </c>
      <c r="V8" s="26" t="s">
        <v>109</v>
      </c>
      <c r="W8" s="14">
        <f t="shared" si="0"/>
        <v>17</v>
      </c>
      <c r="X8" s="14">
        <f t="shared" si="0"/>
        <v>11</v>
      </c>
      <c r="Y8" s="14">
        <f t="shared" si="0"/>
        <v>17</v>
      </c>
      <c r="Z8" s="14">
        <f t="shared" si="0"/>
        <v>13</v>
      </c>
      <c r="AA8" s="20">
        <f t="shared" si="1"/>
        <v>0</v>
      </c>
      <c r="AB8" s="28" t="s">
        <v>97</v>
      </c>
      <c r="AC8" s="20">
        <f>COUNTIF($E$1:$E$2501,"app")</f>
        <v>622</v>
      </c>
    </row>
    <row r="9" spans="1:30" x14ac:dyDescent="0.3">
      <c r="A9">
        <v>390509</v>
      </c>
      <c r="B9">
        <v>11</v>
      </c>
      <c r="C9" s="1" t="s">
        <v>99</v>
      </c>
      <c r="D9" s="2">
        <v>45147.040277777778</v>
      </c>
      <c r="E9" t="s">
        <v>96</v>
      </c>
      <c r="F9" t="s">
        <v>5</v>
      </c>
      <c r="G9">
        <v>2754</v>
      </c>
      <c r="H9" t="str">
        <f>VLOOKUP(B9,'Customers (2)'!$A$1:$F$2501,2,0)</f>
        <v>USA</v>
      </c>
      <c r="I9" t="str">
        <f>VLOOKUP(B9,'Customers (2)'!$A$1:$F$2501,3,0)</f>
        <v>F</v>
      </c>
      <c r="J9">
        <f>VLOOKUP(B9,'Customers (2)'!$A$1:$F$2501,4,0)</f>
        <v>82</v>
      </c>
      <c r="K9" t="str">
        <f>VLOOKUP(B9,'Customers (2)'!$A$1:$F$2501,5,0)</f>
        <v>A</v>
      </c>
      <c r="L9" t="str">
        <f>VLOOKUP(B9,'Customers (2)'!$A$1:$F$2501,6,0)</f>
        <v>Senior</v>
      </c>
      <c r="M9" t="str">
        <f t="shared" si="2"/>
        <v>August</v>
      </c>
      <c r="N9" t="str">
        <f t="shared" si="3"/>
        <v>Wednesday</v>
      </c>
      <c r="O9" t="str">
        <f t="shared" si="4"/>
        <v>00:58:00</v>
      </c>
      <c r="P9">
        <f t="shared" si="5"/>
        <v>0</v>
      </c>
      <c r="Q9" t="str">
        <f>VLOOKUP(B9,'Analysis 1.3'!$AA$1:$AF$1454,5,FALSE)</f>
        <v>One time</v>
      </c>
      <c r="R9" t="str">
        <f>VLOOKUP(B9,'Analysis 1.3'!$AA$1:$AF$1454,6,FALSE)</f>
        <v>Passive</v>
      </c>
      <c r="S9">
        <f>VLOOKUP(B9,'Analysis 1.3'!$AA$1:$AF$1454,4,FALSE)</f>
        <v>144.9416666666657</v>
      </c>
      <c r="V9" s="26" t="s">
        <v>101</v>
      </c>
      <c r="W9" s="14">
        <f t="shared" si="0"/>
        <v>50</v>
      </c>
      <c r="X9" s="14">
        <f t="shared" si="0"/>
        <v>58</v>
      </c>
      <c r="Y9" s="14">
        <f t="shared" si="0"/>
        <v>52</v>
      </c>
      <c r="Z9" s="14">
        <f t="shared" si="0"/>
        <v>38</v>
      </c>
      <c r="AA9" s="20">
        <f t="shared" si="1"/>
        <v>0</v>
      </c>
      <c r="AB9" s="28" t="s">
        <v>96</v>
      </c>
      <c r="AC9" s="20">
        <f>COUNTIF($E$1:$E$2501,"Website")</f>
        <v>637</v>
      </c>
    </row>
    <row r="10" spans="1:30" ht="15" thickBot="1" x14ac:dyDescent="0.35">
      <c r="A10">
        <v>510478</v>
      </c>
      <c r="B10">
        <v>12</v>
      </c>
      <c r="C10" s="1" t="s">
        <v>105</v>
      </c>
      <c r="D10" s="2">
        <v>44998.968055555553</v>
      </c>
      <c r="E10" t="s">
        <v>97</v>
      </c>
      <c r="F10" t="s">
        <v>88</v>
      </c>
      <c r="G10">
        <v>4788</v>
      </c>
      <c r="H10" t="str">
        <f>VLOOKUP(B10,'Customers (2)'!$A$1:$F$2501,2,0)</f>
        <v>Spain</v>
      </c>
      <c r="I10" t="str">
        <f>VLOOKUP(B10,'Customers (2)'!$A$1:$F$2501,3,0)</f>
        <v>F</v>
      </c>
      <c r="J10">
        <f>VLOOKUP(B10,'Customers (2)'!$A$1:$F$2501,4,0)</f>
        <v>65</v>
      </c>
      <c r="K10" t="str">
        <f>VLOOKUP(B10,'Customers (2)'!$A$1:$F$2501,5,0)</f>
        <v>A</v>
      </c>
      <c r="L10" t="str">
        <f>VLOOKUP(B10,'Customers (2)'!$A$1:$F$2501,6,0)</f>
        <v>Senior</v>
      </c>
      <c r="M10" t="str">
        <f t="shared" si="2"/>
        <v>March</v>
      </c>
      <c r="N10" t="str">
        <f t="shared" si="3"/>
        <v>Monday</v>
      </c>
      <c r="O10" t="str">
        <f t="shared" si="4"/>
        <v>23:14:00</v>
      </c>
      <c r="P10">
        <f t="shared" si="5"/>
        <v>23</v>
      </c>
      <c r="Q10" t="str">
        <f>VLOOKUP(B10,'Analysis 1.3'!$AA$1:$AF$1454,5,FALSE)</f>
        <v>Repeat</v>
      </c>
      <c r="R10" t="str">
        <f>VLOOKUP(B10,'Analysis 1.3'!$AA$1:$AF$1454,6,FALSE)</f>
        <v>Passive</v>
      </c>
      <c r="S10">
        <f>VLOOKUP(B10,'Analysis 1.3'!$AA$1:$AF$1454,4,FALSE)</f>
        <v>84.942361111112405</v>
      </c>
      <c r="V10" s="26" t="s">
        <v>102</v>
      </c>
      <c r="W10" s="14">
        <f t="shared" si="0"/>
        <v>12</v>
      </c>
      <c r="X10" s="14">
        <f t="shared" si="0"/>
        <v>18</v>
      </c>
      <c r="Y10" s="14">
        <f t="shared" si="0"/>
        <v>15</v>
      </c>
      <c r="Z10" s="14">
        <f t="shared" si="0"/>
        <v>20</v>
      </c>
      <c r="AA10" s="20">
        <f t="shared" si="1"/>
        <v>1</v>
      </c>
      <c r="AB10" s="29" t="s">
        <v>215</v>
      </c>
      <c r="AC10" s="23">
        <f>COUNTIF($E$1:$E$2501,"")</f>
        <v>17</v>
      </c>
    </row>
    <row r="11" spans="1:30" x14ac:dyDescent="0.3">
      <c r="A11">
        <v>537514</v>
      </c>
      <c r="B11">
        <v>12</v>
      </c>
      <c r="C11" s="1" t="s">
        <v>105</v>
      </c>
      <c r="D11" s="2">
        <v>45207.039583333331</v>
      </c>
      <c r="F11" t="s">
        <v>8</v>
      </c>
      <c r="G11">
        <v>8747</v>
      </c>
      <c r="H11" t="str">
        <f>VLOOKUP(B11,'Customers (2)'!$A$1:$F$2501,2,0)</f>
        <v>Spain</v>
      </c>
      <c r="I11" t="str">
        <f>VLOOKUP(B11,'Customers (2)'!$A$1:$F$2501,3,0)</f>
        <v>F</v>
      </c>
      <c r="J11">
        <f>VLOOKUP(B11,'Customers (2)'!$A$1:$F$2501,4,0)</f>
        <v>65</v>
      </c>
      <c r="K11" t="str">
        <f>VLOOKUP(B11,'Customers (2)'!$A$1:$F$2501,5,0)</f>
        <v>A</v>
      </c>
      <c r="L11" t="str">
        <f>VLOOKUP(B11,'Customers (2)'!$A$1:$F$2501,6,0)</f>
        <v>Senior</v>
      </c>
      <c r="M11" t="str">
        <f t="shared" si="2"/>
        <v>October</v>
      </c>
      <c r="N11" t="str">
        <f t="shared" si="3"/>
        <v>Sunday</v>
      </c>
      <c r="O11" t="str">
        <f t="shared" si="4"/>
        <v>00:57:00</v>
      </c>
      <c r="P11">
        <f t="shared" si="5"/>
        <v>0</v>
      </c>
      <c r="Q11" t="str">
        <f>VLOOKUP(B11,'Analysis 1.3'!$AA$1:$AF$1454,5,FALSE)</f>
        <v>Repeat</v>
      </c>
      <c r="R11" t="str">
        <f>VLOOKUP(B11,'Analysis 1.3'!$AA$1:$AF$1454,6,FALSE)</f>
        <v>Passive</v>
      </c>
      <c r="S11">
        <f>VLOOKUP(B11,'Analysis 1.3'!$AA$1:$AF$1454,4,FALSE)</f>
        <v>84.942361111112405</v>
      </c>
      <c r="V11" s="26" t="s">
        <v>107</v>
      </c>
      <c r="W11" s="14">
        <f t="shared" si="0"/>
        <v>39</v>
      </c>
      <c r="X11" s="14">
        <f t="shared" si="0"/>
        <v>19</v>
      </c>
      <c r="Y11" s="14">
        <f t="shared" si="0"/>
        <v>18</v>
      </c>
      <c r="Z11" s="14">
        <f t="shared" si="0"/>
        <v>36</v>
      </c>
      <c r="AA11" s="20">
        <f t="shared" si="1"/>
        <v>0</v>
      </c>
    </row>
    <row r="12" spans="1:30" x14ac:dyDescent="0.3">
      <c r="A12">
        <v>1033877</v>
      </c>
      <c r="B12">
        <v>13</v>
      </c>
      <c r="C12" s="1" t="s">
        <v>105</v>
      </c>
      <c r="D12" s="3">
        <v>44983.070833333331</v>
      </c>
      <c r="E12" t="s">
        <v>191</v>
      </c>
      <c r="F12" t="s">
        <v>81</v>
      </c>
      <c r="G12">
        <v>4612</v>
      </c>
      <c r="H12" t="str">
        <f>VLOOKUP(B12,'Customers (2)'!$A$1:$F$2501,2,0)</f>
        <v>Spain</v>
      </c>
      <c r="I12" t="str">
        <f>VLOOKUP(B12,'Customers (2)'!$A$1:$F$2501,3,0)</f>
        <v>F</v>
      </c>
      <c r="J12">
        <f>VLOOKUP(B12,'Customers (2)'!$A$1:$F$2501,4,0)</f>
        <v>84</v>
      </c>
      <c r="K12" t="str">
        <f>VLOOKUP(B12,'Customers (2)'!$A$1:$F$2501,5,0)</f>
        <v>A</v>
      </c>
      <c r="L12" t="str">
        <f>VLOOKUP(B12,'Customers (2)'!$A$1:$F$2501,6,0)</f>
        <v>Senior</v>
      </c>
      <c r="M12" t="str">
        <f t="shared" si="2"/>
        <v>February</v>
      </c>
      <c r="N12" t="str">
        <f t="shared" si="3"/>
        <v>Sunday</v>
      </c>
      <c r="O12" t="str">
        <f t="shared" si="4"/>
        <v>01:42:00</v>
      </c>
      <c r="P12">
        <f t="shared" si="5"/>
        <v>1</v>
      </c>
      <c r="Q12" t="str">
        <f>VLOOKUP(B12,'Analysis 1.3'!$AA$1:$AF$1454,5,FALSE)</f>
        <v>One time</v>
      </c>
      <c r="R12" t="str">
        <f>VLOOKUP(B12,'Analysis 1.3'!$AA$1:$AF$1454,6,FALSE)</f>
        <v>Lost</v>
      </c>
      <c r="S12">
        <f>VLOOKUP(B12,'Analysis 1.3'!$AA$1:$AF$1454,4,FALSE)</f>
        <v>308.9111111111124</v>
      </c>
      <c r="V12" s="26" t="s">
        <v>113</v>
      </c>
      <c r="W12" s="14">
        <f t="shared" si="0"/>
        <v>70</v>
      </c>
      <c r="X12" s="14">
        <f t="shared" si="0"/>
        <v>66</v>
      </c>
      <c r="Y12" s="14">
        <f t="shared" si="0"/>
        <v>74</v>
      </c>
      <c r="Z12" s="14">
        <f t="shared" si="0"/>
        <v>70</v>
      </c>
      <c r="AA12" s="20">
        <f t="shared" si="1"/>
        <v>1</v>
      </c>
    </row>
    <row r="13" spans="1:30" x14ac:dyDescent="0.3">
      <c r="A13">
        <v>675864</v>
      </c>
      <c r="B13">
        <v>15</v>
      </c>
      <c r="C13" s="1" t="s">
        <v>109</v>
      </c>
      <c r="D13" s="3">
        <v>45159.008333333331</v>
      </c>
      <c r="E13" t="s">
        <v>98</v>
      </c>
      <c r="F13" t="s">
        <v>46</v>
      </c>
      <c r="G13">
        <v>9493</v>
      </c>
      <c r="H13" t="str">
        <f>VLOOKUP(B13,'Customers (2)'!$A$1:$F$2501,2,0)</f>
        <v>Germany</v>
      </c>
      <c r="I13" t="str">
        <f>VLOOKUP(B13,'Customers (2)'!$A$1:$F$2501,3,0)</f>
        <v>F</v>
      </c>
      <c r="J13">
        <f>VLOOKUP(B13,'Customers (2)'!$A$1:$F$2501,4,0)</f>
        <v>48</v>
      </c>
      <c r="K13" t="str">
        <f>VLOOKUP(B13,'Customers (2)'!$A$1:$F$2501,5,0)</f>
        <v>A</v>
      </c>
      <c r="L13" t="str">
        <f>VLOOKUP(B13,'Customers (2)'!$A$1:$F$2501,6,0)</f>
        <v>Middle</v>
      </c>
      <c r="M13" t="str">
        <f t="shared" si="2"/>
        <v>August</v>
      </c>
      <c r="N13" t="str">
        <f t="shared" si="3"/>
        <v>Monday</v>
      </c>
      <c r="O13" t="str">
        <f t="shared" si="4"/>
        <v>00:12:00</v>
      </c>
      <c r="P13">
        <f t="shared" si="5"/>
        <v>0</v>
      </c>
      <c r="Q13" t="str">
        <f>VLOOKUP(B13,'Analysis 1.3'!$AA$1:$AF$1454,5,FALSE)</f>
        <v>One time</v>
      </c>
      <c r="R13" t="str">
        <f>VLOOKUP(B13,'Analysis 1.3'!$AA$1:$AF$1454,6,FALSE)</f>
        <v>Passive</v>
      </c>
      <c r="S13">
        <f>VLOOKUP(B13,'Analysis 1.3'!$AA$1:$AF$1454,4,FALSE)</f>
        <v>132.9736111111124</v>
      </c>
      <c r="V13" s="26" t="s">
        <v>111</v>
      </c>
      <c r="W13" s="14">
        <f t="shared" si="0"/>
        <v>5</v>
      </c>
      <c r="X13" s="14">
        <f t="shared" si="0"/>
        <v>5</v>
      </c>
      <c r="Y13" s="14">
        <f t="shared" si="0"/>
        <v>5</v>
      </c>
      <c r="Z13" s="14">
        <f t="shared" si="0"/>
        <v>5</v>
      </c>
      <c r="AA13" s="20">
        <f t="shared" si="1"/>
        <v>0</v>
      </c>
    </row>
    <row r="14" spans="1:30" x14ac:dyDescent="0.3">
      <c r="A14">
        <v>844238</v>
      </c>
      <c r="B14">
        <v>16</v>
      </c>
      <c r="C14" s="1" t="s">
        <v>103</v>
      </c>
      <c r="D14" s="3">
        <v>45131.027777777781</v>
      </c>
      <c r="E14" t="s">
        <v>97</v>
      </c>
      <c r="F14" t="s">
        <v>27</v>
      </c>
      <c r="G14">
        <v>4887</v>
      </c>
      <c r="H14" t="str">
        <f>VLOOKUP(B14,'Customers (2)'!$A$1:$F$2501,2,0)</f>
        <v>Norway</v>
      </c>
      <c r="I14" t="str">
        <f>VLOOKUP(B14,'Customers (2)'!$A$1:$F$2501,3,0)</f>
        <v>F</v>
      </c>
      <c r="J14">
        <f>VLOOKUP(B14,'Customers (2)'!$A$1:$F$2501,4,0)</f>
        <v>81</v>
      </c>
      <c r="K14" t="str">
        <f>VLOOKUP(B14,'Customers (2)'!$A$1:$F$2501,5,0)</f>
        <v>A</v>
      </c>
      <c r="L14" t="str">
        <f>VLOOKUP(B14,'Customers (2)'!$A$1:$F$2501,6,0)</f>
        <v>Senior</v>
      </c>
      <c r="M14" t="str">
        <f t="shared" si="2"/>
        <v>July</v>
      </c>
      <c r="N14" t="str">
        <f t="shared" si="3"/>
        <v>Monday</v>
      </c>
      <c r="O14" t="str">
        <f t="shared" si="4"/>
        <v>00:40:00</v>
      </c>
      <c r="P14">
        <f t="shared" si="5"/>
        <v>0</v>
      </c>
      <c r="Q14" t="str">
        <f>VLOOKUP(B14,'Analysis 1.3'!$AA$1:$AF$1454,5,FALSE)</f>
        <v>Repeat</v>
      </c>
      <c r="R14" t="str">
        <f>VLOOKUP(B14,'Analysis 1.3'!$AA$1:$AF$1454,6,FALSE)</f>
        <v>Passive</v>
      </c>
      <c r="S14">
        <f>VLOOKUP(B14,'Analysis 1.3'!$AA$1:$AF$1454,4,FALSE)</f>
        <v>160.95416666666279</v>
      </c>
      <c r="V14" s="26" t="s">
        <v>104</v>
      </c>
      <c r="W14" s="14">
        <f t="shared" si="0"/>
        <v>12</v>
      </c>
      <c r="X14" s="14">
        <f t="shared" si="0"/>
        <v>10</v>
      </c>
      <c r="Y14" s="14">
        <f t="shared" si="0"/>
        <v>9</v>
      </c>
      <c r="Z14" s="14">
        <f t="shared" si="0"/>
        <v>12</v>
      </c>
      <c r="AA14" s="20">
        <f t="shared" si="1"/>
        <v>0</v>
      </c>
    </row>
    <row r="15" spans="1:30" ht="15" thickBot="1" x14ac:dyDescent="0.35">
      <c r="A15">
        <v>1132855</v>
      </c>
      <c r="B15">
        <v>16</v>
      </c>
      <c r="C15" s="1" t="s">
        <v>103</v>
      </c>
      <c r="D15" s="3">
        <v>45097.083333333336</v>
      </c>
      <c r="E15" t="s">
        <v>97</v>
      </c>
      <c r="F15" t="s">
        <v>78</v>
      </c>
      <c r="G15">
        <v>4518</v>
      </c>
      <c r="H15" t="str">
        <f>VLOOKUP(B15,'Customers (2)'!$A$1:$F$2501,2,0)</f>
        <v>Norway</v>
      </c>
      <c r="I15" t="str">
        <f>VLOOKUP(B15,'Customers (2)'!$A$1:$F$2501,3,0)</f>
        <v>F</v>
      </c>
      <c r="J15">
        <f>VLOOKUP(B15,'Customers (2)'!$A$1:$F$2501,4,0)</f>
        <v>81</v>
      </c>
      <c r="K15" t="str">
        <f>VLOOKUP(B15,'Customers (2)'!$A$1:$F$2501,5,0)</f>
        <v>A</v>
      </c>
      <c r="L15" t="str">
        <f>VLOOKUP(B15,'Customers (2)'!$A$1:$F$2501,6,0)</f>
        <v>Senior</v>
      </c>
      <c r="M15" t="str">
        <f t="shared" si="2"/>
        <v>June</v>
      </c>
      <c r="N15" t="str">
        <f t="shared" si="3"/>
        <v>Tuesday</v>
      </c>
      <c r="O15" t="str">
        <f t="shared" si="4"/>
        <v>02:00:00</v>
      </c>
      <c r="P15">
        <f t="shared" si="5"/>
        <v>2</v>
      </c>
      <c r="Q15" t="str">
        <f>VLOOKUP(B15,'Analysis 1.3'!$AA$1:$AF$1454,5,FALSE)</f>
        <v>Repeat</v>
      </c>
      <c r="R15" t="str">
        <f>VLOOKUP(B15,'Analysis 1.3'!$AA$1:$AF$1454,6,FALSE)</f>
        <v>Passive</v>
      </c>
      <c r="S15">
        <f>VLOOKUP(B15,'Analysis 1.3'!$AA$1:$AF$1454,4,FALSE)</f>
        <v>160.95416666666279</v>
      </c>
      <c r="V15" s="27" t="s">
        <v>110</v>
      </c>
      <c r="W15" s="22">
        <f t="shared" si="0"/>
        <v>7</v>
      </c>
      <c r="X15" s="22">
        <f t="shared" si="0"/>
        <v>9</v>
      </c>
      <c r="Y15" s="22">
        <f t="shared" si="0"/>
        <v>11</v>
      </c>
      <c r="Z15" s="22">
        <f t="shared" si="0"/>
        <v>9</v>
      </c>
      <c r="AA15" s="23">
        <f t="shared" si="1"/>
        <v>0</v>
      </c>
    </row>
    <row r="16" spans="1:30" x14ac:dyDescent="0.3">
      <c r="A16">
        <v>1547057</v>
      </c>
      <c r="B16">
        <v>18</v>
      </c>
      <c r="C16" s="1" t="s">
        <v>99</v>
      </c>
      <c r="D16" s="3">
        <v>45060.030555555553</v>
      </c>
      <c r="E16" t="s">
        <v>96</v>
      </c>
      <c r="F16" t="s">
        <v>39</v>
      </c>
      <c r="G16">
        <v>9727</v>
      </c>
      <c r="H16" t="str">
        <f>VLOOKUP(B16,'Customers (2)'!$A$1:$F$2501,2,0)</f>
        <v>USA</v>
      </c>
      <c r="I16" t="str">
        <f>VLOOKUP(B16,'Customers (2)'!$A$1:$F$2501,3,0)</f>
        <v>F</v>
      </c>
      <c r="J16">
        <f>VLOOKUP(B16,'Customers (2)'!$A$1:$F$2501,4,0)</f>
        <v>85</v>
      </c>
      <c r="K16" t="str">
        <f>VLOOKUP(B16,'Customers (2)'!$A$1:$F$2501,5,0)</f>
        <v>A</v>
      </c>
      <c r="L16" t="str">
        <f>VLOOKUP(B16,'Customers (2)'!$A$1:$F$2501,6,0)</f>
        <v>Senior</v>
      </c>
      <c r="M16" t="str">
        <f t="shared" si="2"/>
        <v>May</v>
      </c>
      <c r="N16" t="str">
        <f t="shared" si="3"/>
        <v>Sunday</v>
      </c>
      <c r="O16" t="str">
        <f t="shared" si="4"/>
        <v>00:44:00</v>
      </c>
      <c r="P16">
        <f t="shared" si="5"/>
        <v>0</v>
      </c>
      <c r="Q16" t="str">
        <f>VLOOKUP(B16,'Analysis 1.3'!$AA$1:$AF$1454,5,FALSE)</f>
        <v>One time</v>
      </c>
      <c r="R16" t="str">
        <f>VLOOKUP(B16,'Analysis 1.3'!$AA$1:$AF$1454,6,FALSE)</f>
        <v>Lost</v>
      </c>
      <c r="S16">
        <f>VLOOKUP(B16,'Analysis 1.3'!$AA$1:$AF$1454,4,FALSE)</f>
        <v>231.95138888889051</v>
      </c>
      <c r="W16" s="41">
        <f>SUM(W2:W15)</f>
        <v>635</v>
      </c>
      <c r="X16" s="41">
        <f t="shared" ref="X16:AA16" si="6">SUM(X2:X15)</f>
        <v>631</v>
      </c>
      <c r="Y16" s="41">
        <f t="shared" si="6"/>
        <v>621</v>
      </c>
      <c r="Z16" s="41">
        <f t="shared" si="6"/>
        <v>589</v>
      </c>
      <c r="AA16" s="41">
        <f t="shared" si="6"/>
        <v>17</v>
      </c>
    </row>
    <row r="17" spans="1:19" x14ac:dyDescent="0.3">
      <c r="A17">
        <v>3971</v>
      </c>
      <c r="B17">
        <v>20</v>
      </c>
      <c r="C17" s="1" t="s">
        <v>99</v>
      </c>
      <c r="D17" s="2">
        <v>45225.96597222222</v>
      </c>
      <c r="E17" t="s">
        <v>98</v>
      </c>
      <c r="F17" t="s">
        <v>8</v>
      </c>
      <c r="G17">
        <v>5545</v>
      </c>
      <c r="H17" t="str">
        <f>VLOOKUP(B17,'Customers (2)'!$A$1:$F$2501,2,0)</f>
        <v>USA</v>
      </c>
      <c r="I17" t="str">
        <f>VLOOKUP(B17,'Customers (2)'!$A$1:$F$2501,3,0)</f>
        <v>F</v>
      </c>
      <c r="J17">
        <f>VLOOKUP(B17,'Customers (2)'!$A$1:$F$2501,4,0)</f>
        <v>38</v>
      </c>
      <c r="K17" t="str">
        <f>VLOOKUP(B17,'Customers (2)'!$A$1:$F$2501,5,0)</f>
        <v>A</v>
      </c>
      <c r="L17" t="str">
        <f>VLOOKUP(B17,'Customers (2)'!$A$1:$F$2501,6,0)</f>
        <v>Middle</v>
      </c>
      <c r="M17" t="str">
        <f t="shared" si="2"/>
        <v>October</v>
      </c>
      <c r="N17" t="str">
        <f t="shared" si="3"/>
        <v>Thursday</v>
      </c>
      <c r="O17" t="str">
        <f t="shared" si="4"/>
        <v>23:11:00</v>
      </c>
      <c r="P17">
        <f t="shared" si="5"/>
        <v>23</v>
      </c>
      <c r="Q17" t="str">
        <f>VLOOKUP(B17,'Analysis 1.3'!$AA$1:$AF$1454,5,FALSE)</f>
        <v>Repeat</v>
      </c>
      <c r="R17" t="str">
        <f>VLOOKUP(B17,'Analysis 1.3'!$AA$1:$AF$1454,6,FALSE)</f>
        <v>Recent</v>
      </c>
      <c r="S17">
        <f>VLOOKUP(B17,'Analysis 1.3'!$AA$1:$AF$1454,4,FALSE)</f>
        <v>66.015972222223354</v>
      </c>
    </row>
    <row r="18" spans="1:19" x14ac:dyDescent="0.3">
      <c r="A18">
        <v>1104509</v>
      </c>
      <c r="B18">
        <v>20</v>
      </c>
      <c r="C18" s="1" t="s">
        <v>99</v>
      </c>
      <c r="D18" s="3">
        <v>45073.05972222222</v>
      </c>
      <c r="E18" t="s">
        <v>96</v>
      </c>
      <c r="F18" t="s">
        <v>18</v>
      </c>
      <c r="G18">
        <v>5599</v>
      </c>
      <c r="H18" t="str">
        <f>VLOOKUP(B18,'Customers (2)'!$A$1:$F$2501,2,0)</f>
        <v>USA</v>
      </c>
      <c r="I18" t="str">
        <f>VLOOKUP(B18,'Customers (2)'!$A$1:$F$2501,3,0)</f>
        <v>F</v>
      </c>
      <c r="J18">
        <f>VLOOKUP(B18,'Customers (2)'!$A$1:$F$2501,4,0)</f>
        <v>38</v>
      </c>
      <c r="K18" t="str">
        <f>VLOOKUP(B18,'Customers (2)'!$A$1:$F$2501,5,0)</f>
        <v>A</v>
      </c>
      <c r="L18" t="str">
        <f>VLOOKUP(B18,'Customers (2)'!$A$1:$F$2501,6,0)</f>
        <v>Middle</v>
      </c>
      <c r="M18" t="str">
        <f t="shared" si="2"/>
        <v>May</v>
      </c>
      <c r="N18" t="str">
        <f t="shared" si="3"/>
        <v>Saturday</v>
      </c>
      <c r="O18" t="str">
        <f t="shared" si="4"/>
        <v>01:26:00</v>
      </c>
      <c r="P18">
        <f t="shared" si="5"/>
        <v>1</v>
      </c>
      <c r="Q18" t="str">
        <f>VLOOKUP(B18,'Analysis 1.3'!$AA$1:$AF$1454,5,FALSE)</f>
        <v>Repeat</v>
      </c>
      <c r="R18" t="str">
        <f>VLOOKUP(B18,'Analysis 1.3'!$AA$1:$AF$1454,6,FALSE)</f>
        <v>Recent</v>
      </c>
      <c r="S18">
        <f>VLOOKUP(B18,'Analysis 1.3'!$AA$1:$AF$1454,4,FALSE)</f>
        <v>66.015972222223354</v>
      </c>
    </row>
    <row r="19" spans="1:19" x14ac:dyDescent="0.3">
      <c r="A19">
        <v>813036</v>
      </c>
      <c r="B19">
        <v>22</v>
      </c>
      <c r="C19" s="1" t="s">
        <v>105</v>
      </c>
      <c r="D19" s="3">
        <v>45248.945138888892</v>
      </c>
      <c r="E19" t="s">
        <v>97</v>
      </c>
      <c r="F19" t="s">
        <v>56</v>
      </c>
      <c r="G19">
        <v>5132</v>
      </c>
      <c r="H19" t="str">
        <f>VLOOKUP(B19,'Customers (2)'!$A$1:$F$2501,2,0)</f>
        <v>Spain</v>
      </c>
      <c r="I19" t="str">
        <f>VLOOKUP(B19,'Customers (2)'!$A$1:$F$2501,3,0)</f>
        <v>F</v>
      </c>
      <c r="J19">
        <f>VLOOKUP(B19,'Customers (2)'!$A$1:$F$2501,4,0)</f>
        <v>78</v>
      </c>
      <c r="K19" t="str">
        <f>VLOOKUP(B19,'Customers (2)'!$A$1:$F$2501,5,0)</f>
        <v>A</v>
      </c>
      <c r="L19" t="str">
        <f>VLOOKUP(B19,'Customers (2)'!$A$1:$F$2501,6,0)</f>
        <v>Senior</v>
      </c>
      <c r="M19" t="str">
        <f t="shared" si="2"/>
        <v>November</v>
      </c>
      <c r="N19" t="str">
        <f t="shared" si="3"/>
        <v>Saturday</v>
      </c>
      <c r="O19" t="str">
        <f t="shared" si="4"/>
        <v>22:41:00</v>
      </c>
      <c r="P19">
        <f t="shared" si="5"/>
        <v>22</v>
      </c>
      <c r="Q19" t="str">
        <f>VLOOKUP(B19,'Analysis 1.3'!$AA$1:$AF$1454,5,FALSE)</f>
        <v>One time</v>
      </c>
      <c r="R19" t="str">
        <f>VLOOKUP(B19,'Analysis 1.3'!$AA$1:$AF$1454,6,FALSE)</f>
        <v>Recent</v>
      </c>
      <c r="S19">
        <f>VLOOKUP(B19,'Analysis 1.3'!$AA$1:$AF$1454,4,FALSE)</f>
        <v>43.036805555551837</v>
      </c>
    </row>
    <row r="20" spans="1:19" x14ac:dyDescent="0.3">
      <c r="A20">
        <v>1036642</v>
      </c>
      <c r="B20">
        <v>24</v>
      </c>
      <c r="C20" s="1" t="s">
        <v>105</v>
      </c>
      <c r="D20" s="3">
        <v>45049.057638888888</v>
      </c>
      <c r="E20" t="s">
        <v>96</v>
      </c>
      <c r="F20" t="s">
        <v>27</v>
      </c>
      <c r="G20">
        <v>9159</v>
      </c>
      <c r="H20" t="str">
        <f>VLOOKUP(B20,'Customers (2)'!$A$1:$F$2501,2,0)</f>
        <v>Spain</v>
      </c>
      <c r="I20" t="str">
        <f>VLOOKUP(B20,'Customers (2)'!$A$1:$F$2501,3,0)</f>
        <v>F</v>
      </c>
      <c r="J20">
        <f>VLOOKUP(B20,'Customers (2)'!$A$1:$F$2501,4,0)</f>
        <v>47</v>
      </c>
      <c r="K20" t="str">
        <f>VLOOKUP(B20,'Customers (2)'!$A$1:$F$2501,5,0)</f>
        <v>A</v>
      </c>
      <c r="L20" t="str">
        <f>VLOOKUP(B20,'Customers (2)'!$A$1:$F$2501,6,0)</f>
        <v>Middle</v>
      </c>
      <c r="M20" t="str">
        <f t="shared" si="2"/>
        <v>May</v>
      </c>
      <c r="N20" t="str">
        <f t="shared" si="3"/>
        <v>Wednesday</v>
      </c>
      <c r="O20" t="str">
        <f t="shared" si="4"/>
        <v>01:23:00</v>
      </c>
      <c r="P20">
        <f t="shared" si="5"/>
        <v>1</v>
      </c>
      <c r="Q20" t="str">
        <f>VLOOKUP(B20,'Analysis 1.3'!$AA$1:$AF$1454,5,FALSE)</f>
        <v>One time</v>
      </c>
      <c r="R20" t="str">
        <f>VLOOKUP(B20,'Analysis 1.3'!$AA$1:$AF$1454,6,FALSE)</f>
        <v>Lost</v>
      </c>
      <c r="S20">
        <f>VLOOKUP(B20,'Analysis 1.3'!$AA$1:$AF$1454,4,FALSE)</f>
        <v>242.9243055555562</v>
      </c>
    </row>
    <row r="21" spans="1:19" x14ac:dyDescent="0.3">
      <c r="A21">
        <v>1288792</v>
      </c>
      <c r="B21">
        <v>25</v>
      </c>
      <c r="C21" s="1" t="s">
        <v>99</v>
      </c>
      <c r="D21" s="3">
        <v>45265.070138888892</v>
      </c>
      <c r="E21" t="s">
        <v>191</v>
      </c>
      <c r="F21" t="s">
        <v>46</v>
      </c>
      <c r="G21">
        <v>3516</v>
      </c>
      <c r="H21" t="str">
        <f>VLOOKUP(B21,'Customers (2)'!$A$1:$F$2501,2,0)</f>
        <v>USA</v>
      </c>
      <c r="I21" t="str">
        <f>VLOOKUP(B21,'Customers (2)'!$A$1:$F$2501,3,0)</f>
        <v>M</v>
      </c>
      <c r="J21">
        <f>VLOOKUP(B21,'Customers (2)'!$A$1:$F$2501,4,0)</f>
        <v>59</v>
      </c>
      <c r="K21" t="str">
        <f>VLOOKUP(B21,'Customers (2)'!$A$1:$F$2501,5,0)</f>
        <v>A</v>
      </c>
      <c r="L21" t="str">
        <f>VLOOKUP(B21,'Customers (2)'!$A$1:$F$2501,6,0)</f>
        <v>Middle</v>
      </c>
      <c r="M21" t="str">
        <f t="shared" si="2"/>
        <v>December</v>
      </c>
      <c r="N21" t="str">
        <f t="shared" si="3"/>
        <v>Tuesday</v>
      </c>
      <c r="O21" t="str">
        <f t="shared" si="4"/>
        <v>01:41:00</v>
      </c>
      <c r="P21">
        <f t="shared" si="5"/>
        <v>1</v>
      </c>
      <c r="Q21" t="str">
        <f>VLOOKUP(B21,'Analysis 1.3'!$AA$1:$AF$1454,5,FALSE)</f>
        <v>One time</v>
      </c>
      <c r="R21" t="str">
        <f>VLOOKUP(B21,'Analysis 1.3'!$AA$1:$AF$1454,6,FALSE)</f>
        <v>Recent</v>
      </c>
      <c r="S21">
        <f>VLOOKUP(B21,'Analysis 1.3'!$AA$1:$AF$1454,4,FALSE)</f>
        <v>26.911805555551837</v>
      </c>
    </row>
    <row r="22" spans="1:19" x14ac:dyDescent="0.3">
      <c r="A22">
        <v>13586</v>
      </c>
      <c r="B22">
        <v>26</v>
      </c>
      <c r="C22" s="1" t="s">
        <v>100</v>
      </c>
      <c r="D22" s="2">
        <v>44949.011805555558</v>
      </c>
      <c r="E22" t="s">
        <v>97</v>
      </c>
      <c r="F22" t="s">
        <v>24</v>
      </c>
      <c r="G22">
        <v>321</v>
      </c>
      <c r="H22" t="str">
        <f>VLOOKUP(B22,'Customers (2)'!$A$1:$F$2501,2,0)</f>
        <v>France</v>
      </c>
      <c r="I22" t="str">
        <f>VLOOKUP(B22,'Customers (2)'!$A$1:$F$2501,3,0)</f>
        <v>M</v>
      </c>
      <c r="J22">
        <f>VLOOKUP(B22,'Customers (2)'!$A$1:$F$2501,4,0)</f>
        <v>27</v>
      </c>
      <c r="K22" t="str">
        <f>VLOOKUP(B22,'Customers (2)'!$A$1:$F$2501,5,0)</f>
        <v>A</v>
      </c>
      <c r="L22" t="str">
        <f>VLOOKUP(B22,'Customers (2)'!$A$1:$F$2501,6,0)</f>
        <v>Young</v>
      </c>
      <c r="M22" t="str">
        <f t="shared" si="2"/>
        <v>January</v>
      </c>
      <c r="N22" t="str">
        <f t="shared" si="3"/>
        <v>Monday</v>
      </c>
      <c r="O22" t="str">
        <f t="shared" si="4"/>
        <v>00:17:00</v>
      </c>
      <c r="P22">
        <f t="shared" si="5"/>
        <v>0</v>
      </c>
      <c r="Q22" t="str">
        <f>VLOOKUP(B22,'Analysis 1.3'!$AA$1:$AF$1454,5,FALSE)</f>
        <v>Repeat</v>
      </c>
      <c r="R22" t="str">
        <f>VLOOKUP(B22,'Analysis 1.3'!$AA$1:$AF$1454,6,FALSE)</f>
        <v>Passive</v>
      </c>
      <c r="S22">
        <f>VLOOKUP(B22,'Analysis 1.3'!$AA$1:$AF$1454,4,FALSE)</f>
        <v>175.98402777777665</v>
      </c>
    </row>
    <row r="23" spans="1:19" x14ac:dyDescent="0.3">
      <c r="A23">
        <v>675163</v>
      </c>
      <c r="B23">
        <v>26</v>
      </c>
      <c r="C23" s="1" t="s">
        <v>100</v>
      </c>
      <c r="D23" s="3">
        <v>45100.939583333333</v>
      </c>
      <c r="E23" t="s">
        <v>191</v>
      </c>
      <c r="F23" t="s">
        <v>55</v>
      </c>
      <c r="G23">
        <v>8499</v>
      </c>
      <c r="H23" t="str">
        <f>VLOOKUP(B23,'Customers (2)'!$A$1:$F$2501,2,0)</f>
        <v>France</v>
      </c>
      <c r="I23" t="str">
        <f>VLOOKUP(B23,'Customers (2)'!$A$1:$F$2501,3,0)</f>
        <v>M</v>
      </c>
      <c r="J23">
        <f>VLOOKUP(B23,'Customers (2)'!$A$1:$F$2501,4,0)</f>
        <v>27</v>
      </c>
      <c r="K23" t="str">
        <f>VLOOKUP(B23,'Customers (2)'!$A$1:$F$2501,5,0)</f>
        <v>A</v>
      </c>
      <c r="L23" t="str">
        <f>VLOOKUP(B23,'Customers (2)'!$A$1:$F$2501,6,0)</f>
        <v>Young</v>
      </c>
      <c r="M23" t="str">
        <f t="shared" si="2"/>
        <v>June</v>
      </c>
      <c r="N23" t="str">
        <f t="shared" si="3"/>
        <v>Friday</v>
      </c>
      <c r="O23" t="str">
        <f t="shared" si="4"/>
        <v>22:33:00</v>
      </c>
      <c r="P23">
        <f t="shared" si="5"/>
        <v>22</v>
      </c>
      <c r="Q23" t="str">
        <f>VLOOKUP(B23,'Analysis 1.3'!$AA$1:$AF$1454,5,FALSE)</f>
        <v>Repeat</v>
      </c>
      <c r="R23" t="str">
        <f>VLOOKUP(B23,'Analysis 1.3'!$AA$1:$AF$1454,6,FALSE)</f>
        <v>Passive</v>
      </c>
      <c r="S23">
        <f>VLOOKUP(B23,'Analysis 1.3'!$AA$1:$AF$1454,4,FALSE)</f>
        <v>175.98402777777665</v>
      </c>
    </row>
    <row r="24" spans="1:19" x14ac:dyDescent="0.3">
      <c r="A24">
        <v>1453632</v>
      </c>
      <c r="B24">
        <v>26</v>
      </c>
      <c r="C24" s="1" t="s">
        <v>100</v>
      </c>
      <c r="D24" s="3">
        <v>45071.03402777778</v>
      </c>
      <c r="E24" t="s">
        <v>97</v>
      </c>
      <c r="F24" t="s">
        <v>27</v>
      </c>
      <c r="G24">
        <v>1681</v>
      </c>
      <c r="H24" t="str">
        <f>VLOOKUP(B24,'Customers (2)'!$A$1:$F$2501,2,0)</f>
        <v>France</v>
      </c>
      <c r="I24" t="str">
        <f>VLOOKUP(B24,'Customers (2)'!$A$1:$F$2501,3,0)</f>
        <v>M</v>
      </c>
      <c r="J24">
        <f>VLOOKUP(B24,'Customers (2)'!$A$1:$F$2501,4,0)</f>
        <v>27</v>
      </c>
      <c r="K24" t="str">
        <f>VLOOKUP(B24,'Customers (2)'!$A$1:$F$2501,5,0)</f>
        <v>A</v>
      </c>
      <c r="L24" t="str">
        <f>VLOOKUP(B24,'Customers (2)'!$A$1:$F$2501,6,0)</f>
        <v>Young</v>
      </c>
      <c r="M24" t="str">
        <f t="shared" si="2"/>
        <v>May</v>
      </c>
      <c r="N24" t="str">
        <f t="shared" si="3"/>
        <v>Thursday</v>
      </c>
      <c r="O24" t="str">
        <f t="shared" si="4"/>
        <v>00:49:00</v>
      </c>
      <c r="P24">
        <f t="shared" si="5"/>
        <v>0</v>
      </c>
      <c r="Q24" t="str">
        <f>VLOOKUP(B24,'Analysis 1.3'!$AA$1:$AF$1454,5,FALSE)</f>
        <v>Repeat</v>
      </c>
      <c r="R24" t="str">
        <f>VLOOKUP(B24,'Analysis 1.3'!$AA$1:$AF$1454,6,FALSE)</f>
        <v>Passive</v>
      </c>
      <c r="S24">
        <f>VLOOKUP(B24,'Analysis 1.3'!$AA$1:$AF$1454,4,FALSE)</f>
        <v>175.98402777777665</v>
      </c>
    </row>
    <row r="25" spans="1:19" x14ac:dyDescent="0.3">
      <c r="A25">
        <v>1480087</v>
      </c>
      <c r="B25">
        <v>26</v>
      </c>
      <c r="C25" s="1" t="s">
        <v>100</v>
      </c>
      <c r="D25" s="3">
        <v>45115.997916666667</v>
      </c>
      <c r="E25" t="s">
        <v>98</v>
      </c>
      <c r="F25" t="s">
        <v>51</v>
      </c>
      <c r="G25">
        <v>9335</v>
      </c>
      <c r="H25" t="str">
        <f>VLOOKUP(B25,'Customers (2)'!$A$1:$F$2501,2,0)</f>
        <v>France</v>
      </c>
      <c r="I25" t="str">
        <f>VLOOKUP(B25,'Customers (2)'!$A$1:$F$2501,3,0)</f>
        <v>M</v>
      </c>
      <c r="J25">
        <f>VLOOKUP(B25,'Customers (2)'!$A$1:$F$2501,4,0)</f>
        <v>27</v>
      </c>
      <c r="K25" t="str">
        <f>VLOOKUP(B25,'Customers (2)'!$A$1:$F$2501,5,0)</f>
        <v>A</v>
      </c>
      <c r="L25" t="str">
        <f>VLOOKUP(B25,'Customers (2)'!$A$1:$F$2501,6,0)</f>
        <v>Young</v>
      </c>
      <c r="M25" t="str">
        <f t="shared" si="2"/>
        <v>July</v>
      </c>
      <c r="N25" t="str">
        <f t="shared" si="3"/>
        <v>Saturday</v>
      </c>
      <c r="O25" t="str">
        <f t="shared" si="4"/>
        <v>23:57:00</v>
      </c>
      <c r="P25">
        <f t="shared" si="5"/>
        <v>23</v>
      </c>
      <c r="Q25" t="str">
        <f>VLOOKUP(B25,'Analysis 1.3'!$AA$1:$AF$1454,5,FALSE)</f>
        <v>Repeat</v>
      </c>
      <c r="R25" t="str">
        <f>VLOOKUP(B25,'Analysis 1.3'!$AA$1:$AF$1454,6,FALSE)</f>
        <v>Passive</v>
      </c>
      <c r="S25">
        <f>VLOOKUP(B25,'Analysis 1.3'!$AA$1:$AF$1454,4,FALSE)</f>
        <v>175.98402777777665</v>
      </c>
    </row>
    <row r="26" spans="1:19" x14ac:dyDescent="0.3">
      <c r="A26">
        <v>257849</v>
      </c>
      <c r="B26">
        <v>27</v>
      </c>
      <c r="C26" s="1" t="s">
        <v>99</v>
      </c>
      <c r="D26" s="2">
        <v>45284.032638888886</v>
      </c>
      <c r="E26" t="s">
        <v>96</v>
      </c>
      <c r="F26" t="s">
        <v>72</v>
      </c>
      <c r="G26">
        <v>1534</v>
      </c>
      <c r="H26" t="str">
        <f>VLOOKUP(B26,'Customers (2)'!$A$1:$F$2501,2,0)</f>
        <v>USA</v>
      </c>
      <c r="I26" t="str">
        <f>VLOOKUP(B26,'Customers (2)'!$A$1:$F$2501,3,0)</f>
        <v>F</v>
      </c>
      <c r="J26">
        <f>VLOOKUP(B26,'Customers (2)'!$A$1:$F$2501,4,0)</f>
        <v>66</v>
      </c>
      <c r="K26" t="str">
        <f>VLOOKUP(B26,'Customers (2)'!$A$1:$F$2501,5,0)</f>
        <v>A</v>
      </c>
      <c r="L26" t="str">
        <f>VLOOKUP(B26,'Customers (2)'!$A$1:$F$2501,6,0)</f>
        <v>Senior</v>
      </c>
      <c r="M26" t="str">
        <f t="shared" si="2"/>
        <v>December</v>
      </c>
      <c r="N26" t="str">
        <f t="shared" si="3"/>
        <v>Sunday</v>
      </c>
      <c r="O26" t="str">
        <f t="shared" si="4"/>
        <v>00:47:00</v>
      </c>
      <c r="P26">
        <f t="shared" si="5"/>
        <v>0</v>
      </c>
      <c r="Q26" t="str">
        <f>VLOOKUP(B26,'Analysis 1.3'!$AA$1:$AF$1454,5,FALSE)</f>
        <v>Repeat</v>
      </c>
      <c r="R26" t="str">
        <f>VLOOKUP(B26,'Analysis 1.3'!$AA$1:$AF$1454,6,FALSE)</f>
        <v>Recent</v>
      </c>
      <c r="S26">
        <f>VLOOKUP(B26,'Analysis 1.3'!$AA$1:$AF$1454,4,FALSE)</f>
        <v>7.9493055555576575</v>
      </c>
    </row>
    <row r="27" spans="1:19" x14ac:dyDescent="0.3">
      <c r="A27">
        <v>531173</v>
      </c>
      <c r="B27">
        <v>27</v>
      </c>
      <c r="C27" s="1" t="s">
        <v>99</v>
      </c>
      <c r="D27" s="2">
        <v>45146.083333333336</v>
      </c>
      <c r="E27" t="s">
        <v>97</v>
      </c>
      <c r="F27" t="s">
        <v>34</v>
      </c>
      <c r="G27">
        <v>9787</v>
      </c>
      <c r="H27" t="str">
        <f>VLOOKUP(B27,'Customers (2)'!$A$1:$F$2501,2,0)</f>
        <v>USA</v>
      </c>
      <c r="I27" t="str">
        <f>VLOOKUP(B27,'Customers (2)'!$A$1:$F$2501,3,0)</f>
        <v>F</v>
      </c>
      <c r="J27">
        <f>VLOOKUP(B27,'Customers (2)'!$A$1:$F$2501,4,0)</f>
        <v>66</v>
      </c>
      <c r="K27" t="str">
        <f>VLOOKUP(B27,'Customers (2)'!$A$1:$F$2501,5,0)</f>
        <v>A</v>
      </c>
      <c r="L27" t="str">
        <f>VLOOKUP(B27,'Customers (2)'!$A$1:$F$2501,6,0)</f>
        <v>Senior</v>
      </c>
      <c r="M27" t="str">
        <f t="shared" si="2"/>
        <v>August</v>
      </c>
      <c r="N27" t="str">
        <f t="shared" si="3"/>
        <v>Tuesday</v>
      </c>
      <c r="O27" t="str">
        <f t="shared" si="4"/>
        <v>02:00:00</v>
      </c>
      <c r="P27">
        <f t="shared" si="5"/>
        <v>2</v>
      </c>
      <c r="Q27" t="str">
        <f>VLOOKUP(B27,'Analysis 1.3'!$AA$1:$AF$1454,5,FALSE)</f>
        <v>Repeat</v>
      </c>
      <c r="R27" t="str">
        <f>VLOOKUP(B27,'Analysis 1.3'!$AA$1:$AF$1454,6,FALSE)</f>
        <v>Recent</v>
      </c>
      <c r="S27">
        <f>VLOOKUP(B27,'Analysis 1.3'!$AA$1:$AF$1454,4,FALSE)</f>
        <v>7.9493055555576575</v>
      </c>
    </row>
    <row r="28" spans="1:19" x14ac:dyDescent="0.3">
      <c r="A28">
        <v>668693</v>
      </c>
      <c r="B28">
        <v>27</v>
      </c>
      <c r="C28" s="1" t="s">
        <v>99</v>
      </c>
      <c r="D28" s="3">
        <v>44936.96597222222</v>
      </c>
      <c r="E28" t="s">
        <v>191</v>
      </c>
      <c r="F28" t="s">
        <v>81</v>
      </c>
      <c r="G28">
        <v>3654</v>
      </c>
      <c r="H28" t="str">
        <f>VLOOKUP(B28,'Customers (2)'!$A$1:$F$2501,2,0)</f>
        <v>USA</v>
      </c>
      <c r="I28" t="str">
        <f>VLOOKUP(B28,'Customers (2)'!$A$1:$F$2501,3,0)</f>
        <v>F</v>
      </c>
      <c r="J28">
        <f>VLOOKUP(B28,'Customers (2)'!$A$1:$F$2501,4,0)</f>
        <v>66</v>
      </c>
      <c r="K28" t="str">
        <f>VLOOKUP(B28,'Customers (2)'!$A$1:$F$2501,5,0)</f>
        <v>A</v>
      </c>
      <c r="L28" t="str">
        <f>VLOOKUP(B28,'Customers (2)'!$A$1:$F$2501,6,0)</f>
        <v>Senior</v>
      </c>
      <c r="M28" t="str">
        <f t="shared" si="2"/>
        <v>January</v>
      </c>
      <c r="N28" t="str">
        <f t="shared" si="3"/>
        <v>Tuesday</v>
      </c>
      <c r="O28" t="str">
        <f t="shared" si="4"/>
        <v>23:11:00</v>
      </c>
      <c r="P28">
        <f t="shared" si="5"/>
        <v>23</v>
      </c>
      <c r="Q28" t="str">
        <f>VLOOKUP(B28,'Analysis 1.3'!$AA$1:$AF$1454,5,FALSE)</f>
        <v>Repeat</v>
      </c>
      <c r="R28" t="str">
        <f>VLOOKUP(B28,'Analysis 1.3'!$AA$1:$AF$1454,6,FALSE)</f>
        <v>Recent</v>
      </c>
      <c r="S28">
        <f>VLOOKUP(B28,'Analysis 1.3'!$AA$1:$AF$1454,4,FALSE)</f>
        <v>7.9493055555576575</v>
      </c>
    </row>
    <row r="29" spans="1:19" x14ac:dyDescent="0.3">
      <c r="A29">
        <v>672076</v>
      </c>
      <c r="B29">
        <v>27</v>
      </c>
      <c r="C29" s="1" t="s">
        <v>99</v>
      </c>
      <c r="D29" s="3">
        <v>44933.936805555553</v>
      </c>
      <c r="E29" t="s">
        <v>96</v>
      </c>
      <c r="F29" t="s">
        <v>27</v>
      </c>
      <c r="G29">
        <v>9162</v>
      </c>
      <c r="H29" t="str">
        <f>VLOOKUP(B29,'Customers (2)'!$A$1:$F$2501,2,0)</f>
        <v>USA</v>
      </c>
      <c r="I29" t="str">
        <f>VLOOKUP(B29,'Customers (2)'!$A$1:$F$2501,3,0)</f>
        <v>F</v>
      </c>
      <c r="J29">
        <f>VLOOKUP(B29,'Customers (2)'!$A$1:$F$2501,4,0)</f>
        <v>66</v>
      </c>
      <c r="K29" t="str">
        <f>VLOOKUP(B29,'Customers (2)'!$A$1:$F$2501,5,0)</f>
        <v>A</v>
      </c>
      <c r="L29" t="str">
        <f>VLOOKUP(B29,'Customers (2)'!$A$1:$F$2501,6,0)</f>
        <v>Senior</v>
      </c>
      <c r="M29" t="str">
        <f t="shared" si="2"/>
        <v>January</v>
      </c>
      <c r="N29" t="str">
        <f t="shared" si="3"/>
        <v>Saturday</v>
      </c>
      <c r="O29" t="str">
        <f t="shared" si="4"/>
        <v>22:29:00</v>
      </c>
      <c r="P29">
        <f t="shared" si="5"/>
        <v>22</v>
      </c>
      <c r="Q29" t="str">
        <f>VLOOKUP(B29,'Analysis 1.3'!$AA$1:$AF$1454,5,FALSE)</f>
        <v>Repeat</v>
      </c>
      <c r="R29" t="str">
        <f>VLOOKUP(B29,'Analysis 1.3'!$AA$1:$AF$1454,6,FALSE)</f>
        <v>Recent</v>
      </c>
      <c r="S29">
        <f>VLOOKUP(B29,'Analysis 1.3'!$AA$1:$AF$1454,4,FALSE)</f>
        <v>7.9493055555576575</v>
      </c>
    </row>
    <row r="30" spans="1:19" x14ac:dyDescent="0.3">
      <c r="A30">
        <v>1292922</v>
      </c>
      <c r="B30">
        <v>27</v>
      </c>
      <c r="C30" s="1" t="s">
        <v>99</v>
      </c>
      <c r="D30" s="3">
        <v>44966.074305555558</v>
      </c>
      <c r="E30" t="s">
        <v>97</v>
      </c>
      <c r="F30" t="s">
        <v>81</v>
      </c>
      <c r="G30">
        <v>1646</v>
      </c>
      <c r="H30" t="str">
        <f>VLOOKUP(B30,'Customers (2)'!$A$1:$F$2501,2,0)</f>
        <v>USA</v>
      </c>
      <c r="I30" t="str">
        <f>VLOOKUP(B30,'Customers (2)'!$A$1:$F$2501,3,0)</f>
        <v>F</v>
      </c>
      <c r="J30">
        <f>VLOOKUP(B30,'Customers (2)'!$A$1:$F$2501,4,0)</f>
        <v>66</v>
      </c>
      <c r="K30" t="str">
        <f>VLOOKUP(B30,'Customers (2)'!$A$1:$F$2501,5,0)</f>
        <v>A</v>
      </c>
      <c r="L30" t="str">
        <f>VLOOKUP(B30,'Customers (2)'!$A$1:$F$2501,6,0)</f>
        <v>Senior</v>
      </c>
      <c r="M30" t="str">
        <f t="shared" si="2"/>
        <v>February</v>
      </c>
      <c r="N30" t="str">
        <f t="shared" si="3"/>
        <v>Thursday</v>
      </c>
      <c r="O30" t="str">
        <f t="shared" si="4"/>
        <v>01:47:00</v>
      </c>
      <c r="P30">
        <f t="shared" si="5"/>
        <v>1</v>
      </c>
      <c r="Q30" t="str">
        <f>VLOOKUP(B30,'Analysis 1.3'!$AA$1:$AF$1454,5,FALSE)</f>
        <v>Repeat</v>
      </c>
      <c r="R30" t="str">
        <f>VLOOKUP(B30,'Analysis 1.3'!$AA$1:$AF$1454,6,FALSE)</f>
        <v>Recent</v>
      </c>
      <c r="S30">
        <f>VLOOKUP(B30,'Analysis 1.3'!$AA$1:$AF$1454,4,FALSE)</f>
        <v>7.9493055555576575</v>
      </c>
    </row>
    <row r="31" spans="1:19" x14ac:dyDescent="0.3">
      <c r="A31">
        <v>664724</v>
      </c>
      <c r="B31">
        <v>29</v>
      </c>
      <c r="C31" s="1" t="s">
        <v>105</v>
      </c>
      <c r="D31" s="3">
        <v>45176.986111111109</v>
      </c>
      <c r="E31" t="s">
        <v>97</v>
      </c>
      <c r="F31" t="s">
        <v>60</v>
      </c>
      <c r="G31">
        <v>6535</v>
      </c>
      <c r="H31" t="str">
        <f>VLOOKUP(B31,'Customers (2)'!$A$1:$F$2501,2,0)</f>
        <v>Spain</v>
      </c>
      <c r="I31" t="str">
        <f>VLOOKUP(B31,'Customers (2)'!$A$1:$F$2501,3,0)</f>
        <v>F</v>
      </c>
      <c r="J31">
        <f>VLOOKUP(B31,'Customers (2)'!$A$1:$F$2501,4,0)</f>
        <v>19</v>
      </c>
      <c r="K31" t="str">
        <f>VLOOKUP(B31,'Customers (2)'!$A$1:$F$2501,5,0)</f>
        <v>A</v>
      </c>
      <c r="L31" t="str">
        <f>VLOOKUP(B31,'Customers (2)'!$A$1:$F$2501,6,0)</f>
        <v>Young</v>
      </c>
      <c r="M31" t="str">
        <f t="shared" si="2"/>
        <v>September</v>
      </c>
      <c r="N31" t="str">
        <f t="shared" si="3"/>
        <v>Thursday</v>
      </c>
      <c r="O31" t="str">
        <f t="shared" si="4"/>
        <v>23:40:00</v>
      </c>
      <c r="P31">
        <f t="shared" si="5"/>
        <v>23</v>
      </c>
      <c r="Q31" t="str">
        <f>VLOOKUP(B31,'Analysis 1.3'!$AA$1:$AF$1454,5,FALSE)</f>
        <v>Repeat</v>
      </c>
      <c r="R31" t="str">
        <f>VLOOKUP(B31,'Analysis 1.3'!$AA$1:$AF$1454,6,FALSE)</f>
        <v>Passive</v>
      </c>
      <c r="S31">
        <f>VLOOKUP(B31,'Analysis 1.3'!$AA$1:$AF$1454,4,FALSE)</f>
        <v>114.9958333333343</v>
      </c>
    </row>
    <row r="32" spans="1:19" x14ac:dyDescent="0.3">
      <c r="A32">
        <v>788290</v>
      </c>
      <c r="B32">
        <v>29</v>
      </c>
      <c r="C32" s="1" t="s">
        <v>105</v>
      </c>
      <c r="D32" s="3">
        <v>45167.049305555556</v>
      </c>
      <c r="E32" t="s">
        <v>97</v>
      </c>
      <c r="F32" t="s">
        <v>71</v>
      </c>
      <c r="G32">
        <v>9872</v>
      </c>
      <c r="H32" t="str">
        <f>VLOOKUP(B32,'Customers (2)'!$A$1:$F$2501,2,0)</f>
        <v>Spain</v>
      </c>
      <c r="I32" t="str">
        <f>VLOOKUP(B32,'Customers (2)'!$A$1:$F$2501,3,0)</f>
        <v>F</v>
      </c>
      <c r="J32">
        <f>VLOOKUP(B32,'Customers (2)'!$A$1:$F$2501,4,0)</f>
        <v>19</v>
      </c>
      <c r="K32" t="str">
        <f>VLOOKUP(B32,'Customers (2)'!$A$1:$F$2501,5,0)</f>
        <v>A</v>
      </c>
      <c r="L32" t="str">
        <f>VLOOKUP(B32,'Customers (2)'!$A$1:$F$2501,6,0)</f>
        <v>Young</v>
      </c>
      <c r="M32" t="str">
        <f t="shared" si="2"/>
        <v>August</v>
      </c>
      <c r="N32" t="str">
        <f t="shared" si="3"/>
        <v>Tuesday</v>
      </c>
      <c r="O32" t="str">
        <f t="shared" si="4"/>
        <v>01:11:00</v>
      </c>
      <c r="P32">
        <f t="shared" si="5"/>
        <v>1</v>
      </c>
      <c r="Q32" t="str">
        <f>VLOOKUP(B32,'Analysis 1.3'!$AA$1:$AF$1454,5,FALSE)</f>
        <v>Repeat</v>
      </c>
      <c r="R32" t="str">
        <f>VLOOKUP(B32,'Analysis 1.3'!$AA$1:$AF$1454,6,FALSE)</f>
        <v>Passive</v>
      </c>
      <c r="S32">
        <f>VLOOKUP(B32,'Analysis 1.3'!$AA$1:$AF$1454,4,FALSE)</f>
        <v>114.9958333333343</v>
      </c>
    </row>
    <row r="33" spans="1:33" x14ac:dyDescent="0.3">
      <c r="A33">
        <v>569318</v>
      </c>
      <c r="B33">
        <v>30</v>
      </c>
      <c r="C33" s="1" t="s">
        <v>100</v>
      </c>
      <c r="D33" s="2">
        <v>44972.0625</v>
      </c>
      <c r="E33" t="s">
        <v>96</v>
      </c>
      <c r="F33" t="s">
        <v>90</v>
      </c>
      <c r="G33">
        <v>3887</v>
      </c>
      <c r="H33" t="str">
        <f>VLOOKUP(B33,'Customers (2)'!$A$1:$F$2501,2,0)</f>
        <v>France</v>
      </c>
      <c r="I33" t="str">
        <f>VLOOKUP(B33,'Customers (2)'!$A$1:$F$2501,3,0)</f>
        <v>F</v>
      </c>
      <c r="J33">
        <f>VLOOKUP(B33,'Customers (2)'!$A$1:$F$2501,4,0)</f>
        <v>72</v>
      </c>
      <c r="K33" t="str">
        <f>VLOOKUP(B33,'Customers (2)'!$A$1:$F$2501,5,0)</f>
        <v>A</v>
      </c>
      <c r="L33" t="str">
        <f>VLOOKUP(B33,'Customers (2)'!$A$1:$F$2501,6,0)</f>
        <v>Senior</v>
      </c>
      <c r="M33" t="str">
        <f t="shared" si="2"/>
        <v>February</v>
      </c>
      <c r="N33" t="str">
        <f t="shared" si="3"/>
        <v>Wednesday</v>
      </c>
      <c r="O33" t="str">
        <f t="shared" si="4"/>
        <v>01:30:00</v>
      </c>
      <c r="P33">
        <f t="shared" si="5"/>
        <v>1</v>
      </c>
      <c r="Q33" t="str">
        <f>VLOOKUP(B33,'Analysis 1.3'!$AA$1:$AF$1454,5,FALSE)</f>
        <v>Repeat</v>
      </c>
      <c r="R33" t="str">
        <f>VLOOKUP(B33,'Analysis 1.3'!$AA$1:$AF$1454,6,FALSE)</f>
        <v>Lost</v>
      </c>
      <c r="S33">
        <f>VLOOKUP(B33,'Analysis 1.3'!$AA$1:$AF$1454,4,FALSE)</f>
        <v>237.95694444444234</v>
      </c>
    </row>
    <row r="34" spans="1:33" x14ac:dyDescent="0.3">
      <c r="A34">
        <v>998784</v>
      </c>
      <c r="B34">
        <v>30</v>
      </c>
      <c r="C34" s="1" t="s">
        <v>100</v>
      </c>
      <c r="D34" s="3">
        <v>45054.025000000001</v>
      </c>
      <c r="E34" t="s">
        <v>96</v>
      </c>
      <c r="F34" t="s">
        <v>78</v>
      </c>
      <c r="G34">
        <v>3801</v>
      </c>
      <c r="H34" t="str">
        <f>VLOOKUP(B34,'Customers (2)'!$A$1:$F$2501,2,0)</f>
        <v>France</v>
      </c>
      <c r="I34" t="str">
        <f>VLOOKUP(B34,'Customers (2)'!$A$1:$F$2501,3,0)</f>
        <v>F</v>
      </c>
      <c r="J34">
        <f>VLOOKUP(B34,'Customers (2)'!$A$1:$F$2501,4,0)</f>
        <v>72</v>
      </c>
      <c r="K34" t="str">
        <f>VLOOKUP(B34,'Customers (2)'!$A$1:$F$2501,5,0)</f>
        <v>A</v>
      </c>
      <c r="L34" t="str">
        <f>VLOOKUP(B34,'Customers (2)'!$A$1:$F$2501,6,0)</f>
        <v>Senior</v>
      </c>
      <c r="M34" t="str">
        <f t="shared" si="2"/>
        <v>May</v>
      </c>
      <c r="N34" t="str">
        <f t="shared" si="3"/>
        <v>Monday</v>
      </c>
      <c r="O34" t="str">
        <f t="shared" si="4"/>
        <v>00:36:00</v>
      </c>
      <c r="P34">
        <f t="shared" si="5"/>
        <v>0</v>
      </c>
      <c r="Q34" t="str">
        <f>VLOOKUP(B34,'Analysis 1.3'!$AA$1:$AF$1454,5,FALSE)</f>
        <v>Repeat</v>
      </c>
      <c r="R34" t="str">
        <f>VLOOKUP(B34,'Analysis 1.3'!$AA$1:$AF$1454,6,FALSE)</f>
        <v>Lost</v>
      </c>
      <c r="S34">
        <f>VLOOKUP(B34,'Analysis 1.3'!$AA$1:$AF$1454,4,FALSE)</f>
        <v>237.95694444444234</v>
      </c>
    </row>
    <row r="35" spans="1:33" x14ac:dyDescent="0.3">
      <c r="A35">
        <v>538560</v>
      </c>
      <c r="B35">
        <v>31</v>
      </c>
      <c r="C35" s="1" t="s">
        <v>99</v>
      </c>
      <c r="D35" s="2">
        <v>45231.01458333333</v>
      </c>
      <c r="E35" t="s">
        <v>97</v>
      </c>
      <c r="F35" t="s">
        <v>27</v>
      </c>
      <c r="G35">
        <v>9928</v>
      </c>
      <c r="H35" t="str">
        <f>VLOOKUP(B35,'Customers (2)'!$A$1:$F$2501,2,0)</f>
        <v>USA</v>
      </c>
      <c r="I35" t="str">
        <f>VLOOKUP(B35,'Customers (2)'!$A$1:$F$2501,3,0)</f>
        <v>M</v>
      </c>
      <c r="J35">
        <f>VLOOKUP(B35,'Customers (2)'!$A$1:$F$2501,4,0)</f>
        <v>22</v>
      </c>
      <c r="K35" t="str">
        <f>VLOOKUP(B35,'Customers (2)'!$A$1:$F$2501,5,0)</f>
        <v>A</v>
      </c>
      <c r="L35" t="str">
        <f>VLOOKUP(B35,'Customers (2)'!$A$1:$F$2501,6,0)</f>
        <v>Young</v>
      </c>
      <c r="M35" t="str">
        <f t="shared" si="2"/>
        <v>November</v>
      </c>
      <c r="N35" t="str">
        <f t="shared" si="3"/>
        <v>Wednesday</v>
      </c>
      <c r="O35" t="str">
        <f t="shared" si="4"/>
        <v>00:21:00</v>
      </c>
      <c r="P35">
        <f t="shared" si="5"/>
        <v>0</v>
      </c>
      <c r="Q35" t="str">
        <f>VLOOKUP(B35,'Analysis 1.3'!$AA$1:$AF$1454,5,FALSE)</f>
        <v>Repeat</v>
      </c>
      <c r="R35" t="str">
        <f>VLOOKUP(B35,'Analysis 1.3'!$AA$1:$AF$1454,6,FALSE)</f>
        <v>Recent</v>
      </c>
      <c r="S35">
        <f>VLOOKUP(B35,'Analysis 1.3'!$AA$1:$AF$1454,4,FALSE)</f>
        <v>60.96736111111386</v>
      </c>
    </row>
    <row r="36" spans="1:33" x14ac:dyDescent="0.3">
      <c r="A36">
        <v>552420</v>
      </c>
      <c r="B36">
        <v>31</v>
      </c>
      <c r="C36" s="1" t="s">
        <v>99</v>
      </c>
      <c r="D36" s="2">
        <v>45131.981249999997</v>
      </c>
      <c r="E36" t="s">
        <v>96</v>
      </c>
      <c r="F36" t="s">
        <v>6</v>
      </c>
      <c r="G36">
        <v>3937</v>
      </c>
      <c r="H36" t="str">
        <f>VLOOKUP(B36,'Customers (2)'!$A$1:$F$2501,2,0)</f>
        <v>USA</v>
      </c>
      <c r="I36" t="str">
        <f>VLOOKUP(B36,'Customers (2)'!$A$1:$F$2501,3,0)</f>
        <v>M</v>
      </c>
      <c r="J36">
        <f>VLOOKUP(B36,'Customers (2)'!$A$1:$F$2501,4,0)</f>
        <v>22</v>
      </c>
      <c r="K36" t="str">
        <f>VLOOKUP(B36,'Customers (2)'!$A$1:$F$2501,5,0)</f>
        <v>A</v>
      </c>
      <c r="L36" t="str">
        <f>VLOOKUP(B36,'Customers (2)'!$A$1:$F$2501,6,0)</f>
        <v>Young</v>
      </c>
      <c r="M36" t="str">
        <f t="shared" si="2"/>
        <v>July</v>
      </c>
      <c r="N36" t="str">
        <f t="shared" si="3"/>
        <v>Monday</v>
      </c>
      <c r="O36" t="str">
        <f t="shared" si="4"/>
        <v>23:33:00</v>
      </c>
      <c r="P36">
        <f t="shared" si="5"/>
        <v>23</v>
      </c>
      <c r="Q36" t="str">
        <f>VLOOKUP(B36,'Analysis 1.3'!$AA$1:$AF$1454,5,FALSE)</f>
        <v>Repeat</v>
      </c>
      <c r="R36" t="str">
        <f>VLOOKUP(B36,'Analysis 1.3'!$AA$1:$AF$1454,6,FALSE)</f>
        <v>Recent</v>
      </c>
      <c r="S36">
        <f>VLOOKUP(B36,'Analysis 1.3'!$AA$1:$AF$1454,4,FALSE)</f>
        <v>60.96736111111386</v>
      </c>
      <c r="AF36" s="4" t="s">
        <v>352</v>
      </c>
      <c r="AG36">
        <f>QUARTILE(J2:J2501,1)</f>
        <v>35</v>
      </c>
    </row>
    <row r="37" spans="1:33" x14ac:dyDescent="0.3">
      <c r="A37">
        <v>597539</v>
      </c>
      <c r="B37">
        <v>31</v>
      </c>
      <c r="C37" s="1" t="s">
        <v>99</v>
      </c>
      <c r="D37" s="2">
        <v>45161.050694444442</v>
      </c>
      <c r="E37" t="s">
        <v>191</v>
      </c>
      <c r="F37" t="s">
        <v>40</v>
      </c>
      <c r="G37">
        <v>6892</v>
      </c>
      <c r="H37" t="str">
        <f>VLOOKUP(B37,'Customers (2)'!$A$1:$F$2501,2,0)</f>
        <v>USA</v>
      </c>
      <c r="I37" t="str">
        <f>VLOOKUP(B37,'Customers (2)'!$A$1:$F$2501,3,0)</f>
        <v>M</v>
      </c>
      <c r="J37">
        <f>VLOOKUP(B37,'Customers (2)'!$A$1:$F$2501,4,0)</f>
        <v>22</v>
      </c>
      <c r="K37" t="str">
        <f>VLOOKUP(B37,'Customers (2)'!$A$1:$F$2501,5,0)</f>
        <v>A</v>
      </c>
      <c r="L37" t="str">
        <f>VLOOKUP(B37,'Customers (2)'!$A$1:$F$2501,6,0)</f>
        <v>Young</v>
      </c>
      <c r="M37" t="str">
        <f t="shared" si="2"/>
        <v>August</v>
      </c>
      <c r="N37" t="str">
        <f t="shared" si="3"/>
        <v>Wednesday</v>
      </c>
      <c r="O37" t="str">
        <f t="shared" si="4"/>
        <v>01:13:00</v>
      </c>
      <c r="P37">
        <f t="shared" si="5"/>
        <v>1</v>
      </c>
      <c r="Q37" t="str">
        <f>VLOOKUP(B37,'Analysis 1.3'!$AA$1:$AF$1454,5,FALSE)</f>
        <v>Repeat</v>
      </c>
      <c r="R37" t="str">
        <f>VLOOKUP(B37,'Analysis 1.3'!$AA$1:$AF$1454,6,FALSE)</f>
        <v>Recent</v>
      </c>
      <c r="S37">
        <f>VLOOKUP(B37,'Analysis 1.3'!$AA$1:$AF$1454,4,FALSE)</f>
        <v>60.96736111111386</v>
      </c>
      <c r="W37" s="4" t="s">
        <v>352</v>
      </c>
      <c r="X37">
        <f>QUARTILE(G2:G2501,1)</f>
        <v>2364</v>
      </c>
      <c r="AF37" s="4" t="s">
        <v>353</v>
      </c>
      <c r="AG37">
        <f>QUARTILE(J2:J2501,3)</f>
        <v>71</v>
      </c>
    </row>
    <row r="38" spans="1:33" x14ac:dyDescent="0.3">
      <c r="A38">
        <v>1546512</v>
      </c>
      <c r="B38">
        <v>33</v>
      </c>
      <c r="C38" s="1" t="s">
        <v>105</v>
      </c>
      <c r="D38" s="3">
        <v>45284.038888888892</v>
      </c>
      <c r="F38" t="s">
        <v>43</v>
      </c>
      <c r="G38">
        <v>9521</v>
      </c>
      <c r="H38" t="str">
        <f>VLOOKUP(B38,'Customers (2)'!$A$1:$F$2501,2,0)</f>
        <v>Spain</v>
      </c>
      <c r="I38" t="str">
        <f>VLOOKUP(B38,'Customers (2)'!$A$1:$F$2501,3,0)</f>
        <v>M</v>
      </c>
      <c r="J38">
        <f>VLOOKUP(B38,'Customers (2)'!$A$1:$F$2501,4,0)</f>
        <v>53</v>
      </c>
      <c r="K38" t="str">
        <f>VLOOKUP(B38,'Customers (2)'!$A$1:$F$2501,5,0)</f>
        <v>A</v>
      </c>
      <c r="L38" t="str">
        <f>VLOOKUP(B38,'Customers (2)'!$A$1:$F$2501,6,0)</f>
        <v>Middle</v>
      </c>
      <c r="M38" t="str">
        <f t="shared" si="2"/>
        <v>December</v>
      </c>
      <c r="N38" t="str">
        <f t="shared" si="3"/>
        <v>Sunday</v>
      </c>
      <c r="O38" t="str">
        <f t="shared" si="4"/>
        <v>00:56:00</v>
      </c>
      <c r="P38">
        <f t="shared" si="5"/>
        <v>0</v>
      </c>
      <c r="Q38" t="str">
        <f>VLOOKUP(B38,'Analysis 1.3'!$AA$1:$AF$1454,5,FALSE)</f>
        <v>One time</v>
      </c>
      <c r="R38" t="str">
        <f>VLOOKUP(B38,'Analysis 1.3'!$AA$1:$AF$1454,6,FALSE)</f>
        <v>Recent</v>
      </c>
      <c r="S38">
        <f>VLOOKUP(B38,'Analysis 1.3'!$AA$1:$AF$1454,4,FALSE)</f>
        <v>7.9430555555518367</v>
      </c>
      <c r="W38" s="4" t="s">
        <v>353</v>
      </c>
      <c r="X38">
        <f>QUARTILE(G2:G2501,3)</f>
        <v>7439.25</v>
      </c>
      <c r="AF38" s="4" t="s">
        <v>354</v>
      </c>
      <c r="AG38">
        <f>AG37-AG36</f>
        <v>36</v>
      </c>
    </row>
    <row r="39" spans="1:33" x14ac:dyDescent="0.3">
      <c r="A39">
        <v>1617524</v>
      </c>
      <c r="B39">
        <v>34</v>
      </c>
      <c r="C39" s="1" t="s">
        <v>101</v>
      </c>
      <c r="D39" s="3">
        <v>44968.987500000003</v>
      </c>
      <c r="E39" t="s">
        <v>96</v>
      </c>
      <c r="F39" t="s">
        <v>43</v>
      </c>
      <c r="G39">
        <v>1527</v>
      </c>
      <c r="H39" t="str">
        <f>VLOOKUP(B39,'Customers (2)'!$A$1:$F$2501,2,0)</f>
        <v>Australia</v>
      </c>
      <c r="I39" t="str">
        <f>VLOOKUP(B39,'Customers (2)'!$A$1:$F$2501,3,0)</f>
        <v>F</v>
      </c>
      <c r="J39">
        <f>VLOOKUP(B39,'Customers (2)'!$A$1:$F$2501,4,0)</f>
        <v>20</v>
      </c>
      <c r="K39" t="str">
        <f>VLOOKUP(B39,'Customers (2)'!$A$1:$F$2501,5,0)</f>
        <v>A</v>
      </c>
      <c r="L39" t="str">
        <f>VLOOKUP(B39,'Customers (2)'!$A$1:$F$2501,6,0)</f>
        <v>Young</v>
      </c>
      <c r="M39" t="str">
        <f t="shared" si="2"/>
        <v>February</v>
      </c>
      <c r="N39" t="str">
        <f t="shared" si="3"/>
        <v>Saturday</v>
      </c>
      <c r="O39" t="str">
        <f t="shared" si="4"/>
        <v>23:42:00</v>
      </c>
      <c r="P39">
        <f t="shared" si="5"/>
        <v>23</v>
      </c>
      <c r="Q39" t="str">
        <f>VLOOKUP(B39,'Analysis 1.3'!$AA$1:$AF$1454,5,FALSE)</f>
        <v>One time</v>
      </c>
      <c r="R39" t="str">
        <f>VLOOKUP(B39,'Analysis 1.3'!$AA$1:$AF$1454,6,FALSE)</f>
        <v>Lost</v>
      </c>
      <c r="S39">
        <f>VLOOKUP(B39,'Analysis 1.3'!$AA$1:$AF$1454,4,FALSE)</f>
        <v>322.99444444444089</v>
      </c>
      <c r="W39" s="4" t="s">
        <v>354</v>
      </c>
      <c r="X39">
        <f>X38-X37</f>
        <v>5075.25</v>
      </c>
      <c r="AF39" s="4"/>
    </row>
    <row r="40" spans="1:33" x14ac:dyDescent="0.3">
      <c r="A40">
        <v>604405</v>
      </c>
      <c r="B40">
        <v>36</v>
      </c>
      <c r="C40" s="1" t="s">
        <v>99</v>
      </c>
      <c r="D40" s="2">
        <v>45238.036805555559</v>
      </c>
      <c r="E40" t="s">
        <v>98</v>
      </c>
      <c r="F40" t="s">
        <v>60</v>
      </c>
      <c r="G40">
        <v>6944</v>
      </c>
      <c r="H40" t="str">
        <f>VLOOKUP(B40,'Customers (2)'!$A$1:$F$2501,2,0)</f>
        <v>USA</v>
      </c>
      <c r="I40" t="str">
        <f>VLOOKUP(B40,'Customers (2)'!$A$1:$F$2501,3,0)</f>
        <v>M</v>
      </c>
      <c r="J40">
        <f>VLOOKUP(B40,'Customers (2)'!$A$1:$F$2501,4,0)</f>
        <v>63</v>
      </c>
      <c r="K40" t="str">
        <f>VLOOKUP(B40,'Customers (2)'!$A$1:$F$2501,5,0)</f>
        <v>A</v>
      </c>
      <c r="L40" t="str">
        <f>VLOOKUP(B40,'Customers (2)'!$A$1:$F$2501,6,0)</f>
        <v>Senior</v>
      </c>
      <c r="M40" t="str">
        <f t="shared" si="2"/>
        <v>November</v>
      </c>
      <c r="N40" t="str">
        <f t="shared" si="3"/>
        <v>Wednesday</v>
      </c>
      <c r="O40" t="str">
        <f t="shared" si="4"/>
        <v>00:53:00</v>
      </c>
      <c r="P40">
        <f t="shared" si="5"/>
        <v>0</v>
      </c>
      <c r="Q40" t="str">
        <f>VLOOKUP(B40,'Analysis 1.3'!$AA$1:$AF$1454,5,FALSE)</f>
        <v>One time</v>
      </c>
      <c r="R40" t="str">
        <f>VLOOKUP(B40,'Analysis 1.3'!$AA$1:$AF$1454,6,FALSE)</f>
        <v>Recent</v>
      </c>
      <c r="S40">
        <f>VLOOKUP(B40,'Analysis 1.3'!$AA$1:$AF$1454,4,FALSE)</f>
        <v>53.945138888884685</v>
      </c>
      <c r="W40" s="4"/>
      <c r="AF40" s="4"/>
    </row>
    <row r="41" spans="1:33" x14ac:dyDescent="0.3">
      <c r="A41">
        <v>1243085</v>
      </c>
      <c r="B41">
        <v>39</v>
      </c>
      <c r="C41" s="1" t="s">
        <v>99</v>
      </c>
      <c r="D41" s="3">
        <v>45241.068749999999</v>
      </c>
      <c r="E41" t="s">
        <v>191</v>
      </c>
      <c r="F41" t="s">
        <v>87</v>
      </c>
      <c r="G41">
        <v>6819</v>
      </c>
      <c r="H41" t="str">
        <f>VLOOKUP(B41,'Customers (2)'!$A$1:$F$2501,2,0)</f>
        <v>USA</v>
      </c>
      <c r="I41" t="str">
        <f>VLOOKUP(B41,'Customers (2)'!$A$1:$F$2501,3,0)</f>
        <v>F</v>
      </c>
      <c r="J41">
        <f>VLOOKUP(B41,'Customers (2)'!$A$1:$F$2501,4,0)</f>
        <v>46</v>
      </c>
      <c r="K41" t="str">
        <f>VLOOKUP(B41,'Customers (2)'!$A$1:$F$2501,5,0)</f>
        <v>A</v>
      </c>
      <c r="L41" t="str">
        <f>VLOOKUP(B41,'Customers (2)'!$A$1:$F$2501,6,0)</f>
        <v>Middle</v>
      </c>
      <c r="M41" t="str">
        <f t="shared" si="2"/>
        <v>November</v>
      </c>
      <c r="N41" t="str">
        <f t="shared" si="3"/>
        <v>Saturday</v>
      </c>
      <c r="O41" t="str">
        <f t="shared" si="4"/>
        <v>01:39:00</v>
      </c>
      <c r="P41">
        <f t="shared" si="5"/>
        <v>1</v>
      </c>
      <c r="Q41" t="str">
        <f>VLOOKUP(B41,'Analysis 1.3'!$AA$1:$AF$1454,5,FALSE)</f>
        <v>One time</v>
      </c>
      <c r="R41" t="str">
        <f>VLOOKUP(B41,'Analysis 1.3'!$AA$1:$AF$1454,6,FALSE)</f>
        <v>Recent</v>
      </c>
      <c r="S41">
        <f>VLOOKUP(B41,'Analysis 1.3'!$AA$1:$AF$1454,4,FALSE)</f>
        <v>50.913194444445253</v>
      </c>
      <c r="W41" s="4" t="s">
        <v>355</v>
      </c>
      <c r="X41">
        <f>X38+(1.5*X39)</f>
        <v>15052.125</v>
      </c>
      <c r="AF41" s="4" t="s">
        <v>355</v>
      </c>
      <c r="AG41">
        <f>AG37+(1.58*AG38)</f>
        <v>127.88</v>
      </c>
    </row>
    <row r="42" spans="1:33" x14ac:dyDescent="0.3">
      <c r="A42">
        <v>245474</v>
      </c>
      <c r="B42">
        <v>40</v>
      </c>
      <c r="C42" s="1" t="s">
        <v>101</v>
      </c>
      <c r="D42" s="2">
        <v>45248.967361111114</v>
      </c>
      <c r="E42" t="s">
        <v>96</v>
      </c>
      <c r="F42" t="s">
        <v>70</v>
      </c>
      <c r="G42">
        <v>3933</v>
      </c>
      <c r="H42" t="str">
        <f>VLOOKUP(B42,'Customers (2)'!$A$1:$F$2501,2,0)</f>
        <v>Australia</v>
      </c>
      <c r="I42" t="str">
        <f>VLOOKUP(B42,'Customers (2)'!$A$1:$F$2501,3,0)</f>
        <v>F</v>
      </c>
      <c r="J42">
        <f>VLOOKUP(B42,'Customers (2)'!$A$1:$F$2501,4,0)</f>
        <v>37</v>
      </c>
      <c r="K42" t="str">
        <f>VLOOKUP(B42,'Customers (2)'!$A$1:$F$2501,5,0)</f>
        <v>A</v>
      </c>
      <c r="L42" t="str">
        <f>VLOOKUP(B42,'Customers (2)'!$A$1:$F$2501,6,0)</f>
        <v>Middle</v>
      </c>
      <c r="M42" t="str">
        <f t="shared" si="2"/>
        <v>November</v>
      </c>
      <c r="N42" t="str">
        <f t="shared" si="3"/>
        <v>Saturday</v>
      </c>
      <c r="O42" t="str">
        <f t="shared" si="4"/>
        <v>23:13:00</v>
      </c>
      <c r="P42">
        <f t="shared" si="5"/>
        <v>23</v>
      </c>
      <c r="Q42" t="str">
        <f>VLOOKUP(B42,'Analysis 1.3'!$AA$1:$AF$1454,5,FALSE)</f>
        <v>Repeat</v>
      </c>
      <c r="R42" t="str">
        <f>VLOOKUP(B42,'Analysis 1.3'!$AA$1:$AF$1454,6,FALSE)</f>
        <v>Recent</v>
      </c>
      <c r="S42">
        <f>VLOOKUP(B42,'Analysis 1.3'!$AA$1:$AF$1454,4,FALSE)</f>
        <v>43.014583333329938</v>
      </c>
      <c r="W42" s="4" t="s">
        <v>356</v>
      </c>
      <c r="X42">
        <f>X37-(1.5*X39)</f>
        <v>-5248.875</v>
      </c>
      <c r="AF42" s="4" t="s">
        <v>356</v>
      </c>
      <c r="AG42">
        <f>AG36-(1.5*AG38)</f>
        <v>-19</v>
      </c>
    </row>
    <row r="43" spans="1:33" x14ac:dyDescent="0.3">
      <c r="A43">
        <v>588730</v>
      </c>
      <c r="B43">
        <v>40</v>
      </c>
      <c r="C43" s="1" t="s">
        <v>101</v>
      </c>
      <c r="D43" s="2">
        <v>45163.013888888891</v>
      </c>
      <c r="E43" t="s">
        <v>96</v>
      </c>
      <c r="F43" t="s">
        <v>5</v>
      </c>
      <c r="G43">
        <v>238</v>
      </c>
      <c r="H43" t="str">
        <f>VLOOKUP(B43,'Customers (2)'!$A$1:$F$2501,2,0)</f>
        <v>Australia</v>
      </c>
      <c r="I43" t="str">
        <f>VLOOKUP(B43,'Customers (2)'!$A$1:$F$2501,3,0)</f>
        <v>F</v>
      </c>
      <c r="J43">
        <f>VLOOKUP(B43,'Customers (2)'!$A$1:$F$2501,4,0)</f>
        <v>37</v>
      </c>
      <c r="K43" t="str">
        <f>VLOOKUP(B43,'Customers (2)'!$A$1:$F$2501,5,0)</f>
        <v>A</v>
      </c>
      <c r="L43" t="str">
        <f>VLOOKUP(B43,'Customers (2)'!$A$1:$F$2501,6,0)</f>
        <v>Middle</v>
      </c>
      <c r="M43" t="str">
        <f t="shared" si="2"/>
        <v>August</v>
      </c>
      <c r="N43" t="str">
        <f t="shared" si="3"/>
        <v>Friday</v>
      </c>
      <c r="O43" t="str">
        <f t="shared" si="4"/>
        <v>00:20:00</v>
      </c>
      <c r="P43">
        <f t="shared" si="5"/>
        <v>0</v>
      </c>
      <c r="Q43" t="str">
        <f>VLOOKUP(B43,'Analysis 1.3'!$AA$1:$AF$1454,5,FALSE)</f>
        <v>Repeat</v>
      </c>
      <c r="R43" t="str">
        <f>VLOOKUP(B43,'Analysis 1.3'!$AA$1:$AF$1454,6,FALSE)</f>
        <v>Recent</v>
      </c>
      <c r="S43">
        <f>VLOOKUP(B43,'Analysis 1.3'!$AA$1:$AF$1454,4,FALSE)</f>
        <v>43.014583333329938</v>
      </c>
    </row>
    <row r="44" spans="1:33" x14ac:dyDescent="0.3">
      <c r="A44">
        <v>926206</v>
      </c>
      <c r="B44">
        <v>41</v>
      </c>
      <c r="C44" s="1" t="s">
        <v>101</v>
      </c>
      <c r="D44" s="3">
        <v>44982.958333333336</v>
      </c>
      <c r="E44" t="s">
        <v>97</v>
      </c>
      <c r="F44" t="s">
        <v>77</v>
      </c>
      <c r="G44">
        <v>3952</v>
      </c>
      <c r="H44" t="str">
        <f>VLOOKUP(B44,'Customers (2)'!$A$1:$F$2501,2,0)</f>
        <v>Australia</v>
      </c>
      <c r="I44" t="str">
        <f>VLOOKUP(B44,'Customers (2)'!$A$1:$F$2501,3,0)</f>
        <v>F</v>
      </c>
      <c r="J44">
        <f>VLOOKUP(B44,'Customers (2)'!$A$1:$F$2501,4,0)</f>
        <v>42</v>
      </c>
      <c r="K44" t="str">
        <f>VLOOKUP(B44,'Customers (2)'!$A$1:$F$2501,5,0)</f>
        <v>A</v>
      </c>
      <c r="L44" t="str">
        <f>VLOOKUP(B44,'Customers (2)'!$A$1:$F$2501,6,0)</f>
        <v>Middle</v>
      </c>
      <c r="M44" t="str">
        <f t="shared" si="2"/>
        <v>February</v>
      </c>
      <c r="N44" t="str">
        <f t="shared" si="3"/>
        <v>Saturday</v>
      </c>
      <c r="O44" t="str">
        <f t="shared" si="4"/>
        <v>23:00:00</v>
      </c>
      <c r="P44">
        <f t="shared" si="5"/>
        <v>23</v>
      </c>
      <c r="Q44" t="str">
        <f>VLOOKUP(B44,'Analysis 1.3'!$AA$1:$AF$1454,5,FALSE)</f>
        <v>One time</v>
      </c>
      <c r="R44" t="str">
        <f>VLOOKUP(B44,'Analysis 1.3'!$AA$1:$AF$1454,6,FALSE)</f>
        <v>Lost</v>
      </c>
      <c r="S44">
        <f>VLOOKUP(B44,'Analysis 1.3'!$AA$1:$AF$1454,4,FALSE)</f>
        <v>309.02361111110804</v>
      </c>
    </row>
    <row r="45" spans="1:33" x14ac:dyDescent="0.3">
      <c r="A45">
        <v>310303</v>
      </c>
      <c r="B45">
        <v>42</v>
      </c>
      <c r="C45" s="1" t="s">
        <v>105</v>
      </c>
      <c r="D45" s="2">
        <v>45135.019444444442</v>
      </c>
      <c r="E45" t="s">
        <v>96</v>
      </c>
      <c r="F45" t="s">
        <v>24</v>
      </c>
      <c r="G45">
        <v>369</v>
      </c>
      <c r="H45" t="str">
        <f>VLOOKUP(B45,'Customers (2)'!$A$1:$F$2501,2,0)</f>
        <v>Spain</v>
      </c>
      <c r="I45" t="str">
        <f>VLOOKUP(B45,'Customers (2)'!$A$1:$F$2501,3,0)</f>
        <v>F</v>
      </c>
      <c r="J45">
        <f>VLOOKUP(B45,'Customers (2)'!$A$1:$F$2501,4,0)</f>
        <v>43</v>
      </c>
      <c r="K45" t="str">
        <f>VLOOKUP(B45,'Customers (2)'!$A$1:$F$2501,5,0)</f>
        <v>A</v>
      </c>
      <c r="L45" t="str">
        <f>VLOOKUP(B45,'Customers (2)'!$A$1:$F$2501,6,0)</f>
        <v>Middle</v>
      </c>
      <c r="M45" t="str">
        <f t="shared" si="2"/>
        <v>July</v>
      </c>
      <c r="N45" t="str">
        <f t="shared" si="3"/>
        <v>Friday</v>
      </c>
      <c r="O45" t="str">
        <f t="shared" si="4"/>
        <v>00:28:00</v>
      </c>
      <c r="P45">
        <f t="shared" si="5"/>
        <v>0</v>
      </c>
      <c r="Q45" t="str">
        <f>VLOOKUP(B45,'Analysis 1.3'!$AA$1:$AF$1454,5,FALSE)</f>
        <v>Repeat</v>
      </c>
      <c r="R45" t="str">
        <f>VLOOKUP(B45,'Analysis 1.3'!$AA$1:$AF$1454,6,FALSE)</f>
        <v>Passive</v>
      </c>
      <c r="S45">
        <f>VLOOKUP(B45,'Analysis 1.3'!$AA$1:$AF$1454,4,FALSE)</f>
        <v>156.96250000000146</v>
      </c>
    </row>
    <row r="46" spans="1:33" x14ac:dyDescent="0.3">
      <c r="A46">
        <v>1641043</v>
      </c>
      <c r="B46">
        <v>42</v>
      </c>
      <c r="C46" s="1" t="s">
        <v>105</v>
      </c>
      <c r="D46" s="3">
        <v>44976.959722222222</v>
      </c>
      <c r="E46" t="s">
        <v>96</v>
      </c>
      <c r="F46" t="s">
        <v>4</v>
      </c>
      <c r="G46">
        <v>8182</v>
      </c>
      <c r="H46" t="str">
        <f>VLOOKUP(B46,'Customers (2)'!$A$1:$F$2501,2,0)</f>
        <v>Spain</v>
      </c>
      <c r="I46" t="str">
        <f>VLOOKUP(B46,'Customers (2)'!$A$1:$F$2501,3,0)</f>
        <v>F</v>
      </c>
      <c r="J46">
        <f>VLOOKUP(B46,'Customers (2)'!$A$1:$F$2501,4,0)</f>
        <v>43</v>
      </c>
      <c r="K46" t="str">
        <f>VLOOKUP(B46,'Customers (2)'!$A$1:$F$2501,5,0)</f>
        <v>A</v>
      </c>
      <c r="L46" t="str">
        <f>VLOOKUP(B46,'Customers (2)'!$A$1:$F$2501,6,0)</f>
        <v>Middle</v>
      </c>
      <c r="M46" t="str">
        <f t="shared" si="2"/>
        <v>February</v>
      </c>
      <c r="N46" t="str">
        <f t="shared" si="3"/>
        <v>Sunday</v>
      </c>
      <c r="O46" t="str">
        <f t="shared" si="4"/>
        <v>23:02:00</v>
      </c>
      <c r="P46">
        <f t="shared" si="5"/>
        <v>23</v>
      </c>
      <c r="Q46" t="str">
        <f>VLOOKUP(B46,'Analysis 1.3'!$AA$1:$AF$1454,5,FALSE)</f>
        <v>Repeat</v>
      </c>
      <c r="R46" t="str">
        <f>VLOOKUP(B46,'Analysis 1.3'!$AA$1:$AF$1454,6,FALSE)</f>
        <v>Passive</v>
      </c>
      <c r="S46">
        <f>VLOOKUP(B46,'Analysis 1.3'!$AA$1:$AF$1454,4,FALSE)</f>
        <v>156.96250000000146</v>
      </c>
    </row>
    <row r="47" spans="1:33" x14ac:dyDescent="0.3">
      <c r="A47">
        <v>276698</v>
      </c>
      <c r="B47">
        <v>43</v>
      </c>
      <c r="C47" s="1" t="s">
        <v>106</v>
      </c>
      <c r="D47" s="2">
        <v>45057.045138888891</v>
      </c>
      <c r="E47" t="s">
        <v>96</v>
      </c>
      <c r="F47" t="s">
        <v>66</v>
      </c>
      <c r="G47">
        <v>9942</v>
      </c>
      <c r="H47" t="str">
        <f>VLOOKUP(B47,'Customers (2)'!$A$1:$F$2501,2,0)</f>
        <v>Singapore</v>
      </c>
      <c r="I47" t="str">
        <f>VLOOKUP(B47,'Customers (2)'!$A$1:$F$2501,3,0)</f>
        <v>F</v>
      </c>
      <c r="J47">
        <f>VLOOKUP(B47,'Customers (2)'!$A$1:$F$2501,4,0)</f>
        <v>55</v>
      </c>
      <c r="K47" t="str">
        <f>VLOOKUP(B47,'Customers (2)'!$A$1:$F$2501,5,0)</f>
        <v>A</v>
      </c>
      <c r="L47" t="str">
        <f>VLOOKUP(B47,'Customers (2)'!$A$1:$F$2501,6,0)</f>
        <v>Middle</v>
      </c>
      <c r="M47" t="str">
        <f t="shared" si="2"/>
        <v>May</v>
      </c>
      <c r="N47" t="str">
        <f t="shared" si="3"/>
        <v>Thursday</v>
      </c>
      <c r="O47" t="str">
        <f t="shared" si="4"/>
        <v>01:05:00</v>
      </c>
      <c r="P47">
        <f t="shared" si="5"/>
        <v>1</v>
      </c>
      <c r="Q47" t="str">
        <f>VLOOKUP(B47,'Analysis 1.3'!$AA$1:$AF$1454,5,FALSE)</f>
        <v>Repeat</v>
      </c>
      <c r="R47" t="str">
        <f>VLOOKUP(B47,'Analysis 1.3'!$AA$1:$AF$1454,6,FALSE)</f>
        <v>Passive</v>
      </c>
      <c r="S47">
        <f>VLOOKUP(B47,'Analysis 1.3'!$AA$1:$AF$1454,4,FALSE)</f>
        <v>103.01041666666424</v>
      </c>
    </row>
    <row r="48" spans="1:33" x14ac:dyDescent="0.3">
      <c r="A48">
        <v>372217</v>
      </c>
      <c r="B48">
        <v>43</v>
      </c>
      <c r="C48" s="1" t="s">
        <v>106</v>
      </c>
      <c r="D48" s="2">
        <v>45188.97152777778</v>
      </c>
      <c r="E48" t="s">
        <v>96</v>
      </c>
      <c r="F48" t="s">
        <v>43</v>
      </c>
      <c r="G48">
        <v>6713</v>
      </c>
      <c r="H48" t="str">
        <f>VLOOKUP(B48,'Customers (2)'!$A$1:$F$2501,2,0)</f>
        <v>Singapore</v>
      </c>
      <c r="I48" t="str">
        <f>VLOOKUP(B48,'Customers (2)'!$A$1:$F$2501,3,0)</f>
        <v>F</v>
      </c>
      <c r="J48">
        <f>VLOOKUP(B48,'Customers (2)'!$A$1:$F$2501,4,0)</f>
        <v>55</v>
      </c>
      <c r="K48" t="str">
        <f>VLOOKUP(B48,'Customers (2)'!$A$1:$F$2501,5,0)</f>
        <v>A</v>
      </c>
      <c r="L48" t="str">
        <f>VLOOKUP(B48,'Customers (2)'!$A$1:$F$2501,6,0)</f>
        <v>Middle</v>
      </c>
      <c r="M48" t="str">
        <f t="shared" si="2"/>
        <v>September</v>
      </c>
      <c r="N48" t="str">
        <f t="shared" si="3"/>
        <v>Tuesday</v>
      </c>
      <c r="O48" t="str">
        <f t="shared" si="4"/>
        <v>23:19:00</v>
      </c>
      <c r="P48">
        <f t="shared" si="5"/>
        <v>23</v>
      </c>
      <c r="Q48" t="str">
        <f>VLOOKUP(B48,'Analysis 1.3'!$AA$1:$AF$1454,5,FALSE)</f>
        <v>Repeat</v>
      </c>
      <c r="R48" t="str">
        <f>VLOOKUP(B48,'Analysis 1.3'!$AA$1:$AF$1454,6,FALSE)</f>
        <v>Passive</v>
      </c>
      <c r="S48">
        <f>VLOOKUP(B48,'Analysis 1.3'!$AA$1:$AF$1454,4,FALSE)</f>
        <v>103.01041666666424</v>
      </c>
    </row>
    <row r="49" spans="1:19" x14ac:dyDescent="0.3">
      <c r="A49">
        <v>572449</v>
      </c>
      <c r="B49">
        <v>43</v>
      </c>
      <c r="C49" s="1" t="s">
        <v>106</v>
      </c>
      <c r="D49" s="2">
        <v>45047.995833333334</v>
      </c>
      <c r="E49" t="s">
        <v>98</v>
      </c>
      <c r="F49" t="s">
        <v>87</v>
      </c>
      <c r="G49">
        <v>2289</v>
      </c>
      <c r="H49" t="str">
        <f>VLOOKUP(B49,'Customers (2)'!$A$1:$F$2501,2,0)</f>
        <v>Singapore</v>
      </c>
      <c r="I49" t="str">
        <f>VLOOKUP(B49,'Customers (2)'!$A$1:$F$2501,3,0)</f>
        <v>F</v>
      </c>
      <c r="J49">
        <f>VLOOKUP(B49,'Customers (2)'!$A$1:$F$2501,4,0)</f>
        <v>55</v>
      </c>
      <c r="K49" t="str">
        <f>VLOOKUP(B49,'Customers (2)'!$A$1:$F$2501,5,0)</f>
        <v>A</v>
      </c>
      <c r="L49" t="str">
        <f>VLOOKUP(B49,'Customers (2)'!$A$1:$F$2501,6,0)</f>
        <v>Middle</v>
      </c>
      <c r="M49" t="str">
        <f t="shared" si="2"/>
        <v>May</v>
      </c>
      <c r="N49" t="str">
        <f t="shared" si="3"/>
        <v>Monday</v>
      </c>
      <c r="O49" t="str">
        <f t="shared" si="4"/>
        <v>23:54:00</v>
      </c>
      <c r="P49">
        <f t="shared" si="5"/>
        <v>23</v>
      </c>
      <c r="Q49" t="str">
        <f>VLOOKUP(B49,'Analysis 1.3'!$AA$1:$AF$1454,5,FALSE)</f>
        <v>Repeat</v>
      </c>
      <c r="R49" t="str">
        <f>VLOOKUP(B49,'Analysis 1.3'!$AA$1:$AF$1454,6,FALSE)</f>
        <v>Passive</v>
      </c>
      <c r="S49">
        <f>VLOOKUP(B49,'Analysis 1.3'!$AA$1:$AF$1454,4,FALSE)</f>
        <v>103.01041666666424</v>
      </c>
    </row>
    <row r="50" spans="1:19" x14ac:dyDescent="0.3">
      <c r="A50">
        <v>1219662</v>
      </c>
      <c r="B50">
        <v>45</v>
      </c>
      <c r="C50" s="1" t="s">
        <v>99</v>
      </c>
      <c r="D50" s="3">
        <v>45056.959722222222</v>
      </c>
      <c r="E50" t="s">
        <v>191</v>
      </c>
      <c r="F50" t="s">
        <v>23</v>
      </c>
      <c r="G50">
        <v>8683</v>
      </c>
      <c r="H50" t="str">
        <f>VLOOKUP(B50,'Customers (2)'!$A$1:$F$2501,2,0)</f>
        <v>USA</v>
      </c>
      <c r="I50" t="str">
        <f>VLOOKUP(B50,'Customers (2)'!$A$1:$F$2501,3,0)</f>
        <v>M</v>
      </c>
      <c r="J50">
        <f>VLOOKUP(B50,'Customers (2)'!$A$1:$F$2501,4,0)</f>
        <v>89</v>
      </c>
      <c r="K50" t="str">
        <f>VLOOKUP(B50,'Customers (2)'!$A$1:$F$2501,5,0)</f>
        <v>A</v>
      </c>
      <c r="L50" t="str">
        <f>VLOOKUP(B50,'Customers (2)'!$A$1:$F$2501,6,0)</f>
        <v>Senior</v>
      </c>
      <c r="M50" t="str">
        <f t="shared" si="2"/>
        <v>May</v>
      </c>
      <c r="N50" t="str">
        <f t="shared" si="3"/>
        <v>Wednesday</v>
      </c>
      <c r="O50" t="str">
        <f t="shared" si="4"/>
        <v>23:02:00</v>
      </c>
      <c r="P50">
        <f t="shared" si="5"/>
        <v>23</v>
      </c>
      <c r="Q50" t="str">
        <f>VLOOKUP(B50,'Analysis 1.3'!$AA$1:$AF$1454,5,FALSE)</f>
        <v>One time</v>
      </c>
      <c r="R50" t="str">
        <f>VLOOKUP(B50,'Analysis 1.3'!$AA$1:$AF$1454,6,FALSE)</f>
        <v>Lost</v>
      </c>
      <c r="S50">
        <f>VLOOKUP(B50,'Analysis 1.3'!$AA$1:$AF$1454,4,FALSE)</f>
        <v>235.0222222222219</v>
      </c>
    </row>
    <row r="51" spans="1:19" x14ac:dyDescent="0.3">
      <c r="A51">
        <v>1660467</v>
      </c>
      <c r="B51">
        <v>46</v>
      </c>
      <c r="C51" s="1" t="s">
        <v>102</v>
      </c>
      <c r="D51" s="3">
        <v>45176.02847222222</v>
      </c>
      <c r="E51" t="s">
        <v>96</v>
      </c>
      <c r="F51" t="s">
        <v>18</v>
      </c>
      <c r="G51">
        <v>7481</v>
      </c>
      <c r="H51" t="str">
        <f>VLOOKUP(B51,'Customers (2)'!$A$1:$F$2501,2,0)</f>
        <v>Finland</v>
      </c>
      <c r="I51" t="str">
        <f>VLOOKUP(B51,'Customers (2)'!$A$1:$F$2501,3,0)</f>
        <v>F</v>
      </c>
      <c r="J51">
        <f>VLOOKUP(B51,'Customers (2)'!$A$1:$F$2501,4,0)</f>
        <v>66</v>
      </c>
      <c r="K51" t="str">
        <f>VLOOKUP(B51,'Customers (2)'!$A$1:$F$2501,5,0)</f>
        <v>A</v>
      </c>
      <c r="L51" t="str">
        <f>VLOOKUP(B51,'Customers (2)'!$A$1:$F$2501,6,0)</f>
        <v>Senior</v>
      </c>
      <c r="M51" t="str">
        <f t="shared" si="2"/>
        <v>September</v>
      </c>
      <c r="N51" t="str">
        <f t="shared" si="3"/>
        <v>Thursday</v>
      </c>
      <c r="O51" t="str">
        <f t="shared" si="4"/>
        <v>00:41:00</v>
      </c>
      <c r="P51">
        <f t="shared" si="5"/>
        <v>0</v>
      </c>
      <c r="Q51" t="str">
        <f>VLOOKUP(B51,'Analysis 1.3'!$AA$1:$AF$1454,5,FALSE)</f>
        <v>One time</v>
      </c>
      <c r="R51" t="str">
        <f>VLOOKUP(B51,'Analysis 1.3'!$AA$1:$AF$1454,6,FALSE)</f>
        <v>Passive</v>
      </c>
      <c r="S51">
        <f>VLOOKUP(B51,'Analysis 1.3'!$AA$1:$AF$1454,4,FALSE)</f>
        <v>115.95347222222335</v>
      </c>
    </row>
    <row r="52" spans="1:19" x14ac:dyDescent="0.3">
      <c r="A52">
        <v>443374</v>
      </c>
      <c r="B52">
        <v>47</v>
      </c>
      <c r="C52" s="1" t="s">
        <v>105</v>
      </c>
      <c r="D52" s="2">
        <v>45061.093055555553</v>
      </c>
      <c r="E52" t="s">
        <v>98</v>
      </c>
      <c r="F52" t="s">
        <v>49</v>
      </c>
      <c r="G52">
        <v>768</v>
      </c>
      <c r="H52" t="str">
        <f>VLOOKUP(B52,'Customers (2)'!$A$1:$F$2501,2,0)</f>
        <v>Spain</v>
      </c>
      <c r="I52" t="str">
        <f>VLOOKUP(B52,'Customers (2)'!$A$1:$F$2501,3,0)</f>
        <v>M</v>
      </c>
      <c r="J52">
        <f>VLOOKUP(B52,'Customers (2)'!$A$1:$F$2501,4,0)</f>
        <v>25</v>
      </c>
      <c r="K52" t="str">
        <f>VLOOKUP(B52,'Customers (2)'!$A$1:$F$2501,5,0)</f>
        <v>A</v>
      </c>
      <c r="L52" t="str">
        <f>VLOOKUP(B52,'Customers (2)'!$A$1:$F$2501,6,0)</f>
        <v>Young</v>
      </c>
      <c r="M52" t="str">
        <f t="shared" si="2"/>
        <v>May</v>
      </c>
      <c r="N52" t="str">
        <f t="shared" si="3"/>
        <v>Monday</v>
      </c>
      <c r="O52" t="str">
        <f t="shared" si="4"/>
        <v>02:14:00</v>
      </c>
      <c r="P52">
        <f t="shared" si="5"/>
        <v>2</v>
      </c>
      <c r="Q52" t="str">
        <f>VLOOKUP(B52,'Analysis 1.3'!$AA$1:$AF$1454,5,FALSE)</f>
        <v>Repeat</v>
      </c>
      <c r="R52" t="str">
        <f>VLOOKUP(B52,'Analysis 1.3'!$AA$1:$AF$1454,6,FALSE)</f>
        <v>Lost</v>
      </c>
      <c r="S52">
        <f>VLOOKUP(B52,'Analysis 1.3'!$AA$1:$AF$1454,4,FALSE)</f>
        <v>230.88888888889051</v>
      </c>
    </row>
    <row r="53" spans="1:19" x14ac:dyDescent="0.3">
      <c r="A53">
        <v>1050970</v>
      </c>
      <c r="B53">
        <v>47</v>
      </c>
      <c r="C53" s="1" t="s">
        <v>105</v>
      </c>
      <c r="D53" s="3">
        <v>45055.050694444442</v>
      </c>
      <c r="E53" t="s">
        <v>98</v>
      </c>
      <c r="F53" t="s">
        <v>79</v>
      </c>
      <c r="G53">
        <v>2859</v>
      </c>
      <c r="H53" t="str">
        <f>VLOOKUP(B53,'Customers (2)'!$A$1:$F$2501,2,0)</f>
        <v>Spain</v>
      </c>
      <c r="I53" t="str">
        <f>VLOOKUP(B53,'Customers (2)'!$A$1:$F$2501,3,0)</f>
        <v>M</v>
      </c>
      <c r="J53">
        <f>VLOOKUP(B53,'Customers (2)'!$A$1:$F$2501,4,0)</f>
        <v>25</v>
      </c>
      <c r="K53" t="str">
        <f>VLOOKUP(B53,'Customers (2)'!$A$1:$F$2501,5,0)</f>
        <v>A</v>
      </c>
      <c r="L53" t="str">
        <f>VLOOKUP(B53,'Customers (2)'!$A$1:$F$2501,6,0)</f>
        <v>Young</v>
      </c>
      <c r="M53" t="str">
        <f t="shared" si="2"/>
        <v>May</v>
      </c>
      <c r="N53" t="str">
        <f t="shared" si="3"/>
        <v>Tuesday</v>
      </c>
      <c r="O53" t="str">
        <f t="shared" si="4"/>
        <v>01:13:00</v>
      </c>
      <c r="P53">
        <f t="shared" si="5"/>
        <v>1</v>
      </c>
      <c r="Q53" t="str">
        <f>VLOOKUP(B53,'Analysis 1.3'!$AA$1:$AF$1454,5,FALSE)</f>
        <v>Repeat</v>
      </c>
      <c r="R53" t="str">
        <f>VLOOKUP(B53,'Analysis 1.3'!$AA$1:$AF$1454,6,FALSE)</f>
        <v>Lost</v>
      </c>
      <c r="S53">
        <f>VLOOKUP(B53,'Analysis 1.3'!$AA$1:$AF$1454,4,FALSE)</f>
        <v>230.88888888889051</v>
      </c>
    </row>
    <row r="54" spans="1:19" x14ac:dyDescent="0.3">
      <c r="A54">
        <v>754474</v>
      </c>
      <c r="B54">
        <v>48</v>
      </c>
      <c r="C54" s="1" t="s">
        <v>99</v>
      </c>
      <c r="D54" s="3">
        <v>45004.95416666667</v>
      </c>
      <c r="E54" t="s">
        <v>191</v>
      </c>
      <c r="F54" t="s">
        <v>71</v>
      </c>
      <c r="G54">
        <v>5288</v>
      </c>
      <c r="H54" t="str">
        <f>VLOOKUP(B54,'Customers (2)'!$A$1:$F$2501,2,0)</f>
        <v>USA</v>
      </c>
      <c r="I54" t="str">
        <f>VLOOKUP(B54,'Customers (2)'!$A$1:$F$2501,3,0)</f>
        <v>F</v>
      </c>
      <c r="J54">
        <f>VLOOKUP(B54,'Customers (2)'!$A$1:$F$2501,4,0)</f>
        <v>66</v>
      </c>
      <c r="K54" t="str">
        <f>VLOOKUP(B54,'Customers (2)'!$A$1:$F$2501,5,0)</f>
        <v>A</v>
      </c>
      <c r="L54" t="str">
        <f>VLOOKUP(B54,'Customers (2)'!$A$1:$F$2501,6,0)</f>
        <v>Senior</v>
      </c>
      <c r="M54" t="str">
        <f t="shared" si="2"/>
        <v>March</v>
      </c>
      <c r="N54" t="str">
        <f t="shared" si="3"/>
        <v>Sunday</v>
      </c>
      <c r="O54" t="str">
        <f t="shared" si="4"/>
        <v>22:54:00</v>
      </c>
      <c r="P54">
        <f t="shared" si="5"/>
        <v>22</v>
      </c>
      <c r="Q54" t="str">
        <f>VLOOKUP(B54,'Analysis 1.3'!$AA$1:$AF$1454,5,FALSE)</f>
        <v>Repeat</v>
      </c>
      <c r="R54" t="str">
        <f>VLOOKUP(B54,'Analysis 1.3'!$AA$1:$AF$1454,6,FALSE)</f>
        <v>Passive</v>
      </c>
      <c r="S54">
        <f>VLOOKUP(B54,'Analysis 1.3'!$AA$1:$AF$1454,4,FALSE)</f>
        <v>160.91736111111095</v>
      </c>
    </row>
    <row r="55" spans="1:19" x14ac:dyDescent="0.3">
      <c r="A55">
        <v>915353</v>
      </c>
      <c r="B55">
        <v>48</v>
      </c>
      <c r="C55" s="1" t="s">
        <v>99</v>
      </c>
      <c r="D55" s="3">
        <v>45131.064583333333</v>
      </c>
      <c r="E55" t="s">
        <v>191</v>
      </c>
      <c r="F55" t="s">
        <v>46</v>
      </c>
      <c r="G55">
        <v>2128</v>
      </c>
      <c r="H55" t="str">
        <f>VLOOKUP(B55,'Customers (2)'!$A$1:$F$2501,2,0)</f>
        <v>USA</v>
      </c>
      <c r="I55" t="str">
        <f>VLOOKUP(B55,'Customers (2)'!$A$1:$F$2501,3,0)</f>
        <v>F</v>
      </c>
      <c r="J55">
        <f>VLOOKUP(B55,'Customers (2)'!$A$1:$F$2501,4,0)</f>
        <v>66</v>
      </c>
      <c r="K55" t="str">
        <f>VLOOKUP(B55,'Customers (2)'!$A$1:$F$2501,5,0)</f>
        <v>A</v>
      </c>
      <c r="L55" t="str">
        <f>VLOOKUP(B55,'Customers (2)'!$A$1:$F$2501,6,0)</f>
        <v>Senior</v>
      </c>
      <c r="M55" t="str">
        <f t="shared" si="2"/>
        <v>July</v>
      </c>
      <c r="N55" t="str">
        <f t="shared" si="3"/>
        <v>Monday</v>
      </c>
      <c r="O55" t="str">
        <f t="shared" si="4"/>
        <v>01:33:00</v>
      </c>
      <c r="P55">
        <f t="shared" si="5"/>
        <v>1</v>
      </c>
      <c r="Q55" t="str">
        <f>VLOOKUP(B55,'Analysis 1.3'!$AA$1:$AF$1454,5,FALSE)</f>
        <v>Repeat</v>
      </c>
      <c r="R55" t="str">
        <f>VLOOKUP(B55,'Analysis 1.3'!$AA$1:$AF$1454,6,FALSE)</f>
        <v>Passive</v>
      </c>
      <c r="S55">
        <f>VLOOKUP(B55,'Analysis 1.3'!$AA$1:$AF$1454,4,FALSE)</f>
        <v>160.91736111111095</v>
      </c>
    </row>
    <row r="56" spans="1:19" x14ac:dyDescent="0.3">
      <c r="A56">
        <v>1135081</v>
      </c>
      <c r="B56">
        <v>48</v>
      </c>
      <c r="C56" s="1" t="s">
        <v>99</v>
      </c>
      <c r="D56" s="3">
        <v>44937.002083333333</v>
      </c>
      <c r="E56" t="s">
        <v>191</v>
      </c>
      <c r="F56" t="s">
        <v>25</v>
      </c>
      <c r="G56">
        <v>7107</v>
      </c>
      <c r="H56" t="str">
        <f>VLOOKUP(B56,'Customers (2)'!$A$1:$F$2501,2,0)</f>
        <v>USA</v>
      </c>
      <c r="I56" t="str">
        <f>VLOOKUP(B56,'Customers (2)'!$A$1:$F$2501,3,0)</f>
        <v>F</v>
      </c>
      <c r="J56">
        <f>VLOOKUP(B56,'Customers (2)'!$A$1:$F$2501,4,0)</f>
        <v>66</v>
      </c>
      <c r="K56" t="str">
        <f>VLOOKUP(B56,'Customers (2)'!$A$1:$F$2501,5,0)</f>
        <v>A</v>
      </c>
      <c r="L56" t="str">
        <f>VLOOKUP(B56,'Customers (2)'!$A$1:$F$2501,6,0)</f>
        <v>Senior</v>
      </c>
      <c r="M56" t="str">
        <f t="shared" si="2"/>
        <v>January</v>
      </c>
      <c r="N56" t="str">
        <f t="shared" si="3"/>
        <v>Wednesday</v>
      </c>
      <c r="O56" t="str">
        <f t="shared" si="4"/>
        <v>00:03:00</v>
      </c>
      <c r="P56">
        <f t="shared" si="5"/>
        <v>0</v>
      </c>
      <c r="Q56" t="str">
        <f>VLOOKUP(B56,'Analysis 1.3'!$AA$1:$AF$1454,5,FALSE)</f>
        <v>Repeat</v>
      </c>
      <c r="R56" t="str">
        <f>VLOOKUP(B56,'Analysis 1.3'!$AA$1:$AF$1454,6,FALSE)</f>
        <v>Passive</v>
      </c>
      <c r="S56">
        <f>VLOOKUP(B56,'Analysis 1.3'!$AA$1:$AF$1454,4,FALSE)</f>
        <v>160.91736111111095</v>
      </c>
    </row>
    <row r="57" spans="1:19" x14ac:dyDescent="0.3">
      <c r="A57">
        <v>1670695</v>
      </c>
      <c r="B57">
        <v>48</v>
      </c>
      <c r="C57" s="1" t="s">
        <v>99</v>
      </c>
      <c r="D57" s="3">
        <v>44993.023611111108</v>
      </c>
      <c r="E57" t="s">
        <v>97</v>
      </c>
      <c r="F57" t="s">
        <v>28</v>
      </c>
      <c r="G57">
        <v>8888</v>
      </c>
      <c r="H57" t="str">
        <f>VLOOKUP(B57,'Customers (2)'!$A$1:$F$2501,2,0)</f>
        <v>USA</v>
      </c>
      <c r="I57" t="str">
        <f>VLOOKUP(B57,'Customers (2)'!$A$1:$F$2501,3,0)</f>
        <v>F</v>
      </c>
      <c r="J57">
        <f>VLOOKUP(B57,'Customers (2)'!$A$1:$F$2501,4,0)</f>
        <v>66</v>
      </c>
      <c r="K57" t="str">
        <f>VLOOKUP(B57,'Customers (2)'!$A$1:$F$2501,5,0)</f>
        <v>A</v>
      </c>
      <c r="L57" t="str">
        <f>VLOOKUP(B57,'Customers (2)'!$A$1:$F$2501,6,0)</f>
        <v>Senior</v>
      </c>
      <c r="M57" t="str">
        <f t="shared" si="2"/>
        <v>March</v>
      </c>
      <c r="N57" t="str">
        <f t="shared" si="3"/>
        <v>Wednesday</v>
      </c>
      <c r="O57" t="str">
        <f t="shared" si="4"/>
        <v>00:34:00</v>
      </c>
      <c r="P57">
        <f t="shared" si="5"/>
        <v>0</v>
      </c>
      <c r="Q57" t="str">
        <f>VLOOKUP(B57,'Analysis 1.3'!$AA$1:$AF$1454,5,FALSE)</f>
        <v>Repeat</v>
      </c>
      <c r="R57" t="str">
        <f>VLOOKUP(B57,'Analysis 1.3'!$AA$1:$AF$1454,6,FALSE)</f>
        <v>Passive</v>
      </c>
      <c r="S57">
        <f>VLOOKUP(B57,'Analysis 1.3'!$AA$1:$AF$1454,4,FALSE)</f>
        <v>160.91736111111095</v>
      </c>
    </row>
    <row r="58" spans="1:19" x14ac:dyDescent="0.3">
      <c r="A58">
        <v>957446</v>
      </c>
      <c r="B58">
        <v>49</v>
      </c>
      <c r="C58" s="1" t="s">
        <v>100</v>
      </c>
      <c r="D58" s="3">
        <v>45187.011805555558</v>
      </c>
      <c r="E58" t="s">
        <v>96</v>
      </c>
      <c r="F58" t="s">
        <v>27</v>
      </c>
      <c r="G58">
        <v>5585</v>
      </c>
      <c r="H58" t="str">
        <f>VLOOKUP(B58,'Customers (2)'!$A$1:$F$2501,2,0)</f>
        <v>France</v>
      </c>
      <c r="I58" t="str">
        <f>VLOOKUP(B58,'Customers (2)'!$A$1:$F$2501,3,0)</f>
        <v>F</v>
      </c>
      <c r="J58">
        <f>VLOOKUP(B58,'Customers (2)'!$A$1:$F$2501,4,0)</f>
        <v>30</v>
      </c>
      <c r="K58" t="str">
        <f>VLOOKUP(B58,'Customers (2)'!$A$1:$F$2501,5,0)</f>
        <v>A</v>
      </c>
      <c r="L58" t="str">
        <f>VLOOKUP(B58,'Customers (2)'!$A$1:$F$2501,6,0)</f>
        <v>Young</v>
      </c>
      <c r="M58" t="str">
        <f t="shared" si="2"/>
        <v>September</v>
      </c>
      <c r="N58" t="str">
        <f t="shared" si="3"/>
        <v>Monday</v>
      </c>
      <c r="O58" t="str">
        <f t="shared" si="4"/>
        <v>00:17:00</v>
      </c>
      <c r="P58">
        <f t="shared" si="5"/>
        <v>0</v>
      </c>
      <c r="Q58" t="str">
        <f>VLOOKUP(B58,'Analysis 1.3'!$AA$1:$AF$1454,5,FALSE)</f>
        <v>One time</v>
      </c>
      <c r="R58" t="str">
        <f>VLOOKUP(B58,'Analysis 1.3'!$AA$1:$AF$1454,6,FALSE)</f>
        <v>Passive</v>
      </c>
      <c r="S58">
        <f>VLOOKUP(B58,'Analysis 1.3'!$AA$1:$AF$1454,4,FALSE)</f>
        <v>104.97013888888614</v>
      </c>
    </row>
    <row r="59" spans="1:19" x14ac:dyDescent="0.3">
      <c r="A59">
        <v>1007141</v>
      </c>
      <c r="B59">
        <v>50</v>
      </c>
      <c r="C59" s="1" t="s">
        <v>103</v>
      </c>
      <c r="D59" s="3">
        <v>45272.925000000003</v>
      </c>
      <c r="E59" t="s">
        <v>97</v>
      </c>
      <c r="F59" t="s">
        <v>9</v>
      </c>
      <c r="G59">
        <v>2689</v>
      </c>
      <c r="H59" t="str">
        <f>VLOOKUP(B59,'Customers (2)'!$A$1:$F$2501,2,0)</f>
        <v>Norway</v>
      </c>
      <c r="I59" t="str">
        <f>VLOOKUP(B59,'Customers (2)'!$A$1:$F$2501,3,0)</f>
        <v>F</v>
      </c>
      <c r="J59">
        <f>VLOOKUP(B59,'Customers (2)'!$A$1:$F$2501,4,0)</f>
        <v>83</v>
      </c>
      <c r="K59" t="str">
        <f>VLOOKUP(B59,'Customers (2)'!$A$1:$F$2501,5,0)</f>
        <v>A</v>
      </c>
      <c r="L59" t="str">
        <f>VLOOKUP(B59,'Customers (2)'!$A$1:$F$2501,6,0)</f>
        <v>Senior</v>
      </c>
      <c r="M59" t="str">
        <f t="shared" si="2"/>
        <v>December</v>
      </c>
      <c r="N59" t="str">
        <f t="shared" si="3"/>
        <v>Tuesday</v>
      </c>
      <c r="O59" t="str">
        <f t="shared" si="4"/>
        <v>22:12:00</v>
      </c>
      <c r="P59">
        <f t="shared" si="5"/>
        <v>22</v>
      </c>
      <c r="Q59" t="str">
        <f>VLOOKUP(B59,'Analysis 1.3'!$AA$1:$AF$1454,5,FALSE)</f>
        <v>One time</v>
      </c>
      <c r="R59" t="str">
        <f>VLOOKUP(B59,'Analysis 1.3'!$AA$1:$AF$1454,6,FALSE)</f>
        <v>Recent</v>
      </c>
      <c r="S59">
        <f>VLOOKUP(B59,'Analysis 1.3'!$AA$1:$AF$1454,4,FALSE)</f>
        <v>19.056944444440887</v>
      </c>
    </row>
    <row r="60" spans="1:19" x14ac:dyDescent="0.3">
      <c r="A60">
        <v>537418</v>
      </c>
      <c r="B60">
        <v>51</v>
      </c>
      <c r="C60" s="1" t="s">
        <v>99</v>
      </c>
      <c r="D60" s="2">
        <v>45128.940972222219</v>
      </c>
      <c r="E60" t="s">
        <v>191</v>
      </c>
      <c r="F60" t="s">
        <v>46</v>
      </c>
      <c r="G60">
        <v>7284</v>
      </c>
      <c r="H60" t="str">
        <f>VLOOKUP(B60,'Customers (2)'!$A$1:$F$2501,2,0)</f>
        <v>USA</v>
      </c>
      <c r="I60" t="str">
        <f>VLOOKUP(B60,'Customers (2)'!$A$1:$F$2501,3,0)</f>
        <v>F</v>
      </c>
      <c r="J60">
        <f>VLOOKUP(B60,'Customers (2)'!$A$1:$F$2501,4,0)</f>
        <v>63</v>
      </c>
      <c r="K60" t="str">
        <f>VLOOKUP(B60,'Customers (2)'!$A$1:$F$2501,5,0)</f>
        <v>A</v>
      </c>
      <c r="L60" t="str">
        <f>VLOOKUP(B60,'Customers (2)'!$A$1:$F$2501,6,0)</f>
        <v>Senior</v>
      </c>
      <c r="M60" t="str">
        <f t="shared" si="2"/>
        <v>July</v>
      </c>
      <c r="N60" t="str">
        <f t="shared" si="3"/>
        <v>Friday</v>
      </c>
      <c r="O60" t="str">
        <f t="shared" si="4"/>
        <v>22:35:00</v>
      </c>
      <c r="P60">
        <f t="shared" si="5"/>
        <v>22</v>
      </c>
      <c r="Q60" t="str">
        <f>VLOOKUP(B60,'Analysis 1.3'!$AA$1:$AF$1454,5,FALSE)</f>
        <v>Repeat</v>
      </c>
      <c r="R60" t="str">
        <f>VLOOKUP(B60,'Analysis 1.3'!$AA$1:$AF$1454,6,FALSE)</f>
        <v>Passive</v>
      </c>
      <c r="S60">
        <f>VLOOKUP(B60,'Analysis 1.3'!$AA$1:$AF$1454,4,FALSE)</f>
        <v>163.04097222222481</v>
      </c>
    </row>
    <row r="61" spans="1:19" x14ac:dyDescent="0.3">
      <c r="A61">
        <v>636616</v>
      </c>
      <c r="B61">
        <v>51</v>
      </c>
      <c r="C61" s="1" t="s">
        <v>99</v>
      </c>
      <c r="D61" s="2">
        <v>44954.981249999997</v>
      </c>
      <c r="E61" t="s">
        <v>98</v>
      </c>
      <c r="F61" t="s">
        <v>24</v>
      </c>
      <c r="G61">
        <v>5103</v>
      </c>
      <c r="H61" t="str">
        <f>VLOOKUP(B61,'Customers (2)'!$A$1:$F$2501,2,0)</f>
        <v>USA</v>
      </c>
      <c r="I61" t="str">
        <f>VLOOKUP(B61,'Customers (2)'!$A$1:$F$2501,3,0)</f>
        <v>F</v>
      </c>
      <c r="J61">
        <f>VLOOKUP(B61,'Customers (2)'!$A$1:$F$2501,4,0)</f>
        <v>63</v>
      </c>
      <c r="K61" t="str">
        <f>VLOOKUP(B61,'Customers (2)'!$A$1:$F$2501,5,0)</f>
        <v>A</v>
      </c>
      <c r="L61" t="str">
        <f>VLOOKUP(B61,'Customers (2)'!$A$1:$F$2501,6,0)</f>
        <v>Senior</v>
      </c>
      <c r="M61" t="str">
        <f t="shared" si="2"/>
        <v>January</v>
      </c>
      <c r="N61" t="str">
        <f t="shared" si="3"/>
        <v>Saturday</v>
      </c>
      <c r="O61" t="str">
        <f t="shared" si="4"/>
        <v>23:33:00</v>
      </c>
      <c r="P61">
        <f t="shared" si="5"/>
        <v>23</v>
      </c>
      <c r="Q61" t="str">
        <f>VLOOKUP(B61,'Analysis 1.3'!$AA$1:$AF$1454,5,FALSE)</f>
        <v>Repeat</v>
      </c>
      <c r="R61" t="str">
        <f>VLOOKUP(B61,'Analysis 1.3'!$AA$1:$AF$1454,6,FALSE)</f>
        <v>Passive</v>
      </c>
      <c r="S61">
        <f>VLOOKUP(B61,'Analysis 1.3'!$AA$1:$AF$1454,4,FALSE)</f>
        <v>163.04097222222481</v>
      </c>
    </row>
    <row r="62" spans="1:19" x14ac:dyDescent="0.3">
      <c r="A62">
        <v>871057</v>
      </c>
      <c r="B62">
        <v>52</v>
      </c>
      <c r="C62" s="1" t="s">
        <v>99</v>
      </c>
      <c r="D62" s="3">
        <v>45240.019444444442</v>
      </c>
      <c r="E62" t="s">
        <v>98</v>
      </c>
      <c r="F62" t="s">
        <v>28</v>
      </c>
      <c r="G62">
        <v>6246</v>
      </c>
      <c r="H62" t="str">
        <f>VLOOKUP(B62,'Customers (2)'!$A$1:$F$2501,2,0)</f>
        <v>USA</v>
      </c>
      <c r="I62" t="str">
        <f>VLOOKUP(B62,'Customers (2)'!$A$1:$F$2501,3,0)</f>
        <v>F</v>
      </c>
      <c r="J62">
        <f>VLOOKUP(B62,'Customers (2)'!$A$1:$F$2501,4,0)</f>
        <v>75</v>
      </c>
      <c r="K62" t="str">
        <f>VLOOKUP(B62,'Customers (2)'!$A$1:$F$2501,5,0)</f>
        <v>A</v>
      </c>
      <c r="L62" t="str">
        <f>VLOOKUP(B62,'Customers (2)'!$A$1:$F$2501,6,0)</f>
        <v>Senior</v>
      </c>
      <c r="M62" t="str">
        <f t="shared" si="2"/>
        <v>November</v>
      </c>
      <c r="N62" t="str">
        <f t="shared" si="3"/>
        <v>Friday</v>
      </c>
      <c r="O62" t="str">
        <f t="shared" si="4"/>
        <v>00:28:00</v>
      </c>
      <c r="P62">
        <f t="shared" si="5"/>
        <v>0</v>
      </c>
      <c r="Q62" t="str">
        <f>VLOOKUP(B62,'Analysis 1.3'!$AA$1:$AF$1454,5,FALSE)</f>
        <v>One time</v>
      </c>
      <c r="R62" t="str">
        <f>VLOOKUP(B62,'Analysis 1.3'!$AA$1:$AF$1454,6,FALSE)</f>
        <v>Recent</v>
      </c>
      <c r="S62">
        <f>VLOOKUP(B62,'Analysis 1.3'!$AA$1:$AF$1454,4,FALSE)</f>
        <v>51.962500000001455</v>
      </c>
    </row>
    <row r="63" spans="1:19" x14ac:dyDescent="0.3">
      <c r="A63">
        <v>571695</v>
      </c>
      <c r="B63">
        <v>53</v>
      </c>
      <c r="C63" s="1"/>
      <c r="D63" s="2">
        <v>45140.027083333334</v>
      </c>
      <c r="E63" t="s">
        <v>97</v>
      </c>
      <c r="F63" t="s">
        <v>29</v>
      </c>
      <c r="G63">
        <v>832</v>
      </c>
      <c r="H63" t="str">
        <f>VLOOKUP(B63,'Customers (2)'!$A$1:$F$2501,2,0)</f>
        <v>Italy</v>
      </c>
      <c r="I63" t="str">
        <f>VLOOKUP(B63,'Customers (2)'!$A$1:$F$2501,3,0)</f>
        <v>M</v>
      </c>
      <c r="J63">
        <f>VLOOKUP(B63,'Customers (2)'!$A$1:$F$2501,4,0)</f>
        <v>62</v>
      </c>
      <c r="K63" t="str">
        <f>VLOOKUP(B63,'Customers (2)'!$A$1:$F$2501,5,0)</f>
        <v>A</v>
      </c>
      <c r="L63" t="str">
        <f>VLOOKUP(B63,'Customers (2)'!$A$1:$F$2501,6,0)</f>
        <v>Senior</v>
      </c>
      <c r="M63" t="str">
        <f t="shared" si="2"/>
        <v>August</v>
      </c>
      <c r="N63" t="str">
        <f t="shared" si="3"/>
        <v>Wednesday</v>
      </c>
      <c r="O63" t="str">
        <f t="shared" si="4"/>
        <v>00:39:00</v>
      </c>
      <c r="P63">
        <f t="shared" si="5"/>
        <v>0</v>
      </c>
      <c r="Q63" t="str">
        <f>VLOOKUP(B63,'Analysis 1.3'!$AA$1:$AF$1454,5,FALSE)</f>
        <v>Repeat</v>
      </c>
      <c r="R63" t="str">
        <f>VLOOKUP(B63,'Analysis 1.3'!$AA$1:$AF$1454,6,FALSE)</f>
        <v>Recent</v>
      </c>
      <c r="S63">
        <f>VLOOKUP(B63,'Analysis 1.3'!$AA$1:$AF$1454,4,FALSE)</f>
        <v>0.99166666666860692</v>
      </c>
    </row>
    <row r="64" spans="1:19" x14ac:dyDescent="0.3">
      <c r="A64">
        <v>1165962</v>
      </c>
      <c r="B64">
        <v>53</v>
      </c>
      <c r="C64" s="1" t="s">
        <v>107</v>
      </c>
      <c r="D64" s="3">
        <v>45290.990277777775</v>
      </c>
      <c r="E64" t="s">
        <v>98</v>
      </c>
      <c r="F64" t="s">
        <v>70</v>
      </c>
      <c r="G64">
        <v>9977</v>
      </c>
      <c r="H64" t="str">
        <f>VLOOKUP(B64,'Customers (2)'!$A$1:$F$2501,2,0)</f>
        <v>Italy</v>
      </c>
      <c r="I64" t="str">
        <f>VLOOKUP(B64,'Customers (2)'!$A$1:$F$2501,3,0)</f>
        <v>M</v>
      </c>
      <c r="J64">
        <f>VLOOKUP(B64,'Customers (2)'!$A$1:$F$2501,4,0)</f>
        <v>62</v>
      </c>
      <c r="K64" t="str">
        <f>VLOOKUP(B64,'Customers (2)'!$A$1:$F$2501,5,0)</f>
        <v>A</v>
      </c>
      <c r="L64" t="str">
        <f>VLOOKUP(B64,'Customers (2)'!$A$1:$F$2501,6,0)</f>
        <v>Senior</v>
      </c>
      <c r="M64" t="str">
        <f t="shared" si="2"/>
        <v>December</v>
      </c>
      <c r="N64" t="str">
        <f t="shared" si="3"/>
        <v>Saturday</v>
      </c>
      <c r="O64" t="str">
        <f t="shared" si="4"/>
        <v>23:46:00</v>
      </c>
      <c r="P64">
        <f t="shared" si="5"/>
        <v>23</v>
      </c>
      <c r="Q64" t="str">
        <f>VLOOKUP(B64,'Analysis 1.3'!$AA$1:$AF$1454,5,FALSE)</f>
        <v>Repeat</v>
      </c>
      <c r="R64" t="str">
        <f>VLOOKUP(B64,'Analysis 1.3'!$AA$1:$AF$1454,6,FALSE)</f>
        <v>Recent</v>
      </c>
      <c r="S64">
        <f>VLOOKUP(B64,'Analysis 1.3'!$AA$1:$AF$1454,4,FALSE)</f>
        <v>0.99166666666860692</v>
      </c>
    </row>
    <row r="65" spans="1:19" x14ac:dyDescent="0.3">
      <c r="A65">
        <v>1231036</v>
      </c>
      <c r="B65">
        <v>53</v>
      </c>
      <c r="C65" s="1" t="s">
        <v>107</v>
      </c>
      <c r="D65" s="3">
        <v>45158.0625</v>
      </c>
      <c r="E65" t="s">
        <v>98</v>
      </c>
      <c r="F65" t="s">
        <v>81</v>
      </c>
      <c r="G65">
        <v>312</v>
      </c>
      <c r="H65" t="str">
        <f>VLOOKUP(B65,'Customers (2)'!$A$1:$F$2501,2,0)</f>
        <v>Italy</v>
      </c>
      <c r="I65" t="str">
        <f>VLOOKUP(B65,'Customers (2)'!$A$1:$F$2501,3,0)</f>
        <v>M</v>
      </c>
      <c r="J65">
        <f>VLOOKUP(B65,'Customers (2)'!$A$1:$F$2501,4,0)</f>
        <v>62</v>
      </c>
      <c r="K65" t="str">
        <f>VLOOKUP(B65,'Customers (2)'!$A$1:$F$2501,5,0)</f>
        <v>A</v>
      </c>
      <c r="L65" t="str">
        <f>VLOOKUP(B65,'Customers (2)'!$A$1:$F$2501,6,0)</f>
        <v>Senior</v>
      </c>
      <c r="M65" t="str">
        <f t="shared" si="2"/>
        <v>August</v>
      </c>
      <c r="N65" t="str">
        <f t="shared" si="3"/>
        <v>Sunday</v>
      </c>
      <c r="O65" t="str">
        <f t="shared" si="4"/>
        <v>01:30:00</v>
      </c>
      <c r="P65">
        <f t="shared" si="5"/>
        <v>1</v>
      </c>
      <c r="Q65" t="str">
        <f>VLOOKUP(B65,'Analysis 1.3'!$AA$1:$AF$1454,5,FALSE)</f>
        <v>Repeat</v>
      </c>
      <c r="R65" t="str">
        <f>VLOOKUP(B65,'Analysis 1.3'!$AA$1:$AF$1454,6,FALSE)</f>
        <v>Recent</v>
      </c>
      <c r="S65">
        <f>VLOOKUP(B65,'Analysis 1.3'!$AA$1:$AF$1454,4,FALSE)</f>
        <v>0.99166666666860692</v>
      </c>
    </row>
    <row r="66" spans="1:19" x14ac:dyDescent="0.3">
      <c r="A66">
        <v>1312635</v>
      </c>
      <c r="B66">
        <v>55</v>
      </c>
      <c r="C66" s="1" t="s">
        <v>108</v>
      </c>
      <c r="D66" s="3">
        <v>44970.989583333336</v>
      </c>
      <c r="E66" t="s">
        <v>98</v>
      </c>
      <c r="F66" t="s">
        <v>61</v>
      </c>
      <c r="G66">
        <v>2981</v>
      </c>
      <c r="H66" t="str">
        <f>VLOOKUP(B66,'Customers (2)'!$A$1:$F$2501,2,0)</f>
        <v>Denmark</v>
      </c>
      <c r="I66" t="str">
        <f>VLOOKUP(B66,'Customers (2)'!$A$1:$F$2501,3,0)</f>
        <v>F</v>
      </c>
      <c r="J66">
        <f>VLOOKUP(B66,'Customers (2)'!$A$1:$F$2501,4,0)</f>
        <v>32</v>
      </c>
      <c r="K66" t="str">
        <f>VLOOKUP(B66,'Customers (2)'!$A$1:$F$2501,5,0)</f>
        <v>A</v>
      </c>
      <c r="L66" t="str">
        <f>VLOOKUP(B66,'Customers (2)'!$A$1:$F$2501,6,0)</f>
        <v>Young</v>
      </c>
      <c r="M66" t="str">
        <f t="shared" si="2"/>
        <v>February</v>
      </c>
      <c r="N66" t="str">
        <f t="shared" si="3"/>
        <v>Monday</v>
      </c>
      <c r="O66" t="str">
        <f t="shared" si="4"/>
        <v>23:45:00</v>
      </c>
      <c r="P66">
        <f t="shared" si="5"/>
        <v>23</v>
      </c>
      <c r="Q66" t="str">
        <f>VLOOKUP(B66,'Analysis 1.3'!$AA$1:$AF$1454,5,FALSE)</f>
        <v>One time</v>
      </c>
      <c r="R66" t="str">
        <f>VLOOKUP(B66,'Analysis 1.3'!$AA$1:$AF$1454,6,FALSE)</f>
        <v>Lost</v>
      </c>
      <c r="S66">
        <f>VLOOKUP(B66,'Analysis 1.3'!$AA$1:$AF$1454,4,FALSE)</f>
        <v>320.99236111110804</v>
      </c>
    </row>
    <row r="67" spans="1:19" x14ac:dyDescent="0.3">
      <c r="A67">
        <v>1255723</v>
      </c>
      <c r="B67">
        <v>57</v>
      </c>
      <c r="C67" s="1" t="s">
        <v>113</v>
      </c>
      <c r="D67" s="3">
        <v>45087.995833333334</v>
      </c>
      <c r="E67" t="s">
        <v>96</v>
      </c>
      <c r="F67" t="s">
        <v>13</v>
      </c>
      <c r="G67">
        <v>9161</v>
      </c>
      <c r="H67" t="str">
        <f>VLOOKUP(B67,'Customers (2)'!$A$1:$F$2501,2,0)</f>
        <v>India</v>
      </c>
      <c r="I67" t="str">
        <f>VLOOKUP(B67,'Customers (2)'!$A$1:$F$2501,3,0)</f>
        <v>M</v>
      </c>
      <c r="J67">
        <f>VLOOKUP(B67,'Customers (2)'!$A$1:$F$2501,4,0)</f>
        <v>79</v>
      </c>
      <c r="K67" t="str">
        <f>VLOOKUP(B67,'Customers (2)'!$A$1:$F$2501,5,0)</f>
        <v>A</v>
      </c>
      <c r="L67" t="str">
        <f>VLOOKUP(B67,'Customers (2)'!$A$1:$F$2501,6,0)</f>
        <v>Senior</v>
      </c>
      <c r="M67" t="str">
        <f t="shared" ref="M67:M130" si="7">TEXT(D67,"MMMM")</f>
        <v>June</v>
      </c>
      <c r="N67" t="str">
        <f t="shared" ref="N67:N130" si="8">TEXT(D67,"dddd")</f>
        <v>Saturday</v>
      </c>
      <c r="O67" t="str">
        <f t="shared" ref="O67:O130" si="9">TEXT(D67,"HH:mm:ss")</f>
        <v>23:54:00</v>
      </c>
      <c r="P67">
        <f t="shared" ref="P67:P130" si="10">HOUR(D67)</f>
        <v>23</v>
      </c>
      <c r="Q67" t="str">
        <f>VLOOKUP(B67,'Analysis 1.3'!$AA$1:$AF$1454,5,FALSE)</f>
        <v>One time</v>
      </c>
      <c r="R67" t="str">
        <f>VLOOKUP(B67,'Analysis 1.3'!$AA$1:$AF$1454,6,FALSE)</f>
        <v>Lost</v>
      </c>
      <c r="S67">
        <f>VLOOKUP(B67,'Analysis 1.3'!$AA$1:$AF$1454,4,FALSE)</f>
        <v>203.98611111110949</v>
      </c>
    </row>
    <row r="68" spans="1:19" x14ac:dyDescent="0.3">
      <c r="A68">
        <v>695670</v>
      </c>
      <c r="B68">
        <v>58</v>
      </c>
      <c r="C68" s="1" t="s">
        <v>109</v>
      </c>
      <c r="D68" s="3">
        <v>45090.098611111112</v>
      </c>
      <c r="E68" t="s">
        <v>191</v>
      </c>
      <c r="F68" t="s">
        <v>15</v>
      </c>
      <c r="G68">
        <v>8331</v>
      </c>
      <c r="H68" t="str">
        <f>VLOOKUP(B68,'Customers (2)'!$A$1:$F$2501,2,0)</f>
        <v>Germany</v>
      </c>
      <c r="I68" t="str">
        <f>VLOOKUP(B68,'Customers (2)'!$A$1:$F$2501,3,0)</f>
        <v>M</v>
      </c>
      <c r="J68">
        <f>VLOOKUP(B68,'Customers (2)'!$A$1:$F$2501,4,0)</f>
        <v>29</v>
      </c>
      <c r="K68" t="str">
        <f>VLOOKUP(B68,'Customers (2)'!$A$1:$F$2501,5,0)</f>
        <v>A</v>
      </c>
      <c r="L68" t="str">
        <f>VLOOKUP(B68,'Customers (2)'!$A$1:$F$2501,6,0)</f>
        <v>Young</v>
      </c>
      <c r="M68" t="str">
        <f t="shared" si="7"/>
        <v>June</v>
      </c>
      <c r="N68" t="str">
        <f t="shared" si="8"/>
        <v>Tuesday</v>
      </c>
      <c r="O68" t="str">
        <f t="shared" si="9"/>
        <v>02:22:00</v>
      </c>
      <c r="P68">
        <f t="shared" si="10"/>
        <v>2</v>
      </c>
      <c r="Q68" t="str">
        <f>VLOOKUP(B68,'Analysis 1.3'!$AA$1:$AF$1454,5,FALSE)</f>
        <v>One time</v>
      </c>
      <c r="R68" t="str">
        <f>VLOOKUP(B68,'Analysis 1.3'!$AA$1:$AF$1454,6,FALSE)</f>
        <v>Lost</v>
      </c>
      <c r="S68">
        <f>VLOOKUP(B68,'Analysis 1.3'!$AA$1:$AF$1454,4,FALSE)</f>
        <v>201.88333333333139</v>
      </c>
    </row>
    <row r="69" spans="1:19" x14ac:dyDescent="0.3">
      <c r="A69">
        <v>1356717</v>
      </c>
      <c r="B69">
        <v>59</v>
      </c>
      <c r="C69" s="1" t="s">
        <v>101</v>
      </c>
      <c r="D69" s="3">
        <v>44996.936805555553</v>
      </c>
      <c r="E69" t="s">
        <v>97</v>
      </c>
      <c r="F69" t="s">
        <v>51</v>
      </c>
      <c r="G69">
        <v>4472</v>
      </c>
      <c r="H69" t="str">
        <f>VLOOKUP(B69,'Customers (2)'!$A$1:$F$2501,2,0)</f>
        <v>Australia</v>
      </c>
      <c r="I69" t="str">
        <f>VLOOKUP(B69,'Customers (2)'!$A$1:$F$2501,3,0)</f>
        <v>F</v>
      </c>
      <c r="J69">
        <f>VLOOKUP(B69,'Customers (2)'!$A$1:$F$2501,4,0)</f>
        <v>70</v>
      </c>
      <c r="K69" t="str">
        <f>VLOOKUP(B69,'Customers (2)'!$A$1:$F$2501,5,0)</f>
        <v>A</v>
      </c>
      <c r="L69" t="str">
        <f>VLOOKUP(B69,'Customers (2)'!$A$1:$F$2501,6,0)</f>
        <v>Senior</v>
      </c>
      <c r="M69" t="str">
        <f t="shared" si="7"/>
        <v>March</v>
      </c>
      <c r="N69" t="str">
        <f t="shared" si="8"/>
        <v>Saturday</v>
      </c>
      <c r="O69" t="str">
        <f t="shared" si="9"/>
        <v>22:29:00</v>
      </c>
      <c r="P69">
        <f t="shared" si="10"/>
        <v>22</v>
      </c>
      <c r="Q69" t="str">
        <f>VLOOKUP(B69,'Analysis 1.3'!$AA$1:$AF$1454,5,FALSE)</f>
        <v>One time</v>
      </c>
      <c r="R69" t="str">
        <f>VLOOKUP(B69,'Analysis 1.3'!$AA$1:$AF$1454,6,FALSE)</f>
        <v>Lost</v>
      </c>
      <c r="S69">
        <f>VLOOKUP(B69,'Analysis 1.3'!$AA$1:$AF$1454,4,FALSE)</f>
        <v>295.04513888889051</v>
      </c>
    </row>
    <row r="70" spans="1:19" x14ac:dyDescent="0.3">
      <c r="A70">
        <v>1093212</v>
      </c>
      <c r="B70">
        <v>60</v>
      </c>
      <c r="C70" s="1" t="s">
        <v>99</v>
      </c>
      <c r="D70" s="3">
        <v>45129.044444444444</v>
      </c>
      <c r="F70" t="s">
        <v>68</v>
      </c>
      <c r="G70">
        <v>799</v>
      </c>
      <c r="H70" t="str">
        <f>VLOOKUP(B70,'Customers (2)'!$A$1:$F$2501,2,0)</f>
        <v>USA</v>
      </c>
      <c r="I70" t="str">
        <f>VLOOKUP(B70,'Customers (2)'!$A$1:$F$2501,3,0)</f>
        <v>M</v>
      </c>
      <c r="J70">
        <f>VLOOKUP(B70,'Customers (2)'!$A$1:$F$2501,4,0)</f>
        <v>60</v>
      </c>
      <c r="K70" t="str">
        <f>VLOOKUP(B70,'Customers (2)'!$A$1:$F$2501,5,0)</f>
        <v>A</v>
      </c>
      <c r="L70" t="str">
        <f>VLOOKUP(B70,'Customers (2)'!$A$1:$F$2501,6,0)</f>
        <v>Senior</v>
      </c>
      <c r="M70" t="str">
        <f t="shared" si="7"/>
        <v>July</v>
      </c>
      <c r="N70" t="str">
        <f t="shared" si="8"/>
        <v>Saturday</v>
      </c>
      <c r="O70" t="str">
        <f t="shared" si="9"/>
        <v>01:04:00</v>
      </c>
      <c r="P70">
        <f t="shared" si="10"/>
        <v>1</v>
      </c>
      <c r="Q70" t="str">
        <f>VLOOKUP(B70,'Analysis 1.3'!$AA$1:$AF$1454,5,FALSE)</f>
        <v>One time</v>
      </c>
      <c r="R70" t="str">
        <f>VLOOKUP(B70,'Analysis 1.3'!$AA$1:$AF$1454,6,FALSE)</f>
        <v>Passive</v>
      </c>
      <c r="S70">
        <f>VLOOKUP(B70,'Analysis 1.3'!$AA$1:$AF$1454,4,FALSE)</f>
        <v>162.9375</v>
      </c>
    </row>
    <row r="71" spans="1:19" x14ac:dyDescent="0.3">
      <c r="A71">
        <v>88069</v>
      </c>
      <c r="B71">
        <v>61</v>
      </c>
      <c r="C71" s="1" t="s">
        <v>105</v>
      </c>
      <c r="D71" s="2">
        <v>44952.061805555553</v>
      </c>
      <c r="E71" t="s">
        <v>96</v>
      </c>
      <c r="F71" t="s">
        <v>9</v>
      </c>
      <c r="G71">
        <v>8410</v>
      </c>
      <c r="H71" t="str">
        <f>VLOOKUP(B71,'Customers (2)'!$A$1:$F$2501,2,0)</f>
        <v>Spain</v>
      </c>
      <c r="I71" t="str">
        <f>VLOOKUP(B71,'Customers (2)'!$A$1:$F$2501,3,0)</f>
        <v>F</v>
      </c>
      <c r="J71">
        <f>VLOOKUP(B71,'Customers (2)'!$A$1:$F$2501,4,0)</f>
        <v>47</v>
      </c>
      <c r="K71" t="str">
        <f>VLOOKUP(B71,'Customers (2)'!$A$1:$F$2501,5,0)</f>
        <v>A</v>
      </c>
      <c r="L71" t="str">
        <f>VLOOKUP(B71,'Customers (2)'!$A$1:$F$2501,6,0)</f>
        <v>Middle</v>
      </c>
      <c r="M71" t="str">
        <f t="shared" si="7"/>
        <v>January</v>
      </c>
      <c r="N71" t="str">
        <f t="shared" si="8"/>
        <v>Thursday</v>
      </c>
      <c r="O71" t="str">
        <f t="shared" si="9"/>
        <v>01:29:00</v>
      </c>
      <c r="P71">
        <f t="shared" si="10"/>
        <v>1</v>
      </c>
      <c r="Q71" t="str">
        <f>VLOOKUP(B71,'Analysis 1.3'!$AA$1:$AF$1454,5,FALSE)</f>
        <v>Repeat</v>
      </c>
      <c r="R71" t="str">
        <f>VLOOKUP(B71,'Analysis 1.3'!$AA$1:$AF$1454,6,FALSE)</f>
        <v>Recent</v>
      </c>
      <c r="S71">
        <f>VLOOKUP(B71,'Analysis 1.3'!$AA$1:$AF$1454,4,FALSE)</f>
        <v>7.0104166666642413</v>
      </c>
    </row>
    <row r="72" spans="1:19" x14ac:dyDescent="0.3">
      <c r="A72">
        <v>499145</v>
      </c>
      <c r="B72">
        <v>61</v>
      </c>
      <c r="C72" s="1" t="s">
        <v>105</v>
      </c>
      <c r="D72" s="2">
        <v>45168.95416666667</v>
      </c>
      <c r="E72" t="s">
        <v>98</v>
      </c>
      <c r="F72" t="s">
        <v>43</v>
      </c>
      <c r="G72">
        <v>165</v>
      </c>
      <c r="H72" t="str">
        <f>VLOOKUP(B72,'Customers (2)'!$A$1:$F$2501,2,0)</f>
        <v>Spain</v>
      </c>
      <c r="I72" t="str">
        <f>VLOOKUP(B72,'Customers (2)'!$A$1:$F$2501,3,0)</f>
        <v>F</v>
      </c>
      <c r="J72">
        <f>VLOOKUP(B72,'Customers (2)'!$A$1:$F$2501,4,0)</f>
        <v>47</v>
      </c>
      <c r="K72" t="str">
        <f>VLOOKUP(B72,'Customers (2)'!$A$1:$F$2501,5,0)</f>
        <v>A</v>
      </c>
      <c r="L72" t="str">
        <f>VLOOKUP(B72,'Customers (2)'!$A$1:$F$2501,6,0)</f>
        <v>Middle</v>
      </c>
      <c r="M72" t="str">
        <f t="shared" si="7"/>
        <v>August</v>
      </c>
      <c r="N72" t="str">
        <f t="shared" si="8"/>
        <v>Wednesday</v>
      </c>
      <c r="O72" t="str">
        <f t="shared" si="9"/>
        <v>22:54:00</v>
      </c>
      <c r="P72">
        <f t="shared" si="10"/>
        <v>22</v>
      </c>
      <c r="Q72" t="str">
        <f>VLOOKUP(B72,'Analysis 1.3'!$AA$1:$AF$1454,5,FALSE)</f>
        <v>Repeat</v>
      </c>
      <c r="R72" t="str">
        <f>VLOOKUP(B72,'Analysis 1.3'!$AA$1:$AF$1454,6,FALSE)</f>
        <v>Recent</v>
      </c>
      <c r="S72">
        <f>VLOOKUP(B72,'Analysis 1.3'!$AA$1:$AF$1454,4,FALSE)</f>
        <v>7.0104166666642413</v>
      </c>
    </row>
    <row r="73" spans="1:19" x14ac:dyDescent="0.3">
      <c r="A73">
        <v>1253263</v>
      </c>
      <c r="B73">
        <v>61</v>
      </c>
      <c r="C73" s="1" t="s">
        <v>105</v>
      </c>
      <c r="D73" s="3">
        <v>45072.068055555559</v>
      </c>
      <c r="E73" t="s">
        <v>191</v>
      </c>
      <c r="F73" t="s">
        <v>43</v>
      </c>
      <c r="G73">
        <v>2843</v>
      </c>
      <c r="H73" t="str">
        <f>VLOOKUP(B73,'Customers (2)'!$A$1:$F$2501,2,0)</f>
        <v>Spain</v>
      </c>
      <c r="I73" t="str">
        <f>VLOOKUP(B73,'Customers (2)'!$A$1:$F$2501,3,0)</f>
        <v>F</v>
      </c>
      <c r="J73">
        <f>VLOOKUP(B73,'Customers (2)'!$A$1:$F$2501,4,0)</f>
        <v>47</v>
      </c>
      <c r="K73" t="str">
        <f>VLOOKUP(B73,'Customers (2)'!$A$1:$F$2501,5,0)</f>
        <v>A</v>
      </c>
      <c r="L73" t="str">
        <f>VLOOKUP(B73,'Customers (2)'!$A$1:$F$2501,6,0)</f>
        <v>Middle</v>
      </c>
      <c r="M73" t="str">
        <f t="shared" si="7"/>
        <v>May</v>
      </c>
      <c r="N73" t="str">
        <f t="shared" si="8"/>
        <v>Friday</v>
      </c>
      <c r="O73" t="str">
        <f t="shared" si="9"/>
        <v>01:38:00</v>
      </c>
      <c r="P73">
        <f t="shared" si="10"/>
        <v>1</v>
      </c>
      <c r="Q73" t="str">
        <f>VLOOKUP(B73,'Analysis 1.3'!$AA$1:$AF$1454,5,FALSE)</f>
        <v>Repeat</v>
      </c>
      <c r="R73" t="str">
        <f>VLOOKUP(B73,'Analysis 1.3'!$AA$1:$AF$1454,6,FALSE)</f>
        <v>Recent</v>
      </c>
      <c r="S73">
        <f>VLOOKUP(B73,'Analysis 1.3'!$AA$1:$AF$1454,4,FALSE)</f>
        <v>7.0104166666642413</v>
      </c>
    </row>
    <row r="74" spans="1:19" x14ac:dyDescent="0.3">
      <c r="A74">
        <v>1362785</v>
      </c>
      <c r="B74">
        <v>61</v>
      </c>
      <c r="C74" s="1" t="s">
        <v>105</v>
      </c>
      <c r="D74" s="3">
        <v>45284.97152777778</v>
      </c>
      <c r="E74" t="s">
        <v>96</v>
      </c>
      <c r="F74" t="s">
        <v>88</v>
      </c>
      <c r="G74">
        <v>3114</v>
      </c>
      <c r="H74" t="str">
        <f>VLOOKUP(B74,'Customers (2)'!$A$1:$F$2501,2,0)</f>
        <v>Spain</v>
      </c>
      <c r="I74" t="str">
        <f>VLOOKUP(B74,'Customers (2)'!$A$1:$F$2501,3,0)</f>
        <v>F</v>
      </c>
      <c r="J74">
        <f>VLOOKUP(B74,'Customers (2)'!$A$1:$F$2501,4,0)</f>
        <v>47</v>
      </c>
      <c r="K74" t="str">
        <f>VLOOKUP(B74,'Customers (2)'!$A$1:$F$2501,5,0)</f>
        <v>A</v>
      </c>
      <c r="L74" t="str">
        <f>VLOOKUP(B74,'Customers (2)'!$A$1:$F$2501,6,0)</f>
        <v>Middle</v>
      </c>
      <c r="M74" t="str">
        <f t="shared" si="7"/>
        <v>December</v>
      </c>
      <c r="N74" t="str">
        <f t="shared" si="8"/>
        <v>Sunday</v>
      </c>
      <c r="O74" t="str">
        <f t="shared" si="9"/>
        <v>23:19:00</v>
      </c>
      <c r="P74">
        <f t="shared" si="10"/>
        <v>23</v>
      </c>
      <c r="Q74" t="str">
        <f>VLOOKUP(B74,'Analysis 1.3'!$AA$1:$AF$1454,5,FALSE)</f>
        <v>Repeat</v>
      </c>
      <c r="R74" t="str">
        <f>VLOOKUP(B74,'Analysis 1.3'!$AA$1:$AF$1454,6,FALSE)</f>
        <v>Recent</v>
      </c>
      <c r="S74">
        <f>VLOOKUP(B74,'Analysis 1.3'!$AA$1:$AF$1454,4,FALSE)</f>
        <v>7.0104166666642413</v>
      </c>
    </row>
    <row r="75" spans="1:19" x14ac:dyDescent="0.3">
      <c r="A75">
        <v>502404</v>
      </c>
      <c r="B75">
        <v>62</v>
      </c>
      <c r="C75" s="1" t="s">
        <v>99</v>
      </c>
      <c r="D75" s="2">
        <v>44973.993750000001</v>
      </c>
      <c r="E75" t="s">
        <v>97</v>
      </c>
      <c r="F75" t="s">
        <v>19</v>
      </c>
      <c r="G75">
        <v>3368</v>
      </c>
      <c r="H75" t="str">
        <f>VLOOKUP(B75,'Customers (2)'!$A$1:$F$2501,2,0)</f>
        <v>USA</v>
      </c>
      <c r="I75" t="str">
        <f>VLOOKUP(B75,'Customers (2)'!$A$1:$F$2501,3,0)</f>
        <v>F</v>
      </c>
      <c r="J75">
        <f>VLOOKUP(B75,'Customers (2)'!$A$1:$F$2501,4,0)</f>
        <v>42</v>
      </c>
      <c r="K75" t="str">
        <f>VLOOKUP(B75,'Customers (2)'!$A$1:$F$2501,5,0)</f>
        <v>A</v>
      </c>
      <c r="L75" t="str">
        <f>VLOOKUP(B75,'Customers (2)'!$A$1:$F$2501,6,0)</f>
        <v>Middle</v>
      </c>
      <c r="M75" t="str">
        <f t="shared" si="7"/>
        <v>February</v>
      </c>
      <c r="N75" t="str">
        <f t="shared" si="8"/>
        <v>Thursday</v>
      </c>
      <c r="O75" t="str">
        <f t="shared" si="9"/>
        <v>23:51:00</v>
      </c>
      <c r="P75">
        <f t="shared" si="10"/>
        <v>23</v>
      </c>
      <c r="Q75" t="str">
        <f>VLOOKUP(B75,'Analysis 1.3'!$AA$1:$AF$1454,5,FALSE)</f>
        <v>Repeat</v>
      </c>
      <c r="R75" t="str">
        <f>VLOOKUP(B75,'Analysis 1.3'!$AA$1:$AF$1454,6,FALSE)</f>
        <v>Lost</v>
      </c>
      <c r="S75">
        <f>VLOOKUP(B75,'Analysis 1.3'!$AA$1:$AF$1454,4,FALSE)</f>
        <v>210.89930555555475</v>
      </c>
    </row>
    <row r="76" spans="1:19" x14ac:dyDescent="0.3">
      <c r="A76">
        <v>752092</v>
      </c>
      <c r="B76">
        <v>62</v>
      </c>
      <c r="C76" s="1" t="s">
        <v>99</v>
      </c>
      <c r="D76" s="3">
        <v>44949.046527777777</v>
      </c>
      <c r="E76" t="s">
        <v>97</v>
      </c>
      <c r="F76" t="s">
        <v>43</v>
      </c>
      <c r="G76">
        <v>9268</v>
      </c>
      <c r="H76" t="str">
        <f>VLOOKUP(B76,'Customers (2)'!$A$1:$F$2501,2,0)</f>
        <v>USA</v>
      </c>
      <c r="I76" t="str">
        <f>VLOOKUP(B76,'Customers (2)'!$A$1:$F$2501,3,0)</f>
        <v>F</v>
      </c>
      <c r="J76">
        <f>VLOOKUP(B76,'Customers (2)'!$A$1:$F$2501,4,0)</f>
        <v>42</v>
      </c>
      <c r="K76" t="str">
        <f>VLOOKUP(B76,'Customers (2)'!$A$1:$F$2501,5,0)</f>
        <v>A</v>
      </c>
      <c r="L76" t="str">
        <f>VLOOKUP(B76,'Customers (2)'!$A$1:$F$2501,6,0)</f>
        <v>Middle</v>
      </c>
      <c r="M76" t="str">
        <f t="shared" si="7"/>
        <v>January</v>
      </c>
      <c r="N76" t="str">
        <f t="shared" si="8"/>
        <v>Monday</v>
      </c>
      <c r="O76" t="str">
        <f t="shared" si="9"/>
        <v>01:07:00</v>
      </c>
      <c r="P76">
        <f t="shared" si="10"/>
        <v>1</v>
      </c>
      <c r="Q76" t="str">
        <f>VLOOKUP(B76,'Analysis 1.3'!$AA$1:$AF$1454,5,FALSE)</f>
        <v>Repeat</v>
      </c>
      <c r="R76" t="str">
        <f>VLOOKUP(B76,'Analysis 1.3'!$AA$1:$AF$1454,6,FALSE)</f>
        <v>Lost</v>
      </c>
      <c r="S76">
        <f>VLOOKUP(B76,'Analysis 1.3'!$AA$1:$AF$1454,4,FALSE)</f>
        <v>210.89930555555475</v>
      </c>
    </row>
    <row r="77" spans="1:19" x14ac:dyDescent="0.3">
      <c r="A77">
        <v>810114</v>
      </c>
      <c r="B77">
        <v>62</v>
      </c>
      <c r="C77" s="1" t="s">
        <v>99</v>
      </c>
      <c r="D77" s="3">
        <v>45081.082638888889</v>
      </c>
      <c r="E77" t="s">
        <v>97</v>
      </c>
      <c r="F77" t="s">
        <v>95</v>
      </c>
      <c r="G77">
        <v>2084</v>
      </c>
      <c r="H77" t="str">
        <f>VLOOKUP(B77,'Customers (2)'!$A$1:$F$2501,2,0)</f>
        <v>USA</v>
      </c>
      <c r="I77" t="str">
        <f>VLOOKUP(B77,'Customers (2)'!$A$1:$F$2501,3,0)</f>
        <v>F</v>
      </c>
      <c r="J77">
        <f>VLOOKUP(B77,'Customers (2)'!$A$1:$F$2501,4,0)</f>
        <v>42</v>
      </c>
      <c r="K77" t="str">
        <f>VLOOKUP(B77,'Customers (2)'!$A$1:$F$2501,5,0)</f>
        <v>A</v>
      </c>
      <c r="L77" t="str">
        <f>VLOOKUP(B77,'Customers (2)'!$A$1:$F$2501,6,0)</f>
        <v>Middle</v>
      </c>
      <c r="M77" t="str">
        <f t="shared" si="7"/>
        <v>June</v>
      </c>
      <c r="N77" t="str">
        <f t="shared" si="8"/>
        <v>Sunday</v>
      </c>
      <c r="O77" t="str">
        <f t="shared" si="9"/>
        <v>01:59:00</v>
      </c>
      <c r="P77">
        <f t="shared" si="10"/>
        <v>1</v>
      </c>
      <c r="Q77" t="str">
        <f>VLOOKUP(B77,'Analysis 1.3'!$AA$1:$AF$1454,5,FALSE)</f>
        <v>Repeat</v>
      </c>
      <c r="R77" t="str">
        <f>VLOOKUP(B77,'Analysis 1.3'!$AA$1:$AF$1454,6,FALSE)</f>
        <v>Lost</v>
      </c>
      <c r="S77">
        <f>VLOOKUP(B77,'Analysis 1.3'!$AA$1:$AF$1454,4,FALSE)</f>
        <v>210.89930555555475</v>
      </c>
    </row>
    <row r="78" spans="1:19" x14ac:dyDescent="0.3">
      <c r="A78">
        <v>1086327</v>
      </c>
      <c r="B78">
        <v>62</v>
      </c>
      <c r="C78" s="1" t="s">
        <v>99</v>
      </c>
      <c r="D78" s="3">
        <v>44939.081944444442</v>
      </c>
      <c r="E78" t="s">
        <v>97</v>
      </c>
      <c r="F78" t="s">
        <v>29</v>
      </c>
      <c r="G78">
        <v>4910</v>
      </c>
      <c r="H78" t="str">
        <f>VLOOKUP(B78,'Customers (2)'!$A$1:$F$2501,2,0)</f>
        <v>USA</v>
      </c>
      <c r="I78" t="str">
        <f>VLOOKUP(B78,'Customers (2)'!$A$1:$F$2501,3,0)</f>
        <v>F</v>
      </c>
      <c r="J78">
        <f>VLOOKUP(B78,'Customers (2)'!$A$1:$F$2501,4,0)</f>
        <v>42</v>
      </c>
      <c r="K78" t="str">
        <f>VLOOKUP(B78,'Customers (2)'!$A$1:$F$2501,5,0)</f>
        <v>A</v>
      </c>
      <c r="L78" t="str">
        <f>VLOOKUP(B78,'Customers (2)'!$A$1:$F$2501,6,0)</f>
        <v>Middle</v>
      </c>
      <c r="M78" t="str">
        <f t="shared" si="7"/>
        <v>January</v>
      </c>
      <c r="N78" t="str">
        <f t="shared" si="8"/>
        <v>Friday</v>
      </c>
      <c r="O78" t="str">
        <f t="shared" si="9"/>
        <v>01:58:00</v>
      </c>
      <c r="P78">
        <f t="shared" si="10"/>
        <v>1</v>
      </c>
      <c r="Q78" t="str">
        <f>VLOOKUP(B78,'Analysis 1.3'!$AA$1:$AF$1454,5,FALSE)</f>
        <v>Repeat</v>
      </c>
      <c r="R78" t="str">
        <f>VLOOKUP(B78,'Analysis 1.3'!$AA$1:$AF$1454,6,FALSE)</f>
        <v>Lost</v>
      </c>
      <c r="S78">
        <f>VLOOKUP(B78,'Analysis 1.3'!$AA$1:$AF$1454,4,FALSE)</f>
        <v>210.89930555555475</v>
      </c>
    </row>
    <row r="79" spans="1:19" x14ac:dyDescent="0.3">
      <c r="A79">
        <v>760774</v>
      </c>
      <c r="B79">
        <v>63</v>
      </c>
      <c r="C79" s="1" t="s">
        <v>103</v>
      </c>
      <c r="D79" s="3">
        <v>45019.006944444445</v>
      </c>
      <c r="E79" t="s">
        <v>98</v>
      </c>
      <c r="F79" t="s">
        <v>27</v>
      </c>
      <c r="G79">
        <v>2846</v>
      </c>
      <c r="H79" t="str">
        <f>VLOOKUP(B79,'Customers (2)'!$A$1:$F$2501,2,0)</f>
        <v>Norway</v>
      </c>
      <c r="I79" t="str">
        <f>VLOOKUP(B79,'Customers (2)'!$A$1:$F$2501,3,0)</f>
        <v>M</v>
      </c>
      <c r="J79">
        <f>VLOOKUP(B79,'Customers (2)'!$A$1:$F$2501,4,0)</f>
        <v>23</v>
      </c>
      <c r="K79" t="str">
        <f>VLOOKUP(B79,'Customers (2)'!$A$1:$F$2501,5,0)</f>
        <v>A</v>
      </c>
      <c r="L79" t="str">
        <f>VLOOKUP(B79,'Customers (2)'!$A$1:$F$2501,6,0)</f>
        <v>Young</v>
      </c>
      <c r="M79" t="str">
        <f t="shared" si="7"/>
        <v>April</v>
      </c>
      <c r="N79" t="str">
        <f t="shared" si="8"/>
        <v>Monday</v>
      </c>
      <c r="O79" t="str">
        <f t="shared" si="9"/>
        <v>00:10:00</v>
      </c>
      <c r="P79">
        <f t="shared" si="10"/>
        <v>0</v>
      </c>
      <c r="Q79" t="str">
        <f>VLOOKUP(B79,'Analysis 1.3'!$AA$1:$AF$1454,5,FALSE)</f>
        <v>Repeat</v>
      </c>
      <c r="R79" t="str">
        <f>VLOOKUP(B79,'Analysis 1.3'!$AA$1:$AF$1454,6,FALSE)</f>
        <v>Recent</v>
      </c>
      <c r="S79">
        <f>VLOOKUP(B79,'Analysis 1.3'!$AA$1:$AF$1454,4,FALSE)</f>
        <v>62.043055555557657</v>
      </c>
    </row>
    <row r="80" spans="1:19" x14ac:dyDescent="0.3">
      <c r="A80">
        <v>1615509</v>
      </c>
      <c r="B80">
        <v>63</v>
      </c>
      <c r="C80" s="1" t="s">
        <v>103</v>
      </c>
      <c r="D80" s="3">
        <v>45229.938888888886</v>
      </c>
      <c r="E80" t="s">
        <v>96</v>
      </c>
      <c r="F80" t="s">
        <v>79</v>
      </c>
      <c r="G80">
        <v>7909</v>
      </c>
      <c r="H80" t="str">
        <f>VLOOKUP(B80,'Customers (2)'!$A$1:$F$2501,2,0)</f>
        <v>Norway</v>
      </c>
      <c r="I80" t="str">
        <f>VLOOKUP(B80,'Customers (2)'!$A$1:$F$2501,3,0)</f>
        <v>M</v>
      </c>
      <c r="J80">
        <f>VLOOKUP(B80,'Customers (2)'!$A$1:$F$2501,4,0)</f>
        <v>23</v>
      </c>
      <c r="K80" t="str">
        <f>VLOOKUP(B80,'Customers (2)'!$A$1:$F$2501,5,0)</f>
        <v>A</v>
      </c>
      <c r="L80" t="str">
        <f>VLOOKUP(B80,'Customers (2)'!$A$1:$F$2501,6,0)</f>
        <v>Young</v>
      </c>
      <c r="M80" t="str">
        <f t="shared" si="7"/>
        <v>October</v>
      </c>
      <c r="N80" t="str">
        <f t="shared" si="8"/>
        <v>Monday</v>
      </c>
      <c r="O80" t="str">
        <f t="shared" si="9"/>
        <v>22:32:00</v>
      </c>
      <c r="P80">
        <f t="shared" si="10"/>
        <v>22</v>
      </c>
      <c r="Q80" t="str">
        <f>VLOOKUP(B80,'Analysis 1.3'!$AA$1:$AF$1454,5,FALSE)</f>
        <v>Repeat</v>
      </c>
      <c r="R80" t="str">
        <f>VLOOKUP(B80,'Analysis 1.3'!$AA$1:$AF$1454,6,FALSE)</f>
        <v>Recent</v>
      </c>
      <c r="S80">
        <f>VLOOKUP(B80,'Analysis 1.3'!$AA$1:$AF$1454,4,FALSE)</f>
        <v>62.043055555557657</v>
      </c>
    </row>
    <row r="81" spans="1:19" x14ac:dyDescent="0.3">
      <c r="A81">
        <v>1289179</v>
      </c>
      <c r="B81">
        <v>65</v>
      </c>
      <c r="C81" s="1" t="s">
        <v>105</v>
      </c>
      <c r="D81" s="3">
        <v>44961.044444444444</v>
      </c>
      <c r="E81" t="s">
        <v>98</v>
      </c>
      <c r="F81" t="s">
        <v>17</v>
      </c>
      <c r="G81">
        <v>2409</v>
      </c>
      <c r="H81" t="str">
        <f>VLOOKUP(B81,'Customers (2)'!$A$1:$F$2501,2,0)</f>
        <v>Spain</v>
      </c>
      <c r="I81" t="str">
        <f>VLOOKUP(B81,'Customers (2)'!$A$1:$F$2501,3,0)</f>
        <v>F</v>
      </c>
      <c r="J81">
        <f>VLOOKUP(B81,'Customers (2)'!$A$1:$F$2501,4,0)</f>
        <v>37</v>
      </c>
      <c r="K81" t="str">
        <f>VLOOKUP(B81,'Customers (2)'!$A$1:$F$2501,5,0)</f>
        <v>A</v>
      </c>
      <c r="L81" t="str">
        <f>VLOOKUP(B81,'Customers (2)'!$A$1:$F$2501,6,0)</f>
        <v>Middle</v>
      </c>
      <c r="M81" t="str">
        <f t="shared" si="7"/>
        <v>February</v>
      </c>
      <c r="N81" t="str">
        <f t="shared" si="8"/>
        <v>Saturday</v>
      </c>
      <c r="O81" t="str">
        <f t="shared" si="9"/>
        <v>01:04:00</v>
      </c>
      <c r="P81">
        <f t="shared" si="10"/>
        <v>1</v>
      </c>
      <c r="Q81" t="str">
        <f>VLOOKUP(B81,'Analysis 1.3'!$AA$1:$AF$1454,5,FALSE)</f>
        <v>One time</v>
      </c>
      <c r="R81" t="str">
        <f>VLOOKUP(B81,'Analysis 1.3'!$AA$1:$AF$1454,6,FALSE)</f>
        <v>Lost</v>
      </c>
      <c r="S81">
        <f>VLOOKUP(B81,'Analysis 1.3'!$AA$1:$AF$1454,4,FALSE)</f>
        <v>330.9375</v>
      </c>
    </row>
    <row r="82" spans="1:19" x14ac:dyDescent="0.3">
      <c r="A82">
        <v>457087</v>
      </c>
      <c r="B82">
        <v>66</v>
      </c>
      <c r="C82" s="1" t="s">
        <v>101</v>
      </c>
      <c r="D82" s="2">
        <v>44979.970833333333</v>
      </c>
      <c r="E82" t="s">
        <v>98</v>
      </c>
      <c r="F82" t="s">
        <v>20</v>
      </c>
      <c r="G82">
        <v>1838</v>
      </c>
      <c r="H82" t="str">
        <f>VLOOKUP(B82,'Customers (2)'!$A$1:$F$2501,2,0)</f>
        <v>Australia</v>
      </c>
      <c r="I82" t="str">
        <f>VLOOKUP(B82,'Customers (2)'!$A$1:$F$2501,3,0)</f>
        <v>M</v>
      </c>
      <c r="J82">
        <f>VLOOKUP(B82,'Customers (2)'!$A$1:$F$2501,4,0)</f>
        <v>30</v>
      </c>
      <c r="K82" t="str">
        <f>VLOOKUP(B82,'Customers (2)'!$A$1:$F$2501,5,0)</f>
        <v>A</v>
      </c>
      <c r="L82" t="str">
        <f>VLOOKUP(B82,'Customers (2)'!$A$1:$F$2501,6,0)</f>
        <v>Young</v>
      </c>
      <c r="M82" t="str">
        <f t="shared" si="7"/>
        <v>February</v>
      </c>
      <c r="N82" t="str">
        <f t="shared" si="8"/>
        <v>Wednesday</v>
      </c>
      <c r="O82" t="str">
        <f t="shared" si="9"/>
        <v>23:18:00</v>
      </c>
      <c r="P82">
        <f t="shared" si="10"/>
        <v>23</v>
      </c>
      <c r="Q82" t="str">
        <f>VLOOKUP(B82,'Analysis 1.3'!$AA$1:$AF$1454,5,FALSE)</f>
        <v>Repeat</v>
      </c>
      <c r="R82" t="str">
        <f>VLOOKUP(B82,'Analysis 1.3'!$AA$1:$AF$1454,6,FALSE)</f>
        <v>Lost</v>
      </c>
      <c r="S82">
        <f>VLOOKUP(B82,'Analysis 1.3'!$AA$1:$AF$1454,4,FALSE)</f>
        <v>250.93541666666715</v>
      </c>
    </row>
    <row r="83" spans="1:19" x14ac:dyDescent="0.3">
      <c r="A83">
        <v>1123688</v>
      </c>
      <c r="B83">
        <v>66</v>
      </c>
      <c r="C83" s="1" t="s">
        <v>101</v>
      </c>
      <c r="D83" s="3">
        <v>45041.046527777777</v>
      </c>
      <c r="E83" t="s">
        <v>98</v>
      </c>
      <c r="F83" t="s">
        <v>27</v>
      </c>
      <c r="G83">
        <v>1398</v>
      </c>
      <c r="H83" t="str">
        <f>VLOOKUP(B83,'Customers (2)'!$A$1:$F$2501,2,0)</f>
        <v>Australia</v>
      </c>
      <c r="I83" t="str">
        <f>VLOOKUP(B83,'Customers (2)'!$A$1:$F$2501,3,0)</f>
        <v>M</v>
      </c>
      <c r="J83">
        <f>VLOOKUP(B83,'Customers (2)'!$A$1:$F$2501,4,0)</f>
        <v>30</v>
      </c>
      <c r="K83" t="str">
        <f>VLOOKUP(B83,'Customers (2)'!$A$1:$F$2501,5,0)</f>
        <v>A</v>
      </c>
      <c r="L83" t="str">
        <f>VLOOKUP(B83,'Customers (2)'!$A$1:$F$2501,6,0)</f>
        <v>Young</v>
      </c>
      <c r="M83" t="str">
        <f t="shared" si="7"/>
        <v>April</v>
      </c>
      <c r="N83" t="str">
        <f t="shared" si="8"/>
        <v>Tuesday</v>
      </c>
      <c r="O83" t="str">
        <f t="shared" si="9"/>
        <v>01:07:00</v>
      </c>
      <c r="P83">
        <f t="shared" si="10"/>
        <v>1</v>
      </c>
      <c r="Q83" t="str">
        <f>VLOOKUP(B83,'Analysis 1.3'!$AA$1:$AF$1454,5,FALSE)</f>
        <v>Repeat</v>
      </c>
      <c r="R83" t="str">
        <f>VLOOKUP(B83,'Analysis 1.3'!$AA$1:$AF$1454,6,FALSE)</f>
        <v>Lost</v>
      </c>
      <c r="S83">
        <f>VLOOKUP(B83,'Analysis 1.3'!$AA$1:$AF$1454,4,FALSE)</f>
        <v>250.93541666666715</v>
      </c>
    </row>
    <row r="84" spans="1:19" x14ac:dyDescent="0.3">
      <c r="A84">
        <v>195686</v>
      </c>
      <c r="B84">
        <v>67</v>
      </c>
      <c r="C84" s="1" t="s">
        <v>107</v>
      </c>
      <c r="D84" s="2">
        <v>45176.044444444444</v>
      </c>
      <c r="E84" t="s">
        <v>191</v>
      </c>
      <c r="F84" t="s">
        <v>81</v>
      </c>
      <c r="G84">
        <v>2651</v>
      </c>
      <c r="H84" t="str">
        <f>VLOOKUP(B84,'Customers (2)'!$A$1:$F$2501,2,0)</f>
        <v>Italy</v>
      </c>
      <c r="I84" t="str">
        <f>VLOOKUP(B84,'Customers (2)'!$A$1:$F$2501,3,0)</f>
        <v>M</v>
      </c>
      <c r="J84">
        <f>VLOOKUP(B84,'Customers (2)'!$A$1:$F$2501,4,0)</f>
        <v>51</v>
      </c>
      <c r="K84" t="str">
        <f>VLOOKUP(B84,'Customers (2)'!$A$1:$F$2501,5,0)</f>
        <v>A</v>
      </c>
      <c r="L84" t="str">
        <f>VLOOKUP(B84,'Customers (2)'!$A$1:$F$2501,6,0)</f>
        <v>Middle</v>
      </c>
      <c r="M84" t="str">
        <f t="shared" si="7"/>
        <v>September</v>
      </c>
      <c r="N84" t="str">
        <f t="shared" si="8"/>
        <v>Thursday</v>
      </c>
      <c r="O84" t="str">
        <f t="shared" si="9"/>
        <v>01:04:00</v>
      </c>
      <c r="P84">
        <f t="shared" si="10"/>
        <v>1</v>
      </c>
      <c r="Q84" t="str">
        <f>VLOOKUP(B84,'Analysis 1.3'!$AA$1:$AF$1454,5,FALSE)</f>
        <v>Repeat</v>
      </c>
      <c r="R84" t="str">
        <f>VLOOKUP(B84,'Analysis 1.3'!$AA$1:$AF$1454,6,FALSE)</f>
        <v>Recent</v>
      </c>
      <c r="S84">
        <f>VLOOKUP(B84,'Analysis 1.3'!$AA$1:$AF$1454,4,FALSE)</f>
        <v>40.995833333334303</v>
      </c>
    </row>
    <row r="85" spans="1:19" x14ac:dyDescent="0.3">
      <c r="A85">
        <v>232129</v>
      </c>
      <c r="B85">
        <v>67</v>
      </c>
      <c r="C85" s="1" t="s">
        <v>107</v>
      </c>
      <c r="D85" s="2">
        <v>45250.986111111109</v>
      </c>
      <c r="E85" t="s">
        <v>96</v>
      </c>
      <c r="F85" t="s">
        <v>34</v>
      </c>
      <c r="G85">
        <v>6264</v>
      </c>
      <c r="H85" t="str">
        <f>VLOOKUP(B85,'Customers (2)'!$A$1:$F$2501,2,0)</f>
        <v>Italy</v>
      </c>
      <c r="I85" t="str">
        <f>VLOOKUP(B85,'Customers (2)'!$A$1:$F$2501,3,0)</f>
        <v>M</v>
      </c>
      <c r="J85">
        <f>VLOOKUP(B85,'Customers (2)'!$A$1:$F$2501,4,0)</f>
        <v>51</v>
      </c>
      <c r="K85" t="str">
        <f>VLOOKUP(B85,'Customers (2)'!$A$1:$F$2501,5,0)</f>
        <v>A</v>
      </c>
      <c r="L85" t="str">
        <f>VLOOKUP(B85,'Customers (2)'!$A$1:$F$2501,6,0)</f>
        <v>Middle</v>
      </c>
      <c r="M85" t="str">
        <f t="shared" si="7"/>
        <v>November</v>
      </c>
      <c r="N85" t="str">
        <f t="shared" si="8"/>
        <v>Monday</v>
      </c>
      <c r="O85" t="str">
        <f t="shared" si="9"/>
        <v>23:40:00</v>
      </c>
      <c r="P85">
        <f t="shared" si="10"/>
        <v>23</v>
      </c>
      <c r="Q85" t="str">
        <f>VLOOKUP(B85,'Analysis 1.3'!$AA$1:$AF$1454,5,FALSE)</f>
        <v>Repeat</v>
      </c>
      <c r="R85" t="str">
        <f>VLOOKUP(B85,'Analysis 1.3'!$AA$1:$AF$1454,6,FALSE)</f>
        <v>Recent</v>
      </c>
      <c r="S85">
        <f>VLOOKUP(B85,'Analysis 1.3'!$AA$1:$AF$1454,4,FALSE)</f>
        <v>40.995833333334303</v>
      </c>
    </row>
    <row r="86" spans="1:19" x14ac:dyDescent="0.3">
      <c r="A86">
        <v>1303658</v>
      </c>
      <c r="B86">
        <v>67</v>
      </c>
      <c r="C86" s="1" t="s">
        <v>107</v>
      </c>
      <c r="D86" s="3">
        <v>45087.070833333331</v>
      </c>
      <c r="E86" t="s">
        <v>97</v>
      </c>
      <c r="F86" t="s">
        <v>24</v>
      </c>
      <c r="G86">
        <v>897</v>
      </c>
      <c r="H86" t="str">
        <f>VLOOKUP(B86,'Customers (2)'!$A$1:$F$2501,2,0)</f>
        <v>Italy</v>
      </c>
      <c r="I86" t="str">
        <f>VLOOKUP(B86,'Customers (2)'!$A$1:$F$2501,3,0)</f>
        <v>M</v>
      </c>
      <c r="J86">
        <f>VLOOKUP(B86,'Customers (2)'!$A$1:$F$2501,4,0)</f>
        <v>51</v>
      </c>
      <c r="K86" t="str">
        <f>VLOOKUP(B86,'Customers (2)'!$A$1:$F$2501,5,0)</f>
        <v>A</v>
      </c>
      <c r="L86" t="str">
        <f>VLOOKUP(B86,'Customers (2)'!$A$1:$F$2501,6,0)</f>
        <v>Middle</v>
      </c>
      <c r="M86" t="str">
        <f t="shared" si="7"/>
        <v>June</v>
      </c>
      <c r="N86" t="str">
        <f t="shared" si="8"/>
        <v>Saturday</v>
      </c>
      <c r="O86" t="str">
        <f t="shared" si="9"/>
        <v>01:42:00</v>
      </c>
      <c r="P86">
        <f t="shared" si="10"/>
        <v>1</v>
      </c>
      <c r="Q86" t="str">
        <f>VLOOKUP(B86,'Analysis 1.3'!$AA$1:$AF$1454,5,FALSE)</f>
        <v>Repeat</v>
      </c>
      <c r="R86" t="str">
        <f>VLOOKUP(B86,'Analysis 1.3'!$AA$1:$AF$1454,6,FALSE)</f>
        <v>Recent</v>
      </c>
      <c r="S86">
        <f>VLOOKUP(B86,'Analysis 1.3'!$AA$1:$AF$1454,4,FALSE)</f>
        <v>40.995833333334303</v>
      </c>
    </row>
    <row r="87" spans="1:19" x14ac:dyDescent="0.3">
      <c r="A87">
        <v>1016456</v>
      </c>
      <c r="B87">
        <v>69</v>
      </c>
      <c r="C87" s="1" t="s">
        <v>99</v>
      </c>
      <c r="D87" s="3">
        <v>45194.946527777778</v>
      </c>
      <c r="E87" t="s">
        <v>191</v>
      </c>
      <c r="F87" t="s">
        <v>39</v>
      </c>
      <c r="G87">
        <v>1984</v>
      </c>
      <c r="H87" t="str">
        <f>VLOOKUP(B87,'Customers (2)'!$A$1:$F$2501,2,0)</f>
        <v>USA</v>
      </c>
      <c r="I87" t="str">
        <f>VLOOKUP(B87,'Customers (2)'!$A$1:$F$2501,3,0)</f>
        <v>M</v>
      </c>
      <c r="J87">
        <f>VLOOKUP(B87,'Customers (2)'!$A$1:$F$2501,4,0)</f>
        <v>39</v>
      </c>
      <c r="K87" t="str">
        <f>VLOOKUP(B87,'Customers (2)'!$A$1:$F$2501,5,0)</f>
        <v>A</v>
      </c>
      <c r="L87" t="str">
        <f>VLOOKUP(B87,'Customers (2)'!$A$1:$F$2501,6,0)</f>
        <v>Middle</v>
      </c>
      <c r="M87" t="str">
        <f t="shared" si="7"/>
        <v>September</v>
      </c>
      <c r="N87" t="str">
        <f t="shared" si="8"/>
        <v>Monday</v>
      </c>
      <c r="O87" t="str">
        <f t="shared" si="9"/>
        <v>22:43:00</v>
      </c>
      <c r="P87">
        <f t="shared" si="10"/>
        <v>22</v>
      </c>
      <c r="Q87" t="str">
        <f>VLOOKUP(B87,'Analysis 1.3'!$AA$1:$AF$1454,5,FALSE)</f>
        <v>Repeat</v>
      </c>
      <c r="R87" t="str">
        <f>VLOOKUP(B87,'Analysis 1.3'!$AA$1:$AF$1454,6,FALSE)</f>
        <v>Recent</v>
      </c>
      <c r="S87">
        <f>VLOOKUP(B87,'Analysis 1.3'!$AA$1:$AF$1454,4,FALSE)</f>
        <v>13.943749999998545</v>
      </c>
    </row>
    <row r="88" spans="1:19" x14ac:dyDescent="0.3">
      <c r="A88">
        <v>1404963</v>
      </c>
      <c r="B88">
        <v>69</v>
      </c>
      <c r="C88" s="1" t="s">
        <v>99</v>
      </c>
      <c r="D88" s="3">
        <v>45278.038194444445</v>
      </c>
      <c r="E88" t="s">
        <v>98</v>
      </c>
      <c r="F88" t="s">
        <v>33</v>
      </c>
      <c r="G88">
        <v>1572</v>
      </c>
      <c r="H88" t="str">
        <f>VLOOKUP(B88,'Customers (2)'!$A$1:$F$2501,2,0)</f>
        <v>USA</v>
      </c>
      <c r="I88" t="str">
        <f>VLOOKUP(B88,'Customers (2)'!$A$1:$F$2501,3,0)</f>
        <v>M</v>
      </c>
      <c r="J88">
        <f>VLOOKUP(B88,'Customers (2)'!$A$1:$F$2501,4,0)</f>
        <v>39</v>
      </c>
      <c r="K88" t="str">
        <f>VLOOKUP(B88,'Customers (2)'!$A$1:$F$2501,5,0)</f>
        <v>A</v>
      </c>
      <c r="L88" t="str">
        <f>VLOOKUP(B88,'Customers (2)'!$A$1:$F$2501,6,0)</f>
        <v>Middle</v>
      </c>
      <c r="M88" t="str">
        <f t="shared" si="7"/>
        <v>December</v>
      </c>
      <c r="N88" t="str">
        <f t="shared" si="8"/>
        <v>Monday</v>
      </c>
      <c r="O88" t="str">
        <f t="shared" si="9"/>
        <v>00:55:00</v>
      </c>
      <c r="P88">
        <f t="shared" si="10"/>
        <v>0</v>
      </c>
      <c r="Q88" t="str">
        <f>VLOOKUP(B88,'Analysis 1.3'!$AA$1:$AF$1454,5,FALSE)</f>
        <v>Repeat</v>
      </c>
      <c r="R88" t="str">
        <f>VLOOKUP(B88,'Analysis 1.3'!$AA$1:$AF$1454,6,FALSE)</f>
        <v>Recent</v>
      </c>
      <c r="S88">
        <f>VLOOKUP(B88,'Analysis 1.3'!$AA$1:$AF$1454,4,FALSE)</f>
        <v>13.943749999998545</v>
      </c>
    </row>
    <row r="89" spans="1:19" x14ac:dyDescent="0.3">
      <c r="A89">
        <v>200851</v>
      </c>
      <c r="B89">
        <v>71</v>
      </c>
      <c r="C89" s="1" t="s">
        <v>113</v>
      </c>
      <c r="D89" s="2">
        <v>45263.972222222219</v>
      </c>
      <c r="E89" t="s">
        <v>97</v>
      </c>
      <c r="F89" t="s">
        <v>71</v>
      </c>
      <c r="G89">
        <v>8510</v>
      </c>
      <c r="H89" t="str">
        <f>VLOOKUP(B89,'Customers (2)'!$A$1:$F$2501,2,0)</f>
        <v>India</v>
      </c>
      <c r="I89" t="str">
        <f>VLOOKUP(B89,'Customers (2)'!$A$1:$F$2501,3,0)</f>
        <v>M</v>
      </c>
      <c r="J89">
        <f>VLOOKUP(B89,'Customers (2)'!$A$1:$F$2501,4,0)</f>
        <v>48</v>
      </c>
      <c r="K89" t="str">
        <f>VLOOKUP(B89,'Customers (2)'!$A$1:$F$2501,5,0)</f>
        <v>A</v>
      </c>
      <c r="L89" t="str">
        <f>VLOOKUP(B89,'Customers (2)'!$A$1:$F$2501,6,0)</f>
        <v>Middle</v>
      </c>
      <c r="M89" t="str">
        <f t="shared" si="7"/>
        <v>December</v>
      </c>
      <c r="N89" t="str">
        <f t="shared" si="8"/>
        <v>Sunday</v>
      </c>
      <c r="O89" t="str">
        <f t="shared" si="9"/>
        <v>23:20:00</v>
      </c>
      <c r="P89">
        <f t="shared" si="10"/>
        <v>23</v>
      </c>
      <c r="Q89" t="str">
        <f>VLOOKUP(B89,'Analysis 1.3'!$AA$1:$AF$1454,5,FALSE)</f>
        <v>Repeat</v>
      </c>
      <c r="R89" t="str">
        <f>VLOOKUP(B89,'Analysis 1.3'!$AA$1:$AF$1454,6,FALSE)</f>
        <v>Recent</v>
      </c>
      <c r="S89">
        <f>VLOOKUP(B89,'Analysis 1.3'!$AA$1:$AF$1454,4,FALSE)</f>
        <v>28.009722222224809</v>
      </c>
    </row>
    <row r="90" spans="1:19" x14ac:dyDescent="0.3">
      <c r="A90">
        <v>1681720</v>
      </c>
      <c r="B90">
        <v>71</v>
      </c>
      <c r="C90" s="1" t="s">
        <v>113</v>
      </c>
      <c r="D90" s="3">
        <v>45022.01666666667</v>
      </c>
      <c r="E90" t="s">
        <v>96</v>
      </c>
      <c r="F90" t="s">
        <v>93</v>
      </c>
      <c r="G90">
        <v>1552</v>
      </c>
      <c r="H90" t="str">
        <f>VLOOKUP(B90,'Customers (2)'!$A$1:$F$2501,2,0)</f>
        <v>India</v>
      </c>
      <c r="I90" t="str">
        <f>VLOOKUP(B90,'Customers (2)'!$A$1:$F$2501,3,0)</f>
        <v>M</v>
      </c>
      <c r="J90">
        <f>VLOOKUP(B90,'Customers (2)'!$A$1:$F$2501,4,0)</f>
        <v>48</v>
      </c>
      <c r="K90" t="str">
        <f>VLOOKUP(B90,'Customers (2)'!$A$1:$F$2501,5,0)</f>
        <v>A</v>
      </c>
      <c r="L90" t="str">
        <f>VLOOKUP(B90,'Customers (2)'!$A$1:$F$2501,6,0)</f>
        <v>Middle</v>
      </c>
      <c r="M90" t="str">
        <f t="shared" si="7"/>
        <v>April</v>
      </c>
      <c r="N90" t="str">
        <f t="shared" si="8"/>
        <v>Thursday</v>
      </c>
      <c r="O90" t="str">
        <f t="shared" si="9"/>
        <v>00:24:00</v>
      </c>
      <c r="P90">
        <f t="shared" si="10"/>
        <v>0</v>
      </c>
      <c r="Q90" t="str">
        <f>VLOOKUP(B90,'Analysis 1.3'!$AA$1:$AF$1454,5,FALSE)</f>
        <v>Repeat</v>
      </c>
      <c r="R90" t="str">
        <f>VLOOKUP(B90,'Analysis 1.3'!$AA$1:$AF$1454,6,FALSE)</f>
        <v>Recent</v>
      </c>
      <c r="S90">
        <f>VLOOKUP(B90,'Analysis 1.3'!$AA$1:$AF$1454,4,FALSE)</f>
        <v>28.009722222224809</v>
      </c>
    </row>
    <row r="91" spans="1:19" x14ac:dyDescent="0.3">
      <c r="A91">
        <v>157882</v>
      </c>
      <c r="B91">
        <v>72</v>
      </c>
      <c r="C91" s="1" t="s">
        <v>105</v>
      </c>
      <c r="D91" s="2">
        <v>45254.037499999999</v>
      </c>
      <c r="E91" t="s">
        <v>98</v>
      </c>
      <c r="F91" t="s">
        <v>35</v>
      </c>
      <c r="G91">
        <v>8982</v>
      </c>
      <c r="H91" t="str">
        <f>VLOOKUP(B91,'Customers (2)'!$A$1:$F$2501,2,0)</f>
        <v>Spain</v>
      </c>
      <c r="I91" t="str">
        <f>VLOOKUP(B91,'Customers (2)'!$A$1:$F$2501,3,0)</f>
        <v>F</v>
      </c>
      <c r="J91">
        <f>VLOOKUP(B91,'Customers (2)'!$A$1:$F$2501,4,0)</f>
        <v>18</v>
      </c>
      <c r="K91" t="str">
        <f>VLOOKUP(B91,'Customers (2)'!$A$1:$F$2501,5,0)</f>
        <v>A</v>
      </c>
      <c r="L91" t="str">
        <f>VLOOKUP(B91,'Customers (2)'!$A$1:$F$2501,6,0)</f>
        <v>Young</v>
      </c>
      <c r="M91" t="str">
        <f t="shared" si="7"/>
        <v>November</v>
      </c>
      <c r="N91" t="str">
        <f t="shared" si="8"/>
        <v>Friday</v>
      </c>
      <c r="O91" t="str">
        <f t="shared" si="9"/>
        <v>00:54:00</v>
      </c>
      <c r="P91">
        <f t="shared" si="10"/>
        <v>0</v>
      </c>
      <c r="Q91" t="str">
        <f>VLOOKUP(B91,'Analysis 1.3'!$AA$1:$AF$1454,5,FALSE)</f>
        <v>One time</v>
      </c>
      <c r="R91" t="str">
        <f>VLOOKUP(B91,'Analysis 1.3'!$AA$1:$AF$1454,6,FALSE)</f>
        <v>Recent</v>
      </c>
      <c r="S91">
        <f>VLOOKUP(B91,'Analysis 1.3'!$AA$1:$AF$1454,4,FALSE)</f>
        <v>37.944444444445253</v>
      </c>
    </row>
    <row r="92" spans="1:19" x14ac:dyDescent="0.3">
      <c r="A92">
        <v>1393397</v>
      </c>
      <c r="B92">
        <v>73</v>
      </c>
      <c r="C92" s="1" t="s">
        <v>109</v>
      </c>
      <c r="D92" s="3">
        <v>45021.022222222222</v>
      </c>
      <c r="E92" t="s">
        <v>96</v>
      </c>
      <c r="F92" t="s">
        <v>5</v>
      </c>
      <c r="G92">
        <v>7174</v>
      </c>
      <c r="H92" t="str">
        <f>VLOOKUP(B92,'Customers (2)'!$A$1:$F$2501,2,0)</f>
        <v>Germany</v>
      </c>
      <c r="I92" t="str">
        <f>VLOOKUP(B92,'Customers (2)'!$A$1:$F$2501,3,0)</f>
        <v>F</v>
      </c>
      <c r="J92">
        <f>VLOOKUP(B92,'Customers (2)'!$A$1:$F$2501,4,0)</f>
        <v>34</v>
      </c>
      <c r="K92" t="str">
        <f>VLOOKUP(B92,'Customers (2)'!$A$1:$F$2501,5,0)</f>
        <v>A</v>
      </c>
      <c r="L92" t="str">
        <f>VLOOKUP(B92,'Customers (2)'!$A$1:$F$2501,6,0)</f>
        <v>Young</v>
      </c>
      <c r="M92" t="str">
        <f t="shared" si="7"/>
        <v>April</v>
      </c>
      <c r="N92" t="str">
        <f t="shared" si="8"/>
        <v>Wednesday</v>
      </c>
      <c r="O92" t="str">
        <f t="shared" si="9"/>
        <v>00:32:00</v>
      </c>
      <c r="P92">
        <f t="shared" si="10"/>
        <v>0</v>
      </c>
      <c r="Q92" t="str">
        <f>VLOOKUP(B92,'Analysis 1.3'!$AA$1:$AF$1454,5,FALSE)</f>
        <v>One time</v>
      </c>
      <c r="R92" t="str">
        <f>VLOOKUP(B92,'Analysis 1.3'!$AA$1:$AF$1454,6,FALSE)</f>
        <v>Lost</v>
      </c>
      <c r="S92">
        <f>VLOOKUP(B92,'Analysis 1.3'!$AA$1:$AF$1454,4,FALSE)</f>
        <v>270.9597222222219</v>
      </c>
    </row>
    <row r="93" spans="1:19" x14ac:dyDescent="0.3">
      <c r="A93">
        <v>182197</v>
      </c>
      <c r="B93">
        <v>74</v>
      </c>
      <c r="C93" s="1" t="s">
        <v>99</v>
      </c>
      <c r="D93" s="2">
        <v>45081.07916666667</v>
      </c>
      <c r="E93" t="s">
        <v>97</v>
      </c>
      <c r="F93" t="s">
        <v>27</v>
      </c>
      <c r="G93">
        <v>801</v>
      </c>
      <c r="H93" t="str">
        <f>VLOOKUP(B93,'Customers (2)'!$A$1:$F$2501,2,0)</f>
        <v>USA</v>
      </c>
      <c r="I93" t="str">
        <f>VLOOKUP(B93,'Customers (2)'!$A$1:$F$2501,3,0)</f>
        <v>F</v>
      </c>
      <c r="J93">
        <f>VLOOKUP(B93,'Customers (2)'!$A$1:$F$2501,4,0)</f>
        <v>28</v>
      </c>
      <c r="K93" t="str">
        <f>VLOOKUP(B93,'Customers (2)'!$A$1:$F$2501,5,0)</f>
        <v>A</v>
      </c>
      <c r="L93" t="str">
        <f>VLOOKUP(B93,'Customers (2)'!$A$1:$F$2501,6,0)</f>
        <v>Young</v>
      </c>
      <c r="M93" t="str">
        <f t="shared" si="7"/>
        <v>June</v>
      </c>
      <c r="N93" t="str">
        <f t="shared" si="8"/>
        <v>Sunday</v>
      </c>
      <c r="O93" t="str">
        <f t="shared" si="9"/>
        <v>01:54:00</v>
      </c>
      <c r="P93">
        <f t="shared" si="10"/>
        <v>1</v>
      </c>
      <c r="Q93" t="str">
        <f>VLOOKUP(B93,'Analysis 1.3'!$AA$1:$AF$1454,5,FALSE)</f>
        <v>Repeat</v>
      </c>
      <c r="R93" t="str">
        <f>VLOOKUP(B93,'Analysis 1.3'!$AA$1:$AF$1454,6,FALSE)</f>
        <v>Lost</v>
      </c>
      <c r="S93">
        <f>VLOOKUP(B93,'Analysis 1.3'!$AA$1:$AF$1454,4,FALSE)</f>
        <v>210.90277777777374</v>
      </c>
    </row>
    <row r="94" spans="1:19" x14ac:dyDescent="0.3">
      <c r="A94">
        <v>435768</v>
      </c>
      <c r="B94">
        <v>74</v>
      </c>
      <c r="C94" s="1" t="s">
        <v>99</v>
      </c>
      <c r="D94" s="2">
        <v>44970.022222222222</v>
      </c>
      <c r="E94" t="s">
        <v>191</v>
      </c>
      <c r="F94" t="s">
        <v>72</v>
      </c>
      <c r="G94">
        <v>5262</v>
      </c>
      <c r="H94" t="str">
        <f>VLOOKUP(B94,'Customers (2)'!$A$1:$F$2501,2,0)</f>
        <v>USA</v>
      </c>
      <c r="I94" t="str">
        <f>VLOOKUP(B94,'Customers (2)'!$A$1:$F$2501,3,0)</f>
        <v>F</v>
      </c>
      <c r="J94">
        <f>VLOOKUP(B94,'Customers (2)'!$A$1:$F$2501,4,0)</f>
        <v>28</v>
      </c>
      <c r="K94" t="str">
        <f>VLOOKUP(B94,'Customers (2)'!$A$1:$F$2501,5,0)</f>
        <v>A</v>
      </c>
      <c r="L94" t="str">
        <f>VLOOKUP(B94,'Customers (2)'!$A$1:$F$2501,6,0)</f>
        <v>Young</v>
      </c>
      <c r="M94" t="str">
        <f t="shared" si="7"/>
        <v>February</v>
      </c>
      <c r="N94" t="str">
        <f t="shared" si="8"/>
        <v>Monday</v>
      </c>
      <c r="O94" t="str">
        <f t="shared" si="9"/>
        <v>00:32:00</v>
      </c>
      <c r="P94">
        <f t="shared" si="10"/>
        <v>0</v>
      </c>
      <c r="Q94" t="str">
        <f>VLOOKUP(B94,'Analysis 1.3'!$AA$1:$AF$1454,5,FALSE)</f>
        <v>Repeat</v>
      </c>
      <c r="R94" t="str">
        <f>VLOOKUP(B94,'Analysis 1.3'!$AA$1:$AF$1454,6,FALSE)</f>
        <v>Lost</v>
      </c>
      <c r="S94">
        <f>VLOOKUP(B94,'Analysis 1.3'!$AA$1:$AF$1454,4,FALSE)</f>
        <v>210.90277777777374</v>
      </c>
    </row>
    <row r="95" spans="1:19" x14ac:dyDescent="0.3">
      <c r="A95">
        <v>1649120</v>
      </c>
      <c r="B95">
        <v>74</v>
      </c>
      <c r="C95" s="1" t="s">
        <v>99</v>
      </c>
      <c r="D95" s="3">
        <v>45030.019444444442</v>
      </c>
      <c r="E95" t="s">
        <v>97</v>
      </c>
      <c r="F95" t="s">
        <v>8</v>
      </c>
      <c r="G95">
        <v>4798</v>
      </c>
      <c r="H95" t="str">
        <f>VLOOKUP(B95,'Customers (2)'!$A$1:$F$2501,2,0)</f>
        <v>USA</v>
      </c>
      <c r="I95" t="str">
        <f>VLOOKUP(B95,'Customers (2)'!$A$1:$F$2501,3,0)</f>
        <v>F</v>
      </c>
      <c r="J95">
        <f>VLOOKUP(B95,'Customers (2)'!$A$1:$F$2501,4,0)</f>
        <v>28</v>
      </c>
      <c r="K95" t="str">
        <f>VLOOKUP(B95,'Customers (2)'!$A$1:$F$2501,5,0)</f>
        <v>A</v>
      </c>
      <c r="L95" t="str">
        <f>VLOOKUP(B95,'Customers (2)'!$A$1:$F$2501,6,0)</f>
        <v>Young</v>
      </c>
      <c r="M95" t="str">
        <f t="shared" si="7"/>
        <v>April</v>
      </c>
      <c r="N95" t="str">
        <f t="shared" si="8"/>
        <v>Friday</v>
      </c>
      <c r="O95" t="str">
        <f t="shared" si="9"/>
        <v>00:28:00</v>
      </c>
      <c r="P95">
        <f t="shared" si="10"/>
        <v>0</v>
      </c>
      <c r="Q95" t="str">
        <f>VLOOKUP(B95,'Analysis 1.3'!$AA$1:$AF$1454,5,FALSE)</f>
        <v>Repeat</v>
      </c>
      <c r="R95" t="str">
        <f>VLOOKUP(B95,'Analysis 1.3'!$AA$1:$AF$1454,6,FALSE)</f>
        <v>Lost</v>
      </c>
      <c r="S95">
        <f>VLOOKUP(B95,'Analysis 1.3'!$AA$1:$AF$1454,4,FALSE)</f>
        <v>210.90277777777374</v>
      </c>
    </row>
    <row r="96" spans="1:19" x14ac:dyDescent="0.3">
      <c r="A96">
        <v>1448694</v>
      </c>
      <c r="B96">
        <v>75</v>
      </c>
      <c r="C96" s="1" t="s">
        <v>101</v>
      </c>
      <c r="D96" s="3">
        <v>45068.98541666667</v>
      </c>
      <c r="E96" t="s">
        <v>97</v>
      </c>
      <c r="F96" t="s">
        <v>62</v>
      </c>
      <c r="G96">
        <v>1873</v>
      </c>
      <c r="H96" t="str">
        <f>VLOOKUP(B96,'Customers (2)'!$A$1:$F$2501,2,0)</f>
        <v>Australia</v>
      </c>
      <c r="I96" t="str">
        <f>VLOOKUP(B96,'Customers (2)'!$A$1:$F$2501,3,0)</f>
        <v>F</v>
      </c>
      <c r="J96">
        <f>VLOOKUP(B96,'Customers (2)'!$A$1:$F$2501,4,0)</f>
        <v>36</v>
      </c>
      <c r="K96" t="str">
        <f>VLOOKUP(B96,'Customers (2)'!$A$1:$F$2501,5,0)</f>
        <v>A</v>
      </c>
      <c r="L96" t="str">
        <f>VLOOKUP(B96,'Customers (2)'!$A$1:$F$2501,6,0)</f>
        <v>Middle</v>
      </c>
      <c r="M96" t="str">
        <f t="shared" si="7"/>
        <v>May</v>
      </c>
      <c r="N96" t="str">
        <f t="shared" si="8"/>
        <v>Monday</v>
      </c>
      <c r="O96" t="str">
        <f t="shared" si="9"/>
        <v>23:39:00</v>
      </c>
      <c r="P96">
        <f t="shared" si="10"/>
        <v>23</v>
      </c>
      <c r="Q96" t="str">
        <f>VLOOKUP(B96,'Analysis 1.3'!$AA$1:$AF$1454,5,FALSE)</f>
        <v>One time</v>
      </c>
      <c r="R96" t="str">
        <f>VLOOKUP(B96,'Analysis 1.3'!$AA$1:$AF$1454,6,FALSE)</f>
        <v>Lost</v>
      </c>
      <c r="S96">
        <f>VLOOKUP(B96,'Analysis 1.3'!$AA$1:$AF$1454,4,FALSE)</f>
        <v>222.99652777777374</v>
      </c>
    </row>
    <row r="97" spans="1:19" x14ac:dyDescent="0.3">
      <c r="A97">
        <v>1428296</v>
      </c>
      <c r="B97">
        <v>80</v>
      </c>
      <c r="C97" s="1" t="s">
        <v>99</v>
      </c>
      <c r="D97" s="3">
        <v>45066.038194444445</v>
      </c>
      <c r="E97" t="s">
        <v>97</v>
      </c>
      <c r="F97" t="s">
        <v>89</v>
      </c>
      <c r="G97">
        <v>1637</v>
      </c>
      <c r="H97" t="str">
        <f>VLOOKUP(B97,'Customers (2)'!$A$1:$F$2501,2,0)</f>
        <v>USA</v>
      </c>
      <c r="I97" t="str">
        <f>VLOOKUP(B97,'Customers (2)'!$A$1:$F$2501,3,0)</f>
        <v>M</v>
      </c>
      <c r="J97">
        <f>VLOOKUP(B97,'Customers (2)'!$A$1:$F$2501,4,0)</f>
        <v>37</v>
      </c>
      <c r="K97" t="str">
        <f>VLOOKUP(B97,'Customers (2)'!$A$1:$F$2501,5,0)</f>
        <v>A</v>
      </c>
      <c r="L97" t="str">
        <f>VLOOKUP(B97,'Customers (2)'!$A$1:$F$2501,6,0)</f>
        <v>Middle</v>
      </c>
      <c r="M97" t="str">
        <f t="shared" si="7"/>
        <v>May</v>
      </c>
      <c r="N97" t="str">
        <f t="shared" si="8"/>
        <v>Saturday</v>
      </c>
      <c r="O97" t="str">
        <f t="shared" si="9"/>
        <v>00:55:00</v>
      </c>
      <c r="P97">
        <f t="shared" si="10"/>
        <v>0</v>
      </c>
      <c r="Q97" t="str">
        <f>VLOOKUP(B97,'Analysis 1.3'!$AA$1:$AF$1454,5,FALSE)</f>
        <v>One time</v>
      </c>
      <c r="R97" t="str">
        <f>VLOOKUP(B97,'Analysis 1.3'!$AA$1:$AF$1454,6,FALSE)</f>
        <v>Lost</v>
      </c>
      <c r="S97">
        <f>VLOOKUP(B97,'Analysis 1.3'!$AA$1:$AF$1454,4,FALSE)</f>
        <v>225.94374999999854</v>
      </c>
    </row>
    <row r="98" spans="1:19" x14ac:dyDescent="0.3">
      <c r="A98">
        <v>1347720</v>
      </c>
      <c r="B98">
        <v>82</v>
      </c>
      <c r="C98" s="1" t="s">
        <v>105</v>
      </c>
      <c r="D98" s="3">
        <v>45274.986111111109</v>
      </c>
      <c r="E98" t="s">
        <v>96</v>
      </c>
      <c r="F98" t="s">
        <v>20</v>
      </c>
      <c r="G98">
        <v>6776</v>
      </c>
      <c r="H98" t="str">
        <f>VLOOKUP(B98,'Customers (2)'!$A$1:$F$2501,2,0)</f>
        <v>Spain</v>
      </c>
      <c r="I98" t="str">
        <f>VLOOKUP(B98,'Customers (2)'!$A$1:$F$2501,3,0)</f>
        <v>F</v>
      </c>
      <c r="J98">
        <f>VLOOKUP(B98,'Customers (2)'!$A$1:$F$2501,4,0)</f>
        <v>28</v>
      </c>
      <c r="K98" t="str">
        <f>VLOOKUP(B98,'Customers (2)'!$A$1:$F$2501,5,0)</f>
        <v>A</v>
      </c>
      <c r="L98" t="str">
        <f>VLOOKUP(B98,'Customers (2)'!$A$1:$F$2501,6,0)</f>
        <v>Young</v>
      </c>
      <c r="M98" t="str">
        <f t="shared" si="7"/>
        <v>December</v>
      </c>
      <c r="N98" t="str">
        <f t="shared" si="8"/>
        <v>Thursday</v>
      </c>
      <c r="O98" t="str">
        <f t="shared" si="9"/>
        <v>23:40:00</v>
      </c>
      <c r="P98">
        <f t="shared" si="10"/>
        <v>23</v>
      </c>
      <c r="Q98" t="str">
        <f>VLOOKUP(B98,'Analysis 1.3'!$AA$1:$AF$1454,5,FALSE)</f>
        <v>One time</v>
      </c>
      <c r="R98" t="str">
        <f>VLOOKUP(B98,'Analysis 1.3'!$AA$1:$AF$1454,6,FALSE)</f>
        <v>Recent</v>
      </c>
      <c r="S98">
        <f>VLOOKUP(B98,'Analysis 1.3'!$AA$1:$AF$1454,4,FALSE)</f>
        <v>16.995833333334303</v>
      </c>
    </row>
    <row r="99" spans="1:19" x14ac:dyDescent="0.3">
      <c r="A99">
        <v>734468</v>
      </c>
      <c r="B99">
        <v>83</v>
      </c>
      <c r="C99" s="1" t="s">
        <v>107</v>
      </c>
      <c r="D99" s="3">
        <v>44972.038194444445</v>
      </c>
      <c r="E99" t="s">
        <v>98</v>
      </c>
      <c r="F99" t="s">
        <v>4</v>
      </c>
      <c r="G99">
        <v>5705</v>
      </c>
      <c r="H99" t="str">
        <f>VLOOKUP(B99,'Customers (2)'!$A$1:$F$2501,2,0)</f>
        <v>Italy</v>
      </c>
      <c r="I99" t="str">
        <f>VLOOKUP(B99,'Customers (2)'!$A$1:$F$2501,3,0)</f>
        <v>F</v>
      </c>
      <c r="J99">
        <f>VLOOKUP(B99,'Customers (2)'!$A$1:$F$2501,4,0)</f>
        <v>31</v>
      </c>
      <c r="K99" t="str">
        <f>VLOOKUP(B99,'Customers (2)'!$A$1:$F$2501,5,0)</f>
        <v>A</v>
      </c>
      <c r="L99" t="str">
        <f>VLOOKUP(B99,'Customers (2)'!$A$1:$F$2501,6,0)</f>
        <v>Young</v>
      </c>
      <c r="M99" t="str">
        <f t="shared" si="7"/>
        <v>February</v>
      </c>
      <c r="N99" t="str">
        <f t="shared" si="8"/>
        <v>Wednesday</v>
      </c>
      <c r="O99" t="str">
        <f t="shared" si="9"/>
        <v>00:55:00</v>
      </c>
      <c r="P99">
        <f t="shared" si="10"/>
        <v>0</v>
      </c>
      <c r="Q99" t="str">
        <f>VLOOKUP(B99,'Analysis 1.3'!$AA$1:$AF$1454,5,FALSE)</f>
        <v>One time</v>
      </c>
      <c r="R99" t="str">
        <f>VLOOKUP(B99,'Analysis 1.3'!$AA$1:$AF$1454,6,FALSE)</f>
        <v>Lost</v>
      </c>
      <c r="S99">
        <f>VLOOKUP(B99,'Analysis 1.3'!$AA$1:$AF$1454,4,FALSE)</f>
        <v>319.94374999999854</v>
      </c>
    </row>
    <row r="100" spans="1:19" x14ac:dyDescent="0.3">
      <c r="A100">
        <v>504938</v>
      </c>
      <c r="B100">
        <v>84</v>
      </c>
      <c r="C100" s="1" t="s">
        <v>99</v>
      </c>
      <c r="D100" s="2">
        <v>45117.98333333333</v>
      </c>
      <c r="F100" t="s">
        <v>28</v>
      </c>
      <c r="G100">
        <v>6541</v>
      </c>
      <c r="H100" t="str">
        <f>VLOOKUP(B100,'Customers (2)'!$A$1:$F$2501,2,0)</f>
        <v>USA</v>
      </c>
      <c r="I100" t="str">
        <f>VLOOKUP(B100,'Customers (2)'!$A$1:$F$2501,3,0)</f>
        <v>M</v>
      </c>
      <c r="J100">
        <f>VLOOKUP(B100,'Customers (2)'!$A$1:$F$2501,4,0)</f>
        <v>85</v>
      </c>
      <c r="K100" t="str">
        <f>VLOOKUP(B100,'Customers (2)'!$A$1:$F$2501,5,0)</f>
        <v>A</v>
      </c>
      <c r="L100" t="str">
        <f>VLOOKUP(B100,'Customers (2)'!$A$1:$F$2501,6,0)</f>
        <v>Senior</v>
      </c>
      <c r="M100" t="str">
        <f t="shared" si="7"/>
        <v>July</v>
      </c>
      <c r="N100" t="str">
        <f t="shared" si="8"/>
        <v>Monday</v>
      </c>
      <c r="O100" t="str">
        <f t="shared" si="9"/>
        <v>23:36:00</v>
      </c>
      <c r="P100">
        <f t="shared" si="10"/>
        <v>23</v>
      </c>
      <c r="Q100" t="str">
        <f>VLOOKUP(B100,'Analysis 1.3'!$AA$1:$AF$1454,5,FALSE)</f>
        <v>One time</v>
      </c>
      <c r="R100" t="str">
        <f>VLOOKUP(B100,'Analysis 1.3'!$AA$1:$AF$1454,6,FALSE)</f>
        <v>Passive</v>
      </c>
      <c r="S100">
        <f>VLOOKUP(B100,'Analysis 1.3'!$AA$1:$AF$1454,4,FALSE)</f>
        <v>173.99861111111386</v>
      </c>
    </row>
    <row r="101" spans="1:19" x14ac:dyDescent="0.3">
      <c r="A101">
        <v>1459990</v>
      </c>
      <c r="B101">
        <v>85</v>
      </c>
      <c r="C101" s="1" t="s">
        <v>107</v>
      </c>
      <c r="D101" s="3">
        <v>45098.979861111111</v>
      </c>
      <c r="E101" t="s">
        <v>98</v>
      </c>
      <c r="F101" t="s">
        <v>64</v>
      </c>
      <c r="G101">
        <v>1384</v>
      </c>
      <c r="H101" t="str">
        <f>VLOOKUP(B101,'Customers (2)'!$A$1:$F$2501,2,0)</f>
        <v>Italy</v>
      </c>
      <c r="I101" t="str">
        <f>VLOOKUP(B101,'Customers (2)'!$A$1:$F$2501,3,0)</f>
        <v>M</v>
      </c>
      <c r="J101">
        <f>VLOOKUP(B101,'Customers (2)'!$A$1:$F$2501,4,0)</f>
        <v>20</v>
      </c>
      <c r="K101" t="str">
        <f>VLOOKUP(B101,'Customers (2)'!$A$1:$F$2501,5,0)</f>
        <v>A</v>
      </c>
      <c r="L101" t="str">
        <f>VLOOKUP(B101,'Customers (2)'!$A$1:$F$2501,6,0)</f>
        <v>Young</v>
      </c>
      <c r="M101" t="str">
        <f t="shared" si="7"/>
        <v>June</v>
      </c>
      <c r="N101" t="str">
        <f t="shared" si="8"/>
        <v>Wednesday</v>
      </c>
      <c r="O101" t="str">
        <f t="shared" si="9"/>
        <v>23:31:00</v>
      </c>
      <c r="P101">
        <f t="shared" si="10"/>
        <v>23</v>
      </c>
      <c r="Q101" t="str">
        <f>VLOOKUP(B101,'Analysis 1.3'!$AA$1:$AF$1454,5,FALSE)</f>
        <v>One time</v>
      </c>
      <c r="R101" t="str">
        <f>VLOOKUP(B101,'Analysis 1.3'!$AA$1:$AF$1454,6,FALSE)</f>
        <v>Lost</v>
      </c>
      <c r="S101">
        <f>VLOOKUP(B101,'Analysis 1.3'!$AA$1:$AF$1454,4,FALSE)</f>
        <v>193.00208333333285</v>
      </c>
    </row>
    <row r="102" spans="1:19" x14ac:dyDescent="0.3">
      <c r="A102">
        <v>1127154</v>
      </c>
      <c r="B102">
        <v>87</v>
      </c>
      <c r="C102" s="1" t="s">
        <v>113</v>
      </c>
      <c r="D102" s="3">
        <v>45086.00277777778</v>
      </c>
      <c r="E102" t="s">
        <v>96</v>
      </c>
      <c r="F102" t="s">
        <v>81</v>
      </c>
      <c r="G102">
        <v>9219</v>
      </c>
      <c r="H102" t="str">
        <f>VLOOKUP(B102,'Customers (2)'!$A$1:$F$2501,2,0)</f>
        <v>India</v>
      </c>
      <c r="I102" t="str">
        <f>VLOOKUP(B102,'Customers (2)'!$A$1:$F$2501,3,0)</f>
        <v>M</v>
      </c>
      <c r="J102">
        <f>VLOOKUP(B102,'Customers (2)'!$A$1:$F$2501,4,0)</f>
        <v>62</v>
      </c>
      <c r="K102" t="str">
        <f>VLOOKUP(B102,'Customers (2)'!$A$1:$F$2501,5,0)</f>
        <v>A</v>
      </c>
      <c r="L102" t="str">
        <f>VLOOKUP(B102,'Customers (2)'!$A$1:$F$2501,6,0)</f>
        <v>Senior</v>
      </c>
      <c r="M102" t="str">
        <f t="shared" si="7"/>
        <v>June</v>
      </c>
      <c r="N102" t="str">
        <f t="shared" si="8"/>
        <v>Friday</v>
      </c>
      <c r="O102" t="str">
        <f t="shared" si="9"/>
        <v>00:04:00</v>
      </c>
      <c r="P102">
        <f t="shared" si="10"/>
        <v>0</v>
      </c>
      <c r="Q102" t="str">
        <f>VLOOKUP(B102,'Analysis 1.3'!$AA$1:$AF$1454,5,FALSE)</f>
        <v>Repeat</v>
      </c>
      <c r="R102" t="str">
        <f>VLOOKUP(B102,'Analysis 1.3'!$AA$1:$AF$1454,6,FALSE)</f>
        <v>Lost</v>
      </c>
      <c r="S102">
        <f>VLOOKUP(B102,'Analysis 1.3'!$AA$1:$AF$1454,4,FALSE)</f>
        <v>205.97916666666424</v>
      </c>
    </row>
    <row r="103" spans="1:19" x14ac:dyDescent="0.3">
      <c r="A103">
        <v>1257018</v>
      </c>
      <c r="B103">
        <v>87</v>
      </c>
      <c r="C103" s="1" t="s">
        <v>113</v>
      </c>
      <c r="D103" s="3">
        <v>44961.0625</v>
      </c>
      <c r="E103" t="s">
        <v>97</v>
      </c>
      <c r="F103" t="s">
        <v>74</v>
      </c>
      <c r="G103">
        <v>8149</v>
      </c>
      <c r="H103" t="str">
        <f>VLOOKUP(B103,'Customers (2)'!$A$1:$F$2501,2,0)</f>
        <v>India</v>
      </c>
      <c r="I103" t="str">
        <f>VLOOKUP(B103,'Customers (2)'!$A$1:$F$2501,3,0)</f>
        <v>M</v>
      </c>
      <c r="J103">
        <f>VLOOKUP(B103,'Customers (2)'!$A$1:$F$2501,4,0)</f>
        <v>62</v>
      </c>
      <c r="K103" t="str">
        <f>VLOOKUP(B103,'Customers (2)'!$A$1:$F$2501,5,0)</f>
        <v>A</v>
      </c>
      <c r="L103" t="str">
        <f>VLOOKUP(B103,'Customers (2)'!$A$1:$F$2501,6,0)</f>
        <v>Senior</v>
      </c>
      <c r="M103" t="str">
        <f t="shared" si="7"/>
        <v>February</v>
      </c>
      <c r="N103" t="str">
        <f t="shared" si="8"/>
        <v>Saturday</v>
      </c>
      <c r="O103" t="str">
        <f t="shared" si="9"/>
        <v>01:30:00</v>
      </c>
      <c r="P103">
        <f t="shared" si="10"/>
        <v>1</v>
      </c>
      <c r="Q103" t="str">
        <f>VLOOKUP(B103,'Analysis 1.3'!$AA$1:$AF$1454,5,FALSE)</f>
        <v>Repeat</v>
      </c>
      <c r="R103" t="str">
        <f>VLOOKUP(B103,'Analysis 1.3'!$AA$1:$AF$1454,6,FALSE)</f>
        <v>Lost</v>
      </c>
      <c r="S103">
        <f>VLOOKUP(B103,'Analysis 1.3'!$AA$1:$AF$1454,4,FALSE)</f>
        <v>205.97916666666424</v>
      </c>
    </row>
    <row r="104" spans="1:19" x14ac:dyDescent="0.3">
      <c r="A104">
        <v>1465193</v>
      </c>
      <c r="B104">
        <v>87</v>
      </c>
      <c r="C104" s="1" t="s">
        <v>113</v>
      </c>
      <c r="D104" s="3">
        <v>45041.020833333336</v>
      </c>
      <c r="E104" t="s">
        <v>98</v>
      </c>
      <c r="F104" t="s">
        <v>69</v>
      </c>
      <c r="G104">
        <v>7107</v>
      </c>
      <c r="H104" t="str">
        <f>VLOOKUP(B104,'Customers (2)'!$A$1:$F$2501,2,0)</f>
        <v>India</v>
      </c>
      <c r="I104" t="str">
        <f>VLOOKUP(B104,'Customers (2)'!$A$1:$F$2501,3,0)</f>
        <v>M</v>
      </c>
      <c r="J104">
        <f>VLOOKUP(B104,'Customers (2)'!$A$1:$F$2501,4,0)</f>
        <v>62</v>
      </c>
      <c r="K104" t="str">
        <f>VLOOKUP(B104,'Customers (2)'!$A$1:$F$2501,5,0)</f>
        <v>A</v>
      </c>
      <c r="L104" t="str">
        <f>VLOOKUP(B104,'Customers (2)'!$A$1:$F$2501,6,0)</f>
        <v>Senior</v>
      </c>
      <c r="M104" t="str">
        <f t="shared" si="7"/>
        <v>April</v>
      </c>
      <c r="N104" t="str">
        <f t="shared" si="8"/>
        <v>Tuesday</v>
      </c>
      <c r="O104" t="str">
        <f t="shared" si="9"/>
        <v>00:30:00</v>
      </c>
      <c r="P104">
        <f t="shared" si="10"/>
        <v>0</v>
      </c>
      <c r="Q104" t="str">
        <f>VLOOKUP(B104,'Analysis 1.3'!$AA$1:$AF$1454,5,FALSE)</f>
        <v>Repeat</v>
      </c>
      <c r="R104" t="str">
        <f>VLOOKUP(B104,'Analysis 1.3'!$AA$1:$AF$1454,6,FALSE)</f>
        <v>Lost</v>
      </c>
      <c r="S104">
        <f>VLOOKUP(B104,'Analysis 1.3'!$AA$1:$AF$1454,4,FALSE)</f>
        <v>205.97916666666424</v>
      </c>
    </row>
    <row r="105" spans="1:19" x14ac:dyDescent="0.3">
      <c r="A105">
        <v>72556</v>
      </c>
      <c r="B105">
        <v>89</v>
      </c>
      <c r="C105" s="1" t="s">
        <v>107</v>
      </c>
      <c r="D105" s="2">
        <v>45120.091666666667</v>
      </c>
      <c r="E105" t="s">
        <v>98</v>
      </c>
      <c r="F105" t="s">
        <v>53</v>
      </c>
      <c r="G105">
        <v>427</v>
      </c>
      <c r="H105" t="str">
        <f>VLOOKUP(B105,'Customers (2)'!$A$1:$F$2501,2,0)</f>
        <v>Italy</v>
      </c>
      <c r="I105" t="str">
        <f>VLOOKUP(B105,'Customers (2)'!$A$1:$F$2501,3,0)</f>
        <v>M</v>
      </c>
      <c r="J105">
        <f>VLOOKUP(B105,'Customers (2)'!$A$1:$F$2501,4,0)</f>
        <v>33</v>
      </c>
      <c r="K105" t="str">
        <f>VLOOKUP(B105,'Customers (2)'!$A$1:$F$2501,5,0)</f>
        <v>A</v>
      </c>
      <c r="L105" t="str">
        <f>VLOOKUP(B105,'Customers (2)'!$A$1:$F$2501,6,0)</f>
        <v>Young</v>
      </c>
      <c r="M105" t="str">
        <f t="shared" si="7"/>
        <v>July</v>
      </c>
      <c r="N105" t="str">
        <f t="shared" si="8"/>
        <v>Thursday</v>
      </c>
      <c r="O105" t="str">
        <f t="shared" si="9"/>
        <v>02:12:00</v>
      </c>
      <c r="P105">
        <f t="shared" si="10"/>
        <v>2</v>
      </c>
      <c r="Q105" t="str">
        <f>VLOOKUP(B105,'Analysis 1.3'!$AA$1:$AF$1454,5,FALSE)</f>
        <v>Repeat</v>
      </c>
      <c r="R105" t="str">
        <f>VLOOKUP(B105,'Analysis 1.3'!$AA$1:$AF$1454,6,FALSE)</f>
        <v>Passive</v>
      </c>
      <c r="S105">
        <f>VLOOKUP(B105,'Analysis 1.3'!$AA$1:$AF$1454,4,FALSE)</f>
        <v>102.92916666666861</v>
      </c>
    </row>
    <row r="106" spans="1:19" x14ac:dyDescent="0.3">
      <c r="A106">
        <v>1665934</v>
      </c>
      <c r="B106">
        <v>89</v>
      </c>
      <c r="C106" s="1" t="s">
        <v>107</v>
      </c>
      <c r="D106" s="3">
        <v>45189.052777777775</v>
      </c>
      <c r="E106" t="s">
        <v>96</v>
      </c>
      <c r="F106" t="s">
        <v>57</v>
      </c>
      <c r="G106">
        <v>4910</v>
      </c>
      <c r="H106" t="str">
        <f>VLOOKUP(B106,'Customers (2)'!$A$1:$F$2501,2,0)</f>
        <v>Italy</v>
      </c>
      <c r="I106" t="str">
        <f>VLOOKUP(B106,'Customers (2)'!$A$1:$F$2501,3,0)</f>
        <v>M</v>
      </c>
      <c r="J106">
        <f>VLOOKUP(B106,'Customers (2)'!$A$1:$F$2501,4,0)</f>
        <v>33</v>
      </c>
      <c r="K106" t="str">
        <f>VLOOKUP(B106,'Customers (2)'!$A$1:$F$2501,5,0)</f>
        <v>A</v>
      </c>
      <c r="L106" t="str">
        <f>VLOOKUP(B106,'Customers (2)'!$A$1:$F$2501,6,0)</f>
        <v>Young</v>
      </c>
      <c r="M106" t="str">
        <f t="shared" si="7"/>
        <v>September</v>
      </c>
      <c r="N106" t="str">
        <f t="shared" si="8"/>
        <v>Wednesday</v>
      </c>
      <c r="O106" t="str">
        <f t="shared" si="9"/>
        <v>01:16:00</v>
      </c>
      <c r="P106">
        <f t="shared" si="10"/>
        <v>1</v>
      </c>
      <c r="Q106" t="str">
        <f>VLOOKUP(B106,'Analysis 1.3'!$AA$1:$AF$1454,5,FALSE)</f>
        <v>Repeat</v>
      </c>
      <c r="R106" t="str">
        <f>VLOOKUP(B106,'Analysis 1.3'!$AA$1:$AF$1454,6,FALSE)</f>
        <v>Passive</v>
      </c>
      <c r="S106">
        <f>VLOOKUP(B106,'Analysis 1.3'!$AA$1:$AF$1454,4,FALSE)</f>
        <v>102.92916666666861</v>
      </c>
    </row>
    <row r="107" spans="1:19" x14ac:dyDescent="0.3">
      <c r="A107">
        <v>845718</v>
      </c>
      <c r="B107">
        <v>90</v>
      </c>
      <c r="C107" s="1" t="s">
        <v>99</v>
      </c>
      <c r="D107" s="3">
        <v>44972.959027777775</v>
      </c>
      <c r="E107" t="s">
        <v>96</v>
      </c>
      <c r="F107" t="s">
        <v>44</v>
      </c>
      <c r="G107">
        <v>1208</v>
      </c>
      <c r="H107" t="str">
        <f>VLOOKUP(B107,'Customers (2)'!$A$1:$F$2501,2,0)</f>
        <v>USA</v>
      </c>
      <c r="I107" t="str">
        <f>VLOOKUP(B107,'Customers (2)'!$A$1:$F$2501,3,0)</f>
        <v>F</v>
      </c>
      <c r="J107">
        <f>VLOOKUP(B107,'Customers (2)'!$A$1:$F$2501,4,0)</f>
        <v>48</v>
      </c>
      <c r="K107" t="str">
        <f>VLOOKUP(B107,'Customers (2)'!$A$1:$F$2501,5,0)</f>
        <v>A</v>
      </c>
      <c r="L107" t="str">
        <f>VLOOKUP(B107,'Customers (2)'!$A$1:$F$2501,6,0)</f>
        <v>Middle</v>
      </c>
      <c r="M107" t="str">
        <f t="shared" si="7"/>
        <v>February</v>
      </c>
      <c r="N107" t="str">
        <f t="shared" si="8"/>
        <v>Wednesday</v>
      </c>
      <c r="O107" t="str">
        <f t="shared" si="9"/>
        <v>23:01:00</v>
      </c>
      <c r="P107">
        <f t="shared" si="10"/>
        <v>23</v>
      </c>
      <c r="Q107" t="str">
        <f>VLOOKUP(B107,'Analysis 1.3'!$AA$1:$AF$1454,5,FALSE)</f>
        <v>Repeat</v>
      </c>
      <c r="R107" t="str">
        <f>VLOOKUP(B107,'Analysis 1.3'!$AA$1:$AF$1454,6,FALSE)</f>
        <v>Passive</v>
      </c>
      <c r="S107">
        <f>VLOOKUP(B107,'Analysis 1.3'!$AA$1:$AF$1454,4,FALSE)</f>
        <v>151.00972222222481</v>
      </c>
    </row>
    <row r="108" spans="1:19" x14ac:dyDescent="0.3">
      <c r="A108">
        <v>1548735</v>
      </c>
      <c r="B108">
        <v>90</v>
      </c>
      <c r="C108" s="1" t="s">
        <v>99</v>
      </c>
      <c r="D108" s="3">
        <v>45140.972222222219</v>
      </c>
      <c r="E108" t="s">
        <v>191</v>
      </c>
      <c r="F108" t="s">
        <v>41</v>
      </c>
      <c r="G108">
        <v>1069</v>
      </c>
      <c r="H108" t="str">
        <f>VLOOKUP(B108,'Customers (2)'!$A$1:$F$2501,2,0)</f>
        <v>USA</v>
      </c>
      <c r="I108" t="str">
        <f>VLOOKUP(B108,'Customers (2)'!$A$1:$F$2501,3,0)</f>
        <v>F</v>
      </c>
      <c r="J108">
        <f>VLOOKUP(B108,'Customers (2)'!$A$1:$F$2501,4,0)</f>
        <v>48</v>
      </c>
      <c r="K108" t="str">
        <f>VLOOKUP(B108,'Customers (2)'!$A$1:$F$2501,5,0)</f>
        <v>A</v>
      </c>
      <c r="L108" t="str">
        <f>VLOOKUP(B108,'Customers (2)'!$A$1:$F$2501,6,0)</f>
        <v>Middle</v>
      </c>
      <c r="M108" t="str">
        <f t="shared" si="7"/>
        <v>August</v>
      </c>
      <c r="N108" t="str">
        <f t="shared" si="8"/>
        <v>Wednesday</v>
      </c>
      <c r="O108" t="str">
        <f t="shared" si="9"/>
        <v>23:20:00</v>
      </c>
      <c r="P108">
        <f t="shared" si="10"/>
        <v>23</v>
      </c>
      <c r="Q108" t="str">
        <f>VLOOKUP(B108,'Analysis 1.3'!$AA$1:$AF$1454,5,FALSE)</f>
        <v>Repeat</v>
      </c>
      <c r="R108" t="str">
        <f>VLOOKUP(B108,'Analysis 1.3'!$AA$1:$AF$1454,6,FALSE)</f>
        <v>Passive</v>
      </c>
      <c r="S108">
        <f>VLOOKUP(B108,'Analysis 1.3'!$AA$1:$AF$1454,4,FALSE)</f>
        <v>151.00972222222481</v>
      </c>
    </row>
    <row r="109" spans="1:19" x14ac:dyDescent="0.3">
      <c r="A109">
        <v>287761</v>
      </c>
      <c r="B109">
        <v>91</v>
      </c>
      <c r="C109" s="1" t="s">
        <v>105</v>
      </c>
      <c r="D109" s="2">
        <v>45053.054861111108</v>
      </c>
      <c r="E109" t="s">
        <v>97</v>
      </c>
      <c r="F109" t="s">
        <v>27</v>
      </c>
      <c r="G109">
        <v>3891</v>
      </c>
      <c r="H109" t="str">
        <f>VLOOKUP(B109,'Customers (2)'!$A$1:$F$2501,2,0)</f>
        <v>Spain</v>
      </c>
      <c r="I109" t="str">
        <f>VLOOKUP(B109,'Customers (2)'!$A$1:$F$2501,3,0)</f>
        <v>M</v>
      </c>
      <c r="J109">
        <f>VLOOKUP(B109,'Customers (2)'!$A$1:$F$2501,4,0)</f>
        <v>61</v>
      </c>
      <c r="K109" t="str">
        <f>VLOOKUP(B109,'Customers (2)'!$A$1:$F$2501,5,0)</f>
        <v>A</v>
      </c>
      <c r="L109" t="str">
        <f>VLOOKUP(B109,'Customers (2)'!$A$1:$F$2501,6,0)</f>
        <v>Senior</v>
      </c>
      <c r="M109" t="str">
        <f t="shared" si="7"/>
        <v>May</v>
      </c>
      <c r="N109" t="str">
        <f t="shared" si="8"/>
        <v>Sunday</v>
      </c>
      <c r="O109" t="str">
        <f t="shared" si="9"/>
        <v>01:19:00</v>
      </c>
      <c r="P109">
        <f t="shared" si="10"/>
        <v>1</v>
      </c>
      <c r="Q109" t="str">
        <f>VLOOKUP(B109,'Analysis 1.3'!$AA$1:$AF$1454,5,FALSE)</f>
        <v>Repeat</v>
      </c>
      <c r="R109" t="str">
        <f>VLOOKUP(B109,'Analysis 1.3'!$AA$1:$AF$1454,6,FALSE)</f>
        <v>Recent</v>
      </c>
      <c r="S109">
        <f>VLOOKUP(B109,'Analysis 1.3'!$AA$1:$AF$1454,4,FALSE)</f>
        <v>34.022222222221899</v>
      </c>
    </row>
    <row r="110" spans="1:19" x14ac:dyDescent="0.3">
      <c r="A110">
        <v>946580</v>
      </c>
      <c r="B110">
        <v>91</v>
      </c>
      <c r="C110" s="1" t="s">
        <v>105</v>
      </c>
      <c r="D110" s="3">
        <v>45257.959722222222</v>
      </c>
      <c r="E110" t="s">
        <v>97</v>
      </c>
      <c r="F110" t="s">
        <v>44</v>
      </c>
      <c r="G110">
        <v>8726</v>
      </c>
      <c r="H110" t="str">
        <f>VLOOKUP(B110,'Customers (2)'!$A$1:$F$2501,2,0)</f>
        <v>Spain</v>
      </c>
      <c r="I110" t="str">
        <f>VLOOKUP(B110,'Customers (2)'!$A$1:$F$2501,3,0)</f>
        <v>M</v>
      </c>
      <c r="J110">
        <f>VLOOKUP(B110,'Customers (2)'!$A$1:$F$2501,4,0)</f>
        <v>61</v>
      </c>
      <c r="K110" t="str">
        <f>VLOOKUP(B110,'Customers (2)'!$A$1:$F$2501,5,0)</f>
        <v>A</v>
      </c>
      <c r="L110" t="str">
        <f>VLOOKUP(B110,'Customers (2)'!$A$1:$F$2501,6,0)</f>
        <v>Senior</v>
      </c>
      <c r="M110" t="str">
        <f t="shared" si="7"/>
        <v>November</v>
      </c>
      <c r="N110" t="str">
        <f t="shared" si="8"/>
        <v>Monday</v>
      </c>
      <c r="O110" t="str">
        <f t="shared" si="9"/>
        <v>23:02:00</v>
      </c>
      <c r="P110">
        <f t="shared" si="10"/>
        <v>23</v>
      </c>
      <c r="Q110" t="str">
        <f>VLOOKUP(B110,'Analysis 1.3'!$AA$1:$AF$1454,5,FALSE)</f>
        <v>Repeat</v>
      </c>
      <c r="R110" t="str">
        <f>VLOOKUP(B110,'Analysis 1.3'!$AA$1:$AF$1454,6,FALSE)</f>
        <v>Recent</v>
      </c>
      <c r="S110">
        <f>VLOOKUP(B110,'Analysis 1.3'!$AA$1:$AF$1454,4,FALSE)</f>
        <v>34.022222222221899</v>
      </c>
    </row>
    <row r="111" spans="1:19" x14ac:dyDescent="0.3">
      <c r="A111">
        <v>759796</v>
      </c>
      <c r="B111">
        <v>92</v>
      </c>
      <c r="C111" s="1" t="s">
        <v>108</v>
      </c>
      <c r="D111" s="3">
        <v>45227.006944444445</v>
      </c>
      <c r="E111" t="s">
        <v>96</v>
      </c>
      <c r="F111" t="s">
        <v>72</v>
      </c>
      <c r="G111">
        <v>545</v>
      </c>
      <c r="H111" t="str">
        <f>VLOOKUP(B111,'Customers (2)'!$A$1:$F$2501,2,0)</f>
        <v>Denmark</v>
      </c>
      <c r="I111" t="str">
        <f>VLOOKUP(B111,'Customers (2)'!$A$1:$F$2501,3,0)</f>
        <v>M</v>
      </c>
      <c r="J111">
        <f>VLOOKUP(B111,'Customers (2)'!$A$1:$F$2501,4,0)</f>
        <v>75</v>
      </c>
      <c r="K111" t="str">
        <f>VLOOKUP(B111,'Customers (2)'!$A$1:$F$2501,5,0)</f>
        <v>A</v>
      </c>
      <c r="L111" t="str">
        <f>VLOOKUP(B111,'Customers (2)'!$A$1:$F$2501,6,0)</f>
        <v>Senior</v>
      </c>
      <c r="M111" t="str">
        <f t="shared" si="7"/>
        <v>October</v>
      </c>
      <c r="N111" t="str">
        <f t="shared" si="8"/>
        <v>Saturday</v>
      </c>
      <c r="O111" t="str">
        <f t="shared" si="9"/>
        <v>00:10:00</v>
      </c>
      <c r="P111">
        <f t="shared" si="10"/>
        <v>0</v>
      </c>
      <c r="Q111" t="str">
        <f>VLOOKUP(B111,'Analysis 1.3'!$AA$1:$AF$1454,5,FALSE)</f>
        <v>One time</v>
      </c>
      <c r="R111" t="str">
        <f>VLOOKUP(B111,'Analysis 1.3'!$AA$1:$AF$1454,6,FALSE)</f>
        <v>Recent</v>
      </c>
      <c r="S111">
        <f>VLOOKUP(B111,'Analysis 1.3'!$AA$1:$AF$1454,4,FALSE)</f>
        <v>64.974999999998545</v>
      </c>
    </row>
    <row r="112" spans="1:19" x14ac:dyDescent="0.3">
      <c r="A112">
        <v>631266</v>
      </c>
      <c r="B112">
        <v>94</v>
      </c>
      <c r="C112" s="1" t="s">
        <v>108</v>
      </c>
      <c r="D112" s="2">
        <v>45081.013888888891</v>
      </c>
      <c r="E112" t="s">
        <v>98</v>
      </c>
      <c r="F112" t="s">
        <v>64</v>
      </c>
      <c r="G112">
        <v>985</v>
      </c>
      <c r="H112" t="str">
        <f>VLOOKUP(B112,'Customers (2)'!$A$1:$F$2501,2,0)</f>
        <v>Denmark</v>
      </c>
      <c r="I112" t="str">
        <f>VLOOKUP(B112,'Customers (2)'!$A$1:$F$2501,3,0)</f>
        <v>M</v>
      </c>
      <c r="J112">
        <f>VLOOKUP(B112,'Customers (2)'!$A$1:$F$2501,4,0)</f>
        <v>65</v>
      </c>
      <c r="K112" t="str">
        <f>VLOOKUP(B112,'Customers (2)'!$A$1:$F$2501,5,0)</f>
        <v>A</v>
      </c>
      <c r="L112" t="str">
        <f>VLOOKUP(B112,'Customers (2)'!$A$1:$F$2501,6,0)</f>
        <v>Senior</v>
      </c>
      <c r="M112" t="str">
        <f t="shared" si="7"/>
        <v>June</v>
      </c>
      <c r="N112" t="str">
        <f t="shared" si="8"/>
        <v>Sunday</v>
      </c>
      <c r="O112" t="str">
        <f t="shared" si="9"/>
        <v>00:20:00</v>
      </c>
      <c r="P112">
        <f t="shared" si="10"/>
        <v>0</v>
      </c>
      <c r="Q112" t="str">
        <f>VLOOKUP(B112,'Analysis 1.3'!$AA$1:$AF$1454,5,FALSE)</f>
        <v>One time</v>
      </c>
      <c r="R112" t="str">
        <f>VLOOKUP(B112,'Analysis 1.3'!$AA$1:$AF$1454,6,FALSE)</f>
        <v>Lost</v>
      </c>
      <c r="S112">
        <f>VLOOKUP(B112,'Analysis 1.3'!$AA$1:$AF$1454,4,FALSE)</f>
        <v>210.96805555555329</v>
      </c>
    </row>
    <row r="113" spans="1:19" x14ac:dyDescent="0.3">
      <c r="A113">
        <v>635304</v>
      </c>
      <c r="B113">
        <v>95</v>
      </c>
      <c r="C113" s="1" t="s">
        <v>113</v>
      </c>
      <c r="D113" s="2">
        <v>45207.061111111114</v>
      </c>
      <c r="E113" t="s">
        <v>97</v>
      </c>
      <c r="F113" t="s">
        <v>12</v>
      </c>
      <c r="G113">
        <v>201</v>
      </c>
      <c r="H113" t="str">
        <f>VLOOKUP(B113,'Customers (2)'!$A$1:$F$2501,2,0)</f>
        <v>India</v>
      </c>
      <c r="I113" t="str">
        <f>VLOOKUP(B113,'Customers (2)'!$A$1:$F$2501,3,0)</f>
        <v>M</v>
      </c>
      <c r="J113">
        <f>VLOOKUP(B113,'Customers (2)'!$A$1:$F$2501,4,0)</f>
        <v>50</v>
      </c>
      <c r="K113" t="str">
        <f>VLOOKUP(B113,'Customers (2)'!$A$1:$F$2501,5,0)</f>
        <v>A</v>
      </c>
      <c r="L113" t="str">
        <f>VLOOKUP(B113,'Customers (2)'!$A$1:$F$2501,6,0)</f>
        <v>Middle</v>
      </c>
      <c r="M113" t="str">
        <f t="shared" si="7"/>
        <v>October</v>
      </c>
      <c r="N113" t="str">
        <f t="shared" si="8"/>
        <v>Sunday</v>
      </c>
      <c r="O113" t="str">
        <f t="shared" si="9"/>
        <v>01:28:00</v>
      </c>
      <c r="P113">
        <f t="shared" si="10"/>
        <v>1</v>
      </c>
      <c r="Q113" t="str">
        <f>VLOOKUP(B113,'Analysis 1.3'!$AA$1:$AF$1454,5,FALSE)</f>
        <v>Repeat</v>
      </c>
      <c r="R113" t="str">
        <f>VLOOKUP(B113,'Analysis 1.3'!$AA$1:$AF$1454,6,FALSE)</f>
        <v>Passive</v>
      </c>
      <c r="S113">
        <f>VLOOKUP(B113,'Analysis 1.3'!$AA$1:$AF$1454,4,FALSE)</f>
        <v>84.920833333329938</v>
      </c>
    </row>
    <row r="114" spans="1:19" x14ac:dyDescent="0.3">
      <c r="A114">
        <v>679845</v>
      </c>
      <c r="B114">
        <v>95</v>
      </c>
      <c r="C114" s="1" t="s">
        <v>113</v>
      </c>
      <c r="D114" s="3">
        <v>44981.004166666666</v>
      </c>
      <c r="E114" t="s">
        <v>96</v>
      </c>
      <c r="F114" t="s">
        <v>30</v>
      </c>
      <c r="G114">
        <v>8415</v>
      </c>
      <c r="H114" t="str">
        <f>VLOOKUP(B114,'Customers (2)'!$A$1:$F$2501,2,0)</f>
        <v>India</v>
      </c>
      <c r="I114" t="str">
        <f>VLOOKUP(B114,'Customers (2)'!$A$1:$F$2501,3,0)</f>
        <v>M</v>
      </c>
      <c r="J114">
        <f>VLOOKUP(B114,'Customers (2)'!$A$1:$F$2501,4,0)</f>
        <v>50</v>
      </c>
      <c r="K114" t="str">
        <f>VLOOKUP(B114,'Customers (2)'!$A$1:$F$2501,5,0)</f>
        <v>A</v>
      </c>
      <c r="L114" t="str">
        <f>VLOOKUP(B114,'Customers (2)'!$A$1:$F$2501,6,0)</f>
        <v>Middle</v>
      </c>
      <c r="M114" t="str">
        <f t="shared" si="7"/>
        <v>February</v>
      </c>
      <c r="N114" t="str">
        <f t="shared" si="8"/>
        <v>Friday</v>
      </c>
      <c r="O114" t="str">
        <f t="shared" si="9"/>
        <v>00:06:00</v>
      </c>
      <c r="P114">
        <f t="shared" si="10"/>
        <v>0</v>
      </c>
      <c r="Q114" t="str">
        <f>VLOOKUP(B114,'Analysis 1.3'!$AA$1:$AF$1454,5,FALSE)</f>
        <v>Repeat</v>
      </c>
      <c r="R114" t="str">
        <f>VLOOKUP(B114,'Analysis 1.3'!$AA$1:$AF$1454,6,FALSE)</f>
        <v>Passive</v>
      </c>
      <c r="S114">
        <f>VLOOKUP(B114,'Analysis 1.3'!$AA$1:$AF$1454,4,FALSE)</f>
        <v>84.920833333329938</v>
      </c>
    </row>
    <row r="115" spans="1:19" x14ac:dyDescent="0.3">
      <c r="A115">
        <v>573585</v>
      </c>
      <c r="B115">
        <v>97</v>
      </c>
      <c r="C115" s="1" t="s">
        <v>99</v>
      </c>
      <c r="D115" s="2">
        <v>45065.986805555556</v>
      </c>
      <c r="E115" t="s">
        <v>191</v>
      </c>
      <c r="F115" t="s">
        <v>44</v>
      </c>
      <c r="G115">
        <v>3551</v>
      </c>
      <c r="H115" t="str">
        <f>VLOOKUP(B115,'Customers (2)'!$A$1:$F$2501,2,0)</f>
        <v>USA</v>
      </c>
      <c r="I115" t="str">
        <f>VLOOKUP(B115,'Customers (2)'!$A$1:$F$2501,3,0)</f>
        <v>F</v>
      </c>
      <c r="J115">
        <f>VLOOKUP(B115,'Customers (2)'!$A$1:$F$2501,4,0)</f>
        <v>84</v>
      </c>
      <c r="K115" t="str">
        <f>VLOOKUP(B115,'Customers (2)'!$A$1:$F$2501,5,0)</f>
        <v>A</v>
      </c>
      <c r="L115" t="str">
        <f>VLOOKUP(B115,'Customers (2)'!$A$1:$F$2501,6,0)</f>
        <v>Senior</v>
      </c>
      <c r="M115" t="str">
        <f t="shared" si="7"/>
        <v>May</v>
      </c>
      <c r="N115" t="str">
        <f t="shared" si="8"/>
        <v>Friday</v>
      </c>
      <c r="O115" t="str">
        <f t="shared" si="9"/>
        <v>23:41:00</v>
      </c>
      <c r="P115">
        <f t="shared" si="10"/>
        <v>23</v>
      </c>
      <c r="Q115" t="str">
        <f>VLOOKUP(B115,'Analysis 1.3'!$AA$1:$AF$1454,5,FALSE)</f>
        <v>One time</v>
      </c>
      <c r="R115" t="str">
        <f>VLOOKUP(B115,'Analysis 1.3'!$AA$1:$AF$1454,6,FALSE)</f>
        <v>Lost</v>
      </c>
      <c r="S115">
        <f>VLOOKUP(B115,'Analysis 1.3'!$AA$1:$AF$1454,4,FALSE)</f>
        <v>225.9951388888876</v>
      </c>
    </row>
    <row r="116" spans="1:19" x14ac:dyDescent="0.3">
      <c r="A116">
        <v>743961</v>
      </c>
      <c r="B116">
        <v>98</v>
      </c>
      <c r="C116" s="1" t="s">
        <v>108</v>
      </c>
      <c r="D116" s="3">
        <v>45176.027083333334</v>
      </c>
      <c r="E116" t="s">
        <v>96</v>
      </c>
      <c r="F116" t="s">
        <v>35</v>
      </c>
      <c r="G116">
        <v>2467</v>
      </c>
      <c r="H116" t="str">
        <f>VLOOKUP(B116,'Customers (2)'!$A$1:$F$2501,2,0)</f>
        <v>Denmark</v>
      </c>
      <c r="I116" t="str">
        <f>VLOOKUP(B116,'Customers (2)'!$A$1:$F$2501,3,0)</f>
        <v>M</v>
      </c>
      <c r="J116">
        <f>VLOOKUP(B116,'Customers (2)'!$A$1:$F$2501,4,0)</f>
        <v>35</v>
      </c>
      <c r="K116" t="str">
        <f>VLOOKUP(B116,'Customers (2)'!$A$1:$F$2501,5,0)</f>
        <v>A</v>
      </c>
      <c r="L116" t="str">
        <f>VLOOKUP(B116,'Customers (2)'!$A$1:$F$2501,6,0)</f>
        <v>Middle</v>
      </c>
      <c r="M116" t="str">
        <f t="shared" si="7"/>
        <v>September</v>
      </c>
      <c r="N116" t="str">
        <f t="shared" si="8"/>
        <v>Thursday</v>
      </c>
      <c r="O116" t="str">
        <f t="shared" si="9"/>
        <v>00:39:00</v>
      </c>
      <c r="P116">
        <f t="shared" si="10"/>
        <v>0</v>
      </c>
      <c r="Q116" t="str">
        <f>VLOOKUP(B116,'Analysis 1.3'!$AA$1:$AF$1454,5,FALSE)</f>
        <v>Repeat</v>
      </c>
      <c r="R116" t="str">
        <f>VLOOKUP(B116,'Analysis 1.3'!$AA$1:$AF$1454,6,FALSE)</f>
        <v>Recent</v>
      </c>
      <c r="S116">
        <f>VLOOKUP(B116,'Analysis 1.3'!$AA$1:$AF$1454,4,FALSE)</f>
        <v>74.913194444445253</v>
      </c>
    </row>
    <row r="117" spans="1:19" x14ac:dyDescent="0.3">
      <c r="A117">
        <v>1589664</v>
      </c>
      <c r="B117">
        <v>98</v>
      </c>
      <c r="C117" s="1" t="s">
        <v>108</v>
      </c>
      <c r="D117" s="3">
        <v>45217.068749999999</v>
      </c>
      <c r="E117" t="s">
        <v>98</v>
      </c>
      <c r="F117" t="s">
        <v>54</v>
      </c>
      <c r="G117">
        <v>9044</v>
      </c>
      <c r="H117" t="str">
        <f>VLOOKUP(B117,'Customers (2)'!$A$1:$F$2501,2,0)</f>
        <v>Denmark</v>
      </c>
      <c r="I117" t="str">
        <f>VLOOKUP(B117,'Customers (2)'!$A$1:$F$2501,3,0)</f>
        <v>M</v>
      </c>
      <c r="J117">
        <f>VLOOKUP(B117,'Customers (2)'!$A$1:$F$2501,4,0)</f>
        <v>35</v>
      </c>
      <c r="K117" t="str">
        <f>VLOOKUP(B117,'Customers (2)'!$A$1:$F$2501,5,0)</f>
        <v>A</v>
      </c>
      <c r="L117" t="str">
        <f>VLOOKUP(B117,'Customers (2)'!$A$1:$F$2501,6,0)</f>
        <v>Middle</v>
      </c>
      <c r="M117" t="str">
        <f t="shared" si="7"/>
        <v>October</v>
      </c>
      <c r="N117" t="str">
        <f t="shared" si="8"/>
        <v>Wednesday</v>
      </c>
      <c r="O117" t="str">
        <f t="shared" si="9"/>
        <v>01:39:00</v>
      </c>
      <c r="P117">
        <f t="shared" si="10"/>
        <v>1</v>
      </c>
      <c r="Q117" t="str">
        <f>VLOOKUP(B117,'Analysis 1.3'!$AA$1:$AF$1454,5,FALSE)</f>
        <v>Repeat</v>
      </c>
      <c r="R117" t="str">
        <f>VLOOKUP(B117,'Analysis 1.3'!$AA$1:$AF$1454,6,FALSE)</f>
        <v>Recent</v>
      </c>
      <c r="S117">
        <f>VLOOKUP(B117,'Analysis 1.3'!$AA$1:$AF$1454,4,FALSE)</f>
        <v>74.913194444445253</v>
      </c>
    </row>
    <row r="118" spans="1:19" x14ac:dyDescent="0.3">
      <c r="A118">
        <v>1605621</v>
      </c>
      <c r="B118">
        <v>98</v>
      </c>
      <c r="C118" s="1" t="s">
        <v>108</v>
      </c>
      <c r="D118" s="3">
        <v>45174.064583333333</v>
      </c>
      <c r="E118" t="s">
        <v>97</v>
      </c>
      <c r="F118" t="s">
        <v>25</v>
      </c>
      <c r="G118">
        <v>4118</v>
      </c>
      <c r="H118" t="str">
        <f>VLOOKUP(B118,'Customers (2)'!$A$1:$F$2501,2,0)</f>
        <v>Denmark</v>
      </c>
      <c r="I118" t="str">
        <f>VLOOKUP(B118,'Customers (2)'!$A$1:$F$2501,3,0)</f>
        <v>M</v>
      </c>
      <c r="J118">
        <f>VLOOKUP(B118,'Customers (2)'!$A$1:$F$2501,4,0)</f>
        <v>35</v>
      </c>
      <c r="K118" t="str">
        <f>VLOOKUP(B118,'Customers (2)'!$A$1:$F$2501,5,0)</f>
        <v>A</v>
      </c>
      <c r="L118" t="str">
        <f>VLOOKUP(B118,'Customers (2)'!$A$1:$F$2501,6,0)</f>
        <v>Middle</v>
      </c>
      <c r="M118" t="str">
        <f t="shared" si="7"/>
        <v>September</v>
      </c>
      <c r="N118" t="str">
        <f t="shared" si="8"/>
        <v>Tuesday</v>
      </c>
      <c r="O118" t="str">
        <f t="shared" si="9"/>
        <v>01:33:00</v>
      </c>
      <c r="P118">
        <f t="shared" si="10"/>
        <v>1</v>
      </c>
      <c r="Q118" t="str">
        <f>VLOOKUP(B118,'Analysis 1.3'!$AA$1:$AF$1454,5,FALSE)</f>
        <v>Repeat</v>
      </c>
      <c r="R118" t="str">
        <f>VLOOKUP(B118,'Analysis 1.3'!$AA$1:$AF$1454,6,FALSE)</f>
        <v>Recent</v>
      </c>
      <c r="S118">
        <f>VLOOKUP(B118,'Analysis 1.3'!$AA$1:$AF$1454,4,FALSE)</f>
        <v>74.913194444445253</v>
      </c>
    </row>
    <row r="119" spans="1:19" x14ac:dyDescent="0.3">
      <c r="A119">
        <v>512440</v>
      </c>
      <c r="B119">
        <v>99</v>
      </c>
      <c r="C119" s="1" t="s">
        <v>101</v>
      </c>
      <c r="D119" s="2">
        <v>45084.03125</v>
      </c>
      <c r="E119" t="s">
        <v>97</v>
      </c>
      <c r="F119" t="s">
        <v>91</v>
      </c>
      <c r="G119">
        <v>4280</v>
      </c>
      <c r="H119" t="str">
        <f>VLOOKUP(B119,'Customers (2)'!$A$1:$F$2501,2,0)</f>
        <v>Australia</v>
      </c>
      <c r="I119" t="str">
        <f>VLOOKUP(B119,'Customers (2)'!$A$1:$F$2501,3,0)</f>
        <v>F</v>
      </c>
      <c r="J119">
        <f>VLOOKUP(B119,'Customers (2)'!$A$1:$F$2501,4,0)</f>
        <v>79</v>
      </c>
      <c r="K119" t="str">
        <f>VLOOKUP(B119,'Customers (2)'!$A$1:$F$2501,5,0)</f>
        <v>A</v>
      </c>
      <c r="L119" t="str">
        <f>VLOOKUP(B119,'Customers (2)'!$A$1:$F$2501,6,0)</f>
        <v>Senior</v>
      </c>
      <c r="M119" t="str">
        <f t="shared" si="7"/>
        <v>June</v>
      </c>
      <c r="N119" t="str">
        <f t="shared" si="8"/>
        <v>Wednesday</v>
      </c>
      <c r="O119" t="str">
        <f t="shared" si="9"/>
        <v>00:45:00</v>
      </c>
      <c r="P119">
        <f t="shared" si="10"/>
        <v>0</v>
      </c>
      <c r="Q119" t="str">
        <f>VLOOKUP(B119,'Analysis 1.3'!$AA$1:$AF$1454,5,FALSE)</f>
        <v>One time</v>
      </c>
      <c r="R119" t="str">
        <f>VLOOKUP(B119,'Analysis 1.3'!$AA$1:$AF$1454,6,FALSE)</f>
        <v>Lost</v>
      </c>
      <c r="S119">
        <f>VLOOKUP(B119,'Analysis 1.3'!$AA$1:$AF$1454,4,FALSE)</f>
        <v>207.9506944444438</v>
      </c>
    </row>
    <row r="120" spans="1:19" x14ac:dyDescent="0.3">
      <c r="A120">
        <v>284363</v>
      </c>
      <c r="B120">
        <v>100</v>
      </c>
      <c r="C120" s="1" t="s">
        <v>111</v>
      </c>
      <c r="D120" s="2">
        <v>45006.977777777778</v>
      </c>
      <c r="E120" t="s">
        <v>98</v>
      </c>
      <c r="F120" t="s">
        <v>11</v>
      </c>
      <c r="G120">
        <v>3844</v>
      </c>
      <c r="H120" t="str">
        <f>VLOOKUP(B120,'Customers (2)'!$A$1:$F$2501,2,0)</f>
        <v>Ireland</v>
      </c>
      <c r="I120" t="str">
        <f>VLOOKUP(B120,'Customers (2)'!$A$1:$F$2501,3,0)</f>
        <v>M</v>
      </c>
      <c r="J120">
        <f>VLOOKUP(B120,'Customers (2)'!$A$1:$F$2501,4,0)</f>
        <v>85</v>
      </c>
      <c r="K120" t="str">
        <f>VLOOKUP(B120,'Customers (2)'!$A$1:$F$2501,5,0)</f>
        <v>A</v>
      </c>
      <c r="L120" t="str">
        <f>VLOOKUP(B120,'Customers (2)'!$A$1:$F$2501,6,0)</f>
        <v>Senior</v>
      </c>
      <c r="M120" t="str">
        <f t="shared" si="7"/>
        <v>March</v>
      </c>
      <c r="N120" t="str">
        <f t="shared" si="8"/>
        <v>Tuesday</v>
      </c>
      <c r="O120" t="str">
        <f t="shared" si="9"/>
        <v>23:28:00</v>
      </c>
      <c r="P120">
        <f t="shared" si="10"/>
        <v>23</v>
      </c>
      <c r="Q120" t="str">
        <f>VLOOKUP(B120,'Analysis 1.3'!$AA$1:$AF$1454,5,FALSE)</f>
        <v>One time</v>
      </c>
      <c r="R120" t="str">
        <f>VLOOKUP(B120,'Analysis 1.3'!$AA$1:$AF$1454,6,FALSE)</f>
        <v>Lost</v>
      </c>
      <c r="S120">
        <f>VLOOKUP(B120,'Analysis 1.3'!$AA$1:$AF$1454,4,FALSE)</f>
        <v>285.0041666666657</v>
      </c>
    </row>
    <row r="121" spans="1:19" x14ac:dyDescent="0.3">
      <c r="A121">
        <v>774603</v>
      </c>
      <c r="B121">
        <v>101</v>
      </c>
      <c r="C121" s="1" t="s">
        <v>99</v>
      </c>
      <c r="D121" s="3">
        <v>45049.038194444445</v>
      </c>
      <c r="E121" t="s">
        <v>96</v>
      </c>
      <c r="F121" t="s">
        <v>5</v>
      </c>
      <c r="G121">
        <v>1913</v>
      </c>
      <c r="H121" t="str">
        <f>VLOOKUP(B121,'Customers (2)'!$A$1:$F$2501,2,0)</f>
        <v>USA</v>
      </c>
      <c r="I121" t="str">
        <f>VLOOKUP(B121,'Customers (2)'!$A$1:$F$2501,3,0)</f>
        <v>F</v>
      </c>
      <c r="J121">
        <f>VLOOKUP(B121,'Customers (2)'!$A$1:$F$2501,4,0)</f>
        <v>63</v>
      </c>
      <c r="K121" t="str">
        <f>VLOOKUP(B121,'Customers (2)'!$A$1:$F$2501,5,0)</f>
        <v>A</v>
      </c>
      <c r="L121" t="str">
        <f>VLOOKUP(B121,'Customers (2)'!$A$1:$F$2501,6,0)</f>
        <v>Senior</v>
      </c>
      <c r="M121" t="str">
        <f t="shared" si="7"/>
        <v>May</v>
      </c>
      <c r="N121" t="str">
        <f t="shared" si="8"/>
        <v>Wednesday</v>
      </c>
      <c r="O121" t="str">
        <f t="shared" si="9"/>
        <v>00:55:00</v>
      </c>
      <c r="P121">
        <f t="shared" si="10"/>
        <v>0</v>
      </c>
      <c r="Q121" t="str">
        <f>VLOOKUP(B121,'Analysis 1.3'!$AA$1:$AF$1454,5,FALSE)</f>
        <v>One time</v>
      </c>
      <c r="R121" t="str">
        <f>VLOOKUP(B121,'Analysis 1.3'!$AA$1:$AF$1454,6,FALSE)</f>
        <v>Lost</v>
      </c>
      <c r="S121">
        <f>VLOOKUP(B121,'Analysis 1.3'!$AA$1:$AF$1454,4,FALSE)</f>
        <v>242.94374999999854</v>
      </c>
    </row>
    <row r="122" spans="1:19" x14ac:dyDescent="0.3">
      <c r="A122">
        <v>199110</v>
      </c>
      <c r="B122">
        <v>104</v>
      </c>
      <c r="C122" s="1" t="s">
        <v>101</v>
      </c>
      <c r="D122" s="2">
        <v>45067.031944444447</v>
      </c>
      <c r="E122" t="s">
        <v>191</v>
      </c>
      <c r="F122" t="s">
        <v>70</v>
      </c>
      <c r="G122">
        <v>717</v>
      </c>
      <c r="H122" t="str">
        <f>VLOOKUP(B122,'Customers (2)'!$A$1:$F$2501,2,0)</f>
        <v>Australia</v>
      </c>
      <c r="I122" t="str">
        <f>VLOOKUP(B122,'Customers (2)'!$A$1:$F$2501,3,0)</f>
        <v>M</v>
      </c>
      <c r="J122">
        <f>VLOOKUP(B122,'Customers (2)'!$A$1:$F$2501,4,0)</f>
        <v>46</v>
      </c>
      <c r="K122" t="str">
        <f>VLOOKUP(B122,'Customers (2)'!$A$1:$F$2501,5,0)</f>
        <v>A</v>
      </c>
      <c r="L122" t="str">
        <f>VLOOKUP(B122,'Customers (2)'!$A$1:$F$2501,6,0)</f>
        <v>Middle</v>
      </c>
      <c r="M122" t="str">
        <f t="shared" si="7"/>
        <v>May</v>
      </c>
      <c r="N122" t="str">
        <f t="shared" si="8"/>
        <v>Sunday</v>
      </c>
      <c r="O122" t="str">
        <f t="shared" si="9"/>
        <v>00:46:00</v>
      </c>
      <c r="P122">
        <f t="shared" si="10"/>
        <v>0</v>
      </c>
      <c r="Q122" t="str">
        <f>VLOOKUP(B122,'Analysis 1.3'!$AA$1:$AF$1454,5,FALSE)</f>
        <v>Repeat</v>
      </c>
      <c r="R122" t="str">
        <f>VLOOKUP(B122,'Analysis 1.3'!$AA$1:$AF$1454,6,FALSE)</f>
        <v>Recent</v>
      </c>
      <c r="S122">
        <f>VLOOKUP(B122,'Analysis 1.3'!$AA$1:$AF$1454,4,FALSE)</f>
        <v>75.009722222224809</v>
      </c>
    </row>
    <row r="123" spans="1:19" x14ac:dyDescent="0.3">
      <c r="A123">
        <v>279106</v>
      </c>
      <c r="B123">
        <v>104</v>
      </c>
      <c r="C123" s="1" t="s">
        <v>101</v>
      </c>
      <c r="D123" s="2">
        <v>44940.037499999999</v>
      </c>
      <c r="E123" t="s">
        <v>98</v>
      </c>
      <c r="F123" t="s">
        <v>27</v>
      </c>
      <c r="G123">
        <v>4768</v>
      </c>
      <c r="H123" t="str">
        <f>VLOOKUP(B123,'Customers (2)'!$A$1:$F$2501,2,0)</f>
        <v>Australia</v>
      </c>
      <c r="I123" t="str">
        <f>VLOOKUP(B123,'Customers (2)'!$A$1:$F$2501,3,0)</f>
        <v>M</v>
      </c>
      <c r="J123">
        <f>VLOOKUP(B123,'Customers (2)'!$A$1:$F$2501,4,0)</f>
        <v>46</v>
      </c>
      <c r="K123" t="str">
        <f>VLOOKUP(B123,'Customers (2)'!$A$1:$F$2501,5,0)</f>
        <v>A</v>
      </c>
      <c r="L123" t="str">
        <f>VLOOKUP(B123,'Customers (2)'!$A$1:$F$2501,6,0)</f>
        <v>Middle</v>
      </c>
      <c r="M123" t="str">
        <f t="shared" si="7"/>
        <v>January</v>
      </c>
      <c r="N123" t="str">
        <f t="shared" si="8"/>
        <v>Saturday</v>
      </c>
      <c r="O123" t="str">
        <f t="shared" si="9"/>
        <v>00:54:00</v>
      </c>
      <c r="P123">
        <f t="shared" si="10"/>
        <v>0</v>
      </c>
      <c r="Q123" t="str">
        <f>VLOOKUP(B123,'Analysis 1.3'!$AA$1:$AF$1454,5,FALSE)</f>
        <v>Repeat</v>
      </c>
      <c r="R123" t="str">
        <f>VLOOKUP(B123,'Analysis 1.3'!$AA$1:$AF$1454,6,FALSE)</f>
        <v>Recent</v>
      </c>
      <c r="S123">
        <f>VLOOKUP(B123,'Analysis 1.3'!$AA$1:$AF$1454,4,FALSE)</f>
        <v>75.009722222224809</v>
      </c>
    </row>
    <row r="124" spans="1:19" x14ac:dyDescent="0.3">
      <c r="A124">
        <v>1524093</v>
      </c>
      <c r="B124">
        <v>104</v>
      </c>
      <c r="C124" s="1" t="s">
        <v>101</v>
      </c>
      <c r="D124" s="3">
        <v>45216.972222222219</v>
      </c>
      <c r="E124" t="s">
        <v>98</v>
      </c>
      <c r="F124" t="s">
        <v>51</v>
      </c>
      <c r="G124">
        <v>6754</v>
      </c>
      <c r="H124" t="str">
        <f>VLOOKUP(B124,'Customers (2)'!$A$1:$F$2501,2,0)</f>
        <v>Australia</v>
      </c>
      <c r="I124" t="str">
        <f>VLOOKUP(B124,'Customers (2)'!$A$1:$F$2501,3,0)</f>
        <v>M</v>
      </c>
      <c r="J124">
        <f>VLOOKUP(B124,'Customers (2)'!$A$1:$F$2501,4,0)</f>
        <v>46</v>
      </c>
      <c r="K124" t="str">
        <f>VLOOKUP(B124,'Customers (2)'!$A$1:$F$2501,5,0)</f>
        <v>A</v>
      </c>
      <c r="L124" t="str">
        <f>VLOOKUP(B124,'Customers (2)'!$A$1:$F$2501,6,0)</f>
        <v>Middle</v>
      </c>
      <c r="M124" t="str">
        <f t="shared" si="7"/>
        <v>October</v>
      </c>
      <c r="N124" t="str">
        <f t="shared" si="8"/>
        <v>Tuesday</v>
      </c>
      <c r="O124" t="str">
        <f t="shared" si="9"/>
        <v>23:20:00</v>
      </c>
      <c r="P124">
        <f t="shared" si="10"/>
        <v>23</v>
      </c>
      <c r="Q124" t="str">
        <f>VLOOKUP(B124,'Analysis 1.3'!$AA$1:$AF$1454,5,FALSE)</f>
        <v>Repeat</v>
      </c>
      <c r="R124" t="str">
        <f>VLOOKUP(B124,'Analysis 1.3'!$AA$1:$AF$1454,6,FALSE)</f>
        <v>Recent</v>
      </c>
      <c r="S124">
        <f>VLOOKUP(B124,'Analysis 1.3'!$AA$1:$AF$1454,4,FALSE)</f>
        <v>75.009722222224809</v>
      </c>
    </row>
    <row r="125" spans="1:19" x14ac:dyDescent="0.3">
      <c r="A125">
        <v>50199</v>
      </c>
      <c r="B125">
        <v>105</v>
      </c>
      <c r="C125" s="1" t="s">
        <v>99</v>
      </c>
      <c r="D125" s="2">
        <v>44955.05972222222</v>
      </c>
      <c r="E125" t="s">
        <v>191</v>
      </c>
      <c r="F125" t="s">
        <v>24</v>
      </c>
      <c r="G125">
        <v>8898</v>
      </c>
      <c r="H125" t="str">
        <f>VLOOKUP(B125,'Customers (2)'!$A$1:$F$2501,2,0)</f>
        <v>USA</v>
      </c>
      <c r="I125" t="str">
        <f>VLOOKUP(B125,'Customers (2)'!$A$1:$F$2501,3,0)</f>
        <v>M</v>
      </c>
      <c r="J125">
        <f>VLOOKUP(B125,'Customers (2)'!$A$1:$F$2501,4,0)</f>
        <v>80</v>
      </c>
      <c r="K125" t="str">
        <f>VLOOKUP(B125,'Customers (2)'!$A$1:$F$2501,5,0)</f>
        <v>A</v>
      </c>
      <c r="L125" t="str">
        <f>VLOOKUP(B125,'Customers (2)'!$A$1:$F$2501,6,0)</f>
        <v>Senior</v>
      </c>
      <c r="M125" t="str">
        <f t="shared" si="7"/>
        <v>January</v>
      </c>
      <c r="N125" t="str">
        <f t="shared" si="8"/>
        <v>Sunday</v>
      </c>
      <c r="O125" t="str">
        <f t="shared" si="9"/>
        <v>01:26:00</v>
      </c>
      <c r="P125">
        <f t="shared" si="10"/>
        <v>1</v>
      </c>
      <c r="Q125" t="str">
        <f>VLOOKUP(B125,'Analysis 1.3'!$AA$1:$AF$1454,5,FALSE)</f>
        <v>Repeat</v>
      </c>
      <c r="R125" t="str">
        <f>VLOOKUP(B125,'Analysis 1.3'!$AA$1:$AF$1454,6,FALSE)</f>
        <v>Lost</v>
      </c>
      <c r="S125">
        <f>VLOOKUP(B125,'Analysis 1.3'!$AA$1:$AF$1454,4,FALSE)</f>
        <v>194.93472222222044</v>
      </c>
    </row>
    <row r="126" spans="1:19" x14ac:dyDescent="0.3">
      <c r="A126">
        <v>272174</v>
      </c>
      <c r="B126">
        <v>105</v>
      </c>
      <c r="C126" s="1" t="s">
        <v>99</v>
      </c>
      <c r="D126" s="2">
        <v>45097.047222222223</v>
      </c>
      <c r="E126" t="s">
        <v>191</v>
      </c>
      <c r="F126" t="s">
        <v>43</v>
      </c>
      <c r="G126">
        <v>5045</v>
      </c>
      <c r="H126" t="str">
        <f>VLOOKUP(B126,'Customers (2)'!$A$1:$F$2501,2,0)</f>
        <v>USA</v>
      </c>
      <c r="I126" t="str">
        <f>VLOOKUP(B126,'Customers (2)'!$A$1:$F$2501,3,0)</f>
        <v>M</v>
      </c>
      <c r="J126">
        <f>VLOOKUP(B126,'Customers (2)'!$A$1:$F$2501,4,0)</f>
        <v>80</v>
      </c>
      <c r="K126" t="str">
        <f>VLOOKUP(B126,'Customers (2)'!$A$1:$F$2501,5,0)</f>
        <v>A</v>
      </c>
      <c r="L126" t="str">
        <f>VLOOKUP(B126,'Customers (2)'!$A$1:$F$2501,6,0)</f>
        <v>Senior</v>
      </c>
      <c r="M126" t="str">
        <f t="shared" si="7"/>
        <v>June</v>
      </c>
      <c r="N126" t="str">
        <f t="shared" si="8"/>
        <v>Tuesday</v>
      </c>
      <c r="O126" t="str">
        <f t="shared" si="9"/>
        <v>01:08:00</v>
      </c>
      <c r="P126">
        <f t="shared" si="10"/>
        <v>1</v>
      </c>
      <c r="Q126" t="str">
        <f>VLOOKUP(B126,'Analysis 1.3'!$AA$1:$AF$1454,5,FALSE)</f>
        <v>Repeat</v>
      </c>
      <c r="R126" t="str">
        <f>VLOOKUP(B126,'Analysis 1.3'!$AA$1:$AF$1454,6,FALSE)</f>
        <v>Lost</v>
      </c>
      <c r="S126">
        <f>VLOOKUP(B126,'Analysis 1.3'!$AA$1:$AF$1454,4,FALSE)</f>
        <v>194.93472222222044</v>
      </c>
    </row>
    <row r="127" spans="1:19" x14ac:dyDescent="0.3">
      <c r="A127">
        <v>1256035</v>
      </c>
      <c r="B127">
        <v>105</v>
      </c>
      <c r="C127" s="1" t="s">
        <v>99</v>
      </c>
      <c r="D127" s="3">
        <v>44941.965277777781</v>
      </c>
      <c r="E127" t="s">
        <v>191</v>
      </c>
      <c r="F127" t="s">
        <v>73</v>
      </c>
      <c r="G127">
        <v>2774</v>
      </c>
      <c r="H127" t="str">
        <f>VLOOKUP(B127,'Customers (2)'!$A$1:$F$2501,2,0)</f>
        <v>USA</v>
      </c>
      <c r="I127" t="str">
        <f>VLOOKUP(B127,'Customers (2)'!$A$1:$F$2501,3,0)</f>
        <v>M</v>
      </c>
      <c r="J127">
        <f>VLOOKUP(B127,'Customers (2)'!$A$1:$F$2501,4,0)</f>
        <v>80</v>
      </c>
      <c r="K127" t="str">
        <f>VLOOKUP(B127,'Customers (2)'!$A$1:$F$2501,5,0)</f>
        <v>A</v>
      </c>
      <c r="L127" t="str">
        <f>VLOOKUP(B127,'Customers (2)'!$A$1:$F$2501,6,0)</f>
        <v>Senior</v>
      </c>
      <c r="M127" t="str">
        <f t="shared" si="7"/>
        <v>January</v>
      </c>
      <c r="N127" t="str">
        <f t="shared" si="8"/>
        <v>Sunday</v>
      </c>
      <c r="O127" t="str">
        <f t="shared" si="9"/>
        <v>23:10:00</v>
      </c>
      <c r="P127">
        <f t="shared" si="10"/>
        <v>23</v>
      </c>
      <c r="Q127" t="str">
        <f>VLOOKUP(B127,'Analysis 1.3'!$AA$1:$AF$1454,5,FALSE)</f>
        <v>Repeat</v>
      </c>
      <c r="R127" t="str">
        <f>VLOOKUP(B127,'Analysis 1.3'!$AA$1:$AF$1454,6,FALSE)</f>
        <v>Lost</v>
      </c>
      <c r="S127">
        <f>VLOOKUP(B127,'Analysis 1.3'!$AA$1:$AF$1454,4,FALSE)</f>
        <v>194.93472222222044</v>
      </c>
    </row>
    <row r="128" spans="1:19" x14ac:dyDescent="0.3">
      <c r="A128">
        <v>1347929</v>
      </c>
      <c r="B128">
        <v>105</v>
      </c>
      <c r="C128" s="1" t="s">
        <v>99</v>
      </c>
      <c r="D128" s="3">
        <v>44973.01458333333</v>
      </c>
      <c r="E128" t="s">
        <v>98</v>
      </c>
      <c r="F128" t="s">
        <v>9</v>
      </c>
      <c r="G128">
        <v>5624</v>
      </c>
      <c r="H128" t="str">
        <f>VLOOKUP(B128,'Customers (2)'!$A$1:$F$2501,2,0)</f>
        <v>USA</v>
      </c>
      <c r="I128" t="str">
        <f>VLOOKUP(B128,'Customers (2)'!$A$1:$F$2501,3,0)</f>
        <v>M</v>
      </c>
      <c r="J128">
        <f>VLOOKUP(B128,'Customers (2)'!$A$1:$F$2501,4,0)</f>
        <v>80</v>
      </c>
      <c r="K128" t="str">
        <f>VLOOKUP(B128,'Customers (2)'!$A$1:$F$2501,5,0)</f>
        <v>A</v>
      </c>
      <c r="L128" t="str">
        <f>VLOOKUP(B128,'Customers (2)'!$A$1:$F$2501,6,0)</f>
        <v>Senior</v>
      </c>
      <c r="M128" t="str">
        <f t="shared" si="7"/>
        <v>February</v>
      </c>
      <c r="N128" t="str">
        <f t="shared" si="8"/>
        <v>Thursday</v>
      </c>
      <c r="O128" t="str">
        <f t="shared" si="9"/>
        <v>00:21:00</v>
      </c>
      <c r="P128">
        <f t="shared" si="10"/>
        <v>0</v>
      </c>
      <c r="Q128" t="str">
        <f>VLOOKUP(B128,'Analysis 1.3'!$AA$1:$AF$1454,5,FALSE)</f>
        <v>Repeat</v>
      </c>
      <c r="R128" t="str">
        <f>VLOOKUP(B128,'Analysis 1.3'!$AA$1:$AF$1454,6,FALSE)</f>
        <v>Lost</v>
      </c>
      <c r="S128">
        <f>VLOOKUP(B128,'Analysis 1.3'!$AA$1:$AF$1454,4,FALSE)</f>
        <v>194.93472222222044</v>
      </c>
    </row>
    <row r="129" spans="1:19" x14ac:dyDescent="0.3">
      <c r="A129">
        <v>1660154</v>
      </c>
      <c r="B129">
        <v>105</v>
      </c>
      <c r="C129" s="1" t="s">
        <v>99</v>
      </c>
      <c r="D129" s="3">
        <v>45056.069444444445</v>
      </c>
      <c r="E129" t="s">
        <v>97</v>
      </c>
      <c r="F129" t="s">
        <v>54</v>
      </c>
      <c r="G129">
        <v>9184</v>
      </c>
      <c r="H129" t="str">
        <f>VLOOKUP(B129,'Customers (2)'!$A$1:$F$2501,2,0)</f>
        <v>USA</v>
      </c>
      <c r="I129" t="str">
        <f>VLOOKUP(B129,'Customers (2)'!$A$1:$F$2501,3,0)</f>
        <v>M</v>
      </c>
      <c r="J129">
        <f>VLOOKUP(B129,'Customers (2)'!$A$1:$F$2501,4,0)</f>
        <v>80</v>
      </c>
      <c r="K129" t="str">
        <f>VLOOKUP(B129,'Customers (2)'!$A$1:$F$2501,5,0)</f>
        <v>A</v>
      </c>
      <c r="L129" t="str">
        <f>VLOOKUP(B129,'Customers (2)'!$A$1:$F$2501,6,0)</f>
        <v>Senior</v>
      </c>
      <c r="M129" t="str">
        <f t="shared" si="7"/>
        <v>May</v>
      </c>
      <c r="N129" t="str">
        <f t="shared" si="8"/>
        <v>Wednesday</v>
      </c>
      <c r="O129" t="str">
        <f t="shared" si="9"/>
        <v>01:40:00</v>
      </c>
      <c r="P129">
        <f t="shared" si="10"/>
        <v>1</v>
      </c>
      <c r="Q129" t="str">
        <f>VLOOKUP(B129,'Analysis 1.3'!$AA$1:$AF$1454,5,FALSE)</f>
        <v>Repeat</v>
      </c>
      <c r="R129" t="str">
        <f>VLOOKUP(B129,'Analysis 1.3'!$AA$1:$AF$1454,6,FALSE)</f>
        <v>Lost</v>
      </c>
      <c r="S129">
        <f>VLOOKUP(B129,'Analysis 1.3'!$AA$1:$AF$1454,4,FALSE)</f>
        <v>194.93472222222044</v>
      </c>
    </row>
    <row r="130" spans="1:19" x14ac:dyDescent="0.3">
      <c r="A130">
        <v>468652</v>
      </c>
      <c r="B130">
        <v>106</v>
      </c>
      <c r="C130" s="1" t="s">
        <v>101</v>
      </c>
      <c r="D130" s="2">
        <v>45108.018750000003</v>
      </c>
      <c r="E130" t="s">
        <v>191</v>
      </c>
      <c r="F130" t="s">
        <v>76</v>
      </c>
      <c r="G130">
        <v>1982</v>
      </c>
      <c r="H130" t="str">
        <f>VLOOKUP(B130,'Customers (2)'!$A$1:$F$2501,2,0)</f>
        <v>Australia</v>
      </c>
      <c r="I130" t="str">
        <f>VLOOKUP(B130,'Customers (2)'!$A$1:$F$2501,3,0)</f>
        <v>F</v>
      </c>
      <c r="J130">
        <f>VLOOKUP(B130,'Customers (2)'!$A$1:$F$2501,4,0)</f>
        <v>40</v>
      </c>
      <c r="K130" t="str">
        <f>VLOOKUP(B130,'Customers (2)'!$A$1:$F$2501,5,0)</f>
        <v>A</v>
      </c>
      <c r="L130" t="str">
        <f>VLOOKUP(B130,'Customers (2)'!$A$1:$F$2501,6,0)</f>
        <v>Middle</v>
      </c>
      <c r="M130" t="str">
        <f t="shared" si="7"/>
        <v>July</v>
      </c>
      <c r="N130" t="str">
        <f t="shared" si="8"/>
        <v>Saturday</v>
      </c>
      <c r="O130" t="str">
        <f t="shared" si="9"/>
        <v>00:27:00</v>
      </c>
      <c r="P130">
        <f t="shared" si="10"/>
        <v>0</v>
      </c>
      <c r="Q130" t="str">
        <f>VLOOKUP(B130,'Analysis 1.3'!$AA$1:$AF$1454,5,FALSE)</f>
        <v>Repeat</v>
      </c>
      <c r="R130" t="str">
        <f>VLOOKUP(B130,'Analysis 1.3'!$AA$1:$AF$1454,6,FALSE)</f>
        <v>Lost</v>
      </c>
      <c r="S130">
        <f>VLOOKUP(B130,'Analysis 1.3'!$AA$1:$AF$1454,4,FALSE)</f>
        <v>183.96319444444089</v>
      </c>
    </row>
    <row r="131" spans="1:19" x14ac:dyDescent="0.3">
      <c r="A131">
        <v>1331311</v>
      </c>
      <c r="B131">
        <v>106</v>
      </c>
      <c r="C131" s="1" t="s">
        <v>101</v>
      </c>
      <c r="D131" s="3">
        <v>44933.033333333333</v>
      </c>
      <c r="E131" t="s">
        <v>191</v>
      </c>
      <c r="F131" t="s">
        <v>27</v>
      </c>
      <c r="G131">
        <v>1909</v>
      </c>
      <c r="H131" t="str">
        <f>VLOOKUP(B131,'Customers (2)'!$A$1:$F$2501,2,0)</f>
        <v>Australia</v>
      </c>
      <c r="I131" t="str">
        <f>VLOOKUP(B131,'Customers (2)'!$A$1:$F$2501,3,0)</f>
        <v>F</v>
      </c>
      <c r="J131">
        <f>VLOOKUP(B131,'Customers (2)'!$A$1:$F$2501,4,0)</f>
        <v>40</v>
      </c>
      <c r="K131" t="str">
        <f>VLOOKUP(B131,'Customers (2)'!$A$1:$F$2501,5,0)</f>
        <v>A</v>
      </c>
      <c r="L131" t="str">
        <f>VLOOKUP(B131,'Customers (2)'!$A$1:$F$2501,6,0)</f>
        <v>Middle</v>
      </c>
      <c r="M131" t="str">
        <f t="shared" ref="M131:M194" si="11">TEXT(D131,"MMMM")</f>
        <v>January</v>
      </c>
      <c r="N131" t="str">
        <f t="shared" ref="N131:N194" si="12">TEXT(D131,"dddd")</f>
        <v>Saturday</v>
      </c>
      <c r="O131" t="str">
        <f t="shared" ref="O131:O194" si="13">TEXT(D131,"HH:mm:ss")</f>
        <v>00:48:00</v>
      </c>
      <c r="P131">
        <f t="shared" ref="P131:P194" si="14">HOUR(D131)</f>
        <v>0</v>
      </c>
      <c r="Q131" t="str">
        <f>VLOOKUP(B131,'Analysis 1.3'!$AA$1:$AF$1454,5,FALSE)</f>
        <v>Repeat</v>
      </c>
      <c r="R131" t="str">
        <f>VLOOKUP(B131,'Analysis 1.3'!$AA$1:$AF$1454,6,FALSE)</f>
        <v>Lost</v>
      </c>
      <c r="S131">
        <f>VLOOKUP(B131,'Analysis 1.3'!$AA$1:$AF$1454,4,FALSE)</f>
        <v>183.96319444444089</v>
      </c>
    </row>
    <row r="132" spans="1:19" x14ac:dyDescent="0.3">
      <c r="A132">
        <v>315549</v>
      </c>
      <c r="B132">
        <v>108</v>
      </c>
      <c r="C132" s="1" t="s">
        <v>105</v>
      </c>
      <c r="D132" s="2">
        <v>45004.98541666667</v>
      </c>
      <c r="E132" t="s">
        <v>191</v>
      </c>
      <c r="F132" t="s">
        <v>8</v>
      </c>
      <c r="G132">
        <v>7653</v>
      </c>
      <c r="H132" t="str">
        <f>VLOOKUP(B132,'Customers (2)'!$A$1:$F$2501,2,0)</f>
        <v>Spain</v>
      </c>
      <c r="I132" t="str">
        <f>VLOOKUP(B132,'Customers (2)'!$A$1:$F$2501,3,0)</f>
        <v>M</v>
      </c>
      <c r="J132">
        <f>VLOOKUP(B132,'Customers (2)'!$A$1:$F$2501,4,0)</f>
        <v>63</v>
      </c>
      <c r="K132" t="str">
        <f>VLOOKUP(B132,'Customers (2)'!$A$1:$F$2501,5,0)</f>
        <v>A</v>
      </c>
      <c r="L132" t="str">
        <f>VLOOKUP(B132,'Customers (2)'!$A$1:$F$2501,6,0)</f>
        <v>Senior</v>
      </c>
      <c r="M132" t="str">
        <f t="shared" si="11"/>
        <v>March</v>
      </c>
      <c r="N132" t="str">
        <f t="shared" si="12"/>
        <v>Sunday</v>
      </c>
      <c r="O132" t="str">
        <f t="shared" si="13"/>
        <v>23:39:00</v>
      </c>
      <c r="P132">
        <f t="shared" si="14"/>
        <v>23</v>
      </c>
      <c r="Q132" t="str">
        <f>VLOOKUP(B132,'Analysis 1.3'!$AA$1:$AF$1454,5,FALSE)</f>
        <v>Repeat</v>
      </c>
      <c r="R132" t="str">
        <f>VLOOKUP(B132,'Analysis 1.3'!$AA$1:$AF$1454,6,FALSE)</f>
        <v>Lost</v>
      </c>
      <c r="S132">
        <f>VLOOKUP(B132,'Analysis 1.3'!$AA$1:$AF$1454,4,FALSE)</f>
        <v>211.96666666666715</v>
      </c>
    </row>
    <row r="133" spans="1:19" x14ac:dyDescent="0.3">
      <c r="A133">
        <v>1516849</v>
      </c>
      <c r="B133">
        <v>108</v>
      </c>
      <c r="C133" s="1" t="s">
        <v>105</v>
      </c>
      <c r="D133" s="3">
        <v>45080.015277777777</v>
      </c>
      <c r="E133" t="s">
        <v>97</v>
      </c>
      <c r="F133" t="s">
        <v>94</v>
      </c>
      <c r="G133">
        <v>5536</v>
      </c>
      <c r="H133" t="str">
        <f>VLOOKUP(B133,'Customers (2)'!$A$1:$F$2501,2,0)</f>
        <v>Spain</v>
      </c>
      <c r="I133" t="str">
        <f>VLOOKUP(B133,'Customers (2)'!$A$1:$F$2501,3,0)</f>
        <v>M</v>
      </c>
      <c r="J133">
        <f>VLOOKUP(B133,'Customers (2)'!$A$1:$F$2501,4,0)</f>
        <v>63</v>
      </c>
      <c r="K133" t="str">
        <f>VLOOKUP(B133,'Customers (2)'!$A$1:$F$2501,5,0)</f>
        <v>A</v>
      </c>
      <c r="L133" t="str">
        <f>VLOOKUP(B133,'Customers (2)'!$A$1:$F$2501,6,0)</f>
        <v>Senior</v>
      </c>
      <c r="M133" t="str">
        <f t="shared" si="11"/>
        <v>June</v>
      </c>
      <c r="N133" t="str">
        <f t="shared" si="12"/>
        <v>Saturday</v>
      </c>
      <c r="O133" t="str">
        <f t="shared" si="13"/>
        <v>00:22:00</v>
      </c>
      <c r="P133">
        <f t="shared" si="14"/>
        <v>0</v>
      </c>
      <c r="Q133" t="str">
        <f>VLOOKUP(B133,'Analysis 1.3'!$AA$1:$AF$1454,5,FALSE)</f>
        <v>Repeat</v>
      </c>
      <c r="R133" t="str">
        <f>VLOOKUP(B133,'Analysis 1.3'!$AA$1:$AF$1454,6,FALSE)</f>
        <v>Lost</v>
      </c>
      <c r="S133">
        <f>VLOOKUP(B133,'Analysis 1.3'!$AA$1:$AF$1454,4,FALSE)</f>
        <v>211.96666666666715</v>
      </c>
    </row>
    <row r="134" spans="1:19" x14ac:dyDescent="0.3">
      <c r="A134">
        <v>248737</v>
      </c>
      <c r="B134">
        <v>109</v>
      </c>
      <c r="C134" s="1" t="s">
        <v>99</v>
      </c>
      <c r="D134" s="2">
        <v>45000.026388888888</v>
      </c>
      <c r="E134" t="s">
        <v>98</v>
      </c>
      <c r="F134" t="s">
        <v>11</v>
      </c>
      <c r="G134">
        <v>1887</v>
      </c>
      <c r="H134" t="str">
        <f>VLOOKUP(B134,'Customers (2)'!$A$1:$F$2501,2,0)</f>
        <v>USA</v>
      </c>
      <c r="I134" t="str">
        <f>VLOOKUP(B134,'Customers (2)'!$A$1:$F$2501,3,0)</f>
        <v>F</v>
      </c>
      <c r="J134">
        <f>VLOOKUP(B134,'Customers (2)'!$A$1:$F$2501,4,0)</f>
        <v>32</v>
      </c>
      <c r="K134" t="str">
        <f>VLOOKUP(B134,'Customers (2)'!$A$1:$F$2501,5,0)</f>
        <v>A</v>
      </c>
      <c r="L134" t="str">
        <f>VLOOKUP(B134,'Customers (2)'!$A$1:$F$2501,6,0)</f>
        <v>Young</v>
      </c>
      <c r="M134" t="str">
        <f t="shared" si="11"/>
        <v>March</v>
      </c>
      <c r="N134" t="str">
        <f t="shared" si="12"/>
        <v>Wednesday</v>
      </c>
      <c r="O134" t="str">
        <f t="shared" si="13"/>
        <v>00:38:00</v>
      </c>
      <c r="P134">
        <f t="shared" si="14"/>
        <v>0</v>
      </c>
      <c r="Q134" t="str">
        <f>VLOOKUP(B134,'Analysis 1.3'!$AA$1:$AF$1454,5,FALSE)</f>
        <v>Repeat</v>
      </c>
      <c r="R134" t="str">
        <f>VLOOKUP(B134,'Analysis 1.3'!$AA$1:$AF$1454,6,FALSE)</f>
        <v>Recent</v>
      </c>
      <c r="S134">
        <f>VLOOKUP(B134,'Analysis 1.3'!$AA$1:$AF$1454,4,FALSE)</f>
        <v>7.9104166666656965</v>
      </c>
    </row>
    <row r="135" spans="1:19" x14ac:dyDescent="0.3">
      <c r="A135">
        <v>534263</v>
      </c>
      <c r="B135">
        <v>109</v>
      </c>
      <c r="C135" s="1" t="s">
        <v>99</v>
      </c>
      <c r="D135" s="2">
        <v>45093.023611111108</v>
      </c>
      <c r="E135" t="s">
        <v>97</v>
      </c>
      <c r="F135" t="s">
        <v>19</v>
      </c>
      <c r="G135">
        <v>3129</v>
      </c>
      <c r="H135" t="str">
        <f>VLOOKUP(B135,'Customers (2)'!$A$1:$F$2501,2,0)</f>
        <v>USA</v>
      </c>
      <c r="I135" t="str">
        <f>VLOOKUP(B135,'Customers (2)'!$A$1:$F$2501,3,0)</f>
        <v>F</v>
      </c>
      <c r="J135">
        <f>VLOOKUP(B135,'Customers (2)'!$A$1:$F$2501,4,0)</f>
        <v>32</v>
      </c>
      <c r="K135" t="str">
        <f>VLOOKUP(B135,'Customers (2)'!$A$1:$F$2501,5,0)</f>
        <v>A</v>
      </c>
      <c r="L135" t="str">
        <f>VLOOKUP(B135,'Customers (2)'!$A$1:$F$2501,6,0)</f>
        <v>Young</v>
      </c>
      <c r="M135" t="str">
        <f t="shared" si="11"/>
        <v>June</v>
      </c>
      <c r="N135" t="str">
        <f t="shared" si="12"/>
        <v>Friday</v>
      </c>
      <c r="O135" t="str">
        <f t="shared" si="13"/>
        <v>00:34:00</v>
      </c>
      <c r="P135">
        <f t="shared" si="14"/>
        <v>0</v>
      </c>
      <c r="Q135" t="str">
        <f>VLOOKUP(B135,'Analysis 1.3'!$AA$1:$AF$1454,5,FALSE)</f>
        <v>Repeat</v>
      </c>
      <c r="R135" t="str">
        <f>VLOOKUP(B135,'Analysis 1.3'!$AA$1:$AF$1454,6,FALSE)</f>
        <v>Recent</v>
      </c>
      <c r="S135">
        <f>VLOOKUP(B135,'Analysis 1.3'!$AA$1:$AF$1454,4,FALSE)</f>
        <v>7.9104166666656965</v>
      </c>
    </row>
    <row r="136" spans="1:19" x14ac:dyDescent="0.3">
      <c r="A136">
        <v>784475</v>
      </c>
      <c r="B136">
        <v>109</v>
      </c>
      <c r="C136" s="1" t="s">
        <v>99</v>
      </c>
      <c r="D136" s="3">
        <v>45284.071527777778</v>
      </c>
      <c r="E136" t="s">
        <v>97</v>
      </c>
      <c r="F136" t="s">
        <v>25</v>
      </c>
      <c r="G136">
        <v>505</v>
      </c>
      <c r="H136" t="str">
        <f>VLOOKUP(B136,'Customers (2)'!$A$1:$F$2501,2,0)</f>
        <v>USA</v>
      </c>
      <c r="I136" t="str">
        <f>VLOOKUP(B136,'Customers (2)'!$A$1:$F$2501,3,0)</f>
        <v>F</v>
      </c>
      <c r="J136">
        <f>VLOOKUP(B136,'Customers (2)'!$A$1:$F$2501,4,0)</f>
        <v>32</v>
      </c>
      <c r="K136" t="str">
        <f>VLOOKUP(B136,'Customers (2)'!$A$1:$F$2501,5,0)</f>
        <v>A</v>
      </c>
      <c r="L136" t="str">
        <f>VLOOKUP(B136,'Customers (2)'!$A$1:$F$2501,6,0)</f>
        <v>Young</v>
      </c>
      <c r="M136" t="str">
        <f t="shared" si="11"/>
        <v>December</v>
      </c>
      <c r="N136" t="str">
        <f t="shared" si="12"/>
        <v>Sunday</v>
      </c>
      <c r="O136" t="str">
        <f t="shared" si="13"/>
        <v>01:43:00</v>
      </c>
      <c r="P136">
        <f t="shared" si="14"/>
        <v>1</v>
      </c>
      <c r="Q136" t="str">
        <f>VLOOKUP(B136,'Analysis 1.3'!$AA$1:$AF$1454,5,FALSE)</f>
        <v>Repeat</v>
      </c>
      <c r="R136" t="str">
        <f>VLOOKUP(B136,'Analysis 1.3'!$AA$1:$AF$1454,6,FALSE)</f>
        <v>Recent</v>
      </c>
      <c r="S136">
        <f>VLOOKUP(B136,'Analysis 1.3'!$AA$1:$AF$1454,4,FALSE)</f>
        <v>7.9104166666656965</v>
      </c>
    </row>
    <row r="137" spans="1:19" x14ac:dyDescent="0.3">
      <c r="A137">
        <v>444540</v>
      </c>
      <c r="B137">
        <v>112</v>
      </c>
      <c r="C137" s="1" t="s">
        <v>99</v>
      </c>
      <c r="D137" s="2">
        <v>45174.01666666667</v>
      </c>
      <c r="E137" t="s">
        <v>98</v>
      </c>
      <c r="F137" t="s">
        <v>46</v>
      </c>
      <c r="G137">
        <v>8547</v>
      </c>
      <c r="H137" t="str">
        <f>VLOOKUP(B137,'Customers (2)'!$A$1:$F$2501,2,0)</f>
        <v>USA</v>
      </c>
      <c r="I137" t="str">
        <f>VLOOKUP(B137,'Customers (2)'!$A$1:$F$2501,3,0)</f>
        <v>M</v>
      </c>
      <c r="J137">
        <f>VLOOKUP(B137,'Customers (2)'!$A$1:$F$2501,4,0)</f>
        <v>70</v>
      </c>
      <c r="K137" t="str">
        <f>VLOOKUP(B137,'Customers (2)'!$A$1:$F$2501,5,0)</f>
        <v>A</v>
      </c>
      <c r="L137" t="str">
        <f>VLOOKUP(B137,'Customers (2)'!$A$1:$F$2501,6,0)</f>
        <v>Senior</v>
      </c>
      <c r="M137" t="str">
        <f t="shared" si="11"/>
        <v>September</v>
      </c>
      <c r="N137" t="str">
        <f t="shared" si="12"/>
        <v>Tuesday</v>
      </c>
      <c r="O137" t="str">
        <f t="shared" si="13"/>
        <v>00:24:00</v>
      </c>
      <c r="P137">
        <f t="shared" si="14"/>
        <v>0</v>
      </c>
      <c r="Q137" t="str">
        <f>VLOOKUP(B137,'Analysis 1.3'!$AA$1:$AF$1454,5,FALSE)</f>
        <v>Repeat</v>
      </c>
      <c r="R137" t="str">
        <f>VLOOKUP(B137,'Analysis 1.3'!$AA$1:$AF$1454,6,FALSE)</f>
        <v>Passive</v>
      </c>
      <c r="S137">
        <f>VLOOKUP(B137,'Analysis 1.3'!$AA$1:$AF$1454,4,FALSE)</f>
        <v>117.96527777777374</v>
      </c>
    </row>
    <row r="138" spans="1:19" x14ac:dyDescent="0.3">
      <c r="A138">
        <v>1534392</v>
      </c>
      <c r="B138">
        <v>112</v>
      </c>
      <c r="C138" s="1" t="s">
        <v>99</v>
      </c>
      <c r="D138" s="3">
        <v>44952.959722222222</v>
      </c>
      <c r="E138" t="s">
        <v>98</v>
      </c>
      <c r="F138" t="s">
        <v>27</v>
      </c>
      <c r="G138">
        <v>2347</v>
      </c>
      <c r="H138" t="str">
        <f>VLOOKUP(B138,'Customers (2)'!$A$1:$F$2501,2,0)</f>
        <v>USA</v>
      </c>
      <c r="I138" t="str">
        <f>VLOOKUP(B138,'Customers (2)'!$A$1:$F$2501,3,0)</f>
        <v>M</v>
      </c>
      <c r="J138">
        <f>VLOOKUP(B138,'Customers (2)'!$A$1:$F$2501,4,0)</f>
        <v>70</v>
      </c>
      <c r="K138" t="str">
        <f>VLOOKUP(B138,'Customers (2)'!$A$1:$F$2501,5,0)</f>
        <v>A</v>
      </c>
      <c r="L138" t="str">
        <f>VLOOKUP(B138,'Customers (2)'!$A$1:$F$2501,6,0)</f>
        <v>Senior</v>
      </c>
      <c r="M138" t="str">
        <f t="shared" si="11"/>
        <v>January</v>
      </c>
      <c r="N138" t="str">
        <f t="shared" si="12"/>
        <v>Thursday</v>
      </c>
      <c r="O138" t="str">
        <f t="shared" si="13"/>
        <v>23:02:00</v>
      </c>
      <c r="P138">
        <f t="shared" si="14"/>
        <v>23</v>
      </c>
      <c r="Q138" t="str">
        <f>VLOOKUP(B138,'Analysis 1.3'!$AA$1:$AF$1454,5,FALSE)</f>
        <v>Repeat</v>
      </c>
      <c r="R138" t="str">
        <f>VLOOKUP(B138,'Analysis 1.3'!$AA$1:$AF$1454,6,FALSE)</f>
        <v>Passive</v>
      </c>
      <c r="S138">
        <f>VLOOKUP(B138,'Analysis 1.3'!$AA$1:$AF$1454,4,FALSE)</f>
        <v>117.96527777777374</v>
      </c>
    </row>
    <row r="139" spans="1:19" x14ac:dyDescent="0.3">
      <c r="A139">
        <v>1221647</v>
      </c>
      <c r="B139">
        <v>113</v>
      </c>
      <c r="C139" s="1" t="s">
        <v>99</v>
      </c>
      <c r="D139" s="3">
        <v>45011.025000000001</v>
      </c>
      <c r="E139" t="s">
        <v>98</v>
      </c>
      <c r="F139" t="s">
        <v>84</v>
      </c>
      <c r="G139">
        <v>6210</v>
      </c>
      <c r="H139" t="str">
        <f>VLOOKUP(B139,'Customers (2)'!$A$1:$F$2501,2,0)</f>
        <v>USA</v>
      </c>
      <c r="I139" t="str">
        <f>VLOOKUP(B139,'Customers (2)'!$A$1:$F$2501,3,0)</f>
        <v>F</v>
      </c>
      <c r="J139">
        <f>VLOOKUP(B139,'Customers (2)'!$A$1:$F$2501,4,0)</f>
        <v>72</v>
      </c>
      <c r="K139" t="str">
        <f>VLOOKUP(B139,'Customers (2)'!$A$1:$F$2501,5,0)</f>
        <v>A</v>
      </c>
      <c r="L139" t="str">
        <f>VLOOKUP(B139,'Customers (2)'!$A$1:$F$2501,6,0)</f>
        <v>Senior</v>
      </c>
      <c r="M139" t="str">
        <f t="shared" si="11"/>
        <v>March</v>
      </c>
      <c r="N139" t="str">
        <f t="shared" si="12"/>
        <v>Sunday</v>
      </c>
      <c r="O139" t="str">
        <f t="shared" si="13"/>
        <v>00:36:00</v>
      </c>
      <c r="P139">
        <f t="shared" si="14"/>
        <v>0</v>
      </c>
      <c r="Q139" t="str">
        <f>VLOOKUP(B139,'Analysis 1.3'!$AA$1:$AF$1454,5,FALSE)</f>
        <v>Repeat</v>
      </c>
      <c r="R139" t="str">
        <f>VLOOKUP(B139,'Analysis 1.3'!$AA$1:$AF$1454,6,FALSE)</f>
        <v>Passive</v>
      </c>
      <c r="S139">
        <f>VLOOKUP(B139,'Analysis 1.3'!$AA$1:$AF$1454,4,FALSE)</f>
        <v>149.88055555555184</v>
      </c>
    </row>
    <row r="140" spans="1:19" x14ac:dyDescent="0.3">
      <c r="A140">
        <v>1467283</v>
      </c>
      <c r="B140">
        <v>113</v>
      </c>
      <c r="C140" s="1" t="s">
        <v>99</v>
      </c>
      <c r="D140" s="3">
        <v>45142.101388888892</v>
      </c>
      <c r="E140" t="s">
        <v>98</v>
      </c>
      <c r="F140" t="s">
        <v>35</v>
      </c>
      <c r="G140">
        <v>722</v>
      </c>
      <c r="H140" t="str">
        <f>VLOOKUP(B140,'Customers (2)'!$A$1:$F$2501,2,0)</f>
        <v>USA</v>
      </c>
      <c r="I140" t="str">
        <f>VLOOKUP(B140,'Customers (2)'!$A$1:$F$2501,3,0)</f>
        <v>F</v>
      </c>
      <c r="J140">
        <f>VLOOKUP(B140,'Customers (2)'!$A$1:$F$2501,4,0)</f>
        <v>72</v>
      </c>
      <c r="K140" t="str">
        <f>VLOOKUP(B140,'Customers (2)'!$A$1:$F$2501,5,0)</f>
        <v>A</v>
      </c>
      <c r="L140" t="str">
        <f>VLOOKUP(B140,'Customers (2)'!$A$1:$F$2501,6,0)</f>
        <v>Senior</v>
      </c>
      <c r="M140" t="str">
        <f t="shared" si="11"/>
        <v>August</v>
      </c>
      <c r="N140" t="str">
        <f t="shared" si="12"/>
        <v>Friday</v>
      </c>
      <c r="O140" t="str">
        <f t="shared" si="13"/>
        <v>02:26:00</v>
      </c>
      <c r="P140">
        <f t="shared" si="14"/>
        <v>2</v>
      </c>
      <c r="Q140" t="str">
        <f>VLOOKUP(B140,'Analysis 1.3'!$AA$1:$AF$1454,5,FALSE)</f>
        <v>Repeat</v>
      </c>
      <c r="R140" t="str">
        <f>VLOOKUP(B140,'Analysis 1.3'!$AA$1:$AF$1454,6,FALSE)</f>
        <v>Passive</v>
      </c>
      <c r="S140">
        <f>VLOOKUP(B140,'Analysis 1.3'!$AA$1:$AF$1454,4,FALSE)</f>
        <v>149.88055555555184</v>
      </c>
    </row>
    <row r="141" spans="1:19" x14ac:dyDescent="0.3">
      <c r="A141">
        <v>1594992</v>
      </c>
      <c r="B141">
        <v>114</v>
      </c>
      <c r="C141" s="1" t="s">
        <v>99</v>
      </c>
      <c r="D141" s="3">
        <v>45270.970833333333</v>
      </c>
      <c r="E141" t="s">
        <v>97</v>
      </c>
      <c r="F141" t="s">
        <v>61</v>
      </c>
      <c r="G141">
        <v>1650</v>
      </c>
      <c r="H141" t="str">
        <f>VLOOKUP(B141,'Customers (2)'!$A$1:$F$2501,2,0)</f>
        <v>USA</v>
      </c>
      <c r="I141" t="str">
        <f>VLOOKUP(B141,'Customers (2)'!$A$1:$F$2501,3,0)</f>
        <v>M</v>
      </c>
      <c r="J141">
        <f>VLOOKUP(B141,'Customers (2)'!$A$1:$F$2501,4,0)</f>
        <v>38</v>
      </c>
      <c r="K141" t="str">
        <f>VLOOKUP(B141,'Customers (2)'!$A$1:$F$2501,5,0)</f>
        <v>A</v>
      </c>
      <c r="L141" t="str">
        <f>VLOOKUP(B141,'Customers (2)'!$A$1:$F$2501,6,0)</f>
        <v>Middle</v>
      </c>
      <c r="M141" t="str">
        <f t="shared" si="11"/>
        <v>December</v>
      </c>
      <c r="N141" t="str">
        <f t="shared" si="12"/>
        <v>Sunday</v>
      </c>
      <c r="O141" t="str">
        <f t="shared" si="13"/>
        <v>23:18:00</v>
      </c>
      <c r="P141">
        <f t="shared" si="14"/>
        <v>23</v>
      </c>
      <c r="Q141" t="str">
        <f>VLOOKUP(B141,'Analysis 1.3'!$AA$1:$AF$1454,5,FALSE)</f>
        <v>One time</v>
      </c>
      <c r="R141" t="str">
        <f>VLOOKUP(B141,'Analysis 1.3'!$AA$1:$AF$1454,6,FALSE)</f>
        <v>Recent</v>
      </c>
      <c r="S141">
        <f>VLOOKUP(B141,'Analysis 1.3'!$AA$1:$AF$1454,4,FALSE)</f>
        <v>21.011111111110949</v>
      </c>
    </row>
    <row r="142" spans="1:19" x14ac:dyDescent="0.3">
      <c r="A142">
        <v>451541</v>
      </c>
      <c r="B142">
        <v>116</v>
      </c>
      <c r="C142" s="1" t="s">
        <v>108</v>
      </c>
      <c r="D142" s="2">
        <v>45106.063194444447</v>
      </c>
      <c r="E142" t="s">
        <v>98</v>
      </c>
      <c r="F142" t="s">
        <v>88</v>
      </c>
      <c r="G142">
        <v>2490</v>
      </c>
      <c r="H142" t="str">
        <f>VLOOKUP(B142,'Customers (2)'!$A$1:$F$2501,2,0)</f>
        <v>Denmark</v>
      </c>
      <c r="I142" t="str">
        <f>VLOOKUP(B142,'Customers (2)'!$A$1:$F$2501,3,0)</f>
        <v>M</v>
      </c>
      <c r="J142">
        <f>VLOOKUP(B142,'Customers (2)'!$A$1:$F$2501,4,0)</f>
        <v>88</v>
      </c>
      <c r="K142" t="str">
        <f>VLOOKUP(B142,'Customers (2)'!$A$1:$F$2501,5,0)</f>
        <v>A</v>
      </c>
      <c r="L142" t="str">
        <f>VLOOKUP(B142,'Customers (2)'!$A$1:$F$2501,6,0)</f>
        <v>Senior</v>
      </c>
      <c r="M142" t="str">
        <f t="shared" si="11"/>
        <v>June</v>
      </c>
      <c r="N142" t="str">
        <f t="shared" si="12"/>
        <v>Thursday</v>
      </c>
      <c r="O142" t="str">
        <f t="shared" si="13"/>
        <v>01:31:00</v>
      </c>
      <c r="P142">
        <f t="shared" si="14"/>
        <v>1</v>
      </c>
      <c r="Q142" t="str">
        <f>VLOOKUP(B142,'Analysis 1.3'!$AA$1:$AF$1454,5,FALSE)</f>
        <v>One time</v>
      </c>
      <c r="R142" t="str">
        <f>VLOOKUP(B142,'Analysis 1.3'!$AA$1:$AF$1454,6,FALSE)</f>
        <v>Lost</v>
      </c>
      <c r="S142">
        <f>VLOOKUP(B142,'Analysis 1.3'!$AA$1:$AF$1454,4,FALSE)</f>
        <v>185.91874999999709</v>
      </c>
    </row>
    <row r="143" spans="1:19" x14ac:dyDescent="0.3">
      <c r="A143">
        <v>425321</v>
      </c>
      <c r="B143">
        <v>117</v>
      </c>
      <c r="C143" s="1" t="s">
        <v>113</v>
      </c>
      <c r="D143" s="2">
        <v>45151.059027777781</v>
      </c>
      <c r="E143" t="s">
        <v>96</v>
      </c>
      <c r="F143" t="s">
        <v>58</v>
      </c>
      <c r="G143">
        <v>4727</v>
      </c>
      <c r="H143" t="str">
        <f>VLOOKUP(B143,'Customers (2)'!$A$1:$F$2501,2,0)</f>
        <v>India</v>
      </c>
      <c r="I143" t="str">
        <f>VLOOKUP(B143,'Customers (2)'!$A$1:$F$2501,3,0)</f>
        <v>F</v>
      </c>
      <c r="J143">
        <f>VLOOKUP(B143,'Customers (2)'!$A$1:$F$2501,4,0)</f>
        <v>28</v>
      </c>
      <c r="K143" t="str">
        <f>VLOOKUP(B143,'Customers (2)'!$A$1:$F$2501,5,0)</f>
        <v>A</v>
      </c>
      <c r="L143" t="str">
        <f>VLOOKUP(B143,'Customers (2)'!$A$1:$F$2501,6,0)</f>
        <v>Young</v>
      </c>
      <c r="M143" t="str">
        <f t="shared" si="11"/>
        <v>August</v>
      </c>
      <c r="N143" t="str">
        <f t="shared" si="12"/>
        <v>Sunday</v>
      </c>
      <c r="O143" t="str">
        <f t="shared" si="13"/>
        <v>01:25:00</v>
      </c>
      <c r="P143">
        <f t="shared" si="14"/>
        <v>1</v>
      </c>
      <c r="Q143" t="str">
        <f>VLOOKUP(B143,'Analysis 1.3'!$AA$1:$AF$1454,5,FALSE)</f>
        <v>One time</v>
      </c>
      <c r="R143" t="str">
        <f>VLOOKUP(B143,'Analysis 1.3'!$AA$1:$AF$1454,6,FALSE)</f>
        <v>Passive</v>
      </c>
      <c r="S143">
        <f>VLOOKUP(B143,'Analysis 1.3'!$AA$1:$AF$1454,4,FALSE)</f>
        <v>140.92291666666279</v>
      </c>
    </row>
    <row r="144" spans="1:19" x14ac:dyDescent="0.3">
      <c r="A144">
        <v>1441698</v>
      </c>
      <c r="B144">
        <v>118</v>
      </c>
      <c r="C144" s="1" t="s">
        <v>99</v>
      </c>
      <c r="D144" s="3">
        <v>45052.994444444441</v>
      </c>
      <c r="E144" t="s">
        <v>98</v>
      </c>
      <c r="F144" t="s">
        <v>45</v>
      </c>
      <c r="G144">
        <v>4154</v>
      </c>
      <c r="H144" t="str">
        <f>VLOOKUP(B144,'Customers (2)'!$A$1:$F$2501,2,0)</f>
        <v>USA</v>
      </c>
      <c r="I144" t="str">
        <f>VLOOKUP(B144,'Customers (2)'!$A$1:$F$2501,3,0)</f>
        <v>F</v>
      </c>
      <c r="J144">
        <f>VLOOKUP(B144,'Customers (2)'!$A$1:$F$2501,4,0)</f>
        <v>25</v>
      </c>
      <c r="K144" t="str">
        <f>VLOOKUP(B144,'Customers (2)'!$A$1:$F$2501,5,0)</f>
        <v>A</v>
      </c>
      <c r="L144" t="str">
        <f>VLOOKUP(B144,'Customers (2)'!$A$1:$F$2501,6,0)</f>
        <v>Young</v>
      </c>
      <c r="M144" t="str">
        <f t="shared" si="11"/>
        <v>May</v>
      </c>
      <c r="N144" t="str">
        <f t="shared" si="12"/>
        <v>Saturday</v>
      </c>
      <c r="O144" t="str">
        <f t="shared" si="13"/>
        <v>23:52:00</v>
      </c>
      <c r="P144">
        <f t="shared" si="14"/>
        <v>23</v>
      </c>
      <c r="Q144" t="str">
        <f>VLOOKUP(B144,'Analysis 1.3'!$AA$1:$AF$1454,5,FALSE)</f>
        <v>Repeat</v>
      </c>
      <c r="R144" t="str">
        <f>VLOOKUP(B144,'Analysis 1.3'!$AA$1:$AF$1454,6,FALSE)</f>
        <v>Lost</v>
      </c>
      <c r="S144">
        <f>VLOOKUP(B144,'Analysis 1.3'!$AA$1:$AF$1454,4,FALSE)</f>
        <v>238.98750000000291</v>
      </c>
    </row>
    <row r="145" spans="1:19" x14ac:dyDescent="0.3">
      <c r="A145">
        <v>1494087</v>
      </c>
      <c r="B145">
        <v>118</v>
      </c>
      <c r="C145" s="1" t="s">
        <v>99</v>
      </c>
      <c r="D145" s="3">
        <v>45039.067361111112</v>
      </c>
      <c r="E145" t="s">
        <v>98</v>
      </c>
      <c r="F145" t="s">
        <v>83</v>
      </c>
      <c r="G145">
        <v>6162</v>
      </c>
      <c r="H145" t="str">
        <f>VLOOKUP(B145,'Customers (2)'!$A$1:$F$2501,2,0)</f>
        <v>USA</v>
      </c>
      <c r="I145" t="str">
        <f>VLOOKUP(B145,'Customers (2)'!$A$1:$F$2501,3,0)</f>
        <v>F</v>
      </c>
      <c r="J145">
        <f>VLOOKUP(B145,'Customers (2)'!$A$1:$F$2501,4,0)</f>
        <v>25</v>
      </c>
      <c r="K145" t="str">
        <f>VLOOKUP(B145,'Customers (2)'!$A$1:$F$2501,5,0)</f>
        <v>A</v>
      </c>
      <c r="L145" t="str">
        <f>VLOOKUP(B145,'Customers (2)'!$A$1:$F$2501,6,0)</f>
        <v>Young</v>
      </c>
      <c r="M145" t="str">
        <f t="shared" si="11"/>
        <v>April</v>
      </c>
      <c r="N145" t="str">
        <f t="shared" si="12"/>
        <v>Sunday</v>
      </c>
      <c r="O145" t="str">
        <f t="shared" si="13"/>
        <v>01:37:00</v>
      </c>
      <c r="P145">
        <f t="shared" si="14"/>
        <v>1</v>
      </c>
      <c r="Q145" t="str">
        <f>VLOOKUP(B145,'Analysis 1.3'!$AA$1:$AF$1454,5,FALSE)</f>
        <v>Repeat</v>
      </c>
      <c r="R145" t="str">
        <f>VLOOKUP(B145,'Analysis 1.3'!$AA$1:$AF$1454,6,FALSE)</f>
        <v>Lost</v>
      </c>
      <c r="S145">
        <f>VLOOKUP(B145,'Analysis 1.3'!$AA$1:$AF$1454,4,FALSE)</f>
        <v>238.98750000000291</v>
      </c>
    </row>
    <row r="146" spans="1:19" x14ac:dyDescent="0.3">
      <c r="A146">
        <v>499444</v>
      </c>
      <c r="B146">
        <v>122</v>
      </c>
      <c r="C146" s="1" t="s">
        <v>105</v>
      </c>
      <c r="D146" s="2">
        <v>45131.002083333333</v>
      </c>
      <c r="E146" t="s">
        <v>98</v>
      </c>
      <c r="F146" t="s">
        <v>69</v>
      </c>
      <c r="G146">
        <v>9615</v>
      </c>
      <c r="H146" t="str">
        <f>VLOOKUP(B146,'Customers (2)'!$A$1:$F$2501,2,0)</f>
        <v>Spain</v>
      </c>
      <c r="I146" t="str">
        <f>VLOOKUP(B146,'Customers (2)'!$A$1:$F$2501,3,0)</f>
        <v>M</v>
      </c>
      <c r="J146">
        <f>VLOOKUP(B146,'Customers (2)'!$A$1:$F$2501,4,0)</f>
        <v>41</v>
      </c>
      <c r="K146" t="str">
        <f>VLOOKUP(B146,'Customers (2)'!$A$1:$F$2501,5,0)</f>
        <v>A</v>
      </c>
      <c r="L146" t="str">
        <f>VLOOKUP(B146,'Customers (2)'!$A$1:$F$2501,6,0)</f>
        <v>Middle</v>
      </c>
      <c r="M146" t="str">
        <f t="shared" si="11"/>
        <v>July</v>
      </c>
      <c r="N146" t="str">
        <f t="shared" si="12"/>
        <v>Monday</v>
      </c>
      <c r="O146" t="str">
        <f t="shared" si="13"/>
        <v>00:03:00</v>
      </c>
      <c r="P146">
        <f t="shared" si="14"/>
        <v>0</v>
      </c>
      <c r="Q146" t="str">
        <f>VLOOKUP(B146,'Analysis 1.3'!$AA$1:$AF$1454,5,FALSE)</f>
        <v>Repeat</v>
      </c>
      <c r="R146" t="str">
        <f>VLOOKUP(B146,'Analysis 1.3'!$AA$1:$AF$1454,6,FALSE)</f>
        <v>Passive</v>
      </c>
      <c r="S146">
        <f>VLOOKUP(B146,'Analysis 1.3'!$AA$1:$AF$1454,4,FALSE)</f>
        <v>160.97986111111095</v>
      </c>
    </row>
    <row r="147" spans="1:19" x14ac:dyDescent="0.3">
      <c r="A147">
        <v>1307458</v>
      </c>
      <c r="B147">
        <v>122</v>
      </c>
      <c r="C147" s="1" t="s">
        <v>105</v>
      </c>
      <c r="D147" s="3">
        <v>44927.063194444447</v>
      </c>
      <c r="E147" t="s">
        <v>191</v>
      </c>
      <c r="F147" t="s">
        <v>23</v>
      </c>
      <c r="G147">
        <v>943</v>
      </c>
      <c r="H147" t="str">
        <f>VLOOKUP(B147,'Customers (2)'!$A$1:$F$2501,2,0)</f>
        <v>Spain</v>
      </c>
      <c r="I147" t="str">
        <f>VLOOKUP(B147,'Customers (2)'!$A$1:$F$2501,3,0)</f>
        <v>M</v>
      </c>
      <c r="J147">
        <f>VLOOKUP(B147,'Customers (2)'!$A$1:$F$2501,4,0)</f>
        <v>41</v>
      </c>
      <c r="K147" t="str">
        <f>VLOOKUP(B147,'Customers (2)'!$A$1:$F$2501,5,0)</f>
        <v>A</v>
      </c>
      <c r="L147" t="str">
        <f>VLOOKUP(B147,'Customers (2)'!$A$1:$F$2501,6,0)</f>
        <v>Middle</v>
      </c>
      <c r="M147" t="str">
        <f t="shared" si="11"/>
        <v>January</v>
      </c>
      <c r="N147" t="str">
        <f t="shared" si="12"/>
        <v>Sunday</v>
      </c>
      <c r="O147" t="str">
        <f t="shared" si="13"/>
        <v>01:31:00</v>
      </c>
      <c r="P147">
        <f t="shared" si="14"/>
        <v>1</v>
      </c>
      <c r="Q147" t="str">
        <f>VLOOKUP(B147,'Analysis 1.3'!$AA$1:$AF$1454,5,FALSE)</f>
        <v>Repeat</v>
      </c>
      <c r="R147" t="str">
        <f>VLOOKUP(B147,'Analysis 1.3'!$AA$1:$AF$1454,6,FALSE)</f>
        <v>Passive</v>
      </c>
      <c r="S147">
        <f>VLOOKUP(B147,'Analysis 1.3'!$AA$1:$AF$1454,4,FALSE)</f>
        <v>160.97986111111095</v>
      </c>
    </row>
    <row r="148" spans="1:19" x14ac:dyDescent="0.3">
      <c r="A148">
        <v>1466316</v>
      </c>
      <c r="B148">
        <v>122</v>
      </c>
      <c r="C148" s="1" t="s">
        <v>105</v>
      </c>
      <c r="D148" s="3">
        <v>44933.07708333333</v>
      </c>
      <c r="E148" t="s">
        <v>191</v>
      </c>
      <c r="F148" t="s">
        <v>22</v>
      </c>
      <c r="G148">
        <v>1672</v>
      </c>
      <c r="H148" t="str">
        <f>VLOOKUP(B148,'Customers (2)'!$A$1:$F$2501,2,0)</f>
        <v>Spain</v>
      </c>
      <c r="I148" t="str">
        <f>VLOOKUP(B148,'Customers (2)'!$A$1:$F$2501,3,0)</f>
        <v>M</v>
      </c>
      <c r="J148">
        <f>VLOOKUP(B148,'Customers (2)'!$A$1:$F$2501,4,0)</f>
        <v>41</v>
      </c>
      <c r="K148" t="str">
        <f>VLOOKUP(B148,'Customers (2)'!$A$1:$F$2501,5,0)</f>
        <v>A</v>
      </c>
      <c r="L148" t="str">
        <f>VLOOKUP(B148,'Customers (2)'!$A$1:$F$2501,6,0)</f>
        <v>Middle</v>
      </c>
      <c r="M148" t="str">
        <f t="shared" si="11"/>
        <v>January</v>
      </c>
      <c r="N148" t="str">
        <f t="shared" si="12"/>
        <v>Saturday</v>
      </c>
      <c r="O148" t="str">
        <f t="shared" si="13"/>
        <v>01:51:00</v>
      </c>
      <c r="P148">
        <f t="shared" si="14"/>
        <v>1</v>
      </c>
      <c r="Q148" t="str">
        <f>VLOOKUP(B148,'Analysis 1.3'!$AA$1:$AF$1454,5,FALSE)</f>
        <v>Repeat</v>
      </c>
      <c r="R148" t="str">
        <f>VLOOKUP(B148,'Analysis 1.3'!$AA$1:$AF$1454,6,FALSE)</f>
        <v>Passive</v>
      </c>
      <c r="S148">
        <f>VLOOKUP(B148,'Analysis 1.3'!$AA$1:$AF$1454,4,FALSE)</f>
        <v>160.97986111111095</v>
      </c>
    </row>
    <row r="149" spans="1:19" x14ac:dyDescent="0.3">
      <c r="A149">
        <v>499301</v>
      </c>
      <c r="B149">
        <v>125</v>
      </c>
      <c r="C149" s="1" t="s">
        <v>105</v>
      </c>
      <c r="D149" s="2">
        <v>45215.061111111114</v>
      </c>
      <c r="E149" t="s">
        <v>98</v>
      </c>
      <c r="F149" t="s">
        <v>27</v>
      </c>
      <c r="G149">
        <v>8557</v>
      </c>
      <c r="H149" t="str">
        <f>VLOOKUP(B149,'Customers (2)'!$A$1:$F$2501,2,0)</f>
        <v>Spain</v>
      </c>
      <c r="I149" t="str">
        <f>VLOOKUP(B149,'Customers (2)'!$A$1:$F$2501,3,0)</f>
        <v>F</v>
      </c>
      <c r="J149">
        <f>VLOOKUP(B149,'Customers (2)'!$A$1:$F$2501,4,0)</f>
        <v>58</v>
      </c>
      <c r="K149" t="str">
        <f>VLOOKUP(B149,'Customers (2)'!$A$1:$F$2501,5,0)</f>
        <v>A</v>
      </c>
      <c r="L149" t="str">
        <f>VLOOKUP(B149,'Customers (2)'!$A$1:$F$2501,6,0)</f>
        <v>Middle</v>
      </c>
      <c r="M149" t="str">
        <f t="shared" si="11"/>
        <v>October</v>
      </c>
      <c r="N149" t="str">
        <f t="shared" si="12"/>
        <v>Monday</v>
      </c>
      <c r="O149" t="str">
        <f t="shared" si="13"/>
        <v>01:28:00</v>
      </c>
      <c r="P149">
        <f t="shared" si="14"/>
        <v>1</v>
      </c>
      <c r="Q149" t="str">
        <f>VLOOKUP(B149,'Analysis 1.3'!$AA$1:$AF$1454,5,FALSE)</f>
        <v>Repeat</v>
      </c>
      <c r="R149" t="str">
        <f>VLOOKUP(B149,'Analysis 1.3'!$AA$1:$AF$1454,6,FALSE)</f>
        <v>Recent</v>
      </c>
      <c r="S149">
        <f>VLOOKUP(B149,'Analysis 1.3'!$AA$1:$AF$1454,4,FALSE)</f>
        <v>76.920833333329938</v>
      </c>
    </row>
    <row r="150" spans="1:19" x14ac:dyDescent="0.3">
      <c r="A150">
        <v>1433358</v>
      </c>
      <c r="B150">
        <v>125</v>
      </c>
      <c r="C150" s="1" t="s">
        <v>105</v>
      </c>
      <c r="D150" s="3">
        <v>45076.013888888891</v>
      </c>
      <c r="E150" t="s">
        <v>96</v>
      </c>
      <c r="F150" t="s">
        <v>90</v>
      </c>
      <c r="G150">
        <v>7762</v>
      </c>
      <c r="H150" t="str">
        <f>VLOOKUP(B150,'Customers (2)'!$A$1:$F$2501,2,0)</f>
        <v>Spain</v>
      </c>
      <c r="I150" t="str">
        <f>VLOOKUP(B150,'Customers (2)'!$A$1:$F$2501,3,0)</f>
        <v>F</v>
      </c>
      <c r="J150">
        <f>VLOOKUP(B150,'Customers (2)'!$A$1:$F$2501,4,0)</f>
        <v>58</v>
      </c>
      <c r="K150" t="str">
        <f>VLOOKUP(B150,'Customers (2)'!$A$1:$F$2501,5,0)</f>
        <v>A</v>
      </c>
      <c r="L150" t="str">
        <f>VLOOKUP(B150,'Customers (2)'!$A$1:$F$2501,6,0)</f>
        <v>Middle</v>
      </c>
      <c r="M150" t="str">
        <f t="shared" si="11"/>
        <v>May</v>
      </c>
      <c r="N150" t="str">
        <f t="shared" si="12"/>
        <v>Tuesday</v>
      </c>
      <c r="O150" t="str">
        <f t="shared" si="13"/>
        <v>00:20:00</v>
      </c>
      <c r="P150">
        <f t="shared" si="14"/>
        <v>0</v>
      </c>
      <c r="Q150" t="str">
        <f>VLOOKUP(B150,'Analysis 1.3'!$AA$1:$AF$1454,5,FALSE)</f>
        <v>Repeat</v>
      </c>
      <c r="R150" t="str">
        <f>VLOOKUP(B150,'Analysis 1.3'!$AA$1:$AF$1454,6,FALSE)</f>
        <v>Recent</v>
      </c>
      <c r="S150">
        <f>VLOOKUP(B150,'Analysis 1.3'!$AA$1:$AF$1454,4,FALSE)</f>
        <v>76.920833333329938</v>
      </c>
    </row>
    <row r="151" spans="1:19" x14ac:dyDescent="0.3">
      <c r="A151">
        <v>401879</v>
      </c>
      <c r="B151">
        <v>126</v>
      </c>
      <c r="C151" s="1" t="s">
        <v>99</v>
      </c>
      <c r="D151" s="2">
        <v>45052.981944444444</v>
      </c>
      <c r="E151" t="s">
        <v>191</v>
      </c>
      <c r="F151" t="s">
        <v>63</v>
      </c>
      <c r="G151">
        <v>1022</v>
      </c>
      <c r="H151" t="str">
        <f>VLOOKUP(B151,'Customers (2)'!$A$1:$F$2501,2,0)</f>
        <v>USA</v>
      </c>
      <c r="I151" t="str">
        <f>VLOOKUP(B151,'Customers (2)'!$A$1:$F$2501,3,0)</f>
        <v>F</v>
      </c>
      <c r="J151">
        <f>VLOOKUP(B151,'Customers (2)'!$A$1:$F$2501,4,0)</f>
        <v>67</v>
      </c>
      <c r="K151" t="str">
        <f>VLOOKUP(B151,'Customers (2)'!$A$1:$F$2501,5,0)</f>
        <v>A</v>
      </c>
      <c r="L151" t="str">
        <f>VLOOKUP(B151,'Customers (2)'!$A$1:$F$2501,6,0)</f>
        <v>Senior</v>
      </c>
      <c r="M151" t="str">
        <f t="shared" si="11"/>
        <v>May</v>
      </c>
      <c r="N151" t="str">
        <f t="shared" si="12"/>
        <v>Saturday</v>
      </c>
      <c r="O151" t="str">
        <f t="shared" si="13"/>
        <v>23:34:00</v>
      </c>
      <c r="P151">
        <f t="shared" si="14"/>
        <v>23</v>
      </c>
      <c r="Q151" t="str">
        <f>VLOOKUP(B151,'Analysis 1.3'!$AA$1:$AF$1454,5,FALSE)</f>
        <v>One time</v>
      </c>
      <c r="R151" t="str">
        <f>VLOOKUP(B151,'Analysis 1.3'!$AA$1:$AF$1454,6,FALSE)</f>
        <v>Lost</v>
      </c>
      <c r="S151">
        <f>VLOOKUP(B151,'Analysis 1.3'!$AA$1:$AF$1454,4,FALSE)</f>
        <v>239</v>
      </c>
    </row>
    <row r="152" spans="1:19" x14ac:dyDescent="0.3">
      <c r="A152">
        <v>1093757</v>
      </c>
      <c r="B152">
        <v>127</v>
      </c>
      <c r="C152" s="1" t="s">
        <v>108</v>
      </c>
      <c r="D152" s="3">
        <v>45264</v>
      </c>
      <c r="E152" t="s">
        <v>98</v>
      </c>
      <c r="F152" t="s">
        <v>43</v>
      </c>
      <c r="G152">
        <v>5671</v>
      </c>
      <c r="H152" t="str">
        <f>VLOOKUP(B152,'Customers (2)'!$A$1:$F$2501,2,0)</f>
        <v>Denmark</v>
      </c>
      <c r="I152" t="str">
        <f>VLOOKUP(B152,'Customers (2)'!$A$1:$F$2501,3,0)</f>
        <v>F</v>
      </c>
      <c r="J152">
        <f>VLOOKUP(B152,'Customers (2)'!$A$1:$F$2501,4,0)</f>
        <v>57</v>
      </c>
      <c r="K152" t="str">
        <f>VLOOKUP(B152,'Customers (2)'!$A$1:$F$2501,5,0)</f>
        <v>A</v>
      </c>
      <c r="L152" t="str">
        <f>VLOOKUP(B152,'Customers (2)'!$A$1:$F$2501,6,0)</f>
        <v>Middle</v>
      </c>
      <c r="M152" t="str">
        <f t="shared" si="11"/>
        <v>December</v>
      </c>
      <c r="N152" t="str">
        <f t="shared" si="12"/>
        <v>Monday</v>
      </c>
      <c r="O152" t="str">
        <f t="shared" si="13"/>
        <v>00:00:00</v>
      </c>
      <c r="P152">
        <f t="shared" si="14"/>
        <v>0</v>
      </c>
      <c r="Q152" t="str">
        <f>VLOOKUP(B152,'Analysis 1.3'!$AA$1:$AF$1454,5,FALSE)</f>
        <v>Repeat</v>
      </c>
      <c r="R152" t="str">
        <f>VLOOKUP(B152,'Analysis 1.3'!$AA$1:$AF$1454,6,FALSE)</f>
        <v>Recent</v>
      </c>
      <c r="S152">
        <f>VLOOKUP(B152,'Analysis 1.3'!$AA$1:$AF$1454,4,FALSE)</f>
        <v>27.981944444443798</v>
      </c>
    </row>
    <row r="153" spans="1:19" x14ac:dyDescent="0.3">
      <c r="A153">
        <v>1536698</v>
      </c>
      <c r="B153">
        <v>127</v>
      </c>
      <c r="C153" s="1" t="s">
        <v>108</v>
      </c>
      <c r="D153" s="3">
        <v>45240.088194444441</v>
      </c>
      <c r="E153" t="s">
        <v>191</v>
      </c>
      <c r="F153" t="s">
        <v>27</v>
      </c>
      <c r="G153">
        <v>2350</v>
      </c>
      <c r="H153" t="str">
        <f>VLOOKUP(B153,'Customers (2)'!$A$1:$F$2501,2,0)</f>
        <v>Denmark</v>
      </c>
      <c r="I153" t="str">
        <f>VLOOKUP(B153,'Customers (2)'!$A$1:$F$2501,3,0)</f>
        <v>F</v>
      </c>
      <c r="J153">
        <f>VLOOKUP(B153,'Customers (2)'!$A$1:$F$2501,4,0)</f>
        <v>57</v>
      </c>
      <c r="K153" t="str">
        <f>VLOOKUP(B153,'Customers (2)'!$A$1:$F$2501,5,0)</f>
        <v>A</v>
      </c>
      <c r="L153" t="str">
        <f>VLOOKUP(B153,'Customers (2)'!$A$1:$F$2501,6,0)</f>
        <v>Middle</v>
      </c>
      <c r="M153" t="str">
        <f t="shared" si="11"/>
        <v>November</v>
      </c>
      <c r="N153" t="str">
        <f t="shared" si="12"/>
        <v>Friday</v>
      </c>
      <c r="O153" t="str">
        <f t="shared" si="13"/>
        <v>02:07:00</v>
      </c>
      <c r="P153">
        <f t="shared" si="14"/>
        <v>2</v>
      </c>
      <c r="Q153" t="str">
        <f>VLOOKUP(B153,'Analysis 1.3'!$AA$1:$AF$1454,5,FALSE)</f>
        <v>Repeat</v>
      </c>
      <c r="R153" t="str">
        <f>VLOOKUP(B153,'Analysis 1.3'!$AA$1:$AF$1454,6,FALSE)</f>
        <v>Recent</v>
      </c>
      <c r="S153">
        <f>VLOOKUP(B153,'Analysis 1.3'!$AA$1:$AF$1454,4,FALSE)</f>
        <v>27.981944444443798</v>
      </c>
    </row>
    <row r="154" spans="1:19" x14ac:dyDescent="0.3">
      <c r="A154">
        <v>73293</v>
      </c>
      <c r="B154">
        <v>128</v>
      </c>
      <c r="C154" s="1" t="s">
        <v>99</v>
      </c>
      <c r="D154" s="2">
        <v>45272.057638888888</v>
      </c>
      <c r="E154" t="s">
        <v>97</v>
      </c>
      <c r="F154" t="s">
        <v>20</v>
      </c>
      <c r="G154">
        <v>7868</v>
      </c>
      <c r="H154" t="str">
        <f>VLOOKUP(B154,'Customers (2)'!$A$1:$F$2501,2,0)</f>
        <v>USA</v>
      </c>
      <c r="I154" t="str">
        <f>VLOOKUP(B154,'Customers (2)'!$A$1:$F$2501,3,0)</f>
        <v>F</v>
      </c>
      <c r="J154">
        <f>VLOOKUP(B154,'Customers (2)'!$A$1:$F$2501,4,0)</f>
        <v>55</v>
      </c>
      <c r="K154" t="str">
        <f>VLOOKUP(B154,'Customers (2)'!$A$1:$F$2501,5,0)</f>
        <v>A</v>
      </c>
      <c r="L154" t="str">
        <f>VLOOKUP(B154,'Customers (2)'!$A$1:$F$2501,6,0)</f>
        <v>Middle</v>
      </c>
      <c r="M154" t="str">
        <f t="shared" si="11"/>
        <v>December</v>
      </c>
      <c r="N154" t="str">
        <f t="shared" si="12"/>
        <v>Tuesday</v>
      </c>
      <c r="O154" t="str">
        <f t="shared" si="13"/>
        <v>01:23:00</v>
      </c>
      <c r="P154">
        <f t="shared" si="14"/>
        <v>1</v>
      </c>
      <c r="Q154" t="str">
        <f>VLOOKUP(B154,'Analysis 1.3'!$AA$1:$AF$1454,5,FALSE)</f>
        <v>One time</v>
      </c>
      <c r="R154" t="str">
        <f>VLOOKUP(B154,'Analysis 1.3'!$AA$1:$AF$1454,6,FALSE)</f>
        <v>Recent</v>
      </c>
      <c r="S154">
        <f>VLOOKUP(B154,'Analysis 1.3'!$AA$1:$AF$1454,4,FALSE)</f>
        <v>19.924305555556202</v>
      </c>
    </row>
    <row r="155" spans="1:19" x14ac:dyDescent="0.3">
      <c r="A155">
        <v>98856</v>
      </c>
      <c r="B155">
        <v>129</v>
      </c>
      <c r="C155" s="1" t="s">
        <v>99</v>
      </c>
      <c r="D155" s="2">
        <v>45239.006944444445</v>
      </c>
      <c r="E155" t="s">
        <v>98</v>
      </c>
      <c r="F155" t="s">
        <v>22</v>
      </c>
      <c r="G155">
        <v>7750</v>
      </c>
      <c r="H155" t="str">
        <f>VLOOKUP(B155,'Customers (2)'!$A$1:$F$2501,2,0)</f>
        <v>USA</v>
      </c>
      <c r="I155" t="str">
        <f>VLOOKUP(B155,'Customers (2)'!$A$1:$F$2501,3,0)</f>
        <v>F</v>
      </c>
      <c r="J155">
        <f>VLOOKUP(B155,'Customers (2)'!$A$1:$F$2501,4,0)</f>
        <v>21</v>
      </c>
      <c r="K155" t="str">
        <f>VLOOKUP(B155,'Customers (2)'!$A$1:$F$2501,5,0)</f>
        <v>A</v>
      </c>
      <c r="L155" t="str">
        <f>VLOOKUP(B155,'Customers (2)'!$A$1:$F$2501,6,0)</f>
        <v>Young</v>
      </c>
      <c r="M155" t="str">
        <f t="shared" si="11"/>
        <v>November</v>
      </c>
      <c r="N155" t="str">
        <f t="shared" si="12"/>
        <v>Thursday</v>
      </c>
      <c r="O155" t="str">
        <f t="shared" si="13"/>
        <v>00:10:00</v>
      </c>
      <c r="P155">
        <f t="shared" si="14"/>
        <v>0</v>
      </c>
      <c r="Q155" t="str">
        <f>VLOOKUP(B155,'Analysis 1.3'!$AA$1:$AF$1454,5,FALSE)</f>
        <v>One time</v>
      </c>
      <c r="R155" t="str">
        <f>VLOOKUP(B155,'Analysis 1.3'!$AA$1:$AF$1454,6,FALSE)</f>
        <v>Recent</v>
      </c>
      <c r="S155">
        <f>VLOOKUP(B155,'Analysis 1.3'!$AA$1:$AF$1454,4,FALSE)</f>
        <v>52.974999999998545</v>
      </c>
    </row>
    <row r="156" spans="1:19" x14ac:dyDescent="0.3">
      <c r="A156">
        <v>1311114</v>
      </c>
      <c r="B156">
        <v>130</v>
      </c>
      <c r="C156" s="1" t="s">
        <v>99</v>
      </c>
      <c r="D156" s="3">
        <v>45100.055555555555</v>
      </c>
      <c r="E156" t="s">
        <v>97</v>
      </c>
      <c r="F156" t="s">
        <v>56</v>
      </c>
      <c r="G156">
        <v>1596</v>
      </c>
      <c r="H156" t="str">
        <f>VLOOKUP(B156,'Customers (2)'!$A$1:$F$2501,2,0)</f>
        <v>USA</v>
      </c>
      <c r="I156" t="str">
        <f>VLOOKUP(B156,'Customers (2)'!$A$1:$F$2501,3,0)</f>
        <v>F</v>
      </c>
      <c r="J156">
        <f>VLOOKUP(B156,'Customers (2)'!$A$1:$F$2501,4,0)</f>
        <v>50</v>
      </c>
      <c r="K156" t="str">
        <f>VLOOKUP(B156,'Customers (2)'!$A$1:$F$2501,5,0)</f>
        <v>A</v>
      </c>
      <c r="L156" t="str">
        <f>VLOOKUP(B156,'Customers (2)'!$A$1:$F$2501,6,0)</f>
        <v>Middle</v>
      </c>
      <c r="M156" t="str">
        <f t="shared" si="11"/>
        <v>June</v>
      </c>
      <c r="N156" t="str">
        <f t="shared" si="12"/>
        <v>Friday</v>
      </c>
      <c r="O156" t="str">
        <f t="shared" si="13"/>
        <v>01:20:00</v>
      </c>
      <c r="P156">
        <f t="shared" si="14"/>
        <v>1</v>
      </c>
      <c r="Q156" t="str">
        <f>VLOOKUP(B156,'Analysis 1.3'!$AA$1:$AF$1454,5,FALSE)</f>
        <v>One time</v>
      </c>
      <c r="R156" t="str">
        <f>VLOOKUP(B156,'Analysis 1.3'!$AA$1:$AF$1454,6,FALSE)</f>
        <v>Lost</v>
      </c>
      <c r="S156">
        <f>VLOOKUP(B156,'Analysis 1.3'!$AA$1:$AF$1454,4,FALSE)</f>
        <v>191.92638888888905</v>
      </c>
    </row>
    <row r="157" spans="1:19" x14ac:dyDescent="0.3">
      <c r="A157">
        <v>552683</v>
      </c>
      <c r="B157">
        <v>131</v>
      </c>
      <c r="C157" s="1" t="s">
        <v>107</v>
      </c>
      <c r="D157" s="2">
        <v>45054.05972222222</v>
      </c>
      <c r="E157" t="s">
        <v>96</v>
      </c>
      <c r="F157" t="s">
        <v>7</v>
      </c>
      <c r="G157">
        <v>6578</v>
      </c>
      <c r="H157" t="str">
        <f>VLOOKUP(B157,'Customers (2)'!$A$1:$F$2501,2,0)</f>
        <v>Italy</v>
      </c>
      <c r="I157" t="str">
        <f>VLOOKUP(B157,'Customers (2)'!$A$1:$F$2501,3,0)</f>
        <v>F</v>
      </c>
      <c r="J157">
        <f>VLOOKUP(B157,'Customers (2)'!$A$1:$F$2501,4,0)</f>
        <v>90</v>
      </c>
      <c r="K157" t="str">
        <f>VLOOKUP(B157,'Customers (2)'!$A$1:$F$2501,5,0)</f>
        <v>A</v>
      </c>
      <c r="L157" t="str">
        <f>VLOOKUP(B157,'Customers (2)'!$A$1:$F$2501,6,0)</f>
        <v>Senior</v>
      </c>
      <c r="M157" t="str">
        <f t="shared" si="11"/>
        <v>May</v>
      </c>
      <c r="N157" t="str">
        <f t="shared" si="12"/>
        <v>Monday</v>
      </c>
      <c r="O157" t="str">
        <f t="shared" si="13"/>
        <v>01:26:00</v>
      </c>
      <c r="P157">
        <f t="shared" si="14"/>
        <v>1</v>
      </c>
      <c r="Q157" t="str">
        <f>VLOOKUP(B157,'Analysis 1.3'!$AA$1:$AF$1454,5,FALSE)</f>
        <v>Repeat</v>
      </c>
      <c r="R157" t="str">
        <f>VLOOKUP(B157,'Analysis 1.3'!$AA$1:$AF$1454,6,FALSE)</f>
        <v>Lost</v>
      </c>
      <c r="S157">
        <f>VLOOKUP(B157,'Analysis 1.3'!$AA$1:$AF$1454,4,FALSE)</f>
        <v>237.92222222222335</v>
      </c>
    </row>
    <row r="158" spans="1:19" x14ac:dyDescent="0.3">
      <c r="A158">
        <v>1590156</v>
      </c>
      <c r="B158">
        <v>131</v>
      </c>
      <c r="C158" s="1" t="s">
        <v>107</v>
      </c>
      <c r="D158" s="3">
        <v>45015.990277777775</v>
      </c>
      <c r="E158" t="s">
        <v>97</v>
      </c>
      <c r="F158" t="s">
        <v>27</v>
      </c>
      <c r="G158">
        <v>8404</v>
      </c>
      <c r="H158" t="str">
        <f>VLOOKUP(B158,'Customers (2)'!$A$1:$F$2501,2,0)</f>
        <v>Italy</v>
      </c>
      <c r="I158" t="str">
        <f>VLOOKUP(B158,'Customers (2)'!$A$1:$F$2501,3,0)</f>
        <v>F</v>
      </c>
      <c r="J158">
        <f>VLOOKUP(B158,'Customers (2)'!$A$1:$F$2501,4,0)</f>
        <v>90</v>
      </c>
      <c r="K158" t="str">
        <f>VLOOKUP(B158,'Customers (2)'!$A$1:$F$2501,5,0)</f>
        <v>A</v>
      </c>
      <c r="L158" t="str">
        <f>VLOOKUP(B158,'Customers (2)'!$A$1:$F$2501,6,0)</f>
        <v>Senior</v>
      </c>
      <c r="M158" t="str">
        <f t="shared" si="11"/>
        <v>March</v>
      </c>
      <c r="N158" t="str">
        <f t="shared" si="12"/>
        <v>Thursday</v>
      </c>
      <c r="O158" t="str">
        <f t="shared" si="13"/>
        <v>23:46:00</v>
      </c>
      <c r="P158">
        <f t="shared" si="14"/>
        <v>23</v>
      </c>
      <c r="Q158" t="str">
        <f>VLOOKUP(B158,'Analysis 1.3'!$AA$1:$AF$1454,5,FALSE)</f>
        <v>Repeat</v>
      </c>
      <c r="R158" t="str">
        <f>VLOOKUP(B158,'Analysis 1.3'!$AA$1:$AF$1454,6,FALSE)</f>
        <v>Lost</v>
      </c>
      <c r="S158">
        <f>VLOOKUP(B158,'Analysis 1.3'!$AA$1:$AF$1454,4,FALSE)</f>
        <v>237.92222222222335</v>
      </c>
    </row>
    <row r="159" spans="1:19" x14ac:dyDescent="0.3">
      <c r="A159">
        <v>306798</v>
      </c>
      <c r="B159">
        <v>132</v>
      </c>
      <c r="C159" s="1" t="s">
        <v>105</v>
      </c>
      <c r="D159" s="2">
        <v>44940.020138888889</v>
      </c>
      <c r="E159" t="s">
        <v>191</v>
      </c>
      <c r="F159" t="s">
        <v>34</v>
      </c>
      <c r="G159">
        <v>291</v>
      </c>
      <c r="H159" t="str">
        <f>VLOOKUP(B159,'Customers (2)'!$A$1:$F$2501,2,0)</f>
        <v>Spain</v>
      </c>
      <c r="I159" t="str">
        <f>VLOOKUP(B159,'Customers (2)'!$A$1:$F$2501,3,0)</f>
        <v>F</v>
      </c>
      <c r="J159">
        <f>VLOOKUP(B159,'Customers (2)'!$A$1:$F$2501,4,0)</f>
        <v>50</v>
      </c>
      <c r="K159" t="str">
        <f>VLOOKUP(B159,'Customers (2)'!$A$1:$F$2501,5,0)</f>
        <v>A</v>
      </c>
      <c r="L159" t="str">
        <f>VLOOKUP(B159,'Customers (2)'!$A$1:$F$2501,6,0)</f>
        <v>Middle</v>
      </c>
      <c r="M159" t="str">
        <f t="shared" si="11"/>
        <v>January</v>
      </c>
      <c r="N159" t="str">
        <f t="shared" si="12"/>
        <v>Saturday</v>
      </c>
      <c r="O159" t="str">
        <f t="shared" si="13"/>
        <v>00:29:00</v>
      </c>
      <c r="P159">
        <f t="shared" si="14"/>
        <v>0</v>
      </c>
      <c r="Q159" t="str">
        <f>VLOOKUP(B159,'Analysis 1.3'!$AA$1:$AF$1454,5,FALSE)</f>
        <v>Repeat</v>
      </c>
      <c r="R159" t="str">
        <f>VLOOKUP(B159,'Analysis 1.3'!$AA$1:$AF$1454,6,FALSE)</f>
        <v>Lost</v>
      </c>
      <c r="S159">
        <f>VLOOKUP(B159,'Analysis 1.3'!$AA$1:$AF$1454,4,FALSE)</f>
        <v>290.95277777777665</v>
      </c>
    </row>
    <row r="160" spans="1:19" x14ac:dyDescent="0.3">
      <c r="A160">
        <v>322784</v>
      </c>
      <c r="B160">
        <v>132</v>
      </c>
      <c r="C160" s="1" t="s">
        <v>105</v>
      </c>
      <c r="D160" s="2">
        <v>44928.972916666666</v>
      </c>
      <c r="E160" t="s">
        <v>191</v>
      </c>
      <c r="F160" t="s">
        <v>44</v>
      </c>
      <c r="G160">
        <v>5201</v>
      </c>
      <c r="H160" t="str">
        <f>VLOOKUP(B160,'Customers (2)'!$A$1:$F$2501,2,0)</f>
        <v>Spain</v>
      </c>
      <c r="I160" t="str">
        <f>VLOOKUP(B160,'Customers (2)'!$A$1:$F$2501,3,0)</f>
        <v>F</v>
      </c>
      <c r="J160">
        <f>VLOOKUP(B160,'Customers (2)'!$A$1:$F$2501,4,0)</f>
        <v>50</v>
      </c>
      <c r="K160" t="str">
        <f>VLOOKUP(B160,'Customers (2)'!$A$1:$F$2501,5,0)</f>
        <v>A</v>
      </c>
      <c r="L160" t="str">
        <f>VLOOKUP(B160,'Customers (2)'!$A$1:$F$2501,6,0)</f>
        <v>Middle</v>
      </c>
      <c r="M160" t="str">
        <f t="shared" si="11"/>
        <v>January</v>
      </c>
      <c r="N160" t="str">
        <f t="shared" si="12"/>
        <v>Monday</v>
      </c>
      <c r="O160" t="str">
        <f t="shared" si="13"/>
        <v>23:21:00</v>
      </c>
      <c r="P160">
        <f t="shared" si="14"/>
        <v>23</v>
      </c>
      <c r="Q160" t="str">
        <f>VLOOKUP(B160,'Analysis 1.3'!$AA$1:$AF$1454,5,FALSE)</f>
        <v>Repeat</v>
      </c>
      <c r="R160" t="str">
        <f>VLOOKUP(B160,'Analysis 1.3'!$AA$1:$AF$1454,6,FALSE)</f>
        <v>Lost</v>
      </c>
      <c r="S160">
        <f>VLOOKUP(B160,'Analysis 1.3'!$AA$1:$AF$1454,4,FALSE)</f>
        <v>290.95277777777665</v>
      </c>
    </row>
    <row r="161" spans="1:19" x14ac:dyDescent="0.3">
      <c r="A161">
        <v>649787</v>
      </c>
      <c r="B161">
        <v>132</v>
      </c>
      <c r="C161" s="1" t="s">
        <v>105</v>
      </c>
      <c r="D161" s="2">
        <v>45001.029166666667</v>
      </c>
      <c r="E161" t="s">
        <v>98</v>
      </c>
      <c r="F161" t="s">
        <v>44</v>
      </c>
      <c r="G161">
        <v>8578</v>
      </c>
      <c r="H161" t="str">
        <f>VLOOKUP(B161,'Customers (2)'!$A$1:$F$2501,2,0)</f>
        <v>Spain</v>
      </c>
      <c r="I161" t="str">
        <f>VLOOKUP(B161,'Customers (2)'!$A$1:$F$2501,3,0)</f>
        <v>F</v>
      </c>
      <c r="J161">
        <f>VLOOKUP(B161,'Customers (2)'!$A$1:$F$2501,4,0)</f>
        <v>50</v>
      </c>
      <c r="K161" t="str">
        <f>VLOOKUP(B161,'Customers (2)'!$A$1:$F$2501,5,0)</f>
        <v>A</v>
      </c>
      <c r="L161" t="str">
        <f>VLOOKUP(B161,'Customers (2)'!$A$1:$F$2501,6,0)</f>
        <v>Middle</v>
      </c>
      <c r="M161" t="str">
        <f t="shared" si="11"/>
        <v>March</v>
      </c>
      <c r="N161" t="str">
        <f t="shared" si="12"/>
        <v>Thursday</v>
      </c>
      <c r="O161" t="str">
        <f t="shared" si="13"/>
        <v>00:42:00</v>
      </c>
      <c r="P161">
        <f t="shared" si="14"/>
        <v>0</v>
      </c>
      <c r="Q161" t="str">
        <f>VLOOKUP(B161,'Analysis 1.3'!$AA$1:$AF$1454,5,FALSE)</f>
        <v>Repeat</v>
      </c>
      <c r="R161" t="str">
        <f>VLOOKUP(B161,'Analysis 1.3'!$AA$1:$AF$1454,6,FALSE)</f>
        <v>Lost</v>
      </c>
      <c r="S161">
        <f>VLOOKUP(B161,'Analysis 1.3'!$AA$1:$AF$1454,4,FALSE)</f>
        <v>290.95277777777665</v>
      </c>
    </row>
    <row r="162" spans="1:19" x14ac:dyDescent="0.3">
      <c r="A162">
        <v>730295</v>
      </c>
      <c r="B162">
        <v>134</v>
      </c>
      <c r="C162" s="1" t="s">
        <v>101</v>
      </c>
      <c r="D162" s="3">
        <v>45144.00277777778</v>
      </c>
      <c r="E162" t="s">
        <v>191</v>
      </c>
      <c r="F162" t="s">
        <v>52</v>
      </c>
      <c r="G162">
        <v>4721</v>
      </c>
      <c r="H162" t="str">
        <f>VLOOKUP(B162,'Customers (2)'!$A$1:$F$2501,2,0)</f>
        <v>Australia</v>
      </c>
      <c r="I162" t="str">
        <f>VLOOKUP(B162,'Customers (2)'!$A$1:$F$2501,3,0)</f>
        <v>M</v>
      </c>
      <c r="J162">
        <f>VLOOKUP(B162,'Customers (2)'!$A$1:$F$2501,4,0)</f>
        <v>82</v>
      </c>
      <c r="K162" t="str">
        <f>VLOOKUP(B162,'Customers (2)'!$A$1:$F$2501,5,0)</f>
        <v>A</v>
      </c>
      <c r="L162" t="str">
        <f>VLOOKUP(B162,'Customers (2)'!$A$1:$F$2501,6,0)</f>
        <v>Senior</v>
      </c>
      <c r="M162" t="str">
        <f t="shared" si="11"/>
        <v>August</v>
      </c>
      <c r="N162" t="str">
        <f t="shared" si="12"/>
        <v>Sunday</v>
      </c>
      <c r="O162" t="str">
        <f t="shared" si="13"/>
        <v>00:04:00</v>
      </c>
      <c r="P162">
        <f t="shared" si="14"/>
        <v>0</v>
      </c>
      <c r="Q162" t="str">
        <f>VLOOKUP(B162,'Analysis 1.3'!$AA$1:$AF$1454,5,FALSE)</f>
        <v>One time</v>
      </c>
      <c r="R162" t="str">
        <f>VLOOKUP(B162,'Analysis 1.3'!$AA$1:$AF$1454,6,FALSE)</f>
        <v>Passive</v>
      </c>
      <c r="S162">
        <f>VLOOKUP(B162,'Analysis 1.3'!$AA$1:$AF$1454,4,FALSE)</f>
        <v>147.97916666666424</v>
      </c>
    </row>
    <row r="163" spans="1:19" x14ac:dyDescent="0.3">
      <c r="A163">
        <v>1343941</v>
      </c>
      <c r="B163">
        <v>135</v>
      </c>
      <c r="C163" s="1" t="s">
        <v>105</v>
      </c>
      <c r="D163" s="3">
        <v>45147.968055555553</v>
      </c>
      <c r="F163" t="s">
        <v>23</v>
      </c>
      <c r="G163">
        <v>6934</v>
      </c>
      <c r="H163" t="str">
        <f>VLOOKUP(B163,'Customers (2)'!$A$1:$F$2501,2,0)</f>
        <v>Spain</v>
      </c>
      <c r="I163" t="str">
        <f>VLOOKUP(B163,'Customers (2)'!$A$1:$F$2501,3,0)</f>
        <v>F</v>
      </c>
      <c r="J163">
        <f>VLOOKUP(B163,'Customers (2)'!$A$1:$F$2501,4,0)</f>
        <v>27</v>
      </c>
      <c r="K163" t="str">
        <f>VLOOKUP(B163,'Customers (2)'!$A$1:$F$2501,5,0)</f>
        <v>A</v>
      </c>
      <c r="L163" t="str">
        <f>VLOOKUP(B163,'Customers (2)'!$A$1:$F$2501,6,0)</f>
        <v>Young</v>
      </c>
      <c r="M163" t="str">
        <f t="shared" si="11"/>
        <v>August</v>
      </c>
      <c r="N163" t="str">
        <f t="shared" si="12"/>
        <v>Wednesday</v>
      </c>
      <c r="O163" t="str">
        <f t="shared" si="13"/>
        <v>23:14:00</v>
      </c>
      <c r="P163">
        <f t="shared" si="14"/>
        <v>23</v>
      </c>
      <c r="Q163" t="str">
        <f>VLOOKUP(B163,'Analysis 1.3'!$AA$1:$AF$1454,5,FALSE)</f>
        <v>One time</v>
      </c>
      <c r="R163" t="str">
        <f>VLOOKUP(B163,'Analysis 1.3'!$AA$1:$AF$1454,6,FALSE)</f>
        <v>Passive</v>
      </c>
      <c r="S163">
        <f>VLOOKUP(B163,'Analysis 1.3'!$AA$1:$AF$1454,4,FALSE)</f>
        <v>144.01388888889051</v>
      </c>
    </row>
    <row r="164" spans="1:19" x14ac:dyDescent="0.3">
      <c r="A164">
        <v>1516974</v>
      </c>
      <c r="B164">
        <v>136</v>
      </c>
      <c r="C164" s="1" t="s">
        <v>99</v>
      </c>
      <c r="D164" s="3">
        <v>45057.038194444445</v>
      </c>
      <c r="E164" t="s">
        <v>96</v>
      </c>
      <c r="F164" t="s">
        <v>78</v>
      </c>
      <c r="G164">
        <v>1042</v>
      </c>
      <c r="H164" t="str">
        <f>VLOOKUP(B164,'Customers (2)'!$A$1:$F$2501,2,0)</f>
        <v>USA</v>
      </c>
      <c r="I164" t="str">
        <f>VLOOKUP(B164,'Customers (2)'!$A$1:$F$2501,3,0)</f>
        <v>F</v>
      </c>
      <c r="J164">
        <f>VLOOKUP(B164,'Customers (2)'!$A$1:$F$2501,4,0)</f>
        <v>36</v>
      </c>
      <c r="K164" t="str">
        <f>VLOOKUP(B164,'Customers (2)'!$A$1:$F$2501,5,0)</f>
        <v>A</v>
      </c>
      <c r="L164" t="str">
        <f>VLOOKUP(B164,'Customers (2)'!$A$1:$F$2501,6,0)</f>
        <v>Middle</v>
      </c>
      <c r="M164" t="str">
        <f t="shared" si="11"/>
        <v>May</v>
      </c>
      <c r="N164" t="str">
        <f t="shared" si="12"/>
        <v>Thursday</v>
      </c>
      <c r="O164" t="str">
        <f t="shared" si="13"/>
        <v>00:55:00</v>
      </c>
      <c r="P164">
        <f t="shared" si="14"/>
        <v>0</v>
      </c>
      <c r="Q164" t="str">
        <f>VLOOKUP(B164,'Analysis 1.3'!$AA$1:$AF$1454,5,FALSE)</f>
        <v>One time</v>
      </c>
      <c r="R164" t="str">
        <f>VLOOKUP(B164,'Analysis 1.3'!$AA$1:$AF$1454,6,FALSE)</f>
        <v>Lost</v>
      </c>
      <c r="S164">
        <f>VLOOKUP(B164,'Analysis 1.3'!$AA$1:$AF$1454,4,FALSE)</f>
        <v>234.94374999999854</v>
      </c>
    </row>
    <row r="165" spans="1:19" x14ac:dyDescent="0.3">
      <c r="A165">
        <v>318630</v>
      </c>
      <c r="B165">
        <v>137</v>
      </c>
      <c r="C165" s="1" t="s">
        <v>113</v>
      </c>
      <c r="D165" s="2">
        <v>45029.973611111112</v>
      </c>
      <c r="E165" t="s">
        <v>191</v>
      </c>
      <c r="F165" t="s">
        <v>55</v>
      </c>
      <c r="G165">
        <v>9655</v>
      </c>
      <c r="H165" t="str">
        <f>VLOOKUP(B165,'Customers (2)'!$A$1:$F$2501,2,0)</f>
        <v>India</v>
      </c>
      <c r="I165" t="str">
        <f>VLOOKUP(B165,'Customers (2)'!$A$1:$F$2501,3,0)</f>
        <v>M</v>
      </c>
      <c r="J165">
        <f>VLOOKUP(B165,'Customers (2)'!$A$1:$F$2501,4,0)</f>
        <v>25</v>
      </c>
      <c r="K165" t="str">
        <f>VLOOKUP(B165,'Customers (2)'!$A$1:$F$2501,5,0)</f>
        <v>A</v>
      </c>
      <c r="L165" t="str">
        <f>VLOOKUP(B165,'Customers (2)'!$A$1:$F$2501,6,0)</f>
        <v>Young</v>
      </c>
      <c r="M165" t="str">
        <f t="shared" si="11"/>
        <v>April</v>
      </c>
      <c r="N165" t="str">
        <f t="shared" si="12"/>
        <v>Thursday</v>
      </c>
      <c r="O165" t="str">
        <f t="shared" si="13"/>
        <v>23:22:00</v>
      </c>
      <c r="P165">
        <f t="shared" si="14"/>
        <v>23</v>
      </c>
      <c r="Q165" t="str">
        <f>VLOOKUP(B165,'Analysis 1.3'!$AA$1:$AF$1454,5,FALSE)</f>
        <v>Repeat</v>
      </c>
      <c r="R165" t="str">
        <f>VLOOKUP(B165,'Analysis 1.3'!$AA$1:$AF$1454,6,FALSE)</f>
        <v>Recent</v>
      </c>
      <c r="S165">
        <f>VLOOKUP(B165,'Analysis 1.3'!$AA$1:$AF$1454,4,FALSE)</f>
        <v>67.958333333335759</v>
      </c>
    </row>
    <row r="166" spans="1:19" x14ac:dyDescent="0.3">
      <c r="A166">
        <v>1147846</v>
      </c>
      <c r="B166">
        <v>137</v>
      </c>
      <c r="C166" s="1" t="s">
        <v>113</v>
      </c>
      <c r="D166" s="3">
        <v>45224.023611111108</v>
      </c>
      <c r="E166" t="s">
        <v>96</v>
      </c>
      <c r="F166" t="s">
        <v>53</v>
      </c>
      <c r="G166">
        <v>792</v>
      </c>
      <c r="H166" t="str">
        <f>VLOOKUP(B166,'Customers (2)'!$A$1:$F$2501,2,0)</f>
        <v>India</v>
      </c>
      <c r="I166" t="str">
        <f>VLOOKUP(B166,'Customers (2)'!$A$1:$F$2501,3,0)</f>
        <v>M</v>
      </c>
      <c r="J166">
        <f>VLOOKUP(B166,'Customers (2)'!$A$1:$F$2501,4,0)</f>
        <v>25</v>
      </c>
      <c r="K166" t="str">
        <f>VLOOKUP(B166,'Customers (2)'!$A$1:$F$2501,5,0)</f>
        <v>A</v>
      </c>
      <c r="L166" t="str">
        <f>VLOOKUP(B166,'Customers (2)'!$A$1:$F$2501,6,0)</f>
        <v>Young</v>
      </c>
      <c r="M166" t="str">
        <f t="shared" si="11"/>
        <v>October</v>
      </c>
      <c r="N166" t="str">
        <f t="shared" si="12"/>
        <v>Wednesday</v>
      </c>
      <c r="O166" t="str">
        <f t="shared" si="13"/>
        <v>00:34:00</v>
      </c>
      <c r="P166">
        <f t="shared" si="14"/>
        <v>0</v>
      </c>
      <c r="Q166" t="str">
        <f>VLOOKUP(B166,'Analysis 1.3'!$AA$1:$AF$1454,5,FALSE)</f>
        <v>Repeat</v>
      </c>
      <c r="R166" t="str">
        <f>VLOOKUP(B166,'Analysis 1.3'!$AA$1:$AF$1454,6,FALSE)</f>
        <v>Recent</v>
      </c>
      <c r="S166">
        <f>VLOOKUP(B166,'Analysis 1.3'!$AA$1:$AF$1454,4,FALSE)</f>
        <v>67.958333333335759</v>
      </c>
    </row>
    <row r="167" spans="1:19" x14ac:dyDescent="0.3">
      <c r="A167">
        <v>280739</v>
      </c>
      <c r="B167">
        <v>138</v>
      </c>
      <c r="C167" s="1" t="s">
        <v>99</v>
      </c>
      <c r="D167" s="2">
        <v>45113.984027777777</v>
      </c>
      <c r="E167" t="s">
        <v>191</v>
      </c>
      <c r="F167" t="s">
        <v>18</v>
      </c>
      <c r="G167">
        <v>2453</v>
      </c>
      <c r="H167" t="str">
        <f>VLOOKUP(B167,'Customers (2)'!$A$1:$F$2501,2,0)</f>
        <v>USA</v>
      </c>
      <c r="I167" t="str">
        <f>VLOOKUP(B167,'Customers (2)'!$A$1:$F$2501,3,0)</f>
        <v>F</v>
      </c>
      <c r="J167">
        <f>VLOOKUP(B167,'Customers (2)'!$A$1:$F$2501,4,0)</f>
        <v>27</v>
      </c>
      <c r="K167" t="str">
        <f>VLOOKUP(B167,'Customers (2)'!$A$1:$F$2501,5,0)</f>
        <v>A</v>
      </c>
      <c r="L167" t="str">
        <f>VLOOKUP(B167,'Customers (2)'!$A$1:$F$2501,6,0)</f>
        <v>Young</v>
      </c>
      <c r="M167" t="str">
        <f t="shared" si="11"/>
        <v>July</v>
      </c>
      <c r="N167" t="str">
        <f t="shared" si="12"/>
        <v>Thursday</v>
      </c>
      <c r="O167" t="str">
        <f t="shared" si="13"/>
        <v>23:37:00</v>
      </c>
      <c r="P167">
        <f t="shared" si="14"/>
        <v>23</v>
      </c>
      <c r="Q167" t="str">
        <f>VLOOKUP(B167,'Analysis 1.3'!$AA$1:$AF$1454,5,FALSE)</f>
        <v>One time</v>
      </c>
      <c r="R167" t="str">
        <f>VLOOKUP(B167,'Analysis 1.3'!$AA$1:$AF$1454,6,FALSE)</f>
        <v>Passive</v>
      </c>
      <c r="S167">
        <f>VLOOKUP(B167,'Analysis 1.3'!$AA$1:$AF$1454,4,FALSE)</f>
        <v>177.99791666666715</v>
      </c>
    </row>
    <row r="168" spans="1:19" x14ac:dyDescent="0.3">
      <c r="A168">
        <v>114309</v>
      </c>
      <c r="B168">
        <v>139</v>
      </c>
      <c r="C168" s="1" t="s">
        <v>99</v>
      </c>
      <c r="D168" s="2">
        <v>45102.070833333331</v>
      </c>
      <c r="E168" t="s">
        <v>96</v>
      </c>
      <c r="F168" t="s">
        <v>74</v>
      </c>
      <c r="G168">
        <v>5868</v>
      </c>
      <c r="H168" t="str">
        <f>VLOOKUP(B168,'Customers (2)'!$A$1:$F$2501,2,0)</f>
        <v>USA</v>
      </c>
      <c r="I168" t="str">
        <f>VLOOKUP(B168,'Customers (2)'!$A$1:$F$2501,3,0)</f>
        <v>F</v>
      </c>
      <c r="J168">
        <f>VLOOKUP(B168,'Customers (2)'!$A$1:$F$2501,4,0)</f>
        <v>75</v>
      </c>
      <c r="K168" t="str">
        <f>VLOOKUP(B168,'Customers (2)'!$A$1:$F$2501,5,0)</f>
        <v>A</v>
      </c>
      <c r="L168" t="str">
        <f>VLOOKUP(B168,'Customers (2)'!$A$1:$F$2501,6,0)</f>
        <v>Senior</v>
      </c>
      <c r="M168" t="str">
        <f t="shared" si="11"/>
        <v>June</v>
      </c>
      <c r="N168" t="str">
        <f t="shared" si="12"/>
        <v>Sunday</v>
      </c>
      <c r="O168" t="str">
        <f t="shared" si="13"/>
        <v>01:42:00</v>
      </c>
      <c r="P168">
        <f t="shared" si="14"/>
        <v>1</v>
      </c>
      <c r="Q168" t="str">
        <f>VLOOKUP(B168,'Analysis 1.3'!$AA$1:$AF$1454,5,FALSE)</f>
        <v>Repeat</v>
      </c>
      <c r="R168" t="str">
        <f>VLOOKUP(B168,'Analysis 1.3'!$AA$1:$AF$1454,6,FALSE)</f>
        <v>Passive</v>
      </c>
      <c r="S168">
        <f>VLOOKUP(B168,'Analysis 1.3'!$AA$1:$AF$1454,4,FALSE)</f>
        <v>125.0222222222219</v>
      </c>
    </row>
    <row r="169" spans="1:19" x14ac:dyDescent="0.3">
      <c r="A169">
        <v>1471380</v>
      </c>
      <c r="B169">
        <v>139</v>
      </c>
      <c r="C169" s="1" t="s">
        <v>99</v>
      </c>
      <c r="D169" s="3">
        <v>45166.959722222222</v>
      </c>
      <c r="E169" t="s">
        <v>96</v>
      </c>
      <c r="F169" t="s">
        <v>27</v>
      </c>
      <c r="G169">
        <v>2139</v>
      </c>
      <c r="H169" t="str">
        <f>VLOOKUP(B169,'Customers (2)'!$A$1:$F$2501,2,0)</f>
        <v>USA</v>
      </c>
      <c r="I169" t="str">
        <f>VLOOKUP(B169,'Customers (2)'!$A$1:$F$2501,3,0)</f>
        <v>F</v>
      </c>
      <c r="J169">
        <f>VLOOKUP(B169,'Customers (2)'!$A$1:$F$2501,4,0)</f>
        <v>75</v>
      </c>
      <c r="K169" t="str">
        <f>VLOOKUP(B169,'Customers (2)'!$A$1:$F$2501,5,0)</f>
        <v>A</v>
      </c>
      <c r="L169" t="str">
        <f>VLOOKUP(B169,'Customers (2)'!$A$1:$F$2501,6,0)</f>
        <v>Senior</v>
      </c>
      <c r="M169" t="str">
        <f t="shared" si="11"/>
        <v>August</v>
      </c>
      <c r="N169" t="str">
        <f t="shared" si="12"/>
        <v>Monday</v>
      </c>
      <c r="O169" t="str">
        <f t="shared" si="13"/>
        <v>23:02:00</v>
      </c>
      <c r="P169">
        <f t="shared" si="14"/>
        <v>23</v>
      </c>
      <c r="Q169" t="str">
        <f>VLOOKUP(B169,'Analysis 1.3'!$AA$1:$AF$1454,5,FALSE)</f>
        <v>Repeat</v>
      </c>
      <c r="R169" t="str">
        <f>VLOOKUP(B169,'Analysis 1.3'!$AA$1:$AF$1454,6,FALSE)</f>
        <v>Passive</v>
      </c>
      <c r="S169">
        <f>VLOOKUP(B169,'Analysis 1.3'!$AA$1:$AF$1454,4,FALSE)</f>
        <v>125.0222222222219</v>
      </c>
    </row>
    <row r="170" spans="1:19" x14ac:dyDescent="0.3">
      <c r="A170">
        <v>131508</v>
      </c>
      <c r="B170">
        <v>140</v>
      </c>
      <c r="C170" s="1" t="s">
        <v>99</v>
      </c>
      <c r="D170" s="2">
        <v>44968.034722222219</v>
      </c>
      <c r="E170" t="s">
        <v>98</v>
      </c>
      <c r="F170" t="s">
        <v>38</v>
      </c>
      <c r="G170">
        <v>2656</v>
      </c>
      <c r="H170" t="str">
        <f>VLOOKUP(B170,'Customers (2)'!$A$1:$F$2501,2,0)</f>
        <v>USA</v>
      </c>
      <c r="I170" t="str">
        <f>VLOOKUP(B170,'Customers (2)'!$A$1:$F$2501,3,0)</f>
        <v>M</v>
      </c>
      <c r="J170">
        <f>VLOOKUP(B170,'Customers (2)'!$A$1:$F$2501,4,0)</f>
        <v>58</v>
      </c>
      <c r="K170" t="str">
        <f>VLOOKUP(B170,'Customers (2)'!$A$1:$F$2501,5,0)</f>
        <v>A</v>
      </c>
      <c r="L170" t="str">
        <f>VLOOKUP(B170,'Customers (2)'!$A$1:$F$2501,6,0)</f>
        <v>Middle</v>
      </c>
      <c r="M170" t="str">
        <f t="shared" si="11"/>
        <v>February</v>
      </c>
      <c r="N170" t="str">
        <f t="shared" si="12"/>
        <v>Saturday</v>
      </c>
      <c r="O170" t="str">
        <f t="shared" si="13"/>
        <v>00:50:00</v>
      </c>
      <c r="P170">
        <f t="shared" si="14"/>
        <v>0</v>
      </c>
      <c r="Q170" t="str">
        <f>VLOOKUP(B170,'Analysis 1.3'!$AA$1:$AF$1454,5,FALSE)</f>
        <v>One time</v>
      </c>
      <c r="R170" t="str">
        <f>VLOOKUP(B170,'Analysis 1.3'!$AA$1:$AF$1454,6,FALSE)</f>
        <v>Lost</v>
      </c>
      <c r="S170">
        <f>VLOOKUP(B170,'Analysis 1.3'!$AA$1:$AF$1454,4,FALSE)</f>
        <v>323.94722222222481</v>
      </c>
    </row>
    <row r="171" spans="1:19" x14ac:dyDescent="0.3">
      <c r="A171">
        <v>85703</v>
      </c>
      <c r="B171">
        <v>142</v>
      </c>
      <c r="C171" s="1" t="s">
        <v>113</v>
      </c>
      <c r="D171" s="2">
        <v>44931.990972222222</v>
      </c>
      <c r="E171" t="s">
        <v>97</v>
      </c>
      <c r="F171" t="s">
        <v>21</v>
      </c>
      <c r="G171">
        <v>3427</v>
      </c>
      <c r="H171" t="str">
        <f>VLOOKUP(B171,'Customers (2)'!$A$1:$F$2501,2,0)</f>
        <v>India</v>
      </c>
      <c r="I171" t="str">
        <f>VLOOKUP(B171,'Customers (2)'!$A$1:$F$2501,3,0)</f>
        <v>M</v>
      </c>
      <c r="J171">
        <f>VLOOKUP(B171,'Customers (2)'!$A$1:$F$2501,4,0)</f>
        <v>77</v>
      </c>
      <c r="K171" t="str">
        <f>VLOOKUP(B171,'Customers (2)'!$A$1:$F$2501,5,0)</f>
        <v>A</v>
      </c>
      <c r="L171" t="str">
        <f>VLOOKUP(B171,'Customers (2)'!$A$1:$F$2501,6,0)</f>
        <v>Senior</v>
      </c>
      <c r="M171" t="str">
        <f t="shared" si="11"/>
        <v>January</v>
      </c>
      <c r="N171" t="str">
        <f t="shared" si="12"/>
        <v>Thursday</v>
      </c>
      <c r="O171" t="str">
        <f t="shared" si="13"/>
        <v>23:47:00</v>
      </c>
      <c r="P171">
        <f t="shared" si="14"/>
        <v>23</v>
      </c>
      <c r="Q171" t="str">
        <f>VLOOKUP(B171,'Analysis 1.3'!$AA$1:$AF$1454,5,FALSE)</f>
        <v>One time</v>
      </c>
      <c r="R171" t="str">
        <f>VLOOKUP(B171,'Analysis 1.3'!$AA$1:$AF$1454,6,FALSE)</f>
        <v>Lost</v>
      </c>
      <c r="S171">
        <f>VLOOKUP(B171,'Analysis 1.3'!$AA$1:$AF$1454,4,FALSE)</f>
        <v>359.9909722222219</v>
      </c>
    </row>
    <row r="172" spans="1:19" x14ac:dyDescent="0.3">
      <c r="A172">
        <v>1337570</v>
      </c>
      <c r="B172">
        <v>143</v>
      </c>
      <c r="C172" s="1" t="s">
        <v>99</v>
      </c>
      <c r="D172" s="3">
        <v>44963.965277777781</v>
      </c>
      <c r="E172" t="s">
        <v>191</v>
      </c>
      <c r="F172" t="s">
        <v>25</v>
      </c>
      <c r="G172">
        <v>518</v>
      </c>
      <c r="H172" t="str">
        <f>VLOOKUP(B172,'Customers (2)'!$A$1:$F$2501,2,0)</f>
        <v>USA</v>
      </c>
      <c r="I172" t="str">
        <f>VLOOKUP(B172,'Customers (2)'!$A$1:$F$2501,3,0)</f>
        <v>M</v>
      </c>
      <c r="J172">
        <f>VLOOKUP(B172,'Customers (2)'!$A$1:$F$2501,4,0)</f>
        <v>46</v>
      </c>
      <c r="K172" t="str">
        <f>VLOOKUP(B172,'Customers (2)'!$A$1:$F$2501,5,0)</f>
        <v>A</v>
      </c>
      <c r="L172" t="str">
        <f>VLOOKUP(B172,'Customers (2)'!$A$1:$F$2501,6,0)</f>
        <v>Middle</v>
      </c>
      <c r="M172" t="str">
        <f t="shared" si="11"/>
        <v>February</v>
      </c>
      <c r="N172" t="str">
        <f t="shared" si="12"/>
        <v>Monday</v>
      </c>
      <c r="O172" t="str">
        <f t="shared" si="13"/>
        <v>23:10:00</v>
      </c>
      <c r="P172">
        <f t="shared" si="14"/>
        <v>23</v>
      </c>
      <c r="Q172" t="str">
        <f>VLOOKUP(B172,'Analysis 1.3'!$AA$1:$AF$1454,5,FALSE)</f>
        <v>Repeat</v>
      </c>
      <c r="R172" t="str">
        <f>VLOOKUP(B172,'Analysis 1.3'!$AA$1:$AF$1454,6,FALSE)</f>
        <v>Recent</v>
      </c>
      <c r="S172">
        <f>VLOOKUP(B172,'Analysis 1.3'!$AA$1:$AF$1454,4,FALSE)</f>
        <v>64.97013888888614</v>
      </c>
    </row>
    <row r="173" spans="1:19" x14ac:dyDescent="0.3">
      <c r="A173">
        <v>1642122</v>
      </c>
      <c r="B173">
        <v>143</v>
      </c>
      <c r="C173" s="1" t="s">
        <v>99</v>
      </c>
      <c r="D173" s="3">
        <v>45227.011805555558</v>
      </c>
      <c r="E173" t="s">
        <v>97</v>
      </c>
      <c r="F173" t="s">
        <v>82</v>
      </c>
      <c r="G173">
        <v>819</v>
      </c>
      <c r="H173" t="str">
        <f>VLOOKUP(B173,'Customers (2)'!$A$1:$F$2501,2,0)</f>
        <v>USA</v>
      </c>
      <c r="I173" t="str">
        <f>VLOOKUP(B173,'Customers (2)'!$A$1:$F$2501,3,0)</f>
        <v>M</v>
      </c>
      <c r="J173">
        <f>VLOOKUP(B173,'Customers (2)'!$A$1:$F$2501,4,0)</f>
        <v>46</v>
      </c>
      <c r="K173" t="str">
        <f>VLOOKUP(B173,'Customers (2)'!$A$1:$F$2501,5,0)</f>
        <v>A</v>
      </c>
      <c r="L173" t="str">
        <f>VLOOKUP(B173,'Customers (2)'!$A$1:$F$2501,6,0)</f>
        <v>Middle</v>
      </c>
      <c r="M173" t="str">
        <f t="shared" si="11"/>
        <v>October</v>
      </c>
      <c r="N173" t="str">
        <f t="shared" si="12"/>
        <v>Saturday</v>
      </c>
      <c r="O173" t="str">
        <f t="shared" si="13"/>
        <v>00:17:00</v>
      </c>
      <c r="P173">
        <f t="shared" si="14"/>
        <v>0</v>
      </c>
      <c r="Q173" t="str">
        <f>VLOOKUP(B173,'Analysis 1.3'!$AA$1:$AF$1454,5,FALSE)</f>
        <v>Repeat</v>
      </c>
      <c r="R173" t="str">
        <f>VLOOKUP(B173,'Analysis 1.3'!$AA$1:$AF$1454,6,FALSE)</f>
        <v>Recent</v>
      </c>
      <c r="S173">
        <f>VLOOKUP(B173,'Analysis 1.3'!$AA$1:$AF$1454,4,FALSE)</f>
        <v>64.97013888888614</v>
      </c>
    </row>
    <row r="174" spans="1:19" x14ac:dyDescent="0.3">
      <c r="A174">
        <v>1089032</v>
      </c>
      <c r="B174">
        <v>144</v>
      </c>
      <c r="C174" s="1" t="s">
        <v>108</v>
      </c>
      <c r="D174" s="3">
        <v>45085.022916666669</v>
      </c>
      <c r="E174" t="s">
        <v>96</v>
      </c>
      <c r="F174" t="s">
        <v>85</v>
      </c>
      <c r="G174">
        <v>9067</v>
      </c>
      <c r="H174" t="str">
        <f>VLOOKUP(B174,'Customers (2)'!$A$1:$F$2501,2,0)</f>
        <v>Denmark</v>
      </c>
      <c r="I174" t="str">
        <f>VLOOKUP(B174,'Customers (2)'!$A$1:$F$2501,3,0)</f>
        <v>M</v>
      </c>
      <c r="J174">
        <f>VLOOKUP(B174,'Customers (2)'!$A$1:$F$2501,4,0)</f>
        <v>27</v>
      </c>
      <c r="K174" t="str">
        <f>VLOOKUP(B174,'Customers (2)'!$A$1:$F$2501,5,0)</f>
        <v>A</v>
      </c>
      <c r="L174" t="str">
        <f>VLOOKUP(B174,'Customers (2)'!$A$1:$F$2501,6,0)</f>
        <v>Young</v>
      </c>
      <c r="M174" t="str">
        <f t="shared" si="11"/>
        <v>June</v>
      </c>
      <c r="N174" t="str">
        <f t="shared" si="12"/>
        <v>Thursday</v>
      </c>
      <c r="O174" t="str">
        <f t="shared" si="13"/>
        <v>00:33:00</v>
      </c>
      <c r="P174">
        <f t="shared" si="14"/>
        <v>0</v>
      </c>
      <c r="Q174" t="str">
        <f>VLOOKUP(B174,'Analysis 1.3'!$AA$1:$AF$1454,5,FALSE)</f>
        <v>Repeat</v>
      </c>
      <c r="R174" t="str">
        <f>VLOOKUP(B174,'Analysis 1.3'!$AA$1:$AF$1454,6,FALSE)</f>
        <v>Lost</v>
      </c>
      <c r="S174">
        <f>VLOOKUP(B174,'Analysis 1.3'!$AA$1:$AF$1454,4,FALSE)</f>
        <v>206.95902777777519</v>
      </c>
    </row>
    <row r="175" spans="1:19" x14ac:dyDescent="0.3">
      <c r="A175">
        <v>1358679</v>
      </c>
      <c r="B175">
        <v>144</v>
      </c>
      <c r="C175" s="1" t="s">
        <v>108</v>
      </c>
      <c r="D175" s="3">
        <v>45011.042361111111</v>
      </c>
      <c r="E175" t="s">
        <v>98</v>
      </c>
      <c r="F175" t="s">
        <v>53</v>
      </c>
      <c r="G175">
        <v>3276</v>
      </c>
      <c r="H175" t="str">
        <f>VLOOKUP(B175,'Customers (2)'!$A$1:$F$2501,2,0)</f>
        <v>Denmark</v>
      </c>
      <c r="I175" t="str">
        <f>VLOOKUP(B175,'Customers (2)'!$A$1:$F$2501,3,0)</f>
        <v>M</v>
      </c>
      <c r="J175">
        <f>VLOOKUP(B175,'Customers (2)'!$A$1:$F$2501,4,0)</f>
        <v>27</v>
      </c>
      <c r="K175" t="str">
        <f>VLOOKUP(B175,'Customers (2)'!$A$1:$F$2501,5,0)</f>
        <v>A</v>
      </c>
      <c r="L175" t="str">
        <f>VLOOKUP(B175,'Customers (2)'!$A$1:$F$2501,6,0)</f>
        <v>Young</v>
      </c>
      <c r="M175" t="str">
        <f t="shared" si="11"/>
        <v>March</v>
      </c>
      <c r="N175" t="str">
        <f t="shared" si="12"/>
        <v>Sunday</v>
      </c>
      <c r="O175" t="str">
        <f t="shared" si="13"/>
        <v>01:01:00</v>
      </c>
      <c r="P175">
        <f t="shared" si="14"/>
        <v>1</v>
      </c>
      <c r="Q175" t="str">
        <f>VLOOKUP(B175,'Analysis 1.3'!$AA$1:$AF$1454,5,FALSE)</f>
        <v>Repeat</v>
      </c>
      <c r="R175" t="str">
        <f>VLOOKUP(B175,'Analysis 1.3'!$AA$1:$AF$1454,6,FALSE)</f>
        <v>Lost</v>
      </c>
      <c r="S175">
        <f>VLOOKUP(B175,'Analysis 1.3'!$AA$1:$AF$1454,4,FALSE)</f>
        <v>206.95902777777519</v>
      </c>
    </row>
    <row r="176" spans="1:19" x14ac:dyDescent="0.3">
      <c r="A176">
        <v>1376435</v>
      </c>
      <c r="B176">
        <v>145</v>
      </c>
      <c r="C176" s="1" t="s">
        <v>107</v>
      </c>
      <c r="D176" s="3">
        <v>44991.986111111109</v>
      </c>
      <c r="E176" t="s">
        <v>97</v>
      </c>
      <c r="F176" t="s">
        <v>77</v>
      </c>
      <c r="G176">
        <v>8109</v>
      </c>
      <c r="H176" t="str">
        <f>VLOOKUP(B176,'Customers (2)'!$A$1:$F$2501,2,0)</f>
        <v>Italy</v>
      </c>
      <c r="I176" t="str">
        <f>VLOOKUP(B176,'Customers (2)'!$A$1:$F$2501,3,0)</f>
        <v>M</v>
      </c>
      <c r="J176">
        <f>VLOOKUP(B176,'Customers (2)'!$A$1:$F$2501,4,0)</f>
        <v>18</v>
      </c>
      <c r="K176" t="str">
        <f>VLOOKUP(B176,'Customers (2)'!$A$1:$F$2501,5,0)</f>
        <v>A</v>
      </c>
      <c r="L176" t="str">
        <f>VLOOKUP(B176,'Customers (2)'!$A$1:$F$2501,6,0)</f>
        <v>Young</v>
      </c>
      <c r="M176" t="str">
        <f t="shared" si="11"/>
        <v>March</v>
      </c>
      <c r="N176" t="str">
        <f t="shared" si="12"/>
        <v>Monday</v>
      </c>
      <c r="O176" t="str">
        <f t="shared" si="13"/>
        <v>23:40:00</v>
      </c>
      <c r="P176">
        <f t="shared" si="14"/>
        <v>23</v>
      </c>
      <c r="Q176" t="str">
        <f>VLOOKUP(B176,'Analysis 1.3'!$AA$1:$AF$1454,5,FALSE)</f>
        <v>One time</v>
      </c>
      <c r="R176" t="str">
        <f>VLOOKUP(B176,'Analysis 1.3'!$AA$1:$AF$1454,6,FALSE)</f>
        <v>Lost</v>
      </c>
      <c r="S176">
        <f>VLOOKUP(B176,'Analysis 1.3'!$AA$1:$AF$1454,4,FALSE)</f>
        <v>299.9958333333343</v>
      </c>
    </row>
    <row r="177" spans="1:19" x14ac:dyDescent="0.3">
      <c r="A177">
        <v>566985</v>
      </c>
      <c r="B177">
        <v>146</v>
      </c>
      <c r="C177" s="1" t="s">
        <v>103</v>
      </c>
      <c r="D177" s="2">
        <v>45104.033333333333</v>
      </c>
      <c r="E177" t="s">
        <v>96</v>
      </c>
      <c r="F177" t="s">
        <v>76</v>
      </c>
      <c r="G177">
        <v>3344</v>
      </c>
      <c r="H177" t="str">
        <f>VLOOKUP(B177,'Customers (2)'!$A$1:$F$2501,2,0)</f>
        <v>Norway</v>
      </c>
      <c r="I177" t="str">
        <f>VLOOKUP(B177,'Customers (2)'!$A$1:$F$2501,3,0)</f>
        <v>M</v>
      </c>
      <c r="J177">
        <f>VLOOKUP(B177,'Customers (2)'!$A$1:$F$2501,4,0)</f>
        <v>85</v>
      </c>
      <c r="K177" t="str">
        <f>VLOOKUP(B177,'Customers (2)'!$A$1:$F$2501,5,0)</f>
        <v>A</v>
      </c>
      <c r="L177" t="str">
        <f>VLOOKUP(B177,'Customers (2)'!$A$1:$F$2501,6,0)</f>
        <v>Senior</v>
      </c>
      <c r="M177" t="str">
        <f t="shared" si="11"/>
        <v>June</v>
      </c>
      <c r="N177" t="str">
        <f t="shared" si="12"/>
        <v>Tuesday</v>
      </c>
      <c r="O177" t="str">
        <f t="shared" si="13"/>
        <v>00:48:00</v>
      </c>
      <c r="P177">
        <f t="shared" si="14"/>
        <v>0</v>
      </c>
      <c r="Q177" t="str">
        <f>VLOOKUP(B177,'Analysis 1.3'!$AA$1:$AF$1454,5,FALSE)</f>
        <v>Repeat</v>
      </c>
      <c r="R177" t="str">
        <f>VLOOKUP(B177,'Analysis 1.3'!$AA$1:$AF$1454,6,FALSE)</f>
        <v>Recent</v>
      </c>
      <c r="S177">
        <f>VLOOKUP(B177,'Analysis 1.3'!$AA$1:$AF$1454,4,FALSE)</f>
        <v>77.965277777773736</v>
      </c>
    </row>
    <row r="178" spans="1:19" x14ac:dyDescent="0.3">
      <c r="A178">
        <v>775856</v>
      </c>
      <c r="B178">
        <v>146</v>
      </c>
      <c r="C178" s="1" t="s">
        <v>103</v>
      </c>
      <c r="D178" s="3">
        <v>45214.01666666667</v>
      </c>
      <c r="E178" t="s">
        <v>97</v>
      </c>
      <c r="F178" t="s">
        <v>17</v>
      </c>
      <c r="G178">
        <v>5780</v>
      </c>
      <c r="H178" t="str">
        <f>VLOOKUP(B178,'Customers (2)'!$A$1:$F$2501,2,0)</f>
        <v>Norway</v>
      </c>
      <c r="I178" t="str">
        <f>VLOOKUP(B178,'Customers (2)'!$A$1:$F$2501,3,0)</f>
        <v>M</v>
      </c>
      <c r="J178">
        <f>VLOOKUP(B178,'Customers (2)'!$A$1:$F$2501,4,0)</f>
        <v>85</v>
      </c>
      <c r="K178" t="str">
        <f>VLOOKUP(B178,'Customers (2)'!$A$1:$F$2501,5,0)</f>
        <v>A</v>
      </c>
      <c r="L178" t="str">
        <f>VLOOKUP(B178,'Customers (2)'!$A$1:$F$2501,6,0)</f>
        <v>Senior</v>
      </c>
      <c r="M178" t="str">
        <f t="shared" si="11"/>
        <v>October</v>
      </c>
      <c r="N178" t="str">
        <f t="shared" si="12"/>
        <v>Sunday</v>
      </c>
      <c r="O178" t="str">
        <f t="shared" si="13"/>
        <v>00:24:00</v>
      </c>
      <c r="P178">
        <f t="shared" si="14"/>
        <v>0</v>
      </c>
      <c r="Q178" t="str">
        <f>VLOOKUP(B178,'Analysis 1.3'!$AA$1:$AF$1454,5,FALSE)</f>
        <v>Repeat</v>
      </c>
      <c r="R178" t="str">
        <f>VLOOKUP(B178,'Analysis 1.3'!$AA$1:$AF$1454,6,FALSE)</f>
        <v>Recent</v>
      </c>
      <c r="S178">
        <f>VLOOKUP(B178,'Analysis 1.3'!$AA$1:$AF$1454,4,FALSE)</f>
        <v>77.965277777773736</v>
      </c>
    </row>
    <row r="179" spans="1:19" x14ac:dyDescent="0.3">
      <c r="A179">
        <v>1385078</v>
      </c>
      <c r="B179">
        <v>146</v>
      </c>
      <c r="C179" s="1" t="s">
        <v>103</v>
      </c>
      <c r="D179" s="3">
        <v>45126.064583333333</v>
      </c>
      <c r="E179" t="s">
        <v>97</v>
      </c>
      <c r="F179" t="s">
        <v>79</v>
      </c>
      <c r="G179">
        <v>1972</v>
      </c>
      <c r="H179" t="str">
        <f>VLOOKUP(B179,'Customers (2)'!$A$1:$F$2501,2,0)</f>
        <v>Norway</v>
      </c>
      <c r="I179" t="str">
        <f>VLOOKUP(B179,'Customers (2)'!$A$1:$F$2501,3,0)</f>
        <v>M</v>
      </c>
      <c r="J179">
        <f>VLOOKUP(B179,'Customers (2)'!$A$1:$F$2501,4,0)</f>
        <v>85</v>
      </c>
      <c r="K179" t="str">
        <f>VLOOKUP(B179,'Customers (2)'!$A$1:$F$2501,5,0)</f>
        <v>A</v>
      </c>
      <c r="L179" t="str">
        <f>VLOOKUP(B179,'Customers (2)'!$A$1:$F$2501,6,0)</f>
        <v>Senior</v>
      </c>
      <c r="M179" t="str">
        <f t="shared" si="11"/>
        <v>July</v>
      </c>
      <c r="N179" t="str">
        <f t="shared" si="12"/>
        <v>Wednesday</v>
      </c>
      <c r="O179" t="str">
        <f t="shared" si="13"/>
        <v>01:33:00</v>
      </c>
      <c r="P179">
        <f t="shared" si="14"/>
        <v>1</v>
      </c>
      <c r="Q179" t="str">
        <f>VLOOKUP(B179,'Analysis 1.3'!$AA$1:$AF$1454,5,FALSE)</f>
        <v>Repeat</v>
      </c>
      <c r="R179" t="str">
        <f>VLOOKUP(B179,'Analysis 1.3'!$AA$1:$AF$1454,6,FALSE)</f>
        <v>Recent</v>
      </c>
      <c r="S179">
        <f>VLOOKUP(B179,'Analysis 1.3'!$AA$1:$AF$1454,4,FALSE)</f>
        <v>77.965277777773736</v>
      </c>
    </row>
    <row r="180" spans="1:19" x14ac:dyDescent="0.3">
      <c r="A180">
        <v>1646930</v>
      </c>
      <c r="B180">
        <v>146</v>
      </c>
      <c r="C180" s="1" t="s">
        <v>103</v>
      </c>
      <c r="D180" s="3">
        <v>45087.04791666667</v>
      </c>
      <c r="E180" t="s">
        <v>96</v>
      </c>
      <c r="F180" t="s">
        <v>17</v>
      </c>
      <c r="G180">
        <v>5619</v>
      </c>
      <c r="H180" t="str">
        <f>VLOOKUP(B180,'Customers (2)'!$A$1:$F$2501,2,0)</f>
        <v>Norway</v>
      </c>
      <c r="I180" t="str">
        <f>VLOOKUP(B180,'Customers (2)'!$A$1:$F$2501,3,0)</f>
        <v>M</v>
      </c>
      <c r="J180">
        <f>VLOOKUP(B180,'Customers (2)'!$A$1:$F$2501,4,0)</f>
        <v>85</v>
      </c>
      <c r="K180" t="str">
        <f>VLOOKUP(B180,'Customers (2)'!$A$1:$F$2501,5,0)</f>
        <v>A</v>
      </c>
      <c r="L180" t="str">
        <f>VLOOKUP(B180,'Customers (2)'!$A$1:$F$2501,6,0)</f>
        <v>Senior</v>
      </c>
      <c r="M180" t="str">
        <f t="shared" si="11"/>
        <v>June</v>
      </c>
      <c r="N180" t="str">
        <f t="shared" si="12"/>
        <v>Saturday</v>
      </c>
      <c r="O180" t="str">
        <f t="shared" si="13"/>
        <v>01:09:00</v>
      </c>
      <c r="P180">
        <f t="shared" si="14"/>
        <v>1</v>
      </c>
      <c r="Q180" t="str">
        <f>VLOOKUP(B180,'Analysis 1.3'!$AA$1:$AF$1454,5,FALSE)</f>
        <v>Repeat</v>
      </c>
      <c r="R180" t="str">
        <f>VLOOKUP(B180,'Analysis 1.3'!$AA$1:$AF$1454,6,FALSE)</f>
        <v>Recent</v>
      </c>
      <c r="S180">
        <f>VLOOKUP(B180,'Analysis 1.3'!$AA$1:$AF$1454,4,FALSE)</f>
        <v>77.965277777773736</v>
      </c>
    </row>
    <row r="181" spans="1:19" x14ac:dyDescent="0.3">
      <c r="A181">
        <v>54569</v>
      </c>
      <c r="B181">
        <v>147</v>
      </c>
      <c r="C181" s="1" t="s">
        <v>99</v>
      </c>
      <c r="D181" s="2">
        <v>45277.972916666666</v>
      </c>
      <c r="E181" t="s">
        <v>97</v>
      </c>
      <c r="F181" t="s">
        <v>6</v>
      </c>
      <c r="G181">
        <v>6561</v>
      </c>
      <c r="H181" t="str">
        <f>VLOOKUP(B181,'Customers (2)'!$A$1:$F$2501,2,0)</f>
        <v>USA</v>
      </c>
      <c r="I181" t="str">
        <f>VLOOKUP(B181,'Customers (2)'!$A$1:$F$2501,3,0)</f>
        <v>F</v>
      </c>
      <c r="J181">
        <f>VLOOKUP(B181,'Customers (2)'!$A$1:$F$2501,4,0)</f>
        <v>29</v>
      </c>
      <c r="K181" t="str">
        <f>VLOOKUP(B181,'Customers (2)'!$A$1:$F$2501,5,0)</f>
        <v>A</v>
      </c>
      <c r="L181" t="str">
        <f>VLOOKUP(B181,'Customers (2)'!$A$1:$F$2501,6,0)</f>
        <v>Young</v>
      </c>
      <c r="M181" t="str">
        <f t="shared" si="11"/>
        <v>December</v>
      </c>
      <c r="N181" t="str">
        <f t="shared" si="12"/>
        <v>Sunday</v>
      </c>
      <c r="O181" t="str">
        <f t="shared" si="13"/>
        <v>23:21:00</v>
      </c>
      <c r="P181">
        <f t="shared" si="14"/>
        <v>23</v>
      </c>
      <c r="Q181" t="str">
        <f>VLOOKUP(B181,'Analysis 1.3'!$AA$1:$AF$1454,5,FALSE)</f>
        <v>Repeat</v>
      </c>
      <c r="R181" t="str">
        <f>VLOOKUP(B181,'Analysis 1.3'!$AA$1:$AF$1454,6,FALSE)</f>
        <v>Recent</v>
      </c>
      <c r="S181">
        <f>VLOOKUP(B181,'Analysis 1.3'!$AA$1:$AF$1454,4,FALSE)</f>
        <v>14.009027777778101</v>
      </c>
    </row>
    <row r="182" spans="1:19" x14ac:dyDescent="0.3">
      <c r="A182">
        <v>122492</v>
      </c>
      <c r="B182">
        <v>147</v>
      </c>
      <c r="C182" s="1" t="s">
        <v>99</v>
      </c>
      <c r="D182" s="2">
        <v>45109.945138888892</v>
      </c>
      <c r="E182" t="s">
        <v>97</v>
      </c>
      <c r="F182" t="s">
        <v>41</v>
      </c>
      <c r="G182">
        <v>1788</v>
      </c>
      <c r="H182" t="str">
        <f>VLOOKUP(B182,'Customers (2)'!$A$1:$F$2501,2,0)</f>
        <v>USA</v>
      </c>
      <c r="I182" t="str">
        <f>VLOOKUP(B182,'Customers (2)'!$A$1:$F$2501,3,0)</f>
        <v>F</v>
      </c>
      <c r="J182">
        <f>VLOOKUP(B182,'Customers (2)'!$A$1:$F$2501,4,0)</f>
        <v>29</v>
      </c>
      <c r="K182" t="str">
        <f>VLOOKUP(B182,'Customers (2)'!$A$1:$F$2501,5,0)</f>
        <v>A</v>
      </c>
      <c r="L182" t="str">
        <f>VLOOKUP(B182,'Customers (2)'!$A$1:$F$2501,6,0)</f>
        <v>Young</v>
      </c>
      <c r="M182" t="str">
        <f t="shared" si="11"/>
        <v>July</v>
      </c>
      <c r="N182" t="str">
        <f t="shared" si="12"/>
        <v>Sunday</v>
      </c>
      <c r="O182" t="str">
        <f t="shared" si="13"/>
        <v>22:41:00</v>
      </c>
      <c r="P182">
        <f t="shared" si="14"/>
        <v>22</v>
      </c>
      <c r="Q182" t="str">
        <f>VLOOKUP(B182,'Analysis 1.3'!$AA$1:$AF$1454,5,FALSE)</f>
        <v>Repeat</v>
      </c>
      <c r="R182" t="str">
        <f>VLOOKUP(B182,'Analysis 1.3'!$AA$1:$AF$1454,6,FALSE)</f>
        <v>Recent</v>
      </c>
      <c r="S182">
        <f>VLOOKUP(B182,'Analysis 1.3'!$AA$1:$AF$1454,4,FALSE)</f>
        <v>14.009027777778101</v>
      </c>
    </row>
    <row r="183" spans="1:19" x14ac:dyDescent="0.3">
      <c r="A183">
        <v>361964</v>
      </c>
      <c r="B183">
        <v>147</v>
      </c>
      <c r="C183" s="1" t="s">
        <v>99</v>
      </c>
      <c r="D183" s="2">
        <v>44977.025000000001</v>
      </c>
      <c r="E183" t="s">
        <v>97</v>
      </c>
      <c r="F183" t="s">
        <v>22</v>
      </c>
      <c r="G183">
        <v>2602</v>
      </c>
      <c r="H183" t="str">
        <f>VLOOKUP(B183,'Customers (2)'!$A$1:$F$2501,2,0)</f>
        <v>USA</v>
      </c>
      <c r="I183" t="str">
        <f>VLOOKUP(B183,'Customers (2)'!$A$1:$F$2501,3,0)</f>
        <v>F</v>
      </c>
      <c r="J183">
        <f>VLOOKUP(B183,'Customers (2)'!$A$1:$F$2501,4,0)</f>
        <v>29</v>
      </c>
      <c r="K183" t="str">
        <f>VLOOKUP(B183,'Customers (2)'!$A$1:$F$2501,5,0)</f>
        <v>A</v>
      </c>
      <c r="L183" t="str">
        <f>VLOOKUP(B183,'Customers (2)'!$A$1:$F$2501,6,0)</f>
        <v>Young</v>
      </c>
      <c r="M183" t="str">
        <f t="shared" si="11"/>
        <v>February</v>
      </c>
      <c r="N183" t="str">
        <f t="shared" si="12"/>
        <v>Monday</v>
      </c>
      <c r="O183" t="str">
        <f t="shared" si="13"/>
        <v>00:36:00</v>
      </c>
      <c r="P183">
        <f t="shared" si="14"/>
        <v>0</v>
      </c>
      <c r="Q183" t="str">
        <f>VLOOKUP(B183,'Analysis 1.3'!$AA$1:$AF$1454,5,FALSE)</f>
        <v>Repeat</v>
      </c>
      <c r="R183" t="str">
        <f>VLOOKUP(B183,'Analysis 1.3'!$AA$1:$AF$1454,6,FALSE)</f>
        <v>Recent</v>
      </c>
      <c r="S183">
        <f>VLOOKUP(B183,'Analysis 1.3'!$AA$1:$AF$1454,4,FALSE)</f>
        <v>14.009027777778101</v>
      </c>
    </row>
    <row r="184" spans="1:19" x14ac:dyDescent="0.3">
      <c r="A184">
        <v>14971</v>
      </c>
      <c r="B184">
        <v>148</v>
      </c>
      <c r="C184" s="1" t="s">
        <v>105</v>
      </c>
      <c r="D184" s="2">
        <v>45179.004166666666</v>
      </c>
      <c r="E184" t="s">
        <v>96</v>
      </c>
      <c r="F184" t="s">
        <v>25</v>
      </c>
      <c r="G184">
        <v>7545</v>
      </c>
      <c r="H184" t="str">
        <f>VLOOKUP(B184,'Customers (2)'!$A$1:$F$2501,2,0)</f>
        <v>Spain</v>
      </c>
      <c r="I184" t="str">
        <f>VLOOKUP(B184,'Customers (2)'!$A$1:$F$2501,3,0)</f>
        <v>F</v>
      </c>
      <c r="J184">
        <f>VLOOKUP(B184,'Customers (2)'!$A$1:$F$2501,4,0)</f>
        <v>33</v>
      </c>
      <c r="K184" t="str">
        <f>VLOOKUP(B184,'Customers (2)'!$A$1:$F$2501,5,0)</f>
        <v>A</v>
      </c>
      <c r="L184" t="str">
        <f>VLOOKUP(B184,'Customers (2)'!$A$1:$F$2501,6,0)</f>
        <v>Young</v>
      </c>
      <c r="M184" t="str">
        <f t="shared" si="11"/>
        <v>September</v>
      </c>
      <c r="N184" t="str">
        <f t="shared" si="12"/>
        <v>Sunday</v>
      </c>
      <c r="O184" t="str">
        <f t="shared" si="13"/>
        <v>00:06:00</v>
      </c>
      <c r="P184">
        <f t="shared" si="14"/>
        <v>0</v>
      </c>
      <c r="Q184" t="str">
        <f>VLOOKUP(B184,'Analysis 1.3'!$AA$1:$AF$1454,5,FALSE)</f>
        <v>One time</v>
      </c>
      <c r="R184" t="str">
        <f>VLOOKUP(B184,'Analysis 1.3'!$AA$1:$AF$1454,6,FALSE)</f>
        <v>Passive</v>
      </c>
      <c r="S184">
        <f>VLOOKUP(B184,'Analysis 1.3'!$AA$1:$AF$1454,4,FALSE)</f>
        <v>112.9777777777781</v>
      </c>
    </row>
    <row r="185" spans="1:19" x14ac:dyDescent="0.3">
      <c r="A185">
        <v>226876</v>
      </c>
      <c r="B185">
        <v>150</v>
      </c>
      <c r="C185" s="1" t="s">
        <v>99</v>
      </c>
      <c r="D185" s="2">
        <v>44956.951388888891</v>
      </c>
      <c r="E185" t="s">
        <v>97</v>
      </c>
      <c r="F185" t="s">
        <v>43</v>
      </c>
      <c r="G185">
        <v>17</v>
      </c>
      <c r="H185" t="str">
        <f>VLOOKUP(B185,'Customers (2)'!$A$1:$F$2501,2,0)</f>
        <v>USA</v>
      </c>
      <c r="I185" t="str">
        <f>VLOOKUP(B185,'Customers (2)'!$A$1:$F$2501,3,0)</f>
        <v>F</v>
      </c>
      <c r="J185">
        <f>VLOOKUP(B185,'Customers (2)'!$A$1:$F$2501,4,0)</f>
        <v>31</v>
      </c>
      <c r="K185" t="str">
        <f>VLOOKUP(B185,'Customers (2)'!$A$1:$F$2501,5,0)</f>
        <v>A</v>
      </c>
      <c r="L185" t="str">
        <f>VLOOKUP(B185,'Customers (2)'!$A$1:$F$2501,6,0)</f>
        <v>Young</v>
      </c>
      <c r="M185" t="str">
        <f t="shared" si="11"/>
        <v>January</v>
      </c>
      <c r="N185" t="str">
        <f t="shared" si="12"/>
        <v>Monday</v>
      </c>
      <c r="O185" t="str">
        <f t="shared" si="13"/>
        <v>22:50:00</v>
      </c>
      <c r="P185">
        <f t="shared" si="14"/>
        <v>22</v>
      </c>
      <c r="Q185" t="str">
        <f>VLOOKUP(B185,'Analysis 1.3'!$AA$1:$AF$1454,5,FALSE)</f>
        <v>Repeat</v>
      </c>
      <c r="R185" t="str">
        <f>VLOOKUP(B185,'Analysis 1.3'!$AA$1:$AF$1454,6,FALSE)</f>
        <v>Recent</v>
      </c>
      <c r="S185">
        <f>VLOOKUP(B185,'Analysis 1.3'!$AA$1:$AF$1454,4,FALSE)</f>
        <v>18.978472222224809</v>
      </c>
    </row>
    <row r="186" spans="1:19" x14ac:dyDescent="0.3">
      <c r="A186">
        <v>1528079</v>
      </c>
      <c r="B186">
        <v>150</v>
      </c>
      <c r="C186" s="1" t="s">
        <v>99</v>
      </c>
      <c r="D186" s="3">
        <v>45273.003472222219</v>
      </c>
      <c r="E186" t="s">
        <v>96</v>
      </c>
      <c r="F186" t="s">
        <v>43</v>
      </c>
      <c r="G186">
        <v>8608</v>
      </c>
      <c r="H186" t="str">
        <f>VLOOKUP(B186,'Customers (2)'!$A$1:$F$2501,2,0)</f>
        <v>USA</v>
      </c>
      <c r="I186" t="str">
        <f>VLOOKUP(B186,'Customers (2)'!$A$1:$F$2501,3,0)</f>
        <v>F</v>
      </c>
      <c r="J186">
        <f>VLOOKUP(B186,'Customers (2)'!$A$1:$F$2501,4,0)</f>
        <v>31</v>
      </c>
      <c r="K186" t="str">
        <f>VLOOKUP(B186,'Customers (2)'!$A$1:$F$2501,5,0)</f>
        <v>A</v>
      </c>
      <c r="L186" t="str">
        <f>VLOOKUP(B186,'Customers (2)'!$A$1:$F$2501,6,0)</f>
        <v>Young</v>
      </c>
      <c r="M186" t="str">
        <f t="shared" si="11"/>
        <v>December</v>
      </c>
      <c r="N186" t="str">
        <f t="shared" si="12"/>
        <v>Wednesday</v>
      </c>
      <c r="O186" t="str">
        <f t="shared" si="13"/>
        <v>00:05:00</v>
      </c>
      <c r="P186">
        <f t="shared" si="14"/>
        <v>0</v>
      </c>
      <c r="Q186" t="str">
        <f>VLOOKUP(B186,'Analysis 1.3'!$AA$1:$AF$1454,5,FALSE)</f>
        <v>Repeat</v>
      </c>
      <c r="R186" t="str">
        <f>VLOOKUP(B186,'Analysis 1.3'!$AA$1:$AF$1454,6,FALSE)</f>
        <v>Recent</v>
      </c>
      <c r="S186">
        <f>VLOOKUP(B186,'Analysis 1.3'!$AA$1:$AF$1454,4,FALSE)</f>
        <v>18.978472222224809</v>
      </c>
    </row>
    <row r="187" spans="1:19" x14ac:dyDescent="0.3">
      <c r="A187">
        <v>701802</v>
      </c>
      <c r="B187">
        <v>151</v>
      </c>
      <c r="C187" s="1" t="s">
        <v>109</v>
      </c>
      <c r="D187" s="3">
        <v>45020.05</v>
      </c>
      <c r="E187" t="s">
        <v>96</v>
      </c>
      <c r="F187" t="s">
        <v>87</v>
      </c>
      <c r="G187">
        <v>927</v>
      </c>
      <c r="H187" t="str">
        <f>VLOOKUP(B187,'Customers (2)'!$A$1:$F$2501,2,0)</f>
        <v>Germany</v>
      </c>
      <c r="I187" t="str">
        <f>VLOOKUP(B187,'Customers (2)'!$A$1:$F$2501,3,0)</f>
        <v>M</v>
      </c>
      <c r="J187">
        <f>VLOOKUP(B187,'Customers (2)'!$A$1:$F$2501,4,0)</f>
        <v>76</v>
      </c>
      <c r="K187" t="str">
        <f>VLOOKUP(B187,'Customers (2)'!$A$1:$F$2501,5,0)</f>
        <v>A</v>
      </c>
      <c r="L187" t="str">
        <f>VLOOKUP(B187,'Customers (2)'!$A$1:$F$2501,6,0)</f>
        <v>Senior</v>
      </c>
      <c r="M187" t="str">
        <f t="shared" si="11"/>
        <v>April</v>
      </c>
      <c r="N187" t="str">
        <f t="shared" si="12"/>
        <v>Tuesday</v>
      </c>
      <c r="O187" t="str">
        <f t="shared" si="13"/>
        <v>01:12:00</v>
      </c>
      <c r="P187">
        <f t="shared" si="14"/>
        <v>1</v>
      </c>
      <c r="Q187" t="str">
        <f>VLOOKUP(B187,'Analysis 1.3'!$AA$1:$AF$1454,5,FALSE)</f>
        <v>One time</v>
      </c>
      <c r="R187" t="str">
        <f>VLOOKUP(B187,'Analysis 1.3'!$AA$1:$AF$1454,6,FALSE)</f>
        <v>Lost</v>
      </c>
      <c r="S187">
        <f>VLOOKUP(B187,'Analysis 1.3'!$AA$1:$AF$1454,4,FALSE)</f>
        <v>271.93194444444089</v>
      </c>
    </row>
    <row r="188" spans="1:19" x14ac:dyDescent="0.3">
      <c r="A188">
        <v>238602</v>
      </c>
      <c r="B188">
        <v>153</v>
      </c>
      <c r="C188" s="1" t="s">
        <v>99</v>
      </c>
      <c r="D188" s="2">
        <v>45017.05</v>
      </c>
      <c r="F188" t="s">
        <v>21</v>
      </c>
      <c r="G188">
        <v>951</v>
      </c>
      <c r="H188" t="str">
        <f>VLOOKUP(B188,'Customers (2)'!$A$1:$F$2501,2,0)</f>
        <v>USA</v>
      </c>
      <c r="I188" t="str">
        <f>VLOOKUP(B188,'Customers (2)'!$A$1:$F$2501,3,0)</f>
        <v>M</v>
      </c>
      <c r="J188">
        <f>VLOOKUP(B188,'Customers (2)'!$A$1:$F$2501,4,0)</f>
        <v>19</v>
      </c>
      <c r="K188" t="str">
        <f>VLOOKUP(B188,'Customers (2)'!$A$1:$F$2501,5,0)</f>
        <v>A</v>
      </c>
      <c r="L188" t="str">
        <f>VLOOKUP(B188,'Customers (2)'!$A$1:$F$2501,6,0)</f>
        <v>Young</v>
      </c>
      <c r="M188" t="str">
        <f t="shared" si="11"/>
        <v>April</v>
      </c>
      <c r="N188" t="str">
        <f t="shared" si="12"/>
        <v>Saturday</v>
      </c>
      <c r="O188" t="str">
        <f t="shared" si="13"/>
        <v>01:12:00</v>
      </c>
      <c r="P188">
        <f t="shared" si="14"/>
        <v>1</v>
      </c>
      <c r="Q188" t="str">
        <f>VLOOKUP(B188,'Analysis 1.3'!$AA$1:$AF$1454,5,FALSE)</f>
        <v>One time</v>
      </c>
      <c r="R188" t="str">
        <f>VLOOKUP(B188,'Analysis 1.3'!$AA$1:$AF$1454,6,FALSE)</f>
        <v>Lost</v>
      </c>
      <c r="S188">
        <f>VLOOKUP(B188,'Analysis 1.3'!$AA$1:$AF$1454,4,FALSE)</f>
        <v>274.93194444444089</v>
      </c>
    </row>
    <row r="189" spans="1:19" x14ac:dyDescent="0.3">
      <c r="A189">
        <v>402508</v>
      </c>
      <c r="B189">
        <v>155</v>
      </c>
      <c r="C189" s="1" t="s">
        <v>113</v>
      </c>
      <c r="D189" s="2">
        <v>45219.069444444445</v>
      </c>
      <c r="E189" t="s">
        <v>98</v>
      </c>
      <c r="F189" t="s">
        <v>53</v>
      </c>
      <c r="G189">
        <v>8064</v>
      </c>
      <c r="H189" t="str">
        <f>VLOOKUP(B189,'Customers (2)'!$A$1:$F$2501,2,0)</f>
        <v>India</v>
      </c>
      <c r="I189" t="str">
        <f>VLOOKUP(B189,'Customers (2)'!$A$1:$F$2501,3,0)</f>
        <v>M</v>
      </c>
      <c r="J189">
        <f>VLOOKUP(B189,'Customers (2)'!$A$1:$F$2501,4,0)</f>
        <v>56</v>
      </c>
      <c r="K189" t="str">
        <f>VLOOKUP(B189,'Customers (2)'!$A$1:$F$2501,5,0)</f>
        <v>A</v>
      </c>
      <c r="L189" t="str">
        <f>VLOOKUP(B189,'Customers (2)'!$A$1:$F$2501,6,0)</f>
        <v>Middle</v>
      </c>
      <c r="M189" t="str">
        <f t="shared" si="11"/>
        <v>October</v>
      </c>
      <c r="N189" t="str">
        <f t="shared" si="12"/>
        <v>Friday</v>
      </c>
      <c r="O189" t="str">
        <f t="shared" si="13"/>
        <v>01:40:00</v>
      </c>
      <c r="P189">
        <f t="shared" si="14"/>
        <v>1</v>
      </c>
      <c r="Q189" t="str">
        <f>VLOOKUP(B189,'Analysis 1.3'!$AA$1:$AF$1454,5,FALSE)</f>
        <v>One time</v>
      </c>
      <c r="R189" t="str">
        <f>VLOOKUP(B189,'Analysis 1.3'!$AA$1:$AF$1454,6,FALSE)</f>
        <v>Recent</v>
      </c>
      <c r="S189">
        <f>VLOOKUP(B189,'Analysis 1.3'!$AA$1:$AF$1454,4,FALSE)</f>
        <v>72.912499999998545</v>
      </c>
    </row>
    <row r="190" spans="1:19" x14ac:dyDescent="0.3">
      <c r="A190">
        <v>585827</v>
      </c>
      <c r="B190">
        <v>156</v>
      </c>
      <c r="C190" s="1" t="s">
        <v>100</v>
      </c>
      <c r="D190" s="2">
        <v>44944.984722222223</v>
      </c>
      <c r="E190" t="s">
        <v>98</v>
      </c>
      <c r="F190" t="s">
        <v>26</v>
      </c>
      <c r="G190">
        <v>3966</v>
      </c>
      <c r="H190" t="str">
        <f>VLOOKUP(B190,'Customers (2)'!$A$1:$F$2501,2,0)</f>
        <v>France</v>
      </c>
      <c r="I190" t="str">
        <f>VLOOKUP(B190,'Customers (2)'!$A$1:$F$2501,3,0)</f>
        <v>F</v>
      </c>
      <c r="J190">
        <f>VLOOKUP(B190,'Customers (2)'!$A$1:$F$2501,4,0)</f>
        <v>32</v>
      </c>
      <c r="K190" t="str">
        <f>VLOOKUP(B190,'Customers (2)'!$A$1:$F$2501,5,0)</f>
        <v>A</v>
      </c>
      <c r="L190" t="str">
        <f>VLOOKUP(B190,'Customers (2)'!$A$1:$F$2501,6,0)</f>
        <v>Young</v>
      </c>
      <c r="M190" t="str">
        <f t="shared" si="11"/>
        <v>January</v>
      </c>
      <c r="N190" t="str">
        <f t="shared" si="12"/>
        <v>Wednesday</v>
      </c>
      <c r="O190" t="str">
        <f t="shared" si="13"/>
        <v>23:38:00</v>
      </c>
      <c r="P190">
        <f t="shared" si="14"/>
        <v>23</v>
      </c>
      <c r="Q190" t="str">
        <f>VLOOKUP(B190,'Analysis 1.3'!$AA$1:$AF$1454,5,FALSE)</f>
        <v>One time</v>
      </c>
      <c r="R190" t="str">
        <f>VLOOKUP(B190,'Analysis 1.3'!$AA$1:$AF$1454,6,FALSE)</f>
        <v>Lost</v>
      </c>
      <c r="S190">
        <f>VLOOKUP(B190,'Analysis 1.3'!$AA$1:$AF$1454,4,FALSE)</f>
        <v>346.99722222222044</v>
      </c>
    </row>
    <row r="191" spans="1:19" x14ac:dyDescent="0.3">
      <c r="A191">
        <v>95500</v>
      </c>
      <c r="B191">
        <v>158</v>
      </c>
      <c r="C191" s="1" t="s">
        <v>99</v>
      </c>
      <c r="D191" s="2">
        <v>45010.035416666666</v>
      </c>
      <c r="E191" t="s">
        <v>191</v>
      </c>
      <c r="F191" t="s">
        <v>38</v>
      </c>
      <c r="G191">
        <v>7674</v>
      </c>
      <c r="H191" t="str">
        <f>VLOOKUP(B191,'Customers (2)'!$A$1:$F$2501,2,0)</f>
        <v>USA</v>
      </c>
      <c r="I191" t="str">
        <f>VLOOKUP(B191,'Customers (2)'!$A$1:$F$2501,3,0)</f>
        <v>F</v>
      </c>
      <c r="J191">
        <f>VLOOKUP(B191,'Customers (2)'!$A$1:$F$2501,4,0)</f>
        <v>41</v>
      </c>
      <c r="K191" t="str">
        <f>VLOOKUP(B191,'Customers (2)'!$A$1:$F$2501,5,0)</f>
        <v>A</v>
      </c>
      <c r="L191" t="str">
        <f>VLOOKUP(B191,'Customers (2)'!$A$1:$F$2501,6,0)</f>
        <v>Middle</v>
      </c>
      <c r="M191" t="str">
        <f t="shared" si="11"/>
        <v>March</v>
      </c>
      <c r="N191" t="str">
        <f t="shared" si="12"/>
        <v>Saturday</v>
      </c>
      <c r="O191" t="str">
        <f t="shared" si="13"/>
        <v>00:51:00</v>
      </c>
      <c r="P191">
        <f t="shared" si="14"/>
        <v>0</v>
      </c>
      <c r="Q191" t="str">
        <f>VLOOKUP(B191,'Analysis 1.3'!$AA$1:$AF$1454,5,FALSE)</f>
        <v>Repeat</v>
      </c>
      <c r="R191" t="str">
        <f>VLOOKUP(B191,'Analysis 1.3'!$AA$1:$AF$1454,6,FALSE)</f>
        <v>Lost</v>
      </c>
      <c r="S191">
        <f>VLOOKUP(B191,'Analysis 1.3'!$AA$1:$AF$1454,4,FALSE)</f>
        <v>241.96875</v>
      </c>
    </row>
    <row r="192" spans="1:19" x14ac:dyDescent="0.3">
      <c r="A192">
        <v>1074617</v>
      </c>
      <c r="B192">
        <v>158</v>
      </c>
      <c r="C192" s="1" t="s">
        <v>99</v>
      </c>
      <c r="D192" s="3">
        <v>45050.013194444444</v>
      </c>
      <c r="E192" t="s">
        <v>191</v>
      </c>
      <c r="F192" t="s">
        <v>90</v>
      </c>
      <c r="G192">
        <v>4729</v>
      </c>
      <c r="H192" t="str">
        <f>VLOOKUP(B192,'Customers (2)'!$A$1:$F$2501,2,0)</f>
        <v>USA</v>
      </c>
      <c r="I192" t="str">
        <f>VLOOKUP(B192,'Customers (2)'!$A$1:$F$2501,3,0)</f>
        <v>F</v>
      </c>
      <c r="J192">
        <f>VLOOKUP(B192,'Customers (2)'!$A$1:$F$2501,4,0)</f>
        <v>41</v>
      </c>
      <c r="K192" t="str">
        <f>VLOOKUP(B192,'Customers (2)'!$A$1:$F$2501,5,0)</f>
        <v>A</v>
      </c>
      <c r="L192" t="str">
        <f>VLOOKUP(B192,'Customers (2)'!$A$1:$F$2501,6,0)</f>
        <v>Middle</v>
      </c>
      <c r="M192" t="str">
        <f t="shared" si="11"/>
        <v>May</v>
      </c>
      <c r="N192" t="str">
        <f t="shared" si="12"/>
        <v>Thursday</v>
      </c>
      <c r="O192" t="str">
        <f t="shared" si="13"/>
        <v>00:19:00</v>
      </c>
      <c r="P192">
        <f t="shared" si="14"/>
        <v>0</v>
      </c>
      <c r="Q192" t="str">
        <f>VLOOKUP(B192,'Analysis 1.3'!$AA$1:$AF$1454,5,FALSE)</f>
        <v>Repeat</v>
      </c>
      <c r="R192" t="str">
        <f>VLOOKUP(B192,'Analysis 1.3'!$AA$1:$AF$1454,6,FALSE)</f>
        <v>Lost</v>
      </c>
      <c r="S192">
        <f>VLOOKUP(B192,'Analysis 1.3'!$AA$1:$AF$1454,4,FALSE)</f>
        <v>241.96875</v>
      </c>
    </row>
    <row r="193" spans="1:19" x14ac:dyDescent="0.3">
      <c r="A193">
        <v>1149537</v>
      </c>
      <c r="B193">
        <v>158</v>
      </c>
      <c r="C193" s="1" t="s">
        <v>99</v>
      </c>
      <c r="D193" s="3">
        <v>44958.013888888891</v>
      </c>
      <c r="E193" t="s">
        <v>98</v>
      </c>
      <c r="F193" t="s">
        <v>51</v>
      </c>
      <c r="G193">
        <v>2663</v>
      </c>
      <c r="H193" t="str">
        <f>VLOOKUP(B193,'Customers (2)'!$A$1:$F$2501,2,0)</f>
        <v>USA</v>
      </c>
      <c r="I193" t="str">
        <f>VLOOKUP(B193,'Customers (2)'!$A$1:$F$2501,3,0)</f>
        <v>F</v>
      </c>
      <c r="J193">
        <f>VLOOKUP(B193,'Customers (2)'!$A$1:$F$2501,4,0)</f>
        <v>41</v>
      </c>
      <c r="K193" t="str">
        <f>VLOOKUP(B193,'Customers (2)'!$A$1:$F$2501,5,0)</f>
        <v>A</v>
      </c>
      <c r="L193" t="str">
        <f>VLOOKUP(B193,'Customers (2)'!$A$1:$F$2501,6,0)</f>
        <v>Middle</v>
      </c>
      <c r="M193" t="str">
        <f t="shared" si="11"/>
        <v>February</v>
      </c>
      <c r="N193" t="str">
        <f t="shared" si="12"/>
        <v>Wednesday</v>
      </c>
      <c r="O193" t="str">
        <f t="shared" si="13"/>
        <v>00:20:00</v>
      </c>
      <c r="P193">
        <f t="shared" si="14"/>
        <v>0</v>
      </c>
      <c r="Q193" t="str">
        <f>VLOOKUP(B193,'Analysis 1.3'!$AA$1:$AF$1454,5,FALSE)</f>
        <v>Repeat</v>
      </c>
      <c r="R193" t="str">
        <f>VLOOKUP(B193,'Analysis 1.3'!$AA$1:$AF$1454,6,FALSE)</f>
        <v>Lost</v>
      </c>
      <c r="S193">
        <f>VLOOKUP(B193,'Analysis 1.3'!$AA$1:$AF$1454,4,FALSE)</f>
        <v>241.96875</v>
      </c>
    </row>
    <row r="194" spans="1:19" x14ac:dyDescent="0.3">
      <c r="A194">
        <v>649627</v>
      </c>
      <c r="B194">
        <v>159</v>
      </c>
      <c r="C194" s="1" t="s">
        <v>99</v>
      </c>
      <c r="D194" s="2">
        <v>45249.026388888888</v>
      </c>
      <c r="E194" t="s">
        <v>96</v>
      </c>
      <c r="F194" t="s">
        <v>43</v>
      </c>
      <c r="G194">
        <v>5618</v>
      </c>
      <c r="H194" t="str">
        <f>VLOOKUP(B194,'Customers (2)'!$A$1:$F$2501,2,0)</f>
        <v>USA</v>
      </c>
      <c r="I194" t="str">
        <f>VLOOKUP(B194,'Customers (2)'!$A$1:$F$2501,3,0)</f>
        <v>M</v>
      </c>
      <c r="J194">
        <f>VLOOKUP(B194,'Customers (2)'!$A$1:$F$2501,4,0)</f>
        <v>25</v>
      </c>
      <c r="K194" t="str">
        <f>VLOOKUP(B194,'Customers (2)'!$A$1:$F$2501,5,0)</f>
        <v>A</v>
      </c>
      <c r="L194" t="str">
        <f>VLOOKUP(B194,'Customers (2)'!$A$1:$F$2501,6,0)</f>
        <v>Young</v>
      </c>
      <c r="M194" t="str">
        <f t="shared" si="11"/>
        <v>November</v>
      </c>
      <c r="N194" t="str">
        <f t="shared" si="12"/>
        <v>Sunday</v>
      </c>
      <c r="O194" t="str">
        <f t="shared" si="13"/>
        <v>00:38:00</v>
      </c>
      <c r="P194">
        <f t="shared" si="14"/>
        <v>0</v>
      </c>
      <c r="Q194" t="str">
        <f>VLOOKUP(B194,'Analysis 1.3'!$AA$1:$AF$1454,5,FALSE)</f>
        <v>Repeat</v>
      </c>
      <c r="R194" t="str">
        <f>VLOOKUP(B194,'Analysis 1.3'!$AA$1:$AF$1454,6,FALSE)</f>
        <v>Recent</v>
      </c>
      <c r="S194">
        <f>VLOOKUP(B194,'Analysis 1.3'!$AA$1:$AF$1454,4,FALSE)</f>
        <v>15.971527777779556</v>
      </c>
    </row>
    <row r="195" spans="1:19" x14ac:dyDescent="0.3">
      <c r="A195">
        <v>659390</v>
      </c>
      <c r="B195">
        <v>159</v>
      </c>
      <c r="C195" s="1" t="s">
        <v>99</v>
      </c>
      <c r="D195" s="2">
        <v>45276.010416666664</v>
      </c>
      <c r="E195" t="s">
        <v>97</v>
      </c>
      <c r="F195" t="s">
        <v>27</v>
      </c>
      <c r="G195">
        <v>2372</v>
      </c>
      <c r="H195" t="str">
        <f>VLOOKUP(B195,'Customers (2)'!$A$1:$F$2501,2,0)</f>
        <v>USA</v>
      </c>
      <c r="I195" t="str">
        <f>VLOOKUP(B195,'Customers (2)'!$A$1:$F$2501,3,0)</f>
        <v>M</v>
      </c>
      <c r="J195">
        <f>VLOOKUP(B195,'Customers (2)'!$A$1:$F$2501,4,0)</f>
        <v>25</v>
      </c>
      <c r="K195" t="str">
        <f>VLOOKUP(B195,'Customers (2)'!$A$1:$F$2501,5,0)</f>
        <v>A</v>
      </c>
      <c r="L195" t="str">
        <f>VLOOKUP(B195,'Customers (2)'!$A$1:$F$2501,6,0)</f>
        <v>Young</v>
      </c>
      <c r="M195" t="str">
        <f t="shared" ref="M195:M258" si="15">TEXT(D195,"MMMM")</f>
        <v>December</v>
      </c>
      <c r="N195" t="str">
        <f t="shared" ref="N195:N258" si="16">TEXT(D195,"dddd")</f>
        <v>Saturday</v>
      </c>
      <c r="O195" t="str">
        <f t="shared" ref="O195:O258" si="17">TEXT(D195,"HH:mm:ss")</f>
        <v>00:15:00</v>
      </c>
      <c r="P195">
        <f t="shared" ref="P195:P258" si="18">HOUR(D195)</f>
        <v>0</v>
      </c>
      <c r="Q195" t="str">
        <f>VLOOKUP(B195,'Analysis 1.3'!$AA$1:$AF$1454,5,FALSE)</f>
        <v>Repeat</v>
      </c>
      <c r="R195" t="str">
        <f>VLOOKUP(B195,'Analysis 1.3'!$AA$1:$AF$1454,6,FALSE)</f>
        <v>Recent</v>
      </c>
      <c r="S195">
        <f>VLOOKUP(B195,'Analysis 1.3'!$AA$1:$AF$1454,4,FALSE)</f>
        <v>15.971527777779556</v>
      </c>
    </row>
    <row r="196" spans="1:19" x14ac:dyDescent="0.3">
      <c r="A196">
        <v>692440</v>
      </c>
      <c r="B196">
        <v>159</v>
      </c>
      <c r="C196" s="1" t="s">
        <v>99</v>
      </c>
      <c r="D196" s="3">
        <v>45126.987500000003</v>
      </c>
      <c r="E196" t="s">
        <v>96</v>
      </c>
      <c r="F196" t="s">
        <v>4</v>
      </c>
      <c r="G196">
        <v>7041</v>
      </c>
      <c r="H196" t="str">
        <f>VLOOKUP(B196,'Customers (2)'!$A$1:$F$2501,2,0)</f>
        <v>USA</v>
      </c>
      <c r="I196" t="str">
        <f>VLOOKUP(B196,'Customers (2)'!$A$1:$F$2501,3,0)</f>
        <v>M</v>
      </c>
      <c r="J196">
        <f>VLOOKUP(B196,'Customers (2)'!$A$1:$F$2501,4,0)</f>
        <v>25</v>
      </c>
      <c r="K196" t="str">
        <f>VLOOKUP(B196,'Customers (2)'!$A$1:$F$2501,5,0)</f>
        <v>A</v>
      </c>
      <c r="L196" t="str">
        <f>VLOOKUP(B196,'Customers (2)'!$A$1:$F$2501,6,0)</f>
        <v>Young</v>
      </c>
      <c r="M196" t="str">
        <f t="shared" si="15"/>
        <v>July</v>
      </c>
      <c r="N196" t="str">
        <f t="shared" si="16"/>
        <v>Wednesday</v>
      </c>
      <c r="O196" t="str">
        <f t="shared" si="17"/>
        <v>23:42:00</v>
      </c>
      <c r="P196">
        <f t="shared" si="18"/>
        <v>23</v>
      </c>
      <c r="Q196" t="str">
        <f>VLOOKUP(B196,'Analysis 1.3'!$AA$1:$AF$1454,5,FALSE)</f>
        <v>Repeat</v>
      </c>
      <c r="R196" t="str">
        <f>VLOOKUP(B196,'Analysis 1.3'!$AA$1:$AF$1454,6,FALSE)</f>
        <v>Recent</v>
      </c>
      <c r="S196">
        <f>VLOOKUP(B196,'Analysis 1.3'!$AA$1:$AF$1454,4,FALSE)</f>
        <v>15.971527777779556</v>
      </c>
    </row>
    <row r="197" spans="1:19" x14ac:dyDescent="0.3">
      <c r="A197">
        <v>1075177</v>
      </c>
      <c r="B197">
        <v>161</v>
      </c>
      <c r="C197" s="1" t="s">
        <v>100</v>
      </c>
      <c r="D197" s="3">
        <v>44992.941666666666</v>
      </c>
      <c r="E197" t="s">
        <v>97</v>
      </c>
      <c r="F197" t="s">
        <v>27</v>
      </c>
      <c r="G197">
        <v>1124</v>
      </c>
      <c r="H197" t="str">
        <f>VLOOKUP(B197,'Customers (2)'!$A$1:$F$2501,2,0)</f>
        <v>France</v>
      </c>
      <c r="I197" t="str">
        <f>VLOOKUP(B197,'Customers (2)'!$A$1:$F$2501,3,0)</f>
        <v>F</v>
      </c>
      <c r="J197">
        <f>VLOOKUP(B197,'Customers (2)'!$A$1:$F$2501,4,0)</f>
        <v>68</v>
      </c>
      <c r="K197" t="str">
        <f>VLOOKUP(B197,'Customers (2)'!$A$1:$F$2501,5,0)</f>
        <v>A</v>
      </c>
      <c r="L197" t="str">
        <f>VLOOKUP(B197,'Customers (2)'!$A$1:$F$2501,6,0)</f>
        <v>Senior</v>
      </c>
      <c r="M197" t="str">
        <f t="shared" si="15"/>
        <v>March</v>
      </c>
      <c r="N197" t="str">
        <f t="shared" si="16"/>
        <v>Tuesday</v>
      </c>
      <c r="O197" t="str">
        <f t="shared" si="17"/>
        <v>22:36:00</v>
      </c>
      <c r="P197">
        <f t="shared" si="18"/>
        <v>22</v>
      </c>
      <c r="Q197" t="str">
        <f>VLOOKUP(B197,'Analysis 1.3'!$AA$1:$AF$1454,5,FALSE)</f>
        <v>One time</v>
      </c>
      <c r="R197" t="str">
        <f>VLOOKUP(B197,'Analysis 1.3'!$AA$1:$AF$1454,6,FALSE)</f>
        <v>Lost</v>
      </c>
      <c r="S197">
        <f>VLOOKUP(B197,'Analysis 1.3'!$AA$1:$AF$1454,4,FALSE)</f>
        <v>299.0402777777781</v>
      </c>
    </row>
    <row r="198" spans="1:19" x14ac:dyDescent="0.3">
      <c r="A198">
        <v>964075</v>
      </c>
      <c r="B198">
        <v>162</v>
      </c>
      <c r="C198" s="1" t="s">
        <v>99</v>
      </c>
      <c r="D198" s="3">
        <v>45033.973611111112</v>
      </c>
      <c r="E198" t="s">
        <v>96</v>
      </c>
      <c r="F198" t="s">
        <v>27</v>
      </c>
      <c r="G198">
        <v>1275</v>
      </c>
      <c r="H198" t="str">
        <f>VLOOKUP(B198,'Customers (2)'!$A$1:$F$2501,2,0)</f>
        <v>USA</v>
      </c>
      <c r="I198" t="str">
        <f>VLOOKUP(B198,'Customers (2)'!$A$1:$F$2501,3,0)</f>
        <v>F</v>
      </c>
      <c r="J198">
        <f>VLOOKUP(B198,'Customers (2)'!$A$1:$F$2501,4,0)</f>
        <v>63</v>
      </c>
      <c r="K198" t="str">
        <f>VLOOKUP(B198,'Customers (2)'!$A$1:$F$2501,5,0)</f>
        <v>A</v>
      </c>
      <c r="L198" t="str">
        <f>VLOOKUP(B198,'Customers (2)'!$A$1:$F$2501,6,0)</f>
        <v>Senior</v>
      </c>
      <c r="M198" t="str">
        <f t="shared" si="15"/>
        <v>April</v>
      </c>
      <c r="N198" t="str">
        <f t="shared" si="16"/>
        <v>Monday</v>
      </c>
      <c r="O198" t="str">
        <f t="shared" si="17"/>
        <v>23:22:00</v>
      </c>
      <c r="P198">
        <f t="shared" si="18"/>
        <v>23</v>
      </c>
      <c r="Q198" t="str">
        <f>VLOOKUP(B198,'Analysis 1.3'!$AA$1:$AF$1454,5,FALSE)</f>
        <v>One time</v>
      </c>
      <c r="R198" t="str">
        <f>VLOOKUP(B198,'Analysis 1.3'!$AA$1:$AF$1454,6,FALSE)</f>
        <v>Lost</v>
      </c>
      <c r="S198">
        <f>VLOOKUP(B198,'Analysis 1.3'!$AA$1:$AF$1454,4,FALSE)</f>
        <v>258.00833333333139</v>
      </c>
    </row>
    <row r="199" spans="1:19" x14ac:dyDescent="0.3">
      <c r="A199">
        <v>1395839</v>
      </c>
      <c r="B199">
        <v>163</v>
      </c>
      <c r="C199" s="1" t="s">
        <v>99</v>
      </c>
      <c r="D199" s="3">
        <v>45070.011111111111</v>
      </c>
      <c r="E199" t="s">
        <v>98</v>
      </c>
      <c r="F199" t="s">
        <v>27</v>
      </c>
      <c r="G199">
        <v>2045</v>
      </c>
      <c r="H199" t="str">
        <f>VLOOKUP(B199,'Customers (2)'!$A$1:$F$2501,2,0)</f>
        <v>USA</v>
      </c>
      <c r="I199" t="str">
        <f>VLOOKUP(B199,'Customers (2)'!$A$1:$F$2501,3,0)</f>
        <v>F</v>
      </c>
      <c r="J199">
        <f>VLOOKUP(B199,'Customers (2)'!$A$1:$F$2501,4,0)</f>
        <v>81</v>
      </c>
      <c r="K199" t="str">
        <f>VLOOKUP(B199,'Customers (2)'!$A$1:$F$2501,5,0)</f>
        <v>A</v>
      </c>
      <c r="L199" t="str">
        <f>VLOOKUP(B199,'Customers (2)'!$A$1:$F$2501,6,0)</f>
        <v>Senior</v>
      </c>
      <c r="M199" t="str">
        <f t="shared" si="15"/>
        <v>May</v>
      </c>
      <c r="N199" t="str">
        <f t="shared" si="16"/>
        <v>Wednesday</v>
      </c>
      <c r="O199" t="str">
        <f t="shared" si="17"/>
        <v>00:16:00</v>
      </c>
      <c r="P199">
        <f t="shared" si="18"/>
        <v>0</v>
      </c>
      <c r="Q199" t="str">
        <f>VLOOKUP(B199,'Analysis 1.3'!$AA$1:$AF$1454,5,FALSE)</f>
        <v>One time</v>
      </c>
      <c r="R199" t="str">
        <f>VLOOKUP(B199,'Analysis 1.3'!$AA$1:$AF$1454,6,FALSE)</f>
        <v>Lost</v>
      </c>
      <c r="S199">
        <f>VLOOKUP(B199,'Analysis 1.3'!$AA$1:$AF$1454,4,FALSE)</f>
        <v>221.97083333333285</v>
      </c>
    </row>
    <row r="200" spans="1:19" x14ac:dyDescent="0.3">
      <c r="A200">
        <v>332513</v>
      </c>
      <c r="B200">
        <v>164</v>
      </c>
      <c r="C200" s="1" t="s">
        <v>99</v>
      </c>
      <c r="D200" s="2">
        <v>45002.052777777775</v>
      </c>
      <c r="E200" t="s">
        <v>97</v>
      </c>
      <c r="F200" t="s">
        <v>72</v>
      </c>
      <c r="G200">
        <v>9265</v>
      </c>
      <c r="H200" t="str">
        <f>VLOOKUP(B200,'Customers (2)'!$A$1:$F$2501,2,0)</f>
        <v>USA</v>
      </c>
      <c r="I200" t="str">
        <f>VLOOKUP(B200,'Customers (2)'!$A$1:$F$2501,3,0)</f>
        <v>M</v>
      </c>
      <c r="J200">
        <f>VLOOKUP(B200,'Customers (2)'!$A$1:$F$2501,4,0)</f>
        <v>36</v>
      </c>
      <c r="K200" t="str">
        <f>VLOOKUP(B200,'Customers (2)'!$A$1:$F$2501,5,0)</f>
        <v>A</v>
      </c>
      <c r="L200" t="str">
        <f>VLOOKUP(B200,'Customers (2)'!$A$1:$F$2501,6,0)</f>
        <v>Middle</v>
      </c>
      <c r="M200" t="str">
        <f t="shared" si="15"/>
        <v>March</v>
      </c>
      <c r="N200" t="str">
        <f t="shared" si="16"/>
        <v>Friday</v>
      </c>
      <c r="O200" t="str">
        <f t="shared" si="17"/>
        <v>01:16:00</v>
      </c>
      <c r="P200">
        <f t="shared" si="18"/>
        <v>1</v>
      </c>
      <c r="Q200" t="str">
        <f>VLOOKUP(B200,'Analysis 1.3'!$AA$1:$AF$1454,5,FALSE)</f>
        <v>Repeat</v>
      </c>
      <c r="R200" t="str">
        <f>VLOOKUP(B200,'Analysis 1.3'!$AA$1:$AF$1454,6,FALSE)</f>
        <v>Recent</v>
      </c>
      <c r="S200">
        <f>VLOOKUP(B200,'Analysis 1.3'!$AA$1:$AF$1454,4,FALSE)</f>
        <v>40.006249999998545</v>
      </c>
    </row>
    <row r="201" spans="1:19" x14ac:dyDescent="0.3">
      <c r="A201">
        <v>754402</v>
      </c>
      <c r="B201">
        <v>164</v>
      </c>
      <c r="C201" s="1" t="s">
        <v>99</v>
      </c>
      <c r="D201" s="3">
        <v>45103.05972222222</v>
      </c>
      <c r="E201" t="s">
        <v>191</v>
      </c>
      <c r="F201" t="s">
        <v>70</v>
      </c>
      <c r="G201">
        <v>136</v>
      </c>
      <c r="H201" t="str">
        <f>VLOOKUP(B201,'Customers (2)'!$A$1:$F$2501,2,0)</f>
        <v>USA</v>
      </c>
      <c r="I201" t="str">
        <f>VLOOKUP(B201,'Customers (2)'!$A$1:$F$2501,3,0)</f>
        <v>M</v>
      </c>
      <c r="J201">
        <f>VLOOKUP(B201,'Customers (2)'!$A$1:$F$2501,4,0)</f>
        <v>36</v>
      </c>
      <c r="K201" t="str">
        <f>VLOOKUP(B201,'Customers (2)'!$A$1:$F$2501,5,0)</f>
        <v>A</v>
      </c>
      <c r="L201" t="str">
        <f>VLOOKUP(B201,'Customers (2)'!$A$1:$F$2501,6,0)</f>
        <v>Middle</v>
      </c>
      <c r="M201" t="str">
        <f t="shared" si="15"/>
        <v>June</v>
      </c>
      <c r="N201" t="str">
        <f t="shared" si="16"/>
        <v>Monday</v>
      </c>
      <c r="O201" t="str">
        <f t="shared" si="17"/>
        <v>01:26:00</v>
      </c>
      <c r="P201">
        <f t="shared" si="18"/>
        <v>1</v>
      </c>
      <c r="Q201" t="str">
        <f>VLOOKUP(B201,'Analysis 1.3'!$AA$1:$AF$1454,5,FALSE)</f>
        <v>Repeat</v>
      </c>
      <c r="R201" t="str">
        <f>VLOOKUP(B201,'Analysis 1.3'!$AA$1:$AF$1454,6,FALSE)</f>
        <v>Recent</v>
      </c>
      <c r="S201">
        <f>VLOOKUP(B201,'Analysis 1.3'!$AA$1:$AF$1454,4,FALSE)</f>
        <v>40.006249999998545</v>
      </c>
    </row>
    <row r="202" spans="1:19" x14ac:dyDescent="0.3">
      <c r="A202">
        <v>1289947</v>
      </c>
      <c r="B202">
        <v>164</v>
      </c>
      <c r="C202" s="1" t="s">
        <v>99</v>
      </c>
      <c r="D202" s="3">
        <v>45251.975694444445</v>
      </c>
      <c r="E202" t="s">
        <v>98</v>
      </c>
      <c r="F202" t="s">
        <v>78</v>
      </c>
      <c r="G202">
        <v>1867</v>
      </c>
      <c r="H202" t="str">
        <f>VLOOKUP(B202,'Customers (2)'!$A$1:$F$2501,2,0)</f>
        <v>USA</v>
      </c>
      <c r="I202" t="str">
        <f>VLOOKUP(B202,'Customers (2)'!$A$1:$F$2501,3,0)</f>
        <v>M</v>
      </c>
      <c r="J202">
        <f>VLOOKUP(B202,'Customers (2)'!$A$1:$F$2501,4,0)</f>
        <v>36</v>
      </c>
      <c r="K202" t="str">
        <f>VLOOKUP(B202,'Customers (2)'!$A$1:$F$2501,5,0)</f>
        <v>A</v>
      </c>
      <c r="L202" t="str">
        <f>VLOOKUP(B202,'Customers (2)'!$A$1:$F$2501,6,0)</f>
        <v>Middle</v>
      </c>
      <c r="M202" t="str">
        <f t="shared" si="15"/>
        <v>November</v>
      </c>
      <c r="N202" t="str">
        <f t="shared" si="16"/>
        <v>Tuesday</v>
      </c>
      <c r="O202" t="str">
        <f t="shared" si="17"/>
        <v>23:25:00</v>
      </c>
      <c r="P202">
        <f t="shared" si="18"/>
        <v>23</v>
      </c>
      <c r="Q202" t="str">
        <f>VLOOKUP(B202,'Analysis 1.3'!$AA$1:$AF$1454,5,FALSE)</f>
        <v>Repeat</v>
      </c>
      <c r="R202" t="str">
        <f>VLOOKUP(B202,'Analysis 1.3'!$AA$1:$AF$1454,6,FALSE)</f>
        <v>Recent</v>
      </c>
      <c r="S202">
        <f>VLOOKUP(B202,'Analysis 1.3'!$AA$1:$AF$1454,4,FALSE)</f>
        <v>40.006249999998545</v>
      </c>
    </row>
    <row r="203" spans="1:19" x14ac:dyDescent="0.3">
      <c r="A203">
        <v>1644933</v>
      </c>
      <c r="B203">
        <v>164</v>
      </c>
      <c r="C203" s="1" t="s">
        <v>99</v>
      </c>
      <c r="D203" s="3">
        <v>45127.020138888889</v>
      </c>
      <c r="E203" t="s">
        <v>97</v>
      </c>
      <c r="F203" t="s">
        <v>39</v>
      </c>
      <c r="G203">
        <v>3831</v>
      </c>
      <c r="H203" t="str">
        <f>VLOOKUP(B203,'Customers (2)'!$A$1:$F$2501,2,0)</f>
        <v>USA</v>
      </c>
      <c r="I203" t="str">
        <f>VLOOKUP(B203,'Customers (2)'!$A$1:$F$2501,3,0)</f>
        <v>M</v>
      </c>
      <c r="J203">
        <f>VLOOKUP(B203,'Customers (2)'!$A$1:$F$2501,4,0)</f>
        <v>36</v>
      </c>
      <c r="K203" t="str">
        <f>VLOOKUP(B203,'Customers (2)'!$A$1:$F$2501,5,0)</f>
        <v>A</v>
      </c>
      <c r="L203" t="str">
        <f>VLOOKUP(B203,'Customers (2)'!$A$1:$F$2501,6,0)</f>
        <v>Middle</v>
      </c>
      <c r="M203" t="str">
        <f t="shared" si="15"/>
        <v>July</v>
      </c>
      <c r="N203" t="str">
        <f t="shared" si="16"/>
        <v>Thursday</v>
      </c>
      <c r="O203" t="str">
        <f t="shared" si="17"/>
        <v>00:29:00</v>
      </c>
      <c r="P203">
        <f t="shared" si="18"/>
        <v>0</v>
      </c>
      <c r="Q203" t="str">
        <f>VLOOKUP(B203,'Analysis 1.3'!$AA$1:$AF$1454,5,FALSE)</f>
        <v>Repeat</v>
      </c>
      <c r="R203" t="str">
        <f>VLOOKUP(B203,'Analysis 1.3'!$AA$1:$AF$1454,6,FALSE)</f>
        <v>Recent</v>
      </c>
      <c r="S203">
        <f>VLOOKUP(B203,'Analysis 1.3'!$AA$1:$AF$1454,4,FALSE)</f>
        <v>40.006249999998545</v>
      </c>
    </row>
    <row r="204" spans="1:19" x14ac:dyDescent="0.3">
      <c r="A204">
        <v>325850</v>
      </c>
      <c r="B204">
        <v>166</v>
      </c>
      <c r="C204" s="1" t="s">
        <v>100</v>
      </c>
      <c r="D204" s="2">
        <v>45055.032638888886</v>
      </c>
      <c r="E204" t="s">
        <v>191</v>
      </c>
      <c r="F204" t="s">
        <v>27</v>
      </c>
      <c r="G204">
        <v>7311</v>
      </c>
      <c r="H204" t="str">
        <f>VLOOKUP(B204,'Customers (2)'!$A$1:$F$2501,2,0)</f>
        <v>France</v>
      </c>
      <c r="I204" t="str">
        <f>VLOOKUP(B204,'Customers (2)'!$A$1:$F$2501,3,0)</f>
        <v>M</v>
      </c>
      <c r="J204">
        <f>VLOOKUP(B204,'Customers (2)'!$A$1:$F$2501,4,0)</f>
        <v>27</v>
      </c>
      <c r="K204" t="str">
        <f>VLOOKUP(B204,'Customers (2)'!$A$1:$F$2501,5,0)</f>
        <v>A</v>
      </c>
      <c r="L204" t="str">
        <f>VLOOKUP(B204,'Customers (2)'!$A$1:$F$2501,6,0)</f>
        <v>Young</v>
      </c>
      <c r="M204" t="str">
        <f t="shared" si="15"/>
        <v>May</v>
      </c>
      <c r="N204" t="str">
        <f t="shared" si="16"/>
        <v>Tuesday</v>
      </c>
      <c r="O204" t="str">
        <f t="shared" si="17"/>
        <v>00:47:00</v>
      </c>
      <c r="P204">
        <f t="shared" si="18"/>
        <v>0</v>
      </c>
      <c r="Q204" t="str">
        <f>VLOOKUP(B204,'Analysis 1.3'!$AA$1:$AF$1454,5,FALSE)</f>
        <v>Repeat</v>
      </c>
      <c r="R204" t="str">
        <f>VLOOKUP(B204,'Analysis 1.3'!$AA$1:$AF$1454,6,FALSE)</f>
        <v>Recent</v>
      </c>
      <c r="S204">
        <f>VLOOKUP(B204,'Analysis 1.3'!$AA$1:$AF$1454,4,FALSE)</f>
        <v>7.9034722222204437</v>
      </c>
    </row>
    <row r="205" spans="1:19" x14ac:dyDescent="0.3">
      <c r="A205">
        <v>877681</v>
      </c>
      <c r="B205">
        <v>166</v>
      </c>
      <c r="C205" s="1" t="s">
        <v>100</v>
      </c>
      <c r="D205" s="3">
        <v>45284.078472222223</v>
      </c>
      <c r="E205" t="s">
        <v>96</v>
      </c>
      <c r="F205" t="s">
        <v>9</v>
      </c>
      <c r="G205">
        <v>2796</v>
      </c>
      <c r="H205" t="str">
        <f>VLOOKUP(B205,'Customers (2)'!$A$1:$F$2501,2,0)</f>
        <v>France</v>
      </c>
      <c r="I205" t="str">
        <f>VLOOKUP(B205,'Customers (2)'!$A$1:$F$2501,3,0)</f>
        <v>M</v>
      </c>
      <c r="J205">
        <f>VLOOKUP(B205,'Customers (2)'!$A$1:$F$2501,4,0)</f>
        <v>27</v>
      </c>
      <c r="K205" t="str">
        <f>VLOOKUP(B205,'Customers (2)'!$A$1:$F$2501,5,0)</f>
        <v>A</v>
      </c>
      <c r="L205" t="str">
        <f>VLOOKUP(B205,'Customers (2)'!$A$1:$F$2501,6,0)</f>
        <v>Young</v>
      </c>
      <c r="M205" t="str">
        <f t="shared" si="15"/>
        <v>December</v>
      </c>
      <c r="N205" t="str">
        <f t="shared" si="16"/>
        <v>Sunday</v>
      </c>
      <c r="O205" t="str">
        <f t="shared" si="17"/>
        <v>01:53:00</v>
      </c>
      <c r="P205">
        <f t="shared" si="18"/>
        <v>1</v>
      </c>
      <c r="Q205" t="str">
        <f>VLOOKUP(B205,'Analysis 1.3'!$AA$1:$AF$1454,5,FALSE)</f>
        <v>Repeat</v>
      </c>
      <c r="R205" t="str">
        <f>VLOOKUP(B205,'Analysis 1.3'!$AA$1:$AF$1454,6,FALSE)</f>
        <v>Recent</v>
      </c>
      <c r="S205">
        <f>VLOOKUP(B205,'Analysis 1.3'!$AA$1:$AF$1454,4,FALSE)</f>
        <v>7.9034722222204437</v>
      </c>
    </row>
    <row r="206" spans="1:19" x14ac:dyDescent="0.3">
      <c r="A206">
        <v>296324</v>
      </c>
      <c r="B206">
        <v>167</v>
      </c>
      <c r="C206" s="1" t="s">
        <v>101</v>
      </c>
      <c r="D206" s="2">
        <v>45059.964583333334</v>
      </c>
      <c r="E206" t="s">
        <v>191</v>
      </c>
      <c r="F206" t="s">
        <v>23</v>
      </c>
      <c r="G206">
        <v>5732</v>
      </c>
      <c r="H206" t="str">
        <f>VLOOKUP(B206,'Customers (2)'!$A$1:$F$2501,2,0)</f>
        <v>Australia</v>
      </c>
      <c r="I206" t="str">
        <f>VLOOKUP(B206,'Customers (2)'!$A$1:$F$2501,3,0)</f>
        <v>F</v>
      </c>
      <c r="J206">
        <f>VLOOKUP(B206,'Customers (2)'!$A$1:$F$2501,4,0)</f>
        <v>27</v>
      </c>
      <c r="K206" t="str">
        <f>VLOOKUP(B206,'Customers (2)'!$A$1:$F$2501,5,0)</f>
        <v>A</v>
      </c>
      <c r="L206" t="str">
        <f>VLOOKUP(B206,'Customers (2)'!$A$1:$F$2501,6,0)</f>
        <v>Young</v>
      </c>
      <c r="M206" t="str">
        <f t="shared" si="15"/>
        <v>May</v>
      </c>
      <c r="N206" t="str">
        <f t="shared" si="16"/>
        <v>Saturday</v>
      </c>
      <c r="O206" t="str">
        <f t="shared" si="17"/>
        <v>23:09:00</v>
      </c>
      <c r="P206">
        <f t="shared" si="18"/>
        <v>23</v>
      </c>
      <c r="Q206" t="str">
        <f>VLOOKUP(B206,'Analysis 1.3'!$AA$1:$AF$1454,5,FALSE)</f>
        <v>One time</v>
      </c>
      <c r="R206" t="str">
        <f>VLOOKUP(B206,'Analysis 1.3'!$AA$1:$AF$1454,6,FALSE)</f>
        <v>Lost</v>
      </c>
      <c r="S206">
        <f>VLOOKUP(B206,'Analysis 1.3'!$AA$1:$AF$1454,4,FALSE)</f>
        <v>232.01736111110949</v>
      </c>
    </row>
    <row r="207" spans="1:19" x14ac:dyDescent="0.3">
      <c r="A207">
        <v>1029432</v>
      </c>
      <c r="B207">
        <v>169</v>
      </c>
      <c r="C207" s="1" t="s">
        <v>100</v>
      </c>
      <c r="D207" s="3">
        <v>45148.960416666669</v>
      </c>
      <c r="E207" t="s">
        <v>97</v>
      </c>
      <c r="F207" t="s">
        <v>68</v>
      </c>
      <c r="G207">
        <v>9527</v>
      </c>
      <c r="H207" t="str">
        <f>VLOOKUP(B207,'Customers (2)'!$A$1:$F$2501,2,0)</f>
        <v>France</v>
      </c>
      <c r="I207" t="str">
        <f>VLOOKUP(B207,'Customers (2)'!$A$1:$F$2501,3,0)</f>
        <v>F</v>
      </c>
      <c r="J207">
        <f>VLOOKUP(B207,'Customers (2)'!$A$1:$F$2501,4,0)</f>
        <v>42</v>
      </c>
      <c r="K207" t="str">
        <f>VLOOKUP(B207,'Customers (2)'!$A$1:$F$2501,5,0)</f>
        <v>A</v>
      </c>
      <c r="L207" t="str">
        <f>VLOOKUP(B207,'Customers (2)'!$A$1:$F$2501,6,0)</f>
        <v>Middle</v>
      </c>
      <c r="M207" t="str">
        <f t="shared" si="15"/>
        <v>August</v>
      </c>
      <c r="N207" t="str">
        <f t="shared" si="16"/>
        <v>Thursday</v>
      </c>
      <c r="O207" t="str">
        <f t="shared" si="17"/>
        <v>23:03:00</v>
      </c>
      <c r="P207">
        <f t="shared" si="18"/>
        <v>23</v>
      </c>
      <c r="Q207" t="str">
        <f>VLOOKUP(B207,'Analysis 1.3'!$AA$1:$AF$1454,5,FALSE)</f>
        <v>One time</v>
      </c>
      <c r="R207" t="str">
        <f>VLOOKUP(B207,'Analysis 1.3'!$AA$1:$AF$1454,6,FALSE)</f>
        <v>Passive</v>
      </c>
      <c r="S207">
        <f>VLOOKUP(B207,'Analysis 1.3'!$AA$1:$AF$1454,4,FALSE)</f>
        <v>143.02152777777519</v>
      </c>
    </row>
    <row r="208" spans="1:19" x14ac:dyDescent="0.3">
      <c r="A208">
        <v>582139</v>
      </c>
      <c r="B208">
        <v>170</v>
      </c>
      <c r="C208" s="1" t="s">
        <v>107</v>
      </c>
      <c r="D208" s="2">
        <v>45195.089583333334</v>
      </c>
      <c r="E208" t="s">
        <v>97</v>
      </c>
      <c r="F208" t="s">
        <v>82</v>
      </c>
      <c r="G208">
        <v>2002</v>
      </c>
      <c r="H208" t="str">
        <f>VLOOKUP(B208,'Customers (2)'!$A$1:$F$2501,2,0)</f>
        <v>Italy</v>
      </c>
      <c r="I208" t="str">
        <f>VLOOKUP(B208,'Customers (2)'!$A$1:$F$2501,3,0)</f>
        <v>M</v>
      </c>
      <c r="J208">
        <f>VLOOKUP(B208,'Customers (2)'!$A$1:$F$2501,4,0)</f>
        <v>83</v>
      </c>
      <c r="K208" t="str">
        <f>VLOOKUP(B208,'Customers (2)'!$A$1:$F$2501,5,0)</f>
        <v>A</v>
      </c>
      <c r="L208" t="str">
        <f>VLOOKUP(B208,'Customers (2)'!$A$1:$F$2501,6,0)</f>
        <v>Senior</v>
      </c>
      <c r="M208" t="str">
        <f t="shared" si="15"/>
        <v>September</v>
      </c>
      <c r="N208" t="str">
        <f t="shared" si="16"/>
        <v>Tuesday</v>
      </c>
      <c r="O208" t="str">
        <f t="shared" si="17"/>
        <v>02:09:00</v>
      </c>
      <c r="P208">
        <f t="shared" si="18"/>
        <v>2</v>
      </c>
      <c r="Q208" t="str">
        <f>VLOOKUP(B208,'Analysis 1.3'!$AA$1:$AF$1454,5,FALSE)</f>
        <v>One time</v>
      </c>
      <c r="R208" t="str">
        <f>VLOOKUP(B208,'Analysis 1.3'!$AA$1:$AF$1454,6,FALSE)</f>
        <v>Passive</v>
      </c>
      <c r="S208">
        <f>VLOOKUP(B208,'Analysis 1.3'!$AA$1:$AF$1454,4,FALSE)</f>
        <v>96.892361111109494</v>
      </c>
    </row>
    <row r="209" spans="1:19" x14ac:dyDescent="0.3">
      <c r="A209">
        <v>670697</v>
      </c>
      <c r="B209">
        <v>171</v>
      </c>
      <c r="C209" s="1" t="s">
        <v>99</v>
      </c>
      <c r="D209" s="3">
        <v>45062.015972222223</v>
      </c>
      <c r="E209" t="s">
        <v>191</v>
      </c>
      <c r="F209" t="s">
        <v>21</v>
      </c>
      <c r="G209">
        <v>4251</v>
      </c>
      <c r="H209" t="str">
        <f>VLOOKUP(B209,'Customers (2)'!$A$1:$F$2501,2,0)</f>
        <v>USA</v>
      </c>
      <c r="I209" t="str">
        <f>VLOOKUP(B209,'Customers (2)'!$A$1:$F$2501,3,0)</f>
        <v>M</v>
      </c>
      <c r="J209">
        <f>VLOOKUP(B209,'Customers (2)'!$A$1:$F$2501,4,0)</f>
        <v>31</v>
      </c>
      <c r="K209" t="str">
        <f>VLOOKUP(B209,'Customers (2)'!$A$1:$F$2501,5,0)</f>
        <v>A</v>
      </c>
      <c r="L209" t="str">
        <f>VLOOKUP(B209,'Customers (2)'!$A$1:$F$2501,6,0)</f>
        <v>Young</v>
      </c>
      <c r="M209" t="str">
        <f t="shared" si="15"/>
        <v>May</v>
      </c>
      <c r="N209" t="str">
        <f t="shared" si="16"/>
        <v>Tuesday</v>
      </c>
      <c r="O209" t="str">
        <f t="shared" si="17"/>
        <v>00:23:00</v>
      </c>
      <c r="P209">
        <f t="shared" si="18"/>
        <v>0</v>
      </c>
      <c r="Q209" t="str">
        <f>VLOOKUP(B209,'Analysis 1.3'!$AA$1:$AF$1454,5,FALSE)</f>
        <v>One time</v>
      </c>
      <c r="R209" t="str">
        <f>VLOOKUP(B209,'Analysis 1.3'!$AA$1:$AF$1454,6,FALSE)</f>
        <v>Lost</v>
      </c>
      <c r="S209">
        <f>VLOOKUP(B209,'Analysis 1.3'!$AA$1:$AF$1454,4,FALSE)</f>
        <v>229.96597222222044</v>
      </c>
    </row>
    <row r="210" spans="1:19" x14ac:dyDescent="0.3">
      <c r="A210">
        <v>40114</v>
      </c>
      <c r="B210">
        <v>172</v>
      </c>
      <c r="C210" s="1" t="s">
        <v>99</v>
      </c>
      <c r="D210" s="2">
        <v>45193.05</v>
      </c>
      <c r="E210" t="s">
        <v>97</v>
      </c>
      <c r="F210" t="s">
        <v>11</v>
      </c>
      <c r="G210">
        <v>1841</v>
      </c>
      <c r="H210" t="str">
        <f>VLOOKUP(B210,'Customers (2)'!$A$1:$F$2501,2,0)</f>
        <v>USA</v>
      </c>
      <c r="I210" t="str">
        <f>VLOOKUP(B210,'Customers (2)'!$A$1:$F$2501,3,0)</f>
        <v>M</v>
      </c>
      <c r="J210">
        <f>VLOOKUP(B210,'Customers (2)'!$A$1:$F$2501,4,0)</f>
        <v>36</v>
      </c>
      <c r="K210" t="str">
        <f>VLOOKUP(B210,'Customers (2)'!$A$1:$F$2501,5,0)</f>
        <v>A</v>
      </c>
      <c r="L210" t="str">
        <f>VLOOKUP(B210,'Customers (2)'!$A$1:$F$2501,6,0)</f>
        <v>Middle</v>
      </c>
      <c r="M210" t="str">
        <f t="shared" si="15"/>
        <v>September</v>
      </c>
      <c r="N210" t="str">
        <f t="shared" si="16"/>
        <v>Sunday</v>
      </c>
      <c r="O210" t="str">
        <f t="shared" si="17"/>
        <v>01:12:00</v>
      </c>
      <c r="P210">
        <f t="shared" si="18"/>
        <v>1</v>
      </c>
      <c r="Q210" t="str">
        <f>VLOOKUP(B210,'Analysis 1.3'!$AA$1:$AF$1454,5,FALSE)</f>
        <v>Repeat</v>
      </c>
      <c r="R210" t="str">
        <f>VLOOKUP(B210,'Analysis 1.3'!$AA$1:$AF$1454,6,FALSE)</f>
        <v>Passive</v>
      </c>
      <c r="S210">
        <f>VLOOKUP(B210,'Analysis 1.3'!$AA$1:$AF$1454,4,FALSE)</f>
        <v>98.931944444440887</v>
      </c>
    </row>
    <row r="211" spans="1:19" x14ac:dyDescent="0.3">
      <c r="A211">
        <v>463922</v>
      </c>
      <c r="B211">
        <v>172</v>
      </c>
      <c r="C211" s="1" t="s">
        <v>99</v>
      </c>
      <c r="D211" s="2">
        <v>45192.045138888891</v>
      </c>
      <c r="E211" t="s">
        <v>98</v>
      </c>
      <c r="F211" t="s">
        <v>30</v>
      </c>
      <c r="G211">
        <v>484</v>
      </c>
      <c r="H211" t="str">
        <f>VLOOKUP(B211,'Customers (2)'!$A$1:$F$2501,2,0)</f>
        <v>USA</v>
      </c>
      <c r="I211" t="str">
        <f>VLOOKUP(B211,'Customers (2)'!$A$1:$F$2501,3,0)</f>
        <v>M</v>
      </c>
      <c r="J211">
        <f>VLOOKUP(B211,'Customers (2)'!$A$1:$F$2501,4,0)</f>
        <v>36</v>
      </c>
      <c r="K211" t="str">
        <f>VLOOKUP(B211,'Customers (2)'!$A$1:$F$2501,5,0)</f>
        <v>A</v>
      </c>
      <c r="L211" t="str">
        <f>VLOOKUP(B211,'Customers (2)'!$A$1:$F$2501,6,0)</f>
        <v>Middle</v>
      </c>
      <c r="M211" t="str">
        <f t="shared" si="15"/>
        <v>September</v>
      </c>
      <c r="N211" t="str">
        <f t="shared" si="16"/>
        <v>Saturday</v>
      </c>
      <c r="O211" t="str">
        <f t="shared" si="17"/>
        <v>01:05:00</v>
      </c>
      <c r="P211">
        <f t="shared" si="18"/>
        <v>1</v>
      </c>
      <c r="Q211" t="str">
        <f>VLOOKUP(B211,'Analysis 1.3'!$AA$1:$AF$1454,5,FALSE)</f>
        <v>Repeat</v>
      </c>
      <c r="R211" t="str">
        <f>VLOOKUP(B211,'Analysis 1.3'!$AA$1:$AF$1454,6,FALSE)</f>
        <v>Passive</v>
      </c>
      <c r="S211">
        <f>VLOOKUP(B211,'Analysis 1.3'!$AA$1:$AF$1454,4,FALSE)</f>
        <v>98.931944444440887</v>
      </c>
    </row>
    <row r="212" spans="1:19" x14ac:dyDescent="0.3">
      <c r="A212">
        <v>320353</v>
      </c>
      <c r="B212">
        <v>173</v>
      </c>
      <c r="C212" s="1" t="s">
        <v>113</v>
      </c>
      <c r="D212" s="2">
        <v>45071.02847222222</v>
      </c>
      <c r="E212" t="s">
        <v>97</v>
      </c>
      <c r="F212" t="s">
        <v>11</v>
      </c>
      <c r="G212">
        <v>7229</v>
      </c>
      <c r="H212" t="str">
        <f>VLOOKUP(B212,'Customers (2)'!$A$1:$F$2501,2,0)</f>
        <v>India</v>
      </c>
      <c r="I212" t="str">
        <f>VLOOKUP(B212,'Customers (2)'!$A$1:$F$2501,3,0)</f>
        <v>M</v>
      </c>
      <c r="J212">
        <f>VLOOKUP(B212,'Customers (2)'!$A$1:$F$2501,4,0)</f>
        <v>59</v>
      </c>
      <c r="K212" t="str">
        <f>VLOOKUP(B212,'Customers (2)'!$A$1:$F$2501,5,0)</f>
        <v>A</v>
      </c>
      <c r="L212" t="str">
        <f>VLOOKUP(B212,'Customers (2)'!$A$1:$F$2501,6,0)</f>
        <v>Middle</v>
      </c>
      <c r="M212" t="str">
        <f t="shared" si="15"/>
        <v>May</v>
      </c>
      <c r="N212" t="str">
        <f t="shared" si="16"/>
        <v>Thursday</v>
      </c>
      <c r="O212" t="str">
        <f t="shared" si="17"/>
        <v>00:41:00</v>
      </c>
      <c r="P212">
        <f t="shared" si="18"/>
        <v>0</v>
      </c>
      <c r="Q212" t="str">
        <f>VLOOKUP(B212,'Analysis 1.3'!$AA$1:$AF$1454,5,FALSE)</f>
        <v>Repeat</v>
      </c>
      <c r="R212" t="str">
        <f>VLOOKUP(B212,'Analysis 1.3'!$AA$1:$AF$1454,6,FALSE)</f>
        <v>Recent</v>
      </c>
      <c r="S212">
        <f>VLOOKUP(B212,'Analysis 1.3'!$AA$1:$AF$1454,4,FALSE)</f>
        <v>63.956944444442343</v>
      </c>
    </row>
    <row r="213" spans="1:19" x14ac:dyDescent="0.3">
      <c r="A213">
        <v>563443</v>
      </c>
      <c r="B213">
        <v>173</v>
      </c>
      <c r="C213" s="1" t="s">
        <v>113</v>
      </c>
      <c r="D213" s="2">
        <v>45228.025000000001</v>
      </c>
      <c r="E213" t="s">
        <v>96</v>
      </c>
      <c r="F213" t="s">
        <v>4</v>
      </c>
      <c r="G213">
        <v>8023</v>
      </c>
      <c r="H213" t="str">
        <f>VLOOKUP(B213,'Customers (2)'!$A$1:$F$2501,2,0)</f>
        <v>India</v>
      </c>
      <c r="I213" t="str">
        <f>VLOOKUP(B213,'Customers (2)'!$A$1:$F$2501,3,0)</f>
        <v>M</v>
      </c>
      <c r="J213">
        <f>VLOOKUP(B213,'Customers (2)'!$A$1:$F$2501,4,0)</f>
        <v>59</v>
      </c>
      <c r="K213" t="str">
        <f>VLOOKUP(B213,'Customers (2)'!$A$1:$F$2501,5,0)</f>
        <v>A</v>
      </c>
      <c r="L213" t="str">
        <f>VLOOKUP(B213,'Customers (2)'!$A$1:$F$2501,6,0)</f>
        <v>Middle</v>
      </c>
      <c r="M213" t="str">
        <f t="shared" si="15"/>
        <v>October</v>
      </c>
      <c r="N213" t="str">
        <f t="shared" si="16"/>
        <v>Sunday</v>
      </c>
      <c r="O213" t="str">
        <f t="shared" si="17"/>
        <v>00:36:00</v>
      </c>
      <c r="P213">
        <f t="shared" si="18"/>
        <v>0</v>
      </c>
      <c r="Q213" t="str">
        <f>VLOOKUP(B213,'Analysis 1.3'!$AA$1:$AF$1454,5,FALSE)</f>
        <v>Repeat</v>
      </c>
      <c r="R213" t="str">
        <f>VLOOKUP(B213,'Analysis 1.3'!$AA$1:$AF$1454,6,FALSE)</f>
        <v>Recent</v>
      </c>
      <c r="S213">
        <f>VLOOKUP(B213,'Analysis 1.3'!$AA$1:$AF$1454,4,FALSE)</f>
        <v>63.956944444442343</v>
      </c>
    </row>
    <row r="214" spans="1:19" x14ac:dyDescent="0.3">
      <c r="A214">
        <v>640945</v>
      </c>
      <c r="B214">
        <v>174</v>
      </c>
      <c r="C214" s="1" t="s">
        <v>107</v>
      </c>
      <c r="D214" s="2">
        <v>45062.006249999999</v>
      </c>
      <c r="E214" t="s">
        <v>191</v>
      </c>
      <c r="F214" t="s">
        <v>36</v>
      </c>
      <c r="G214">
        <v>5492</v>
      </c>
      <c r="H214" t="str">
        <f>VLOOKUP(B214,'Customers (2)'!$A$1:$F$2501,2,0)</f>
        <v>Italy</v>
      </c>
      <c r="I214" t="str">
        <f>VLOOKUP(B214,'Customers (2)'!$A$1:$F$2501,3,0)</f>
        <v>M</v>
      </c>
      <c r="J214">
        <f>VLOOKUP(B214,'Customers (2)'!$A$1:$F$2501,4,0)</f>
        <v>68</v>
      </c>
      <c r="K214" t="str">
        <f>VLOOKUP(B214,'Customers (2)'!$A$1:$F$2501,5,0)</f>
        <v>A</v>
      </c>
      <c r="L214" t="str">
        <f>VLOOKUP(B214,'Customers (2)'!$A$1:$F$2501,6,0)</f>
        <v>Senior</v>
      </c>
      <c r="M214" t="str">
        <f t="shared" si="15"/>
        <v>May</v>
      </c>
      <c r="N214" t="str">
        <f t="shared" si="16"/>
        <v>Tuesday</v>
      </c>
      <c r="O214" t="str">
        <f t="shared" si="17"/>
        <v>00:09:00</v>
      </c>
      <c r="P214">
        <f t="shared" si="18"/>
        <v>0</v>
      </c>
      <c r="Q214" t="str">
        <f>VLOOKUP(B214,'Analysis 1.3'!$AA$1:$AF$1454,5,FALSE)</f>
        <v>Repeat</v>
      </c>
      <c r="R214" t="str">
        <f>VLOOKUP(B214,'Analysis 1.3'!$AA$1:$AF$1454,6,FALSE)</f>
        <v>Lost</v>
      </c>
      <c r="S214">
        <f>VLOOKUP(B214,'Analysis 1.3'!$AA$1:$AF$1454,4,FALSE)</f>
        <v>200.01388888889051</v>
      </c>
    </row>
    <row r="215" spans="1:19" x14ac:dyDescent="0.3">
      <c r="A215">
        <v>1155724</v>
      </c>
      <c r="B215">
        <v>174</v>
      </c>
      <c r="C215" s="1" t="s">
        <v>107</v>
      </c>
      <c r="D215" s="3">
        <v>45091.968055555553</v>
      </c>
      <c r="E215" t="s">
        <v>96</v>
      </c>
      <c r="F215" t="s">
        <v>43</v>
      </c>
      <c r="G215">
        <v>2828</v>
      </c>
      <c r="H215" t="str">
        <f>VLOOKUP(B215,'Customers (2)'!$A$1:$F$2501,2,0)</f>
        <v>Italy</v>
      </c>
      <c r="I215" t="str">
        <f>VLOOKUP(B215,'Customers (2)'!$A$1:$F$2501,3,0)</f>
        <v>M</v>
      </c>
      <c r="J215">
        <f>VLOOKUP(B215,'Customers (2)'!$A$1:$F$2501,4,0)</f>
        <v>68</v>
      </c>
      <c r="K215" t="str">
        <f>VLOOKUP(B215,'Customers (2)'!$A$1:$F$2501,5,0)</f>
        <v>A</v>
      </c>
      <c r="L215" t="str">
        <f>VLOOKUP(B215,'Customers (2)'!$A$1:$F$2501,6,0)</f>
        <v>Senior</v>
      </c>
      <c r="M215" t="str">
        <f t="shared" si="15"/>
        <v>June</v>
      </c>
      <c r="N215" t="str">
        <f t="shared" si="16"/>
        <v>Wednesday</v>
      </c>
      <c r="O215" t="str">
        <f t="shared" si="17"/>
        <v>23:14:00</v>
      </c>
      <c r="P215">
        <f t="shared" si="18"/>
        <v>23</v>
      </c>
      <c r="Q215" t="str">
        <f>VLOOKUP(B215,'Analysis 1.3'!$AA$1:$AF$1454,5,FALSE)</f>
        <v>Repeat</v>
      </c>
      <c r="R215" t="str">
        <f>VLOOKUP(B215,'Analysis 1.3'!$AA$1:$AF$1454,6,FALSE)</f>
        <v>Lost</v>
      </c>
      <c r="S215">
        <f>VLOOKUP(B215,'Analysis 1.3'!$AA$1:$AF$1454,4,FALSE)</f>
        <v>200.01388888889051</v>
      </c>
    </row>
    <row r="216" spans="1:19" x14ac:dyDescent="0.3">
      <c r="A216">
        <v>698048</v>
      </c>
      <c r="B216">
        <v>175</v>
      </c>
      <c r="C216" s="1" t="s">
        <v>99</v>
      </c>
      <c r="D216" s="3">
        <v>45234.074999999997</v>
      </c>
      <c r="E216" t="s">
        <v>96</v>
      </c>
      <c r="F216" t="s">
        <v>27</v>
      </c>
      <c r="G216">
        <v>731</v>
      </c>
      <c r="H216" t="str">
        <f>VLOOKUP(B216,'Customers (2)'!$A$1:$F$2501,2,0)</f>
        <v>USA</v>
      </c>
      <c r="I216" t="str">
        <f>VLOOKUP(B216,'Customers (2)'!$A$1:$F$2501,3,0)</f>
        <v>M</v>
      </c>
      <c r="J216">
        <f>VLOOKUP(B216,'Customers (2)'!$A$1:$F$2501,4,0)</f>
        <v>70</v>
      </c>
      <c r="K216" t="str">
        <f>VLOOKUP(B216,'Customers (2)'!$A$1:$F$2501,5,0)</f>
        <v>A</v>
      </c>
      <c r="L216" t="str">
        <f>VLOOKUP(B216,'Customers (2)'!$A$1:$F$2501,6,0)</f>
        <v>Senior</v>
      </c>
      <c r="M216" t="str">
        <f t="shared" si="15"/>
        <v>November</v>
      </c>
      <c r="N216" t="str">
        <f t="shared" si="16"/>
        <v>Saturday</v>
      </c>
      <c r="O216" t="str">
        <f t="shared" si="17"/>
        <v>01:48:00</v>
      </c>
      <c r="P216">
        <f t="shared" si="18"/>
        <v>1</v>
      </c>
      <c r="Q216" t="str">
        <f>VLOOKUP(B216,'Analysis 1.3'!$AA$1:$AF$1454,5,FALSE)</f>
        <v>One time</v>
      </c>
      <c r="R216" t="str">
        <f>VLOOKUP(B216,'Analysis 1.3'!$AA$1:$AF$1454,6,FALSE)</f>
        <v>Recent</v>
      </c>
      <c r="S216">
        <f>VLOOKUP(B216,'Analysis 1.3'!$AA$1:$AF$1454,4,FALSE)</f>
        <v>57.906944444446708</v>
      </c>
    </row>
    <row r="217" spans="1:19" x14ac:dyDescent="0.3">
      <c r="A217">
        <v>1424927</v>
      </c>
      <c r="B217">
        <v>176</v>
      </c>
      <c r="C217" s="1" t="s">
        <v>100</v>
      </c>
      <c r="D217" s="3">
        <v>45264.003472222219</v>
      </c>
      <c r="E217" t="s">
        <v>98</v>
      </c>
      <c r="F217" t="s">
        <v>61</v>
      </c>
      <c r="G217">
        <v>9104</v>
      </c>
      <c r="H217" t="str">
        <f>VLOOKUP(B217,'Customers (2)'!$A$1:$F$2501,2,0)</f>
        <v>France</v>
      </c>
      <c r="I217" t="str">
        <f>VLOOKUP(B217,'Customers (2)'!$A$1:$F$2501,3,0)</f>
        <v>M</v>
      </c>
      <c r="J217">
        <f>VLOOKUP(B217,'Customers (2)'!$A$1:$F$2501,4,0)</f>
        <v>46</v>
      </c>
      <c r="K217" t="str">
        <f>VLOOKUP(B217,'Customers (2)'!$A$1:$F$2501,5,0)</f>
        <v>A</v>
      </c>
      <c r="L217" t="str">
        <f>VLOOKUP(B217,'Customers (2)'!$A$1:$F$2501,6,0)</f>
        <v>Middle</v>
      </c>
      <c r="M217" t="str">
        <f t="shared" si="15"/>
        <v>December</v>
      </c>
      <c r="N217" t="str">
        <f t="shared" si="16"/>
        <v>Monday</v>
      </c>
      <c r="O217" t="str">
        <f t="shared" si="17"/>
        <v>00:05:00</v>
      </c>
      <c r="P217">
        <f t="shared" si="18"/>
        <v>0</v>
      </c>
      <c r="Q217" t="str">
        <f>VLOOKUP(B217,'Analysis 1.3'!$AA$1:$AF$1454,5,FALSE)</f>
        <v>One time</v>
      </c>
      <c r="R217" t="str">
        <f>VLOOKUP(B217,'Analysis 1.3'!$AA$1:$AF$1454,6,FALSE)</f>
        <v>Recent</v>
      </c>
      <c r="S217">
        <f>VLOOKUP(B217,'Analysis 1.3'!$AA$1:$AF$1454,4,FALSE)</f>
        <v>27.978472222224809</v>
      </c>
    </row>
    <row r="218" spans="1:19" x14ac:dyDescent="0.3">
      <c r="A218">
        <v>299065</v>
      </c>
      <c r="B218">
        <v>177</v>
      </c>
      <c r="C218" s="1" t="s">
        <v>113</v>
      </c>
      <c r="D218" s="2">
        <v>45027.949305555558</v>
      </c>
      <c r="E218" t="s">
        <v>96</v>
      </c>
      <c r="F218" t="s">
        <v>20</v>
      </c>
      <c r="G218">
        <v>7292</v>
      </c>
      <c r="H218" t="str">
        <f>VLOOKUP(B218,'Customers (2)'!$A$1:$F$2501,2,0)</f>
        <v>India</v>
      </c>
      <c r="I218" t="str">
        <f>VLOOKUP(B218,'Customers (2)'!$A$1:$F$2501,3,0)</f>
        <v>M</v>
      </c>
      <c r="J218">
        <f>VLOOKUP(B218,'Customers (2)'!$A$1:$F$2501,4,0)</f>
        <v>75</v>
      </c>
      <c r="K218" t="str">
        <f>VLOOKUP(B218,'Customers (2)'!$A$1:$F$2501,5,0)</f>
        <v>A</v>
      </c>
      <c r="L218" t="str">
        <f>VLOOKUP(B218,'Customers (2)'!$A$1:$F$2501,6,0)</f>
        <v>Senior</v>
      </c>
      <c r="M218" t="str">
        <f t="shared" si="15"/>
        <v>April</v>
      </c>
      <c r="N218" t="str">
        <f t="shared" si="16"/>
        <v>Tuesday</v>
      </c>
      <c r="O218" t="str">
        <f t="shared" si="17"/>
        <v>22:47:00</v>
      </c>
      <c r="P218">
        <f t="shared" si="18"/>
        <v>22</v>
      </c>
      <c r="Q218" t="str">
        <f>VLOOKUP(B218,'Analysis 1.3'!$AA$1:$AF$1454,5,FALSE)</f>
        <v>Repeat</v>
      </c>
      <c r="R218" t="str">
        <f>VLOOKUP(B218,'Analysis 1.3'!$AA$1:$AF$1454,6,FALSE)</f>
        <v>Recent</v>
      </c>
      <c r="S218">
        <f>VLOOKUP(B218,'Analysis 1.3'!$AA$1:$AF$1454,4,FALSE)</f>
        <v>76.997916666667152</v>
      </c>
    </row>
    <row r="219" spans="1:19" x14ac:dyDescent="0.3">
      <c r="A219">
        <v>661822</v>
      </c>
      <c r="B219">
        <v>177</v>
      </c>
      <c r="C219" s="1" t="s">
        <v>113</v>
      </c>
      <c r="D219" s="2">
        <v>45214.984027777777</v>
      </c>
      <c r="E219" t="s">
        <v>191</v>
      </c>
      <c r="F219" t="s">
        <v>34</v>
      </c>
      <c r="G219">
        <v>2352</v>
      </c>
      <c r="H219" t="str">
        <f>VLOOKUP(B219,'Customers (2)'!$A$1:$F$2501,2,0)</f>
        <v>India</v>
      </c>
      <c r="I219" t="str">
        <f>VLOOKUP(B219,'Customers (2)'!$A$1:$F$2501,3,0)</f>
        <v>M</v>
      </c>
      <c r="J219">
        <f>VLOOKUP(B219,'Customers (2)'!$A$1:$F$2501,4,0)</f>
        <v>75</v>
      </c>
      <c r="K219" t="str">
        <f>VLOOKUP(B219,'Customers (2)'!$A$1:$F$2501,5,0)</f>
        <v>A</v>
      </c>
      <c r="L219" t="str">
        <f>VLOOKUP(B219,'Customers (2)'!$A$1:$F$2501,6,0)</f>
        <v>Senior</v>
      </c>
      <c r="M219" t="str">
        <f t="shared" si="15"/>
        <v>October</v>
      </c>
      <c r="N219" t="str">
        <f t="shared" si="16"/>
        <v>Sunday</v>
      </c>
      <c r="O219" t="str">
        <f t="shared" si="17"/>
        <v>23:37:00</v>
      </c>
      <c r="P219">
        <f t="shared" si="18"/>
        <v>23</v>
      </c>
      <c r="Q219" t="str">
        <f>VLOOKUP(B219,'Analysis 1.3'!$AA$1:$AF$1454,5,FALSE)</f>
        <v>Repeat</v>
      </c>
      <c r="R219" t="str">
        <f>VLOOKUP(B219,'Analysis 1.3'!$AA$1:$AF$1454,6,FALSE)</f>
        <v>Recent</v>
      </c>
      <c r="S219">
        <f>VLOOKUP(B219,'Analysis 1.3'!$AA$1:$AF$1454,4,FALSE)</f>
        <v>76.997916666667152</v>
      </c>
    </row>
    <row r="220" spans="1:19" x14ac:dyDescent="0.3">
      <c r="A220">
        <v>983456</v>
      </c>
      <c r="B220">
        <v>177</v>
      </c>
      <c r="C220" s="1" t="s">
        <v>113</v>
      </c>
      <c r="D220" s="3">
        <v>45041.067361111112</v>
      </c>
      <c r="E220" t="s">
        <v>96</v>
      </c>
      <c r="F220" t="s">
        <v>15</v>
      </c>
      <c r="G220">
        <v>2938</v>
      </c>
      <c r="H220" t="str">
        <f>VLOOKUP(B220,'Customers (2)'!$A$1:$F$2501,2,0)</f>
        <v>India</v>
      </c>
      <c r="I220" t="str">
        <f>VLOOKUP(B220,'Customers (2)'!$A$1:$F$2501,3,0)</f>
        <v>M</v>
      </c>
      <c r="J220">
        <f>VLOOKUP(B220,'Customers (2)'!$A$1:$F$2501,4,0)</f>
        <v>75</v>
      </c>
      <c r="K220" t="str">
        <f>VLOOKUP(B220,'Customers (2)'!$A$1:$F$2501,5,0)</f>
        <v>A</v>
      </c>
      <c r="L220" t="str">
        <f>VLOOKUP(B220,'Customers (2)'!$A$1:$F$2501,6,0)</f>
        <v>Senior</v>
      </c>
      <c r="M220" t="str">
        <f t="shared" si="15"/>
        <v>April</v>
      </c>
      <c r="N220" t="str">
        <f t="shared" si="16"/>
        <v>Tuesday</v>
      </c>
      <c r="O220" t="str">
        <f t="shared" si="17"/>
        <v>01:37:00</v>
      </c>
      <c r="P220">
        <f t="shared" si="18"/>
        <v>1</v>
      </c>
      <c r="Q220" t="str">
        <f>VLOOKUP(B220,'Analysis 1.3'!$AA$1:$AF$1454,5,FALSE)</f>
        <v>Repeat</v>
      </c>
      <c r="R220" t="str">
        <f>VLOOKUP(B220,'Analysis 1.3'!$AA$1:$AF$1454,6,FALSE)</f>
        <v>Recent</v>
      </c>
      <c r="S220">
        <f>VLOOKUP(B220,'Analysis 1.3'!$AA$1:$AF$1454,4,FALSE)</f>
        <v>76.997916666667152</v>
      </c>
    </row>
    <row r="221" spans="1:19" x14ac:dyDescent="0.3">
      <c r="A221">
        <v>477337</v>
      </c>
      <c r="B221">
        <v>178</v>
      </c>
      <c r="C221" s="1" t="s">
        <v>113</v>
      </c>
      <c r="D221" s="2">
        <v>44950.954861111109</v>
      </c>
      <c r="E221" t="s">
        <v>97</v>
      </c>
      <c r="F221" t="s">
        <v>27</v>
      </c>
      <c r="G221">
        <v>8277</v>
      </c>
      <c r="H221" t="str">
        <f>VLOOKUP(B221,'Customers (2)'!$A$1:$F$2501,2,0)</f>
        <v>India</v>
      </c>
      <c r="I221" t="str">
        <f>VLOOKUP(B221,'Customers (2)'!$A$1:$F$2501,3,0)</f>
        <v>F</v>
      </c>
      <c r="J221">
        <f>VLOOKUP(B221,'Customers (2)'!$A$1:$F$2501,4,0)</f>
        <v>24</v>
      </c>
      <c r="K221" t="str">
        <f>VLOOKUP(B221,'Customers (2)'!$A$1:$F$2501,5,0)</f>
        <v>A</v>
      </c>
      <c r="L221" t="str">
        <f>VLOOKUP(B221,'Customers (2)'!$A$1:$F$2501,6,0)</f>
        <v>Young</v>
      </c>
      <c r="M221" t="str">
        <f t="shared" si="15"/>
        <v>January</v>
      </c>
      <c r="N221" t="str">
        <f t="shared" si="16"/>
        <v>Tuesday</v>
      </c>
      <c r="O221" t="str">
        <f t="shared" si="17"/>
        <v>22:55:00</v>
      </c>
      <c r="P221">
        <f t="shared" si="18"/>
        <v>22</v>
      </c>
      <c r="Q221" t="str">
        <f>VLOOKUP(B221,'Analysis 1.3'!$AA$1:$AF$1454,5,FALSE)</f>
        <v>Repeat</v>
      </c>
      <c r="R221" t="str">
        <f>VLOOKUP(B221,'Analysis 1.3'!$AA$1:$AF$1454,6,FALSE)</f>
        <v>Lost</v>
      </c>
      <c r="S221">
        <f>VLOOKUP(B221,'Analysis 1.3'!$AA$1:$AF$1454,4,FALSE)</f>
        <v>213.91458333333139</v>
      </c>
    </row>
    <row r="222" spans="1:19" x14ac:dyDescent="0.3">
      <c r="A222">
        <v>514550</v>
      </c>
      <c r="B222">
        <v>178</v>
      </c>
      <c r="C222" s="1" t="s">
        <v>113</v>
      </c>
      <c r="D222" s="2">
        <v>45078.067361111112</v>
      </c>
      <c r="E222" t="s">
        <v>97</v>
      </c>
      <c r="F222" t="s">
        <v>68</v>
      </c>
      <c r="G222">
        <v>9871</v>
      </c>
      <c r="H222" t="str">
        <f>VLOOKUP(B222,'Customers (2)'!$A$1:$F$2501,2,0)</f>
        <v>India</v>
      </c>
      <c r="I222" t="str">
        <f>VLOOKUP(B222,'Customers (2)'!$A$1:$F$2501,3,0)</f>
        <v>F</v>
      </c>
      <c r="J222">
        <f>VLOOKUP(B222,'Customers (2)'!$A$1:$F$2501,4,0)</f>
        <v>24</v>
      </c>
      <c r="K222" t="str">
        <f>VLOOKUP(B222,'Customers (2)'!$A$1:$F$2501,5,0)</f>
        <v>A</v>
      </c>
      <c r="L222" t="str">
        <f>VLOOKUP(B222,'Customers (2)'!$A$1:$F$2501,6,0)</f>
        <v>Young</v>
      </c>
      <c r="M222" t="str">
        <f t="shared" si="15"/>
        <v>June</v>
      </c>
      <c r="N222" t="str">
        <f t="shared" si="16"/>
        <v>Thursday</v>
      </c>
      <c r="O222" t="str">
        <f t="shared" si="17"/>
        <v>01:37:00</v>
      </c>
      <c r="P222">
        <f t="shared" si="18"/>
        <v>1</v>
      </c>
      <c r="Q222" t="str">
        <f>VLOOKUP(B222,'Analysis 1.3'!$AA$1:$AF$1454,5,FALSE)</f>
        <v>Repeat</v>
      </c>
      <c r="R222" t="str">
        <f>VLOOKUP(B222,'Analysis 1.3'!$AA$1:$AF$1454,6,FALSE)</f>
        <v>Lost</v>
      </c>
      <c r="S222">
        <f>VLOOKUP(B222,'Analysis 1.3'!$AA$1:$AF$1454,4,FALSE)</f>
        <v>213.91458333333139</v>
      </c>
    </row>
    <row r="223" spans="1:19" x14ac:dyDescent="0.3">
      <c r="A223">
        <v>1156199</v>
      </c>
      <c r="B223">
        <v>179</v>
      </c>
      <c r="C223" s="1" t="s">
        <v>100</v>
      </c>
      <c r="D223" s="3">
        <v>45147.007638888892</v>
      </c>
      <c r="E223" t="s">
        <v>98</v>
      </c>
      <c r="F223" t="s">
        <v>22</v>
      </c>
      <c r="G223">
        <v>893</v>
      </c>
      <c r="H223" t="str">
        <f>VLOOKUP(B223,'Customers (2)'!$A$1:$F$2501,2,0)</f>
        <v>France</v>
      </c>
      <c r="I223" t="str">
        <f>VLOOKUP(B223,'Customers (2)'!$A$1:$F$2501,3,0)</f>
        <v>F</v>
      </c>
      <c r="J223">
        <f>VLOOKUP(B223,'Customers (2)'!$A$1:$F$2501,4,0)</f>
        <v>27</v>
      </c>
      <c r="K223" t="str">
        <f>VLOOKUP(B223,'Customers (2)'!$A$1:$F$2501,5,0)</f>
        <v>A</v>
      </c>
      <c r="L223" t="str">
        <f>VLOOKUP(B223,'Customers (2)'!$A$1:$F$2501,6,0)</f>
        <v>Young</v>
      </c>
      <c r="M223" t="str">
        <f t="shared" si="15"/>
        <v>August</v>
      </c>
      <c r="N223" t="str">
        <f t="shared" si="16"/>
        <v>Wednesday</v>
      </c>
      <c r="O223" t="str">
        <f t="shared" si="17"/>
        <v>00:11:00</v>
      </c>
      <c r="P223">
        <f t="shared" si="18"/>
        <v>0</v>
      </c>
      <c r="Q223" t="str">
        <f>VLOOKUP(B223,'Analysis 1.3'!$AA$1:$AF$1454,5,FALSE)</f>
        <v>One time</v>
      </c>
      <c r="R223" t="str">
        <f>VLOOKUP(B223,'Analysis 1.3'!$AA$1:$AF$1454,6,FALSE)</f>
        <v>Passive</v>
      </c>
      <c r="S223">
        <f>VLOOKUP(B223,'Analysis 1.3'!$AA$1:$AF$1454,4,FALSE)</f>
        <v>144.97430555555184</v>
      </c>
    </row>
    <row r="224" spans="1:19" x14ac:dyDescent="0.3">
      <c r="A224">
        <v>479589</v>
      </c>
      <c r="B224">
        <v>180</v>
      </c>
      <c r="C224" s="1" t="s">
        <v>99</v>
      </c>
      <c r="D224" s="2">
        <v>45011.991666666669</v>
      </c>
      <c r="E224" t="s">
        <v>96</v>
      </c>
      <c r="F224" t="s">
        <v>81</v>
      </c>
      <c r="G224">
        <v>9486</v>
      </c>
      <c r="H224" t="str">
        <f>VLOOKUP(B224,'Customers (2)'!$A$1:$F$2501,2,0)</f>
        <v>USA</v>
      </c>
      <c r="I224" t="str">
        <f>VLOOKUP(B224,'Customers (2)'!$A$1:$F$2501,3,0)</f>
        <v>F</v>
      </c>
      <c r="J224">
        <f>VLOOKUP(B224,'Customers (2)'!$A$1:$F$2501,4,0)</f>
        <v>81</v>
      </c>
      <c r="K224" t="str">
        <f>VLOOKUP(B224,'Customers (2)'!$A$1:$F$2501,5,0)</f>
        <v>A</v>
      </c>
      <c r="L224" t="str">
        <f>VLOOKUP(B224,'Customers (2)'!$A$1:$F$2501,6,0)</f>
        <v>Senior</v>
      </c>
      <c r="M224" t="str">
        <f t="shared" si="15"/>
        <v>March</v>
      </c>
      <c r="N224" t="str">
        <f t="shared" si="16"/>
        <v>Sunday</v>
      </c>
      <c r="O224" t="str">
        <f t="shared" si="17"/>
        <v>23:48:00</v>
      </c>
      <c r="P224">
        <f t="shared" si="18"/>
        <v>23</v>
      </c>
      <c r="Q224" t="str">
        <f>VLOOKUP(B224,'Analysis 1.3'!$AA$1:$AF$1454,5,FALSE)</f>
        <v>Repeat</v>
      </c>
      <c r="R224" t="str">
        <f>VLOOKUP(B224,'Analysis 1.3'!$AA$1:$AF$1454,6,FALSE)</f>
        <v>Lost</v>
      </c>
      <c r="S224">
        <f>VLOOKUP(B224,'Analysis 1.3'!$AA$1:$AF$1454,4,FALSE)</f>
        <v>279.99027777777519</v>
      </c>
    </row>
    <row r="225" spans="1:19" x14ac:dyDescent="0.3">
      <c r="A225">
        <v>717493</v>
      </c>
      <c r="B225">
        <v>180</v>
      </c>
      <c r="C225" s="1" t="s">
        <v>99</v>
      </c>
      <c r="D225" s="3">
        <v>44978.036805555559</v>
      </c>
      <c r="E225" t="s">
        <v>96</v>
      </c>
      <c r="F225" t="s">
        <v>81</v>
      </c>
      <c r="G225">
        <v>1788</v>
      </c>
      <c r="H225" t="str">
        <f>VLOOKUP(B225,'Customers (2)'!$A$1:$F$2501,2,0)</f>
        <v>USA</v>
      </c>
      <c r="I225" t="str">
        <f>VLOOKUP(B225,'Customers (2)'!$A$1:$F$2501,3,0)</f>
        <v>F</v>
      </c>
      <c r="J225">
        <f>VLOOKUP(B225,'Customers (2)'!$A$1:$F$2501,4,0)</f>
        <v>81</v>
      </c>
      <c r="K225" t="str">
        <f>VLOOKUP(B225,'Customers (2)'!$A$1:$F$2501,5,0)</f>
        <v>A</v>
      </c>
      <c r="L225" t="str">
        <f>VLOOKUP(B225,'Customers (2)'!$A$1:$F$2501,6,0)</f>
        <v>Senior</v>
      </c>
      <c r="M225" t="str">
        <f t="shared" si="15"/>
        <v>February</v>
      </c>
      <c r="N225" t="str">
        <f t="shared" si="16"/>
        <v>Tuesday</v>
      </c>
      <c r="O225" t="str">
        <f t="shared" si="17"/>
        <v>00:53:00</v>
      </c>
      <c r="P225">
        <f t="shared" si="18"/>
        <v>0</v>
      </c>
      <c r="Q225" t="str">
        <f>VLOOKUP(B225,'Analysis 1.3'!$AA$1:$AF$1454,5,FALSE)</f>
        <v>Repeat</v>
      </c>
      <c r="R225" t="str">
        <f>VLOOKUP(B225,'Analysis 1.3'!$AA$1:$AF$1454,6,FALSE)</f>
        <v>Lost</v>
      </c>
      <c r="S225">
        <f>VLOOKUP(B225,'Analysis 1.3'!$AA$1:$AF$1454,4,FALSE)</f>
        <v>279.99027777777519</v>
      </c>
    </row>
    <row r="226" spans="1:19" x14ac:dyDescent="0.3">
      <c r="A226">
        <v>146917</v>
      </c>
      <c r="B226">
        <v>183</v>
      </c>
      <c r="C226" s="1" t="s">
        <v>113</v>
      </c>
      <c r="D226" s="2">
        <v>44981.073611111111</v>
      </c>
      <c r="E226" t="s">
        <v>96</v>
      </c>
      <c r="F226" t="s">
        <v>17</v>
      </c>
      <c r="G226">
        <v>2595</v>
      </c>
      <c r="H226" t="str">
        <f>VLOOKUP(B226,'Customers (2)'!$A$1:$F$2501,2,0)</f>
        <v>India</v>
      </c>
      <c r="I226" t="str">
        <f>VLOOKUP(B226,'Customers (2)'!$A$1:$F$2501,3,0)</f>
        <v>M</v>
      </c>
      <c r="J226">
        <f>VLOOKUP(B226,'Customers (2)'!$A$1:$F$2501,4,0)</f>
        <v>66</v>
      </c>
      <c r="K226" t="str">
        <f>VLOOKUP(B226,'Customers (2)'!$A$1:$F$2501,5,0)</f>
        <v>A</v>
      </c>
      <c r="L226" t="str">
        <f>VLOOKUP(B226,'Customers (2)'!$A$1:$F$2501,6,0)</f>
        <v>Senior</v>
      </c>
      <c r="M226" t="str">
        <f t="shared" si="15"/>
        <v>February</v>
      </c>
      <c r="N226" t="str">
        <f t="shared" si="16"/>
        <v>Friday</v>
      </c>
      <c r="O226" t="str">
        <f t="shared" si="17"/>
        <v>01:46:00</v>
      </c>
      <c r="P226">
        <f t="shared" si="18"/>
        <v>1</v>
      </c>
      <c r="Q226" t="str">
        <f>VLOOKUP(B226,'Analysis 1.3'!$AA$1:$AF$1454,5,FALSE)</f>
        <v>Repeat</v>
      </c>
      <c r="R226" t="str">
        <f>VLOOKUP(B226,'Analysis 1.3'!$AA$1:$AF$1454,6,FALSE)</f>
        <v>Lost</v>
      </c>
      <c r="S226">
        <f>VLOOKUP(B226,'Analysis 1.3'!$AA$1:$AF$1454,4,FALSE)</f>
        <v>271.92708333333576</v>
      </c>
    </row>
    <row r="227" spans="1:19" x14ac:dyDescent="0.3">
      <c r="A227">
        <v>1312407</v>
      </c>
      <c r="B227">
        <v>183</v>
      </c>
      <c r="C227" s="1" t="s">
        <v>113</v>
      </c>
      <c r="D227" s="3">
        <v>45020.054861111108</v>
      </c>
      <c r="E227" t="s">
        <v>97</v>
      </c>
      <c r="F227" t="s">
        <v>60</v>
      </c>
      <c r="G227">
        <v>9002</v>
      </c>
      <c r="H227" t="str">
        <f>VLOOKUP(B227,'Customers (2)'!$A$1:$F$2501,2,0)</f>
        <v>India</v>
      </c>
      <c r="I227" t="str">
        <f>VLOOKUP(B227,'Customers (2)'!$A$1:$F$2501,3,0)</f>
        <v>M</v>
      </c>
      <c r="J227">
        <f>VLOOKUP(B227,'Customers (2)'!$A$1:$F$2501,4,0)</f>
        <v>66</v>
      </c>
      <c r="K227" t="str">
        <f>VLOOKUP(B227,'Customers (2)'!$A$1:$F$2501,5,0)</f>
        <v>A</v>
      </c>
      <c r="L227" t="str">
        <f>VLOOKUP(B227,'Customers (2)'!$A$1:$F$2501,6,0)</f>
        <v>Senior</v>
      </c>
      <c r="M227" t="str">
        <f t="shared" si="15"/>
        <v>April</v>
      </c>
      <c r="N227" t="str">
        <f t="shared" si="16"/>
        <v>Tuesday</v>
      </c>
      <c r="O227" t="str">
        <f t="shared" si="17"/>
        <v>01:19:00</v>
      </c>
      <c r="P227">
        <f t="shared" si="18"/>
        <v>1</v>
      </c>
      <c r="Q227" t="str">
        <f>VLOOKUP(B227,'Analysis 1.3'!$AA$1:$AF$1454,5,FALSE)</f>
        <v>Repeat</v>
      </c>
      <c r="R227" t="str">
        <f>VLOOKUP(B227,'Analysis 1.3'!$AA$1:$AF$1454,6,FALSE)</f>
        <v>Lost</v>
      </c>
      <c r="S227">
        <f>VLOOKUP(B227,'Analysis 1.3'!$AA$1:$AF$1454,4,FALSE)</f>
        <v>271.92708333333576</v>
      </c>
    </row>
    <row r="228" spans="1:19" x14ac:dyDescent="0.3">
      <c r="A228">
        <v>686575</v>
      </c>
      <c r="B228">
        <v>184</v>
      </c>
      <c r="C228" s="1" t="s">
        <v>106</v>
      </c>
      <c r="D228" s="3">
        <v>45112.972222222219</v>
      </c>
      <c r="E228" t="s">
        <v>98</v>
      </c>
      <c r="F228" t="s">
        <v>27</v>
      </c>
      <c r="G228">
        <v>5597</v>
      </c>
      <c r="H228" t="str">
        <f>VLOOKUP(B228,'Customers (2)'!$A$1:$F$2501,2,0)</f>
        <v>Singapore</v>
      </c>
      <c r="I228" t="str">
        <f>VLOOKUP(B228,'Customers (2)'!$A$1:$F$2501,3,0)</f>
        <v>M</v>
      </c>
      <c r="J228">
        <f>VLOOKUP(B228,'Customers (2)'!$A$1:$F$2501,4,0)</f>
        <v>79</v>
      </c>
      <c r="K228" t="str">
        <f>VLOOKUP(B228,'Customers (2)'!$A$1:$F$2501,5,0)</f>
        <v>A</v>
      </c>
      <c r="L228" t="str">
        <f>VLOOKUP(B228,'Customers (2)'!$A$1:$F$2501,6,0)</f>
        <v>Senior</v>
      </c>
      <c r="M228" t="str">
        <f t="shared" si="15"/>
        <v>July</v>
      </c>
      <c r="N228" t="str">
        <f t="shared" si="16"/>
        <v>Wednesday</v>
      </c>
      <c r="O228" t="str">
        <f t="shared" si="17"/>
        <v>23:20:00</v>
      </c>
      <c r="P228">
        <f t="shared" si="18"/>
        <v>23</v>
      </c>
      <c r="Q228" t="str">
        <f>VLOOKUP(B228,'Analysis 1.3'!$AA$1:$AF$1454,5,FALSE)</f>
        <v>Repeat</v>
      </c>
      <c r="R228" t="str">
        <f>VLOOKUP(B228,'Analysis 1.3'!$AA$1:$AF$1454,6,FALSE)</f>
        <v>Recent</v>
      </c>
      <c r="S228">
        <f>VLOOKUP(B228,'Analysis 1.3'!$AA$1:$AF$1454,4,FALSE)</f>
        <v>59.974305555551837</v>
      </c>
    </row>
    <row r="229" spans="1:19" x14ac:dyDescent="0.3">
      <c r="A229">
        <v>749692</v>
      </c>
      <c r="B229">
        <v>184</v>
      </c>
      <c r="C229" s="1" t="s">
        <v>106</v>
      </c>
      <c r="D229" s="3">
        <v>45012.047222222223</v>
      </c>
      <c r="E229" t="s">
        <v>98</v>
      </c>
      <c r="F229" t="s">
        <v>42</v>
      </c>
      <c r="G229">
        <v>6601</v>
      </c>
      <c r="H229" t="str">
        <f>VLOOKUP(B229,'Customers (2)'!$A$1:$F$2501,2,0)</f>
        <v>Singapore</v>
      </c>
      <c r="I229" t="str">
        <f>VLOOKUP(B229,'Customers (2)'!$A$1:$F$2501,3,0)</f>
        <v>M</v>
      </c>
      <c r="J229">
        <f>VLOOKUP(B229,'Customers (2)'!$A$1:$F$2501,4,0)</f>
        <v>79</v>
      </c>
      <c r="K229" t="str">
        <f>VLOOKUP(B229,'Customers (2)'!$A$1:$F$2501,5,0)</f>
        <v>A</v>
      </c>
      <c r="L229" t="str">
        <f>VLOOKUP(B229,'Customers (2)'!$A$1:$F$2501,6,0)</f>
        <v>Senior</v>
      </c>
      <c r="M229" t="str">
        <f t="shared" si="15"/>
        <v>March</v>
      </c>
      <c r="N229" t="str">
        <f t="shared" si="16"/>
        <v>Monday</v>
      </c>
      <c r="O229" t="str">
        <f t="shared" si="17"/>
        <v>01:08:00</v>
      </c>
      <c r="P229">
        <f t="shared" si="18"/>
        <v>1</v>
      </c>
      <c r="Q229" t="str">
        <f>VLOOKUP(B229,'Analysis 1.3'!$AA$1:$AF$1454,5,FALSE)</f>
        <v>Repeat</v>
      </c>
      <c r="R229" t="str">
        <f>VLOOKUP(B229,'Analysis 1.3'!$AA$1:$AF$1454,6,FALSE)</f>
        <v>Recent</v>
      </c>
      <c r="S229">
        <f>VLOOKUP(B229,'Analysis 1.3'!$AA$1:$AF$1454,4,FALSE)</f>
        <v>59.974305555551837</v>
      </c>
    </row>
    <row r="230" spans="1:19" x14ac:dyDescent="0.3">
      <c r="A230">
        <v>781195</v>
      </c>
      <c r="B230">
        <v>184</v>
      </c>
      <c r="C230" s="1" t="s">
        <v>106</v>
      </c>
      <c r="D230" s="3">
        <v>45232.007638888892</v>
      </c>
      <c r="E230" t="s">
        <v>97</v>
      </c>
      <c r="F230" t="s">
        <v>74</v>
      </c>
      <c r="G230">
        <v>5349</v>
      </c>
      <c r="H230" t="str">
        <f>VLOOKUP(B230,'Customers (2)'!$A$1:$F$2501,2,0)</f>
        <v>Singapore</v>
      </c>
      <c r="I230" t="str">
        <f>VLOOKUP(B230,'Customers (2)'!$A$1:$F$2501,3,0)</f>
        <v>M</v>
      </c>
      <c r="J230">
        <f>VLOOKUP(B230,'Customers (2)'!$A$1:$F$2501,4,0)</f>
        <v>79</v>
      </c>
      <c r="K230" t="str">
        <f>VLOOKUP(B230,'Customers (2)'!$A$1:$F$2501,5,0)</f>
        <v>A</v>
      </c>
      <c r="L230" t="str">
        <f>VLOOKUP(B230,'Customers (2)'!$A$1:$F$2501,6,0)</f>
        <v>Senior</v>
      </c>
      <c r="M230" t="str">
        <f t="shared" si="15"/>
        <v>November</v>
      </c>
      <c r="N230" t="str">
        <f t="shared" si="16"/>
        <v>Thursday</v>
      </c>
      <c r="O230" t="str">
        <f t="shared" si="17"/>
        <v>00:11:00</v>
      </c>
      <c r="P230">
        <f t="shared" si="18"/>
        <v>0</v>
      </c>
      <c r="Q230" t="str">
        <f>VLOOKUP(B230,'Analysis 1.3'!$AA$1:$AF$1454,5,FALSE)</f>
        <v>Repeat</v>
      </c>
      <c r="R230" t="str">
        <f>VLOOKUP(B230,'Analysis 1.3'!$AA$1:$AF$1454,6,FALSE)</f>
        <v>Recent</v>
      </c>
      <c r="S230">
        <f>VLOOKUP(B230,'Analysis 1.3'!$AA$1:$AF$1454,4,FALSE)</f>
        <v>59.974305555551837</v>
      </c>
    </row>
    <row r="231" spans="1:19" x14ac:dyDescent="0.3">
      <c r="A231">
        <v>561027</v>
      </c>
      <c r="B231">
        <v>185</v>
      </c>
      <c r="C231" s="1" t="s">
        <v>104</v>
      </c>
      <c r="D231" s="2">
        <v>45255.055555555555</v>
      </c>
      <c r="E231" t="s">
        <v>191</v>
      </c>
      <c r="F231" t="s">
        <v>17</v>
      </c>
      <c r="G231">
        <v>9534</v>
      </c>
      <c r="H231" t="str">
        <f>VLOOKUP(B231,'Customers (2)'!$A$1:$F$2501,2,0)</f>
        <v>Austria</v>
      </c>
      <c r="I231" t="str">
        <f>VLOOKUP(B231,'Customers (2)'!$A$1:$F$2501,3,0)</f>
        <v>M</v>
      </c>
      <c r="J231">
        <f>VLOOKUP(B231,'Customers (2)'!$A$1:$F$2501,4,0)</f>
        <v>86</v>
      </c>
      <c r="K231" t="str">
        <f>VLOOKUP(B231,'Customers (2)'!$A$1:$F$2501,5,0)</f>
        <v>A</v>
      </c>
      <c r="L231" t="str">
        <f>VLOOKUP(B231,'Customers (2)'!$A$1:$F$2501,6,0)</f>
        <v>Senior</v>
      </c>
      <c r="M231" t="str">
        <f t="shared" si="15"/>
        <v>November</v>
      </c>
      <c r="N231" t="str">
        <f t="shared" si="16"/>
        <v>Saturday</v>
      </c>
      <c r="O231" t="str">
        <f t="shared" si="17"/>
        <v>01:20:00</v>
      </c>
      <c r="P231">
        <f t="shared" si="18"/>
        <v>1</v>
      </c>
      <c r="Q231" t="str">
        <f>VLOOKUP(B231,'Analysis 1.3'!$AA$1:$AF$1454,5,FALSE)</f>
        <v>One time</v>
      </c>
      <c r="R231" t="str">
        <f>VLOOKUP(B231,'Analysis 1.3'!$AA$1:$AF$1454,6,FALSE)</f>
        <v>Recent</v>
      </c>
      <c r="S231">
        <f>VLOOKUP(B231,'Analysis 1.3'!$AA$1:$AF$1454,4,FALSE)</f>
        <v>36.926388888889051</v>
      </c>
    </row>
    <row r="232" spans="1:19" x14ac:dyDescent="0.3">
      <c r="A232">
        <v>208396</v>
      </c>
      <c r="B232">
        <v>186</v>
      </c>
      <c r="C232" s="1" t="s">
        <v>106</v>
      </c>
      <c r="D232" s="2">
        <v>45033.068749999999</v>
      </c>
      <c r="E232" t="s">
        <v>191</v>
      </c>
      <c r="F232" t="s">
        <v>72</v>
      </c>
      <c r="G232">
        <v>9712</v>
      </c>
      <c r="H232" t="str">
        <f>VLOOKUP(B232,'Customers (2)'!$A$1:$F$2501,2,0)</f>
        <v>Singapore</v>
      </c>
      <c r="I232" t="str">
        <f>VLOOKUP(B232,'Customers (2)'!$A$1:$F$2501,3,0)</f>
        <v>F</v>
      </c>
      <c r="J232">
        <f>VLOOKUP(B232,'Customers (2)'!$A$1:$F$2501,4,0)</f>
        <v>63</v>
      </c>
      <c r="K232" t="str">
        <f>VLOOKUP(B232,'Customers (2)'!$A$1:$F$2501,5,0)</f>
        <v>A</v>
      </c>
      <c r="L232" t="str">
        <f>VLOOKUP(B232,'Customers (2)'!$A$1:$F$2501,6,0)</f>
        <v>Senior</v>
      </c>
      <c r="M232" t="str">
        <f t="shared" si="15"/>
        <v>April</v>
      </c>
      <c r="N232" t="str">
        <f t="shared" si="16"/>
        <v>Monday</v>
      </c>
      <c r="O232" t="str">
        <f t="shared" si="17"/>
        <v>01:39:00</v>
      </c>
      <c r="P232">
        <f t="shared" si="18"/>
        <v>1</v>
      </c>
      <c r="Q232" t="str">
        <f>VLOOKUP(B232,'Analysis 1.3'!$AA$1:$AF$1454,5,FALSE)</f>
        <v>Repeat</v>
      </c>
      <c r="R232" t="str">
        <f>VLOOKUP(B232,'Analysis 1.3'!$AA$1:$AF$1454,6,FALSE)</f>
        <v>Passive</v>
      </c>
      <c r="S232">
        <f>VLOOKUP(B232,'Analysis 1.3'!$AA$1:$AF$1454,4,FALSE)</f>
        <v>98.947916666664241</v>
      </c>
    </row>
    <row r="233" spans="1:19" x14ac:dyDescent="0.3">
      <c r="A233">
        <v>1668581</v>
      </c>
      <c r="B233">
        <v>186</v>
      </c>
      <c r="C233" s="1" t="s">
        <v>106</v>
      </c>
      <c r="D233" s="3">
        <v>45193.03402777778</v>
      </c>
      <c r="E233" t="s">
        <v>98</v>
      </c>
      <c r="F233" t="s">
        <v>62</v>
      </c>
      <c r="G233">
        <v>6296</v>
      </c>
      <c r="H233" t="str">
        <f>VLOOKUP(B233,'Customers (2)'!$A$1:$F$2501,2,0)</f>
        <v>Singapore</v>
      </c>
      <c r="I233" t="str">
        <f>VLOOKUP(B233,'Customers (2)'!$A$1:$F$2501,3,0)</f>
        <v>F</v>
      </c>
      <c r="J233">
        <f>VLOOKUP(B233,'Customers (2)'!$A$1:$F$2501,4,0)</f>
        <v>63</v>
      </c>
      <c r="K233" t="str">
        <f>VLOOKUP(B233,'Customers (2)'!$A$1:$F$2501,5,0)</f>
        <v>A</v>
      </c>
      <c r="L233" t="str">
        <f>VLOOKUP(B233,'Customers (2)'!$A$1:$F$2501,6,0)</f>
        <v>Senior</v>
      </c>
      <c r="M233" t="str">
        <f t="shared" si="15"/>
        <v>September</v>
      </c>
      <c r="N233" t="str">
        <f t="shared" si="16"/>
        <v>Sunday</v>
      </c>
      <c r="O233" t="str">
        <f t="shared" si="17"/>
        <v>00:49:00</v>
      </c>
      <c r="P233">
        <f t="shared" si="18"/>
        <v>0</v>
      </c>
      <c r="Q233" t="str">
        <f>VLOOKUP(B233,'Analysis 1.3'!$AA$1:$AF$1454,5,FALSE)</f>
        <v>Repeat</v>
      </c>
      <c r="R233" t="str">
        <f>VLOOKUP(B233,'Analysis 1.3'!$AA$1:$AF$1454,6,FALSE)</f>
        <v>Passive</v>
      </c>
      <c r="S233">
        <f>VLOOKUP(B233,'Analysis 1.3'!$AA$1:$AF$1454,4,FALSE)</f>
        <v>98.947916666664241</v>
      </c>
    </row>
    <row r="234" spans="1:19" x14ac:dyDescent="0.3">
      <c r="A234">
        <v>272255</v>
      </c>
      <c r="B234">
        <v>187</v>
      </c>
      <c r="C234" s="1" t="s">
        <v>100</v>
      </c>
      <c r="D234" s="2">
        <v>45061.990972222222</v>
      </c>
      <c r="E234" t="s">
        <v>191</v>
      </c>
      <c r="F234" t="s">
        <v>27</v>
      </c>
      <c r="G234">
        <v>1181</v>
      </c>
      <c r="H234" t="str">
        <f>VLOOKUP(B234,'Customers (2)'!$A$1:$F$2501,2,0)</f>
        <v>France</v>
      </c>
      <c r="I234" t="str">
        <f>VLOOKUP(B234,'Customers (2)'!$A$1:$F$2501,3,0)</f>
        <v>F</v>
      </c>
      <c r="J234">
        <f>VLOOKUP(B234,'Customers (2)'!$A$1:$F$2501,4,0)</f>
        <v>68</v>
      </c>
      <c r="K234" t="str">
        <f>VLOOKUP(B234,'Customers (2)'!$A$1:$F$2501,5,0)</f>
        <v>A</v>
      </c>
      <c r="L234" t="str">
        <f>VLOOKUP(B234,'Customers (2)'!$A$1:$F$2501,6,0)</f>
        <v>Senior</v>
      </c>
      <c r="M234" t="str">
        <f t="shared" si="15"/>
        <v>May</v>
      </c>
      <c r="N234" t="str">
        <f t="shared" si="16"/>
        <v>Monday</v>
      </c>
      <c r="O234" t="str">
        <f t="shared" si="17"/>
        <v>23:47:00</v>
      </c>
      <c r="P234">
        <f t="shared" si="18"/>
        <v>23</v>
      </c>
      <c r="Q234" t="str">
        <f>VLOOKUP(B234,'Analysis 1.3'!$AA$1:$AF$1454,5,FALSE)</f>
        <v>Repeat</v>
      </c>
      <c r="R234" t="str">
        <f>VLOOKUP(B234,'Analysis 1.3'!$AA$1:$AF$1454,6,FALSE)</f>
        <v>Lost</v>
      </c>
      <c r="S234">
        <f>VLOOKUP(B234,'Analysis 1.3'!$AA$1:$AF$1454,4,FALSE)</f>
        <v>229.9909722222219</v>
      </c>
    </row>
    <row r="235" spans="1:19" x14ac:dyDescent="0.3">
      <c r="A235">
        <v>1017548</v>
      </c>
      <c r="B235">
        <v>187</v>
      </c>
      <c r="C235" s="1" t="s">
        <v>100</v>
      </c>
      <c r="D235" s="3">
        <v>44970.057638888888</v>
      </c>
      <c r="E235" t="s">
        <v>98</v>
      </c>
      <c r="F235" t="s">
        <v>32</v>
      </c>
      <c r="G235">
        <v>7555</v>
      </c>
      <c r="H235" t="str">
        <f>VLOOKUP(B235,'Customers (2)'!$A$1:$F$2501,2,0)</f>
        <v>France</v>
      </c>
      <c r="I235" t="str">
        <f>VLOOKUP(B235,'Customers (2)'!$A$1:$F$2501,3,0)</f>
        <v>F</v>
      </c>
      <c r="J235">
        <f>VLOOKUP(B235,'Customers (2)'!$A$1:$F$2501,4,0)</f>
        <v>68</v>
      </c>
      <c r="K235" t="str">
        <f>VLOOKUP(B235,'Customers (2)'!$A$1:$F$2501,5,0)</f>
        <v>A</v>
      </c>
      <c r="L235" t="str">
        <f>VLOOKUP(B235,'Customers (2)'!$A$1:$F$2501,6,0)</f>
        <v>Senior</v>
      </c>
      <c r="M235" t="str">
        <f t="shared" si="15"/>
        <v>February</v>
      </c>
      <c r="N235" t="str">
        <f t="shared" si="16"/>
        <v>Monday</v>
      </c>
      <c r="O235" t="str">
        <f t="shared" si="17"/>
        <v>01:23:00</v>
      </c>
      <c r="P235">
        <f t="shared" si="18"/>
        <v>1</v>
      </c>
      <c r="Q235" t="str">
        <f>VLOOKUP(B235,'Analysis 1.3'!$AA$1:$AF$1454,5,FALSE)</f>
        <v>Repeat</v>
      </c>
      <c r="R235" t="str">
        <f>VLOOKUP(B235,'Analysis 1.3'!$AA$1:$AF$1454,6,FALSE)</f>
        <v>Lost</v>
      </c>
      <c r="S235">
        <f>VLOOKUP(B235,'Analysis 1.3'!$AA$1:$AF$1454,4,FALSE)</f>
        <v>229.9909722222219</v>
      </c>
    </row>
    <row r="236" spans="1:19" x14ac:dyDescent="0.3">
      <c r="A236">
        <v>1585229</v>
      </c>
      <c r="B236">
        <v>187</v>
      </c>
      <c r="C236" s="1" t="s">
        <v>100</v>
      </c>
      <c r="D236" s="3">
        <v>44963.011111111111</v>
      </c>
      <c r="E236" t="s">
        <v>97</v>
      </c>
      <c r="F236" t="s">
        <v>19</v>
      </c>
      <c r="G236">
        <v>7994</v>
      </c>
      <c r="H236" t="str">
        <f>VLOOKUP(B236,'Customers (2)'!$A$1:$F$2501,2,0)</f>
        <v>France</v>
      </c>
      <c r="I236" t="str">
        <f>VLOOKUP(B236,'Customers (2)'!$A$1:$F$2501,3,0)</f>
        <v>F</v>
      </c>
      <c r="J236">
        <f>VLOOKUP(B236,'Customers (2)'!$A$1:$F$2501,4,0)</f>
        <v>68</v>
      </c>
      <c r="K236" t="str">
        <f>VLOOKUP(B236,'Customers (2)'!$A$1:$F$2501,5,0)</f>
        <v>A</v>
      </c>
      <c r="L236" t="str">
        <f>VLOOKUP(B236,'Customers (2)'!$A$1:$F$2501,6,0)</f>
        <v>Senior</v>
      </c>
      <c r="M236" t="str">
        <f t="shared" si="15"/>
        <v>February</v>
      </c>
      <c r="N236" t="str">
        <f t="shared" si="16"/>
        <v>Monday</v>
      </c>
      <c r="O236" t="str">
        <f t="shared" si="17"/>
        <v>00:16:00</v>
      </c>
      <c r="P236">
        <f t="shared" si="18"/>
        <v>0</v>
      </c>
      <c r="Q236" t="str">
        <f>VLOOKUP(B236,'Analysis 1.3'!$AA$1:$AF$1454,5,FALSE)</f>
        <v>Repeat</v>
      </c>
      <c r="R236" t="str">
        <f>VLOOKUP(B236,'Analysis 1.3'!$AA$1:$AF$1454,6,FALSE)</f>
        <v>Lost</v>
      </c>
      <c r="S236">
        <f>VLOOKUP(B236,'Analysis 1.3'!$AA$1:$AF$1454,4,FALSE)</f>
        <v>229.9909722222219</v>
      </c>
    </row>
    <row r="237" spans="1:19" x14ac:dyDescent="0.3">
      <c r="A237">
        <v>148706</v>
      </c>
      <c r="B237">
        <v>188</v>
      </c>
      <c r="C237" s="1" t="s">
        <v>113</v>
      </c>
      <c r="D237" s="2">
        <v>45269.972222222219</v>
      </c>
      <c r="E237" t="s">
        <v>97</v>
      </c>
      <c r="F237" t="s">
        <v>43</v>
      </c>
      <c r="G237">
        <v>4301</v>
      </c>
      <c r="H237" t="str">
        <f>VLOOKUP(B237,'Customers (2)'!$A$1:$F$2501,2,0)</f>
        <v>India</v>
      </c>
      <c r="I237" t="str">
        <f>VLOOKUP(B237,'Customers (2)'!$A$1:$F$2501,3,0)</f>
        <v>F</v>
      </c>
      <c r="J237">
        <f>VLOOKUP(B237,'Customers (2)'!$A$1:$F$2501,4,0)</f>
        <v>72</v>
      </c>
      <c r="K237" t="str">
        <f>VLOOKUP(B237,'Customers (2)'!$A$1:$F$2501,5,0)</f>
        <v>A</v>
      </c>
      <c r="L237" t="str">
        <f>VLOOKUP(B237,'Customers (2)'!$A$1:$F$2501,6,0)</f>
        <v>Senior</v>
      </c>
      <c r="M237" t="str">
        <f t="shared" si="15"/>
        <v>December</v>
      </c>
      <c r="N237" t="str">
        <f t="shared" si="16"/>
        <v>Saturday</v>
      </c>
      <c r="O237" t="str">
        <f t="shared" si="17"/>
        <v>23:20:00</v>
      </c>
      <c r="P237">
        <f t="shared" si="18"/>
        <v>23</v>
      </c>
      <c r="Q237" t="str">
        <f>VLOOKUP(B237,'Analysis 1.3'!$AA$1:$AF$1454,5,FALSE)</f>
        <v>Repeat</v>
      </c>
      <c r="R237" t="str">
        <f>VLOOKUP(B237,'Analysis 1.3'!$AA$1:$AF$1454,6,FALSE)</f>
        <v>Recent</v>
      </c>
      <c r="S237">
        <f>VLOOKUP(B237,'Analysis 1.3'!$AA$1:$AF$1454,4,FALSE)</f>
        <v>22.009722222224809</v>
      </c>
    </row>
    <row r="238" spans="1:19" x14ac:dyDescent="0.3">
      <c r="A238">
        <v>471520</v>
      </c>
      <c r="B238">
        <v>188</v>
      </c>
      <c r="C238" s="1" t="s">
        <v>113</v>
      </c>
      <c r="D238" s="2">
        <v>45182.027083333334</v>
      </c>
      <c r="E238" t="s">
        <v>98</v>
      </c>
      <c r="F238" t="s">
        <v>27</v>
      </c>
      <c r="G238">
        <v>8652</v>
      </c>
      <c r="H238" t="str">
        <f>VLOOKUP(B238,'Customers (2)'!$A$1:$F$2501,2,0)</f>
        <v>India</v>
      </c>
      <c r="I238" t="str">
        <f>VLOOKUP(B238,'Customers (2)'!$A$1:$F$2501,3,0)</f>
        <v>F</v>
      </c>
      <c r="J238">
        <f>VLOOKUP(B238,'Customers (2)'!$A$1:$F$2501,4,0)</f>
        <v>72</v>
      </c>
      <c r="K238" t="str">
        <f>VLOOKUP(B238,'Customers (2)'!$A$1:$F$2501,5,0)</f>
        <v>A</v>
      </c>
      <c r="L238" t="str">
        <f>VLOOKUP(B238,'Customers (2)'!$A$1:$F$2501,6,0)</f>
        <v>Senior</v>
      </c>
      <c r="M238" t="str">
        <f t="shared" si="15"/>
        <v>September</v>
      </c>
      <c r="N238" t="str">
        <f t="shared" si="16"/>
        <v>Wednesday</v>
      </c>
      <c r="O238" t="str">
        <f t="shared" si="17"/>
        <v>00:39:00</v>
      </c>
      <c r="P238">
        <f t="shared" si="18"/>
        <v>0</v>
      </c>
      <c r="Q238" t="str">
        <f>VLOOKUP(B238,'Analysis 1.3'!$AA$1:$AF$1454,5,FALSE)</f>
        <v>Repeat</v>
      </c>
      <c r="R238" t="str">
        <f>VLOOKUP(B238,'Analysis 1.3'!$AA$1:$AF$1454,6,FALSE)</f>
        <v>Recent</v>
      </c>
      <c r="S238">
        <f>VLOOKUP(B238,'Analysis 1.3'!$AA$1:$AF$1454,4,FALSE)</f>
        <v>22.009722222224809</v>
      </c>
    </row>
    <row r="239" spans="1:19" x14ac:dyDescent="0.3">
      <c r="A239">
        <v>824598</v>
      </c>
      <c r="B239">
        <v>189</v>
      </c>
      <c r="C239" s="1" t="s">
        <v>99</v>
      </c>
      <c r="D239" s="3">
        <v>45253.03402777778</v>
      </c>
      <c r="E239" t="s">
        <v>96</v>
      </c>
      <c r="F239" t="s">
        <v>27</v>
      </c>
      <c r="G239">
        <v>5989</v>
      </c>
      <c r="H239" t="str">
        <f>VLOOKUP(B239,'Customers (2)'!$A$1:$F$2501,2,0)</f>
        <v>USA</v>
      </c>
      <c r="I239" t="str">
        <f>VLOOKUP(B239,'Customers (2)'!$A$1:$F$2501,3,0)</f>
        <v>F</v>
      </c>
      <c r="J239">
        <f>VLOOKUP(B239,'Customers (2)'!$A$1:$F$2501,4,0)</f>
        <v>59</v>
      </c>
      <c r="K239" t="str">
        <f>VLOOKUP(B239,'Customers (2)'!$A$1:$F$2501,5,0)</f>
        <v>A</v>
      </c>
      <c r="L239" t="str">
        <f>VLOOKUP(B239,'Customers (2)'!$A$1:$F$2501,6,0)</f>
        <v>Middle</v>
      </c>
      <c r="M239" t="str">
        <f t="shared" si="15"/>
        <v>November</v>
      </c>
      <c r="N239" t="str">
        <f t="shared" si="16"/>
        <v>Thursday</v>
      </c>
      <c r="O239" t="str">
        <f t="shared" si="17"/>
        <v>00:49:00</v>
      </c>
      <c r="P239">
        <f t="shared" si="18"/>
        <v>0</v>
      </c>
      <c r="Q239" t="str">
        <f>VLOOKUP(B239,'Analysis 1.3'!$AA$1:$AF$1454,5,FALSE)</f>
        <v>Repeat</v>
      </c>
      <c r="R239" t="str">
        <f>VLOOKUP(B239,'Analysis 1.3'!$AA$1:$AF$1454,6,FALSE)</f>
        <v>Recent</v>
      </c>
      <c r="S239">
        <f>VLOOKUP(B239,'Analysis 1.3'!$AA$1:$AF$1454,4,FALSE)</f>
        <v>38.947916666664241</v>
      </c>
    </row>
    <row r="240" spans="1:19" x14ac:dyDescent="0.3">
      <c r="A240">
        <v>1169043</v>
      </c>
      <c r="B240">
        <v>189</v>
      </c>
      <c r="C240" s="1" t="s">
        <v>99</v>
      </c>
      <c r="D240" s="3">
        <v>45102.01666666667</v>
      </c>
      <c r="E240" t="s">
        <v>191</v>
      </c>
      <c r="F240" t="s">
        <v>27</v>
      </c>
      <c r="G240">
        <v>6955</v>
      </c>
      <c r="H240" t="str">
        <f>VLOOKUP(B240,'Customers (2)'!$A$1:$F$2501,2,0)</f>
        <v>USA</v>
      </c>
      <c r="I240" t="str">
        <f>VLOOKUP(B240,'Customers (2)'!$A$1:$F$2501,3,0)</f>
        <v>F</v>
      </c>
      <c r="J240">
        <f>VLOOKUP(B240,'Customers (2)'!$A$1:$F$2501,4,0)</f>
        <v>59</v>
      </c>
      <c r="K240" t="str">
        <f>VLOOKUP(B240,'Customers (2)'!$A$1:$F$2501,5,0)</f>
        <v>A</v>
      </c>
      <c r="L240" t="str">
        <f>VLOOKUP(B240,'Customers (2)'!$A$1:$F$2501,6,0)</f>
        <v>Middle</v>
      </c>
      <c r="M240" t="str">
        <f t="shared" si="15"/>
        <v>June</v>
      </c>
      <c r="N240" t="str">
        <f t="shared" si="16"/>
        <v>Sunday</v>
      </c>
      <c r="O240" t="str">
        <f t="shared" si="17"/>
        <v>00:24:00</v>
      </c>
      <c r="P240">
        <f t="shared" si="18"/>
        <v>0</v>
      </c>
      <c r="Q240" t="str">
        <f>VLOOKUP(B240,'Analysis 1.3'!$AA$1:$AF$1454,5,FALSE)</f>
        <v>Repeat</v>
      </c>
      <c r="R240" t="str">
        <f>VLOOKUP(B240,'Analysis 1.3'!$AA$1:$AF$1454,6,FALSE)</f>
        <v>Recent</v>
      </c>
      <c r="S240">
        <f>VLOOKUP(B240,'Analysis 1.3'!$AA$1:$AF$1454,4,FALSE)</f>
        <v>38.947916666664241</v>
      </c>
    </row>
    <row r="241" spans="1:19" x14ac:dyDescent="0.3">
      <c r="A241">
        <v>386283</v>
      </c>
      <c r="B241">
        <v>190</v>
      </c>
      <c r="C241" s="1" t="s">
        <v>100</v>
      </c>
      <c r="D241" s="2">
        <v>44963.989583333336</v>
      </c>
      <c r="E241" t="s">
        <v>97</v>
      </c>
      <c r="F241" t="s">
        <v>87</v>
      </c>
      <c r="G241">
        <v>8183</v>
      </c>
      <c r="H241" t="str">
        <f>VLOOKUP(B241,'Customers (2)'!$A$1:$F$2501,2,0)</f>
        <v>France</v>
      </c>
      <c r="I241" t="str">
        <f>VLOOKUP(B241,'Customers (2)'!$A$1:$F$2501,3,0)</f>
        <v>M</v>
      </c>
      <c r="J241">
        <f>VLOOKUP(B241,'Customers (2)'!$A$1:$F$2501,4,0)</f>
        <v>71</v>
      </c>
      <c r="K241" t="str">
        <f>VLOOKUP(B241,'Customers (2)'!$A$1:$F$2501,5,0)</f>
        <v>A</v>
      </c>
      <c r="L241" t="str">
        <f>VLOOKUP(B241,'Customers (2)'!$A$1:$F$2501,6,0)</f>
        <v>Senior</v>
      </c>
      <c r="M241" t="str">
        <f t="shared" si="15"/>
        <v>February</v>
      </c>
      <c r="N241" t="str">
        <f t="shared" si="16"/>
        <v>Monday</v>
      </c>
      <c r="O241" t="str">
        <f t="shared" si="17"/>
        <v>23:45:00</v>
      </c>
      <c r="P241">
        <f t="shared" si="18"/>
        <v>23</v>
      </c>
      <c r="Q241" t="str">
        <f>VLOOKUP(B241,'Analysis 1.3'!$AA$1:$AF$1454,5,FALSE)</f>
        <v>Repeat</v>
      </c>
      <c r="R241" t="str">
        <f>VLOOKUP(B241,'Analysis 1.3'!$AA$1:$AF$1454,6,FALSE)</f>
        <v>Recent</v>
      </c>
      <c r="S241">
        <f>VLOOKUP(B241,'Analysis 1.3'!$AA$1:$AF$1454,4,FALSE)</f>
        <v>38.029166666667152</v>
      </c>
    </row>
    <row r="242" spans="1:19" x14ac:dyDescent="0.3">
      <c r="A242">
        <v>1230246</v>
      </c>
      <c r="B242">
        <v>190</v>
      </c>
      <c r="C242" s="1" t="s">
        <v>100</v>
      </c>
      <c r="D242" s="3">
        <v>45253.952777777777</v>
      </c>
      <c r="E242" t="s">
        <v>98</v>
      </c>
      <c r="F242" t="s">
        <v>61</v>
      </c>
      <c r="G242">
        <v>7244</v>
      </c>
      <c r="H242" t="str">
        <f>VLOOKUP(B242,'Customers (2)'!$A$1:$F$2501,2,0)</f>
        <v>France</v>
      </c>
      <c r="I242" t="str">
        <f>VLOOKUP(B242,'Customers (2)'!$A$1:$F$2501,3,0)</f>
        <v>M</v>
      </c>
      <c r="J242">
        <f>VLOOKUP(B242,'Customers (2)'!$A$1:$F$2501,4,0)</f>
        <v>71</v>
      </c>
      <c r="K242" t="str">
        <f>VLOOKUP(B242,'Customers (2)'!$A$1:$F$2501,5,0)</f>
        <v>A</v>
      </c>
      <c r="L242" t="str">
        <f>VLOOKUP(B242,'Customers (2)'!$A$1:$F$2501,6,0)</f>
        <v>Senior</v>
      </c>
      <c r="M242" t="str">
        <f t="shared" si="15"/>
        <v>November</v>
      </c>
      <c r="N242" t="str">
        <f t="shared" si="16"/>
        <v>Thursday</v>
      </c>
      <c r="O242" t="str">
        <f t="shared" si="17"/>
        <v>22:52:00</v>
      </c>
      <c r="P242">
        <f t="shared" si="18"/>
        <v>22</v>
      </c>
      <c r="Q242" t="str">
        <f>VLOOKUP(B242,'Analysis 1.3'!$AA$1:$AF$1454,5,FALSE)</f>
        <v>Repeat</v>
      </c>
      <c r="R242" t="str">
        <f>VLOOKUP(B242,'Analysis 1.3'!$AA$1:$AF$1454,6,FALSE)</f>
        <v>Recent</v>
      </c>
      <c r="S242">
        <f>VLOOKUP(B242,'Analysis 1.3'!$AA$1:$AF$1454,4,FALSE)</f>
        <v>38.029166666667152</v>
      </c>
    </row>
    <row r="243" spans="1:19" x14ac:dyDescent="0.3">
      <c r="A243">
        <v>1598652</v>
      </c>
      <c r="B243">
        <v>191</v>
      </c>
      <c r="C243" s="1" t="s">
        <v>109</v>
      </c>
      <c r="D243" s="3">
        <v>45225.980555555558</v>
      </c>
      <c r="E243" t="s">
        <v>97</v>
      </c>
      <c r="F243" t="s">
        <v>89</v>
      </c>
      <c r="G243">
        <v>2084</v>
      </c>
      <c r="H243" t="str">
        <f>VLOOKUP(B243,'Customers (2)'!$A$1:$F$2501,2,0)</f>
        <v>Germany</v>
      </c>
      <c r="I243" t="str">
        <f>VLOOKUP(B243,'Customers (2)'!$A$1:$F$2501,3,0)</f>
        <v>F</v>
      </c>
      <c r="J243">
        <f>VLOOKUP(B243,'Customers (2)'!$A$1:$F$2501,4,0)</f>
        <v>23</v>
      </c>
      <c r="K243" t="str">
        <f>VLOOKUP(B243,'Customers (2)'!$A$1:$F$2501,5,0)</f>
        <v>A</v>
      </c>
      <c r="L243" t="str">
        <f>VLOOKUP(B243,'Customers (2)'!$A$1:$F$2501,6,0)</f>
        <v>Young</v>
      </c>
      <c r="M243" t="str">
        <f t="shared" si="15"/>
        <v>October</v>
      </c>
      <c r="N243" t="str">
        <f t="shared" si="16"/>
        <v>Thursday</v>
      </c>
      <c r="O243" t="str">
        <f t="shared" si="17"/>
        <v>23:32:00</v>
      </c>
      <c r="P243">
        <f t="shared" si="18"/>
        <v>23</v>
      </c>
      <c r="Q243" t="str">
        <f>VLOOKUP(B243,'Analysis 1.3'!$AA$1:$AF$1454,5,FALSE)</f>
        <v>One time</v>
      </c>
      <c r="R243" t="str">
        <f>VLOOKUP(B243,'Analysis 1.3'!$AA$1:$AF$1454,6,FALSE)</f>
        <v>Recent</v>
      </c>
      <c r="S243">
        <f>VLOOKUP(B243,'Analysis 1.3'!$AA$1:$AF$1454,4,FALSE)</f>
        <v>66.00138888888614</v>
      </c>
    </row>
    <row r="244" spans="1:19" x14ac:dyDescent="0.3">
      <c r="A244">
        <v>750732</v>
      </c>
      <c r="B244">
        <v>194</v>
      </c>
      <c r="C244" s="1" t="s">
        <v>113</v>
      </c>
      <c r="D244" s="3">
        <v>45247.981944444444</v>
      </c>
      <c r="E244" t="s">
        <v>97</v>
      </c>
      <c r="F244" t="s">
        <v>76</v>
      </c>
      <c r="G244">
        <v>8355</v>
      </c>
      <c r="H244" t="str">
        <f>VLOOKUP(B244,'Customers (2)'!$A$1:$F$2501,2,0)</f>
        <v>India</v>
      </c>
      <c r="I244" t="str">
        <f>VLOOKUP(B244,'Customers (2)'!$A$1:$F$2501,3,0)</f>
        <v>F</v>
      </c>
      <c r="J244">
        <f>VLOOKUP(B244,'Customers (2)'!$A$1:$F$2501,4,0)</f>
        <v>64</v>
      </c>
      <c r="K244" t="str">
        <f>VLOOKUP(B244,'Customers (2)'!$A$1:$F$2501,5,0)</f>
        <v>A</v>
      </c>
      <c r="L244" t="str">
        <f>VLOOKUP(B244,'Customers (2)'!$A$1:$F$2501,6,0)</f>
        <v>Senior</v>
      </c>
      <c r="M244" t="str">
        <f t="shared" si="15"/>
        <v>November</v>
      </c>
      <c r="N244" t="str">
        <f t="shared" si="16"/>
        <v>Friday</v>
      </c>
      <c r="O244" t="str">
        <f t="shared" si="17"/>
        <v>23:34:00</v>
      </c>
      <c r="P244">
        <f t="shared" si="18"/>
        <v>23</v>
      </c>
      <c r="Q244" t="str">
        <f>VLOOKUP(B244,'Analysis 1.3'!$AA$1:$AF$1454,5,FALSE)</f>
        <v>Repeat</v>
      </c>
      <c r="R244" t="str">
        <f>VLOOKUP(B244,'Analysis 1.3'!$AA$1:$AF$1454,6,FALSE)</f>
        <v>Recent</v>
      </c>
      <c r="S244">
        <f>VLOOKUP(B244,'Analysis 1.3'!$AA$1:$AF$1454,4,FALSE)</f>
        <v>44</v>
      </c>
    </row>
    <row r="245" spans="1:19" x14ac:dyDescent="0.3">
      <c r="A245">
        <v>878771</v>
      </c>
      <c r="B245">
        <v>194</v>
      </c>
      <c r="C245" s="1" t="s">
        <v>113</v>
      </c>
      <c r="D245" s="3">
        <v>45128.081944444442</v>
      </c>
      <c r="E245" t="s">
        <v>191</v>
      </c>
      <c r="F245" t="s">
        <v>33</v>
      </c>
      <c r="G245">
        <v>7705</v>
      </c>
      <c r="H245" t="str">
        <f>VLOOKUP(B245,'Customers (2)'!$A$1:$F$2501,2,0)</f>
        <v>India</v>
      </c>
      <c r="I245" t="str">
        <f>VLOOKUP(B245,'Customers (2)'!$A$1:$F$2501,3,0)</f>
        <v>F</v>
      </c>
      <c r="J245">
        <f>VLOOKUP(B245,'Customers (2)'!$A$1:$F$2501,4,0)</f>
        <v>64</v>
      </c>
      <c r="K245" t="str">
        <f>VLOOKUP(B245,'Customers (2)'!$A$1:$F$2501,5,0)</f>
        <v>A</v>
      </c>
      <c r="L245" t="str">
        <f>VLOOKUP(B245,'Customers (2)'!$A$1:$F$2501,6,0)</f>
        <v>Senior</v>
      </c>
      <c r="M245" t="str">
        <f t="shared" si="15"/>
        <v>July</v>
      </c>
      <c r="N245" t="str">
        <f t="shared" si="16"/>
        <v>Friday</v>
      </c>
      <c r="O245" t="str">
        <f t="shared" si="17"/>
        <v>01:58:00</v>
      </c>
      <c r="P245">
        <f t="shared" si="18"/>
        <v>1</v>
      </c>
      <c r="Q245" t="str">
        <f>VLOOKUP(B245,'Analysis 1.3'!$AA$1:$AF$1454,5,FALSE)</f>
        <v>Repeat</v>
      </c>
      <c r="R245" t="str">
        <f>VLOOKUP(B245,'Analysis 1.3'!$AA$1:$AF$1454,6,FALSE)</f>
        <v>Recent</v>
      </c>
      <c r="S245">
        <f>VLOOKUP(B245,'Analysis 1.3'!$AA$1:$AF$1454,4,FALSE)</f>
        <v>44</v>
      </c>
    </row>
    <row r="246" spans="1:19" x14ac:dyDescent="0.3">
      <c r="A246">
        <v>1039481</v>
      </c>
      <c r="B246">
        <v>194</v>
      </c>
      <c r="C246" s="1" t="s">
        <v>113</v>
      </c>
      <c r="D246" s="3">
        <v>45060.961111111108</v>
      </c>
      <c r="E246" t="s">
        <v>191</v>
      </c>
      <c r="F246" t="s">
        <v>24</v>
      </c>
      <c r="G246">
        <v>8428</v>
      </c>
      <c r="H246" t="str">
        <f>VLOOKUP(B246,'Customers (2)'!$A$1:$F$2501,2,0)</f>
        <v>India</v>
      </c>
      <c r="I246" t="str">
        <f>VLOOKUP(B246,'Customers (2)'!$A$1:$F$2501,3,0)</f>
        <v>F</v>
      </c>
      <c r="J246">
        <f>VLOOKUP(B246,'Customers (2)'!$A$1:$F$2501,4,0)</f>
        <v>64</v>
      </c>
      <c r="K246" t="str">
        <f>VLOOKUP(B246,'Customers (2)'!$A$1:$F$2501,5,0)</f>
        <v>A</v>
      </c>
      <c r="L246" t="str">
        <f>VLOOKUP(B246,'Customers (2)'!$A$1:$F$2501,6,0)</f>
        <v>Senior</v>
      </c>
      <c r="M246" t="str">
        <f t="shared" si="15"/>
        <v>May</v>
      </c>
      <c r="N246" t="str">
        <f t="shared" si="16"/>
        <v>Sunday</v>
      </c>
      <c r="O246" t="str">
        <f t="shared" si="17"/>
        <v>23:04:00</v>
      </c>
      <c r="P246">
        <f t="shared" si="18"/>
        <v>23</v>
      </c>
      <c r="Q246" t="str">
        <f>VLOOKUP(B246,'Analysis 1.3'!$AA$1:$AF$1454,5,FALSE)</f>
        <v>Repeat</v>
      </c>
      <c r="R246" t="str">
        <f>VLOOKUP(B246,'Analysis 1.3'!$AA$1:$AF$1454,6,FALSE)</f>
        <v>Recent</v>
      </c>
      <c r="S246">
        <f>VLOOKUP(B246,'Analysis 1.3'!$AA$1:$AF$1454,4,FALSE)</f>
        <v>44</v>
      </c>
    </row>
    <row r="247" spans="1:19" x14ac:dyDescent="0.3">
      <c r="A247">
        <v>901917</v>
      </c>
      <c r="B247">
        <v>195</v>
      </c>
      <c r="C247" s="1" t="s">
        <v>99</v>
      </c>
      <c r="D247" s="3">
        <v>45124.068749999999</v>
      </c>
      <c r="E247" t="s">
        <v>96</v>
      </c>
      <c r="F247" t="s">
        <v>39</v>
      </c>
      <c r="G247">
        <v>1318</v>
      </c>
      <c r="H247" t="str">
        <f>VLOOKUP(B247,'Customers (2)'!$A$1:$F$2501,2,0)</f>
        <v>USA</v>
      </c>
      <c r="I247" t="str">
        <f>VLOOKUP(B247,'Customers (2)'!$A$1:$F$2501,3,0)</f>
        <v>F</v>
      </c>
      <c r="J247">
        <f>VLOOKUP(B247,'Customers (2)'!$A$1:$F$2501,4,0)</f>
        <v>51</v>
      </c>
      <c r="K247" t="str">
        <f>VLOOKUP(B247,'Customers (2)'!$A$1:$F$2501,5,0)</f>
        <v>A</v>
      </c>
      <c r="L247" t="str">
        <f>VLOOKUP(B247,'Customers (2)'!$A$1:$F$2501,6,0)</f>
        <v>Middle</v>
      </c>
      <c r="M247" t="str">
        <f t="shared" si="15"/>
        <v>July</v>
      </c>
      <c r="N247" t="str">
        <f t="shared" si="16"/>
        <v>Monday</v>
      </c>
      <c r="O247" t="str">
        <f t="shared" si="17"/>
        <v>01:39:00</v>
      </c>
      <c r="P247">
        <f t="shared" si="18"/>
        <v>1</v>
      </c>
      <c r="Q247" t="str">
        <f>VLOOKUP(B247,'Analysis 1.3'!$AA$1:$AF$1454,5,FALSE)</f>
        <v>One time</v>
      </c>
      <c r="R247" t="str">
        <f>VLOOKUP(B247,'Analysis 1.3'!$AA$1:$AF$1454,6,FALSE)</f>
        <v>Passive</v>
      </c>
      <c r="S247">
        <f>VLOOKUP(B247,'Analysis 1.3'!$AA$1:$AF$1454,4,FALSE)</f>
        <v>167.91319444444525</v>
      </c>
    </row>
    <row r="248" spans="1:19" x14ac:dyDescent="0.3">
      <c r="A248">
        <v>1472256</v>
      </c>
      <c r="B248">
        <v>196</v>
      </c>
      <c r="C248" s="1" t="s">
        <v>99</v>
      </c>
      <c r="D248" s="3">
        <v>45274.006249999999</v>
      </c>
      <c r="E248" t="s">
        <v>97</v>
      </c>
      <c r="F248" t="s">
        <v>47</v>
      </c>
      <c r="G248">
        <v>2311</v>
      </c>
      <c r="H248" t="str">
        <f>VLOOKUP(B248,'Customers (2)'!$A$1:$F$2501,2,0)</f>
        <v>USA</v>
      </c>
      <c r="I248" t="str">
        <f>VLOOKUP(B248,'Customers (2)'!$A$1:$F$2501,3,0)</f>
        <v>M</v>
      </c>
      <c r="J248">
        <f>VLOOKUP(B248,'Customers (2)'!$A$1:$F$2501,4,0)</f>
        <v>77</v>
      </c>
      <c r="K248" t="str">
        <f>VLOOKUP(B248,'Customers (2)'!$A$1:$F$2501,5,0)</f>
        <v>A</v>
      </c>
      <c r="L248" t="str">
        <f>VLOOKUP(B248,'Customers (2)'!$A$1:$F$2501,6,0)</f>
        <v>Senior</v>
      </c>
      <c r="M248" t="str">
        <f t="shared" si="15"/>
        <v>December</v>
      </c>
      <c r="N248" t="str">
        <f t="shared" si="16"/>
        <v>Thursday</v>
      </c>
      <c r="O248" t="str">
        <f t="shared" si="17"/>
        <v>00:09:00</v>
      </c>
      <c r="P248">
        <f t="shared" si="18"/>
        <v>0</v>
      </c>
      <c r="Q248" t="str">
        <f>VLOOKUP(B248,'Analysis 1.3'!$AA$1:$AF$1454,5,FALSE)</f>
        <v>One time</v>
      </c>
      <c r="R248" t="str">
        <f>VLOOKUP(B248,'Analysis 1.3'!$AA$1:$AF$1454,6,FALSE)</f>
        <v>Recent</v>
      </c>
      <c r="S248">
        <f>VLOOKUP(B248,'Analysis 1.3'!$AA$1:$AF$1454,4,FALSE)</f>
        <v>17.975694444445253</v>
      </c>
    </row>
    <row r="249" spans="1:19" x14ac:dyDescent="0.3">
      <c r="A249">
        <v>506882</v>
      </c>
      <c r="B249">
        <v>197</v>
      </c>
      <c r="C249" s="1" t="s">
        <v>99</v>
      </c>
      <c r="D249" s="2">
        <v>45232.05972222222</v>
      </c>
      <c r="E249" t="s">
        <v>98</v>
      </c>
      <c r="F249" t="s">
        <v>27</v>
      </c>
      <c r="G249">
        <v>3087</v>
      </c>
      <c r="H249" t="str">
        <f>VLOOKUP(B249,'Customers (2)'!$A$1:$F$2501,2,0)</f>
        <v>USA</v>
      </c>
      <c r="I249" t="str">
        <f>VLOOKUP(B249,'Customers (2)'!$A$1:$F$2501,3,0)</f>
        <v>M</v>
      </c>
      <c r="J249">
        <f>VLOOKUP(B249,'Customers (2)'!$A$1:$F$2501,4,0)</f>
        <v>38</v>
      </c>
      <c r="K249" t="str">
        <f>VLOOKUP(B249,'Customers (2)'!$A$1:$F$2501,5,0)</f>
        <v>A</v>
      </c>
      <c r="L249" t="str">
        <f>VLOOKUP(B249,'Customers (2)'!$A$1:$F$2501,6,0)</f>
        <v>Middle</v>
      </c>
      <c r="M249" t="str">
        <f t="shared" si="15"/>
        <v>November</v>
      </c>
      <c r="N249" t="str">
        <f t="shared" si="16"/>
        <v>Thursday</v>
      </c>
      <c r="O249" t="str">
        <f t="shared" si="17"/>
        <v>01:26:00</v>
      </c>
      <c r="P249">
        <f t="shared" si="18"/>
        <v>1</v>
      </c>
      <c r="Q249" t="str">
        <f>VLOOKUP(B249,'Analysis 1.3'!$AA$1:$AF$1454,5,FALSE)</f>
        <v>Repeat</v>
      </c>
      <c r="R249" t="str">
        <f>VLOOKUP(B249,'Analysis 1.3'!$AA$1:$AF$1454,6,FALSE)</f>
        <v>Recent</v>
      </c>
      <c r="S249">
        <f>VLOOKUP(B249,'Analysis 1.3'!$AA$1:$AF$1454,4,FALSE)</f>
        <v>59.922222222223354</v>
      </c>
    </row>
    <row r="250" spans="1:19" x14ac:dyDescent="0.3">
      <c r="A250">
        <v>971123</v>
      </c>
      <c r="B250">
        <v>197</v>
      </c>
      <c r="C250" s="1" t="s">
        <v>99</v>
      </c>
      <c r="D250" s="3">
        <v>44959.022222222222</v>
      </c>
      <c r="E250" t="s">
        <v>191</v>
      </c>
      <c r="F250" t="s">
        <v>27</v>
      </c>
      <c r="G250">
        <v>4194</v>
      </c>
      <c r="H250" t="str">
        <f>VLOOKUP(B250,'Customers (2)'!$A$1:$F$2501,2,0)</f>
        <v>USA</v>
      </c>
      <c r="I250" t="str">
        <f>VLOOKUP(B250,'Customers (2)'!$A$1:$F$2501,3,0)</f>
        <v>M</v>
      </c>
      <c r="J250">
        <f>VLOOKUP(B250,'Customers (2)'!$A$1:$F$2501,4,0)</f>
        <v>38</v>
      </c>
      <c r="K250" t="str">
        <f>VLOOKUP(B250,'Customers (2)'!$A$1:$F$2501,5,0)</f>
        <v>A</v>
      </c>
      <c r="L250" t="str">
        <f>VLOOKUP(B250,'Customers (2)'!$A$1:$F$2501,6,0)</f>
        <v>Middle</v>
      </c>
      <c r="M250" t="str">
        <f t="shared" si="15"/>
        <v>February</v>
      </c>
      <c r="N250" t="str">
        <f t="shared" si="16"/>
        <v>Thursday</v>
      </c>
      <c r="O250" t="str">
        <f t="shared" si="17"/>
        <v>00:32:00</v>
      </c>
      <c r="P250">
        <f t="shared" si="18"/>
        <v>0</v>
      </c>
      <c r="Q250" t="str">
        <f>VLOOKUP(B250,'Analysis 1.3'!$AA$1:$AF$1454,5,FALSE)</f>
        <v>Repeat</v>
      </c>
      <c r="R250" t="str">
        <f>VLOOKUP(B250,'Analysis 1.3'!$AA$1:$AF$1454,6,FALSE)</f>
        <v>Recent</v>
      </c>
      <c r="S250">
        <f>VLOOKUP(B250,'Analysis 1.3'!$AA$1:$AF$1454,4,FALSE)</f>
        <v>59.922222222223354</v>
      </c>
    </row>
    <row r="251" spans="1:19" x14ac:dyDescent="0.3">
      <c r="A251">
        <v>380866</v>
      </c>
      <c r="B251">
        <v>202</v>
      </c>
      <c r="C251" s="1" t="s">
        <v>99</v>
      </c>
      <c r="D251" s="2">
        <v>45291.043055555558</v>
      </c>
      <c r="E251" t="s">
        <v>96</v>
      </c>
      <c r="F251" t="s">
        <v>50</v>
      </c>
      <c r="G251">
        <v>526</v>
      </c>
      <c r="H251" t="str">
        <f>VLOOKUP(B251,'Customers (2)'!$A$1:$F$2501,2,0)</f>
        <v>USA</v>
      </c>
      <c r="I251" t="str">
        <f>VLOOKUP(B251,'Customers (2)'!$A$1:$F$2501,3,0)</f>
        <v>M</v>
      </c>
      <c r="J251">
        <f>VLOOKUP(B251,'Customers (2)'!$A$1:$F$2501,4,0)</f>
        <v>86</v>
      </c>
      <c r="K251" t="str">
        <f>VLOOKUP(B251,'Customers (2)'!$A$1:$F$2501,5,0)</f>
        <v>A</v>
      </c>
      <c r="L251" t="str">
        <f>VLOOKUP(B251,'Customers (2)'!$A$1:$F$2501,6,0)</f>
        <v>Senior</v>
      </c>
      <c r="M251" t="str">
        <f t="shared" si="15"/>
        <v>December</v>
      </c>
      <c r="N251" t="str">
        <f t="shared" si="16"/>
        <v>Sunday</v>
      </c>
      <c r="O251" t="str">
        <f t="shared" si="17"/>
        <v>01:02:00</v>
      </c>
      <c r="P251">
        <f t="shared" si="18"/>
        <v>1</v>
      </c>
      <c r="Q251" t="str">
        <f>VLOOKUP(B251,'Analysis 1.3'!$AA$1:$AF$1454,5,FALSE)</f>
        <v>Repeat</v>
      </c>
      <c r="R251" t="str">
        <f>VLOOKUP(B251,'Analysis 1.3'!$AA$1:$AF$1454,6,FALSE)</f>
        <v>Recent</v>
      </c>
      <c r="S251">
        <f>VLOOKUP(B251,'Analysis 1.3'!$AA$1:$AF$1454,4,FALSE)</f>
        <v>0.93888888888614019</v>
      </c>
    </row>
    <row r="252" spans="1:19" x14ac:dyDescent="0.3">
      <c r="A252">
        <v>699766</v>
      </c>
      <c r="B252">
        <v>202</v>
      </c>
      <c r="C252" s="1" t="s">
        <v>99</v>
      </c>
      <c r="D252" s="3">
        <v>45289.061111111114</v>
      </c>
      <c r="E252" t="s">
        <v>97</v>
      </c>
      <c r="F252" t="s">
        <v>20</v>
      </c>
      <c r="G252">
        <v>2379</v>
      </c>
      <c r="H252" t="str">
        <f>VLOOKUP(B252,'Customers (2)'!$A$1:$F$2501,2,0)</f>
        <v>USA</v>
      </c>
      <c r="I252" t="str">
        <f>VLOOKUP(B252,'Customers (2)'!$A$1:$F$2501,3,0)</f>
        <v>M</v>
      </c>
      <c r="J252">
        <f>VLOOKUP(B252,'Customers (2)'!$A$1:$F$2501,4,0)</f>
        <v>86</v>
      </c>
      <c r="K252" t="str">
        <f>VLOOKUP(B252,'Customers (2)'!$A$1:$F$2501,5,0)</f>
        <v>A</v>
      </c>
      <c r="L252" t="str">
        <f>VLOOKUP(B252,'Customers (2)'!$A$1:$F$2501,6,0)</f>
        <v>Senior</v>
      </c>
      <c r="M252" t="str">
        <f t="shared" si="15"/>
        <v>December</v>
      </c>
      <c r="N252" t="str">
        <f t="shared" si="16"/>
        <v>Friday</v>
      </c>
      <c r="O252" t="str">
        <f t="shared" si="17"/>
        <v>01:28:00</v>
      </c>
      <c r="P252">
        <f t="shared" si="18"/>
        <v>1</v>
      </c>
      <c r="Q252" t="str">
        <f>VLOOKUP(B252,'Analysis 1.3'!$AA$1:$AF$1454,5,FALSE)</f>
        <v>Repeat</v>
      </c>
      <c r="R252" t="str">
        <f>VLOOKUP(B252,'Analysis 1.3'!$AA$1:$AF$1454,6,FALSE)</f>
        <v>Recent</v>
      </c>
      <c r="S252">
        <f>VLOOKUP(B252,'Analysis 1.3'!$AA$1:$AF$1454,4,FALSE)</f>
        <v>0.93888888888614019</v>
      </c>
    </row>
    <row r="253" spans="1:19" x14ac:dyDescent="0.3">
      <c r="A253">
        <v>1374086</v>
      </c>
      <c r="B253">
        <v>206</v>
      </c>
      <c r="C253" s="1" t="s">
        <v>99</v>
      </c>
      <c r="D253" s="3">
        <v>45179.987500000003</v>
      </c>
      <c r="E253" t="s">
        <v>96</v>
      </c>
      <c r="F253" t="s">
        <v>39</v>
      </c>
      <c r="G253">
        <v>622</v>
      </c>
      <c r="H253" t="str">
        <f>VLOOKUP(B253,'Customers (2)'!$A$1:$F$2501,2,0)</f>
        <v>USA</v>
      </c>
      <c r="I253" t="str">
        <f>VLOOKUP(B253,'Customers (2)'!$A$1:$F$2501,3,0)</f>
        <v>F</v>
      </c>
      <c r="J253">
        <f>VLOOKUP(B253,'Customers (2)'!$A$1:$F$2501,4,0)</f>
        <v>56</v>
      </c>
      <c r="K253" t="str">
        <f>VLOOKUP(B253,'Customers (2)'!$A$1:$F$2501,5,0)</f>
        <v>A</v>
      </c>
      <c r="L253" t="str">
        <f>VLOOKUP(B253,'Customers (2)'!$A$1:$F$2501,6,0)</f>
        <v>Middle</v>
      </c>
      <c r="M253" t="str">
        <f t="shared" si="15"/>
        <v>September</v>
      </c>
      <c r="N253" t="str">
        <f t="shared" si="16"/>
        <v>Sunday</v>
      </c>
      <c r="O253" t="str">
        <f t="shared" si="17"/>
        <v>23:42:00</v>
      </c>
      <c r="P253">
        <f t="shared" si="18"/>
        <v>23</v>
      </c>
      <c r="Q253" t="str">
        <f>VLOOKUP(B253,'Analysis 1.3'!$AA$1:$AF$1454,5,FALSE)</f>
        <v>One time</v>
      </c>
      <c r="R253" t="str">
        <f>VLOOKUP(B253,'Analysis 1.3'!$AA$1:$AF$1454,6,FALSE)</f>
        <v>Passive</v>
      </c>
      <c r="S253">
        <f>VLOOKUP(B253,'Analysis 1.3'!$AA$1:$AF$1454,4,FALSE)</f>
        <v>111.99444444444089</v>
      </c>
    </row>
    <row r="254" spans="1:19" x14ac:dyDescent="0.3">
      <c r="A254">
        <v>130805</v>
      </c>
      <c r="B254">
        <v>207</v>
      </c>
      <c r="C254" s="1" t="s">
        <v>108</v>
      </c>
      <c r="D254" s="2">
        <v>45118.010416666664</v>
      </c>
      <c r="E254" t="s">
        <v>97</v>
      </c>
      <c r="F254" t="s">
        <v>74</v>
      </c>
      <c r="G254">
        <v>9542</v>
      </c>
      <c r="H254" t="str">
        <f>VLOOKUP(B254,'Customers (2)'!$A$1:$F$2501,2,0)</f>
        <v>Denmark</v>
      </c>
      <c r="I254" t="str">
        <f>VLOOKUP(B254,'Customers (2)'!$A$1:$F$2501,3,0)</f>
        <v>M</v>
      </c>
      <c r="J254">
        <f>VLOOKUP(B254,'Customers (2)'!$A$1:$F$2501,4,0)</f>
        <v>76</v>
      </c>
      <c r="K254" t="str">
        <f>VLOOKUP(B254,'Customers (2)'!$A$1:$F$2501,5,0)</f>
        <v>A</v>
      </c>
      <c r="L254" t="str">
        <f>VLOOKUP(B254,'Customers (2)'!$A$1:$F$2501,6,0)</f>
        <v>Senior</v>
      </c>
      <c r="M254" t="str">
        <f t="shared" si="15"/>
        <v>July</v>
      </c>
      <c r="N254" t="str">
        <f t="shared" si="16"/>
        <v>Tuesday</v>
      </c>
      <c r="O254" t="str">
        <f t="shared" si="17"/>
        <v>00:15:00</v>
      </c>
      <c r="P254">
        <f t="shared" si="18"/>
        <v>0</v>
      </c>
      <c r="Q254" t="str">
        <f>VLOOKUP(B254,'Analysis 1.3'!$AA$1:$AF$1454,5,FALSE)</f>
        <v>One time</v>
      </c>
      <c r="R254" t="str">
        <f>VLOOKUP(B254,'Analysis 1.3'!$AA$1:$AF$1454,6,FALSE)</f>
        <v>Passive</v>
      </c>
      <c r="S254">
        <f>VLOOKUP(B254,'Analysis 1.3'!$AA$1:$AF$1454,4,FALSE)</f>
        <v>173.97152777777956</v>
      </c>
    </row>
    <row r="255" spans="1:19" x14ac:dyDescent="0.3">
      <c r="A255">
        <v>222114</v>
      </c>
      <c r="B255">
        <v>208</v>
      </c>
      <c r="C255" s="1" t="s">
        <v>99</v>
      </c>
      <c r="D255" s="2">
        <v>45120.98541666667</v>
      </c>
      <c r="E255" t="s">
        <v>98</v>
      </c>
      <c r="F255" t="s">
        <v>52</v>
      </c>
      <c r="G255">
        <v>4738</v>
      </c>
      <c r="H255" t="str">
        <f>VLOOKUP(B255,'Customers (2)'!$A$1:$F$2501,2,0)</f>
        <v>USA</v>
      </c>
      <c r="I255" t="str">
        <f>VLOOKUP(B255,'Customers (2)'!$A$1:$F$2501,3,0)</f>
        <v>F</v>
      </c>
      <c r="J255">
        <f>VLOOKUP(B255,'Customers (2)'!$A$1:$F$2501,4,0)</f>
        <v>19</v>
      </c>
      <c r="K255" t="str">
        <f>VLOOKUP(B255,'Customers (2)'!$A$1:$F$2501,5,0)</f>
        <v>A</v>
      </c>
      <c r="L255" t="str">
        <f>VLOOKUP(B255,'Customers (2)'!$A$1:$F$2501,6,0)</f>
        <v>Young</v>
      </c>
      <c r="M255" t="str">
        <f t="shared" si="15"/>
        <v>July</v>
      </c>
      <c r="N255" t="str">
        <f t="shared" si="16"/>
        <v>Thursday</v>
      </c>
      <c r="O255" t="str">
        <f t="shared" si="17"/>
        <v>23:39:00</v>
      </c>
      <c r="P255">
        <f t="shared" si="18"/>
        <v>23</v>
      </c>
      <c r="Q255" t="str">
        <f>VLOOKUP(B255,'Analysis 1.3'!$AA$1:$AF$1454,5,FALSE)</f>
        <v>One time</v>
      </c>
      <c r="R255" t="str">
        <f>VLOOKUP(B255,'Analysis 1.3'!$AA$1:$AF$1454,6,FALSE)</f>
        <v>Passive</v>
      </c>
      <c r="S255">
        <f>VLOOKUP(B255,'Analysis 1.3'!$AA$1:$AF$1454,4,FALSE)</f>
        <v>170.99652777777374</v>
      </c>
    </row>
    <row r="256" spans="1:19" x14ac:dyDescent="0.3">
      <c r="A256">
        <v>458560</v>
      </c>
      <c r="B256">
        <v>210</v>
      </c>
      <c r="C256" s="1" t="s">
        <v>99</v>
      </c>
      <c r="D256" s="2">
        <v>45169</v>
      </c>
      <c r="E256" t="s">
        <v>96</v>
      </c>
      <c r="F256" t="s">
        <v>23</v>
      </c>
      <c r="G256">
        <v>9234</v>
      </c>
      <c r="H256" t="str">
        <f>VLOOKUP(B256,'Customers (2)'!$A$1:$F$2501,2,0)</f>
        <v>USA</v>
      </c>
      <c r="I256" t="str">
        <f>VLOOKUP(B256,'Customers (2)'!$A$1:$F$2501,3,0)</f>
        <v>M</v>
      </c>
      <c r="J256">
        <f>VLOOKUP(B256,'Customers (2)'!$A$1:$F$2501,4,0)</f>
        <v>59</v>
      </c>
      <c r="K256" t="str">
        <f>VLOOKUP(B256,'Customers (2)'!$A$1:$F$2501,5,0)</f>
        <v>A</v>
      </c>
      <c r="L256" t="str">
        <f>VLOOKUP(B256,'Customers (2)'!$A$1:$F$2501,6,0)</f>
        <v>Middle</v>
      </c>
      <c r="M256" t="str">
        <f t="shared" si="15"/>
        <v>August</v>
      </c>
      <c r="N256" t="str">
        <f t="shared" si="16"/>
        <v>Thursday</v>
      </c>
      <c r="O256" t="str">
        <f t="shared" si="17"/>
        <v>00:00:00</v>
      </c>
      <c r="P256">
        <f t="shared" si="18"/>
        <v>0</v>
      </c>
      <c r="Q256" t="str">
        <f>VLOOKUP(B256,'Analysis 1.3'!$AA$1:$AF$1454,5,FALSE)</f>
        <v>One time</v>
      </c>
      <c r="R256" t="str">
        <f>VLOOKUP(B256,'Analysis 1.3'!$AA$1:$AF$1454,6,FALSE)</f>
        <v>Passive</v>
      </c>
      <c r="S256">
        <f>VLOOKUP(B256,'Analysis 1.3'!$AA$1:$AF$1454,4,FALSE)</f>
        <v>122.9819444444438</v>
      </c>
    </row>
    <row r="257" spans="1:19" x14ac:dyDescent="0.3">
      <c r="A257">
        <v>113132</v>
      </c>
      <c r="B257">
        <v>211</v>
      </c>
      <c r="C257" s="1" t="s">
        <v>100</v>
      </c>
      <c r="D257" s="2">
        <v>45266.997916666667</v>
      </c>
      <c r="E257" t="s">
        <v>191</v>
      </c>
      <c r="F257" t="s">
        <v>52</v>
      </c>
      <c r="G257">
        <v>2270</v>
      </c>
      <c r="H257" t="str">
        <f>VLOOKUP(B257,'Customers (2)'!$A$1:$F$2501,2,0)</f>
        <v>France</v>
      </c>
      <c r="I257" t="str">
        <f>VLOOKUP(B257,'Customers (2)'!$A$1:$F$2501,3,0)</f>
        <v>F</v>
      </c>
      <c r="J257">
        <f>VLOOKUP(B257,'Customers (2)'!$A$1:$F$2501,4,0)</f>
        <v>79</v>
      </c>
      <c r="K257" t="str">
        <f>VLOOKUP(B257,'Customers (2)'!$A$1:$F$2501,5,0)</f>
        <v>A</v>
      </c>
      <c r="L257" t="str">
        <f>VLOOKUP(B257,'Customers (2)'!$A$1:$F$2501,6,0)</f>
        <v>Senior</v>
      </c>
      <c r="M257" t="str">
        <f t="shared" si="15"/>
        <v>December</v>
      </c>
      <c r="N257" t="str">
        <f t="shared" si="16"/>
        <v>Wednesday</v>
      </c>
      <c r="O257" t="str">
        <f t="shared" si="17"/>
        <v>23:57:00</v>
      </c>
      <c r="P257">
        <f t="shared" si="18"/>
        <v>23</v>
      </c>
      <c r="Q257" t="str">
        <f>VLOOKUP(B257,'Analysis 1.3'!$AA$1:$AF$1454,5,FALSE)</f>
        <v>One time</v>
      </c>
      <c r="R257" t="str">
        <f>VLOOKUP(B257,'Analysis 1.3'!$AA$1:$AF$1454,6,FALSE)</f>
        <v>Recent</v>
      </c>
      <c r="S257">
        <f>VLOOKUP(B257,'Analysis 1.3'!$AA$1:$AF$1454,4,FALSE)</f>
        <v>24.984027777776646</v>
      </c>
    </row>
    <row r="258" spans="1:19" x14ac:dyDescent="0.3">
      <c r="A258">
        <v>1063742</v>
      </c>
      <c r="B258">
        <v>212</v>
      </c>
      <c r="C258" s="1" t="s">
        <v>109</v>
      </c>
      <c r="D258" s="3">
        <v>45216.030555555553</v>
      </c>
      <c r="E258" t="s">
        <v>191</v>
      </c>
      <c r="F258" t="s">
        <v>40</v>
      </c>
      <c r="G258">
        <v>359</v>
      </c>
      <c r="H258" t="str">
        <f>VLOOKUP(B258,'Customers (2)'!$A$1:$F$2501,2,0)</f>
        <v>Germany</v>
      </c>
      <c r="I258" t="str">
        <f>VLOOKUP(B258,'Customers (2)'!$A$1:$F$2501,3,0)</f>
        <v>F</v>
      </c>
      <c r="J258">
        <f>VLOOKUP(B258,'Customers (2)'!$A$1:$F$2501,4,0)</f>
        <v>19</v>
      </c>
      <c r="K258" t="str">
        <f>VLOOKUP(B258,'Customers (2)'!$A$1:$F$2501,5,0)</f>
        <v>A</v>
      </c>
      <c r="L258" t="str">
        <f>VLOOKUP(B258,'Customers (2)'!$A$1:$F$2501,6,0)</f>
        <v>Young</v>
      </c>
      <c r="M258" t="str">
        <f t="shared" si="15"/>
        <v>October</v>
      </c>
      <c r="N258" t="str">
        <f t="shared" si="16"/>
        <v>Tuesday</v>
      </c>
      <c r="O258" t="str">
        <f t="shared" si="17"/>
        <v>00:44:00</v>
      </c>
      <c r="P258">
        <f t="shared" si="18"/>
        <v>0</v>
      </c>
      <c r="Q258" t="str">
        <f>VLOOKUP(B258,'Analysis 1.3'!$AA$1:$AF$1454,5,FALSE)</f>
        <v>One time</v>
      </c>
      <c r="R258" t="str">
        <f>VLOOKUP(B258,'Analysis 1.3'!$AA$1:$AF$1454,6,FALSE)</f>
        <v>Recent</v>
      </c>
      <c r="S258">
        <f>VLOOKUP(B258,'Analysis 1.3'!$AA$1:$AF$1454,4,FALSE)</f>
        <v>75.951388888890506</v>
      </c>
    </row>
    <row r="259" spans="1:19" x14ac:dyDescent="0.3">
      <c r="A259">
        <v>125939</v>
      </c>
      <c r="B259">
        <v>213</v>
      </c>
      <c r="C259" s="1" t="s">
        <v>99</v>
      </c>
      <c r="D259" s="2">
        <v>44985.036805555559</v>
      </c>
      <c r="E259" t="s">
        <v>191</v>
      </c>
      <c r="F259" t="s">
        <v>52</v>
      </c>
      <c r="G259">
        <v>6023</v>
      </c>
      <c r="H259" t="str">
        <f>VLOOKUP(B259,'Customers (2)'!$A$1:$F$2501,2,0)</f>
        <v>USA</v>
      </c>
      <c r="I259" t="str">
        <f>VLOOKUP(B259,'Customers (2)'!$A$1:$F$2501,3,0)</f>
        <v>F</v>
      </c>
      <c r="J259">
        <f>VLOOKUP(B259,'Customers (2)'!$A$1:$F$2501,4,0)</f>
        <v>52</v>
      </c>
      <c r="K259" t="str">
        <f>VLOOKUP(B259,'Customers (2)'!$A$1:$F$2501,5,0)</f>
        <v>A</v>
      </c>
      <c r="L259" t="str">
        <f>VLOOKUP(B259,'Customers (2)'!$A$1:$F$2501,6,0)</f>
        <v>Middle</v>
      </c>
      <c r="M259" t="str">
        <f t="shared" ref="M259:M322" si="19">TEXT(D259,"MMMM")</f>
        <v>February</v>
      </c>
      <c r="N259" t="str">
        <f t="shared" ref="N259:N322" si="20">TEXT(D259,"dddd")</f>
        <v>Tuesday</v>
      </c>
      <c r="O259" t="str">
        <f t="shared" ref="O259:O322" si="21">TEXT(D259,"HH:mm:ss")</f>
        <v>00:53:00</v>
      </c>
      <c r="P259">
        <f t="shared" ref="P259:P322" si="22">HOUR(D259)</f>
        <v>0</v>
      </c>
      <c r="Q259" t="str">
        <f>VLOOKUP(B259,'Analysis 1.3'!$AA$1:$AF$1454,5,FALSE)</f>
        <v>Repeat</v>
      </c>
      <c r="R259" t="str">
        <f>VLOOKUP(B259,'Analysis 1.3'!$AA$1:$AF$1454,6,FALSE)</f>
        <v>Recent</v>
      </c>
      <c r="S259">
        <f>VLOOKUP(B259,'Analysis 1.3'!$AA$1:$AF$1454,4,FALSE)</f>
        <v>64.963194444440887</v>
      </c>
    </row>
    <row r="260" spans="1:19" x14ac:dyDescent="0.3">
      <c r="A260">
        <v>1103132</v>
      </c>
      <c r="B260">
        <v>213</v>
      </c>
      <c r="C260" s="1" t="s">
        <v>99</v>
      </c>
      <c r="D260" s="3">
        <v>45227.018750000003</v>
      </c>
      <c r="E260" t="s">
        <v>191</v>
      </c>
      <c r="F260" t="s">
        <v>43</v>
      </c>
      <c r="G260">
        <v>2021</v>
      </c>
      <c r="H260" t="str">
        <f>VLOOKUP(B260,'Customers (2)'!$A$1:$F$2501,2,0)</f>
        <v>USA</v>
      </c>
      <c r="I260" t="str">
        <f>VLOOKUP(B260,'Customers (2)'!$A$1:$F$2501,3,0)</f>
        <v>F</v>
      </c>
      <c r="J260">
        <f>VLOOKUP(B260,'Customers (2)'!$A$1:$F$2501,4,0)</f>
        <v>52</v>
      </c>
      <c r="K260" t="str">
        <f>VLOOKUP(B260,'Customers (2)'!$A$1:$F$2501,5,0)</f>
        <v>A</v>
      </c>
      <c r="L260" t="str">
        <f>VLOOKUP(B260,'Customers (2)'!$A$1:$F$2501,6,0)</f>
        <v>Middle</v>
      </c>
      <c r="M260" t="str">
        <f t="shared" si="19"/>
        <v>October</v>
      </c>
      <c r="N260" t="str">
        <f t="shared" si="20"/>
        <v>Saturday</v>
      </c>
      <c r="O260" t="str">
        <f t="shared" si="21"/>
        <v>00:27:00</v>
      </c>
      <c r="P260">
        <f t="shared" si="22"/>
        <v>0</v>
      </c>
      <c r="Q260" t="str">
        <f>VLOOKUP(B260,'Analysis 1.3'!$AA$1:$AF$1454,5,FALSE)</f>
        <v>Repeat</v>
      </c>
      <c r="R260" t="str">
        <f>VLOOKUP(B260,'Analysis 1.3'!$AA$1:$AF$1454,6,FALSE)</f>
        <v>Recent</v>
      </c>
      <c r="S260">
        <f>VLOOKUP(B260,'Analysis 1.3'!$AA$1:$AF$1454,4,FALSE)</f>
        <v>64.963194444440887</v>
      </c>
    </row>
    <row r="261" spans="1:19" x14ac:dyDescent="0.3">
      <c r="A261">
        <v>478198</v>
      </c>
      <c r="B261">
        <v>214</v>
      </c>
      <c r="C261" s="1" t="s">
        <v>99</v>
      </c>
      <c r="D261" s="2">
        <v>45220.038888888892</v>
      </c>
      <c r="E261" t="s">
        <v>96</v>
      </c>
      <c r="F261" t="s">
        <v>27</v>
      </c>
      <c r="G261">
        <v>9837</v>
      </c>
      <c r="H261" t="str">
        <f>VLOOKUP(B261,'Customers (2)'!$A$1:$F$2501,2,0)</f>
        <v>USA</v>
      </c>
      <c r="I261" t="str">
        <f>VLOOKUP(B261,'Customers (2)'!$A$1:$F$2501,3,0)</f>
        <v>F</v>
      </c>
      <c r="J261">
        <f>VLOOKUP(B261,'Customers (2)'!$A$1:$F$2501,4,0)</f>
        <v>18</v>
      </c>
      <c r="K261" t="str">
        <f>VLOOKUP(B261,'Customers (2)'!$A$1:$F$2501,5,0)</f>
        <v>A</v>
      </c>
      <c r="L261" t="str">
        <f>VLOOKUP(B261,'Customers (2)'!$A$1:$F$2501,6,0)</f>
        <v>Young</v>
      </c>
      <c r="M261" t="str">
        <f t="shared" si="19"/>
        <v>October</v>
      </c>
      <c r="N261" t="str">
        <f t="shared" si="20"/>
        <v>Saturday</v>
      </c>
      <c r="O261" t="str">
        <f t="shared" si="21"/>
        <v>00:56:00</v>
      </c>
      <c r="P261">
        <f t="shared" si="22"/>
        <v>0</v>
      </c>
      <c r="Q261" t="str">
        <f>VLOOKUP(B261,'Analysis 1.3'!$AA$1:$AF$1454,5,FALSE)</f>
        <v>Repeat</v>
      </c>
      <c r="R261" t="str">
        <f>VLOOKUP(B261,'Analysis 1.3'!$AA$1:$AF$1454,6,FALSE)</f>
        <v>Recent</v>
      </c>
      <c r="S261">
        <f>VLOOKUP(B261,'Analysis 1.3'!$AA$1:$AF$1454,4,FALSE)</f>
        <v>23.990277777775191</v>
      </c>
    </row>
    <row r="262" spans="1:19" x14ac:dyDescent="0.3">
      <c r="A262">
        <v>602700</v>
      </c>
      <c r="B262">
        <v>214</v>
      </c>
      <c r="C262" s="1" t="s">
        <v>99</v>
      </c>
      <c r="D262" s="2">
        <v>45115.087500000001</v>
      </c>
      <c r="E262" t="s">
        <v>96</v>
      </c>
      <c r="F262" t="s">
        <v>43</v>
      </c>
      <c r="G262">
        <v>8209</v>
      </c>
      <c r="H262" t="str">
        <f>VLOOKUP(B262,'Customers (2)'!$A$1:$F$2501,2,0)</f>
        <v>USA</v>
      </c>
      <c r="I262" t="str">
        <f>VLOOKUP(B262,'Customers (2)'!$A$1:$F$2501,3,0)</f>
        <v>F</v>
      </c>
      <c r="J262">
        <f>VLOOKUP(B262,'Customers (2)'!$A$1:$F$2501,4,0)</f>
        <v>18</v>
      </c>
      <c r="K262" t="str">
        <f>VLOOKUP(B262,'Customers (2)'!$A$1:$F$2501,5,0)</f>
        <v>A</v>
      </c>
      <c r="L262" t="str">
        <f>VLOOKUP(B262,'Customers (2)'!$A$1:$F$2501,6,0)</f>
        <v>Young</v>
      </c>
      <c r="M262" t="str">
        <f t="shared" si="19"/>
        <v>July</v>
      </c>
      <c r="N262" t="str">
        <f t="shared" si="20"/>
        <v>Saturday</v>
      </c>
      <c r="O262" t="str">
        <f t="shared" si="21"/>
        <v>02:06:00</v>
      </c>
      <c r="P262">
        <f t="shared" si="22"/>
        <v>2</v>
      </c>
      <c r="Q262" t="str">
        <f>VLOOKUP(B262,'Analysis 1.3'!$AA$1:$AF$1454,5,FALSE)</f>
        <v>Repeat</v>
      </c>
      <c r="R262" t="str">
        <f>VLOOKUP(B262,'Analysis 1.3'!$AA$1:$AF$1454,6,FALSE)</f>
        <v>Recent</v>
      </c>
      <c r="S262">
        <f>VLOOKUP(B262,'Analysis 1.3'!$AA$1:$AF$1454,4,FALSE)</f>
        <v>23.990277777775191</v>
      </c>
    </row>
    <row r="263" spans="1:19" x14ac:dyDescent="0.3">
      <c r="A263">
        <v>999352</v>
      </c>
      <c r="B263">
        <v>214</v>
      </c>
      <c r="C263" s="1" t="s">
        <v>99</v>
      </c>
      <c r="D263" s="3">
        <v>45267.991666666669</v>
      </c>
      <c r="E263" t="s">
        <v>98</v>
      </c>
      <c r="F263" t="s">
        <v>87</v>
      </c>
      <c r="G263">
        <v>8616</v>
      </c>
      <c r="H263" t="str">
        <f>VLOOKUP(B263,'Customers (2)'!$A$1:$F$2501,2,0)</f>
        <v>USA</v>
      </c>
      <c r="I263" t="str">
        <f>VLOOKUP(B263,'Customers (2)'!$A$1:$F$2501,3,0)</f>
        <v>F</v>
      </c>
      <c r="J263">
        <f>VLOOKUP(B263,'Customers (2)'!$A$1:$F$2501,4,0)</f>
        <v>18</v>
      </c>
      <c r="K263" t="str">
        <f>VLOOKUP(B263,'Customers (2)'!$A$1:$F$2501,5,0)</f>
        <v>A</v>
      </c>
      <c r="L263" t="str">
        <f>VLOOKUP(B263,'Customers (2)'!$A$1:$F$2501,6,0)</f>
        <v>Young</v>
      </c>
      <c r="M263" t="str">
        <f t="shared" si="19"/>
        <v>December</v>
      </c>
      <c r="N263" t="str">
        <f t="shared" si="20"/>
        <v>Thursday</v>
      </c>
      <c r="O263" t="str">
        <f t="shared" si="21"/>
        <v>23:48:00</v>
      </c>
      <c r="P263">
        <f t="shared" si="22"/>
        <v>23</v>
      </c>
      <c r="Q263" t="str">
        <f>VLOOKUP(B263,'Analysis 1.3'!$AA$1:$AF$1454,5,FALSE)</f>
        <v>Repeat</v>
      </c>
      <c r="R263" t="str">
        <f>VLOOKUP(B263,'Analysis 1.3'!$AA$1:$AF$1454,6,FALSE)</f>
        <v>Recent</v>
      </c>
      <c r="S263">
        <f>VLOOKUP(B263,'Analysis 1.3'!$AA$1:$AF$1454,4,FALSE)</f>
        <v>23.990277777775191</v>
      </c>
    </row>
    <row r="264" spans="1:19" x14ac:dyDescent="0.3">
      <c r="A264">
        <v>1502119</v>
      </c>
      <c r="B264">
        <v>214</v>
      </c>
      <c r="C264" s="1" t="s">
        <v>99</v>
      </c>
      <c r="D264" s="3">
        <v>45192.977777777778</v>
      </c>
      <c r="E264" t="s">
        <v>97</v>
      </c>
      <c r="F264" t="s">
        <v>30</v>
      </c>
      <c r="G264">
        <v>8968</v>
      </c>
      <c r="H264" t="str">
        <f>VLOOKUP(B264,'Customers (2)'!$A$1:$F$2501,2,0)</f>
        <v>USA</v>
      </c>
      <c r="I264" t="str">
        <f>VLOOKUP(B264,'Customers (2)'!$A$1:$F$2501,3,0)</f>
        <v>F</v>
      </c>
      <c r="J264">
        <f>VLOOKUP(B264,'Customers (2)'!$A$1:$F$2501,4,0)</f>
        <v>18</v>
      </c>
      <c r="K264" t="str">
        <f>VLOOKUP(B264,'Customers (2)'!$A$1:$F$2501,5,0)</f>
        <v>A</v>
      </c>
      <c r="L264" t="str">
        <f>VLOOKUP(B264,'Customers (2)'!$A$1:$F$2501,6,0)</f>
        <v>Young</v>
      </c>
      <c r="M264" t="str">
        <f t="shared" si="19"/>
        <v>September</v>
      </c>
      <c r="N264" t="str">
        <f t="shared" si="20"/>
        <v>Saturday</v>
      </c>
      <c r="O264" t="str">
        <f t="shared" si="21"/>
        <v>23:28:00</v>
      </c>
      <c r="P264">
        <f t="shared" si="22"/>
        <v>23</v>
      </c>
      <c r="Q264" t="str">
        <f>VLOOKUP(B264,'Analysis 1.3'!$AA$1:$AF$1454,5,FALSE)</f>
        <v>Repeat</v>
      </c>
      <c r="R264" t="str">
        <f>VLOOKUP(B264,'Analysis 1.3'!$AA$1:$AF$1454,6,FALSE)</f>
        <v>Recent</v>
      </c>
      <c r="S264">
        <f>VLOOKUP(B264,'Analysis 1.3'!$AA$1:$AF$1454,4,FALSE)</f>
        <v>23.990277777775191</v>
      </c>
    </row>
    <row r="265" spans="1:19" x14ac:dyDescent="0.3">
      <c r="A265">
        <v>1604289</v>
      </c>
      <c r="B265">
        <v>214</v>
      </c>
      <c r="C265" s="1" t="s">
        <v>99</v>
      </c>
      <c r="D265" s="3">
        <v>45031.081944444442</v>
      </c>
      <c r="E265" t="s">
        <v>98</v>
      </c>
      <c r="F265" t="s">
        <v>24</v>
      </c>
      <c r="G265">
        <v>9600</v>
      </c>
      <c r="H265" t="str">
        <f>VLOOKUP(B265,'Customers (2)'!$A$1:$F$2501,2,0)</f>
        <v>USA</v>
      </c>
      <c r="I265" t="str">
        <f>VLOOKUP(B265,'Customers (2)'!$A$1:$F$2501,3,0)</f>
        <v>F</v>
      </c>
      <c r="J265">
        <f>VLOOKUP(B265,'Customers (2)'!$A$1:$F$2501,4,0)</f>
        <v>18</v>
      </c>
      <c r="K265" t="str">
        <f>VLOOKUP(B265,'Customers (2)'!$A$1:$F$2501,5,0)</f>
        <v>A</v>
      </c>
      <c r="L265" t="str">
        <f>VLOOKUP(B265,'Customers (2)'!$A$1:$F$2501,6,0)</f>
        <v>Young</v>
      </c>
      <c r="M265" t="str">
        <f t="shared" si="19"/>
        <v>April</v>
      </c>
      <c r="N265" t="str">
        <f t="shared" si="20"/>
        <v>Saturday</v>
      </c>
      <c r="O265" t="str">
        <f t="shared" si="21"/>
        <v>01:58:00</v>
      </c>
      <c r="P265">
        <f t="shared" si="22"/>
        <v>1</v>
      </c>
      <c r="Q265" t="str">
        <f>VLOOKUP(B265,'Analysis 1.3'!$AA$1:$AF$1454,5,FALSE)</f>
        <v>Repeat</v>
      </c>
      <c r="R265" t="str">
        <f>VLOOKUP(B265,'Analysis 1.3'!$AA$1:$AF$1454,6,FALSE)</f>
        <v>Recent</v>
      </c>
      <c r="S265">
        <f>VLOOKUP(B265,'Analysis 1.3'!$AA$1:$AF$1454,4,FALSE)</f>
        <v>23.990277777775191</v>
      </c>
    </row>
    <row r="266" spans="1:19" x14ac:dyDescent="0.3">
      <c r="A266">
        <v>1659401</v>
      </c>
      <c r="B266">
        <v>214</v>
      </c>
      <c r="C266" s="1" t="s">
        <v>99</v>
      </c>
      <c r="D266" s="3">
        <v>45118.973611111112</v>
      </c>
      <c r="E266" t="s">
        <v>96</v>
      </c>
      <c r="F266" t="s">
        <v>49</v>
      </c>
      <c r="G266">
        <v>1671</v>
      </c>
      <c r="H266" t="str">
        <f>VLOOKUP(B266,'Customers (2)'!$A$1:$F$2501,2,0)</f>
        <v>USA</v>
      </c>
      <c r="I266" t="str">
        <f>VLOOKUP(B266,'Customers (2)'!$A$1:$F$2501,3,0)</f>
        <v>F</v>
      </c>
      <c r="J266">
        <f>VLOOKUP(B266,'Customers (2)'!$A$1:$F$2501,4,0)</f>
        <v>18</v>
      </c>
      <c r="K266" t="str">
        <f>VLOOKUP(B266,'Customers (2)'!$A$1:$F$2501,5,0)</f>
        <v>A</v>
      </c>
      <c r="L266" t="str">
        <f>VLOOKUP(B266,'Customers (2)'!$A$1:$F$2501,6,0)</f>
        <v>Young</v>
      </c>
      <c r="M266" t="str">
        <f t="shared" si="19"/>
        <v>July</v>
      </c>
      <c r="N266" t="str">
        <f t="shared" si="20"/>
        <v>Tuesday</v>
      </c>
      <c r="O266" t="str">
        <f t="shared" si="21"/>
        <v>23:22:00</v>
      </c>
      <c r="P266">
        <f t="shared" si="22"/>
        <v>23</v>
      </c>
      <c r="Q266" t="str">
        <f>VLOOKUP(B266,'Analysis 1.3'!$AA$1:$AF$1454,5,FALSE)</f>
        <v>Repeat</v>
      </c>
      <c r="R266" t="str">
        <f>VLOOKUP(B266,'Analysis 1.3'!$AA$1:$AF$1454,6,FALSE)</f>
        <v>Recent</v>
      </c>
      <c r="S266">
        <f>VLOOKUP(B266,'Analysis 1.3'!$AA$1:$AF$1454,4,FALSE)</f>
        <v>23.990277777775191</v>
      </c>
    </row>
    <row r="267" spans="1:19" x14ac:dyDescent="0.3">
      <c r="A267">
        <v>98968</v>
      </c>
      <c r="B267">
        <v>215</v>
      </c>
      <c r="C267" s="1" t="s">
        <v>99</v>
      </c>
      <c r="D267" s="2">
        <v>44949.009027777778</v>
      </c>
      <c r="E267" t="s">
        <v>97</v>
      </c>
      <c r="F267" t="s">
        <v>41</v>
      </c>
      <c r="G267">
        <v>2161</v>
      </c>
      <c r="H267" t="str">
        <f>VLOOKUP(B267,'Customers (2)'!$A$1:$F$2501,2,0)</f>
        <v>USA</v>
      </c>
      <c r="I267" t="str">
        <f>VLOOKUP(B267,'Customers (2)'!$A$1:$F$2501,3,0)</f>
        <v>M</v>
      </c>
      <c r="J267">
        <f>VLOOKUP(B267,'Customers (2)'!$A$1:$F$2501,4,0)</f>
        <v>60</v>
      </c>
      <c r="K267" t="str">
        <f>VLOOKUP(B267,'Customers (2)'!$A$1:$F$2501,5,0)</f>
        <v>A</v>
      </c>
      <c r="L267" t="str">
        <f>VLOOKUP(B267,'Customers (2)'!$A$1:$F$2501,6,0)</f>
        <v>Senior</v>
      </c>
      <c r="M267" t="str">
        <f t="shared" si="19"/>
        <v>January</v>
      </c>
      <c r="N267" t="str">
        <f t="shared" si="20"/>
        <v>Monday</v>
      </c>
      <c r="O267" t="str">
        <f t="shared" si="21"/>
        <v>00:13:00</v>
      </c>
      <c r="P267">
        <f t="shared" si="22"/>
        <v>0</v>
      </c>
      <c r="Q267" t="str">
        <f>VLOOKUP(B267,'Analysis 1.3'!$AA$1:$AF$1454,5,FALSE)</f>
        <v>One time</v>
      </c>
      <c r="R267" t="str">
        <f>VLOOKUP(B267,'Analysis 1.3'!$AA$1:$AF$1454,6,FALSE)</f>
        <v>Lost</v>
      </c>
      <c r="S267">
        <f>VLOOKUP(B267,'Analysis 1.3'!$AA$1:$AF$1454,4,FALSE)</f>
        <v>342.9729166666657</v>
      </c>
    </row>
    <row r="268" spans="1:19" x14ac:dyDescent="0.3">
      <c r="A268">
        <v>1016563</v>
      </c>
      <c r="B268">
        <v>216</v>
      </c>
      <c r="C268" s="1" t="s">
        <v>113</v>
      </c>
      <c r="D268" s="3">
        <v>45238.995138888888</v>
      </c>
      <c r="E268" t="s">
        <v>97</v>
      </c>
      <c r="F268" t="s">
        <v>92</v>
      </c>
      <c r="G268">
        <v>8735</v>
      </c>
      <c r="H268" t="str">
        <f>VLOOKUP(B268,'Customers (2)'!$A$1:$F$2501,2,0)</f>
        <v>India</v>
      </c>
      <c r="I268" t="str">
        <f>VLOOKUP(B268,'Customers (2)'!$A$1:$F$2501,3,0)</f>
        <v>M</v>
      </c>
      <c r="J268">
        <f>VLOOKUP(B268,'Customers (2)'!$A$1:$F$2501,4,0)</f>
        <v>45</v>
      </c>
      <c r="K268" t="str">
        <f>VLOOKUP(B268,'Customers (2)'!$A$1:$F$2501,5,0)</f>
        <v>A</v>
      </c>
      <c r="L268" t="str">
        <f>VLOOKUP(B268,'Customers (2)'!$A$1:$F$2501,6,0)</f>
        <v>Middle</v>
      </c>
      <c r="M268" t="str">
        <f t="shared" si="19"/>
        <v>November</v>
      </c>
      <c r="N268" t="str">
        <f t="shared" si="20"/>
        <v>Wednesday</v>
      </c>
      <c r="O268" t="str">
        <f t="shared" si="21"/>
        <v>23:53:00</v>
      </c>
      <c r="P268">
        <f t="shared" si="22"/>
        <v>23</v>
      </c>
      <c r="Q268" t="str">
        <f>VLOOKUP(B268,'Analysis 1.3'!$AA$1:$AF$1454,5,FALSE)</f>
        <v>One time</v>
      </c>
      <c r="R268" t="str">
        <f>VLOOKUP(B268,'Analysis 1.3'!$AA$1:$AF$1454,6,FALSE)</f>
        <v>Recent</v>
      </c>
      <c r="S268">
        <f>VLOOKUP(B268,'Analysis 1.3'!$AA$1:$AF$1454,4,FALSE)</f>
        <v>52.986805555556202</v>
      </c>
    </row>
    <row r="269" spans="1:19" x14ac:dyDescent="0.3">
      <c r="A269">
        <v>388268</v>
      </c>
      <c r="B269">
        <v>217</v>
      </c>
      <c r="C269" s="1" t="s">
        <v>99</v>
      </c>
      <c r="D269" s="2">
        <v>45220.033333333333</v>
      </c>
      <c r="E269" t="s">
        <v>97</v>
      </c>
      <c r="F269" t="s">
        <v>69</v>
      </c>
      <c r="G269">
        <v>1780</v>
      </c>
      <c r="H269" t="str">
        <f>VLOOKUP(B269,'Customers (2)'!$A$1:$F$2501,2,0)</f>
        <v>USA</v>
      </c>
      <c r="I269" t="str">
        <f>VLOOKUP(B269,'Customers (2)'!$A$1:$F$2501,3,0)</f>
        <v>F</v>
      </c>
      <c r="J269">
        <f>VLOOKUP(B269,'Customers (2)'!$A$1:$F$2501,4,0)</f>
        <v>60</v>
      </c>
      <c r="K269" t="str">
        <f>VLOOKUP(B269,'Customers (2)'!$A$1:$F$2501,5,0)</f>
        <v>A</v>
      </c>
      <c r="L269" t="str">
        <f>VLOOKUP(B269,'Customers (2)'!$A$1:$F$2501,6,0)</f>
        <v>Senior</v>
      </c>
      <c r="M269" t="str">
        <f t="shared" si="19"/>
        <v>October</v>
      </c>
      <c r="N269" t="str">
        <f t="shared" si="20"/>
        <v>Saturday</v>
      </c>
      <c r="O269" t="str">
        <f t="shared" si="21"/>
        <v>00:48:00</v>
      </c>
      <c r="P269">
        <f t="shared" si="22"/>
        <v>0</v>
      </c>
      <c r="Q269" t="str">
        <f>VLOOKUP(B269,'Analysis 1.3'!$AA$1:$AF$1454,5,FALSE)</f>
        <v>Repeat</v>
      </c>
      <c r="R269" t="str">
        <f>VLOOKUP(B269,'Analysis 1.3'!$AA$1:$AF$1454,6,FALSE)</f>
        <v>Recent</v>
      </c>
      <c r="S269">
        <f>VLOOKUP(B269,'Analysis 1.3'!$AA$1:$AF$1454,4,FALSE)</f>
        <v>2.9187499999970896</v>
      </c>
    </row>
    <row r="270" spans="1:19" x14ac:dyDescent="0.3">
      <c r="A270">
        <v>1085556</v>
      </c>
      <c r="B270">
        <v>217</v>
      </c>
      <c r="C270" s="1" t="s">
        <v>99</v>
      </c>
      <c r="D270" s="3">
        <v>45289.063194444447</v>
      </c>
      <c r="E270" t="s">
        <v>97</v>
      </c>
      <c r="F270" t="s">
        <v>43</v>
      </c>
      <c r="G270">
        <v>6006</v>
      </c>
      <c r="H270" t="str">
        <f>VLOOKUP(B270,'Customers (2)'!$A$1:$F$2501,2,0)</f>
        <v>USA</v>
      </c>
      <c r="I270" t="str">
        <f>VLOOKUP(B270,'Customers (2)'!$A$1:$F$2501,3,0)</f>
        <v>F</v>
      </c>
      <c r="J270">
        <f>VLOOKUP(B270,'Customers (2)'!$A$1:$F$2501,4,0)</f>
        <v>60</v>
      </c>
      <c r="K270" t="str">
        <f>VLOOKUP(B270,'Customers (2)'!$A$1:$F$2501,5,0)</f>
        <v>A</v>
      </c>
      <c r="L270" t="str">
        <f>VLOOKUP(B270,'Customers (2)'!$A$1:$F$2501,6,0)</f>
        <v>Senior</v>
      </c>
      <c r="M270" t="str">
        <f t="shared" si="19"/>
        <v>December</v>
      </c>
      <c r="N270" t="str">
        <f t="shared" si="20"/>
        <v>Friday</v>
      </c>
      <c r="O270" t="str">
        <f t="shared" si="21"/>
        <v>01:31:00</v>
      </c>
      <c r="P270">
        <f t="shared" si="22"/>
        <v>1</v>
      </c>
      <c r="Q270" t="str">
        <f>VLOOKUP(B270,'Analysis 1.3'!$AA$1:$AF$1454,5,FALSE)</f>
        <v>Repeat</v>
      </c>
      <c r="R270" t="str">
        <f>VLOOKUP(B270,'Analysis 1.3'!$AA$1:$AF$1454,6,FALSE)</f>
        <v>Recent</v>
      </c>
      <c r="S270">
        <f>VLOOKUP(B270,'Analysis 1.3'!$AA$1:$AF$1454,4,FALSE)</f>
        <v>2.9187499999970896</v>
      </c>
    </row>
    <row r="271" spans="1:19" x14ac:dyDescent="0.3">
      <c r="A271">
        <v>5719</v>
      </c>
      <c r="B271">
        <v>218</v>
      </c>
      <c r="C271" s="1" t="s">
        <v>100</v>
      </c>
      <c r="D271" s="2">
        <v>45253.048611111109</v>
      </c>
      <c r="E271" t="s">
        <v>98</v>
      </c>
      <c r="F271" t="s">
        <v>11</v>
      </c>
      <c r="G271">
        <v>5954</v>
      </c>
      <c r="H271" t="str">
        <f>VLOOKUP(B271,'Customers (2)'!$A$1:$F$2501,2,0)</f>
        <v>France</v>
      </c>
      <c r="I271" t="str">
        <f>VLOOKUP(B271,'Customers (2)'!$A$1:$F$2501,3,0)</f>
        <v>F</v>
      </c>
      <c r="J271">
        <f>VLOOKUP(B271,'Customers (2)'!$A$1:$F$2501,4,0)</f>
        <v>34</v>
      </c>
      <c r="K271" t="str">
        <f>VLOOKUP(B271,'Customers (2)'!$A$1:$F$2501,5,0)</f>
        <v>A</v>
      </c>
      <c r="L271" t="str">
        <f>VLOOKUP(B271,'Customers (2)'!$A$1:$F$2501,6,0)</f>
        <v>Young</v>
      </c>
      <c r="M271" t="str">
        <f t="shared" si="19"/>
        <v>November</v>
      </c>
      <c r="N271" t="str">
        <f t="shared" si="20"/>
        <v>Thursday</v>
      </c>
      <c r="O271" t="str">
        <f t="shared" si="21"/>
        <v>01:10:00</v>
      </c>
      <c r="P271">
        <f t="shared" si="22"/>
        <v>1</v>
      </c>
      <c r="Q271" t="str">
        <f>VLOOKUP(B271,'Analysis 1.3'!$AA$1:$AF$1454,5,FALSE)</f>
        <v>Repeat</v>
      </c>
      <c r="R271" t="str">
        <f>VLOOKUP(B271,'Analysis 1.3'!$AA$1:$AF$1454,6,FALSE)</f>
        <v>Recent</v>
      </c>
      <c r="S271">
        <f>VLOOKUP(B271,'Analysis 1.3'!$AA$1:$AF$1454,4,FALSE)</f>
        <v>37.004166666665697</v>
      </c>
    </row>
    <row r="272" spans="1:19" x14ac:dyDescent="0.3">
      <c r="A272">
        <v>174652</v>
      </c>
      <c r="B272">
        <v>218</v>
      </c>
      <c r="C272" s="1" t="s">
        <v>100</v>
      </c>
      <c r="D272" s="2">
        <v>45254.977777777778</v>
      </c>
      <c r="E272" t="s">
        <v>191</v>
      </c>
      <c r="F272" t="s">
        <v>17</v>
      </c>
      <c r="G272">
        <v>9736</v>
      </c>
      <c r="H272" t="str">
        <f>VLOOKUP(B272,'Customers (2)'!$A$1:$F$2501,2,0)</f>
        <v>France</v>
      </c>
      <c r="I272" t="str">
        <f>VLOOKUP(B272,'Customers (2)'!$A$1:$F$2501,3,0)</f>
        <v>F</v>
      </c>
      <c r="J272">
        <f>VLOOKUP(B272,'Customers (2)'!$A$1:$F$2501,4,0)</f>
        <v>34</v>
      </c>
      <c r="K272" t="str">
        <f>VLOOKUP(B272,'Customers (2)'!$A$1:$F$2501,5,0)</f>
        <v>A</v>
      </c>
      <c r="L272" t="str">
        <f>VLOOKUP(B272,'Customers (2)'!$A$1:$F$2501,6,0)</f>
        <v>Young</v>
      </c>
      <c r="M272" t="str">
        <f t="shared" si="19"/>
        <v>November</v>
      </c>
      <c r="N272" t="str">
        <f t="shared" si="20"/>
        <v>Friday</v>
      </c>
      <c r="O272" t="str">
        <f t="shared" si="21"/>
        <v>23:28:00</v>
      </c>
      <c r="P272">
        <f t="shared" si="22"/>
        <v>23</v>
      </c>
      <c r="Q272" t="str">
        <f>VLOOKUP(B272,'Analysis 1.3'!$AA$1:$AF$1454,5,FALSE)</f>
        <v>Repeat</v>
      </c>
      <c r="R272" t="str">
        <f>VLOOKUP(B272,'Analysis 1.3'!$AA$1:$AF$1454,6,FALSE)</f>
        <v>Recent</v>
      </c>
      <c r="S272">
        <f>VLOOKUP(B272,'Analysis 1.3'!$AA$1:$AF$1454,4,FALSE)</f>
        <v>37.004166666665697</v>
      </c>
    </row>
    <row r="273" spans="1:19" x14ac:dyDescent="0.3">
      <c r="A273">
        <v>1513796</v>
      </c>
      <c r="B273">
        <v>218</v>
      </c>
      <c r="C273" s="1" t="s">
        <v>100</v>
      </c>
      <c r="D273" s="3">
        <v>45100.99722222222</v>
      </c>
      <c r="E273" t="s">
        <v>96</v>
      </c>
      <c r="F273" t="s">
        <v>27</v>
      </c>
      <c r="G273">
        <v>520</v>
      </c>
      <c r="H273" t="str">
        <f>VLOOKUP(B273,'Customers (2)'!$A$1:$F$2501,2,0)</f>
        <v>France</v>
      </c>
      <c r="I273" t="str">
        <f>VLOOKUP(B273,'Customers (2)'!$A$1:$F$2501,3,0)</f>
        <v>F</v>
      </c>
      <c r="J273">
        <f>VLOOKUP(B273,'Customers (2)'!$A$1:$F$2501,4,0)</f>
        <v>34</v>
      </c>
      <c r="K273" t="str">
        <f>VLOOKUP(B273,'Customers (2)'!$A$1:$F$2501,5,0)</f>
        <v>A</v>
      </c>
      <c r="L273" t="str">
        <f>VLOOKUP(B273,'Customers (2)'!$A$1:$F$2501,6,0)</f>
        <v>Young</v>
      </c>
      <c r="M273" t="str">
        <f t="shared" si="19"/>
        <v>June</v>
      </c>
      <c r="N273" t="str">
        <f t="shared" si="20"/>
        <v>Friday</v>
      </c>
      <c r="O273" t="str">
        <f t="shared" si="21"/>
        <v>23:56:00</v>
      </c>
      <c r="P273">
        <f t="shared" si="22"/>
        <v>23</v>
      </c>
      <c r="Q273" t="str">
        <f>VLOOKUP(B273,'Analysis 1.3'!$AA$1:$AF$1454,5,FALSE)</f>
        <v>Repeat</v>
      </c>
      <c r="R273" t="str">
        <f>VLOOKUP(B273,'Analysis 1.3'!$AA$1:$AF$1454,6,FALSE)</f>
        <v>Recent</v>
      </c>
      <c r="S273">
        <f>VLOOKUP(B273,'Analysis 1.3'!$AA$1:$AF$1454,4,FALSE)</f>
        <v>37.004166666665697</v>
      </c>
    </row>
    <row r="274" spans="1:19" x14ac:dyDescent="0.3">
      <c r="A274">
        <v>765994</v>
      </c>
      <c r="B274">
        <v>220</v>
      </c>
      <c r="C274" s="1" t="s">
        <v>101</v>
      </c>
      <c r="D274" s="3">
        <v>45056.015972222223</v>
      </c>
      <c r="E274" t="s">
        <v>98</v>
      </c>
      <c r="F274" t="s">
        <v>73</v>
      </c>
      <c r="G274">
        <v>5250</v>
      </c>
      <c r="H274" t="str">
        <f>VLOOKUP(B274,'Customers (2)'!$A$1:$F$2501,2,0)</f>
        <v>Australia</v>
      </c>
      <c r="I274" t="str">
        <f>VLOOKUP(B274,'Customers (2)'!$A$1:$F$2501,3,0)</f>
        <v>M</v>
      </c>
      <c r="J274">
        <f>VLOOKUP(B274,'Customers (2)'!$A$1:$F$2501,4,0)</f>
        <v>71</v>
      </c>
      <c r="K274" t="str">
        <f>VLOOKUP(B274,'Customers (2)'!$A$1:$F$2501,5,0)</f>
        <v>A</v>
      </c>
      <c r="L274" t="str">
        <f>VLOOKUP(B274,'Customers (2)'!$A$1:$F$2501,6,0)</f>
        <v>Senior</v>
      </c>
      <c r="M274" t="str">
        <f t="shared" si="19"/>
        <v>May</v>
      </c>
      <c r="N274" t="str">
        <f t="shared" si="20"/>
        <v>Wednesday</v>
      </c>
      <c r="O274" t="str">
        <f t="shared" si="21"/>
        <v>00:23:00</v>
      </c>
      <c r="P274">
        <f t="shared" si="22"/>
        <v>0</v>
      </c>
      <c r="Q274" t="str">
        <f>VLOOKUP(B274,'Analysis 1.3'!$AA$1:$AF$1454,5,FALSE)</f>
        <v>Repeat</v>
      </c>
      <c r="R274" t="str">
        <f>VLOOKUP(B274,'Analysis 1.3'!$AA$1:$AF$1454,6,FALSE)</f>
        <v>Lost</v>
      </c>
      <c r="S274">
        <f>VLOOKUP(B274,'Analysis 1.3'!$AA$1:$AF$1454,4,FALSE)</f>
        <v>235.96597222222044</v>
      </c>
    </row>
    <row r="275" spans="1:19" x14ac:dyDescent="0.3">
      <c r="A275">
        <v>1299122</v>
      </c>
      <c r="B275">
        <v>220</v>
      </c>
      <c r="C275" s="1" t="s">
        <v>101</v>
      </c>
      <c r="D275" s="3">
        <v>44933.97152777778</v>
      </c>
      <c r="E275" t="s">
        <v>98</v>
      </c>
      <c r="F275" t="s">
        <v>65</v>
      </c>
      <c r="G275">
        <v>9458</v>
      </c>
      <c r="H275" t="str">
        <f>VLOOKUP(B275,'Customers (2)'!$A$1:$F$2501,2,0)</f>
        <v>Australia</v>
      </c>
      <c r="I275" t="str">
        <f>VLOOKUP(B275,'Customers (2)'!$A$1:$F$2501,3,0)</f>
        <v>M</v>
      </c>
      <c r="J275">
        <f>VLOOKUP(B275,'Customers (2)'!$A$1:$F$2501,4,0)</f>
        <v>71</v>
      </c>
      <c r="K275" t="str">
        <f>VLOOKUP(B275,'Customers (2)'!$A$1:$F$2501,5,0)</f>
        <v>A</v>
      </c>
      <c r="L275" t="str">
        <f>VLOOKUP(B275,'Customers (2)'!$A$1:$F$2501,6,0)</f>
        <v>Senior</v>
      </c>
      <c r="M275" t="str">
        <f t="shared" si="19"/>
        <v>January</v>
      </c>
      <c r="N275" t="str">
        <f t="shared" si="20"/>
        <v>Saturday</v>
      </c>
      <c r="O275" t="str">
        <f t="shared" si="21"/>
        <v>23:19:00</v>
      </c>
      <c r="P275">
        <f t="shared" si="22"/>
        <v>23</v>
      </c>
      <c r="Q275" t="str">
        <f>VLOOKUP(B275,'Analysis 1.3'!$AA$1:$AF$1454,5,FALSE)</f>
        <v>Repeat</v>
      </c>
      <c r="R275" t="str">
        <f>VLOOKUP(B275,'Analysis 1.3'!$AA$1:$AF$1454,6,FALSE)</f>
        <v>Lost</v>
      </c>
      <c r="S275">
        <f>VLOOKUP(B275,'Analysis 1.3'!$AA$1:$AF$1454,4,FALSE)</f>
        <v>235.96597222222044</v>
      </c>
    </row>
    <row r="276" spans="1:19" x14ac:dyDescent="0.3">
      <c r="A276">
        <v>328597</v>
      </c>
      <c r="B276">
        <v>221</v>
      </c>
      <c r="C276" s="1" t="s">
        <v>101</v>
      </c>
      <c r="D276" s="2">
        <v>45205.073611111111</v>
      </c>
      <c r="E276" t="s">
        <v>191</v>
      </c>
      <c r="F276" t="s">
        <v>74</v>
      </c>
      <c r="G276">
        <v>5537</v>
      </c>
      <c r="H276" t="str">
        <f>VLOOKUP(B276,'Customers (2)'!$A$1:$F$2501,2,0)</f>
        <v>Australia</v>
      </c>
      <c r="I276" t="str">
        <f>VLOOKUP(B276,'Customers (2)'!$A$1:$F$2501,3,0)</f>
        <v>M</v>
      </c>
      <c r="J276">
        <f>VLOOKUP(B276,'Customers (2)'!$A$1:$F$2501,4,0)</f>
        <v>64</v>
      </c>
      <c r="K276" t="str">
        <f>VLOOKUP(B276,'Customers (2)'!$A$1:$F$2501,5,0)</f>
        <v>A</v>
      </c>
      <c r="L276" t="str">
        <f>VLOOKUP(B276,'Customers (2)'!$A$1:$F$2501,6,0)</f>
        <v>Senior</v>
      </c>
      <c r="M276" t="str">
        <f t="shared" si="19"/>
        <v>October</v>
      </c>
      <c r="N276" t="str">
        <f t="shared" si="20"/>
        <v>Friday</v>
      </c>
      <c r="O276" t="str">
        <f t="shared" si="21"/>
        <v>01:46:00</v>
      </c>
      <c r="P276">
        <f t="shared" si="22"/>
        <v>1</v>
      </c>
      <c r="Q276" t="str">
        <f>VLOOKUP(B276,'Analysis 1.3'!$AA$1:$AF$1454,5,FALSE)</f>
        <v>Repeat</v>
      </c>
      <c r="R276" t="str">
        <f>VLOOKUP(B276,'Analysis 1.3'!$AA$1:$AF$1454,6,FALSE)</f>
        <v>Recent</v>
      </c>
      <c r="S276">
        <f>VLOOKUP(B276,'Analysis 1.3'!$AA$1:$AF$1454,4,FALSE)</f>
        <v>38.000694444446708</v>
      </c>
    </row>
    <row r="277" spans="1:19" x14ac:dyDescent="0.3">
      <c r="A277">
        <v>783822</v>
      </c>
      <c r="B277">
        <v>221</v>
      </c>
      <c r="C277" s="1" t="s">
        <v>101</v>
      </c>
      <c r="D277" s="3">
        <v>45253.981249999997</v>
      </c>
      <c r="E277" t="s">
        <v>97</v>
      </c>
      <c r="F277" t="s">
        <v>27</v>
      </c>
      <c r="G277">
        <v>5404</v>
      </c>
      <c r="H277" t="str">
        <f>VLOOKUP(B277,'Customers (2)'!$A$1:$F$2501,2,0)</f>
        <v>Australia</v>
      </c>
      <c r="I277" t="str">
        <f>VLOOKUP(B277,'Customers (2)'!$A$1:$F$2501,3,0)</f>
        <v>M</v>
      </c>
      <c r="J277">
        <f>VLOOKUP(B277,'Customers (2)'!$A$1:$F$2501,4,0)</f>
        <v>64</v>
      </c>
      <c r="K277" t="str">
        <f>VLOOKUP(B277,'Customers (2)'!$A$1:$F$2501,5,0)</f>
        <v>A</v>
      </c>
      <c r="L277" t="str">
        <f>VLOOKUP(B277,'Customers (2)'!$A$1:$F$2501,6,0)</f>
        <v>Senior</v>
      </c>
      <c r="M277" t="str">
        <f t="shared" si="19"/>
        <v>November</v>
      </c>
      <c r="N277" t="str">
        <f t="shared" si="20"/>
        <v>Thursday</v>
      </c>
      <c r="O277" t="str">
        <f t="shared" si="21"/>
        <v>23:33:00</v>
      </c>
      <c r="P277">
        <f t="shared" si="22"/>
        <v>23</v>
      </c>
      <c r="Q277" t="str">
        <f>VLOOKUP(B277,'Analysis 1.3'!$AA$1:$AF$1454,5,FALSE)</f>
        <v>Repeat</v>
      </c>
      <c r="R277" t="str">
        <f>VLOOKUP(B277,'Analysis 1.3'!$AA$1:$AF$1454,6,FALSE)</f>
        <v>Recent</v>
      </c>
      <c r="S277">
        <f>VLOOKUP(B277,'Analysis 1.3'!$AA$1:$AF$1454,4,FALSE)</f>
        <v>38.000694444446708</v>
      </c>
    </row>
    <row r="278" spans="1:19" x14ac:dyDescent="0.3">
      <c r="A278">
        <v>794297</v>
      </c>
      <c r="B278">
        <v>221</v>
      </c>
      <c r="C278" s="1" t="s">
        <v>101</v>
      </c>
      <c r="D278" s="3">
        <v>45111.034722222219</v>
      </c>
      <c r="E278" t="s">
        <v>96</v>
      </c>
      <c r="F278" t="s">
        <v>8</v>
      </c>
      <c r="G278">
        <v>7199</v>
      </c>
      <c r="H278" t="str">
        <f>VLOOKUP(B278,'Customers (2)'!$A$1:$F$2501,2,0)</f>
        <v>Australia</v>
      </c>
      <c r="I278" t="str">
        <f>VLOOKUP(B278,'Customers (2)'!$A$1:$F$2501,3,0)</f>
        <v>M</v>
      </c>
      <c r="J278">
        <f>VLOOKUP(B278,'Customers (2)'!$A$1:$F$2501,4,0)</f>
        <v>64</v>
      </c>
      <c r="K278" t="str">
        <f>VLOOKUP(B278,'Customers (2)'!$A$1:$F$2501,5,0)</f>
        <v>A</v>
      </c>
      <c r="L278" t="str">
        <f>VLOOKUP(B278,'Customers (2)'!$A$1:$F$2501,6,0)</f>
        <v>Senior</v>
      </c>
      <c r="M278" t="str">
        <f t="shared" si="19"/>
        <v>July</v>
      </c>
      <c r="N278" t="str">
        <f t="shared" si="20"/>
        <v>Tuesday</v>
      </c>
      <c r="O278" t="str">
        <f t="shared" si="21"/>
        <v>00:50:00</v>
      </c>
      <c r="P278">
        <f t="shared" si="22"/>
        <v>0</v>
      </c>
      <c r="Q278" t="str">
        <f>VLOOKUP(B278,'Analysis 1.3'!$AA$1:$AF$1454,5,FALSE)</f>
        <v>Repeat</v>
      </c>
      <c r="R278" t="str">
        <f>VLOOKUP(B278,'Analysis 1.3'!$AA$1:$AF$1454,6,FALSE)</f>
        <v>Recent</v>
      </c>
      <c r="S278">
        <f>VLOOKUP(B278,'Analysis 1.3'!$AA$1:$AF$1454,4,FALSE)</f>
        <v>38.000694444446708</v>
      </c>
    </row>
    <row r="279" spans="1:19" x14ac:dyDescent="0.3">
      <c r="A279">
        <v>1309990</v>
      </c>
      <c r="B279">
        <v>221</v>
      </c>
      <c r="C279" s="1" t="s">
        <v>101</v>
      </c>
      <c r="D279" s="3">
        <v>45101.999305555553</v>
      </c>
      <c r="E279" t="s">
        <v>191</v>
      </c>
      <c r="F279" t="s">
        <v>41</v>
      </c>
      <c r="G279">
        <v>667</v>
      </c>
      <c r="H279" t="str">
        <f>VLOOKUP(B279,'Customers (2)'!$A$1:$F$2501,2,0)</f>
        <v>Australia</v>
      </c>
      <c r="I279" t="str">
        <f>VLOOKUP(B279,'Customers (2)'!$A$1:$F$2501,3,0)</f>
        <v>M</v>
      </c>
      <c r="J279">
        <f>VLOOKUP(B279,'Customers (2)'!$A$1:$F$2501,4,0)</f>
        <v>64</v>
      </c>
      <c r="K279" t="str">
        <f>VLOOKUP(B279,'Customers (2)'!$A$1:$F$2501,5,0)</f>
        <v>A</v>
      </c>
      <c r="L279" t="str">
        <f>VLOOKUP(B279,'Customers (2)'!$A$1:$F$2501,6,0)</f>
        <v>Senior</v>
      </c>
      <c r="M279" t="str">
        <f t="shared" si="19"/>
        <v>June</v>
      </c>
      <c r="N279" t="str">
        <f t="shared" si="20"/>
        <v>Saturday</v>
      </c>
      <c r="O279" t="str">
        <f t="shared" si="21"/>
        <v>23:59:00</v>
      </c>
      <c r="P279">
        <f t="shared" si="22"/>
        <v>23</v>
      </c>
      <c r="Q279" t="str">
        <f>VLOOKUP(B279,'Analysis 1.3'!$AA$1:$AF$1454,5,FALSE)</f>
        <v>Repeat</v>
      </c>
      <c r="R279" t="str">
        <f>VLOOKUP(B279,'Analysis 1.3'!$AA$1:$AF$1454,6,FALSE)</f>
        <v>Recent</v>
      </c>
      <c r="S279">
        <f>VLOOKUP(B279,'Analysis 1.3'!$AA$1:$AF$1454,4,FALSE)</f>
        <v>38.000694444446708</v>
      </c>
    </row>
    <row r="280" spans="1:19" x14ac:dyDescent="0.3">
      <c r="A280">
        <v>784839</v>
      </c>
      <c r="B280">
        <v>222</v>
      </c>
      <c r="C280" s="1" t="s">
        <v>103</v>
      </c>
      <c r="D280" s="3">
        <v>45226.945138888892</v>
      </c>
      <c r="E280" t="s">
        <v>191</v>
      </c>
      <c r="F280" t="s">
        <v>49</v>
      </c>
      <c r="G280">
        <v>6391</v>
      </c>
      <c r="H280" t="str">
        <f>VLOOKUP(B280,'Customers (2)'!$A$1:$F$2501,2,0)</f>
        <v>Norway</v>
      </c>
      <c r="I280" t="str">
        <f>VLOOKUP(B280,'Customers (2)'!$A$1:$F$2501,3,0)</f>
        <v>M</v>
      </c>
      <c r="J280">
        <f>VLOOKUP(B280,'Customers (2)'!$A$1:$F$2501,4,0)</f>
        <v>37</v>
      </c>
      <c r="K280" t="str">
        <f>VLOOKUP(B280,'Customers (2)'!$A$1:$F$2501,5,0)</f>
        <v>A</v>
      </c>
      <c r="L280" t="str">
        <f>VLOOKUP(B280,'Customers (2)'!$A$1:$F$2501,6,0)</f>
        <v>Middle</v>
      </c>
      <c r="M280" t="str">
        <f t="shared" si="19"/>
        <v>October</v>
      </c>
      <c r="N280" t="str">
        <f t="shared" si="20"/>
        <v>Friday</v>
      </c>
      <c r="O280" t="str">
        <f t="shared" si="21"/>
        <v>22:41:00</v>
      </c>
      <c r="P280">
        <f t="shared" si="22"/>
        <v>22</v>
      </c>
      <c r="Q280" t="str">
        <f>VLOOKUP(B280,'Analysis 1.3'!$AA$1:$AF$1454,5,FALSE)</f>
        <v>One time</v>
      </c>
      <c r="R280" t="str">
        <f>VLOOKUP(B280,'Analysis 1.3'!$AA$1:$AF$1454,6,FALSE)</f>
        <v>Recent</v>
      </c>
      <c r="S280">
        <f>VLOOKUP(B280,'Analysis 1.3'!$AA$1:$AF$1454,4,FALSE)</f>
        <v>65.036805555551837</v>
      </c>
    </row>
    <row r="281" spans="1:19" x14ac:dyDescent="0.3">
      <c r="A281">
        <v>9839</v>
      </c>
      <c r="B281">
        <v>223</v>
      </c>
      <c r="C281" s="1" t="s">
        <v>113</v>
      </c>
      <c r="D281" s="2">
        <v>45082.045138888891</v>
      </c>
      <c r="E281" t="s">
        <v>96</v>
      </c>
      <c r="F281" t="s">
        <v>16</v>
      </c>
      <c r="G281">
        <v>7215</v>
      </c>
      <c r="H281" t="str">
        <f>VLOOKUP(B281,'Customers (2)'!$A$1:$F$2501,2,0)</f>
        <v>India</v>
      </c>
      <c r="I281" t="str">
        <f>VLOOKUP(B281,'Customers (2)'!$A$1:$F$2501,3,0)</f>
        <v>M</v>
      </c>
      <c r="J281">
        <f>VLOOKUP(B281,'Customers (2)'!$A$1:$F$2501,4,0)</f>
        <v>41</v>
      </c>
      <c r="K281" t="str">
        <f>VLOOKUP(B281,'Customers (2)'!$A$1:$F$2501,5,0)</f>
        <v>A</v>
      </c>
      <c r="L281" t="str">
        <f>VLOOKUP(B281,'Customers (2)'!$A$1:$F$2501,6,0)</f>
        <v>Middle</v>
      </c>
      <c r="M281" t="str">
        <f t="shared" si="19"/>
        <v>June</v>
      </c>
      <c r="N281" t="str">
        <f t="shared" si="20"/>
        <v>Monday</v>
      </c>
      <c r="O281" t="str">
        <f t="shared" si="21"/>
        <v>01:05:00</v>
      </c>
      <c r="P281">
        <f t="shared" si="22"/>
        <v>1</v>
      </c>
      <c r="Q281" t="str">
        <f>VLOOKUP(B281,'Analysis 1.3'!$AA$1:$AF$1454,5,FALSE)</f>
        <v>Repeat</v>
      </c>
      <c r="R281" t="str">
        <f>VLOOKUP(B281,'Analysis 1.3'!$AA$1:$AF$1454,6,FALSE)</f>
        <v>Lost</v>
      </c>
      <c r="S281">
        <f>VLOOKUP(B281,'Analysis 1.3'!$AA$1:$AF$1454,4,FALSE)</f>
        <v>208.9243055555562</v>
      </c>
    </row>
    <row r="282" spans="1:19" x14ac:dyDescent="0.3">
      <c r="A282">
        <v>904533</v>
      </c>
      <c r="B282">
        <v>223</v>
      </c>
      <c r="C282" s="1" t="s">
        <v>113</v>
      </c>
      <c r="D282" s="3">
        <v>45083.057638888888</v>
      </c>
      <c r="E282" t="s">
        <v>97</v>
      </c>
      <c r="F282" t="s">
        <v>22</v>
      </c>
      <c r="G282">
        <v>6781</v>
      </c>
      <c r="H282" t="str">
        <f>VLOOKUP(B282,'Customers (2)'!$A$1:$F$2501,2,0)</f>
        <v>India</v>
      </c>
      <c r="I282" t="str">
        <f>VLOOKUP(B282,'Customers (2)'!$A$1:$F$2501,3,0)</f>
        <v>M</v>
      </c>
      <c r="J282">
        <f>VLOOKUP(B282,'Customers (2)'!$A$1:$F$2501,4,0)</f>
        <v>41</v>
      </c>
      <c r="K282" t="str">
        <f>VLOOKUP(B282,'Customers (2)'!$A$1:$F$2501,5,0)</f>
        <v>A</v>
      </c>
      <c r="L282" t="str">
        <f>VLOOKUP(B282,'Customers (2)'!$A$1:$F$2501,6,0)</f>
        <v>Middle</v>
      </c>
      <c r="M282" t="str">
        <f t="shared" si="19"/>
        <v>June</v>
      </c>
      <c r="N282" t="str">
        <f t="shared" si="20"/>
        <v>Tuesday</v>
      </c>
      <c r="O282" t="str">
        <f t="shared" si="21"/>
        <v>01:23:00</v>
      </c>
      <c r="P282">
        <f t="shared" si="22"/>
        <v>1</v>
      </c>
      <c r="Q282" t="str">
        <f>VLOOKUP(B282,'Analysis 1.3'!$AA$1:$AF$1454,5,FALSE)</f>
        <v>Repeat</v>
      </c>
      <c r="R282" t="str">
        <f>VLOOKUP(B282,'Analysis 1.3'!$AA$1:$AF$1454,6,FALSE)</f>
        <v>Lost</v>
      </c>
      <c r="S282">
        <f>VLOOKUP(B282,'Analysis 1.3'!$AA$1:$AF$1454,4,FALSE)</f>
        <v>208.9243055555562</v>
      </c>
    </row>
    <row r="283" spans="1:19" x14ac:dyDescent="0.3">
      <c r="A283">
        <v>314254</v>
      </c>
      <c r="B283">
        <v>224</v>
      </c>
      <c r="C283" s="1" t="s">
        <v>113</v>
      </c>
      <c r="D283" s="2">
        <v>45133.013888888891</v>
      </c>
      <c r="E283" t="s">
        <v>96</v>
      </c>
      <c r="F283" t="s">
        <v>43</v>
      </c>
      <c r="G283">
        <v>2043</v>
      </c>
      <c r="H283" t="str">
        <f>VLOOKUP(B283,'Customers (2)'!$A$1:$F$2501,2,0)</f>
        <v>India</v>
      </c>
      <c r="I283" t="str">
        <f>VLOOKUP(B283,'Customers (2)'!$A$1:$F$2501,3,0)</f>
        <v>M</v>
      </c>
      <c r="J283">
        <f>VLOOKUP(B283,'Customers (2)'!$A$1:$F$2501,4,0)</f>
        <v>64</v>
      </c>
      <c r="K283" t="str">
        <f>VLOOKUP(B283,'Customers (2)'!$A$1:$F$2501,5,0)</f>
        <v>A</v>
      </c>
      <c r="L283" t="str">
        <f>VLOOKUP(B283,'Customers (2)'!$A$1:$F$2501,6,0)</f>
        <v>Senior</v>
      </c>
      <c r="M283" t="str">
        <f t="shared" si="19"/>
        <v>July</v>
      </c>
      <c r="N283" t="str">
        <f t="shared" si="20"/>
        <v>Wednesday</v>
      </c>
      <c r="O283" t="str">
        <f t="shared" si="21"/>
        <v>00:20:00</v>
      </c>
      <c r="P283">
        <f t="shared" si="22"/>
        <v>0</v>
      </c>
      <c r="Q283" t="str">
        <f>VLOOKUP(B283,'Analysis 1.3'!$AA$1:$AF$1454,5,FALSE)</f>
        <v>Repeat</v>
      </c>
      <c r="R283" t="str">
        <f>VLOOKUP(B283,'Analysis 1.3'!$AA$1:$AF$1454,6,FALSE)</f>
        <v>Recent</v>
      </c>
      <c r="S283">
        <f>VLOOKUP(B283,'Analysis 1.3'!$AA$1:$AF$1454,4,FALSE)</f>
        <v>2.0055555555518367</v>
      </c>
    </row>
    <row r="284" spans="1:19" x14ac:dyDescent="0.3">
      <c r="A284">
        <v>394768</v>
      </c>
      <c r="B284">
        <v>224</v>
      </c>
      <c r="C284" s="1" t="s">
        <v>113</v>
      </c>
      <c r="D284" s="2">
        <v>45289.976388888892</v>
      </c>
      <c r="E284" t="s">
        <v>191</v>
      </c>
      <c r="F284" t="s">
        <v>92</v>
      </c>
      <c r="G284">
        <v>3458</v>
      </c>
      <c r="H284" t="str">
        <f>VLOOKUP(B284,'Customers (2)'!$A$1:$F$2501,2,0)</f>
        <v>India</v>
      </c>
      <c r="I284" t="str">
        <f>VLOOKUP(B284,'Customers (2)'!$A$1:$F$2501,3,0)</f>
        <v>M</v>
      </c>
      <c r="J284">
        <f>VLOOKUP(B284,'Customers (2)'!$A$1:$F$2501,4,0)</f>
        <v>64</v>
      </c>
      <c r="K284" t="str">
        <f>VLOOKUP(B284,'Customers (2)'!$A$1:$F$2501,5,0)</f>
        <v>A</v>
      </c>
      <c r="L284" t="str">
        <f>VLOOKUP(B284,'Customers (2)'!$A$1:$F$2501,6,0)</f>
        <v>Senior</v>
      </c>
      <c r="M284" t="str">
        <f t="shared" si="19"/>
        <v>December</v>
      </c>
      <c r="N284" t="str">
        <f t="shared" si="20"/>
        <v>Friday</v>
      </c>
      <c r="O284" t="str">
        <f t="shared" si="21"/>
        <v>23:26:00</v>
      </c>
      <c r="P284">
        <f t="shared" si="22"/>
        <v>23</v>
      </c>
      <c r="Q284" t="str">
        <f>VLOOKUP(B284,'Analysis 1.3'!$AA$1:$AF$1454,5,FALSE)</f>
        <v>Repeat</v>
      </c>
      <c r="R284" t="str">
        <f>VLOOKUP(B284,'Analysis 1.3'!$AA$1:$AF$1454,6,FALSE)</f>
        <v>Recent</v>
      </c>
      <c r="S284">
        <f>VLOOKUP(B284,'Analysis 1.3'!$AA$1:$AF$1454,4,FALSE)</f>
        <v>2.0055555555518367</v>
      </c>
    </row>
    <row r="285" spans="1:19" x14ac:dyDescent="0.3">
      <c r="A285">
        <v>1182341</v>
      </c>
      <c r="B285">
        <v>225</v>
      </c>
      <c r="C285" s="1" t="s">
        <v>106</v>
      </c>
      <c r="D285" s="3">
        <v>45262.967361111114</v>
      </c>
      <c r="E285" t="s">
        <v>98</v>
      </c>
      <c r="F285" t="s">
        <v>46</v>
      </c>
      <c r="G285">
        <v>567</v>
      </c>
      <c r="H285" t="str">
        <f>VLOOKUP(B285,'Customers (2)'!$A$1:$F$2501,2,0)</f>
        <v>Singapore</v>
      </c>
      <c r="I285" t="str">
        <f>VLOOKUP(B285,'Customers (2)'!$A$1:$F$2501,3,0)</f>
        <v>F</v>
      </c>
      <c r="J285">
        <f>VLOOKUP(B285,'Customers (2)'!$A$1:$F$2501,4,0)</f>
        <v>83</v>
      </c>
      <c r="K285" t="str">
        <f>VLOOKUP(B285,'Customers (2)'!$A$1:$F$2501,5,0)</f>
        <v>A</v>
      </c>
      <c r="L285" t="str">
        <f>VLOOKUP(B285,'Customers (2)'!$A$1:$F$2501,6,0)</f>
        <v>Senior</v>
      </c>
      <c r="M285" t="str">
        <f t="shared" si="19"/>
        <v>December</v>
      </c>
      <c r="N285" t="str">
        <f t="shared" si="20"/>
        <v>Saturday</v>
      </c>
      <c r="O285" t="str">
        <f t="shared" si="21"/>
        <v>23:13:00</v>
      </c>
      <c r="P285">
        <f t="shared" si="22"/>
        <v>23</v>
      </c>
      <c r="Q285" t="str">
        <f>VLOOKUP(B285,'Analysis 1.3'!$AA$1:$AF$1454,5,FALSE)</f>
        <v>One time</v>
      </c>
      <c r="R285" t="str">
        <f>VLOOKUP(B285,'Analysis 1.3'!$AA$1:$AF$1454,6,FALSE)</f>
        <v>Recent</v>
      </c>
      <c r="S285">
        <f>VLOOKUP(B285,'Analysis 1.3'!$AA$1:$AF$1454,4,FALSE)</f>
        <v>29.014583333329938</v>
      </c>
    </row>
    <row r="286" spans="1:19" x14ac:dyDescent="0.3">
      <c r="A286">
        <v>442842</v>
      </c>
      <c r="B286">
        <v>226</v>
      </c>
      <c r="C286" s="1" t="s">
        <v>99</v>
      </c>
      <c r="D286" s="2">
        <v>45000.951388888891</v>
      </c>
      <c r="E286" t="s">
        <v>97</v>
      </c>
      <c r="F286" t="s">
        <v>23</v>
      </c>
      <c r="G286">
        <v>4064</v>
      </c>
      <c r="H286" t="str">
        <f>VLOOKUP(B286,'Customers (2)'!$A$1:$F$2501,2,0)</f>
        <v>USA</v>
      </c>
      <c r="I286" t="str">
        <f>VLOOKUP(B286,'Customers (2)'!$A$1:$F$2501,3,0)</f>
        <v>M</v>
      </c>
      <c r="J286">
        <f>VLOOKUP(B286,'Customers (2)'!$A$1:$F$2501,4,0)</f>
        <v>31</v>
      </c>
      <c r="K286" t="str">
        <f>VLOOKUP(B286,'Customers (2)'!$A$1:$F$2501,5,0)</f>
        <v>A</v>
      </c>
      <c r="L286" t="str">
        <f>VLOOKUP(B286,'Customers (2)'!$A$1:$F$2501,6,0)</f>
        <v>Young</v>
      </c>
      <c r="M286" t="str">
        <f t="shared" si="19"/>
        <v>March</v>
      </c>
      <c r="N286" t="str">
        <f t="shared" si="20"/>
        <v>Wednesday</v>
      </c>
      <c r="O286" t="str">
        <f t="shared" si="21"/>
        <v>22:50:00</v>
      </c>
      <c r="P286">
        <f t="shared" si="22"/>
        <v>22</v>
      </c>
      <c r="Q286" t="str">
        <f>VLOOKUP(B286,'Analysis 1.3'!$AA$1:$AF$1454,5,FALSE)</f>
        <v>Repeat</v>
      </c>
      <c r="R286" t="str">
        <f>VLOOKUP(B286,'Analysis 1.3'!$AA$1:$AF$1454,6,FALSE)</f>
        <v>Recent</v>
      </c>
      <c r="S286">
        <f>VLOOKUP(B286,'Analysis 1.3'!$AA$1:$AF$1454,4,FALSE)</f>
        <v>18.004166666665697</v>
      </c>
    </row>
    <row r="287" spans="1:19" x14ac:dyDescent="0.3">
      <c r="A287">
        <v>762584</v>
      </c>
      <c r="B287">
        <v>226</v>
      </c>
      <c r="C287" s="1" t="s">
        <v>99</v>
      </c>
      <c r="D287" s="3">
        <v>45018.05</v>
      </c>
      <c r="E287" t="s">
        <v>191</v>
      </c>
      <c r="F287" t="s">
        <v>52</v>
      </c>
      <c r="G287">
        <v>6342</v>
      </c>
      <c r="H287" t="str">
        <f>VLOOKUP(B287,'Customers (2)'!$A$1:$F$2501,2,0)</f>
        <v>USA</v>
      </c>
      <c r="I287" t="str">
        <f>VLOOKUP(B287,'Customers (2)'!$A$1:$F$2501,3,0)</f>
        <v>M</v>
      </c>
      <c r="J287">
        <f>VLOOKUP(B287,'Customers (2)'!$A$1:$F$2501,4,0)</f>
        <v>31</v>
      </c>
      <c r="K287" t="str">
        <f>VLOOKUP(B287,'Customers (2)'!$A$1:$F$2501,5,0)</f>
        <v>A</v>
      </c>
      <c r="L287" t="str">
        <f>VLOOKUP(B287,'Customers (2)'!$A$1:$F$2501,6,0)</f>
        <v>Young</v>
      </c>
      <c r="M287" t="str">
        <f t="shared" si="19"/>
        <v>April</v>
      </c>
      <c r="N287" t="str">
        <f t="shared" si="20"/>
        <v>Sunday</v>
      </c>
      <c r="O287" t="str">
        <f t="shared" si="21"/>
        <v>01:12:00</v>
      </c>
      <c r="P287">
        <f t="shared" si="22"/>
        <v>1</v>
      </c>
      <c r="Q287" t="str">
        <f>VLOOKUP(B287,'Analysis 1.3'!$AA$1:$AF$1454,5,FALSE)</f>
        <v>Repeat</v>
      </c>
      <c r="R287" t="str">
        <f>VLOOKUP(B287,'Analysis 1.3'!$AA$1:$AF$1454,6,FALSE)</f>
        <v>Recent</v>
      </c>
      <c r="S287">
        <f>VLOOKUP(B287,'Analysis 1.3'!$AA$1:$AF$1454,4,FALSE)</f>
        <v>18.004166666665697</v>
      </c>
    </row>
    <row r="288" spans="1:19" x14ac:dyDescent="0.3">
      <c r="A288">
        <v>837273</v>
      </c>
      <c r="B288">
        <v>226</v>
      </c>
      <c r="C288" s="1" t="s">
        <v>99</v>
      </c>
      <c r="D288" s="3">
        <v>45273.977777777778</v>
      </c>
      <c r="E288" t="s">
        <v>96</v>
      </c>
      <c r="F288" t="s">
        <v>77</v>
      </c>
      <c r="G288">
        <v>2647</v>
      </c>
      <c r="H288" t="str">
        <f>VLOOKUP(B288,'Customers (2)'!$A$1:$F$2501,2,0)</f>
        <v>USA</v>
      </c>
      <c r="I288" t="str">
        <f>VLOOKUP(B288,'Customers (2)'!$A$1:$F$2501,3,0)</f>
        <v>M</v>
      </c>
      <c r="J288">
        <f>VLOOKUP(B288,'Customers (2)'!$A$1:$F$2501,4,0)</f>
        <v>31</v>
      </c>
      <c r="K288" t="str">
        <f>VLOOKUP(B288,'Customers (2)'!$A$1:$F$2501,5,0)</f>
        <v>A</v>
      </c>
      <c r="L288" t="str">
        <f>VLOOKUP(B288,'Customers (2)'!$A$1:$F$2501,6,0)</f>
        <v>Young</v>
      </c>
      <c r="M288" t="str">
        <f t="shared" si="19"/>
        <v>December</v>
      </c>
      <c r="N288" t="str">
        <f t="shared" si="20"/>
        <v>Wednesday</v>
      </c>
      <c r="O288" t="str">
        <f t="shared" si="21"/>
        <v>23:28:00</v>
      </c>
      <c r="P288">
        <f t="shared" si="22"/>
        <v>23</v>
      </c>
      <c r="Q288" t="str">
        <f>VLOOKUP(B288,'Analysis 1.3'!$AA$1:$AF$1454,5,FALSE)</f>
        <v>Repeat</v>
      </c>
      <c r="R288" t="str">
        <f>VLOOKUP(B288,'Analysis 1.3'!$AA$1:$AF$1454,6,FALSE)</f>
        <v>Recent</v>
      </c>
      <c r="S288">
        <f>VLOOKUP(B288,'Analysis 1.3'!$AA$1:$AF$1454,4,FALSE)</f>
        <v>18.004166666665697</v>
      </c>
    </row>
    <row r="289" spans="1:19" x14ac:dyDescent="0.3">
      <c r="A289">
        <v>1133062</v>
      </c>
      <c r="B289">
        <v>226</v>
      </c>
      <c r="C289" s="1" t="s">
        <v>99</v>
      </c>
      <c r="D289" s="3">
        <v>45200.958333333336</v>
      </c>
      <c r="E289" t="s">
        <v>98</v>
      </c>
      <c r="F289" t="s">
        <v>27</v>
      </c>
      <c r="G289">
        <v>3501</v>
      </c>
      <c r="H289" t="str">
        <f>VLOOKUP(B289,'Customers (2)'!$A$1:$F$2501,2,0)</f>
        <v>USA</v>
      </c>
      <c r="I289" t="str">
        <f>VLOOKUP(B289,'Customers (2)'!$A$1:$F$2501,3,0)</f>
        <v>M</v>
      </c>
      <c r="J289">
        <f>VLOOKUP(B289,'Customers (2)'!$A$1:$F$2501,4,0)</f>
        <v>31</v>
      </c>
      <c r="K289" t="str">
        <f>VLOOKUP(B289,'Customers (2)'!$A$1:$F$2501,5,0)</f>
        <v>A</v>
      </c>
      <c r="L289" t="str">
        <f>VLOOKUP(B289,'Customers (2)'!$A$1:$F$2501,6,0)</f>
        <v>Young</v>
      </c>
      <c r="M289" t="str">
        <f t="shared" si="19"/>
        <v>October</v>
      </c>
      <c r="N289" t="str">
        <f t="shared" si="20"/>
        <v>Sunday</v>
      </c>
      <c r="O289" t="str">
        <f t="shared" si="21"/>
        <v>23:00:00</v>
      </c>
      <c r="P289">
        <f t="shared" si="22"/>
        <v>23</v>
      </c>
      <c r="Q289" t="str">
        <f>VLOOKUP(B289,'Analysis 1.3'!$AA$1:$AF$1454,5,FALSE)</f>
        <v>Repeat</v>
      </c>
      <c r="R289" t="str">
        <f>VLOOKUP(B289,'Analysis 1.3'!$AA$1:$AF$1454,6,FALSE)</f>
        <v>Recent</v>
      </c>
      <c r="S289">
        <f>VLOOKUP(B289,'Analysis 1.3'!$AA$1:$AF$1454,4,FALSE)</f>
        <v>18.004166666665697</v>
      </c>
    </row>
    <row r="290" spans="1:19" x14ac:dyDescent="0.3">
      <c r="A290">
        <v>1445405</v>
      </c>
      <c r="B290">
        <v>226</v>
      </c>
      <c r="C290" s="1" t="s">
        <v>99</v>
      </c>
      <c r="D290" s="3">
        <v>45042.047222222223</v>
      </c>
      <c r="E290" t="s">
        <v>98</v>
      </c>
      <c r="F290" t="s">
        <v>13</v>
      </c>
      <c r="G290">
        <v>4037</v>
      </c>
      <c r="H290" t="str">
        <f>VLOOKUP(B290,'Customers (2)'!$A$1:$F$2501,2,0)</f>
        <v>USA</v>
      </c>
      <c r="I290" t="str">
        <f>VLOOKUP(B290,'Customers (2)'!$A$1:$F$2501,3,0)</f>
        <v>M</v>
      </c>
      <c r="J290">
        <f>VLOOKUP(B290,'Customers (2)'!$A$1:$F$2501,4,0)</f>
        <v>31</v>
      </c>
      <c r="K290" t="str">
        <f>VLOOKUP(B290,'Customers (2)'!$A$1:$F$2501,5,0)</f>
        <v>A</v>
      </c>
      <c r="L290" t="str">
        <f>VLOOKUP(B290,'Customers (2)'!$A$1:$F$2501,6,0)</f>
        <v>Young</v>
      </c>
      <c r="M290" t="str">
        <f t="shared" si="19"/>
        <v>April</v>
      </c>
      <c r="N290" t="str">
        <f t="shared" si="20"/>
        <v>Wednesday</v>
      </c>
      <c r="O290" t="str">
        <f t="shared" si="21"/>
        <v>01:08:00</v>
      </c>
      <c r="P290">
        <f t="shared" si="22"/>
        <v>1</v>
      </c>
      <c r="Q290" t="str">
        <f>VLOOKUP(B290,'Analysis 1.3'!$AA$1:$AF$1454,5,FALSE)</f>
        <v>Repeat</v>
      </c>
      <c r="R290" t="str">
        <f>VLOOKUP(B290,'Analysis 1.3'!$AA$1:$AF$1454,6,FALSE)</f>
        <v>Recent</v>
      </c>
      <c r="S290">
        <f>VLOOKUP(B290,'Analysis 1.3'!$AA$1:$AF$1454,4,FALSE)</f>
        <v>18.004166666665697</v>
      </c>
    </row>
    <row r="291" spans="1:19" x14ac:dyDescent="0.3">
      <c r="A291">
        <v>1199289</v>
      </c>
      <c r="B291">
        <v>228</v>
      </c>
      <c r="C291" s="1" t="s">
        <v>100</v>
      </c>
      <c r="D291" s="3">
        <v>45093.047222222223</v>
      </c>
      <c r="E291" t="s">
        <v>98</v>
      </c>
      <c r="F291" t="s">
        <v>43</v>
      </c>
      <c r="G291">
        <v>1078</v>
      </c>
      <c r="H291" t="str">
        <f>VLOOKUP(B291,'Customers (2)'!$A$1:$F$2501,2,0)</f>
        <v>France</v>
      </c>
      <c r="I291" t="str">
        <f>VLOOKUP(B291,'Customers (2)'!$A$1:$F$2501,3,0)</f>
        <v>F</v>
      </c>
      <c r="J291">
        <f>VLOOKUP(B291,'Customers (2)'!$A$1:$F$2501,4,0)</f>
        <v>34</v>
      </c>
      <c r="K291" t="str">
        <f>VLOOKUP(B291,'Customers (2)'!$A$1:$F$2501,5,0)</f>
        <v>A</v>
      </c>
      <c r="L291" t="str">
        <f>VLOOKUP(B291,'Customers (2)'!$A$1:$F$2501,6,0)</f>
        <v>Young</v>
      </c>
      <c r="M291" t="str">
        <f t="shared" si="19"/>
        <v>June</v>
      </c>
      <c r="N291" t="str">
        <f t="shared" si="20"/>
        <v>Friday</v>
      </c>
      <c r="O291" t="str">
        <f t="shared" si="21"/>
        <v>01:08:00</v>
      </c>
      <c r="P291">
        <f t="shared" si="22"/>
        <v>1</v>
      </c>
      <c r="Q291" t="str">
        <f>VLOOKUP(B291,'Analysis 1.3'!$AA$1:$AF$1454,5,FALSE)</f>
        <v>One time</v>
      </c>
      <c r="R291" t="str">
        <f>VLOOKUP(B291,'Analysis 1.3'!$AA$1:$AF$1454,6,FALSE)</f>
        <v>Lost</v>
      </c>
      <c r="S291">
        <f>VLOOKUP(B291,'Analysis 1.3'!$AA$1:$AF$1454,4,FALSE)</f>
        <v>198.93472222222044</v>
      </c>
    </row>
    <row r="292" spans="1:19" x14ac:dyDescent="0.3">
      <c r="A292">
        <v>1362369</v>
      </c>
      <c r="B292">
        <v>230</v>
      </c>
      <c r="C292" s="1" t="s">
        <v>99</v>
      </c>
      <c r="D292" s="3">
        <v>44931.042361111111</v>
      </c>
      <c r="E292" t="s">
        <v>96</v>
      </c>
      <c r="F292" t="s">
        <v>81</v>
      </c>
      <c r="G292">
        <v>9795</v>
      </c>
      <c r="H292" t="str">
        <f>VLOOKUP(B292,'Customers (2)'!$A$1:$F$2501,2,0)</f>
        <v>USA</v>
      </c>
      <c r="I292" t="str">
        <f>VLOOKUP(B292,'Customers (2)'!$A$1:$F$2501,3,0)</f>
        <v>M</v>
      </c>
      <c r="J292">
        <f>VLOOKUP(B292,'Customers (2)'!$A$1:$F$2501,4,0)</f>
        <v>79</v>
      </c>
      <c r="K292" t="str">
        <f>VLOOKUP(B292,'Customers (2)'!$A$1:$F$2501,5,0)</f>
        <v>A</v>
      </c>
      <c r="L292" t="str">
        <f>VLOOKUP(B292,'Customers (2)'!$A$1:$F$2501,6,0)</f>
        <v>Senior</v>
      </c>
      <c r="M292" t="str">
        <f t="shared" si="19"/>
        <v>January</v>
      </c>
      <c r="N292" t="str">
        <f t="shared" si="20"/>
        <v>Thursday</v>
      </c>
      <c r="O292" t="str">
        <f t="shared" si="21"/>
        <v>01:01:00</v>
      </c>
      <c r="P292">
        <f t="shared" si="22"/>
        <v>1</v>
      </c>
      <c r="Q292" t="str">
        <f>VLOOKUP(B292,'Analysis 1.3'!$AA$1:$AF$1454,5,FALSE)</f>
        <v>Repeat</v>
      </c>
      <c r="R292" t="str">
        <f>VLOOKUP(B292,'Analysis 1.3'!$AA$1:$AF$1454,6,FALSE)</f>
        <v>Recent</v>
      </c>
      <c r="S292">
        <f>VLOOKUP(B292,'Analysis 1.3'!$AA$1:$AF$1454,4,FALSE)</f>
        <v>6.0041666666656965</v>
      </c>
    </row>
    <row r="293" spans="1:19" x14ac:dyDescent="0.3">
      <c r="A293">
        <v>1626780</v>
      </c>
      <c r="B293">
        <v>230</v>
      </c>
      <c r="C293" s="1" t="s">
        <v>99</v>
      </c>
      <c r="D293" s="3">
        <v>45285.977777777778</v>
      </c>
      <c r="E293" t="s">
        <v>98</v>
      </c>
      <c r="F293" t="s">
        <v>5</v>
      </c>
      <c r="G293">
        <v>3369</v>
      </c>
      <c r="H293" t="str">
        <f>VLOOKUP(B293,'Customers (2)'!$A$1:$F$2501,2,0)</f>
        <v>USA</v>
      </c>
      <c r="I293" t="str">
        <f>VLOOKUP(B293,'Customers (2)'!$A$1:$F$2501,3,0)</f>
        <v>M</v>
      </c>
      <c r="J293">
        <f>VLOOKUP(B293,'Customers (2)'!$A$1:$F$2501,4,0)</f>
        <v>79</v>
      </c>
      <c r="K293" t="str">
        <f>VLOOKUP(B293,'Customers (2)'!$A$1:$F$2501,5,0)</f>
        <v>A</v>
      </c>
      <c r="L293" t="str">
        <f>VLOOKUP(B293,'Customers (2)'!$A$1:$F$2501,6,0)</f>
        <v>Senior</v>
      </c>
      <c r="M293" t="str">
        <f t="shared" si="19"/>
        <v>December</v>
      </c>
      <c r="N293" t="str">
        <f t="shared" si="20"/>
        <v>Monday</v>
      </c>
      <c r="O293" t="str">
        <f t="shared" si="21"/>
        <v>23:28:00</v>
      </c>
      <c r="P293">
        <f t="shared" si="22"/>
        <v>23</v>
      </c>
      <c r="Q293" t="str">
        <f>VLOOKUP(B293,'Analysis 1.3'!$AA$1:$AF$1454,5,FALSE)</f>
        <v>Repeat</v>
      </c>
      <c r="R293" t="str">
        <f>VLOOKUP(B293,'Analysis 1.3'!$AA$1:$AF$1454,6,FALSE)</f>
        <v>Recent</v>
      </c>
      <c r="S293">
        <f>VLOOKUP(B293,'Analysis 1.3'!$AA$1:$AF$1454,4,FALSE)</f>
        <v>6.0041666666656965</v>
      </c>
    </row>
    <row r="294" spans="1:19" x14ac:dyDescent="0.3">
      <c r="A294">
        <v>337678</v>
      </c>
      <c r="B294">
        <v>231</v>
      </c>
      <c r="C294" s="1" t="s">
        <v>99</v>
      </c>
      <c r="D294" s="2">
        <v>45102.007638888892</v>
      </c>
      <c r="E294" t="s">
        <v>98</v>
      </c>
      <c r="F294" t="s">
        <v>54</v>
      </c>
      <c r="G294">
        <v>6888</v>
      </c>
      <c r="H294" t="str">
        <f>VLOOKUP(B294,'Customers (2)'!$A$1:$F$2501,2,0)</f>
        <v>USA</v>
      </c>
      <c r="I294" t="str">
        <f>VLOOKUP(B294,'Customers (2)'!$A$1:$F$2501,3,0)</f>
        <v>M</v>
      </c>
      <c r="J294">
        <f>VLOOKUP(B294,'Customers (2)'!$A$1:$F$2501,4,0)</f>
        <v>41</v>
      </c>
      <c r="K294" t="str">
        <f>VLOOKUP(B294,'Customers (2)'!$A$1:$F$2501,5,0)</f>
        <v>A</v>
      </c>
      <c r="L294" t="str">
        <f>VLOOKUP(B294,'Customers (2)'!$A$1:$F$2501,6,0)</f>
        <v>Middle</v>
      </c>
      <c r="M294" t="str">
        <f t="shared" si="19"/>
        <v>June</v>
      </c>
      <c r="N294" t="str">
        <f t="shared" si="20"/>
        <v>Sunday</v>
      </c>
      <c r="O294" t="str">
        <f t="shared" si="21"/>
        <v>00:11:00</v>
      </c>
      <c r="P294">
        <f t="shared" si="22"/>
        <v>0</v>
      </c>
      <c r="Q294" t="str">
        <f>VLOOKUP(B294,'Analysis 1.3'!$AA$1:$AF$1454,5,FALSE)</f>
        <v>Repeat</v>
      </c>
      <c r="R294" t="str">
        <f>VLOOKUP(B294,'Analysis 1.3'!$AA$1:$AF$1454,6,FALSE)</f>
        <v>Passive</v>
      </c>
      <c r="S294">
        <f>VLOOKUP(B294,'Analysis 1.3'!$AA$1:$AF$1454,4,FALSE)</f>
        <v>93.963888888887595</v>
      </c>
    </row>
    <row r="295" spans="1:19" x14ac:dyDescent="0.3">
      <c r="A295">
        <v>1051553</v>
      </c>
      <c r="B295">
        <v>231</v>
      </c>
      <c r="C295" s="1" t="s">
        <v>99</v>
      </c>
      <c r="D295" s="3">
        <v>45198.018055555556</v>
      </c>
      <c r="E295" t="s">
        <v>191</v>
      </c>
      <c r="F295" t="s">
        <v>22</v>
      </c>
      <c r="G295">
        <v>8153</v>
      </c>
      <c r="H295" t="str">
        <f>VLOOKUP(B295,'Customers (2)'!$A$1:$F$2501,2,0)</f>
        <v>USA</v>
      </c>
      <c r="I295" t="str">
        <f>VLOOKUP(B295,'Customers (2)'!$A$1:$F$2501,3,0)</f>
        <v>M</v>
      </c>
      <c r="J295">
        <f>VLOOKUP(B295,'Customers (2)'!$A$1:$F$2501,4,0)</f>
        <v>41</v>
      </c>
      <c r="K295" t="str">
        <f>VLOOKUP(B295,'Customers (2)'!$A$1:$F$2501,5,0)</f>
        <v>A</v>
      </c>
      <c r="L295" t="str">
        <f>VLOOKUP(B295,'Customers (2)'!$A$1:$F$2501,6,0)</f>
        <v>Middle</v>
      </c>
      <c r="M295" t="str">
        <f t="shared" si="19"/>
        <v>September</v>
      </c>
      <c r="N295" t="str">
        <f t="shared" si="20"/>
        <v>Friday</v>
      </c>
      <c r="O295" t="str">
        <f t="shared" si="21"/>
        <v>00:26:00</v>
      </c>
      <c r="P295">
        <f t="shared" si="22"/>
        <v>0</v>
      </c>
      <c r="Q295" t="str">
        <f>VLOOKUP(B295,'Analysis 1.3'!$AA$1:$AF$1454,5,FALSE)</f>
        <v>Repeat</v>
      </c>
      <c r="R295" t="str">
        <f>VLOOKUP(B295,'Analysis 1.3'!$AA$1:$AF$1454,6,FALSE)</f>
        <v>Passive</v>
      </c>
      <c r="S295">
        <f>VLOOKUP(B295,'Analysis 1.3'!$AA$1:$AF$1454,4,FALSE)</f>
        <v>93.963888888887595</v>
      </c>
    </row>
    <row r="296" spans="1:19" x14ac:dyDescent="0.3">
      <c r="A296">
        <v>942544</v>
      </c>
      <c r="B296">
        <v>233</v>
      </c>
      <c r="C296" s="1" t="s">
        <v>107</v>
      </c>
      <c r="D296" s="3">
        <v>45106.964583333334</v>
      </c>
      <c r="E296" t="s">
        <v>96</v>
      </c>
      <c r="F296" t="s">
        <v>24</v>
      </c>
      <c r="G296">
        <v>5264</v>
      </c>
      <c r="H296" t="str">
        <f>VLOOKUP(B296,'Customers (2)'!$A$1:$F$2501,2,0)</f>
        <v>Italy</v>
      </c>
      <c r="I296" t="str">
        <f>VLOOKUP(B296,'Customers (2)'!$A$1:$F$2501,3,0)</f>
        <v>F</v>
      </c>
      <c r="J296">
        <f>VLOOKUP(B296,'Customers (2)'!$A$1:$F$2501,4,0)</f>
        <v>30</v>
      </c>
      <c r="K296" t="str">
        <f>VLOOKUP(B296,'Customers (2)'!$A$1:$F$2501,5,0)</f>
        <v>A</v>
      </c>
      <c r="L296" t="str">
        <f>VLOOKUP(B296,'Customers (2)'!$A$1:$F$2501,6,0)</f>
        <v>Young</v>
      </c>
      <c r="M296" t="str">
        <f t="shared" si="19"/>
        <v>June</v>
      </c>
      <c r="N296" t="str">
        <f t="shared" si="20"/>
        <v>Thursday</v>
      </c>
      <c r="O296" t="str">
        <f t="shared" si="21"/>
        <v>23:09:00</v>
      </c>
      <c r="P296">
        <f t="shared" si="22"/>
        <v>23</v>
      </c>
      <c r="Q296" t="str">
        <f>VLOOKUP(B296,'Analysis 1.3'!$AA$1:$AF$1454,5,FALSE)</f>
        <v>One time</v>
      </c>
      <c r="R296" t="str">
        <f>VLOOKUP(B296,'Analysis 1.3'!$AA$1:$AF$1454,6,FALSE)</f>
        <v>Lost</v>
      </c>
      <c r="S296">
        <f>VLOOKUP(B296,'Analysis 1.3'!$AA$1:$AF$1454,4,FALSE)</f>
        <v>185.01736111110949</v>
      </c>
    </row>
    <row r="297" spans="1:19" x14ac:dyDescent="0.3">
      <c r="A297">
        <v>1561588</v>
      </c>
      <c r="B297">
        <v>237</v>
      </c>
      <c r="C297" s="1" t="s">
        <v>100</v>
      </c>
      <c r="D297" s="3">
        <v>45162.970833333333</v>
      </c>
      <c r="E297" t="s">
        <v>96</v>
      </c>
      <c r="F297" t="s">
        <v>65</v>
      </c>
      <c r="G297">
        <v>7424</v>
      </c>
      <c r="H297" t="str">
        <f>VLOOKUP(B297,'Customers (2)'!$A$1:$F$2501,2,0)</f>
        <v>France</v>
      </c>
      <c r="I297" t="str">
        <f>VLOOKUP(B297,'Customers (2)'!$A$1:$F$2501,3,0)</f>
        <v>F</v>
      </c>
      <c r="J297">
        <f>VLOOKUP(B297,'Customers (2)'!$A$1:$F$2501,4,0)</f>
        <v>57</v>
      </c>
      <c r="K297" t="str">
        <f>VLOOKUP(B297,'Customers (2)'!$A$1:$F$2501,5,0)</f>
        <v>A</v>
      </c>
      <c r="L297" t="str">
        <f>VLOOKUP(B297,'Customers (2)'!$A$1:$F$2501,6,0)</f>
        <v>Middle</v>
      </c>
      <c r="M297" t="str">
        <f t="shared" si="19"/>
        <v>August</v>
      </c>
      <c r="N297" t="str">
        <f t="shared" si="20"/>
        <v>Thursday</v>
      </c>
      <c r="O297" t="str">
        <f t="shared" si="21"/>
        <v>23:18:00</v>
      </c>
      <c r="P297">
        <f t="shared" si="22"/>
        <v>23</v>
      </c>
      <c r="Q297" t="str">
        <f>VLOOKUP(B297,'Analysis 1.3'!$AA$1:$AF$1454,5,FALSE)</f>
        <v>One time</v>
      </c>
      <c r="R297" t="str">
        <f>VLOOKUP(B297,'Analysis 1.3'!$AA$1:$AF$1454,6,FALSE)</f>
        <v>Passive</v>
      </c>
      <c r="S297">
        <f>VLOOKUP(B297,'Analysis 1.3'!$AA$1:$AF$1454,4,FALSE)</f>
        <v>129.01111111111095</v>
      </c>
    </row>
    <row r="298" spans="1:19" x14ac:dyDescent="0.3">
      <c r="A298">
        <v>940084</v>
      </c>
      <c r="B298">
        <v>239</v>
      </c>
      <c r="C298" s="1" t="s">
        <v>113</v>
      </c>
      <c r="D298" s="3">
        <v>45188.003472222219</v>
      </c>
      <c r="E298" t="s">
        <v>191</v>
      </c>
      <c r="F298" t="s">
        <v>71</v>
      </c>
      <c r="G298">
        <v>2257</v>
      </c>
      <c r="H298" t="str">
        <f>VLOOKUP(B298,'Customers (2)'!$A$1:$F$2501,2,0)</f>
        <v>India</v>
      </c>
      <c r="I298" t="str">
        <f>VLOOKUP(B298,'Customers (2)'!$A$1:$F$2501,3,0)</f>
        <v>F</v>
      </c>
      <c r="J298">
        <f>VLOOKUP(B298,'Customers (2)'!$A$1:$F$2501,4,0)</f>
        <v>77</v>
      </c>
      <c r="K298" t="str">
        <f>VLOOKUP(B298,'Customers (2)'!$A$1:$F$2501,5,0)</f>
        <v>A</v>
      </c>
      <c r="L298" t="str">
        <f>VLOOKUP(B298,'Customers (2)'!$A$1:$F$2501,6,0)</f>
        <v>Senior</v>
      </c>
      <c r="M298" t="str">
        <f t="shared" si="19"/>
        <v>September</v>
      </c>
      <c r="N298" t="str">
        <f t="shared" si="20"/>
        <v>Tuesday</v>
      </c>
      <c r="O298" t="str">
        <f t="shared" si="21"/>
        <v>00:05:00</v>
      </c>
      <c r="P298">
        <f t="shared" si="22"/>
        <v>0</v>
      </c>
      <c r="Q298" t="str">
        <f>VLOOKUP(B298,'Analysis 1.3'!$AA$1:$AF$1454,5,FALSE)</f>
        <v>Repeat</v>
      </c>
      <c r="R298" t="str">
        <f>VLOOKUP(B298,'Analysis 1.3'!$AA$1:$AF$1454,6,FALSE)</f>
        <v>Passive</v>
      </c>
      <c r="S298">
        <f>VLOOKUP(B298,'Analysis 1.3'!$AA$1:$AF$1454,4,FALSE)</f>
        <v>103.97847222222481</v>
      </c>
    </row>
    <row r="299" spans="1:19" x14ac:dyDescent="0.3">
      <c r="A299">
        <v>1625678</v>
      </c>
      <c r="B299">
        <v>239</v>
      </c>
      <c r="C299" s="1" t="s">
        <v>113</v>
      </c>
      <c r="D299" s="3">
        <v>45078.008333333331</v>
      </c>
      <c r="E299" t="s">
        <v>96</v>
      </c>
      <c r="F299" t="s">
        <v>66</v>
      </c>
      <c r="G299">
        <v>1366</v>
      </c>
      <c r="H299" t="str">
        <f>VLOOKUP(B299,'Customers (2)'!$A$1:$F$2501,2,0)</f>
        <v>India</v>
      </c>
      <c r="I299" t="str">
        <f>VLOOKUP(B299,'Customers (2)'!$A$1:$F$2501,3,0)</f>
        <v>F</v>
      </c>
      <c r="J299">
        <f>VLOOKUP(B299,'Customers (2)'!$A$1:$F$2501,4,0)</f>
        <v>77</v>
      </c>
      <c r="K299" t="str">
        <f>VLOOKUP(B299,'Customers (2)'!$A$1:$F$2501,5,0)</f>
        <v>A</v>
      </c>
      <c r="L299" t="str">
        <f>VLOOKUP(B299,'Customers (2)'!$A$1:$F$2501,6,0)</f>
        <v>Senior</v>
      </c>
      <c r="M299" t="str">
        <f t="shared" si="19"/>
        <v>June</v>
      </c>
      <c r="N299" t="str">
        <f t="shared" si="20"/>
        <v>Thursday</v>
      </c>
      <c r="O299" t="str">
        <f t="shared" si="21"/>
        <v>00:12:00</v>
      </c>
      <c r="P299">
        <f t="shared" si="22"/>
        <v>0</v>
      </c>
      <c r="Q299" t="str">
        <f>VLOOKUP(B299,'Analysis 1.3'!$AA$1:$AF$1454,5,FALSE)</f>
        <v>Repeat</v>
      </c>
      <c r="R299" t="str">
        <f>VLOOKUP(B299,'Analysis 1.3'!$AA$1:$AF$1454,6,FALSE)</f>
        <v>Passive</v>
      </c>
      <c r="S299">
        <f>VLOOKUP(B299,'Analysis 1.3'!$AA$1:$AF$1454,4,FALSE)</f>
        <v>103.97847222222481</v>
      </c>
    </row>
    <row r="300" spans="1:19" x14ac:dyDescent="0.3">
      <c r="A300">
        <v>628471</v>
      </c>
      <c r="B300">
        <v>240</v>
      </c>
      <c r="C300" s="1" t="s">
        <v>99</v>
      </c>
      <c r="D300" s="2">
        <v>45033.999305555553</v>
      </c>
      <c r="E300" t="s">
        <v>191</v>
      </c>
      <c r="F300" t="s">
        <v>61</v>
      </c>
      <c r="G300">
        <v>9883</v>
      </c>
      <c r="H300" t="str">
        <f>VLOOKUP(B300,'Customers (2)'!$A$1:$F$2501,2,0)</f>
        <v>USA</v>
      </c>
      <c r="I300" t="str">
        <f>VLOOKUP(B300,'Customers (2)'!$A$1:$F$2501,3,0)</f>
        <v>M</v>
      </c>
      <c r="J300">
        <f>VLOOKUP(B300,'Customers (2)'!$A$1:$F$2501,4,0)</f>
        <v>63</v>
      </c>
      <c r="K300" t="str">
        <f>VLOOKUP(B300,'Customers (2)'!$A$1:$F$2501,5,0)</f>
        <v>A</v>
      </c>
      <c r="L300" t="str">
        <f>VLOOKUP(B300,'Customers (2)'!$A$1:$F$2501,6,0)</f>
        <v>Senior</v>
      </c>
      <c r="M300" t="str">
        <f t="shared" si="19"/>
        <v>April</v>
      </c>
      <c r="N300" t="str">
        <f t="shared" si="20"/>
        <v>Monday</v>
      </c>
      <c r="O300" t="str">
        <f t="shared" si="21"/>
        <v>23:59:00</v>
      </c>
      <c r="P300">
        <f t="shared" si="22"/>
        <v>23</v>
      </c>
      <c r="Q300" t="str">
        <f>VLOOKUP(B300,'Analysis 1.3'!$AA$1:$AF$1454,5,FALSE)</f>
        <v>Repeat</v>
      </c>
      <c r="R300" t="str">
        <f>VLOOKUP(B300,'Analysis 1.3'!$AA$1:$AF$1454,6,FALSE)</f>
        <v>Passive</v>
      </c>
      <c r="S300">
        <f>VLOOKUP(B300,'Analysis 1.3'!$AA$1:$AF$1454,4,FALSE)</f>
        <v>131.94027777777956</v>
      </c>
    </row>
    <row r="301" spans="1:19" x14ac:dyDescent="0.3">
      <c r="A301">
        <v>1000209</v>
      </c>
      <c r="B301">
        <v>240</v>
      </c>
      <c r="C301" s="1" t="s">
        <v>99</v>
      </c>
      <c r="D301" s="3">
        <v>45160.041666666664</v>
      </c>
      <c r="E301" t="s">
        <v>97</v>
      </c>
      <c r="F301" t="s">
        <v>88</v>
      </c>
      <c r="G301">
        <v>3641</v>
      </c>
      <c r="H301" t="str">
        <f>VLOOKUP(B301,'Customers (2)'!$A$1:$F$2501,2,0)</f>
        <v>USA</v>
      </c>
      <c r="I301" t="str">
        <f>VLOOKUP(B301,'Customers (2)'!$A$1:$F$2501,3,0)</f>
        <v>M</v>
      </c>
      <c r="J301">
        <f>VLOOKUP(B301,'Customers (2)'!$A$1:$F$2501,4,0)</f>
        <v>63</v>
      </c>
      <c r="K301" t="str">
        <f>VLOOKUP(B301,'Customers (2)'!$A$1:$F$2501,5,0)</f>
        <v>A</v>
      </c>
      <c r="L301" t="str">
        <f>VLOOKUP(B301,'Customers (2)'!$A$1:$F$2501,6,0)</f>
        <v>Senior</v>
      </c>
      <c r="M301" t="str">
        <f t="shared" si="19"/>
        <v>August</v>
      </c>
      <c r="N301" t="str">
        <f t="shared" si="20"/>
        <v>Tuesday</v>
      </c>
      <c r="O301" t="str">
        <f t="shared" si="21"/>
        <v>01:00:00</v>
      </c>
      <c r="P301">
        <f t="shared" si="22"/>
        <v>1</v>
      </c>
      <c r="Q301" t="str">
        <f>VLOOKUP(B301,'Analysis 1.3'!$AA$1:$AF$1454,5,FALSE)</f>
        <v>Repeat</v>
      </c>
      <c r="R301" t="str">
        <f>VLOOKUP(B301,'Analysis 1.3'!$AA$1:$AF$1454,6,FALSE)</f>
        <v>Passive</v>
      </c>
      <c r="S301">
        <f>VLOOKUP(B301,'Analysis 1.3'!$AA$1:$AF$1454,4,FALSE)</f>
        <v>131.94027777777956</v>
      </c>
    </row>
    <row r="302" spans="1:19" x14ac:dyDescent="0.3">
      <c r="A302">
        <v>10526</v>
      </c>
      <c r="B302">
        <v>241</v>
      </c>
      <c r="C302" s="1" t="s">
        <v>99</v>
      </c>
      <c r="D302" s="2">
        <v>45218.952777777777</v>
      </c>
      <c r="E302" t="s">
        <v>98</v>
      </c>
      <c r="F302" t="s">
        <v>20</v>
      </c>
      <c r="G302">
        <v>6627</v>
      </c>
      <c r="H302" t="str">
        <f>VLOOKUP(B302,'Customers (2)'!$A$1:$F$2501,2,0)</f>
        <v>USA</v>
      </c>
      <c r="I302" t="str">
        <f>VLOOKUP(B302,'Customers (2)'!$A$1:$F$2501,3,0)</f>
        <v>F</v>
      </c>
      <c r="J302">
        <f>VLOOKUP(B302,'Customers (2)'!$A$1:$F$2501,4,0)</f>
        <v>22</v>
      </c>
      <c r="K302" t="str">
        <f>VLOOKUP(B302,'Customers (2)'!$A$1:$F$2501,5,0)</f>
        <v>A</v>
      </c>
      <c r="L302" t="str">
        <f>VLOOKUP(B302,'Customers (2)'!$A$1:$F$2501,6,0)</f>
        <v>Young</v>
      </c>
      <c r="M302" t="str">
        <f t="shared" si="19"/>
        <v>October</v>
      </c>
      <c r="N302" t="str">
        <f t="shared" si="20"/>
        <v>Thursday</v>
      </c>
      <c r="O302" t="str">
        <f t="shared" si="21"/>
        <v>22:52:00</v>
      </c>
      <c r="P302">
        <f t="shared" si="22"/>
        <v>22</v>
      </c>
      <c r="Q302" t="str">
        <f>VLOOKUP(B302,'Analysis 1.3'!$AA$1:$AF$1454,5,FALSE)</f>
        <v>One time</v>
      </c>
      <c r="R302" t="str">
        <f>VLOOKUP(B302,'Analysis 1.3'!$AA$1:$AF$1454,6,FALSE)</f>
        <v>Recent</v>
      </c>
      <c r="S302">
        <f>VLOOKUP(B302,'Analysis 1.3'!$AA$1:$AF$1454,4,FALSE)</f>
        <v>73.029166666667152</v>
      </c>
    </row>
    <row r="303" spans="1:19" x14ac:dyDescent="0.3">
      <c r="A303">
        <v>27076</v>
      </c>
      <c r="B303">
        <v>242</v>
      </c>
      <c r="C303" s="1" t="s">
        <v>99</v>
      </c>
      <c r="D303" s="2">
        <v>45107.050694444442</v>
      </c>
      <c r="E303" t="s">
        <v>96</v>
      </c>
      <c r="F303" t="s">
        <v>36</v>
      </c>
      <c r="G303">
        <v>4466</v>
      </c>
      <c r="H303" t="str">
        <f>VLOOKUP(B303,'Customers (2)'!$A$1:$F$2501,2,0)</f>
        <v>USA</v>
      </c>
      <c r="I303" t="str">
        <f>VLOOKUP(B303,'Customers (2)'!$A$1:$F$2501,3,0)</f>
        <v>F</v>
      </c>
      <c r="J303">
        <f>VLOOKUP(B303,'Customers (2)'!$A$1:$F$2501,4,0)</f>
        <v>87</v>
      </c>
      <c r="K303" t="str">
        <f>VLOOKUP(B303,'Customers (2)'!$A$1:$F$2501,5,0)</f>
        <v>A</v>
      </c>
      <c r="L303" t="str">
        <f>VLOOKUP(B303,'Customers (2)'!$A$1:$F$2501,6,0)</f>
        <v>Senior</v>
      </c>
      <c r="M303" t="str">
        <f t="shared" si="19"/>
        <v>June</v>
      </c>
      <c r="N303" t="str">
        <f t="shared" si="20"/>
        <v>Friday</v>
      </c>
      <c r="O303" t="str">
        <f t="shared" si="21"/>
        <v>01:13:00</v>
      </c>
      <c r="P303">
        <f t="shared" si="22"/>
        <v>1</v>
      </c>
      <c r="Q303" t="str">
        <f>VLOOKUP(B303,'Analysis 1.3'!$AA$1:$AF$1454,5,FALSE)</f>
        <v>Repeat</v>
      </c>
      <c r="R303" t="str">
        <f>VLOOKUP(B303,'Analysis 1.3'!$AA$1:$AF$1454,6,FALSE)</f>
        <v>Lost</v>
      </c>
      <c r="S303">
        <f>VLOOKUP(B303,'Analysis 1.3'!$AA$1:$AF$1454,4,FALSE)</f>
        <v>184.93125000000146</v>
      </c>
    </row>
    <row r="304" spans="1:19" x14ac:dyDescent="0.3">
      <c r="A304">
        <v>170046</v>
      </c>
      <c r="B304">
        <v>242</v>
      </c>
      <c r="C304" s="1" t="s">
        <v>99</v>
      </c>
      <c r="D304" s="2">
        <v>44942.039583333331</v>
      </c>
      <c r="E304" t="s">
        <v>97</v>
      </c>
      <c r="F304" t="s">
        <v>46</v>
      </c>
      <c r="G304">
        <v>9317</v>
      </c>
      <c r="H304" t="str">
        <f>VLOOKUP(B304,'Customers (2)'!$A$1:$F$2501,2,0)</f>
        <v>USA</v>
      </c>
      <c r="I304" t="str">
        <f>VLOOKUP(B304,'Customers (2)'!$A$1:$F$2501,3,0)</f>
        <v>F</v>
      </c>
      <c r="J304">
        <f>VLOOKUP(B304,'Customers (2)'!$A$1:$F$2501,4,0)</f>
        <v>87</v>
      </c>
      <c r="K304" t="str">
        <f>VLOOKUP(B304,'Customers (2)'!$A$1:$F$2501,5,0)</f>
        <v>A</v>
      </c>
      <c r="L304" t="str">
        <f>VLOOKUP(B304,'Customers (2)'!$A$1:$F$2501,6,0)</f>
        <v>Senior</v>
      </c>
      <c r="M304" t="str">
        <f t="shared" si="19"/>
        <v>January</v>
      </c>
      <c r="N304" t="str">
        <f t="shared" si="20"/>
        <v>Monday</v>
      </c>
      <c r="O304" t="str">
        <f t="shared" si="21"/>
        <v>00:57:00</v>
      </c>
      <c r="P304">
        <f t="shared" si="22"/>
        <v>0</v>
      </c>
      <c r="Q304" t="str">
        <f>VLOOKUP(B304,'Analysis 1.3'!$AA$1:$AF$1454,5,FALSE)</f>
        <v>Repeat</v>
      </c>
      <c r="R304" t="str">
        <f>VLOOKUP(B304,'Analysis 1.3'!$AA$1:$AF$1454,6,FALSE)</f>
        <v>Lost</v>
      </c>
      <c r="S304">
        <f>VLOOKUP(B304,'Analysis 1.3'!$AA$1:$AF$1454,4,FALSE)</f>
        <v>184.93125000000146</v>
      </c>
    </row>
    <row r="305" spans="1:19" x14ac:dyDescent="0.3">
      <c r="A305">
        <v>246988</v>
      </c>
      <c r="B305">
        <v>243</v>
      </c>
      <c r="C305" s="1" t="s">
        <v>99</v>
      </c>
      <c r="D305" s="2">
        <v>45092.027777777781</v>
      </c>
      <c r="E305" t="s">
        <v>191</v>
      </c>
      <c r="F305" t="s">
        <v>45</v>
      </c>
      <c r="G305">
        <v>4264</v>
      </c>
      <c r="H305" t="str">
        <f>VLOOKUP(B305,'Customers (2)'!$A$1:$F$2501,2,0)</f>
        <v>USA</v>
      </c>
      <c r="I305" t="str">
        <f>VLOOKUP(B305,'Customers (2)'!$A$1:$F$2501,3,0)</f>
        <v>M</v>
      </c>
      <c r="J305">
        <f>VLOOKUP(B305,'Customers (2)'!$A$1:$F$2501,4,0)</f>
        <v>18</v>
      </c>
      <c r="K305" t="str">
        <f>VLOOKUP(B305,'Customers (2)'!$A$1:$F$2501,5,0)</f>
        <v>A</v>
      </c>
      <c r="L305" t="str">
        <f>VLOOKUP(B305,'Customers (2)'!$A$1:$F$2501,6,0)</f>
        <v>Young</v>
      </c>
      <c r="M305" t="str">
        <f t="shared" si="19"/>
        <v>June</v>
      </c>
      <c r="N305" t="str">
        <f t="shared" si="20"/>
        <v>Thursday</v>
      </c>
      <c r="O305" t="str">
        <f t="shared" si="21"/>
        <v>00:40:00</v>
      </c>
      <c r="P305">
        <f t="shared" si="22"/>
        <v>0</v>
      </c>
      <c r="Q305" t="str">
        <f>VLOOKUP(B305,'Analysis 1.3'!$AA$1:$AF$1454,5,FALSE)</f>
        <v>Repeat</v>
      </c>
      <c r="R305" t="str">
        <f>VLOOKUP(B305,'Analysis 1.3'!$AA$1:$AF$1454,6,FALSE)</f>
        <v>Recent</v>
      </c>
      <c r="S305">
        <f>VLOOKUP(B305,'Analysis 1.3'!$AA$1:$AF$1454,4,FALSE)</f>
        <v>13.920138888890506</v>
      </c>
    </row>
    <row r="306" spans="1:19" x14ac:dyDescent="0.3">
      <c r="A306">
        <v>922883</v>
      </c>
      <c r="B306">
        <v>243</v>
      </c>
      <c r="C306" s="1" t="s">
        <v>99</v>
      </c>
      <c r="D306" s="3">
        <v>45278.061805555553</v>
      </c>
      <c r="E306" t="s">
        <v>191</v>
      </c>
      <c r="F306" t="s">
        <v>72</v>
      </c>
      <c r="G306">
        <v>4141</v>
      </c>
      <c r="H306" t="str">
        <f>VLOOKUP(B306,'Customers (2)'!$A$1:$F$2501,2,0)</f>
        <v>USA</v>
      </c>
      <c r="I306" t="str">
        <f>VLOOKUP(B306,'Customers (2)'!$A$1:$F$2501,3,0)</f>
        <v>M</v>
      </c>
      <c r="J306">
        <f>VLOOKUP(B306,'Customers (2)'!$A$1:$F$2501,4,0)</f>
        <v>18</v>
      </c>
      <c r="K306" t="str">
        <f>VLOOKUP(B306,'Customers (2)'!$A$1:$F$2501,5,0)</f>
        <v>A</v>
      </c>
      <c r="L306" t="str">
        <f>VLOOKUP(B306,'Customers (2)'!$A$1:$F$2501,6,0)</f>
        <v>Young</v>
      </c>
      <c r="M306" t="str">
        <f t="shared" si="19"/>
        <v>December</v>
      </c>
      <c r="N306" t="str">
        <f t="shared" si="20"/>
        <v>Monday</v>
      </c>
      <c r="O306" t="str">
        <f t="shared" si="21"/>
        <v>01:29:00</v>
      </c>
      <c r="P306">
        <f t="shared" si="22"/>
        <v>1</v>
      </c>
      <c r="Q306" t="str">
        <f>VLOOKUP(B306,'Analysis 1.3'!$AA$1:$AF$1454,5,FALSE)</f>
        <v>Repeat</v>
      </c>
      <c r="R306" t="str">
        <f>VLOOKUP(B306,'Analysis 1.3'!$AA$1:$AF$1454,6,FALSE)</f>
        <v>Recent</v>
      </c>
      <c r="S306">
        <f>VLOOKUP(B306,'Analysis 1.3'!$AA$1:$AF$1454,4,FALSE)</f>
        <v>13.920138888890506</v>
      </c>
    </row>
    <row r="307" spans="1:19" x14ac:dyDescent="0.3">
      <c r="A307">
        <v>1256855</v>
      </c>
      <c r="B307">
        <v>243</v>
      </c>
      <c r="C307" s="1" t="s">
        <v>99</v>
      </c>
      <c r="D307" s="3">
        <v>45185.038888888892</v>
      </c>
      <c r="E307" t="s">
        <v>98</v>
      </c>
      <c r="F307" t="s">
        <v>26</v>
      </c>
      <c r="G307">
        <v>2567</v>
      </c>
      <c r="H307" t="str">
        <f>VLOOKUP(B307,'Customers (2)'!$A$1:$F$2501,2,0)</f>
        <v>USA</v>
      </c>
      <c r="I307" t="str">
        <f>VLOOKUP(B307,'Customers (2)'!$A$1:$F$2501,3,0)</f>
        <v>M</v>
      </c>
      <c r="J307">
        <f>VLOOKUP(B307,'Customers (2)'!$A$1:$F$2501,4,0)</f>
        <v>18</v>
      </c>
      <c r="K307" t="str">
        <f>VLOOKUP(B307,'Customers (2)'!$A$1:$F$2501,5,0)</f>
        <v>A</v>
      </c>
      <c r="L307" t="str">
        <f>VLOOKUP(B307,'Customers (2)'!$A$1:$F$2501,6,0)</f>
        <v>Young</v>
      </c>
      <c r="M307" t="str">
        <f t="shared" si="19"/>
        <v>September</v>
      </c>
      <c r="N307" t="str">
        <f t="shared" si="20"/>
        <v>Saturday</v>
      </c>
      <c r="O307" t="str">
        <f t="shared" si="21"/>
        <v>00:56:00</v>
      </c>
      <c r="P307">
        <f t="shared" si="22"/>
        <v>0</v>
      </c>
      <c r="Q307" t="str">
        <f>VLOOKUP(B307,'Analysis 1.3'!$AA$1:$AF$1454,5,FALSE)</f>
        <v>Repeat</v>
      </c>
      <c r="R307" t="str">
        <f>VLOOKUP(B307,'Analysis 1.3'!$AA$1:$AF$1454,6,FALSE)</f>
        <v>Recent</v>
      </c>
      <c r="S307">
        <f>VLOOKUP(B307,'Analysis 1.3'!$AA$1:$AF$1454,4,FALSE)</f>
        <v>13.920138888890506</v>
      </c>
    </row>
    <row r="308" spans="1:19" x14ac:dyDescent="0.3">
      <c r="A308">
        <v>1462495</v>
      </c>
      <c r="B308">
        <v>243</v>
      </c>
      <c r="C308" s="1" t="s">
        <v>99</v>
      </c>
      <c r="D308" s="3">
        <v>45227.03125</v>
      </c>
      <c r="E308" t="s">
        <v>98</v>
      </c>
      <c r="F308" t="s">
        <v>38</v>
      </c>
      <c r="G308">
        <v>2850</v>
      </c>
      <c r="H308" t="str">
        <f>VLOOKUP(B308,'Customers (2)'!$A$1:$F$2501,2,0)</f>
        <v>USA</v>
      </c>
      <c r="I308" t="str">
        <f>VLOOKUP(B308,'Customers (2)'!$A$1:$F$2501,3,0)</f>
        <v>M</v>
      </c>
      <c r="J308">
        <f>VLOOKUP(B308,'Customers (2)'!$A$1:$F$2501,4,0)</f>
        <v>18</v>
      </c>
      <c r="K308" t="str">
        <f>VLOOKUP(B308,'Customers (2)'!$A$1:$F$2501,5,0)</f>
        <v>A</v>
      </c>
      <c r="L308" t="str">
        <f>VLOOKUP(B308,'Customers (2)'!$A$1:$F$2501,6,0)</f>
        <v>Young</v>
      </c>
      <c r="M308" t="str">
        <f t="shared" si="19"/>
        <v>October</v>
      </c>
      <c r="N308" t="str">
        <f t="shared" si="20"/>
        <v>Saturday</v>
      </c>
      <c r="O308" t="str">
        <f t="shared" si="21"/>
        <v>00:45:00</v>
      </c>
      <c r="P308">
        <f t="shared" si="22"/>
        <v>0</v>
      </c>
      <c r="Q308" t="str">
        <f>VLOOKUP(B308,'Analysis 1.3'!$AA$1:$AF$1454,5,FALSE)</f>
        <v>Repeat</v>
      </c>
      <c r="R308" t="str">
        <f>VLOOKUP(B308,'Analysis 1.3'!$AA$1:$AF$1454,6,FALSE)</f>
        <v>Recent</v>
      </c>
      <c r="S308">
        <f>VLOOKUP(B308,'Analysis 1.3'!$AA$1:$AF$1454,4,FALSE)</f>
        <v>13.920138888890506</v>
      </c>
    </row>
    <row r="309" spans="1:19" x14ac:dyDescent="0.3">
      <c r="A309">
        <v>390345</v>
      </c>
      <c r="B309">
        <v>245</v>
      </c>
      <c r="C309" s="1" t="s">
        <v>113</v>
      </c>
      <c r="D309" s="2">
        <v>45120.018055555556</v>
      </c>
      <c r="E309" t="s">
        <v>191</v>
      </c>
      <c r="F309" t="s">
        <v>49</v>
      </c>
      <c r="G309">
        <v>4767</v>
      </c>
      <c r="H309" t="str">
        <f>VLOOKUP(B309,'Customers (2)'!$A$1:$F$2501,2,0)</f>
        <v>India</v>
      </c>
      <c r="I309" t="str">
        <f>VLOOKUP(B309,'Customers (2)'!$A$1:$F$2501,3,0)</f>
        <v>M</v>
      </c>
      <c r="J309">
        <f>VLOOKUP(B309,'Customers (2)'!$A$1:$F$2501,4,0)</f>
        <v>63</v>
      </c>
      <c r="K309" t="str">
        <f>VLOOKUP(B309,'Customers (2)'!$A$1:$F$2501,5,0)</f>
        <v>A</v>
      </c>
      <c r="L309" t="str">
        <f>VLOOKUP(B309,'Customers (2)'!$A$1:$F$2501,6,0)</f>
        <v>Senior</v>
      </c>
      <c r="M309" t="str">
        <f t="shared" si="19"/>
        <v>July</v>
      </c>
      <c r="N309" t="str">
        <f t="shared" si="20"/>
        <v>Thursday</v>
      </c>
      <c r="O309" t="str">
        <f t="shared" si="21"/>
        <v>00:26:00</v>
      </c>
      <c r="P309">
        <f t="shared" si="22"/>
        <v>0</v>
      </c>
      <c r="Q309" t="str">
        <f>VLOOKUP(B309,'Analysis 1.3'!$AA$1:$AF$1454,5,FALSE)</f>
        <v>Repeat</v>
      </c>
      <c r="R309" t="str">
        <f>VLOOKUP(B309,'Analysis 1.3'!$AA$1:$AF$1454,6,FALSE)</f>
        <v>Passive</v>
      </c>
      <c r="S309">
        <f>VLOOKUP(B309,'Analysis 1.3'!$AA$1:$AF$1454,4,FALSE)</f>
        <v>108.9284722222219</v>
      </c>
    </row>
    <row r="310" spans="1:19" x14ac:dyDescent="0.3">
      <c r="A310">
        <v>1239461</v>
      </c>
      <c r="B310">
        <v>245</v>
      </c>
      <c r="C310" s="1" t="s">
        <v>113</v>
      </c>
      <c r="D310" s="3">
        <v>45183.053472222222</v>
      </c>
      <c r="E310" t="s">
        <v>98</v>
      </c>
      <c r="F310" t="s">
        <v>17</v>
      </c>
      <c r="G310">
        <v>653</v>
      </c>
      <c r="H310" t="str">
        <f>VLOOKUP(B310,'Customers (2)'!$A$1:$F$2501,2,0)</f>
        <v>India</v>
      </c>
      <c r="I310" t="str">
        <f>VLOOKUP(B310,'Customers (2)'!$A$1:$F$2501,3,0)</f>
        <v>M</v>
      </c>
      <c r="J310">
        <f>VLOOKUP(B310,'Customers (2)'!$A$1:$F$2501,4,0)</f>
        <v>63</v>
      </c>
      <c r="K310" t="str">
        <f>VLOOKUP(B310,'Customers (2)'!$A$1:$F$2501,5,0)</f>
        <v>A</v>
      </c>
      <c r="L310" t="str">
        <f>VLOOKUP(B310,'Customers (2)'!$A$1:$F$2501,6,0)</f>
        <v>Senior</v>
      </c>
      <c r="M310" t="str">
        <f t="shared" si="19"/>
        <v>September</v>
      </c>
      <c r="N310" t="str">
        <f t="shared" si="20"/>
        <v>Thursday</v>
      </c>
      <c r="O310" t="str">
        <f t="shared" si="21"/>
        <v>01:17:00</v>
      </c>
      <c r="P310">
        <f t="shared" si="22"/>
        <v>1</v>
      </c>
      <c r="Q310" t="str">
        <f>VLOOKUP(B310,'Analysis 1.3'!$AA$1:$AF$1454,5,FALSE)</f>
        <v>Repeat</v>
      </c>
      <c r="R310" t="str">
        <f>VLOOKUP(B310,'Analysis 1.3'!$AA$1:$AF$1454,6,FALSE)</f>
        <v>Passive</v>
      </c>
      <c r="S310">
        <f>VLOOKUP(B310,'Analysis 1.3'!$AA$1:$AF$1454,4,FALSE)</f>
        <v>108.9284722222219</v>
      </c>
    </row>
    <row r="311" spans="1:19" x14ac:dyDescent="0.3">
      <c r="A311">
        <v>604805</v>
      </c>
      <c r="B311">
        <v>246</v>
      </c>
      <c r="C311" s="1" t="s">
        <v>100</v>
      </c>
      <c r="D311" s="2">
        <v>45150.071527777778</v>
      </c>
      <c r="E311" t="s">
        <v>96</v>
      </c>
      <c r="F311" t="s">
        <v>21</v>
      </c>
      <c r="G311">
        <v>4349</v>
      </c>
      <c r="H311" t="str">
        <f>VLOOKUP(B311,'Customers (2)'!$A$1:$F$2501,2,0)</f>
        <v>France</v>
      </c>
      <c r="I311" t="str">
        <f>VLOOKUP(B311,'Customers (2)'!$A$1:$F$2501,3,0)</f>
        <v>F</v>
      </c>
      <c r="J311">
        <f>VLOOKUP(B311,'Customers (2)'!$A$1:$F$2501,4,0)</f>
        <v>67</v>
      </c>
      <c r="K311" t="str">
        <f>VLOOKUP(B311,'Customers (2)'!$A$1:$F$2501,5,0)</f>
        <v>A</v>
      </c>
      <c r="L311" t="str">
        <f>VLOOKUP(B311,'Customers (2)'!$A$1:$F$2501,6,0)</f>
        <v>Senior</v>
      </c>
      <c r="M311" t="str">
        <f t="shared" si="19"/>
        <v>August</v>
      </c>
      <c r="N311" t="str">
        <f t="shared" si="20"/>
        <v>Saturday</v>
      </c>
      <c r="O311" t="str">
        <f t="shared" si="21"/>
        <v>01:43:00</v>
      </c>
      <c r="P311">
        <f t="shared" si="22"/>
        <v>1</v>
      </c>
      <c r="Q311" t="str">
        <f>VLOOKUP(B311,'Analysis 1.3'!$AA$1:$AF$1454,5,FALSE)</f>
        <v>One time</v>
      </c>
      <c r="R311" t="str">
        <f>VLOOKUP(B311,'Analysis 1.3'!$AA$1:$AF$1454,6,FALSE)</f>
        <v>Passive</v>
      </c>
      <c r="S311">
        <f>VLOOKUP(B311,'Analysis 1.3'!$AA$1:$AF$1454,4,FALSE)</f>
        <v>141.9104166666657</v>
      </c>
    </row>
    <row r="312" spans="1:19" x14ac:dyDescent="0.3">
      <c r="A312">
        <v>1008914</v>
      </c>
      <c r="B312">
        <v>247</v>
      </c>
      <c r="C312" s="1" t="s">
        <v>100</v>
      </c>
      <c r="D312" s="3">
        <v>44999.026388888888</v>
      </c>
      <c r="E312" t="s">
        <v>98</v>
      </c>
      <c r="F312" t="s">
        <v>14</v>
      </c>
      <c r="G312">
        <v>1718</v>
      </c>
      <c r="H312" t="str">
        <f>VLOOKUP(B312,'Customers (2)'!$A$1:$F$2501,2,0)</f>
        <v>France</v>
      </c>
      <c r="I312" t="str">
        <f>VLOOKUP(B312,'Customers (2)'!$A$1:$F$2501,3,0)</f>
        <v>M</v>
      </c>
      <c r="J312">
        <f>VLOOKUP(B312,'Customers (2)'!$A$1:$F$2501,4,0)</f>
        <v>45</v>
      </c>
      <c r="K312" t="str">
        <f>VLOOKUP(B312,'Customers (2)'!$A$1:$F$2501,5,0)</f>
        <v>A</v>
      </c>
      <c r="L312" t="str">
        <f>VLOOKUP(B312,'Customers (2)'!$A$1:$F$2501,6,0)</f>
        <v>Middle</v>
      </c>
      <c r="M312" t="str">
        <f t="shared" si="19"/>
        <v>March</v>
      </c>
      <c r="N312" t="str">
        <f t="shared" si="20"/>
        <v>Tuesday</v>
      </c>
      <c r="O312" t="str">
        <f t="shared" si="21"/>
        <v>00:38:00</v>
      </c>
      <c r="P312">
        <f t="shared" si="22"/>
        <v>0</v>
      </c>
      <c r="Q312" t="str">
        <f>VLOOKUP(B312,'Analysis 1.3'!$AA$1:$AF$1454,5,FALSE)</f>
        <v>One time</v>
      </c>
      <c r="R312" t="str">
        <f>VLOOKUP(B312,'Analysis 1.3'!$AA$1:$AF$1454,6,FALSE)</f>
        <v>Lost</v>
      </c>
      <c r="S312">
        <f>VLOOKUP(B312,'Analysis 1.3'!$AA$1:$AF$1454,4,FALSE)</f>
        <v>292.9555555555562</v>
      </c>
    </row>
    <row r="313" spans="1:19" x14ac:dyDescent="0.3">
      <c r="A313">
        <v>541612</v>
      </c>
      <c r="B313">
        <v>248</v>
      </c>
      <c r="C313" s="1" t="s">
        <v>99</v>
      </c>
      <c r="D313" s="2">
        <v>45236.018055555556</v>
      </c>
      <c r="E313" t="s">
        <v>97</v>
      </c>
      <c r="F313" t="s">
        <v>27</v>
      </c>
      <c r="G313">
        <v>3155</v>
      </c>
      <c r="H313" t="str">
        <f>VLOOKUP(B313,'Customers (2)'!$A$1:$F$2501,2,0)</f>
        <v>USA</v>
      </c>
      <c r="I313" t="str">
        <f>VLOOKUP(B313,'Customers (2)'!$A$1:$F$2501,3,0)</f>
        <v>F</v>
      </c>
      <c r="J313">
        <f>VLOOKUP(B313,'Customers (2)'!$A$1:$F$2501,4,0)</f>
        <v>47</v>
      </c>
      <c r="K313" t="str">
        <f>VLOOKUP(B313,'Customers (2)'!$A$1:$F$2501,5,0)</f>
        <v>A</v>
      </c>
      <c r="L313" t="str">
        <f>VLOOKUP(B313,'Customers (2)'!$A$1:$F$2501,6,0)</f>
        <v>Middle</v>
      </c>
      <c r="M313" t="str">
        <f t="shared" si="19"/>
        <v>November</v>
      </c>
      <c r="N313" t="str">
        <f t="shared" si="20"/>
        <v>Monday</v>
      </c>
      <c r="O313" t="str">
        <f t="shared" si="21"/>
        <v>00:26:00</v>
      </c>
      <c r="P313">
        <f t="shared" si="22"/>
        <v>0</v>
      </c>
      <c r="Q313" t="str">
        <f>VLOOKUP(B313,'Analysis 1.3'!$AA$1:$AF$1454,5,FALSE)</f>
        <v>Repeat</v>
      </c>
      <c r="R313" t="str">
        <f>VLOOKUP(B313,'Analysis 1.3'!$AA$1:$AF$1454,6,FALSE)</f>
        <v>Recent</v>
      </c>
      <c r="S313">
        <f>VLOOKUP(B313,'Analysis 1.3'!$AA$1:$AF$1454,4,FALSE)</f>
        <v>43.038194444445253</v>
      </c>
    </row>
    <row r="314" spans="1:19" x14ac:dyDescent="0.3">
      <c r="A314">
        <v>1275891</v>
      </c>
      <c r="B314">
        <v>248</v>
      </c>
      <c r="C314" s="1" t="s">
        <v>99</v>
      </c>
      <c r="D314" s="3">
        <v>45248.943749999999</v>
      </c>
      <c r="E314" t="s">
        <v>96</v>
      </c>
      <c r="F314" t="s">
        <v>37</v>
      </c>
      <c r="G314">
        <v>1143</v>
      </c>
      <c r="H314" t="str">
        <f>VLOOKUP(B314,'Customers (2)'!$A$1:$F$2501,2,0)</f>
        <v>USA</v>
      </c>
      <c r="I314" t="str">
        <f>VLOOKUP(B314,'Customers (2)'!$A$1:$F$2501,3,0)</f>
        <v>F</v>
      </c>
      <c r="J314">
        <f>VLOOKUP(B314,'Customers (2)'!$A$1:$F$2501,4,0)</f>
        <v>47</v>
      </c>
      <c r="K314" t="str">
        <f>VLOOKUP(B314,'Customers (2)'!$A$1:$F$2501,5,0)</f>
        <v>A</v>
      </c>
      <c r="L314" t="str">
        <f>VLOOKUP(B314,'Customers (2)'!$A$1:$F$2501,6,0)</f>
        <v>Middle</v>
      </c>
      <c r="M314" t="str">
        <f t="shared" si="19"/>
        <v>November</v>
      </c>
      <c r="N314" t="str">
        <f t="shared" si="20"/>
        <v>Saturday</v>
      </c>
      <c r="O314" t="str">
        <f t="shared" si="21"/>
        <v>22:39:00</v>
      </c>
      <c r="P314">
        <f t="shared" si="22"/>
        <v>22</v>
      </c>
      <c r="Q314" t="str">
        <f>VLOOKUP(B314,'Analysis 1.3'!$AA$1:$AF$1454,5,FALSE)</f>
        <v>Repeat</v>
      </c>
      <c r="R314" t="str">
        <f>VLOOKUP(B314,'Analysis 1.3'!$AA$1:$AF$1454,6,FALSE)</f>
        <v>Recent</v>
      </c>
      <c r="S314">
        <f>VLOOKUP(B314,'Analysis 1.3'!$AA$1:$AF$1454,4,FALSE)</f>
        <v>43.038194444445253</v>
      </c>
    </row>
    <row r="315" spans="1:19" x14ac:dyDescent="0.3">
      <c r="A315">
        <v>141306</v>
      </c>
      <c r="B315">
        <v>249</v>
      </c>
      <c r="C315" s="1" t="s">
        <v>99</v>
      </c>
      <c r="D315" s="2">
        <v>44937.073611111111</v>
      </c>
      <c r="E315" t="s">
        <v>191</v>
      </c>
      <c r="F315" t="s">
        <v>29</v>
      </c>
      <c r="G315">
        <v>9751</v>
      </c>
      <c r="H315" t="str">
        <f>VLOOKUP(B315,'Customers (2)'!$A$1:$F$2501,2,0)</f>
        <v>USA</v>
      </c>
      <c r="I315" t="str">
        <f>VLOOKUP(B315,'Customers (2)'!$A$1:$F$2501,3,0)</f>
        <v>M</v>
      </c>
      <c r="J315">
        <f>VLOOKUP(B315,'Customers (2)'!$A$1:$F$2501,4,0)</f>
        <v>58</v>
      </c>
      <c r="K315" t="str">
        <f>VLOOKUP(B315,'Customers (2)'!$A$1:$F$2501,5,0)</f>
        <v>A</v>
      </c>
      <c r="L315" t="str">
        <f>VLOOKUP(B315,'Customers (2)'!$A$1:$F$2501,6,0)</f>
        <v>Middle</v>
      </c>
      <c r="M315" t="str">
        <f t="shared" si="19"/>
        <v>January</v>
      </c>
      <c r="N315" t="str">
        <f t="shared" si="20"/>
        <v>Wednesday</v>
      </c>
      <c r="O315" t="str">
        <f t="shared" si="21"/>
        <v>01:46:00</v>
      </c>
      <c r="P315">
        <f t="shared" si="22"/>
        <v>1</v>
      </c>
      <c r="Q315" t="str">
        <f>VLOOKUP(B315,'Analysis 1.3'!$AA$1:$AF$1454,5,FALSE)</f>
        <v>Repeat</v>
      </c>
      <c r="R315" t="str">
        <f>VLOOKUP(B315,'Analysis 1.3'!$AA$1:$AF$1454,6,FALSE)</f>
        <v>Passive</v>
      </c>
      <c r="S315">
        <f>VLOOKUP(B315,'Analysis 1.3'!$AA$1:$AF$1454,4,FALSE)</f>
        <v>169.03263888888614</v>
      </c>
    </row>
    <row r="316" spans="1:19" x14ac:dyDescent="0.3">
      <c r="A316">
        <v>534259</v>
      </c>
      <c r="B316">
        <v>249</v>
      </c>
      <c r="C316" s="1" t="s">
        <v>99</v>
      </c>
      <c r="D316" s="2">
        <v>45049.96875</v>
      </c>
      <c r="E316" t="s">
        <v>96</v>
      </c>
      <c r="F316" t="s">
        <v>41</v>
      </c>
      <c r="G316">
        <v>3939</v>
      </c>
      <c r="H316" t="str">
        <f>VLOOKUP(B316,'Customers (2)'!$A$1:$F$2501,2,0)</f>
        <v>USA</v>
      </c>
      <c r="I316" t="str">
        <f>VLOOKUP(B316,'Customers (2)'!$A$1:$F$2501,3,0)</f>
        <v>M</v>
      </c>
      <c r="J316">
        <f>VLOOKUP(B316,'Customers (2)'!$A$1:$F$2501,4,0)</f>
        <v>58</v>
      </c>
      <c r="K316" t="str">
        <f>VLOOKUP(B316,'Customers (2)'!$A$1:$F$2501,5,0)</f>
        <v>A</v>
      </c>
      <c r="L316" t="str">
        <f>VLOOKUP(B316,'Customers (2)'!$A$1:$F$2501,6,0)</f>
        <v>Middle</v>
      </c>
      <c r="M316" t="str">
        <f t="shared" si="19"/>
        <v>May</v>
      </c>
      <c r="N316" t="str">
        <f t="shared" si="20"/>
        <v>Wednesday</v>
      </c>
      <c r="O316" t="str">
        <f t="shared" si="21"/>
        <v>23:15:00</v>
      </c>
      <c r="P316">
        <f t="shared" si="22"/>
        <v>23</v>
      </c>
      <c r="Q316" t="str">
        <f>VLOOKUP(B316,'Analysis 1.3'!$AA$1:$AF$1454,5,FALSE)</f>
        <v>Repeat</v>
      </c>
      <c r="R316" t="str">
        <f>VLOOKUP(B316,'Analysis 1.3'!$AA$1:$AF$1454,6,FALSE)</f>
        <v>Passive</v>
      </c>
      <c r="S316">
        <f>VLOOKUP(B316,'Analysis 1.3'!$AA$1:$AF$1454,4,FALSE)</f>
        <v>169.03263888888614</v>
      </c>
    </row>
    <row r="317" spans="1:19" x14ac:dyDescent="0.3">
      <c r="A317">
        <v>990534</v>
      </c>
      <c r="B317">
        <v>249</v>
      </c>
      <c r="C317" s="1" t="s">
        <v>99</v>
      </c>
      <c r="D317" s="3">
        <v>45122.949305555558</v>
      </c>
      <c r="E317" t="s">
        <v>191</v>
      </c>
      <c r="F317" t="s">
        <v>21</v>
      </c>
      <c r="G317">
        <v>3459</v>
      </c>
      <c r="H317" t="str">
        <f>VLOOKUP(B317,'Customers (2)'!$A$1:$F$2501,2,0)</f>
        <v>USA</v>
      </c>
      <c r="I317" t="str">
        <f>VLOOKUP(B317,'Customers (2)'!$A$1:$F$2501,3,0)</f>
        <v>M</v>
      </c>
      <c r="J317">
        <f>VLOOKUP(B317,'Customers (2)'!$A$1:$F$2501,4,0)</f>
        <v>58</v>
      </c>
      <c r="K317" t="str">
        <f>VLOOKUP(B317,'Customers (2)'!$A$1:$F$2501,5,0)</f>
        <v>A</v>
      </c>
      <c r="L317" t="str">
        <f>VLOOKUP(B317,'Customers (2)'!$A$1:$F$2501,6,0)</f>
        <v>Middle</v>
      </c>
      <c r="M317" t="str">
        <f t="shared" si="19"/>
        <v>July</v>
      </c>
      <c r="N317" t="str">
        <f t="shared" si="20"/>
        <v>Saturday</v>
      </c>
      <c r="O317" t="str">
        <f t="shared" si="21"/>
        <v>22:47:00</v>
      </c>
      <c r="P317">
        <f t="shared" si="22"/>
        <v>22</v>
      </c>
      <c r="Q317" t="str">
        <f>VLOOKUP(B317,'Analysis 1.3'!$AA$1:$AF$1454,5,FALSE)</f>
        <v>Repeat</v>
      </c>
      <c r="R317" t="str">
        <f>VLOOKUP(B317,'Analysis 1.3'!$AA$1:$AF$1454,6,FALSE)</f>
        <v>Passive</v>
      </c>
      <c r="S317">
        <f>VLOOKUP(B317,'Analysis 1.3'!$AA$1:$AF$1454,4,FALSE)</f>
        <v>169.03263888888614</v>
      </c>
    </row>
    <row r="318" spans="1:19" x14ac:dyDescent="0.3">
      <c r="A318">
        <v>732301</v>
      </c>
      <c r="B318">
        <v>250</v>
      </c>
      <c r="C318" s="1" t="s">
        <v>113</v>
      </c>
      <c r="D318" s="3">
        <v>45231.003472222219</v>
      </c>
      <c r="E318" t="s">
        <v>191</v>
      </c>
      <c r="F318" t="s">
        <v>73</v>
      </c>
      <c r="G318">
        <v>4048</v>
      </c>
      <c r="H318" t="str">
        <f>VLOOKUP(B318,'Customers (2)'!$A$1:$F$2501,2,0)</f>
        <v>India</v>
      </c>
      <c r="I318" t="str">
        <f>VLOOKUP(B318,'Customers (2)'!$A$1:$F$2501,3,0)</f>
        <v>F</v>
      </c>
      <c r="J318">
        <f>VLOOKUP(B318,'Customers (2)'!$A$1:$F$2501,4,0)</f>
        <v>51</v>
      </c>
      <c r="K318" t="str">
        <f>VLOOKUP(B318,'Customers (2)'!$A$1:$F$2501,5,0)</f>
        <v>A</v>
      </c>
      <c r="L318" t="str">
        <f>VLOOKUP(B318,'Customers (2)'!$A$1:$F$2501,6,0)</f>
        <v>Middle</v>
      </c>
      <c r="M318" t="str">
        <f t="shared" si="19"/>
        <v>November</v>
      </c>
      <c r="N318" t="str">
        <f t="shared" si="20"/>
        <v>Wednesday</v>
      </c>
      <c r="O318" t="str">
        <f t="shared" si="21"/>
        <v>00:05:00</v>
      </c>
      <c r="P318">
        <f t="shared" si="22"/>
        <v>0</v>
      </c>
      <c r="Q318" t="str">
        <f>VLOOKUP(B318,'Analysis 1.3'!$AA$1:$AF$1454,5,FALSE)</f>
        <v>One time</v>
      </c>
      <c r="R318" t="str">
        <f>VLOOKUP(B318,'Analysis 1.3'!$AA$1:$AF$1454,6,FALSE)</f>
        <v>Recent</v>
      </c>
      <c r="S318">
        <f>VLOOKUP(B318,'Analysis 1.3'!$AA$1:$AF$1454,4,FALSE)</f>
        <v>60.978472222224809</v>
      </c>
    </row>
    <row r="319" spans="1:19" x14ac:dyDescent="0.3">
      <c r="A319">
        <v>15113</v>
      </c>
      <c r="B319">
        <v>252</v>
      </c>
      <c r="C319" s="1" t="s">
        <v>99</v>
      </c>
      <c r="D319" s="2">
        <v>45003.083333333336</v>
      </c>
      <c r="E319" t="s">
        <v>97</v>
      </c>
      <c r="F319" t="s">
        <v>26</v>
      </c>
      <c r="G319">
        <v>2730</v>
      </c>
      <c r="H319" t="str">
        <f>VLOOKUP(B319,'Customers (2)'!$A$1:$F$2501,2,0)</f>
        <v>USA</v>
      </c>
      <c r="I319" t="str">
        <f>VLOOKUP(B319,'Customers (2)'!$A$1:$F$2501,3,0)</f>
        <v>F</v>
      </c>
      <c r="J319">
        <f>VLOOKUP(B319,'Customers (2)'!$A$1:$F$2501,4,0)</f>
        <v>89</v>
      </c>
      <c r="K319" t="str">
        <f>VLOOKUP(B319,'Customers (2)'!$A$1:$F$2501,5,0)</f>
        <v>A</v>
      </c>
      <c r="L319" t="str">
        <f>VLOOKUP(B319,'Customers (2)'!$A$1:$F$2501,6,0)</f>
        <v>Senior</v>
      </c>
      <c r="M319" t="str">
        <f t="shared" si="19"/>
        <v>March</v>
      </c>
      <c r="N319" t="str">
        <f t="shared" si="20"/>
        <v>Saturday</v>
      </c>
      <c r="O319" t="str">
        <f t="shared" si="21"/>
        <v>02:00:00</v>
      </c>
      <c r="P319">
        <f t="shared" si="22"/>
        <v>2</v>
      </c>
      <c r="Q319" t="str">
        <f>VLOOKUP(B319,'Analysis 1.3'!$AA$1:$AF$1454,5,FALSE)</f>
        <v>Repeat</v>
      </c>
      <c r="R319" t="str">
        <f>VLOOKUP(B319,'Analysis 1.3'!$AA$1:$AF$1454,6,FALSE)</f>
        <v>Lost</v>
      </c>
      <c r="S319">
        <f>VLOOKUP(B319,'Analysis 1.3'!$AA$1:$AF$1454,4,FALSE)</f>
        <v>288.89861111110804</v>
      </c>
    </row>
    <row r="320" spans="1:19" x14ac:dyDescent="0.3">
      <c r="A320">
        <v>685513</v>
      </c>
      <c r="B320">
        <v>252</v>
      </c>
      <c r="C320" s="1" t="s">
        <v>99</v>
      </c>
      <c r="D320" s="3">
        <v>44998.011805555558</v>
      </c>
      <c r="E320" t="s">
        <v>96</v>
      </c>
      <c r="F320" t="s">
        <v>44</v>
      </c>
      <c r="G320">
        <v>7916</v>
      </c>
      <c r="H320" t="str">
        <f>VLOOKUP(B320,'Customers (2)'!$A$1:$F$2501,2,0)</f>
        <v>USA</v>
      </c>
      <c r="I320" t="str">
        <f>VLOOKUP(B320,'Customers (2)'!$A$1:$F$2501,3,0)</f>
        <v>F</v>
      </c>
      <c r="J320">
        <f>VLOOKUP(B320,'Customers (2)'!$A$1:$F$2501,4,0)</f>
        <v>89</v>
      </c>
      <c r="K320" t="str">
        <f>VLOOKUP(B320,'Customers (2)'!$A$1:$F$2501,5,0)</f>
        <v>A</v>
      </c>
      <c r="L320" t="str">
        <f>VLOOKUP(B320,'Customers (2)'!$A$1:$F$2501,6,0)</f>
        <v>Senior</v>
      </c>
      <c r="M320" t="str">
        <f t="shared" si="19"/>
        <v>March</v>
      </c>
      <c r="N320" t="str">
        <f t="shared" si="20"/>
        <v>Monday</v>
      </c>
      <c r="O320" t="str">
        <f t="shared" si="21"/>
        <v>00:17:00</v>
      </c>
      <c r="P320">
        <f t="shared" si="22"/>
        <v>0</v>
      </c>
      <c r="Q320" t="str">
        <f>VLOOKUP(B320,'Analysis 1.3'!$AA$1:$AF$1454,5,FALSE)</f>
        <v>Repeat</v>
      </c>
      <c r="R320" t="str">
        <f>VLOOKUP(B320,'Analysis 1.3'!$AA$1:$AF$1454,6,FALSE)</f>
        <v>Lost</v>
      </c>
      <c r="S320">
        <f>VLOOKUP(B320,'Analysis 1.3'!$AA$1:$AF$1454,4,FALSE)</f>
        <v>288.89861111110804</v>
      </c>
    </row>
    <row r="321" spans="1:19" x14ac:dyDescent="0.3">
      <c r="A321">
        <v>709317</v>
      </c>
      <c r="B321">
        <v>253</v>
      </c>
      <c r="C321" s="1" t="s">
        <v>100</v>
      </c>
      <c r="D321" s="3">
        <v>45175.000694444447</v>
      </c>
      <c r="E321" t="s">
        <v>191</v>
      </c>
      <c r="F321" t="s">
        <v>38</v>
      </c>
      <c r="G321">
        <v>9441</v>
      </c>
      <c r="H321" t="str">
        <f>VLOOKUP(B321,'Customers (2)'!$A$1:$F$2501,2,0)</f>
        <v>France</v>
      </c>
      <c r="I321" t="str">
        <f>VLOOKUP(B321,'Customers (2)'!$A$1:$F$2501,3,0)</f>
        <v>F</v>
      </c>
      <c r="J321">
        <f>VLOOKUP(B321,'Customers (2)'!$A$1:$F$2501,4,0)</f>
        <v>67</v>
      </c>
      <c r="K321" t="str">
        <f>VLOOKUP(B321,'Customers (2)'!$A$1:$F$2501,5,0)</f>
        <v>A</v>
      </c>
      <c r="L321" t="str">
        <f>VLOOKUP(B321,'Customers (2)'!$A$1:$F$2501,6,0)</f>
        <v>Senior</v>
      </c>
      <c r="M321" t="str">
        <f t="shared" si="19"/>
        <v>September</v>
      </c>
      <c r="N321" t="str">
        <f t="shared" si="20"/>
        <v>Wednesday</v>
      </c>
      <c r="O321" t="str">
        <f t="shared" si="21"/>
        <v>00:01:00</v>
      </c>
      <c r="P321">
        <f t="shared" si="22"/>
        <v>0</v>
      </c>
      <c r="Q321" t="str">
        <f>VLOOKUP(B321,'Analysis 1.3'!$AA$1:$AF$1454,5,FALSE)</f>
        <v>One time</v>
      </c>
      <c r="R321" t="str">
        <f>VLOOKUP(B321,'Analysis 1.3'!$AA$1:$AF$1454,6,FALSE)</f>
        <v>Passive</v>
      </c>
      <c r="S321">
        <f>VLOOKUP(B321,'Analysis 1.3'!$AA$1:$AF$1454,4,FALSE)</f>
        <v>116.98124999999709</v>
      </c>
    </row>
    <row r="322" spans="1:19" x14ac:dyDescent="0.3">
      <c r="A322">
        <v>426461</v>
      </c>
      <c r="B322">
        <v>254</v>
      </c>
      <c r="C322" s="1" t="s">
        <v>100</v>
      </c>
      <c r="D322" s="2">
        <v>44959.076388888891</v>
      </c>
      <c r="E322" t="s">
        <v>191</v>
      </c>
      <c r="F322" t="s">
        <v>27</v>
      </c>
      <c r="G322">
        <v>6998</v>
      </c>
      <c r="H322" t="str">
        <f>VLOOKUP(B322,'Customers (2)'!$A$1:$F$2501,2,0)</f>
        <v>France</v>
      </c>
      <c r="I322" t="str">
        <f>VLOOKUP(B322,'Customers (2)'!$A$1:$F$2501,3,0)</f>
        <v>F</v>
      </c>
      <c r="J322">
        <f>VLOOKUP(B322,'Customers (2)'!$A$1:$F$2501,4,0)</f>
        <v>88</v>
      </c>
      <c r="K322" t="str">
        <f>VLOOKUP(B322,'Customers (2)'!$A$1:$F$2501,5,0)</f>
        <v>A</v>
      </c>
      <c r="L322" t="str">
        <f>VLOOKUP(B322,'Customers (2)'!$A$1:$F$2501,6,0)</f>
        <v>Senior</v>
      </c>
      <c r="M322" t="str">
        <f t="shared" si="19"/>
        <v>February</v>
      </c>
      <c r="N322" t="str">
        <f t="shared" si="20"/>
        <v>Thursday</v>
      </c>
      <c r="O322" t="str">
        <f t="shared" si="21"/>
        <v>01:50:00</v>
      </c>
      <c r="P322">
        <f t="shared" si="22"/>
        <v>1</v>
      </c>
      <c r="Q322" t="str">
        <f>VLOOKUP(B322,'Analysis 1.3'!$AA$1:$AF$1454,5,FALSE)</f>
        <v>Repeat</v>
      </c>
      <c r="R322" t="str">
        <f>VLOOKUP(B322,'Analysis 1.3'!$AA$1:$AF$1454,6,FALSE)</f>
        <v>Passive</v>
      </c>
      <c r="S322">
        <f>VLOOKUP(B322,'Analysis 1.3'!$AA$1:$AF$1454,4,FALSE)</f>
        <v>98</v>
      </c>
    </row>
    <row r="323" spans="1:19" x14ac:dyDescent="0.3">
      <c r="A323">
        <v>1346080</v>
      </c>
      <c r="B323">
        <v>254</v>
      </c>
      <c r="C323" s="1" t="s">
        <v>100</v>
      </c>
      <c r="D323" s="3">
        <v>45193.981944444444</v>
      </c>
      <c r="E323" t="s">
        <v>96</v>
      </c>
      <c r="F323" t="s">
        <v>23</v>
      </c>
      <c r="G323">
        <v>9148</v>
      </c>
      <c r="H323" t="str">
        <f>VLOOKUP(B323,'Customers (2)'!$A$1:$F$2501,2,0)</f>
        <v>France</v>
      </c>
      <c r="I323" t="str">
        <f>VLOOKUP(B323,'Customers (2)'!$A$1:$F$2501,3,0)</f>
        <v>F</v>
      </c>
      <c r="J323">
        <f>VLOOKUP(B323,'Customers (2)'!$A$1:$F$2501,4,0)</f>
        <v>88</v>
      </c>
      <c r="K323" t="str">
        <f>VLOOKUP(B323,'Customers (2)'!$A$1:$F$2501,5,0)</f>
        <v>A</v>
      </c>
      <c r="L323" t="str">
        <f>VLOOKUP(B323,'Customers (2)'!$A$1:$F$2501,6,0)</f>
        <v>Senior</v>
      </c>
      <c r="M323" t="str">
        <f t="shared" ref="M323:M386" si="23">TEXT(D323,"MMMM")</f>
        <v>September</v>
      </c>
      <c r="N323" t="str">
        <f t="shared" ref="N323:N386" si="24">TEXT(D323,"dddd")</f>
        <v>Sunday</v>
      </c>
      <c r="O323" t="str">
        <f t="shared" ref="O323:O386" si="25">TEXT(D323,"HH:mm:ss")</f>
        <v>23:34:00</v>
      </c>
      <c r="P323">
        <f t="shared" ref="P323:P386" si="26">HOUR(D323)</f>
        <v>23</v>
      </c>
      <c r="Q323" t="str">
        <f>VLOOKUP(B323,'Analysis 1.3'!$AA$1:$AF$1454,5,FALSE)</f>
        <v>Repeat</v>
      </c>
      <c r="R323" t="str">
        <f>VLOOKUP(B323,'Analysis 1.3'!$AA$1:$AF$1454,6,FALSE)</f>
        <v>Passive</v>
      </c>
      <c r="S323">
        <f>VLOOKUP(B323,'Analysis 1.3'!$AA$1:$AF$1454,4,FALSE)</f>
        <v>98</v>
      </c>
    </row>
    <row r="324" spans="1:19" x14ac:dyDescent="0.3">
      <c r="A324">
        <v>638044</v>
      </c>
      <c r="B324">
        <v>255</v>
      </c>
      <c r="C324" s="1" t="s">
        <v>107</v>
      </c>
      <c r="D324" s="2">
        <v>44955.981249999997</v>
      </c>
      <c r="E324" t="s">
        <v>96</v>
      </c>
      <c r="F324" t="s">
        <v>90</v>
      </c>
      <c r="G324">
        <v>8196</v>
      </c>
      <c r="H324" t="str">
        <f>VLOOKUP(B324,'Customers (2)'!$A$1:$F$2501,2,0)</f>
        <v>Italy</v>
      </c>
      <c r="I324" t="str">
        <f>VLOOKUP(B324,'Customers (2)'!$A$1:$F$2501,3,0)</f>
        <v>M</v>
      </c>
      <c r="J324">
        <f>VLOOKUP(B324,'Customers (2)'!$A$1:$F$2501,4,0)</f>
        <v>62</v>
      </c>
      <c r="K324" t="str">
        <f>VLOOKUP(B324,'Customers (2)'!$A$1:$F$2501,5,0)</f>
        <v>A</v>
      </c>
      <c r="L324" t="str">
        <f>VLOOKUP(B324,'Customers (2)'!$A$1:$F$2501,6,0)</f>
        <v>Senior</v>
      </c>
      <c r="M324" t="str">
        <f t="shared" si="23"/>
        <v>January</v>
      </c>
      <c r="N324" t="str">
        <f t="shared" si="24"/>
        <v>Sunday</v>
      </c>
      <c r="O324" t="str">
        <f t="shared" si="25"/>
        <v>23:33:00</v>
      </c>
      <c r="P324">
        <f t="shared" si="26"/>
        <v>23</v>
      </c>
      <c r="Q324" t="str">
        <f>VLOOKUP(B324,'Analysis 1.3'!$AA$1:$AF$1454,5,FALSE)</f>
        <v>Repeat</v>
      </c>
      <c r="R324" t="str">
        <f>VLOOKUP(B324,'Analysis 1.3'!$AA$1:$AF$1454,6,FALSE)</f>
        <v>Recent</v>
      </c>
      <c r="S324">
        <f>VLOOKUP(B324,'Analysis 1.3'!$AA$1:$AF$1454,4,FALSE)</f>
        <v>47.931944444440887</v>
      </c>
    </row>
    <row r="325" spans="1:19" x14ac:dyDescent="0.3">
      <c r="A325">
        <v>1108968</v>
      </c>
      <c r="B325">
        <v>255</v>
      </c>
      <c r="C325" s="1" t="s">
        <v>107</v>
      </c>
      <c r="D325" s="3">
        <v>45244.05</v>
      </c>
      <c r="E325" t="s">
        <v>97</v>
      </c>
      <c r="F325" t="s">
        <v>10</v>
      </c>
      <c r="G325">
        <v>2300</v>
      </c>
      <c r="H325" t="str">
        <f>VLOOKUP(B325,'Customers (2)'!$A$1:$F$2501,2,0)</f>
        <v>Italy</v>
      </c>
      <c r="I325" t="str">
        <f>VLOOKUP(B325,'Customers (2)'!$A$1:$F$2501,3,0)</f>
        <v>M</v>
      </c>
      <c r="J325">
        <f>VLOOKUP(B325,'Customers (2)'!$A$1:$F$2501,4,0)</f>
        <v>62</v>
      </c>
      <c r="K325" t="str">
        <f>VLOOKUP(B325,'Customers (2)'!$A$1:$F$2501,5,0)</f>
        <v>A</v>
      </c>
      <c r="L325" t="str">
        <f>VLOOKUP(B325,'Customers (2)'!$A$1:$F$2501,6,0)</f>
        <v>Senior</v>
      </c>
      <c r="M325" t="str">
        <f t="shared" si="23"/>
        <v>November</v>
      </c>
      <c r="N325" t="str">
        <f t="shared" si="24"/>
        <v>Tuesday</v>
      </c>
      <c r="O325" t="str">
        <f t="shared" si="25"/>
        <v>01:12:00</v>
      </c>
      <c r="P325">
        <f t="shared" si="26"/>
        <v>1</v>
      </c>
      <c r="Q325" t="str">
        <f>VLOOKUP(B325,'Analysis 1.3'!$AA$1:$AF$1454,5,FALSE)</f>
        <v>Repeat</v>
      </c>
      <c r="R325" t="str">
        <f>VLOOKUP(B325,'Analysis 1.3'!$AA$1:$AF$1454,6,FALSE)</f>
        <v>Recent</v>
      </c>
      <c r="S325">
        <f>VLOOKUP(B325,'Analysis 1.3'!$AA$1:$AF$1454,4,FALSE)</f>
        <v>47.931944444440887</v>
      </c>
    </row>
    <row r="326" spans="1:19" x14ac:dyDescent="0.3">
      <c r="A326">
        <v>1228563</v>
      </c>
      <c r="B326">
        <v>255</v>
      </c>
      <c r="C326" s="1" t="s">
        <v>107</v>
      </c>
      <c r="D326" s="3">
        <v>45213.033333333333</v>
      </c>
      <c r="E326" t="s">
        <v>98</v>
      </c>
      <c r="F326" t="s">
        <v>16</v>
      </c>
      <c r="G326">
        <v>531</v>
      </c>
      <c r="H326" t="str">
        <f>VLOOKUP(B326,'Customers (2)'!$A$1:$F$2501,2,0)</f>
        <v>Italy</v>
      </c>
      <c r="I326" t="str">
        <f>VLOOKUP(B326,'Customers (2)'!$A$1:$F$2501,3,0)</f>
        <v>M</v>
      </c>
      <c r="J326">
        <f>VLOOKUP(B326,'Customers (2)'!$A$1:$F$2501,4,0)</f>
        <v>62</v>
      </c>
      <c r="K326" t="str">
        <f>VLOOKUP(B326,'Customers (2)'!$A$1:$F$2501,5,0)</f>
        <v>A</v>
      </c>
      <c r="L326" t="str">
        <f>VLOOKUP(B326,'Customers (2)'!$A$1:$F$2501,6,0)</f>
        <v>Senior</v>
      </c>
      <c r="M326" t="str">
        <f t="shared" si="23"/>
        <v>October</v>
      </c>
      <c r="N326" t="str">
        <f t="shared" si="24"/>
        <v>Saturday</v>
      </c>
      <c r="O326" t="str">
        <f t="shared" si="25"/>
        <v>00:48:00</v>
      </c>
      <c r="P326">
        <f t="shared" si="26"/>
        <v>0</v>
      </c>
      <c r="Q326" t="str">
        <f>VLOOKUP(B326,'Analysis 1.3'!$AA$1:$AF$1454,5,FALSE)</f>
        <v>Repeat</v>
      </c>
      <c r="R326" t="str">
        <f>VLOOKUP(B326,'Analysis 1.3'!$AA$1:$AF$1454,6,FALSE)</f>
        <v>Recent</v>
      </c>
      <c r="S326">
        <f>VLOOKUP(B326,'Analysis 1.3'!$AA$1:$AF$1454,4,FALSE)</f>
        <v>47.931944444440887</v>
      </c>
    </row>
    <row r="327" spans="1:19" x14ac:dyDescent="0.3">
      <c r="A327">
        <v>1525718</v>
      </c>
      <c r="B327">
        <v>255</v>
      </c>
      <c r="C327" s="1" t="s">
        <v>107</v>
      </c>
      <c r="D327" s="3">
        <v>45161.056944444441</v>
      </c>
      <c r="E327" t="s">
        <v>191</v>
      </c>
      <c r="F327" t="s">
        <v>79</v>
      </c>
      <c r="G327">
        <v>1434</v>
      </c>
      <c r="H327" t="str">
        <f>VLOOKUP(B327,'Customers (2)'!$A$1:$F$2501,2,0)</f>
        <v>Italy</v>
      </c>
      <c r="I327" t="str">
        <f>VLOOKUP(B327,'Customers (2)'!$A$1:$F$2501,3,0)</f>
        <v>M</v>
      </c>
      <c r="J327">
        <f>VLOOKUP(B327,'Customers (2)'!$A$1:$F$2501,4,0)</f>
        <v>62</v>
      </c>
      <c r="K327" t="str">
        <f>VLOOKUP(B327,'Customers (2)'!$A$1:$F$2501,5,0)</f>
        <v>A</v>
      </c>
      <c r="L327" t="str">
        <f>VLOOKUP(B327,'Customers (2)'!$A$1:$F$2501,6,0)</f>
        <v>Senior</v>
      </c>
      <c r="M327" t="str">
        <f t="shared" si="23"/>
        <v>August</v>
      </c>
      <c r="N327" t="str">
        <f t="shared" si="24"/>
        <v>Wednesday</v>
      </c>
      <c r="O327" t="str">
        <f t="shared" si="25"/>
        <v>01:22:00</v>
      </c>
      <c r="P327">
        <f t="shared" si="26"/>
        <v>1</v>
      </c>
      <c r="Q327" t="str">
        <f>VLOOKUP(B327,'Analysis 1.3'!$AA$1:$AF$1454,5,FALSE)</f>
        <v>Repeat</v>
      </c>
      <c r="R327" t="str">
        <f>VLOOKUP(B327,'Analysis 1.3'!$AA$1:$AF$1454,6,FALSE)</f>
        <v>Recent</v>
      </c>
      <c r="S327">
        <f>VLOOKUP(B327,'Analysis 1.3'!$AA$1:$AF$1454,4,FALSE)</f>
        <v>47.931944444440887</v>
      </c>
    </row>
    <row r="328" spans="1:19" x14ac:dyDescent="0.3">
      <c r="A328">
        <v>565931</v>
      </c>
      <c r="B328">
        <v>256</v>
      </c>
      <c r="C328" s="1" t="s">
        <v>101</v>
      </c>
      <c r="D328" s="2">
        <v>45129.013888888891</v>
      </c>
      <c r="E328" t="s">
        <v>191</v>
      </c>
      <c r="F328" t="s">
        <v>13</v>
      </c>
      <c r="G328">
        <v>9251</v>
      </c>
      <c r="H328" t="str">
        <f>VLOOKUP(B328,'Customers (2)'!$A$1:$F$2501,2,0)</f>
        <v>Australia</v>
      </c>
      <c r="I328" t="str">
        <f>VLOOKUP(B328,'Customers (2)'!$A$1:$F$2501,3,0)</f>
        <v>M</v>
      </c>
      <c r="J328">
        <f>VLOOKUP(B328,'Customers (2)'!$A$1:$F$2501,4,0)</f>
        <v>72</v>
      </c>
      <c r="K328" t="str">
        <f>VLOOKUP(B328,'Customers (2)'!$A$1:$F$2501,5,0)</f>
        <v>A</v>
      </c>
      <c r="L328" t="str">
        <f>VLOOKUP(B328,'Customers (2)'!$A$1:$F$2501,6,0)</f>
        <v>Senior</v>
      </c>
      <c r="M328" t="str">
        <f t="shared" si="23"/>
        <v>July</v>
      </c>
      <c r="N328" t="str">
        <f t="shared" si="24"/>
        <v>Saturday</v>
      </c>
      <c r="O328" t="str">
        <f t="shared" si="25"/>
        <v>00:20:00</v>
      </c>
      <c r="P328">
        <f t="shared" si="26"/>
        <v>0</v>
      </c>
      <c r="Q328" t="str">
        <f>VLOOKUP(B328,'Analysis 1.3'!$AA$1:$AF$1454,5,FALSE)</f>
        <v>One time</v>
      </c>
      <c r="R328" t="str">
        <f>VLOOKUP(B328,'Analysis 1.3'!$AA$1:$AF$1454,6,FALSE)</f>
        <v>Passive</v>
      </c>
      <c r="S328">
        <f>VLOOKUP(B328,'Analysis 1.3'!$AA$1:$AF$1454,4,FALSE)</f>
        <v>162.96805555555329</v>
      </c>
    </row>
    <row r="329" spans="1:19" x14ac:dyDescent="0.3">
      <c r="A329">
        <v>411108</v>
      </c>
      <c r="B329">
        <v>258</v>
      </c>
      <c r="C329" s="1" t="s">
        <v>113</v>
      </c>
      <c r="D329" s="2">
        <v>45017.997916666667</v>
      </c>
      <c r="F329" t="s">
        <v>86</v>
      </c>
      <c r="G329">
        <v>4801</v>
      </c>
      <c r="H329" t="str">
        <f>VLOOKUP(B329,'Customers (2)'!$A$1:$F$2501,2,0)</f>
        <v>India</v>
      </c>
      <c r="I329" t="str">
        <f>VLOOKUP(B329,'Customers (2)'!$A$1:$F$2501,3,0)</f>
        <v>F</v>
      </c>
      <c r="J329">
        <f>VLOOKUP(B329,'Customers (2)'!$A$1:$F$2501,4,0)</f>
        <v>40</v>
      </c>
      <c r="K329" t="str">
        <f>VLOOKUP(B329,'Customers (2)'!$A$1:$F$2501,5,0)</f>
        <v>A</v>
      </c>
      <c r="L329" t="str">
        <f>VLOOKUP(B329,'Customers (2)'!$A$1:$F$2501,6,0)</f>
        <v>Middle</v>
      </c>
      <c r="M329" t="str">
        <f t="shared" si="23"/>
        <v>April</v>
      </c>
      <c r="N329" t="str">
        <f t="shared" si="24"/>
        <v>Saturday</v>
      </c>
      <c r="O329" t="str">
        <f t="shared" si="25"/>
        <v>23:57:00</v>
      </c>
      <c r="P329">
        <f t="shared" si="26"/>
        <v>23</v>
      </c>
      <c r="Q329" t="str">
        <f>VLOOKUP(B329,'Analysis 1.3'!$AA$1:$AF$1454,5,FALSE)</f>
        <v>One time</v>
      </c>
      <c r="R329" t="str">
        <f>VLOOKUP(B329,'Analysis 1.3'!$AA$1:$AF$1454,6,FALSE)</f>
        <v>Lost</v>
      </c>
      <c r="S329">
        <f>VLOOKUP(B329,'Analysis 1.3'!$AA$1:$AF$1454,4,FALSE)</f>
        <v>273.98402777777665</v>
      </c>
    </row>
    <row r="330" spans="1:19" x14ac:dyDescent="0.3">
      <c r="A330">
        <v>61504</v>
      </c>
      <c r="B330">
        <v>260</v>
      </c>
      <c r="C330" s="1" t="s">
        <v>99</v>
      </c>
      <c r="D330" s="2">
        <v>45286.022222222222</v>
      </c>
      <c r="E330" t="s">
        <v>97</v>
      </c>
      <c r="F330" t="s">
        <v>20</v>
      </c>
      <c r="G330">
        <v>7129</v>
      </c>
      <c r="H330" t="str">
        <f>VLOOKUP(B330,'Customers (2)'!$A$1:$F$2501,2,0)</f>
        <v>USA</v>
      </c>
      <c r="I330" t="str">
        <f>VLOOKUP(B330,'Customers (2)'!$A$1:$F$2501,3,0)</f>
        <v>F</v>
      </c>
      <c r="J330">
        <f>VLOOKUP(B330,'Customers (2)'!$A$1:$F$2501,4,0)</f>
        <v>88</v>
      </c>
      <c r="K330" t="str">
        <f>VLOOKUP(B330,'Customers (2)'!$A$1:$F$2501,5,0)</f>
        <v>A</v>
      </c>
      <c r="L330" t="str">
        <f>VLOOKUP(B330,'Customers (2)'!$A$1:$F$2501,6,0)</f>
        <v>Senior</v>
      </c>
      <c r="M330" t="str">
        <f t="shared" si="23"/>
        <v>December</v>
      </c>
      <c r="N330" t="str">
        <f t="shared" si="24"/>
        <v>Tuesday</v>
      </c>
      <c r="O330" t="str">
        <f t="shared" si="25"/>
        <v>00:32:00</v>
      </c>
      <c r="P330">
        <f t="shared" si="26"/>
        <v>0</v>
      </c>
      <c r="Q330" t="str">
        <f>VLOOKUP(B330,'Analysis 1.3'!$AA$1:$AF$1454,5,FALSE)</f>
        <v>One time</v>
      </c>
      <c r="R330" t="str">
        <f>VLOOKUP(B330,'Analysis 1.3'!$AA$1:$AF$1454,6,FALSE)</f>
        <v>Recent</v>
      </c>
      <c r="S330">
        <f>VLOOKUP(B330,'Analysis 1.3'!$AA$1:$AF$1454,4,FALSE)</f>
        <v>5.9597222222218988</v>
      </c>
    </row>
    <row r="331" spans="1:19" x14ac:dyDescent="0.3">
      <c r="A331">
        <v>5846</v>
      </c>
      <c r="B331">
        <v>264</v>
      </c>
      <c r="C331" s="1" t="s">
        <v>99</v>
      </c>
      <c r="D331" s="2">
        <v>45283.055555555555</v>
      </c>
      <c r="E331" t="s">
        <v>98</v>
      </c>
      <c r="F331" t="s">
        <v>12</v>
      </c>
      <c r="G331">
        <v>9887</v>
      </c>
      <c r="H331" t="str">
        <f>VLOOKUP(B331,'Customers (2)'!$A$1:$F$2501,2,0)</f>
        <v>USA</v>
      </c>
      <c r="I331" t="str">
        <f>VLOOKUP(B331,'Customers (2)'!$A$1:$F$2501,3,0)</f>
        <v>M</v>
      </c>
      <c r="J331">
        <f>VLOOKUP(B331,'Customers (2)'!$A$1:$F$2501,4,0)</f>
        <v>46</v>
      </c>
      <c r="K331" t="str">
        <f>VLOOKUP(B331,'Customers (2)'!$A$1:$F$2501,5,0)</f>
        <v>A</v>
      </c>
      <c r="L331" t="str">
        <f>VLOOKUP(B331,'Customers (2)'!$A$1:$F$2501,6,0)</f>
        <v>Middle</v>
      </c>
      <c r="M331" t="str">
        <f t="shared" si="23"/>
        <v>December</v>
      </c>
      <c r="N331" t="str">
        <f t="shared" si="24"/>
        <v>Saturday</v>
      </c>
      <c r="O331" t="str">
        <f t="shared" si="25"/>
        <v>01:20:00</v>
      </c>
      <c r="P331">
        <f t="shared" si="26"/>
        <v>1</v>
      </c>
      <c r="Q331" t="str">
        <f>VLOOKUP(B331,'Analysis 1.3'!$AA$1:$AF$1454,5,FALSE)</f>
        <v>Repeat</v>
      </c>
      <c r="R331" t="str">
        <f>VLOOKUP(B331,'Analysis 1.3'!$AA$1:$AF$1454,6,FALSE)</f>
        <v>Recent</v>
      </c>
      <c r="S331">
        <f>VLOOKUP(B331,'Analysis 1.3'!$AA$1:$AF$1454,4,FALSE)</f>
        <v>8.9263888888890506</v>
      </c>
    </row>
    <row r="332" spans="1:19" x14ac:dyDescent="0.3">
      <c r="A332">
        <v>172114</v>
      </c>
      <c r="B332">
        <v>264</v>
      </c>
      <c r="C332" s="1" t="s">
        <v>99</v>
      </c>
      <c r="D332" s="2">
        <v>44979.015277777777</v>
      </c>
      <c r="E332" t="s">
        <v>191</v>
      </c>
      <c r="F332" t="s">
        <v>15</v>
      </c>
      <c r="G332">
        <v>5214</v>
      </c>
      <c r="H332" t="str">
        <f>VLOOKUP(B332,'Customers (2)'!$A$1:$F$2501,2,0)</f>
        <v>USA</v>
      </c>
      <c r="I332" t="str">
        <f>VLOOKUP(B332,'Customers (2)'!$A$1:$F$2501,3,0)</f>
        <v>M</v>
      </c>
      <c r="J332">
        <f>VLOOKUP(B332,'Customers (2)'!$A$1:$F$2501,4,0)</f>
        <v>46</v>
      </c>
      <c r="K332" t="str">
        <f>VLOOKUP(B332,'Customers (2)'!$A$1:$F$2501,5,0)</f>
        <v>A</v>
      </c>
      <c r="L332" t="str">
        <f>VLOOKUP(B332,'Customers (2)'!$A$1:$F$2501,6,0)</f>
        <v>Middle</v>
      </c>
      <c r="M332" t="str">
        <f t="shared" si="23"/>
        <v>February</v>
      </c>
      <c r="N332" t="str">
        <f t="shared" si="24"/>
        <v>Wednesday</v>
      </c>
      <c r="O332" t="str">
        <f t="shared" si="25"/>
        <v>00:22:00</v>
      </c>
      <c r="P332">
        <f t="shared" si="26"/>
        <v>0</v>
      </c>
      <c r="Q332" t="str">
        <f>VLOOKUP(B332,'Analysis 1.3'!$AA$1:$AF$1454,5,FALSE)</f>
        <v>Repeat</v>
      </c>
      <c r="R332" t="str">
        <f>VLOOKUP(B332,'Analysis 1.3'!$AA$1:$AF$1454,6,FALSE)</f>
        <v>Recent</v>
      </c>
      <c r="S332">
        <f>VLOOKUP(B332,'Analysis 1.3'!$AA$1:$AF$1454,4,FALSE)</f>
        <v>8.9263888888890506</v>
      </c>
    </row>
    <row r="333" spans="1:19" x14ac:dyDescent="0.3">
      <c r="A333">
        <v>1604175</v>
      </c>
      <c r="B333">
        <v>265</v>
      </c>
      <c r="C333" s="1" t="s">
        <v>101</v>
      </c>
      <c r="D333" s="3">
        <v>45046.011805555558</v>
      </c>
      <c r="E333" t="s">
        <v>98</v>
      </c>
      <c r="F333" t="s">
        <v>92</v>
      </c>
      <c r="G333">
        <v>5731</v>
      </c>
      <c r="H333" t="str">
        <f>VLOOKUP(B333,'Customers (2)'!$A$1:$F$2501,2,0)</f>
        <v>Australia</v>
      </c>
      <c r="I333" t="str">
        <f>VLOOKUP(B333,'Customers (2)'!$A$1:$F$2501,3,0)</f>
        <v>M</v>
      </c>
      <c r="J333">
        <f>VLOOKUP(B333,'Customers (2)'!$A$1:$F$2501,4,0)</f>
        <v>66</v>
      </c>
      <c r="K333" t="str">
        <f>VLOOKUP(B333,'Customers (2)'!$A$1:$F$2501,5,0)</f>
        <v>A</v>
      </c>
      <c r="L333" t="str">
        <f>VLOOKUP(B333,'Customers (2)'!$A$1:$F$2501,6,0)</f>
        <v>Senior</v>
      </c>
      <c r="M333" t="str">
        <f t="shared" si="23"/>
        <v>April</v>
      </c>
      <c r="N333" t="str">
        <f t="shared" si="24"/>
        <v>Sunday</v>
      </c>
      <c r="O333" t="str">
        <f t="shared" si="25"/>
        <v>00:17:00</v>
      </c>
      <c r="P333">
        <f t="shared" si="26"/>
        <v>0</v>
      </c>
      <c r="Q333" t="str">
        <f>VLOOKUP(B333,'Analysis 1.3'!$AA$1:$AF$1454,5,FALSE)</f>
        <v>One time</v>
      </c>
      <c r="R333" t="str">
        <f>VLOOKUP(B333,'Analysis 1.3'!$AA$1:$AF$1454,6,FALSE)</f>
        <v>Lost</v>
      </c>
      <c r="S333">
        <f>VLOOKUP(B333,'Analysis 1.3'!$AA$1:$AF$1454,4,FALSE)</f>
        <v>245.97013888888614</v>
      </c>
    </row>
    <row r="334" spans="1:19" x14ac:dyDescent="0.3">
      <c r="A334">
        <v>85001</v>
      </c>
      <c r="B334">
        <v>266</v>
      </c>
      <c r="C334" s="1" t="s">
        <v>99</v>
      </c>
      <c r="D334" s="2">
        <v>45242.047222222223</v>
      </c>
      <c r="E334" t="s">
        <v>191</v>
      </c>
      <c r="F334" t="s">
        <v>6</v>
      </c>
      <c r="G334">
        <v>9796</v>
      </c>
      <c r="H334" t="str">
        <f>VLOOKUP(B334,'Customers (2)'!$A$1:$F$2501,2,0)</f>
        <v>USA</v>
      </c>
      <c r="I334" t="str">
        <f>VLOOKUP(B334,'Customers (2)'!$A$1:$F$2501,3,0)</f>
        <v>F</v>
      </c>
      <c r="J334">
        <f>VLOOKUP(B334,'Customers (2)'!$A$1:$F$2501,4,0)</f>
        <v>37</v>
      </c>
      <c r="K334" t="str">
        <f>VLOOKUP(B334,'Customers (2)'!$A$1:$F$2501,5,0)</f>
        <v>A</v>
      </c>
      <c r="L334" t="str">
        <f>VLOOKUP(B334,'Customers (2)'!$A$1:$F$2501,6,0)</f>
        <v>Middle</v>
      </c>
      <c r="M334" t="str">
        <f t="shared" si="23"/>
        <v>November</v>
      </c>
      <c r="N334" t="str">
        <f t="shared" si="24"/>
        <v>Sunday</v>
      </c>
      <c r="O334" t="str">
        <f t="shared" si="25"/>
        <v>01:08:00</v>
      </c>
      <c r="P334">
        <f t="shared" si="26"/>
        <v>1</v>
      </c>
      <c r="Q334" t="str">
        <f>VLOOKUP(B334,'Analysis 1.3'!$AA$1:$AF$1454,5,FALSE)</f>
        <v>Repeat</v>
      </c>
      <c r="R334" t="str">
        <f>VLOOKUP(B334,'Analysis 1.3'!$AA$1:$AF$1454,6,FALSE)</f>
        <v>Recent</v>
      </c>
      <c r="S334">
        <f>VLOOKUP(B334,'Analysis 1.3'!$AA$1:$AF$1454,4,FALSE)</f>
        <v>49.934722222220444</v>
      </c>
    </row>
    <row r="335" spans="1:19" x14ac:dyDescent="0.3">
      <c r="A335">
        <v>1519463</v>
      </c>
      <c r="B335">
        <v>266</v>
      </c>
      <c r="C335" s="1" t="s">
        <v>99</v>
      </c>
      <c r="D335" s="3">
        <v>44936.977777777778</v>
      </c>
      <c r="E335" t="s">
        <v>191</v>
      </c>
      <c r="F335" t="s">
        <v>43</v>
      </c>
      <c r="G335">
        <v>5361</v>
      </c>
      <c r="H335" t="str">
        <f>VLOOKUP(B335,'Customers (2)'!$A$1:$F$2501,2,0)</f>
        <v>USA</v>
      </c>
      <c r="I335" t="str">
        <f>VLOOKUP(B335,'Customers (2)'!$A$1:$F$2501,3,0)</f>
        <v>F</v>
      </c>
      <c r="J335">
        <f>VLOOKUP(B335,'Customers (2)'!$A$1:$F$2501,4,0)</f>
        <v>37</v>
      </c>
      <c r="K335" t="str">
        <f>VLOOKUP(B335,'Customers (2)'!$A$1:$F$2501,5,0)</f>
        <v>A</v>
      </c>
      <c r="L335" t="str">
        <f>VLOOKUP(B335,'Customers (2)'!$A$1:$F$2501,6,0)</f>
        <v>Middle</v>
      </c>
      <c r="M335" t="str">
        <f t="shared" si="23"/>
        <v>January</v>
      </c>
      <c r="N335" t="str">
        <f t="shared" si="24"/>
        <v>Tuesday</v>
      </c>
      <c r="O335" t="str">
        <f t="shared" si="25"/>
        <v>23:28:00</v>
      </c>
      <c r="P335">
        <f t="shared" si="26"/>
        <v>23</v>
      </c>
      <c r="Q335" t="str">
        <f>VLOOKUP(B335,'Analysis 1.3'!$AA$1:$AF$1454,5,FALSE)</f>
        <v>Repeat</v>
      </c>
      <c r="R335" t="str">
        <f>VLOOKUP(B335,'Analysis 1.3'!$AA$1:$AF$1454,6,FALSE)</f>
        <v>Recent</v>
      </c>
      <c r="S335">
        <f>VLOOKUP(B335,'Analysis 1.3'!$AA$1:$AF$1454,4,FALSE)</f>
        <v>49.934722222220444</v>
      </c>
    </row>
    <row r="336" spans="1:19" x14ac:dyDescent="0.3">
      <c r="A336">
        <v>688366</v>
      </c>
      <c r="B336">
        <v>268</v>
      </c>
      <c r="C336" s="1" t="s">
        <v>113</v>
      </c>
      <c r="D336" s="3">
        <v>45272.046527777777</v>
      </c>
      <c r="E336" t="s">
        <v>191</v>
      </c>
      <c r="F336" t="s">
        <v>64</v>
      </c>
      <c r="G336">
        <v>345</v>
      </c>
      <c r="H336" t="str">
        <f>VLOOKUP(B336,'Customers (2)'!$A$1:$F$2501,2,0)</f>
        <v>India</v>
      </c>
      <c r="I336" t="str">
        <f>VLOOKUP(B336,'Customers (2)'!$A$1:$F$2501,3,0)</f>
        <v>M</v>
      </c>
      <c r="J336">
        <f>VLOOKUP(B336,'Customers (2)'!$A$1:$F$2501,4,0)</f>
        <v>47</v>
      </c>
      <c r="K336" t="str">
        <f>VLOOKUP(B336,'Customers (2)'!$A$1:$F$2501,5,0)</f>
        <v>A</v>
      </c>
      <c r="L336" t="str">
        <f>VLOOKUP(B336,'Customers (2)'!$A$1:$F$2501,6,0)</f>
        <v>Middle</v>
      </c>
      <c r="M336" t="str">
        <f t="shared" si="23"/>
        <v>December</v>
      </c>
      <c r="N336" t="str">
        <f t="shared" si="24"/>
        <v>Tuesday</v>
      </c>
      <c r="O336" t="str">
        <f t="shared" si="25"/>
        <v>01:07:00</v>
      </c>
      <c r="P336">
        <f t="shared" si="26"/>
        <v>1</v>
      </c>
      <c r="Q336" t="str">
        <f>VLOOKUP(B336,'Analysis 1.3'!$AA$1:$AF$1454,5,FALSE)</f>
        <v>One time</v>
      </c>
      <c r="R336" t="str">
        <f>VLOOKUP(B336,'Analysis 1.3'!$AA$1:$AF$1454,6,FALSE)</f>
        <v>Recent</v>
      </c>
      <c r="S336">
        <f>VLOOKUP(B336,'Analysis 1.3'!$AA$1:$AF$1454,4,FALSE)</f>
        <v>19.935416666667152</v>
      </c>
    </row>
    <row r="337" spans="1:19" x14ac:dyDescent="0.3">
      <c r="A337">
        <v>696860</v>
      </c>
      <c r="B337">
        <v>270</v>
      </c>
      <c r="C337" s="1" t="s">
        <v>101</v>
      </c>
      <c r="D337" s="3">
        <v>44996.038194444445</v>
      </c>
      <c r="E337" t="s">
        <v>96</v>
      </c>
      <c r="F337" t="s">
        <v>14</v>
      </c>
      <c r="G337">
        <v>4174</v>
      </c>
      <c r="H337" t="str">
        <f>VLOOKUP(B337,'Customers (2)'!$A$1:$F$2501,2,0)</f>
        <v>Australia</v>
      </c>
      <c r="I337" t="str">
        <f>VLOOKUP(B337,'Customers (2)'!$A$1:$F$2501,3,0)</f>
        <v>F</v>
      </c>
      <c r="J337">
        <f>VLOOKUP(B337,'Customers (2)'!$A$1:$F$2501,4,0)</f>
        <v>74</v>
      </c>
      <c r="K337" t="str">
        <f>VLOOKUP(B337,'Customers (2)'!$A$1:$F$2501,5,0)</f>
        <v>A</v>
      </c>
      <c r="L337" t="str">
        <f>VLOOKUP(B337,'Customers (2)'!$A$1:$F$2501,6,0)</f>
        <v>Senior</v>
      </c>
      <c r="M337" t="str">
        <f t="shared" si="23"/>
        <v>March</v>
      </c>
      <c r="N337" t="str">
        <f t="shared" si="24"/>
        <v>Saturday</v>
      </c>
      <c r="O337" t="str">
        <f t="shared" si="25"/>
        <v>00:55:00</v>
      </c>
      <c r="P337">
        <f t="shared" si="26"/>
        <v>0</v>
      </c>
      <c r="Q337" t="str">
        <f>VLOOKUP(B337,'Analysis 1.3'!$AA$1:$AF$1454,5,FALSE)</f>
        <v>Repeat</v>
      </c>
      <c r="R337" t="str">
        <f>VLOOKUP(B337,'Analysis 1.3'!$AA$1:$AF$1454,6,FALSE)</f>
        <v>Passive</v>
      </c>
      <c r="S337">
        <f>VLOOKUP(B337,'Analysis 1.3'!$AA$1:$AF$1454,4,FALSE)</f>
        <v>97.995138888887595</v>
      </c>
    </row>
    <row r="338" spans="1:19" x14ac:dyDescent="0.3">
      <c r="A338">
        <v>1239298</v>
      </c>
      <c r="B338">
        <v>270</v>
      </c>
      <c r="C338" s="1" t="s">
        <v>101</v>
      </c>
      <c r="D338" s="3">
        <v>45193.986805555556</v>
      </c>
      <c r="E338" t="s">
        <v>97</v>
      </c>
      <c r="F338" t="s">
        <v>82</v>
      </c>
      <c r="G338">
        <v>1355</v>
      </c>
      <c r="H338" t="str">
        <f>VLOOKUP(B338,'Customers (2)'!$A$1:$F$2501,2,0)</f>
        <v>Australia</v>
      </c>
      <c r="I338" t="str">
        <f>VLOOKUP(B338,'Customers (2)'!$A$1:$F$2501,3,0)</f>
        <v>F</v>
      </c>
      <c r="J338">
        <f>VLOOKUP(B338,'Customers (2)'!$A$1:$F$2501,4,0)</f>
        <v>74</v>
      </c>
      <c r="K338" t="str">
        <f>VLOOKUP(B338,'Customers (2)'!$A$1:$F$2501,5,0)</f>
        <v>A</v>
      </c>
      <c r="L338" t="str">
        <f>VLOOKUP(B338,'Customers (2)'!$A$1:$F$2501,6,0)</f>
        <v>Senior</v>
      </c>
      <c r="M338" t="str">
        <f t="shared" si="23"/>
        <v>September</v>
      </c>
      <c r="N338" t="str">
        <f t="shared" si="24"/>
        <v>Sunday</v>
      </c>
      <c r="O338" t="str">
        <f t="shared" si="25"/>
        <v>23:41:00</v>
      </c>
      <c r="P338">
        <f t="shared" si="26"/>
        <v>23</v>
      </c>
      <c r="Q338" t="str">
        <f>VLOOKUP(B338,'Analysis 1.3'!$AA$1:$AF$1454,5,FALSE)</f>
        <v>Repeat</v>
      </c>
      <c r="R338" t="str">
        <f>VLOOKUP(B338,'Analysis 1.3'!$AA$1:$AF$1454,6,FALSE)</f>
        <v>Passive</v>
      </c>
      <c r="S338">
        <f>VLOOKUP(B338,'Analysis 1.3'!$AA$1:$AF$1454,4,FALSE)</f>
        <v>97.995138888887595</v>
      </c>
    </row>
    <row r="339" spans="1:19" x14ac:dyDescent="0.3">
      <c r="A339">
        <v>1383688</v>
      </c>
      <c r="B339">
        <v>271</v>
      </c>
      <c r="C339" s="1" t="s">
        <v>99</v>
      </c>
      <c r="D339" s="3">
        <v>44971.076388888891</v>
      </c>
      <c r="E339" t="s">
        <v>96</v>
      </c>
      <c r="F339" t="s">
        <v>51</v>
      </c>
      <c r="G339">
        <v>240</v>
      </c>
      <c r="H339" t="str">
        <f>VLOOKUP(B339,'Customers (2)'!$A$1:$F$2501,2,0)</f>
        <v>USA</v>
      </c>
      <c r="I339" t="str">
        <f>VLOOKUP(B339,'Customers (2)'!$A$1:$F$2501,3,0)</f>
        <v>M</v>
      </c>
      <c r="J339">
        <f>VLOOKUP(B339,'Customers (2)'!$A$1:$F$2501,4,0)</f>
        <v>68</v>
      </c>
      <c r="K339" t="str">
        <f>VLOOKUP(B339,'Customers (2)'!$A$1:$F$2501,5,0)</f>
        <v>A</v>
      </c>
      <c r="L339" t="str">
        <f>VLOOKUP(B339,'Customers (2)'!$A$1:$F$2501,6,0)</f>
        <v>Senior</v>
      </c>
      <c r="M339" t="str">
        <f t="shared" si="23"/>
        <v>February</v>
      </c>
      <c r="N339" t="str">
        <f t="shared" si="24"/>
        <v>Tuesday</v>
      </c>
      <c r="O339" t="str">
        <f t="shared" si="25"/>
        <v>01:50:00</v>
      </c>
      <c r="P339">
        <f t="shared" si="26"/>
        <v>1</v>
      </c>
      <c r="Q339" t="str">
        <f>VLOOKUP(B339,'Analysis 1.3'!$AA$1:$AF$1454,5,FALSE)</f>
        <v>One time</v>
      </c>
      <c r="R339" t="str">
        <f>VLOOKUP(B339,'Analysis 1.3'!$AA$1:$AF$1454,6,FALSE)</f>
        <v>Lost</v>
      </c>
      <c r="S339">
        <f>VLOOKUP(B339,'Analysis 1.3'!$AA$1:$AF$1454,4,FALSE)</f>
        <v>320.90555555555329</v>
      </c>
    </row>
    <row r="340" spans="1:19" x14ac:dyDescent="0.3">
      <c r="A340">
        <v>765043</v>
      </c>
      <c r="B340">
        <v>273</v>
      </c>
      <c r="C340" s="1" t="s">
        <v>99</v>
      </c>
      <c r="D340" s="3">
        <v>45222.97152777778</v>
      </c>
      <c r="E340" t="s">
        <v>191</v>
      </c>
      <c r="F340" t="s">
        <v>75</v>
      </c>
      <c r="G340">
        <v>7579</v>
      </c>
      <c r="H340" t="str">
        <f>VLOOKUP(B340,'Customers (2)'!$A$1:$F$2501,2,0)</f>
        <v>USA</v>
      </c>
      <c r="I340" t="str">
        <f>VLOOKUP(B340,'Customers (2)'!$A$1:$F$2501,3,0)</f>
        <v>M</v>
      </c>
      <c r="J340">
        <f>VLOOKUP(B340,'Customers (2)'!$A$1:$F$2501,4,0)</f>
        <v>34</v>
      </c>
      <c r="K340" t="str">
        <f>VLOOKUP(B340,'Customers (2)'!$A$1:$F$2501,5,0)</f>
        <v>A</v>
      </c>
      <c r="L340" t="str">
        <f>VLOOKUP(B340,'Customers (2)'!$A$1:$F$2501,6,0)</f>
        <v>Young</v>
      </c>
      <c r="M340" t="str">
        <f t="shared" si="23"/>
        <v>October</v>
      </c>
      <c r="N340" t="str">
        <f t="shared" si="24"/>
        <v>Monday</v>
      </c>
      <c r="O340" t="str">
        <f t="shared" si="25"/>
        <v>23:19:00</v>
      </c>
      <c r="P340">
        <f t="shared" si="26"/>
        <v>23</v>
      </c>
      <c r="Q340" t="str">
        <f>VLOOKUP(B340,'Analysis 1.3'!$AA$1:$AF$1454,5,FALSE)</f>
        <v>One time</v>
      </c>
      <c r="R340" t="str">
        <f>VLOOKUP(B340,'Analysis 1.3'!$AA$1:$AF$1454,6,FALSE)</f>
        <v>Recent</v>
      </c>
      <c r="S340">
        <f>VLOOKUP(B340,'Analysis 1.3'!$AA$1:$AF$1454,4,FALSE)</f>
        <v>69.010416666664241</v>
      </c>
    </row>
    <row r="341" spans="1:19" x14ac:dyDescent="0.3">
      <c r="A341">
        <v>1456673</v>
      </c>
      <c r="B341">
        <v>275</v>
      </c>
      <c r="C341" s="1" t="s">
        <v>107</v>
      </c>
      <c r="D341" s="3">
        <v>45113.006944444445</v>
      </c>
      <c r="E341" t="s">
        <v>96</v>
      </c>
      <c r="F341" t="s">
        <v>29</v>
      </c>
      <c r="G341">
        <v>4862</v>
      </c>
      <c r="H341" t="str">
        <f>VLOOKUP(B341,'Customers (2)'!$A$1:$F$2501,2,0)</f>
        <v>Italy</v>
      </c>
      <c r="I341" t="str">
        <f>VLOOKUP(B341,'Customers (2)'!$A$1:$F$2501,3,0)</f>
        <v>F</v>
      </c>
      <c r="J341">
        <f>VLOOKUP(B341,'Customers (2)'!$A$1:$F$2501,4,0)</f>
        <v>42</v>
      </c>
      <c r="K341" t="str">
        <f>VLOOKUP(B341,'Customers (2)'!$A$1:$F$2501,5,0)</f>
        <v>A</v>
      </c>
      <c r="L341" t="str">
        <f>VLOOKUP(B341,'Customers (2)'!$A$1:$F$2501,6,0)</f>
        <v>Middle</v>
      </c>
      <c r="M341" t="str">
        <f t="shared" si="23"/>
        <v>July</v>
      </c>
      <c r="N341" t="str">
        <f t="shared" si="24"/>
        <v>Thursday</v>
      </c>
      <c r="O341" t="str">
        <f t="shared" si="25"/>
        <v>00:10:00</v>
      </c>
      <c r="P341">
        <f t="shared" si="26"/>
        <v>0</v>
      </c>
      <c r="Q341" t="str">
        <f>VLOOKUP(B341,'Analysis 1.3'!$AA$1:$AF$1454,5,FALSE)</f>
        <v>Repeat</v>
      </c>
      <c r="R341" t="str">
        <f>VLOOKUP(B341,'Analysis 1.3'!$AA$1:$AF$1454,6,FALSE)</f>
        <v>Passive</v>
      </c>
      <c r="S341">
        <f>VLOOKUP(B341,'Analysis 1.3'!$AA$1:$AF$1454,4,FALSE)</f>
        <v>178.97499999999854</v>
      </c>
    </row>
    <row r="342" spans="1:19" x14ac:dyDescent="0.3">
      <c r="A342">
        <v>1646954</v>
      </c>
      <c r="B342">
        <v>275</v>
      </c>
      <c r="C342" s="1" t="s">
        <v>107</v>
      </c>
      <c r="D342" s="3">
        <v>44949.023611111108</v>
      </c>
      <c r="E342" t="s">
        <v>98</v>
      </c>
      <c r="F342" t="s">
        <v>70</v>
      </c>
      <c r="G342">
        <v>4944</v>
      </c>
      <c r="H342" t="str">
        <f>VLOOKUP(B342,'Customers (2)'!$A$1:$F$2501,2,0)</f>
        <v>Italy</v>
      </c>
      <c r="I342" t="str">
        <f>VLOOKUP(B342,'Customers (2)'!$A$1:$F$2501,3,0)</f>
        <v>F</v>
      </c>
      <c r="J342">
        <f>VLOOKUP(B342,'Customers (2)'!$A$1:$F$2501,4,0)</f>
        <v>42</v>
      </c>
      <c r="K342" t="str">
        <f>VLOOKUP(B342,'Customers (2)'!$A$1:$F$2501,5,0)</f>
        <v>A</v>
      </c>
      <c r="L342" t="str">
        <f>VLOOKUP(B342,'Customers (2)'!$A$1:$F$2501,6,0)</f>
        <v>Middle</v>
      </c>
      <c r="M342" t="str">
        <f t="shared" si="23"/>
        <v>January</v>
      </c>
      <c r="N342" t="str">
        <f t="shared" si="24"/>
        <v>Monday</v>
      </c>
      <c r="O342" t="str">
        <f t="shared" si="25"/>
        <v>00:34:00</v>
      </c>
      <c r="P342">
        <f t="shared" si="26"/>
        <v>0</v>
      </c>
      <c r="Q342" t="str">
        <f>VLOOKUP(B342,'Analysis 1.3'!$AA$1:$AF$1454,5,FALSE)</f>
        <v>Repeat</v>
      </c>
      <c r="R342" t="str">
        <f>VLOOKUP(B342,'Analysis 1.3'!$AA$1:$AF$1454,6,FALSE)</f>
        <v>Passive</v>
      </c>
      <c r="S342">
        <f>VLOOKUP(B342,'Analysis 1.3'!$AA$1:$AF$1454,4,FALSE)</f>
        <v>178.97499999999854</v>
      </c>
    </row>
    <row r="343" spans="1:19" x14ac:dyDescent="0.3">
      <c r="A343">
        <v>10101</v>
      </c>
      <c r="B343">
        <v>276</v>
      </c>
      <c r="C343" s="1" t="s">
        <v>113</v>
      </c>
      <c r="D343" s="2">
        <v>45257.936805555553</v>
      </c>
      <c r="E343" t="s">
        <v>97</v>
      </c>
      <c r="F343" t="s">
        <v>17</v>
      </c>
      <c r="G343">
        <v>6947</v>
      </c>
      <c r="H343" t="str">
        <f>VLOOKUP(B343,'Customers (2)'!$A$1:$F$2501,2,0)</f>
        <v>India</v>
      </c>
      <c r="I343" t="str">
        <f>VLOOKUP(B343,'Customers (2)'!$A$1:$F$2501,3,0)</f>
        <v>F</v>
      </c>
      <c r="J343">
        <f>VLOOKUP(B343,'Customers (2)'!$A$1:$F$2501,4,0)</f>
        <v>59</v>
      </c>
      <c r="K343" t="str">
        <f>VLOOKUP(B343,'Customers (2)'!$A$1:$F$2501,5,0)</f>
        <v>A</v>
      </c>
      <c r="L343" t="str">
        <f>VLOOKUP(B343,'Customers (2)'!$A$1:$F$2501,6,0)</f>
        <v>Middle</v>
      </c>
      <c r="M343" t="str">
        <f t="shared" si="23"/>
        <v>November</v>
      </c>
      <c r="N343" t="str">
        <f t="shared" si="24"/>
        <v>Monday</v>
      </c>
      <c r="O343" t="str">
        <f t="shared" si="25"/>
        <v>22:29:00</v>
      </c>
      <c r="P343">
        <f t="shared" si="26"/>
        <v>22</v>
      </c>
      <c r="Q343" t="str">
        <f>VLOOKUP(B343,'Analysis 1.3'!$AA$1:$AF$1454,5,FALSE)</f>
        <v>Repeat</v>
      </c>
      <c r="R343" t="str">
        <f>VLOOKUP(B343,'Analysis 1.3'!$AA$1:$AF$1454,6,FALSE)</f>
        <v>Recent</v>
      </c>
      <c r="S343">
        <f>VLOOKUP(B343,'Analysis 1.3'!$AA$1:$AF$1454,4,FALSE)</f>
        <v>34.045138888890506</v>
      </c>
    </row>
    <row r="344" spans="1:19" x14ac:dyDescent="0.3">
      <c r="A344">
        <v>27115</v>
      </c>
      <c r="B344">
        <v>276</v>
      </c>
      <c r="C344" s="1" t="s">
        <v>113</v>
      </c>
      <c r="D344" s="2">
        <v>45235.075694444444</v>
      </c>
      <c r="E344" t="s">
        <v>98</v>
      </c>
      <c r="F344" t="s">
        <v>37</v>
      </c>
      <c r="G344">
        <v>9943</v>
      </c>
      <c r="H344" t="str">
        <f>VLOOKUP(B344,'Customers (2)'!$A$1:$F$2501,2,0)</f>
        <v>India</v>
      </c>
      <c r="I344" t="str">
        <f>VLOOKUP(B344,'Customers (2)'!$A$1:$F$2501,3,0)</f>
        <v>F</v>
      </c>
      <c r="J344">
        <f>VLOOKUP(B344,'Customers (2)'!$A$1:$F$2501,4,0)</f>
        <v>59</v>
      </c>
      <c r="K344" t="str">
        <f>VLOOKUP(B344,'Customers (2)'!$A$1:$F$2501,5,0)</f>
        <v>A</v>
      </c>
      <c r="L344" t="str">
        <f>VLOOKUP(B344,'Customers (2)'!$A$1:$F$2501,6,0)</f>
        <v>Middle</v>
      </c>
      <c r="M344" t="str">
        <f t="shared" si="23"/>
        <v>November</v>
      </c>
      <c r="N344" t="str">
        <f t="shared" si="24"/>
        <v>Sunday</v>
      </c>
      <c r="O344" t="str">
        <f t="shared" si="25"/>
        <v>01:49:00</v>
      </c>
      <c r="P344">
        <f t="shared" si="26"/>
        <v>1</v>
      </c>
      <c r="Q344" t="str">
        <f>VLOOKUP(B344,'Analysis 1.3'!$AA$1:$AF$1454,5,FALSE)</f>
        <v>Repeat</v>
      </c>
      <c r="R344" t="str">
        <f>VLOOKUP(B344,'Analysis 1.3'!$AA$1:$AF$1454,6,FALSE)</f>
        <v>Recent</v>
      </c>
      <c r="S344">
        <f>VLOOKUP(B344,'Analysis 1.3'!$AA$1:$AF$1454,4,FALSE)</f>
        <v>34.045138888890506</v>
      </c>
    </row>
    <row r="345" spans="1:19" x14ac:dyDescent="0.3">
      <c r="A345">
        <v>495680</v>
      </c>
      <c r="B345">
        <v>276</v>
      </c>
      <c r="C345" s="1" t="s">
        <v>113</v>
      </c>
      <c r="D345" s="2">
        <v>45103.03402777778</v>
      </c>
      <c r="E345" t="s">
        <v>97</v>
      </c>
      <c r="F345" t="s">
        <v>30</v>
      </c>
      <c r="G345">
        <v>2665</v>
      </c>
      <c r="H345" t="str">
        <f>VLOOKUP(B345,'Customers (2)'!$A$1:$F$2501,2,0)</f>
        <v>India</v>
      </c>
      <c r="I345" t="str">
        <f>VLOOKUP(B345,'Customers (2)'!$A$1:$F$2501,3,0)</f>
        <v>F</v>
      </c>
      <c r="J345">
        <f>VLOOKUP(B345,'Customers (2)'!$A$1:$F$2501,4,0)</f>
        <v>59</v>
      </c>
      <c r="K345" t="str">
        <f>VLOOKUP(B345,'Customers (2)'!$A$1:$F$2501,5,0)</f>
        <v>A</v>
      </c>
      <c r="L345" t="str">
        <f>VLOOKUP(B345,'Customers (2)'!$A$1:$F$2501,6,0)</f>
        <v>Middle</v>
      </c>
      <c r="M345" t="str">
        <f t="shared" si="23"/>
        <v>June</v>
      </c>
      <c r="N345" t="str">
        <f t="shared" si="24"/>
        <v>Monday</v>
      </c>
      <c r="O345" t="str">
        <f t="shared" si="25"/>
        <v>00:49:00</v>
      </c>
      <c r="P345">
        <f t="shared" si="26"/>
        <v>0</v>
      </c>
      <c r="Q345" t="str">
        <f>VLOOKUP(B345,'Analysis 1.3'!$AA$1:$AF$1454,5,FALSE)</f>
        <v>Repeat</v>
      </c>
      <c r="R345" t="str">
        <f>VLOOKUP(B345,'Analysis 1.3'!$AA$1:$AF$1454,6,FALSE)</f>
        <v>Recent</v>
      </c>
      <c r="S345">
        <f>VLOOKUP(B345,'Analysis 1.3'!$AA$1:$AF$1454,4,FALSE)</f>
        <v>34.045138888890506</v>
      </c>
    </row>
    <row r="346" spans="1:19" x14ac:dyDescent="0.3">
      <c r="A346">
        <v>1353569</v>
      </c>
      <c r="B346">
        <v>276</v>
      </c>
      <c r="C346" s="1" t="s">
        <v>113</v>
      </c>
      <c r="D346" s="3">
        <v>45135.055555555555</v>
      </c>
      <c r="E346" t="s">
        <v>191</v>
      </c>
      <c r="F346" t="s">
        <v>65</v>
      </c>
      <c r="G346">
        <v>7760</v>
      </c>
      <c r="H346" t="str">
        <f>VLOOKUP(B346,'Customers (2)'!$A$1:$F$2501,2,0)</f>
        <v>India</v>
      </c>
      <c r="I346" t="str">
        <f>VLOOKUP(B346,'Customers (2)'!$A$1:$F$2501,3,0)</f>
        <v>F</v>
      </c>
      <c r="J346">
        <f>VLOOKUP(B346,'Customers (2)'!$A$1:$F$2501,4,0)</f>
        <v>59</v>
      </c>
      <c r="K346" t="str">
        <f>VLOOKUP(B346,'Customers (2)'!$A$1:$F$2501,5,0)</f>
        <v>A</v>
      </c>
      <c r="L346" t="str">
        <f>VLOOKUP(B346,'Customers (2)'!$A$1:$F$2501,6,0)</f>
        <v>Middle</v>
      </c>
      <c r="M346" t="str">
        <f t="shared" si="23"/>
        <v>July</v>
      </c>
      <c r="N346" t="str">
        <f t="shared" si="24"/>
        <v>Friday</v>
      </c>
      <c r="O346" t="str">
        <f t="shared" si="25"/>
        <v>01:20:00</v>
      </c>
      <c r="P346">
        <f t="shared" si="26"/>
        <v>1</v>
      </c>
      <c r="Q346" t="str">
        <f>VLOOKUP(B346,'Analysis 1.3'!$AA$1:$AF$1454,5,FALSE)</f>
        <v>Repeat</v>
      </c>
      <c r="R346" t="str">
        <f>VLOOKUP(B346,'Analysis 1.3'!$AA$1:$AF$1454,6,FALSE)</f>
        <v>Recent</v>
      </c>
      <c r="S346">
        <f>VLOOKUP(B346,'Analysis 1.3'!$AA$1:$AF$1454,4,FALSE)</f>
        <v>34.045138888890506</v>
      </c>
    </row>
    <row r="347" spans="1:19" x14ac:dyDescent="0.3">
      <c r="A347">
        <v>600527</v>
      </c>
      <c r="B347">
        <v>278</v>
      </c>
      <c r="C347" s="1" t="s">
        <v>99</v>
      </c>
      <c r="D347" s="2">
        <v>45164.969444444447</v>
      </c>
      <c r="E347" t="s">
        <v>191</v>
      </c>
      <c r="F347" t="s">
        <v>44</v>
      </c>
      <c r="G347">
        <v>8597</v>
      </c>
      <c r="H347" t="str">
        <f>VLOOKUP(B347,'Customers (2)'!$A$1:$F$2501,2,0)</f>
        <v>USA</v>
      </c>
      <c r="I347" t="str">
        <f>VLOOKUP(B347,'Customers (2)'!$A$1:$F$2501,3,0)</f>
        <v>F</v>
      </c>
      <c r="J347">
        <f>VLOOKUP(B347,'Customers (2)'!$A$1:$F$2501,4,0)</f>
        <v>26</v>
      </c>
      <c r="K347" t="str">
        <f>VLOOKUP(B347,'Customers (2)'!$A$1:$F$2501,5,0)</f>
        <v>A</v>
      </c>
      <c r="L347" t="str">
        <f>VLOOKUP(B347,'Customers (2)'!$A$1:$F$2501,6,0)</f>
        <v>Young</v>
      </c>
      <c r="M347" t="str">
        <f t="shared" si="23"/>
        <v>August</v>
      </c>
      <c r="N347" t="str">
        <f t="shared" si="24"/>
        <v>Saturday</v>
      </c>
      <c r="O347" t="str">
        <f t="shared" si="25"/>
        <v>23:16:00</v>
      </c>
      <c r="P347">
        <f t="shared" si="26"/>
        <v>23</v>
      </c>
      <c r="Q347" t="str">
        <f>VLOOKUP(B347,'Analysis 1.3'!$AA$1:$AF$1454,5,FALSE)</f>
        <v>One time</v>
      </c>
      <c r="R347" t="str">
        <f>VLOOKUP(B347,'Analysis 1.3'!$AA$1:$AF$1454,6,FALSE)</f>
        <v>Passive</v>
      </c>
      <c r="S347">
        <f>VLOOKUP(B347,'Analysis 1.3'!$AA$1:$AF$1454,4,FALSE)</f>
        <v>127.01249999999709</v>
      </c>
    </row>
    <row r="348" spans="1:19" x14ac:dyDescent="0.3">
      <c r="A348">
        <v>804076</v>
      </c>
      <c r="B348">
        <v>279</v>
      </c>
      <c r="C348" s="1" t="s">
        <v>113</v>
      </c>
      <c r="D348" s="3">
        <v>45151.009027777778</v>
      </c>
      <c r="E348" t="s">
        <v>96</v>
      </c>
      <c r="F348" t="s">
        <v>14</v>
      </c>
      <c r="G348">
        <v>4684</v>
      </c>
      <c r="H348" t="str">
        <f>VLOOKUP(B348,'Customers (2)'!$A$1:$F$2501,2,0)</f>
        <v>India</v>
      </c>
      <c r="I348" t="str">
        <f>VLOOKUP(B348,'Customers (2)'!$A$1:$F$2501,3,0)</f>
        <v>M</v>
      </c>
      <c r="J348">
        <f>VLOOKUP(B348,'Customers (2)'!$A$1:$F$2501,4,0)</f>
        <v>80</v>
      </c>
      <c r="K348" t="str">
        <f>VLOOKUP(B348,'Customers (2)'!$A$1:$F$2501,5,0)</f>
        <v>A</v>
      </c>
      <c r="L348" t="str">
        <f>VLOOKUP(B348,'Customers (2)'!$A$1:$F$2501,6,0)</f>
        <v>Senior</v>
      </c>
      <c r="M348" t="str">
        <f t="shared" si="23"/>
        <v>August</v>
      </c>
      <c r="N348" t="str">
        <f t="shared" si="24"/>
        <v>Sunday</v>
      </c>
      <c r="O348" t="str">
        <f t="shared" si="25"/>
        <v>00:13:00</v>
      </c>
      <c r="P348">
        <f t="shared" si="26"/>
        <v>0</v>
      </c>
      <c r="Q348" t="str">
        <f>VLOOKUP(B348,'Analysis 1.3'!$AA$1:$AF$1454,5,FALSE)</f>
        <v>One time</v>
      </c>
      <c r="R348" t="str">
        <f>VLOOKUP(B348,'Analysis 1.3'!$AA$1:$AF$1454,6,FALSE)</f>
        <v>Passive</v>
      </c>
      <c r="S348">
        <f>VLOOKUP(B348,'Analysis 1.3'!$AA$1:$AF$1454,4,FALSE)</f>
        <v>140.9729166666657</v>
      </c>
    </row>
    <row r="349" spans="1:19" x14ac:dyDescent="0.3">
      <c r="A349">
        <v>152504</v>
      </c>
      <c r="B349">
        <v>280</v>
      </c>
      <c r="C349" s="1" t="s">
        <v>99</v>
      </c>
      <c r="D349" s="2">
        <v>45036.043749999997</v>
      </c>
      <c r="E349" t="s">
        <v>191</v>
      </c>
      <c r="F349" t="s">
        <v>33</v>
      </c>
      <c r="G349">
        <v>6681</v>
      </c>
      <c r="H349" t="str">
        <f>VLOOKUP(B349,'Customers (2)'!$A$1:$F$2501,2,0)</f>
        <v>USA</v>
      </c>
      <c r="I349" t="str">
        <f>VLOOKUP(B349,'Customers (2)'!$A$1:$F$2501,3,0)</f>
        <v>M</v>
      </c>
      <c r="J349">
        <f>VLOOKUP(B349,'Customers (2)'!$A$1:$F$2501,4,0)</f>
        <v>51</v>
      </c>
      <c r="K349" t="str">
        <f>VLOOKUP(B349,'Customers (2)'!$A$1:$F$2501,5,0)</f>
        <v>A</v>
      </c>
      <c r="L349" t="str">
        <f>VLOOKUP(B349,'Customers (2)'!$A$1:$F$2501,6,0)</f>
        <v>Middle</v>
      </c>
      <c r="M349" t="str">
        <f t="shared" si="23"/>
        <v>April</v>
      </c>
      <c r="N349" t="str">
        <f t="shared" si="24"/>
        <v>Thursday</v>
      </c>
      <c r="O349" t="str">
        <f t="shared" si="25"/>
        <v>01:03:00</v>
      </c>
      <c r="P349">
        <f t="shared" si="26"/>
        <v>1</v>
      </c>
      <c r="Q349" t="str">
        <f>VLOOKUP(B349,'Analysis 1.3'!$AA$1:$AF$1454,5,FALSE)</f>
        <v>One time</v>
      </c>
      <c r="R349" t="str">
        <f>VLOOKUP(B349,'Analysis 1.3'!$AA$1:$AF$1454,6,FALSE)</f>
        <v>Lost</v>
      </c>
      <c r="S349">
        <f>VLOOKUP(B349,'Analysis 1.3'!$AA$1:$AF$1454,4,FALSE)</f>
        <v>255.93819444444671</v>
      </c>
    </row>
    <row r="350" spans="1:19" x14ac:dyDescent="0.3">
      <c r="A350">
        <v>946964</v>
      </c>
      <c r="B350">
        <v>281</v>
      </c>
      <c r="C350" s="1" t="s">
        <v>99</v>
      </c>
      <c r="D350" s="3">
        <v>44981.030555555553</v>
      </c>
      <c r="E350" t="s">
        <v>98</v>
      </c>
      <c r="F350" t="s">
        <v>78</v>
      </c>
      <c r="G350">
        <v>6535</v>
      </c>
      <c r="H350" t="str">
        <f>VLOOKUP(B350,'Customers (2)'!$A$1:$F$2501,2,0)</f>
        <v>USA</v>
      </c>
      <c r="I350" t="str">
        <f>VLOOKUP(B350,'Customers (2)'!$A$1:$F$2501,3,0)</f>
        <v>M</v>
      </c>
      <c r="J350">
        <f>VLOOKUP(B350,'Customers (2)'!$A$1:$F$2501,4,0)</f>
        <v>75</v>
      </c>
      <c r="K350" t="str">
        <f>VLOOKUP(B350,'Customers (2)'!$A$1:$F$2501,5,0)</f>
        <v>A</v>
      </c>
      <c r="L350" t="str">
        <f>VLOOKUP(B350,'Customers (2)'!$A$1:$F$2501,6,0)</f>
        <v>Senior</v>
      </c>
      <c r="M350" t="str">
        <f t="shared" si="23"/>
        <v>February</v>
      </c>
      <c r="N350" t="str">
        <f t="shared" si="24"/>
        <v>Friday</v>
      </c>
      <c r="O350" t="str">
        <f t="shared" si="25"/>
        <v>00:44:00</v>
      </c>
      <c r="P350">
        <f t="shared" si="26"/>
        <v>0</v>
      </c>
      <c r="Q350" t="str">
        <f>VLOOKUP(B350,'Analysis 1.3'!$AA$1:$AF$1454,5,FALSE)</f>
        <v>Repeat</v>
      </c>
      <c r="R350" t="str">
        <f>VLOOKUP(B350,'Analysis 1.3'!$AA$1:$AF$1454,6,FALSE)</f>
        <v>Lost</v>
      </c>
      <c r="S350">
        <f>VLOOKUP(B350,'Analysis 1.3'!$AA$1:$AF$1454,4,FALSE)</f>
        <v>310.95138888889051</v>
      </c>
    </row>
    <row r="351" spans="1:19" x14ac:dyDescent="0.3">
      <c r="A351">
        <v>1319964</v>
      </c>
      <c r="B351">
        <v>281</v>
      </c>
      <c r="C351" s="1" t="s">
        <v>99</v>
      </c>
      <c r="D351" s="3">
        <v>44959.989583333336</v>
      </c>
      <c r="E351" t="s">
        <v>98</v>
      </c>
      <c r="F351" t="s">
        <v>62</v>
      </c>
      <c r="G351">
        <v>2954</v>
      </c>
      <c r="H351" t="str">
        <f>VLOOKUP(B351,'Customers (2)'!$A$1:$F$2501,2,0)</f>
        <v>USA</v>
      </c>
      <c r="I351" t="str">
        <f>VLOOKUP(B351,'Customers (2)'!$A$1:$F$2501,3,0)</f>
        <v>M</v>
      </c>
      <c r="J351">
        <f>VLOOKUP(B351,'Customers (2)'!$A$1:$F$2501,4,0)</f>
        <v>75</v>
      </c>
      <c r="K351" t="str">
        <f>VLOOKUP(B351,'Customers (2)'!$A$1:$F$2501,5,0)</f>
        <v>A</v>
      </c>
      <c r="L351" t="str">
        <f>VLOOKUP(B351,'Customers (2)'!$A$1:$F$2501,6,0)</f>
        <v>Senior</v>
      </c>
      <c r="M351" t="str">
        <f t="shared" si="23"/>
        <v>February</v>
      </c>
      <c r="N351" t="str">
        <f t="shared" si="24"/>
        <v>Thursday</v>
      </c>
      <c r="O351" t="str">
        <f t="shared" si="25"/>
        <v>23:45:00</v>
      </c>
      <c r="P351">
        <f t="shared" si="26"/>
        <v>23</v>
      </c>
      <c r="Q351" t="str">
        <f>VLOOKUP(B351,'Analysis 1.3'!$AA$1:$AF$1454,5,FALSE)</f>
        <v>Repeat</v>
      </c>
      <c r="R351" t="str">
        <f>VLOOKUP(B351,'Analysis 1.3'!$AA$1:$AF$1454,6,FALSE)</f>
        <v>Lost</v>
      </c>
      <c r="S351">
        <f>VLOOKUP(B351,'Analysis 1.3'!$AA$1:$AF$1454,4,FALSE)</f>
        <v>310.95138888889051</v>
      </c>
    </row>
    <row r="352" spans="1:19" x14ac:dyDescent="0.3">
      <c r="A352">
        <v>1021024</v>
      </c>
      <c r="B352">
        <v>283</v>
      </c>
      <c r="C352" s="1" t="s">
        <v>99</v>
      </c>
      <c r="D352" s="3">
        <v>45112.020138888889</v>
      </c>
      <c r="E352" t="s">
        <v>191</v>
      </c>
      <c r="F352" t="s">
        <v>81</v>
      </c>
      <c r="G352">
        <v>2928</v>
      </c>
      <c r="H352" t="str">
        <f>VLOOKUP(B352,'Customers (2)'!$A$1:$F$2501,2,0)</f>
        <v>USA</v>
      </c>
      <c r="I352" t="str">
        <f>VLOOKUP(B352,'Customers (2)'!$A$1:$F$2501,3,0)</f>
        <v>M</v>
      </c>
      <c r="J352">
        <f>VLOOKUP(B352,'Customers (2)'!$A$1:$F$2501,4,0)</f>
        <v>18</v>
      </c>
      <c r="K352" t="str">
        <f>VLOOKUP(B352,'Customers (2)'!$A$1:$F$2501,5,0)</f>
        <v>A</v>
      </c>
      <c r="L352" t="str">
        <f>VLOOKUP(B352,'Customers (2)'!$A$1:$F$2501,6,0)</f>
        <v>Young</v>
      </c>
      <c r="M352" t="str">
        <f t="shared" si="23"/>
        <v>July</v>
      </c>
      <c r="N352" t="str">
        <f t="shared" si="24"/>
        <v>Wednesday</v>
      </c>
      <c r="O352" t="str">
        <f t="shared" si="25"/>
        <v>00:29:00</v>
      </c>
      <c r="P352">
        <f t="shared" si="26"/>
        <v>0</v>
      </c>
      <c r="Q352" t="str">
        <f>VLOOKUP(B352,'Analysis 1.3'!$AA$1:$AF$1454,5,FALSE)</f>
        <v>One time</v>
      </c>
      <c r="R352" t="str">
        <f>VLOOKUP(B352,'Analysis 1.3'!$AA$1:$AF$1454,6,FALSE)</f>
        <v>Passive</v>
      </c>
      <c r="S352">
        <f>VLOOKUP(B352,'Analysis 1.3'!$AA$1:$AF$1454,4,FALSE)</f>
        <v>179.96180555555475</v>
      </c>
    </row>
    <row r="353" spans="1:19" x14ac:dyDescent="0.3">
      <c r="A353">
        <v>788037</v>
      </c>
      <c r="B353">
        <v>284</v>
      </c>
      <c r="C353" s="1" t="s">
        <v>99</v>
      </c>
      <c r="D353" s="3">
        <v>45066.025000000001</v>
      </c>
      <c r="E353" t="s">
        <v>191</v>
      </c>
      <c r="F353" t="s">
        <v>52</v>
      </c>
      <c r="G353">
        <v>4007</v>
      </c>
      <c r="H353" t="str">
        <f>VLOOKUP(B353,'Customers (2)'!$A$1:$F$2501,2,0)</f>
        <v>USA</v>
      </c>
      <c r="I353" t="str">
        <f>VLOOKUP(B353,'Customers (2)'!$A$1:$F$2501,3,0)</f>
        <v>M</v>
      </c>
      <c r="J353">
        <f>VLOOKUP(B353,'Customers (2)'!$A$1:$F$2501,4,0)</f>
        <v>82</v>
      </c>
      <c r="K353" t="str">
        <f>VLOOKUP(B353,'Customers (2)'!$A$1:$F$2501,5,0)</f>
        <v>A</v>
      </c>
      <c r="L353" t="str">
        <f>VLOOKUP(B353,'Customers (2)'!$A$1:$F$2501,6,0)</f>
        <v>Senior</v>
      </c>
      <c r="M353" t="str">
        <f t="shared" si="23"/>
        <v>May</v>
      </c>
      <c r="N353" t="str">
        <f t="shared" si="24"/>
        <v>Saturday</v>
      </c>
      <c r="O353" t="str">
        <f t="shared" si="25"/>
        <v>00:36:00</v>
      </c>
      <c r="P353">
        <f t="shared" si="26"/>
        <v>0</v>
      </c>
      <c r="Q353" t="str">
        <f>VLOOKUP(B353,'Analysis 1.3'!$AA$1:$AF$1454,5,FALSE)</f>
        <v>One time</v>
      </c>
      <c r="R353" t="str">
        <f>VLOOKUP(B353,'Analysis 1.3'!$AA$1:$AF$1454,6,FALSE)</f>
        <v>Lost</v>
      </c>
      <c r="S353">
        <f>VLOOKUP(B353,'Analysis 1.3'!$AA$1:$AF$1454,4,FALSE)</f>
        <v>225.95694444444234</v>
      </c>
    </row>
    <row r="354" spans="1:19" x14ac:dyDescent="0.3">
      <c r="A354">
        <v>561976</v>
      </c>
      <c r="B354">
        <v>286</v>
      </c>
      <c r="C354" s="1" t="s">
        <v>99</v>
      </c>
      <c r="D354" s="2">
        <v>45020.010416666664</v>
      </c>
      <c r="E354" t="s">
        <v>96</v>
      </c>
      <c r="F354" t="s">
        <v>51</v>
      </c>
      <c r="G354">
        <v>3146</v>
      </c>
      <c r="H354" t="str">
        <f>VLOOKUP(B354,'Customers (2)'!$A$1:$F$2501,2,0)</f>
        <v>USA</v>
      </c>
      <c r="I354" t="str">
        <f>VLOOKUP(B354,'Customers (2)'!$A$1:$F$2501,3,0)</f>
        <v>M</v>
      </c>
      <c r="J354">
        <f>VLOOKUP(B354,'Customers (2)'!$A$1:$F$2501,4,0)</f>
        <v>79</v>
      </c>
      <c r="K354" t="str">
        <f>VLOOKUP(B354,'Customers (2)'!$A$1:$F$2501,5,0)</f>
        <v>A</v>
      </c>
      <c r="L354" t="str">
        <f>VLOOKUP(B354,'Customers (2)'!$A$1:$F$2501,6,0)</f>
        <v>Senior</v>
      </c>
      <c r="M354" t="str">
        <f t="shared" si="23"/>
        <v>April</v>
      </c>
      <c r="N354" t="str">
        <f t="shared" si="24"/>
        <v>Tuesday</v>
      </c>
      <c r="O354" t="str">
        <f t="shared" si="25"/>
        <v>00:15:00</v>
      </c>
      <c r="P354">
        <f t="shared" si="26"/>
        <v>0</v>
      </c>
      <c r="Q354" t="str">
        <f>VLOOKUP(B354,'Analysis 1.3'!$AA$1:$AF$1454,5,FALSE)</f>
        <v>Repeat</v>
      </c>
      <c r="R354" t="str">
        <f>VLOOKUP(B354,'Analysis 1.3'!$AA$1:$AF$1454,6,FALSE)</f>
        <v>Lost</v>
      </c>
      <c r="S354">
        <f>VLOOKUP(B354,'Analysis 1.3'!$AA$1:$AF$1454,4,FALSE)</f>
        <v>206.9465277777781</v>
      </c>
    </row>
    <row r="355" spans="1:19" x14ac:dyDescent="0.3">
      <c r="A355">
        <v>879819</v>
      </c>
      <c r="B355">
        <v>286</v>
      </c>
      <c r="C355" s="1" t="s">
        <v>99</v>
      </c>
      <c r="D355" s="3">
        <v>45085.035416666666</v>
      </c>
      <c r="E355" t="s">
        <v>96</v>
      </c>
      <c r="F355" t="s">
        <v>68</v>
      </c>
      <c r="G355">
        <v>6894</v>
      </c>
      <c r="H355" t="str">
        <f>VLOOKUP(B355,'Customers (2)'!$A$1:$F$2501,2,0)</f>
        <v>USA</v>
      </c>
      <c r="I355" t="str">
        <f>VLOOKUP(B355,'Customers (2)'!$A$1:$F$2501,3,0)</f>
        <v>M</v>
      </c>
      <c r="J355">
        <f>VLOOKUP(B355,'Customers (2)'!$A$1:$F$2501,4,0)</f>
        <v>79</v>
      </c>
      <c r="K355" t="str">
        <f>VLOOKUP(B355,'Customers (2)'!$A$1:$F$2501,5,0)</f>
        <v>A</v>
      </c>
      <c r="L355" t="str">
        <f>VLOOKUP(B355,'Customers (2)'!$A$1:$F$2501,6,0)</f>
        <v>Senior</v>
      </c>
      <c r="M355" t="str">
        <f t="shared" si="23"/>
        <v>June</v>
      </c>
      <c r="N355" t="str">
        <f t="shared" si="24"/>
        <v>Thursday</v>
      </c>
      <c r="O355" t="str">
        <f t="shared" si="25"/>
        <v>00:51:00</v>
      </c>
      <c r="P355">
        <f t="shared" si="26"/>
        <v>0</v>
      </c>
      <c r="Q355" t="str">
        <f>VLOOKUP(B355,'Analysis 1.3'!$AA$1:$AF$1454,5,FALSE)</f>
        <v>Repeat</v>
      </c>
      <c r="R355" t="str">
        <f>VLOOKUP(B355,'Analysis 1.3'!$AA$1:$AF$1454,6,FALSE)</f>
        <v>Lost</v>
      </c>
      <c r="S355">
        <f>VLOOKUP(B355,'Analysis 1.3'!$AA$1:$AF$1454,4,FALSE)</f>
        <v>206.9465277777781</v>
      </c>
    </row>
    <row r="356" spans="1:19" x14ac:dyDescent="0.3">
      <c r="A356">
        <v>1432252</v>
      </c>
      <c r="B356">
        <v>286</v>
      </c>
      <c r="C356" s="1" t="s">
        <v>99</v>
      </c>
      <c r="D356" s="3">
        <v>44930.030555555553</v>
      </c>
      <c r="E356" t="s">
        <v>191</v>
      </c>
      <c r="F356" t="s">
        <v>9</v>
      </c>
      <c r="G356">
        <v>4443</v>
      </c>
      <c r="H356" t="str">
        <f>VLOOKUP(B356,'Customers (2)'!$A$1:$F$2501,2,0)</f>
        <v>USA</v>
      </c>
      <c r="I356" t="str">
        <f>VLOOKUP(B356,'Customers (2)'!$A$1:$F$2501,3,0)</f>
        <v>M</v>
      </c>
      <c r="J356">
        <f>VLOOKUP(B356,'Customers (2)'!$A$1:$F$2501,4,0)</f>
        <v>79</v>
      </c>
      <c r="K356" t="str">
        <f>VLOOKUP(B356,'Customers (2)'!$A$1:$F$2501,5,0)</f>
        <v>A</v>
      </c>
      <c r="L356" t="str">
        <f>VLOOKUP(B356,'Customers (2)'!$A$1:$F$2501,6,0)</f>
        <v>Senior</v>
      </c>
      <c r="M356" t="str">
        <f t="shared" si="23"/>
        <v>January</v>
      </c>
      <c r="N356" t="str">
        <f t="shared" si="24"/>
        <v>Wednesday</v>
      </c>
      <c r="O356" t="str">
        <f t="shared" si="25"/>
        <v>00:44:00</v>
      </c>
      <c r="P356">
        <f t="shared" si="26"/>
        <v>0</v>
      </c>
      <c r="Q356" t="str">
        <f>VLOOKUP(B356,'Analysis 1.3'!$AA$1:$AF$1454,5,FALSE)</f>
        <v>Repeat</v>
      </c>
      <c r="R356" t="str">
        <f>VLOOKUP(B356,'Analysis 1.3'!$AA$1:$AF$1454,6,FALSE)</f>
        <v>Lost</v>
      </c>
      <c r="S356">
        <f>VLOOKUP(B356,'Analysis 1.3'!$AA$1:$AF$1454,4,FALSE)</f>
        <v>206.9465277777781</v>
      </c>
    </row>
    <row r="357" spans="1:19" x14ac:dyDescent="0.3">
      <c r="A357">
        <v>1043105</v>
      </c>
      <c r="B357">
        <v>288</v>
      </c>
      <c r="C357" s="1" t="s">
        <v>99</v>
      </c>
      <c r="D357" s="3">
        <v>45146.954861111109</v>
      </c>
      <c r="E357" t="s">
        <v>96</v>
      </c>
      <c r="F357" t="s">
        <v>21</v>
      </c>
      <c r="G357">
        <v>9185</v>
      </c>
      <c r="H357" t="str">
        <f>VLOOKUP(B357,'Customers (2)'!$A$1:$F$2501,2,0)</f>
        <v>USA</v>
      </c>
      <c r="I357" t="str">
        <f>VLOOKUP(B357,'Customers (2)'!$A$1:$F$2501,3,0)</f>
        <v>M</v>
      </c>
      <c r="J357">
        <f>VLOOKUP(B357,'Customers (2)'!$A$1:$F$2501,4,0)</f>
        <v>38</v>
      </c>
      <c r="K357" t="str">
        <f>VLOOKUP(B357,'Customers (2)'!$A$1:$F$2501,5,0)</f>
        <v>A</v>
      </c>
      <c r="L357" t="str">
        <f>VLOOKUP(B357,'Customers (2)'!$A$1:$F$2501,6,0)</f>
        <v>Middle</v>
      </c>
      <c r="M357" t="str">
        <f t="shared" si="23"/>
        <v>August</v>
      </c>
      <c r="N357" t="str">
        <f t="shared" si="24"/>
        <v>Tuesday</v>
      </c>
      <c r="O357" t="str">
        <f t="shared" si="25"/>
        <v>22:55:00</v>
      </c>
      <c r="P357">
        <f t="shared" si="26"/>
        <v>22</v>
      </c>
      <c r="Q357" t="str">
        <f>VLOOKUP(B357,'Analysis 1.3'!$AA$1:$AF$1454,5,FALSE)</f>
        <v>One time</v>
      </c>
      <c r="R357" t="str">
        <f>VLOOKUP(B357,'Analysis 1.3'!$AA$1:$AF$1454,6,FALSE)</f>
        <v>Passive</v>
      </c>
      <c r="S357">
        <f>VLOOKUP(B357,'Analysis 1.3'!$AA$1:$AF$1454,4,FALSE)</f>
        <v>145.0270833333343</v>
      </c>
    </row>
    <row r="358" spans="1:19" x14ac:dyDescent="0.3">
      <c r="A358">
        <v>1101025</v>
      </c>
      <c r="B358">
        <v>289</v>
      </c>
      <c r="C358" s="1" t="s">
        <v>100</v>
      </c>
      <c r="D358" s="3">
        <v>45048.020833333336</v>
      </c>
      <c r="E358" t="s">
        <v>97</v>
      </c>
      <c r="F358" t="s">
        <v>35</v>
      </c>
      <c r="G358">
        <v>5344</v>
      </c>
      <c r="H358" t="str">
        <f>VLOOKUP(B358,'Customers (2)'!$A$1:$F$2501,2,0)</f>
        <v>France</v>
      </c>
      <c r="I358" t="str">
        <f>VLOOKUP(B358,'Customers (2)'!$A$1:$F$2501,3,0)</f>
        <v>M</v>
      </c>
      <c r="J358">
        <f>VLOOKUP(B358,'Customers (2)'!$A$1:$F$2501,4,0)</f>
        <v>82</v>
      </c>
      <c r="K358" t="str">
        <f>VLOOKUP(B358,'Customers (2)'!$A$1:$F$2501,5,0)</f>
        <v>A</v>
      </c>
      <c r="L358" t="str">
        <f>VLOOKUP(B358,'Customers (2)'!$A$1:$F$2501,6,0)</f>
        <v>Senior</v>
      </c>
      <c r="M358" t="str">
        <f t="shared" si="23"/>
        <v>May</v>
      </c>
      <c r="N358" t="str">
        <f t="shared" si="24"/>
        <v>Tuesday</v>
      </c>
      <c r="O358" t="str">
        <f t="shared" si="25"/>
        <v>00:30:00</v>
      </c>
      <c r="P358">
        <f t="shared" si="26"/>
        <v>0</v>
      </c>
      <c r="Q358" t="str">
        <f>VLOOKUP(B358,'Analysis 1.3'!$AA$1:$AF$1454,5,FALSE)</f>
        <v>One time</v>
      </c>
      <c r="R358" t="str">
        <f>VLOOKUP(B358,'Analysis 1.3'!$AA$1:$AF$1454,6,FALSE)</f>
        <v>Lost</v>
      </c>
      <c r="S358">
        <f>VLOOKUP(B358,'Analysis 1.3'!$AA$1:$AF$1454,4,FALSE)</f>
        <v>243.96111111110804</v>
      </c>
    </row>
    <row r="359" spans="1:19" x14ac:dyDescent="0.3">
      <c r="A359">
        <v>390821</v>
      </c>
      <c r="B359">
        <v>291</v>
      </c>
      <c r="C359" s="1" t="s">
        <v>113</v>
      </c>
      <c r="D359" s="2">
        <v>45056.044444444444</v>
      </c>
      <c r="E359" t="s">
        <v>98</v>
      </c>
      <c r="F359" t="s">
        <v>7</v>
      </c>
      <c r="G359">
        <v>2140</v>
      </c>
      <c r="H359" t="str">
        <f>VLOOKUP(B359,'Customers (2)'!$A$1:$F$2501,2,0)</f>
        <v>India</v>
      </c>
      <c r="I359" t="str">
        <f>VLOOKUP(B359,'Customers (2)'!$A$1:$F$2501,3,0)</f>
        <v>F</v>
      </c>
      <c r="J359">
        <f>VLOOKUP(B359,'Customers (2)'!$A$1:$F$2501,4,0)</f>
        <v>44</v>
      </c>
      <c r="K359" t="str">
        <f>VLOOKUP(B359,'Customers (2)'!$A$1:$F$2501,5,0)</f>
        <v>A</v>
      </c>
      <c r="L359" t="str">
        <f>VLOOKUP(B359,'Customers (2)'!$A$1:$F$2501,6,0)</f>
        <v>Middle</v>
      </c>
      <c r="M359" t="str">
        <f t="shared" si="23"/>
        <v>May</v>
      </c>
      <c r="N359" t="str">
        <f t="shared" si="24"/>
        <v>Wednesday</v>
      </c>
      <c r="O359" t="str">
        <f t="shared" si="25"/>
        <v>01:04:00</v>
      </c>
      <c r="P359">
        <f t="shared" si="26"/>
        <v>1</v>
      </c>
      <c r="Q359" t="str">
        <f>VLOOKUP(B359,'Analysis 1.3'!$AA$1:$AF$1454,5,FALSE)</f>
        <v>Repeat</v>
      </c>
      <c r="R359" t="str">
        <f>VLOOKUP(B359,'Analysis 1.3'!$AA$1:$AF$1454,6,FALSE)</f>
        <v>Recent</v>
      </c>
      <c r="S359">
        <f>VLOOKUP(B359,'Analysis 1.3'!$AA$1:$AF$1454,4,FALSE)</f>
        <v>31.03263888888614</v>
      </c>
    </row>
    <row r="360" spans="1:19" x14ac:dyDescent="0.3">
      <c r="A360">
        <v>1133882</v>
      </c>
      <c r="B360">
        <v>291</v>
      </c>
      <c r="C360" s="1" t="s">
        <v>113</v>
      </c>
      <c r="D360" s="3">
        <v>45145.996527777781</v>
      </c>
      <c r="E360" t="s">
        <v>98</v>
      </c>
      <c r="F360" t="s">
        <v>69</v>
      </c>
      <c r="G360">
        <v>3789</v>
      </c>
      <c r="H360" t="str">
        <f>VLOOKUP(B360,'Customers (2)'!$A$1:$F$2501,2,0)</f>
        <v>India</v>
      </c>
      <c r="I360" t="str">
        <f>VLOOKUP(B360,'Customers (2)'!$A$1:$F$2501,3,0)</f>
        <v>F</v>
      </c>
      <c r="J360">
        <f>VLOOKUP(B360,'Customers (2)'!$A$1:$F$2501,4,0)</f>
        <v>44</v>
      </c>
      <c r="K360" t="str">
        <f>VLOOKUP(B360,'Customers (2)'!$A$1:$F$2501,5,0)</f>
        <v>A</v>
      </c>
      <c r="L360" t="str">
        <f>VLOOKUP(B360,'Customers (2)'!$A$1:$F$2501,6,0)</f>
        <v>Middle</v>
      </c>
      <c r="M360" t="str">
        <f t="shared" si="23"/>
        <v>August</v>
      </c>
      <c r="N360" t="str">
        <f t="shared" si="24"/>
        <v>Monday</v>
      </c>
      <c r="O360" t="str">
        <f t="shared" si="25"/>
        <v>23:55:00</v>
      </c>
      <c r="P360">
        <f t="shared" si="26"/>
        <v>23</v>
      </c>
      <c r="Q360" t="str">
        <f>VLOOKUP(B360,'Analysis 1.3'!$AA$1:$AF$1454,5,FALSE)</f>
        <v>Repeat</v>
      </c>
      <c r="R360" t="str">
        <f>VLOOKUP(B360,'Analysis 1.3'!$AA$1:$AF$1454,6,FALSE)</f>
        <v>Recent</v>
      </c>
      <c r="S360">
        <f>VLOOKUP(B360,'Analysis 1.3'!$AA$1:$AF$1454,4,FALSE)</f>
        <v>31.03263888888614</v>
      </c>
    </row>
    <row r="361" spans="1:19" x14ac:dyDescent="0.3">
      <c r="A361">
        <v>1638003</v>
      </c>
      <c r="B361">
        <v>291</v>
      </c>
      <c r="C361" s="1" t="s">
        <v>113</v>
      </c>
      <c r="D361" s="3">
        <v>45260.949305555558</v>
      </c>
      <c r="E361" t="s">
        <v>191</v>
      </c>
      <c r="F361" t="s">
        <v>79</v>
      </c>
      <c r="G361">
        <v>4753</v>
      </c>
      <c r="H361" t="str">
        <f>VLOOKUP(B361,'Customers (2)'!$A$1:$F$2501,2,0)</f>
        <v>India</v>
      </c>
      <c r="I361" t="str">
        <f>VLOOKUP(B361,'Customers (2)'!$A$1:$F$2501,3,0)</f>
        <v>F</v>
      </c>
      <c r="J361">
        <f>VLOOKUP(B361,'Customers (2)'!$A$1:$F$2501,4,0)</f>
        <v>44</v>
      </c>
      <c r="K361" t="str">
        <f>VLOOKUP(B361,'Customers (2)'!$A$1:$F$2501,5,0)</f>
        <v>A</v>
      </c>
      <c r="L361" t="str">
        <f>VLOOKUP(B361,'Customers (2)'!$A$1:$F$2501,6,0)</f>
        <v>Middle</v>
      </c>
      <c r="M361" t="str">
        <f t="shared" si="23"/>
        <v>November</v>
      </c>
      <c r="N361" t="str">
        <f t="shared" si="24"/>
        <v>Thursday</v>
      </c>
      <c r="O361" t="str">
        <f t="shared" si="25"/>
        <v>22:47:00</v>
      </c>
      <c r="P361">
        <f t="shared" si="26"/>
        <v>22</v>
      </c>
      <c r="Q361" t="str">
        <f>VLOOKUP(B361,'Analysis 1.3'!$AA$1:$AF$1454,5,FALSE)</f>
        <v>Repeat</v>
      </c>
      <c r="R361" t="str">
        <f>VLOOKUP(B361,'Analysis 1.3'!$AA$1:$AF$1454,6,FALSE)</f>
        <v>Recent</v>
      </c>
      <c r="S361">
        <f>VLOOKUP(B361,'Analysis 1.3'!$AA$1:$AF$1454,4,FALSE)</f>
        <v>31.03263888888614</v>
      </c>
    </row>
    <row r="362" spans="1:19" x14ac:dyDescent="0.3">
      <c r="A362">
        <v>1681214</v>
      </c>
      <c r="B362">
        <v>291</v>
      </c>
      <c r="C362" s="1" t="s">
        <v>113</v>
      </c>
      <c r="D362" s="3">
        <v>45061.041666666664</v>
      </c>
      <c r="E362" t="s">
        <v>98</v>
      </c>
      <c r="F362" t="s">
        <v>89</v>
      </c>
      <c r="G362">
        <v>8168</v>
      </c>
      <c r="H362" t="str">
        <f>VLOOKUP(B362,'Customers (2)'!$A$1:$F$2501,2,0)</f>
        <v>India</v>
      </c>
      <c r="I362" t="str">
        <f>VLOOKUP(B362,'Customers (2)'!$A$1:$F$2501,3,0)</f>
        <v>F</v>
      </c>
      <c r="J362">
        <f>VLOOKUP(B362,'Customers (2)'!$A$1:$F$2501,4,0)</f>
        <v>44</v>
      </c>
      <c r="K362" t="str">
        <f>VLOOKUP(B362,'Customers (2)'!$A$1:$F$2501,5,0)</f>
        <v>A</v>
      </c>
      <c r="L362" t="str">
        <f>VLOOKUP(B362,'Customers (2)'!$A$1:$F$2501,6,0)</f>
        <v>Middle</v>
      </c>
      <c r="M362" t="str">
        <f t="shared" si="23"/>
        <v>May</v>
      </c>
      <c r="N362" t="str">
        <f t="shared" si="24"/>
        <v>Monday</v>
      </c>
      <c r="O362" t="str">
        <f t="shared" si="25"/>
        <v>01:00:00</v>
      </c>
      <c r="P362">
        <f t="shared" si="26"/>
        <v>1</v>
      </c>
      <c r="Q362" t="str">
        <f>VLOOKUP(B362,'Analysis 1.3'!$AA$1:$AF$1454,5,FALSE)</f>
        <v>Repeat</v>
      </c>
      <c r="R362" t="str">
        <f>VLOOKUP(B362,'Analysis 1.3'!$AA$1:$AF$1454,6,FALSE)</f>
        <v>Recent</v>
      </c>
      <c r="S362">
        <f>VLOOKUP(B362,'Analysis 1.3'!$AA$1:$AF$1454,4,FALSE)</f>
        <v>31.03263888888614</v>
      </c>
    </row>
    <row r="363" spans="1:19" x14ac:dyDescent="0.3">
      <c r="A363">
        <v>477809</v>
      </c>
      <c r="B363">
        <v>292</v>
      </c>
      <c r="C363" s="1" t="s">
        <v>113</v>
      </c>
      <c r="D363" s="2">
        <v>45150.98333333333</v>
      </c>
      <c r="E363" t="s">
        <v>97</v>
      </c>
      <c r="F363" t="s">
        <v>43</v>
      </c>
      <c r="G363">
        <v>802</v>
      </c>
      <c r="H363" t="str">
        <f>VLOOKUP(B363,'Customers (2)'!$A$1:$F$2501,2,0)</f>
        <v>India</v>
      </c>
      <c r="I363" t="str">
        <f>VLOOKUP(B363,'Customers (2)'!$A$1:$F$2501,3,0)</f>
        <v>M</v>
      </c>
      <c r="J363">
        <f>VLOOKUP(B363,'Customers (2)'!$A$1:$F$2501,4,0)</f>
        <v>66</v>
      </c>
      <c r="K363" t="str">
        <f>VLOOKUP(B363,'Customers (2)'!$A$1:$F$2501,5,0)</f>
        <v>A</v>
      </c>
      <c r="L363" t="str">
        <f>VLOOKUP(B363,'Customers (2)'!$A$1:$F$2501,6,0)</f>
        <v>Senior</v>
      </c>
      <c r="M363" t="str">
        <f t="shared" si="23"/>
        <v>August</v>
      </c>
      <c r="N363" t="str">
        <f t="shared" si="24"/>
        <v>Saturday</v>
      </c>
      <c r="O363" t="str">
        <f t="shared" si="25"/>
        <v>23:36:00</v>
      </c>
      <c r="P363">
        <f t="shared" si="26"/>
        <v>23</v>
      </c>
      <c r="Q363" t="str">
        <f>VLOOKUP(B363,'Analysis 1.3'!$AA$1:$AF$1454,5,FALSE)</f>
        <v>One time</v>
      </c>
      <c r="R363" t="str">
        <f>VLOOKUP(B363,'Analysis 1.3'!$AA$1:$AF$1454,6,FALSE)</f>
        <v>Passive</v>
      </c>
      <c r="S363">
        <f>VLOOKUP(B363,'Analysis 1.3'!$AA$1:$AF$1454,4,FALSE)</f>
        <v>140.99861111111386</v>
      </c>
    </row>
    <row r="364" spans="1:19" x14ac:dyDescent="0.3">
      <c r="A364">
        <v>413305</v>
      </c>
      <c r="B364">
        <v>294</v>
      </c>
      <c r="C364" s="1" t="s">
        <v>100</v>
      </c>
      <c r="D364" s="2">
        <v>44943</v>
      </c>
      <c r="E364" t="s">
        <v>96</v>
      </c>
      <c r="F364" t="s">
        <v>29</v>
      </c>
      <c r="G364">
        <v>39</v>
      </c>
      <c r="H364" t="str">
        <f>VLOOKUP(B364,'Customers (2)'!$A$1:$F$2501,2,0)</f>
        <v>France</v>
      </c>
      <c r="I364" t="str">
        <f>VLOOKUP(B364,'Customers (2)'!$A$1:$F$2501,3,0)</f>
        <v>F</v>
      </c>
      <c r="J364">
        <f>VLOOKUP(B364,'Customers (2)'!$A$1:$F$2501,4,0)</f>
        <v>30</v>
      </c>
      <c r="K364" t="str">
        <f>VLOOKUP(B364,'Customers (2)'!$A$1:$F$2501,5,0)</f>
        <v>A</v>
      </c>
      <c r="L364" t="str">
        <f>VLOOKUP(B364,'Customers (2)'!$A$1:$F$2501,6,0)</f>
        <v>Young</v>
      </c>
      <c r="M364" t="str">
        <f t="shared" si="23"/>
        <v>January</v>
      </c>
      <c r="N364" t="str">
        <f t="shared" si="24"/>
        <v>Tuesday</v>
      </c>
      <c r="O364" t="str">
        <f t="shared" si="25"/>
        <v>00:00:00</v>
      </c>
      <c r="P364">
        <f t="shared" si="26"/>
        <v>0</v>
      </c>
      <c r="Q364" t="str">
        <f>VLOOKUP(B364,'Analysis 1.3'!$AA$1:$AF$1454,5,FALSE)</f>
        <v>Repeat</v>
      </c>
      <c r="R364" t="str">
        <f>VLOOKUP(B364,'Analysis 1.3'!$AA$1:$AF$1454,6,FALSE)</f>
        <v>Recent</v>
      </c>
      <c r="S364">
        <f>VLOOKUP(B364,'Analysis 1.3'!$AA$1:$AF$1454,4,FALSE)</f>
        <v>23.013194444443798</v>
      </c>
    </row>
    <row r="365" spans="1:19" x14ac:dyDescent="0.3">
      <c r="A365">
        <v>1506385</v>
      </c>
      <c r="B365">
        <v>294</v>
      </c>
      <c r="C365" s="1" t="s">
        <v>100</v>
      </c>
      <c r="D365" s="3">
        <v>45268.96875</v>
      </c>
      <c r="E365" t="s">
        <v>96</v>
      </c>
      <c r="F365" t="s">
        <v>43</v>
      </c>
      <c r="G365">
        <v>5490</v>
      </c>
      <c r="H365" t="str">
        <f>VLOOKUP(B365,'Customers (2)'!$A$1:$F$2501,2,0)</f>
        <v>France</v>
      </c>
      <c r="I365" t="str">
        <f>VLOOKUP(B365,'Customers (2)'!$A$1:$F$2501,3,0)</f>
        <v>F</v>
      </c>
      <c r="J365">
        <f>VLOOKUP(B365,'Customers (2)'!$A$1:$F$2501,4,0)</f>
        <v>30</v>
      </c>
      <c r="K365" t="str">
        <f>VLOOKUP(B365,'Customers (2)'!$A$1:$F$2501,5,0)</f>
        <v>A</v>
      </c>
      <c r="L365" t="str">
        <f>VLOOKUP(B365,'Customers (2)'!$A$1:$F$2501,6,0)</f>
        <v>Young</v>
      </c>
      <c r="M365" t="str">
        <f t="shared" si="23"/>
        <v>December</v>
      </c>
      <c r="N365" t="str">
        <f t="shared" si="24"/>
        <v>Friday</v>
      </c>
      <c r="O365" t="str">
        <f t="shared" si="25"/>
        <v>23:15:00</v>
      </c>
      <c r="P365">
        <f t="shared" si="26"/>
        <v>23</v>
      </c>
      <c r="Q365" t="str">
        <f>VLOOKUP(B365,'Analysis 1.3'!$AA$1:$AF$1454,5,FALSE)</f>
        <v>Repeat</v>
      </c>
      <c r="R365" t="str">
        <f>VLOOKUP(B365,'Analysis 1.3'!$AA$1:$AF$1454,6,FALSE)</f>
        <v>Recent</v>
      </c>
      <c r="S365">
        <f>VLOOKUP(B365,'Analysis 1.3'!$AA$1:$AF$1454,4,FALSE)</f>
        <v>23.013194444443798</v>
      </c>
    </row>
    <row r="366" spans="1:19" x14ac:dyDescent="0.3">
      <c r="A366">
        <v>258070</v>
      </c>
      <c r="B366">
        <v>295</v>
      </c>
      <c r="C366" s="1" t="s">
        <v>113</v>
      </c>
      <c r="D366" s="2">
        <v>45246.996527777781</v>
      </c>
      <c r="E366" t="s">
        <v>97</v>
      </c>
      <c r="F366" t="s">
        <v>28</v>
      </c>
      <c r="G366">
        <v>3890</v>
      </c>
      <c r="H366" t="str">
        <f>VLOOKUP(B366,'Customers (2)'!$A$1:$F$2501,2,0)</f>
        <v>India</v>
      </c>
      <c r="I366" t="str">
        <f>VLOOKUP(B366,'Customers (2)'!$A$1:$F$2501,3,0)</f>
        <v>F</v>
      </c>
      <c r="J366">
        <f>VLOOKUP(B366,'Customers (2)'!$A$1:$F$2501,4,0)</f>
        <v>44</v>
      </c>
      <c r="K366" t="str">
        <f>VLOOKUP(B366,'Customers (2)'!$A$1:$F$2501,5,0)</f>
        <v>A</v>
      </c>
      <c r="L366" t="str">
        <f>VLOOKUP(B366,'Customers (2)'!$A$1:$F$2501,6,0)</f>
        <v>Middle</v>
      </c>
      <c r="M366" t="str">
        <f t="shared" si="23"/>
        <v>November</v>
      </c>
      <c r="N366" t="str">
        <f t="shared" si="24"/>
        <v>Thursday</v>
      </c>
      <c r="O366" t="str">
        <f t="shared" si="25"/>
        <v>23:55:00</v>
      </c>
      <c r="P366">
        <f t="shared" si="26"/>
        <v>23</v>
      </c>
      <c r="Q366" t="str">
        <f>VLOOKUP(B366,'Analysis 1.3'!$AA$1:$AF$1454,5,FALSE)</f>
        <v>One time</v>
      </c>
      <c r="R366" t="str">
        <f>VLOOKUP(B366,'Analysis 1.3'!$AA$1:$AF$1454,6,FALSE)</f>
        <v>Recent</v>
      </c>
      <c r="S366">
        <f>VLOOKUP(B366,'Analysis 1.3'!$AA$1:$AF$1454,4,FALSE)</f>
        <v>44.985416666662786</v>
      </c>
    </row>
    <row r="367" spans="1:19" x14ac:dyDescent="0.3">
      <c r="A367">
        <v>1613483</v>
      </c>
      <c r="B367">
        <v>296</v>
      </c>
      <c r="C367" s="1" t="s">
        <v>108</v>
      </c>
      <c r="D367" s="3">
        <v>45219.045138888891</v>
      </c>
      <c r="E367" t="s">
        <v>96</v>
      </c>
      <c r="F367" t="s">
        <v>68</v>
      </c>
      <c r="G367">
        <v>2248</v>
      </c>
      <c r="H367" t="str">
        <f>VLOOKUP(B367,'Customers (2)'!$A$1:$F$2501,2,0)</f>
        <v>Denmark</v>
      </c>
      <c r="I367" t="str">
        <f>VLOOKUP(B367,'Customers (2)'!$A$1:$F$2501,3,0)</f>
        <v>F</v>
      </c>
      <c r="J367">
        <f>VLOOKUP(B367,'Customers (2)'!$A$1:$F$2501,4,0)</f>
        <v>70</v>
      </c>
      <c r="K367" t="str">
        <f>VLOOKUP(B367,'Customers (2)'!$A$1:$F$2501,5,0)</f>
        <v>A</v>
      </c>
      <c r="L367" t="str">
        <f>VLOOKUP(B367,'Customers (2)'!$A$1:$F$2501,6,0)</f>
        <v>Senior</v>
      </c>
      <c r="M367" t="str">
        <f t="shared" si="23"/>
        <v>October</v>
      </c>
      <c r="N367" t="str">
        <f t="shared" si="24"/>
        <v>Friday</v>
      </c>
      <c r="O367" t="str">
        <f t="shared" si="25"/>
        <v>01:05:00</v>
      </c>
      <c r="P367">
        <f t="shared" si="26"/>
        <v>1</v>
      </c>
      <c r="Q367" t="str">
        <f>VLOOKUP(B367,'Analysis 1.3'!$AA$1:$AF$1454,5,FALSE)</f>
        <v>One time</v>
      </c>
      <c r="R367" t="str">
        <f>VLOOKUP(B367,'Analysis 1.3'!$AA$1:$AF$1454,6,FALSE)</f>
        <v>Recent</v>
      </c>
      <c r="S367">
        <f>VLOOKUP(B367,'Analysis 1.3'!$AA$1:$AF$1454,4,FALSE)</f>
        <v>72.936805555553292</v>
      </c>
    </row>
    <row r="368" spans="1:19" x14ac:dyDescent="0.3">
      <c r="A368">
        <v>850897</v>
      </c>
      <c r="B368">
        <v>297</v>
      </c>
      <c r="C368" s="1" t="s">
        <v>113</v>
      </c>
      <c r="D368" s="3">
        <v>45056.027777777781</v>
      </c>
      <c r="E368" t="s">
        <v>191</v>
      </c>
      <c r="F368" t="s">
        <v>69</v>
      </c>
      <c r="G368">
        <v>975</v>
      </c>
      <c r="H368" t="str">
        <f>VLOOKUP(B368,'Customers (2)'!$A$1:$F$2501,2,0)</f>
        <v>India</v>
      </c>
      <c r="I368" t="str">
        <f>VLOOKUP(B368,'Customers (2)'!$A$1:$F$2501,3,0)</f>
        <v>M</v>
      </c>
      <c r="J368">
        <f>VLOOKUP(B368,'Customers (2)'!$A$1:$F$2501,4,0)</f>
        <v>25</v>
      </c>
      <c r="K368" t="str">
        <f>VLOOKUP(B368,'Customers (2)'!$A$1:$F$2501,5,0)</f>
        <v>A</v>
      </c>
      <c r="L368" t="str">
        <f>VLOOKUP(B368,'Customers (2)'!$A$1:$F$2501,6,0)</f>
        <v>Young</v>
      </c>
      <c r="M368" t="str">
        <f t="shared" si="23"/>
        <v>May</v>
      </c>
      <c r="N368" t="str">
        <f t="shared" si="24"/>
        <v>Wednesday</v>
      </c>
      <c r="O368" t="str">
        <f t="shared" si="25"/>
        <v>00:40:00</v>
      </c>
      <c r="P368">
        <f t="shared" si="26"/>
        <v>0</v>
      </c>
      <c r="Q368" t="str">
        <f>VLOOKUP(B368,'Analysis 1.3'!$AA$1:$AF$1454,5,FALSE)</f>
        <v>One time</v>
      </c>
      <c r="R368" t="str">
        <f>VLOOKUP(B368,'Analysis 1.3'!$AA$1:$AF$1454,6,FALSE)</f>
        <v>Lost</v>
      </c>
      <c r="S368">
        <f>VLOOKUP(B368,'Analysis 1.3'!$AA$1:$AF$1454,4,FALSE)</f>
        <v>235.95416666666279</v>
      </c>
    </row>
    <row r="369" spans="1:19" x14ac:dyDescent="0.3">
      <c r="A369">
        <v>252920</v>
      </c>
      <c r="B369">
        <v>298</v>
      </c>
      <c r="C369" s="1" t="s">
        <v>105</v>
      </c>
      <c r="D369" s="2">
        <v>45134.033333333333</v>
      </c>
      <c r="E369" t="s">
        <v>98</v>
      </c>
      <c r="F369" t="s">
        <v>52</v>
      </c>
      <c r="G369">
        <v>5044</v>
      </c>
      <c r="H369" t="str">
        <f>VLOOKUP(B369,'Customers (2)'!$A$1:$F$2501,2,0)</f>
        <v>Spain</v>
      </c>
      <c r="I369" t="str">
        <f>VLOOKUP(B369,'Customers (2)'!$A$1:$F$2501,3,0)</f>
        <v>M</v>
      </c>
      <c r="J369">
        <f>VLOOKUP(B369,'Customers (2)'!$A$1:$F$2501,4,0)</f>
        <v>34</v>
      </c>
      <c r="K369" t="str">
        <f>VLOOKUP(B369,'Customers (2)'!$A$1:$F$2501,5,0)</f>
        <v>A</v>
      </c>
      <c r="L369" t="str">
        <f>VLOOKUP(B369,'Customers (2)'!$A$1:$F$2501,6,0)</f>
        <v>Young</v>
      </c>
      <c r="M369" t="str">
        <f t="shared" si="23"/>
        <v>July</v>
      </c>
      <c r="N369" t="str">
        <f t="shared" si="24"/>
        <v>Thursday</v>
      </c>
      <c r="O369" t="str">
        <f t="shared" si="25"/>
        <v>00:48:00</v>
      </c>
      <c r="P369">
        <f t="shared" si="26"/>
        <v>0</v>
      </c>
      <c r="Q369" t="str">
        <f>VLOOKUP(B369,'Analysis 1.3'!$AA$1:$AF$1454,5,FALSE)</f>
        <v>Repeat</v>
      </c>
      <c r="R369" t="str">
        <f>VLOOKUP(B369,'Analysis 1.3'!$AA$1:$AF$1454,6,FALSE)</f>
        <v>Passive</v>
      </c>
      <c r="S369">
        <f>VLOOKUP(B369,'Analysis 1.3'!$AA$1:$AF$1454,4,FALSE)</f>
        <v>157.94861111111095</v>
      </c>
    </row>
    <row r="370" spans="1:19" x14ac:dyDescent="0.3">
      <c r="A370">
        <v>1365205</v>
      </c>
      <c r="B370">
        <v>298</v>
      </c>
      <c r="C370" s="1" t="s">
        <v>105</v>
      </c>
      <c r="D370" s="3">
        <v>44949.957638888889</v>
      </c>
      <c r="E370" t="s">
        <v>98</v>
      </c>
      <c r="F370" t="s">
        <v>86</v>
      </c>
      <c r="G370">
        <v>7140</v>
      </c>
      <c r="H370" t="str">
        <f>VLOOKUP(B370,'Customers (2)'!$A$1:$F$2501,2,0)</f>
        <v>Spain</v>
      </c>
      <c r="I370" t="str">
        <f>VLOOKUP(B370,'Customers (2)'!$A$1:$F$2501,3,0)</f>
        <v>M</v>
      </c>
      <c r="J370">
        <f>VLOOKUP(B370,'Customers (2)'!$A$1:$F$2501,4,0)</f>
        <v>34</v>
      </c>
      <c r="K370" t="str">
        <f>VLOOKUP(B370,'Customers (2)'!$A$1:$F$2501,5,0)</f>
        <v>A</v>
      </c>
      <c r="L370" t="str">
        <f>VLOOKUP(B370,'Customers (2)'!$A$1:$F$2501,6,0)</f>
        <v>Young</v>
      </c>
      <c r="M370" t="str">
        <f t="shared" si="23"/>
        <v>January</v>
      </c>
      <c r="N370" t="str">
        <f t="shared" si="24"/>
        <v>Monday</v>
      </c>
      <c r="O370" t="str">
        <f t="shared" si="25"/>
        <v>22:59:00</v>
      </c>
      <c r="P370">
        <f t="shared" si="26"/>
        <v>22</v>
      </c>
      <c r="Q370" t="str">
        <f>VLOOKUP(B370,'Analysis 1.3'!$AA$1:$AF$1454,5,FALSE)</f>
        <v>Repeat</v>
      </c>
      <c r="R370" t="str">
        <f>VLOOKUP(B370,'Analysis 1.3'!$AA$1:$AF$1454,6,FALSE)</f>
        <v>Passive</v>
      </c>
      <c r="S370">
        <f>VLOOKUP(B370,'Analysis 1.3'!$AA$1:$AF$1454,4,FALSE)</f>
        <v>157.94861111111095</v>
      </c>
    </row>
    <row r="371" spans="1:19" x14ac:dyDescent="0.3">
      <c r="A371">
        <v>1500639</v>
      </c>
      <c r="B371">
        <v>298</v>
      </c>
      <c r="C371" s="1" t="s">
        <v>105</v>
      </c>
      <c r="D371" s="3">
        <v>45099.038194444445</v>
      </c>
      <c r="E371" t="s">
        <v>98</v>
      </c>
      <c r="F371" t="s">
        <v>77</v>
      </c>
      <c r="G371">
        <v>611</v>
      </c>
      <c r="H371" t="str">
        <f>VLOOKUP(B371,'Customers (2)'!$A$1:$F$2501,2,0)</f>
        <v>Spain</v>
      </c>
      <c r="I371" t="str">
        <f>VLOOKUP(B371,'Customers (2)'!$A$1:$F$2501,3,0)</f>
        <v>M</v>
      </c>
      <c r="J371">
        <f>VLOOKUP(B371,'Customers (2)'!$A$1:$F$2501,4,0)</f>
        <v>34</v>
      </c>
      <c r="K371" t="str">
        <f>VLOOKUP(B371,'Customers (2)'!$A$1:$F$2501,5,0)</f>
        <v>A</v>
      </c>
      <c r="L371" t="str">
        <f>VLOOKUP(B371,'Customers (2)'!$A$1:$F$2501,6,0)</f>
        <v>Young</v>
      </c>
      <c r="M371" t="str">
        <f t="shared" si="23"/>
        <v>June</v>
      </c>
      <c r="N371" t="str">
        <f t="shared" si="24"/>
        <v>Thursday</v>
      </c>
      <c r="O371" t="str">
        <f t="shared" si="25"/>
        <v>00:55:00</v>
      </c>
      <c r="P371">
        <f t="shared" si="26"/>
        <v>0</v>
      </c>
      <c r="Q371" t="str">
        <f>VLOOKUP(B371,'Analysis 1.3'!$AA$1:$AF$1454,5,FALSE)</f>
        <v>Repeat</v>
      </c>
      <c r="R371" t="str">
        <f>VLOOKUP(B371,'Analysis 1.3'!$AA$1:$AF$1454,6,FALSE)</f>
        <v>Passive</v>
      </c>
      <c r="S371">
        <f>VLOOKUP(B371,'Analysis 1.3'!$AA$1:$AF$1454,4,FALSE)</f>
        <v>157.94861111111095</v>
      </c>
    </row>
    <row r="372" spans="1:19" x14ac:dyDescent="0.3">
      <c r="A372">
        <v>347767</v>
      </c>
      <c r="B372">
        <v>299</v>
      </c>
      <c r="C372" s="1" t="s">
        <v>113</v>
      </c>
      <c r="D372" s="2">
        <v>45182.986805555556</v>
      </c>
      <c r="E372" t="s">
        <v>97</v>
      </c>
      <c r="F372" t="s">
        <v>27</v>
      </c>
      <c r="G372">
        <v>6931</v>
      </c>
      <c r="H372" t="str">
        <f>VLOOKUP(B372,'Customers (2)'!$A$1:$F$2501,2,0)</f>
        <v>India</v>
      </c>
      <c r="I372" t="str">
        <f>VLOOKUP(B372,'Customers (2)'!$A$1:$F$2501,3,0)</f>
        <v>M</v>
      </c>
      <c r="J372">
        <f>VLOOKUP(B372,'Customers (2)'!$A$1:$F$2501,4,0)</f>
        <v>58</v>
      </c>
      <c r="K372" t="str">
        <f>VLOOKUP(B372,'Customers (2)'!$A$1:$F$2501,5,0)</f>
        <v>A</v>
      </c>
      <c r="L372" t="str">
        <f>VLOOKUP(B372,'Customers (2)'!$A$1:$F$2501,6,0)</f>
        <v>Middle</v>
      </c>
      <c r="M372" t="str">
        <f t="shared" si="23"/>
        <v>September</v>
      </c>
      <c r="N372" t="str">
        <f t="shared" si="24"/>
        <v>Wednesday</v>
      </c>
      <c r="O372" t="str">
        <f t="shared" si="25"/>
        <v>23:41:00</v>
      </c>
      <c r="P372">
        <f t="shared" si="26"/>
        <v>23</v>
      </c>
      <c r="Q372" t="str">
        <f>VLOOKUP(B372,'Analysis 1.3'!$AA$1:$AF$1454,5,FALSE)</f>
        <v>Repeat</v>
      </c>
      <c r="R372" t="str">
        <f>VLOOKUP(B372,'Analysis 1.3'!$AA$1:$AF$1454,6,FALSE)</f>
        <v>Passive</v>
      </c>
      <c r="S372">
        <f>VLOOKUP(B372,'Analysis 1.3'!$AA$1:$AF$1454,4,FALSE)</f>
        <v>108.9951388888876</v>
      </c>
    </row>
    <row r="373" spans="1:19" x14ac:dyDescent="0.3">
      <c r="A373">
        <v>525500</v>
      </c>
      <c r="B373">
        <v>299</v>
      </c>
      <c r="C373" s="1" t="s">
        <v>113</v>
      </c>
      <c r="D373" s="2">
        <v>45111.05</v>
      </c>
      <c r="E373" t="s">
        <v>96</v>
      </c>
      <c r="F373" t="s">
        <v>29</v>
      </c>
      <c r="G373">
        <v>9056</v>
      </c>
      <c r="H373" t="str">
        <f>VLOOKUP(B373,'Customers (2)'!$A$1:$F$2501,2,0)</f>
        <v>India</v>
      </c>
      <c r="I373" t="str">
        <f>VLOOKUP(B373,'Customers (2)'!$A$1:$F$2501,3,0)</f>
        <v>M</v>
      </c>
      <c r="J373">
        <f>VLOOKUP(B373,'Customers (2)'!$A$1:$F$2501,4,0)</f>
        <v>58</v>
      </c>
      <c r="K373" t="str">
        <f>VLOOKUP(B373,'Customers (2)'!$A$1:$F$2501,5,0)</f>
        <v>A</v>
      </c>
      <c r="L373" t="str">
        <f>VLOOKUP(B373,'Customers (2)'!$A$1:$F$2501,6,0)</f>
        <v>Middle</v>
      </c>
      <c r="M373" t="str">
        <f t="shared" si="23"/>
        <v>July</v>
      </c>
      <c r="N373" t="str">
        <f t="shared" si="24"/>
        <v>Tuesday</v>
      </c>
      <c r="O373" t="str">
        <f t="shared" si="25"/>
        <v>01:12:00</v>
      </c>
      <c r="P373">
        <f t="shared" si="26"/>
        <v>1</v>
      </c>
      <c r="Q373" t="str">
        <f>VLOOKUP(B373,'Analysis 1.3'!$AA$1:$AF$1454,5,FALSE)</f>
        <v>Repeat</v>
      </c>
      <c r="R373" t="str">
        <f>VLOOKUP(B373,'Analysis 1.3'!$AA$1:$AF$1454,6,FALSE)</f>
        <v>Passive</v>
      </c>
      <c r="S373">
        <f>VLOOKUP(B373,'Analysis 1.3'!$AA$1:$AF$1454,4,FALSE)</f>
        <v>108.9951388888876</v>
      </c>
    </row>
    <row r="374" spans="1:19" x14ac:dyDescent="0.3">
      <c r="A374">
        <v>506560</v>
      </c>
      <c r="B374">
        <v>301</v>
      </c>
      <c r="C374" s="1" t="s">
        <v>113</v>
      </c>
      <c r="D374" s="2">
        <v>44952.013888888891</v>
      </c>
      <c r="E374" t="s">
        <v>97</v>
      </c>
      <c r="F374" t="s">
        <v>46</v>
      </c>
      <c r="G374">
        <v>2071</v>
      </c>
      <c r="H374" t="str">
        <f>VLOOKUP(B374,'Customers (2)'!$A$1:$F$2501,2,0)</f>
        <v>India</v>
      </c>
      <c r="I374" t="str">
        <f>VLOOKUP(B374,'Customers (2)'!$A$1:$F$2501,3,0)</f>
        <v>M</v>
      </c>
      <c r="J374">
        <f>VLOOKUP(B374,'Customers (2)'!$A$1:$F$2501,4,0)</f>
        <v>46</v>
      </c>
      <c r="K374" t="str">
        <f>VLOOKUP(B374,'Customers (2)'!$A$1:$F$2501,5,0)</f>
        <v>A</v>
      </c>
      <c r="L374" t="str">
        <f>VLOOKUP(B374,'Customers (2)'!$A$1:$F$2501,6,0)</f>
        <v>Middle</v>
      </c>
      <c r="M374" t="str">
        <f t="shared" si="23"/>
        <v>January</v>
      </c>
      <c r="N374" t="str">
        <f t="shared" si="24"/>
        <v>Thursday</v>
      </c>
      <c r="O374" t="str">
        <f t="shared" si="25"/>
        <v>00:20:00</v>
      </c>
      <c r="P374">
        <f t="shared" si="26"/>
        <v>0</v>
      </c>
      <c r="Q374" t="str">
        <f>VLOOKUP(B374,'Analysis 1.3'!$AA$1:$AF$1454,5,FALSE)</f>
        <v>One time</v>
      </c>
      <c r="R374" t="str">
        <f>VLOOKUP(B374,'Analysis 1.3'!$AA$1:$AF$1454,6,FALSE)</f>
        <v>Lost</v>
      </c>
      <c r="S374">
        <f>VLOOKUP(B374,'Analysis 1.3'!$AA$1:$AF$1454,4,FALSE)</f>
        <v>339.96805555555329</v>
      </c>
    </row>
    <row r="375" spans="1:19" x14ac:dyDescent="0.3">
      <c r="A375">
        <v>386673</v>
      </c>
      <c r="B375">
        <v>302</v>
      </c>
      <c r="C375" s="1" t="s">
        <v>109</v>
      </c>
      <c r="D375" s="2">
        <v>45077.081944444442</v>
      </c>
      <c r="E375" t="s">
        <v>97</v>
      </c>
      <c r="F375" t="s">
        <v>26</v>
      </c>
      <c r="G375">
        <v>1947</v>
      </c>
      <c r="H375" t="str">
        <f>VLOOKUP(B375,'Customers (2)'!$A$1:$F$2501,2,0)</f>
        <v>Germany</v>
      </c>
      <c r="I375" t="str">
        <f>VLOOKUP(B375,'Customers (2)'!$A$1:$F$2501,3,0)</f>
        <v>F</v>
      </c>
      <c r="J375">
        <f>VLOOKUP(B375,'Customers (2)'!$A$1:$F$2501,4,0)</f>
        <v>29</v>
      </c>
      <c r="K375" t="str">
        <f>VLOOKUP(B375,'Customers (2)'!$A$1:$F$2501,5,0)</f>
        <v>A</v>
      </c>
      <c r="L375" t="str">
        <f>VLOOKUP(B375,'Customers (2)'!$A$1:$F$2501,6,0)</f>
        <v>Young</v>
      </c>
      <c r="M375" t="str">
        <f t="shared" si="23"/>
        <v>May</v>
      </c>
      <c r="N375" t="str">
        <f t="shared" si="24"/>
        <v>Wednesday</v>
      </c>
      <c r="O375" t="str">
        <f t="shared" si="25"/>
        <v>01:58:00</v>
      </c>
      <c r="P375">
        <f t="shared" si="26"/>
        <v>1</v>
      </c>
      <c r="Q375" t="str">
        <f>VLOOKUP(B375,'Analysis 1.3'!$AA$1:$AF$1454,5,FALSE)</f>
        <v>One time</v>
      </c>
      <c r="R375" t="str">
        <f>VLOOKUP(B375,'Analysis 1.3'!$AA$1:$AF$1454,6,FALSE)</f>
        <v>Lost</v>
      </c>
      <c r="S375">
        <f>VLOOKUP(B375,'Analysis 1.3'!$AA$1:$AF$1454,4,FALSE)</f>
        <v>214.90000000000146</v>
      </c>
    </row>
    <row r="376" spans="1:19" x14ac:dyDescent="0.3">
      <c r="A376">
        <v>991744</v>
      </c>
      <c r="B376">
        <v>303</v>
      </c>
      <c r="C376" s="1" t="s">
        <v>113</v>
      </c>
      <c r="D376" s="3">
        <v>45216.103472222225</v>
      </c>
      <c r="E376" t="s">
        <v>96</v>
      </c>
      <c r="F376" t="s">
        <v>32</v>
      </c>
      <c r="G376">
        <v>6212</v>
      </c>
      <c r="H376" t="str">
        <f>VLOOKUP(B376,'Customers (2)'!$A$1:$F$2501,2,0)</f>
        <v>India</v>
      </c>
      <c r="I376" t="str">
        <f>VLOOKUP(B376,'Customers (2)'!$A$1:$F$2501,3,0)</f>
        <v>F</v>
      </c>
      <c r="J376">
        <f>VLOOKUP(B376,'Customers (2)'!$A$1:$F$2501,4,0)</f>
        <v>73</v>
      </c>
      <c r="K376" t="str">
        <f>VLOOKUP(B376,'Customers (2)'!$A$1:$F$2501,5,0)</f>
        <v>A</v>
      </c>
      <c r="L376" t="str">
        <f>VLOOKUP(B376,'Customers (2)'!$A$1:$F$2501,6,0)</f>
        <v>Senior</v>
      </c>
      <c r="M376" t="str">
        <f t="shared" si="23"/>
        <v>October</v>
      </c>
      <c r="N376" t="str">
        <f t="shared" si="24"/>
        <v>Tuesday</v>
      </c>
      <c r="O376" t="str">
        <f t="shared" si="25"/>
        <v>02:29:00</v>
      </c>
      <c r="P376">
        <f t="shared" si="26"/>
        <v>2</v>
      </c>
      <c r="Q376" t="str">
        <f>VLOOKUP(B376,'Analysis 1.3'!$AA$1:$AF$1454,5,FALSE)</f>
        <v>One time</v>
      </c>
      <c r="R376" t="str">
        <f>VLOOKUP(B376,'Analysis 1.3'!$AA$1:$AF$1454,6,FALSE)</f>
        <v>Recent</v>
      </c>
      <c r="S376">
        <f>VLOOKUP(B376,'Analysis 1.3'!$AA$1:$AF$1454,4,FALSE)</f>
        <v>75.878472222218988</v>
      </c>
    </row>
    <row r="377" spans="1:19" x14ac:dyDescent="0.3">
      <c r="A377">
        <v>1150741</v>
      </c>
      <c r="B377">
        <v>304</v>
      </c>
      <c r="C377" s="1" t="s">
        <v>113</v>
      </c>
      <c r="D377" s="3">
        <v>44994.05972222222</v>
      </c>
      <c r="E377" t="s">
        <v>96</v>
      </c>
      <c r="F377" t="s">
        <v>68</v>
      </c>
      <c r="G377">
        <v>9404</v>
      </c>
      <c r="H377" t="str">
        <f>VLOOKUP(B377,'Customers (2)'!$A$1:$F$2501,2,0)</f>
        <v>India</v>
      </c>
      <c r="I377" t="str">
        <f>VLOOKUP(B377,'Customers (2)'!$A$1:$F$2501,3,0)</f>
        <v>F</v>
      </c>
      <c r="J377">
        <f>VLOOKUP(B377,'Customers (2)'!$A$1:$F$2501,4,0)</f>
        <v>71</v>
      </c>
      <c r="K377" t="str">
        <f>VLOOKUP(B377,'Customers (2)'!$A$1:$F$2501,5,0)</f>
        <v>A</v>
      </c>
      <c r="L377" t="str">
        <f>VLOOKUP(B377,'Customers (2)'!$A$1:$F$2501,6,0)</f>
        <v>Senior</v>
      </c>
      <c r="M377" t="str">
        <f t="shared" si="23"/>
        <v>March</v>
      </c>
      <c r="N377" t="str">
        <f t="shared" si="24"/>
        <v>Thursday</v>
      </c>
      <c r="O377" t="str">
        <f t="shared" si="25"/>
        <v>01:26:00</v>
      </c>
      <c r="P377">
        <f t="shared" si="26"/>
        <v>1</v>
      </c>
      <c r="Q377" t="str">
        <f>VLOOKUP(B377,'Analysis 1.3'!$AA$1:$AF$1454,5,FALSE)</f>
        <v>Repeat</v>
      </c>
      <c r="R377" t="str">
        <f>VLOOKUP(B377,'Analysis 1.3'!$AA$1:$AF$1454,6,FALSE)</f>
        <v>Lost</v>
      </c>
      <c r="S377">
        <f>VLOOKUP(B377,'Analysis 1.3'!$AA$1:$AF$1454,4,FALSE)</f>
        <v>297.92222222222335</v>
      </c>
    </row>
    <row r="378" spans="1:19" x14ac:dyDescent="0.3">
      <c r="A378">
        <v>1318274</v>
      </c>
      <c r="B378">
        <v>304</v>
      </c>
      <c r="C378" s="1" t="s">
        <v>113</v>
      </c>
      <c r="D378" s="3">
        <v>44990.981249999997</v>
      </c>
      <c r="E378" t="s">
        <v>98</v>
      </c>
      <c r="F378" t="s">
        <v>43</v>
      </c>
      <c r="G378">
        <v>2657</v>
      </c>
      <c r="H378" t="str">
        <f>VLOOKUP(B378,'Customers (2)'!$A$1:$F$2501,2,0)</f>
        <v>India</v>
      </c>
      <c r="I378" t="str">
        <f>VLOOKUP(B378,'Customers (2)'!$A$1:$F$2501,3,0)</f>
        <v>F</v>
      </c>
      <c r="J378">
        <f>VLOOKUP(B378,'Customers (2)'!$A$1:$F$2501,4,0)</f>
        <v>71</v>
      </c>
      <c r="K378" t="str">
        <f>VLOOKUP(B378,'Customers (2)'!$A$1:$F$2501,5,0)</f>
        <v>A</v>
      </c>
      <c r="L378" t="str">
        <f>VLOOKUP(B378,'Customers (2)'!$A$1:$F$2501,6,0)</f>
        <v>Senior</v>
      </c>
      <c r="M378" t="str">
        <f t="shared" si="23"/>
        <v>March</v>
      </c>
      <c r="N378" t="str">
        <f t="shared" si="24"/>
        <v>Sunday</v>
      </c>
      <c r="O378" t="str">
        <f t="shared" si="25"/>
        <v>23:33:00</v>
      </c>
      <c r="P378">
        <f t="shared" si="26"/>
        <v>23</v>
      </c>
      <c r="Q378" t="str">
        <f>VLOOKUP(B378,'Analysis 1.3'!$AA$1:$AF$1454,5,FALSE)</f>
        <v>Repeat</v>
      </c>
      <c r="R378" t="str">
        <f>VLOOKUP(B378,'Analysis 1.3'!$AA$1:$AF$1454,6,FALSE)</f>
        <v>Lost</v>
      </c>
      <c r="S378">
        <f>VLOOKUP(B378,'Analysis 1.3'!$AA$1:$AF$1454,4,FALSE)</f>
        <v>297.92222222222335</v>
      </c>
    </row>
    <row r="379" spans="1:19" x14ac:dyDescent="0.3">
      <c r="A379">
        <v>33983</v>
      </c>
      <c r="B379">
        <v>305</v>
      </c>
      <c r="C379" s="1" t="s">
        <v>101</v>
      </c>
      <c r="D379" s="2">
        <v>45063.098611111112</v>
      </c>
      <c r="E379" t="s">
        <v>97</v>
      </c>
      <c r="F379" t="s">
        <v>8</v>
      </c>
      <c r="G379">
        <v>3894</v>
      </c>
      <c r="H379" t="str">
        <f>VLOOKUP(B379,'Customers (2)'!$A$1:$F$2501,2,0)</f>
        <v>Australia</v>
      </c>
      <c r="I379" t="str">
        <f>VLOOKUP(B379,'Customers (2)'!$A$1:$F$2501,3,0)</f>
        <v>F</v>
      </c>
      <c r="J379">
        <f>VLOOKUP(B379,'Customers (2)'!$A$1:$F$2501,4,0)</f>
        <v>58</v>
      </c>
      <c r="K379" t="str">
        <f>VLOOKUP(B379,'Customers (2)'!$A$1:$F$2501,5,0)</f>
        <v>A</v>
      </c>
      <c r="L379" t="str">
        <f>VLOOKUP(B379,'Customers (2)'!$A$1:$F$2501,6,0)</f>
        <v>Middle</v>
      </c>
      <c r="M379" t="str">
        <f t="shared" si="23"/>
        <v>May</v>
      </c>
      <c r="N379" t="str">
        <f t="shared" si="24"/>
        <v>Wednesday</v>
      </c>
      <c r="O379" t="str">
        <f t="shared" si="25"/>
        <v>02:22:00</v>
      </c>
      <c r="P379">
        <f t="shared" si="26"/>
        <v>2</v>
      </c>
      <c r="Q379" t="str">
        <f>VLOOKUP(B379,'Analysis 1.3'!$AA$1:$AF$1454,5,FALSE)</f>
        <v>Repeat</v>
      </c>
      <c r="R379" t="str">
        <f>VLOOKUP(B379,'Analysis 1.3'!$AA$1:$AF$1454,6,FALSE)</f>
        <v>Lost</v>
      </c>
      <c r="S379">
        <f>VLOOKUP(B379,'Analysis 1.3'!$AA$1:$AF$1454,4,FALSE)</f>
        <v>228.88333333333139</v>
      </c>
    </row>
    <row r="380" spans="1:19" x14ac:dyDescent="0.3">
      <c r="A380">
        <v>1004136</v>
      </c>
      <c r="B380">
        <v>305</v>
      </c>
      <c r="C380" s="1" t="s">
        <v>101</v>
      </c>
      <c r="D380" s="3">
        <v>45041.988888888889</v>
      </c>
      <c r="E380" t="s">
        <v>191</v>
      </c>
      <c r="F380" t="s">
        <v>65</v>
      </c>
      <c r="G380">
        <v>4465</v>
      </c>
      <c r="H380" t="str">
        <f>VLOOKUP(B380,'Customers (2)'!$A$1:$F$2501,2,0)</f>
        <v>Australia</v>
      </c>
      <c r="I380" t="str">
        <f>VLOOKUP(B380,'Customers (2)'!$A$1:$F$2501,3,0)</f>
        <v>F</v>
      </c>
      <c r="J380">
        <f>VLOOKUP(B380,'Customers (2)'!$A$1:$F$2501,4,0)</f>
        <v>58</v>
      </c>
      <c r="K380" t="str">
        <f>VLOOKUP(B380,'Customers (2)'!$A$1:$F$2501,5,0)</f>
        <v>A</v>
      </c>
      <c r="L380" t="str">
        <f>VLOOKUP(B380,'Customers (2)'!$A$1:$F$2501,6,0)</f>
        <v>Middle</v>
      </c>
      <c r="M380" t="str">
        <f t="shared" si="23"/>
        <v>April</v>
      </c>
      <c r="N380" t="str">
        <f t="shared" si="24"/>
        <v>Tuesday</v>
      </c>
      <c r="O380" t="str">
        <f t="shared" si="25"/>
        <v>23:44:00</v>
      </c>
      <c r="P380">
        <f t="shared" si="26"/>
        <v>23</v>
      </c>
      <c r="Q380" t="str">
        <f>VLOOKUP(B380,'Analysis 1.3'!$AA$1:$AF$1454,5,FALSE)</f>
        <v>Repeat</v>
      </c>
      <c r="R380" t="str">
        <f>VLOOKUP(B380,'Analysis 1.3'!$AA$1:$AF$1454,6,FALSE)</f>
        <v>Lost</v>
      </c>
      <c r="S380">
        <f>VLOOKUP(B380,'Analysis 1.3'!$AA$1:$AF$1454,4,FALSE)</f>
        <v>228.88333333333139</v>
      </c>
    </row>
    <row r="381" spans="1:19" x14ac:dyDescent="0.3">
      <c r="A381">
        <v>73057</v>
      </c>
      <c r="B381">
        <v>306</v>
      </c>
      <c r="C381" s="1" t="s">
        <v>113</v>
      </c>
      <c r="D381" s="2">
        <v>45237.038194444445</v>
      </c>
      <c r="E381" t="s">
        <v>97</v>
      </c>
      <c r="F381" t="s">
        <v>54</v>
      </c>
      <c r="G381">
        <v>7936</v>
      </c>
      <c r="H381" t="str">
        <f>VLOOKUP(B381,'Customers (2)'!$A$1:$F$2501,2,0)</f>
        <v>India</v>
      </c>
      <c r="I381" t="str">
        <f>VLOOKUP(B381,'Customers (2)'!$A$1:$F$2501,3,0)</f>
        <v>F</v>
      </c>
      <c r="J381">
        <f>VLOOKUP(B381,'Customers (2)'!$A$1:$F$2501,4,0)</f>
        <v>20</v>
      </c>
      <c r="K381" t="str">
        <f>VLOOKUP(B381,'Customers (2)'!$A$1:$F$2501,5,0)</f>
        <v>A</v>
      </c>
      <c r="L381" t="str">
        <f>VLOOKUP(B381,'Customers (2)'!$A$1:$F$2501,6,0)</f>
        <v>Young</v>
      </c>
      <c r="M381" t="str">
        <f t="shared" si="23"/>
        <v>November</v>
      </c>
      <c r="N381" t="str">
        <f t="shared" si="24"/>
        <v>Tuesday</v>
      </c>
      <c r="O381" t="str">
        <f t="shared" si="25"/>
        <v>00:55:00</v>
      </c>
      <c r="P381">
        <f t="shared" si="26"/>
        <v>0</v>
      </c>
      <c r="Q381" t="str">
        <f>VLOOKUP(B381,'Analysis 1.3'!$AA$1:$AF$1454,5,FALSE)</f>
        <v>Repeat</v>
      </c>
      <c r="R381" t="str">
        <f>VLOOKUP(B381,'Analysis 1.3'!$AA$1:$AF$1454,6,FALSE)</f>
        <v>Recent</v>
      </c>
      <c r="S381">
        <f>VLOOKUP(B381,'Analysis 1.3'!$AA$1:$AF$1454,4,FALSE)</f>
        <v>31.966666666667152</v>
      </c>
    </row>
    <row r="382" spans="1:19" x14ac:dyDescent="0.3">
      <c r="A382">
        <v>540823</v>
      </c>
      <c r="B382">
        <v>306</v>
      </c>
      <c r="C382" s="1" t="s">
        <v>113</v>
      </c>
      <c r="D382" s="2">
        <v>45260.015277777777</v>
      </c>
      <c r="E382" t="s">
        <v>97</v>
      </c>
      <c r="F382" t="s">
        <v>14</v>
      </c>
      <c r="G382">
        <v>3011</v>
      </c>
      <c r="H382" t="str">
        <f>VLOOKUP(B382,'Customers (2)'!$A$1:$F$2501,2,0)</f>
        <v>India</v>
      </c>
      <c r="I382" t="str">
        <f>VLOOKUP(B382,'Customers (2)'!$A$1:$F$2501,3,0)</f>
        <v>F</v>
      </c>
      <c r="J382">
        <f>VLOOKUP(B382,'Customers (2)'!$A$1:$F$2501,4,0)</f>
        <v>20</v>
      </c>
      <c r="K382" t="str">
        <f>VLOOKUP(B382,'Customers (2)'!$A$1:$F$2501,5,0)</f>
        <v>A</v>
      </c>
      <c r="L382" t="str">
        <f>VLOOKUP(B382,'Customers (2)'!$A$1:$F$2501,6,0)</f>
        <v>Young</v>
      </c>
      <c r="M382" t="str">
        <f t="shared" si="23"/>
        <v>November</v>
      </c>
      <c r="N382" t="str">
        <f t="shared" si="24"/>
        <v>Thursday</v>
      </c>
      <c r="O382" t="str">
        <f t="shared" si="25"/>
        <v>00:22:00</v>
      </c>
      <c r="P382">
        <f t="shared" si="26"/>
        <v>0</v>
      </c>
      <c r="Q382" t="str">
        <f>VLOOKUP(B382,'Analysis 1.3'!$AA$1:$AF$1454,5,FALSE)</f>
        <v>Repeat</v>
      </c>
      <c r="R382" t="str">
        <f>VLOOKUP(B382,'Analysis 1.3'!$AA$1:$AF$1454,6,FALSE)</f>
        <v>Recent</v>
      </c>
      <c r="S382">
        <f>VLOOKUP(B382,'Analysis 1.3'!$AA$1:$AF$1454,4,FALSE)</f>
        <v>31.966666666667152</v>
      </c>
    </row>
    <row r="383" spans="1:19" x14ac:dyDescent="0.3">
      <c r="A383">
        <v>978704</v>
      </c>
      <c r="B383">
        <v>307</v>
      </c>
      <c r="C383" s="1" t="s">
        <v>100</v>
      </c>
      <c r="D383" s="3">
        <v>45156.03402777778</v>
      </c>
      <c r="E383" t="s">
        <v>96</v>
      </c>
      <c r="F383" t="s">
        <v>11</v>
      </c>
      <c r="G383">
        <v>5631</v>
      </c>
      <c r="H383" t="str">
        <f>VLOOKUP(B383,'Customers (2)'!$A$1:$F$2501,2,0)</f>
        <v>France</v>
      </c>
      <c r="I383" t="str">
        <f>VLOOKUP(B383,'Customers (2)'!$A$1:$F$2501,3,0)</f>
        <v>M</v>
      </c>
      <c r="J383">
        <f>VLOOKUP(B383,'Customers (2)'!$A$1:$F$2501,4,0)</f>
        <v>65</v>
      </c>
      <c r="K383" t="str">
        <f>VLOOKUP(B383,'Customers (2)'!$A$1:$F$2501,5,0)</f>
        <v>A</v>
      </c>
      <c r="L383" t="str">
        <f>VLOOKUP(B383,'Customers (2)'!$A$1:$F$2501,6,0)</f>
        <v>Senior</v>
      </c>
      <c r="M383" t="str">
        <f t="shared" si="23"/>
        <v>August</v>
      </c>
      <c r="N383" t="str">
        <f t="shared" si="24"/>
        <v>Friday</v>
      </c>
      <c r="O383" t="str">
        <f t="shared" si="25"/>
        <v>00:49:00</v>
      </c>
      <c r="P383">
        <f t="shared" si="26"/>
        <v>0</v>
      </c>
      <c r="Q383" t="str">
        <f>VLOOKUP(B383,'Analysis 1.3'!$AA$1:$AF$1454,5,FALSE)</f>
        <v>One time</v>
      </c>
      <c r="R383" t="str">
        <f>VLOOKUP(B383,'Analysis 1.3'!$AA$1:$AF$1454,6,FALSE)</f>
        <v>Passive</v>
      </c>
      <c r="S383">
        <f>VLOOKUP(B383,'Analysis 1.3'!$AA$1:$AF$1454,4,FALSE)</f>
        <v>135.94791666666424</v>
      </c>
    </row>
    <row r="384" spans="1:19" x14ac:dyDescent="0.3">
      <c r="A384">
        <v>1550175</v>
      </c>
      <c r="B384">
        <v>308</v>
      </c>
      <c r="C384" s="1" t="s">
        <v>105</v>
      </c>
      <c r="D384" s="3">
        <v>44988.98541666667</v>
      </c>
      <c r="E384" t="s">
        <v>98</v>
      </c>
      <c r="F384" t="s">
        <v>12</v>
      </c>
      <c r="G384">
        <v>6486</v>
      </c>
      <c r="H384" t="str">
        <f>VLOOKUP(B384,'Customers (2)'!$A$1:$F$2501,2,0)</f>
        <v>Spain</v>
      </c>
      <c r="I384" t="str">
        <f>VLOOKUP(B384,'Customers (2)'!$A$1:$F$2501,3,0)</f>
        <v>F</v>
      </c>
      <c r="J384">
        <f>VLOOKUP(B384,'Customers (2)'!$A$1:$F$2501,4,0)</f>
        <v>40</v>
      </c>
      <c r="K384" t="str">
        <f>VLOOKUP(B384,'Customers (2)'!$A$1:$F$2501,5,0)</f>
        <v>A</v>
      </c>
      <c r="L384" t="str">
        <f>VLOOKUP(B384,'Customers (2)'!$A$1:$F$2501,6,0)</f>
        <v>Middle</v>
      </c>
      <c r="M384" t="str">
        <f t="shared" si="23"/>
        <v>March</v>
      </c>
      <c r="N384" t="str">
        <f t="shared" si="24"/>
        <v>Friday</v>
      </c>
      <c r="O384" t="str">
        <f t="shared" si="25"/>
        <v>23:39:00</v>
      </c>
      <c r="P384">
        <f t="shared" si="26"/>
        <v>23</v>
      </c>
      <c r="Q384" t="str">
        <f>VLOOKUP(B384,'Analysis 1.3'!$AA$1:$AF$1454,5,FALSE)</f>
        <v>One time</v>
      </c>
      <c r="R384" t="str">
        <f>VLOOKUP(B384,'Analysis 1.3'!$AA$1:$AF$1454,6,FALSE)</f>
        <v>Lost</v>
      </c>
      <c r="S384">
        <f>VLOOKUP(B384,'Analysis 1.3'!$AA$1:$AF$1454,4,FALSE)</f>
        <v>302.99652777777374</v>
      </c>
    </row>
    <row r="385" spans="1:19" x14ac:dyDescent="0.3">
      <c r="A385">
        <v>16263</v>
      </c>
      <c r="B385">
        <v>311</v>
      </c>
      <c r="C385" s="1" t="s">
        <v>101</v>
      </c>
      <c r="D385" s="2">
        <v>45260.957638888889</v>
      </c>
      <c r="E385" t="s">
        <v>98</v>
      </c>
      <c r="F385" t="s">
        <v>28</v>
      </c>
      <c r="G385">
        <v>6673</v>
      </c>
      <c r="H385" t="str">
        <f>VLOOKUP(B385,'Customers (2)'!$A$1:$F$2501,2,0)</f>
        <v>Australia</v>
      </c>
      <c r="I385" t="str">
        <f>VLOOKUP(B385,'Customers (2)'!$A$1:$F$2501,3,0)</f>
        <v>M</v>
      </c>
      <c r="J385">
        <f>VLOOKUP(B385,'Customers (2)'!$A$1:$F$2501,4,0)</f>
        <v>45</v>
      </c>
      <c r="K385" t="str">
        <f>VLOOKUP(B385,'Customers (2)'!$A$1:$F$2501,5,0)</f>
        <v>A</v>
      </c>
      <c r="L385" t="str">
        <f>VLOOKUP(B385,'Customers (2)'!$A$1:$F$2501,6,0)</f>
        <v>Middle</v>
      </c>
      <c r="M385" t="str">
        <f t="shared" si="23"/>
        <v>November</v>
      </c>
      <c r="N385" t="str">
        <f t="shared" si="24"/>
        <v>Thursday</v>
      </c>
      <c r="O385" t="str">
        <f t="shared" si="25"/>
        <v>22:59:00</v>
      </c>
      <c r="P385">
        <f t="shared" si="26"/>
        <v>22</v>
      </c>
      <c r="Q385" t="str">
        <f>VLOOKUP(B385,'Analysis 1.3'!$AA$1:$AF$1454,5,FALSE)</f>
        <v>Repeat</v>
      </c>
      <c r="R385" t="str">
        <f>VLOOKUP(B385,'Analysis 1.3'!$AA$1:$AF$1454,6,FALSE)</f>
        <v>Recent</v>
      </c>
      <c r="S385">
        <f>VLOOKUP(B385,'Analysis 1.3'!$AA$1:$AF$1454,4,FALSE)</f>
        <v>31.024305555554747</v>
      </c>
    </row>
    <row r="386" spans="1:19" x14ac:dyDescent="0.3">
      <c r="A386">
        <v>1461908</v>
      </c>
      <c r="B386">
        <v>311</v>
      </c>
      <c r="C386" s="1" t="s">
        <v>101</v>
      </c>
      <c r="D386" s="3">
        <v>45113.956250000003</v>
      </c>
      <c r="E386" t="s">
        <v>96</v>
      </c>
      <c r="F386" t="s">
        <v>69</v>
      </c>
      <c r="G386">
        <v>6698</v>
      </c>
      <c r="H386" t="str">
        <f>VLOOKUP(B386,'Customers (2)'!$A$1:$F$2501,2,0)</f>
        <v>Australia</v>
      </c>
      <c r="I386" t="str">
        <f>VLOOKUP(B386,'Customers (2)'!$A$1:$F$2501,3,0)</f>
        <v>M</v>
      </c>
      <c r="J386">
        <f>VLOOKUP(B386,'Customers (2)'!$A$1:$F$2501,4,0)</f>
        <v>45</v>
      </c>
      <c r="K386" t="str">
        <f>VLOOKUP(B386,'Customers (2)'!$A$1:$F$2501,5,0)</f>
        <v>A</v>
      </c>
      <c r="L386" t="str">
        <f>VLOOKUP(B386,'Customers (2)'!$A$1:$F$2501,6,0)</f>
        <v>Middle</v>
      </c>
      <c r="M386" t="str">
        <f t="shared" si="23"/>
        <v>July</v>
      </c>
      <c r="N386" t="str">
        <f t="shared" si="24"/>
        <v>Thursday</v>
      </c>
      <c r="O386" t="str">
        <f t="shared" si="25"/>
        <v>22:57:00</v>
      </c>
      <c r="P386">
        <f t="shared" si="26"/>
        <v>22</v>
      </c>
      <c r="Q386" t="str">
        <f>VLOOKUP(B386,'Analysis 1.3'!$AA$1:$AF$1454,5,FALSE)</f>
        <v>Repeat</v>
      </c>
      <c r="R386" t="str">
        <f>VLOOKUP(B386,'Analysis 1.3'!$AA$1:$AF$1454,6,FALSE)</f>
        <v>Recent</v>
      </c>
      <c r="S386">
        <f>VLOOKUP(B386,'Analysis 1.3'!$AA$1:$AF$1454,4,FALSE)</f>
        <v>31.024305555554747</v>
      </c>
    </row>
    <row r="387" spans="1:19" x14ac:dyDescent="0.3">
      <c r="A387">
        <v>846198</v>
      </c>
      <c r="B387">
        <v>312</v>
      </c>
      <c r="C387" s="1" t="s">
        <v>107</v>
      </c>
      <c r="D387" s="3">
        <v>45235.959722222222</v>
      </c>
      <c r="E387" t="s">
        <v>96</v>
      </c>
      <c r="F387" t="s">
        <v>46</v>
      </c>
      <c r="G387">
        <v>9762</v>
      </c>
      <c r="H387" t="str">
        <f>VLOOKUP(B387,'Customers (2)'!$A$1:$F$2501,2,0)</f>
        <v>Italy</v>
      </c>
      <c r="I387" t="str">
        <f>VLOOKUP(B387,'Customers (2)'!$A$1:$F$2501,3,0)</f>
        <v>M</v>
      </c>
      <c r="J387">
        <f>VLOOKUP(B387,'Customers (2)'!$A$1:$F$2501,4,0)</f>
        <v>38</v>
      </c>
      <c r="K387" t="str">
        <f>VLOOKUP(B387,'Customers (2)'!$A$1:$F$2501,5,0)</f>
        <v>A</v>
      </c>
      <c r="L387" t="str">
        <f>VLOOKUP(B387,'Customers (2)'!$A$1:$F$2501,6,0)</f>
        <v>Middle</v>
      </c>
      <c r="M387" t="str">
        <f t="shared" ref="M387:M450" si="27">TEXT(D387,"MMMM")</f>
        <v>November</v>
      </c>
      <c r="N387" t="str">
        <f t="shared" ref="N387:N450" si="28">TEXT(D387,"dddd")</f>
        <v>Sunday</v>
      </c>
      <c r="O387" t="str">
        <f t="shared" ref="O387:O450" si="29">TEXT(D387,"HH:mm:ss")</f>
        <v>23:02:00</v>
      </c>
      <c r="P387">
        <f t="shared" ref="P387:P450" si="30">HOUR(D387)</f>
        <v>23</v>
      </c>
      <c r="Q387" t="str">
        <f>VLOOKUP(B387,'Analysis 1.3'!$AA$1:$AF$1454,5,FALSE)</f>
        <v>Repeat</v>
      </c>
      <c r="R387" t="str">
        <f>VLOOKUP(B387,'Analysis 1.3'!$AA$1:$AF$1454,6,FALSE)</f>
        <v>Recent</v>
      </c>
      <c r="S387">
        <f>VLOOKUP(B387,'Analysis 1.3'!$AA$1:$AF$1454,4,FALSE)</f>
        <v>20.013888888890506</v>
      </c>
    </row>
    <row r="388" spans="1:19" x14ac:dyDescent="0.3">
      <c r="A388">
        <v>1184082</v>
      </c>
      <c r="B388">
        <v>312</v>
      </c>
      <c r="C388" s="1" t="s">
        <v>107</v>
      </c>
      <c r="D388" s="3">
        <v>44971.039583333331</v>
      </c>
      <c r="E388" t="s">
        <v>96</v>
      </c>
      <c r="F388" t="s">
        <v>78</v>
      </c>
      <c r="G388">
        <v>734</v>
      </c>
      <c r="H388" t="str">
        <f>VLOOKUP(B388,'Customers (2)'!$A$1:$F$2501,2,0)</f>
        <v>Italy</v>
      </c>
      <c r="I388" t="str">
        <f>VLOOKUP(B388,'Customers (2)'!$A$1:$F$2501,3,0)</f>
        <v>M</v>
      </c>
      <c r="J388">
        <f>VLOOKUP(B388,'Customers (2)'!$A$1:$F$2501,4,0)</f>
        <v>38</v>
      </c>
      <c r="K388" t="str">
        <f>VLOOKUP(B388,'Customers (2)'!$A$1:$F$2501,5,0)</f>
        <v>A</v>
      </c>
      <c r="L388" t="str">
        <f>VLOOKUP(B388,'Customers (2)'!$A$1:$F$2501,6,0)</f>
        <v>Middle</v>
      </c>
      <c r="M388" t="str">
        <f t="shared" si="27"/>
        <v>February</v>
      </c>
      <c r="N388" t="str">
        <f t="shared" si="28"/>
        <v>Tuesday</v>
      </c>
      <c r="O388" t="str">
        <f t="shared" si="29"/>
        <v>00:57:00</v>
      </c>
      <c r="P388">
        <f t="shared" si="30"/>
        <v>0</v>
      </c>
      <c r="Q388" t="str">
        <f>VLOOKUP(B388,'Analysis 1.3'!$AA$1:$AF$1454,5,FALSE)</f>
        <v>Repeat</v>
      </c>
      <c r="R388" t="str">
        <f>VLOOKUP(B388,'Analysis 1.3'!$AA$1:$AF$1454,6,FALSE)</f>
        <v>Recent</v>
      </c>
      <c r="S388">
        <f>VLOOKUP(B388,'Analysis 1.3'!$AA$1:$AF$1454,4,FALSE)</f>
        <v>20.013888888890506</v>
      </c>
    </row>
    <row r="389" spans="1:19" x14ac:dyDescent="0.3">
      <c r="A389">
        <v>1267084</v>
      </c>
      <c r="B389">
        <v>312</v>
      </c>
      <c r="C389" s="1" t="s">
        <v>107</v>
      </c>
      <c r="D389" s="3">
        <v>45271.968055555553</v>
      </c>
      <c r="E389" t="s">
        <v>96</v>
      </c>
      <c r="F389" t="s">
        <v>27</v>
      </c>
      <c r="G389">
        <v>3305</v>
      </c>
      <c r="H389" t="str">
        <f>VLOOKUP(B389,'Customers (2)'!$A$1:$F$2501,2,0)</f>
        <v>Italy</v>
      </c>
      <c r="I389" t="str">
        <f>VLOOKUP(B389,'Customers (2)'!$A$1:$F$2501,3,0)</f>
        <v>M</v>
      </c>
      <c r="J389">
        <f>VLOOKUP(B389,'Customers (2)'!$A$1:$F$2501,4,0)</f>
        <v>38</v>
      </c>
      <c r="K389" t="str">
        <f>VLOOKUP(B389,'Customers (2)'!$A$1:$F$2501,5,0)</f>
        <v>A</v>
      </c>
      <c r="L389" t="str">
        <f>VLOOKUP(B389,'Customers (2)'!$A$1:$F$2501,6,0)</f>
        <v>Middle</v>
      </c>
      <c r="M389" t="str">
        <f t="shared" si="27"/>
        <v>December</v>
      </c>
      <c r="N389" t="str">
        <f t="shared" si="28"/>
        <v>Monday</v>
      </c>
      <c r="O389" t="str">
        <f t="shared" si="29"/>
        <v>23:14:00</v>
      </c>
      <c r="P389">
        <f t="shared" si="30"/>
        <v>23</v>
      </c>
      <c r="Q389" t="str">
        <f>VLOOKUP(B389,'Analysis 1.3'!$AA$1:$AF$1454,5,FALSE)</f>
        <v>Repeat</v>
      </c>
      <c r="R389" t="str">
        <f>VLOOKUP(B389,'Analysis 1.3'!$AA$1:$AF$1454,6,FALSE)</f>
        <v>Recent</v>
      </c>
      <c r="S389">
        <f>VLOOKUP(B389,'Analysis 1.3'!$AA$1:$AF$1454,4,FALSE)</f>
        <v>20.013888888890506</v>
      </c>
    </row>
    <row r="390" spans="1:19" x14ac:dyDescent="0.3">
      <c r="A390">
        <v>794197</v>
      </c>
      <c r="B390">
        <v>313</v>
      </c>
      <c r="C390" s="1" t="s">
        <v>113</v>
      </c>
      <c r="D390" s="3">
        <v>45170.990972222222</v>
      </c>
      <c r="E390" t="s">
        <v>96</v>
      </c>
      <c r="F390" t="s">
        <v>92</v>
      </c>
      <c r="G390">
        <v>4130</v>
      </c>
      <c r="H390" t="str">
        <f>VLOOKUP(B390,'Customers (2)'!$A$1:$F$2501,2,0)</f>
        <v>India</v>
      </c>
      <c r="I390" t="str">
        <f>VLOOKUP(B390,'Customers (2)'!$A$1:$F$2501,3,0)</f>
        <v>F</v>
      </c>
      <c r="J390">
        <f>VLOOKUP(B390,'Customers (2)'!$A$1:$F$2501,4,0)</f>
        <v>61</v>
      </c>
      <c r="K390" t="str">
        <f>VLOOKUP(B390,'Customers (2)'!$A$1:$F$2501,5,0)</f>
        <v>A</v>
      </c>
      <c r="L390" t="str">
        <f>VLOOKUP(B390,'Customers (2)'!$A$1:$F$2501,6,0)</f>
        <v>Senior</v>
      </c>
      <c r="M390" t="str">
        <f t="shared" si="27"/>
        <v>September</v>
      </c>
      <c r="N390" t="str">
        <f t="shared" si="28"/>
        <v>Friday</v>
      </c>
      <c r="O390" t="str">
        <f t="shared" si="29"/>
        <v>23:47:00</v>
      </c>
      <c r="P390">
        <f t="shared" si="30"/>
        <v>23</v>
      </c>
      <c r="Q390" t="str">
        <f>VLOOKUP(B390,'Analysis 1.3'!$AA$1:$AF$1454,5,FALSE)</f>
        <v>Repeat</v>
      </c>
      <c r="R390" t="str">
        <f>VLOOKUP(B390,'Analysis 1.3'!$AA$1:$AF$1454,6,FALSE)</f>
        <v>Passive</v>
      </c>
      <c r="S390">
        <f>VLOOKUP(B390,'Analysis 1.3'!$AA$1:$AF$1454,4,FALSE)</f>
        <v>120.9909722222219</v>
      </c>
    </row>
    <row r="391" spans="1:19" x14ac:dyDescent="0.3">
      <c r="A391">
        <v>1013457</v>
      </c>
      <c r="B391">
        <v>313</v>
      </c>
      <c r="C391" s="1" t="s">
        <v>113</v>
      </c>
      <c r="D391" s="3">
        <v>45124.030555555553</v>
      </c>
      <c r="E391" t="s">
        <v>98</v>
      </c>
      <c r="F391" t="s">
        <v>27</v>
      </c>
      <c r="G391">
        <v>3289</v>
      </c>
      <c r="H391" t="str">
        <f>VLOOKUP(B391,'Customers (2)'!$A$1:$F$2501,2,0)</f>
        <v>India</v>
      </c>
      <c r="I391" t="str">
        <f>VLOOKUP(B391,'Customers (2)'!$A$1:$F$2501,3,0)</f>
        <v>F</v>
      </c>
      <c r="J391">
        <f>VLOOKUP(B391,'Customers (2)'!$A$1:$F$2501,4,0)</f>
        <v>61</v>
      </c>
      <c r="K391" t="str">
        <f>VLOOKUP(B391,'Customers (2)'!$A$1:$F$2501,5,0)</f>
        <v>A</v>
      </c>
      <c r="L391" t="str">
        <f>VLOOKUP(B391,'Customers (2)'!$A$1:$F$2501,6,0)</f>
        <v>Senior</v>
      </c>
      <c r="M391" t="str">
        <f t="shared" si="27"/>
        <v>July</v>
      </c>
      <c r="N391" t="str">
        <f t="shared" si="28"/>
        <v>Monday</v>
      </c>
      <c r="O391" t="str">
        <f t="shared" si="29"/>
        <v>00:44:00</v>
      </c>
      <c r="P391">
        <f t="shared" si="30"/>
        <v>0</v>
      </c>
      <c r="Q391" t="str">
        <f>VLOOKUP(B391,'Analysis 1.3'!$AA$1:$AF$1454,5,FALSE)</f>
        <v>Repeat</v>
      </c>
      <c r="R391" t="str">
        <f>VLOOKUP(B391,'Analysis 1.3'!$AA$1:$AF$1454,6,FALSE)</f>
        <v>Passive</v>
      </c>
      <c r="S391">
        <f>VLOOKUP(B391,'Analysis 1.3'!$AA$1:$AF$1454,4,FALSE)</f>
        <v>120.9909722222219</v>
      </c>
    </row>
    <row r="392" spans="1:19" x14ac:dyDescent="0.3">
      <c r="A392">
        <v>1600216</v>
      </c>
      <c r="B392">
        <v>314</v>
      </c>
      <c r="C392" s="1" t="s">
        <v>105</v>
      </c>
      <c r="D392" s="3">
        <v>45249.010416666664</v>
      </c>
      <c r="E392" t="s">
        <v>97</v>
      </c>
      <c r="F392" t="s">
        <v>90</v>
      </c>
      <c r="G392">
        <v>8607</v>
      </c>
      <c r="H392" t="str">
        <f>VLOOKUP(B392,'Customers (2)'!$A$1:$F$2501,2,0)</f>
        <v>Spain</v>
      </c>
      <c r="I392" t="str">
        <f>VLOOKUP(B392,'Customers (2)'!$A$1:$F$2501,3,0)</f>
        <v>M</v>
      </c>
      <c r="J392">
        <f>VLOOKUP(B392,'Customers (2)'!$A$1:$F$2501,4,0)</f>
        <v>38</v>
      </c>
      <c r="K392" t="str">
        <f>VLOOKUP(B392,'Customers (2)'!$A$1:$F$2501,5,0)</f>
        <v>A</v>
      </c>
      <c r="L392" t="str">
        <f>VLOOKUP(B392,'Customers (2)'!$A$1:$F$2501,6,0)</f>
        <v>Middle</v>
      </c>
      <c r="M392" t="str">
        <f t="shared" si="27"/>
        <v>November</v>
      </c>
      <c r="N392" t="str">
        <f t="shared" si="28"/>
        <v>Sunday</v>
      </c>
      <c r="O392" t="str">
        <f t="shared" si="29"/>
        <v>00:15:00</v>
      </c>
      <c r="P392">
        <f t="shared" si="30"/>
        <v>0</v>
      </c>
      <c r="Q392" t="str">
        <f>VLOOKUP(B392,'Analysis 1.3'!$AA$1:$AF$1454,5,FALSE)</f>
        <v>One time</v>
      </c>
      <c r="R392" t="str">
        <f>VLOOKUP(B392,'Analysis 1.3'!$AA$1:$AF$1454,6,FALSE)</f>
        <v>Recent</v>
      </c>
      <c r="S392">
        <f>VLOOKUP(B392,'Analysis 1.3'!$AA$1:$AF$1454,4,FALSE)</f>
        <v>42.971527777779556</v>
      </c>
    </row>
    <row r="393" spans="1:19" x14ac:dyDescent="0.3">
      <c r="A393">
        <v>831130</v>
      </c>
      <c r="B393">
        <v>315</v>
      </c>
      <c r="C393" s="1" t="s">
        <v>113</v>
      </c>
      <c r="D393" s="3">
        <v>45180.024305555555</v>
      </c>
      <c r="E393" t="s">
        <v>98</v>
      </c>
      <c r="F393" t="s">
        <v>30</v>
      </c>
      <c r="G393">
        <v>7205</v>
      </c>
      <c r="H393" t="str">
        <f>VLOOKUP(B393,'Customers (2)'!$A$1:$F$2501,2,0)</f>
        <v>India</v>
      </c>
      <c r="I393" t="str">
        <f>VLOOKUP(B393,'Customers (2)'!$A$1:$F$2501,3,0)</f>
        <v>F</v>
      </c>
      <c r="J393">
        <f>VLOOKUP(B393,'Customers (2)'!$A$1:$F$2501,4,0)</f>
        <v>85</v>
      </c>
      <c r="K393" t="str">
        <f>VLOOKUP(B393,'Customers (2)'!$A$1:$F$2501,5,0)</f>
        <v>A</v>
      </c>
      <c r="L393" t="str">
        <f>VLOOKUP(B393,'Customers (2)'!$A$1:$F$2501,6,0)</f>
        <v>Senior</v>
      </c>
      <c r="M393" t="str">
        <f t="shared" si="27"/>
        <v>September</v>
      </c>
      <c r="N393" t="str">
        <f t="shared" si="28"/>
        <v>Monday</v>
      </c>
      <c r="O393" t="str">
        <f t="shared" si="29"/>
        <v>00:35:00</v>
      </c>
      <c r="P393">
        <f t="shared" si="30"/>
        <v>0</v>
      </c>
      <c r="Q393" t="str">
        <f>VLOOKUP(B393,'Analysis 1.3'!$AA$1:$AF$1454,5,FALSE)</f>
        <v>One time</v>
      </c>
      <c r="R393" t="str">
        <f>VLOOKUP(B393,'Analysis 1.3'!$AA$1:$AF$1454,6,FALSE)</f>
        <v>Passive</v>
      </c>
      <c r="S393">
        <f>VLOOKUP(B393,'Analysis 1.3'!$AA$1:$AF$1454,4,FALSE)</f>
        <v>111.95763888888905</v>
      </c>
    </row>
    <row r="394" spans="1:19" x14ac:dyDescent="0.3">
      <c r="A394">
        <v>1656749</v>
      </c>
      <c r="B394">
        <v>316</v>
      </c>
      <c r="C394" s="1" t="s">
        <v>113</v>
      </c>
      <c r="D394" s="3">
        <v>45083.013888888891</v>
      </c>
      <c r="E394" t="s">
        <v>97</v>
      </c>
      <c r="F394" t="s">
        <v>20</v>
      </c>
      <c r="G394">
        <v>7917</v>
      </c>
      <c r="H394" t="str">
        <f>VLOOKUP(B394,'Customers (2)'!$A$1:$F$2501,2,0)</f>
        <v>India</v>
      </c>
      <c r="I394" t="str">
        <f>VLOOKUP(B394,'Customers (2)'!$A$1:$F$2501,3,0)</f>
        <v>F</v>
      </c>
      <c r="J394">
        <f>VLOOKUP(B394,'Customers (2)'!$A$1:$F$2501,4,0)</f>
        <v>89</v>
      </c>
      <c r="K394" t="str">
        <f>VLOOKUP(B394,'Customers (2)'!$A$1:$F$2501,5,0)</f>
        <v>A</v>
      </c>
      <c r="L394" t="str">
        <f>VLOOKUP(B394,'Customers (2)'!$A$1:$F$2501,6,0)</f>
        <v>Senior</v>
      </c>
      <c r="M394" t="str">
        <f t="shared" si="27"/>
        <v>June</v>
      </c>
      <c r="N394" t="str">
        <f t="shared" si="28"/>
        <v>Tuesday</v>
      </c>
      <c r="O394" t="str">
        <f t="shared" si="29"/>
        <v>00:20:00</v>
      </c>
      <c r="P394">
        <f t="shared" si="30"/>
        <v>0</v>
      </c>
      <c r="Q394" t="str">
        <f>VLOOKUP(B394,'Analysis 1.3'!$AA$1:$AF$1454,5,FALSE)</f>
        <v>One time</v>
      </c>
      <c r="R394" t="str">
        <f>VLOOKUP(B394,'Analysis 1.3'!$AA$1:$AF$1454,6,FALSE)</f>
        <v>Lost</v>
      </c>
      <c r="S394">
        <f>VLOOKUP(B394,'Analysis 1.3'!$AA$1:$AF$1454,4,FALSE)</f>
        <v>208.96805555555329</v>
      </c>
    </row>
    <row r="395" spans="1:19" x14ac:dyDescent="0.3">
      <c r="A395">
        <v>251999</v>
      </c>
      <c r="B395">
        <v>317</v>
      </c>
      <c r="C395" s="1" t="s">
        <v>100</v>
      </c>
      <c r="D395" s="2">
        <v>45232.012499999997</v>
      </c>
      <c r="E395" t="s">
        <v>96</v>
      </c>
      <c r="F395" t="s">
        <v>73</v>
      </c>
      <c r="G395">
        <v>8817</v>
      </c>
      <c r="H395" t="str">
        <f>VLOOKUP(B395,'Customers (2)'!$A$1:$F$2501,2,0)</f>
        <v>France</v>
      </c>
      <c r="I395" t="str">
        <f>VLOOKUP(B395,'Customers (2)'!$A$1:$F$2501,3,0)</f>
        <v>M</v>
      </c>
      <c r="J395">
        <f>VLOOKUP(B395,'Customers (2)'!$A$1:$F$2501,4,0)</f>
        <v>24</v>
      </c>
      <c r="K395" t="str">
        <f>VLOOKUP(B395,'Customers (2)'!$A$1:$F$2501,5,0)</f>
        <v>A</v>
      </c>
      <c r="L395" t="str">
        <f>VLOOKUP(B395,'Customers (2)'!$A$1:$F$2501,6,0)</f>
        <v>Young</v>
      </c>
      <c r="M395" t="str">
        <f t="shared" si="27"/>
        <v>November</v>
      </c>
      <c r="N395" t="str">
        <f t="shared" si="28"/>
        <v>Thursday</v>
      </c>
      <c r="O395" t="str">
        <f t="shared" si="29"/>
        <v>00:18:00</v>
      </c>
      <c r="P395">
        <f t="shared" si="30"/>
        <v>0</v>
      </c>
      <c r="Q395" t="str">
        <f>VLOOKUP(B395,'Analysis 1.3'!$AA$1:$AF$1454,5,FALSE)</f>
        <v>One time</v>
      </c>
      <c r="R395" t="str">
        <f>VLOOKUP(B395,'Analysis 1.3'!$AA$1:$AF$1454,6,FALSE)</f>
        <v>Recent</v>
      </c>
      <c r="S395">
        <f>VLOOKUP(B395,'Analysis 1.3'!$AA$1:$AF$1454,4,FALSE)</f>
        <v>59.969444444446708</v>
      </c>
    </row>
    <row r="396" spans="1:19" x14ac:dyDescent="0.3">
      <c r="A396">
        <v>585616</v>
      </c>
      <c r="B396">
        <v>318</v>
      </c>
      <c r="C396" s="1" t="s">
        <v>113</v>
      </c>
      <c r="D396" s="2">
        <v>44966.01666666667</v>
      </c>
      <c r="E396" t="s">
        <v>96</v>
      </c>
      <c r="F396" t="s">
        <v>59</v>
      </c>
      <c r="G396">
        <v>7526</v>
      </c>
      <c r="H396" t="str">
        <f>VLOOKUP(B396,'Customers (2)'!$A$1:$F$2501,2,0)</f>
        <v>India</v>
      </c>
      <c r="I396" t="str">
        <f>VLOOKUP(B396,'Customers (2)'!$A$1:$F$2501,3,0)</f>
        <v>F</v>
      </c>
      <c r="J396">
        <f>VLOOKUP(B396,'Customers (2)'!$A$1:$F$2501,4,0)</f>
        <v>35</v>
      </c>
      <c r="K396" t="str">
        <f>VLOOKUP(B396,'Customers (2)'!$A$1:$F$2501,5,0)</f>
        <v>A</v>
      </c>
      <c r="L396" t="str">
        <f>VLOOKUP(B396,'Customers (2)'!$A$1:$F$2501,6,0)</f>
        <v>Middle</v>
      </c>
      <c r="M396" t="str">
        <f t="shared" si="27"/>
        <v>February</v>
      </c>
      <c r="N396" t="str">
        <f t="shared" si="28"/>
        <v>Thursday</v>
      </c>
      <c r="O396" t="str">
        <f t="shared" si="29"/>
        <v>00:24:00</v>
      </c>
      <c r="P396">
        <f t="shared" si="30"/>
        <v>0</v>
      </c>
      <c r="Q396" t="str">
        <f>VLOOKUP(B396,'Analysis 1.3'!$AA$1:$AF$1454,5,FALSE)</f>
        <v>Repeat</v>
      </c>
      <c r="R396" t="str">
        <f>VLOOKUP(B396,'Analysis 1.3'!$AA$1:$AF$1454,6,FALSE)</f>
        <v>Lost</v>
      </c>
      <c r="S396">
        <f>VLOOKUP(B396,'Analysis 1.3'!$AA$1:$AF$1454,4,FALSE)</f>
        <v>229.93194444444089</v>
      </c>
    </row>
    <row r="397" spans="1:19" x14ac:dyDescent="0.3">
      <c r="A397">
        <v>1001243</v>
      </c>
      <c r="B397">
        <v>318</v>
      </c>
      <c r="C397" s="1" t="s">
        <v>113</v>
      </c>
      <c r="D397" s="3">
        <v>45062.05</v>
      </c>
      <c r="E397" t="s">
        <v>191</v>
      </c>
      <c r="F397" t="s">
        <v>25</v>
      </c>
      <c r="G397">
        <v>3114</v>
      </c>
      <c r="H397" t="str">
        <f>VLOOKUP(B397,'Customers (2)'!$A$1:$F$2501,2,0)</f>
        <v>India</v>
      </c>
      <c r="I397" t="str">
        <f>VLOOKUP(B397,'Customers (2)'!$A$1:$F$2501,3,0)</f>
        <v>F</v>
      </c>
      <c r="J397">
        <f>VLOOKUP(B397,'Customers (2)'!$A$1:$F$2501,4,0)</f>
        <v>35</v>
      </c>
      <c r="K397" t="str">
        <f>VLOOKUP(B397,'Customers (2)'!$A$1:$F$2501,5,0)</f>
        <v>A</v>
      </c>
      <c r="L397" t="str">
        <f>VLOOKUP(B397,'Customers (2)'!$A$1:$F$2501,6,0)</f>
        <v>Middle</v>
      </c>
      <c r="M397" t="str">
        <f t="shared" si="27"/>
        <v>May</v>
      </c>
      <c r="N397" t="str">
        <f t="shared" si="28"/>
        <v>Tuesday</v>
      </c>
      <c r="O397" t="str">
        <f t="shared" si="29"/>
        <v>01:12:00</v>
      </c>
      <c r="P397">
        <f t="shared" si="30"/>
        <v>1</v>
      </c>
      <c r="Q397" t="str">
        <f>VLOOKUP(B397,'Analysis 1.3'!$AA$1:$AF$1454,5,FALSE)</f>
        <v>Repeat</v>
      </c>
      <c r="R397" t="str">
        <f>VLOOKUP(B397,'Analysis 1.3'!$AA$1:$AF$1454,6,FALSE)</f>
        <v>Lost</v>
      </c>
      <c r="S397">
        <f>VLOOKUP(B397,'Analysis 1.3'!$AA$1:$AF$1454,4,FALSE)</f>
        <v>229.93194444444089</v>
      </c>
    </row>
    <row r="398" spans="1:19" x14ac:dyDescent="0.3">
      <c r="A398">
        <v>501314</v>
      </c>
      <c r="B398">
        <v>319</v>
      </c>
      <c r="C398" s="1" t="s">
        <v>113</v>
      </c>
      <c r="D398" s="2">
        <v>44963.950694444444</v>
      </c>
      <c r="E398" t="s">
        <v>98</v>
      </c>
      <c r="F398" t="s">
        <v>4</v>
      </c>
      <c r="G398">
        <v>2512</v>
      </c>
      <c r="H398" t="str">
        <f>VLOOKUP(B398,'Customers (2)'!$A$1:$F$2501,2,0)</f>
        <v>India</v>
      </c>
      <c r="I398" t="str">
        <f>VLOOKUP(B398,'Customers (2)'!$A$1:$F$2501,3,0)</f>
        <v>F</v>
      </c>
      <c r="J398">
        <f>VLOOKUP(B398,'Customers (2)'!$A$1:$F$2501,4,0)</f>
        <v>39</v>
      </c>
      <c r="K398" t="str">
        <f>VLOOKUP(B398,'Customers (2)'!$A$1:$F$2501,5,0)</f>
        <v>A</v>
      </c>
      <c r="L398" t="str">
        <f>VLOOKUP(B398,'Customers (2)'!$A$1:$F$2501,6,0)</f>
        <v>Middle</v>
      </c>
      <c r="M398" t="str">
        <f t="shared" si="27"/>
        <v>February</v>
      </c>
      <c r="N398" t="str">
        <f t="shared" si="28"/>
        <v>Monday</v>
      </c>
      <c r="O398" t="str">
        <f t="shared" si="29"/>
        <v>22:49:00</v>
      </c>
      <c r="P398">
        <f t="shared" si="30"/>
        <v>22</v>
      </c>
      <c r="Q398" t="str">
        <f>VLOOKUP(B398,'Analysis 1.3'!$AA$1:$AF$1454,5,FALSE)</f>
        <v>Repeat</v>
      </c>
      <c r="R398" t="str">
        <f>VLOOKUP(B398,'Analysis 1.3'!$AA$1:$AF$1454,6,FALSE)</f>
        <v>Lost</v>
      </c>
      <c r="S398">
        <f>VLOOKUP(B398,'Analysis 1.3'!$AA$1:$AF$1454,4,FALSE)</f>
        <v>323.96597222222044</v>
      </c>
    </row>
    <row r="399" spans="1:19" x14ac:dyDescent="0.3">
      <c r="A399">
        <v>1240090</v>
      </c>
      <c r="B399">
        <v>319</v>
      </c>
      <c r="C399" s="1" t="s">
        <v>113</v>
      </c>
      <c r="D399" s="3">
        <v>44968.015972222223</v>
      </c>
      <c r="E399" t="s">
        <v>97</v>
      </c>
      <c r="F399" t="s">
        <v>44</v>
      </c>
      <c r="G399">
        <v>286</v>
      </c>
      <c r="H399" t="str">
        <f>VLOOKUP(B399,'Customers (2)'!$A$1:$F$2501,2,0)</f>
        <v>India</v>
      </c>
      <c r="I399" t="str">
        <f>VLOOKUP(B399,'Customers (2)'!$A$1:$F$2501,3,0)</f>
        <v>F</v>
      </c>
      <c r="J399">
        <f>VLOOKUP(B399,'Customers (2)'!$A$1:$F$2501,4,0)</f>
        <v>39</v>
      </c>
      <c r="K399" t="str">
        <f>VLOOKUP(B399,'Customers (2)'!$A$1:$F$2501,5,0)</f>
        <v>A</v>
      </c>
      <c r="L399" t="str">
        <f>VLOOKUP(B399,'Customers (2)'!$A$1:$F$2501,6,0)</f>
        <v>Middle</v>
      </c>
      <c r="M399" t="str">
        <f t="shared" si="27"/>
        <v>February</v>
      </c>
      <c r="N399" t="str">
        <f t="shared" si="28"/>
        <v>Saturday</v>
      </c>
      <c r="O399" t="str">
        <f t="shared" si="29"/>
        <v>00:23:00</v>
      </c>
      <c r="P399">
        <f t="shared" si="30"/>
        <v>0</v>
      </c>
      <c r="Q399" t="str">
        <f>VLOOKUP(B399,'Analysis 1.3'!$AA$1:$AF$1454,5,FALSE)</f>
        <v>Repeat</v>
      </c>
      <c r="R399" t="str">
        <f>VLOOKUP(B399,'Analysis 1.3'!$AA$1:$AF$1454,6,FALSE)</f>
        <v>Lost</v>
      </c>
      <c r="S399">
        <f>VLOOKUP(B399,'Analysis 1.3'!$AA$1:$AF$1454,4,FALSE)</f>
        <v>323.96597222222044</v>
      </c>
    </row>
    <row r="400" spans="1:19" x14ac:dyDescent="0.3">
      <c r="A400">
        <v>1387867</v>
      </c>
      <c r="B400">
        <v>322</v>
      </c>
      <c r="C400" s="1" t="s">
        <v>113</v>
      </c>
      <c r="D400" s="3">
        <v>45068.05</v>
      </c>
      <c r="E400" t="s">
        <v>98</v>
      </c>
      <c r="F400" t="s">
        <v>4</v>
      </c>
      <c r="G400">
        <v>7080</v>
      </c>
      <c r="H400" t="str">
        <f>VLOOKUP(B400,'Customers (2)'!$A$1:$F$2501,2,0)</f>
        <v>India</v>
      </c>
      <c r="I400" t="str">
        <f>VLOOKUP(B400,'Customers (2)'!$A$1:$F$2501,3,0)</f>
        <v>M</v>
      </c>
      <c r="J400">
        <f>VLOOKUP(B400,'Customers (2)'!$A$1:$F$2501,4,0)</f>
        <v>22</v>
      </c>
      <c r="K400" t="str">
        <f>VLOOKUP(B400,'Customers (2)'!$A$1:$F$2501,5,0)</f>
        <v>A</v>
      </c>
      <c r="L400" t="str">
        <f>VLOOKUP(B400,'Customers (2)'!$A$1:$F$2501,6,0)</f>
        <v>Young</v>
      </c>
      <c r="M400" t="str">
        <f t="shared" si="27"/>
        <v>May</v>
      </c>
      <c r="N400" t="str">
        <f t="shared" si="28"/>
        <v>Monday</v>
      </c>
      <c r="O400" t="str">
        <f t="shared" si="29"/>
        <v>01:12:00</v>
      </c>
      <c r="P400">
        <f t="shared" si="30"/>
        <v>1</v>
      </c>
      <c r="Q400" t="str">
        <f>VLOOKUP(B400,'Analysis 1.3'!$AA$1:$AF$1454,5,FALSE)</f>
        <v>One time</v>
      </c>
      <c r="R400" t="str">
        <f>VLOOKUP(B400,'Analysis 1.3'!$AA$1:$AF$1454,6,FALSE)</f>
        <v>Lost</v>
      </c>
      <c r="S400">
        <f>VLOOKUP(B400,'Analysis 1.3'!$AA$1:$AF$1454,4,FALSE)</f>
        <v>223.93194444444089</v>
      </c>
    </row>
    <row r="401" spans="1:19" x14ac:dyDescent="0.3">
      <c r="A401">
        <v>334028</v>
      </c>
      <c r="B401">
        <v>323</v>
      </c>
      <c r="C401" s="1" t="s">
        <v>100</v>
      </c>
      <c r="D401" s="2">
        <v>45114.056250000001</v>
      </c>
      <c r="E401" t="s">
        <v>97</v>
      </c>
      <c r="F401" t="s">
        <v>49</v>
      </c>
      <c r="G401">
        <v>9365</v>
      </c>
      <c r="H401" t="str">
        <f>VLOOKUP(B401,'Customers (2)'!$A$1:$F$2501,2,0)</f>
        <v>France</v>
      </c>
      <c r="I401" t="str">
        <f>VLOOKUP(B401,'Customers (2)'!$A$1:$F$2501,3,0)</f>
        <v>M</v>
      </c>
      <c r="J401">
        <f>VLOOKUP(B401,'Customers (2)'!$A$1:$F$2501,4,0)</f>
        <v>49</v>
      </c>
      <c r="K401" t="str">
        <f>VLOOKUP(B401,'Customers (2)'!$A$1:$F$2501,5,0)</f>
        <v>A</v>
      </c>
      <c r="L401" t="str">
        <f>VLOOKUP(B401,'Customers (2)'!$A$1:$F$2501,6,0)</f>
        <v>Middle</v>
      </c>
      <c r="M401" t="str">
        <f t="shared" si="27"/>
        <v>July</v>
      </c>
      <c r="N401" t="str">
        <f t="shared" si="28"/>
        <v>Friday</v>
      </c>
      <c r="O401" t="str">
        <f t="shared" si="29"/>
        <v>01:21:00</v>
      </c>
      <c r="P401">
        <f t="shared" si="30"/>
        <v>1</v>
      </c>
      <c r="Q401" t="str">
        <f>VLOOKUP(B401,'Analysis 1.3'!$AA$1:$AF$1454,5,FALSE)</f>
        <v>Repeat</v>
      </c>
      <c r="R401" t="str">
        <f>VLOOKUP(B401,'Analysis 1.3'!$AA$1:$AF$1454,6,FALSE)</f>
        <v>Passive</v>
      </c>
      <c r="S401">
        <f>VLOOKUP(B401,'Analysis 1.3'!$AA$1:$AF$1454,4,FALSE)</f>
        <v>157.97916666666424</v>
      </c>
    </row>
    <row r="402" spans="1:19" x14ac:dyDescent="0.3">
      <c r="A402">
        <v>1179872</v>
      </c>
      <c r="B402">
        <v>323</v>
      </c>
      <c r="C402" s="1" t="s">
        <v>100</v>
      </c>
      <c r="D402" s="3">
        <v>45134.00277777778</v>
      </c>
      <c r="E402" t="s">
        <v>97</v>
      </c>
      <c r="F402" t="s">
        <v>27</v>
      </c>
      <c r="G402">
        <v>6228</v>
      </c>
      <c r="H402" t="str">
        <f>VLOOKUP(B402,'Customers (2)'!$A$1:$F$2501,2,0)</f>
        <v>France</v>
      </c>
      <c r="I402" t="str">
        <f>VLOOKUP(B402,'Customers (2)'!$A$1:$F$2501,3,0)</f>
        <v>M</v>
      </c>
      <c r="J402">
        <f>VLOOKUP(B402,'Customers (2)'!$A$1:$F$2501,4,0)</f>
        <v>49</v>
      </c>
      <c r="K402" t="str">
        <f>VLOOKUP(B402,'Customers (2)'!$A$1:$F$2501,5,0)</f>
        <v>A</v>
      </c>
      <c r="L402" t="str">
        <f>VLOOKUP(B402,'Customers (2)'!$A$1:$F$2501,6,0)</f>
        <v>Middle</v>
      </c>
      <c r="M402" t="str">
        <f t="shared" si="27"/>
        <v>July</v>
      </c>
      <c r="N402" t="str">
        <f t="shared" si="28"/>
        <v>Thursday</v>
      </c>
      <c r="O402" t="str">
        <f t="shared" si="29"/>
        <v>00:04:00</v>
      </c>
      <c r="P402">
        <f t="shared" si="30"/>
        <v>0</v>
      </c>
      <c r="Q402" t="str">
        <f>VLOOKUP(B402,'Analysis 1.3'!$AA$1:$AF$1454,5,FALSE)</f>
        <v>Repeat</v>
      </c>
      <c r="R402" t="str">
        <f>VLOOKUP(B402,'Analysis 1.3'!$AA$1:$AF$1454,6,FALSE)</f>
        <v>Passive</v>
      </c>
      <c r="S402">
        <f>VLOOKUP(B402,'Analysis 1.3'!$AA$1:$AF$1454,4,FALSE)</f>
        <v>157.97916666666424</v>
      </c>
    </row>
    <row r="403" spans="1:19" x14ac:dyDescent="0.3">
      <c r="A403">
        <v>535104</v>
      </c>
      <c r="B403">
        <v>324</v>
      </c>
      <c r="C403" s="1" t="s">
        <v>101</v>
      </c>
      <c r="D403" s="2">
        <v>45229.967361111114</v>
      </c>
      <c r="E403" t="s">
        <v>191</v>
      </c>
      <c r="F403" t="s">
        <v>44</v>
      </c>
      <c r="G403">
        <v>7237</v>
      </c>
      <c r="H403" t="str">
        <f>VLOOKUP(B403,'Customers (2)'!$A$1:$F$2501,2,0)</f>
        <v>Australia</v>
      </c>
      <c r="I403" t="str">
        <f>VLOOKUP(B403,'Customers (2)'!$A$1:$F$2501,3,0)</f>
        <v>F</v>
      </c>
      <c r="J403">
        <f>VLOOKUP(B403,'Customers (2)'!$A$1:$F$2501,4,0)</f>
        <v>28</v>
      </c>
      <c r="K403" t="str">
        <f>VLOOKUP(B403,'Customers (2)'!$A$1:$F$2501,5,0)</f>
        <v>A</v>
      </c>
      <c r="L403" t="str">
        <f>VLOOKUP(B403,'Customers (2)'!$A$1:$F$2501,6,0)</f>
        <v>Young</v>
      </c>
      <c r="M403" t="str">
        <f t="shared" si="27"/>
        <v>October</v>
      </c>
      <c r="N403" t="str">
        <f t="shared" si="28"/>
        <v>Monday</v>
      </c>
      <c r="O403" t="str">
        <f t="shared" si="29"/>
        <v>23:13:00</v>
      </c>
      <c r="P403">
        <f t="shared" si="30"/>
        <v>23</v>
      </c>
      <c r="Q403" t="str">
        <f>VLOOKUP(B403,'Analysis 1.3'!$AA$1:$AF$1454,5,FALSE)</f>
        <v>Repeat</v>
      </c>
      <c r="R403" t="str">
        <f>VLOOKUP(B403,'Analysis 1.3'!$AA$1:$AF$1454,6,FALSE)</f>
        <v>Recent</v>
      </c>
      <c r="S403">
        <f>VLOOKUP(B403,'Analysis 1.3'!$AA$1:$AF$1454,4,FALSE)</f>
        <v>62.014583333329938</v>
      </c>
    </row>
    <row r="404" spans="1:19" x14ac:dyDescent="0.3">
      <c r="A404">
        <v>1004737</v>
      </c>
      <c r="B404">
        <v>324</v>
      </c>
      <c r="C404" s="1" t="s">
        <v>101</v>
      </c>
      <c r="D404" s="3">
        <v>45144.083333333336</v>
      </c>
      <c r="E404" t="s">
        <v>96</v>
      </c>
      <c r="F404" t="s">
        <v>14</v>
      </c>
      <c r="G404">
        <v>9848</v>
      </c>
      <c r="H404" t="str">
        <f>VLOOKUP(B404,'Customers (2)'!$A$1:$F$2501,2,0)</f>
        <v>Australia</v>
      </c>
      <c r="I404" t="str">
        <f>VLOOKUP(B404,'Customers (2)'!$A$1:$F$2501,3,0)</f>
        <v>F</v>
      </c>
      <c r="J404">
        <f>VLOOKUP(B404,'Customers (2)'!$A$1:$F$2501,4,0)</f>
        <v>28</v>
      </c>
      <c r="K404" t="str">
        <f>VLOOKUP(B404,'Customers (2)'!$A$1:$F$2501,5,0)</f>
        <v>A</v>
      </c>
      <c r="L404" t="str">
        <f>VLOOKUP(B404,'Customers (2)'!$A$1:$F$2501,6,0)</f>
        <v>Young</v>
      </c>
      <c r="M404" t="str">
        <f t="shared" si="27"/>
        <v>August</v>
      </c>
      <c r="N404" t="str">
        <f t="shared" si="28"/>
        <v>Sunday</v>
      </c>
      <c r="O404" t="str">
        <f t="shared" si="29"/>
        <v>02:00:00</v>
      </c>
      <c r="P404">
        <f t="shared" si="30"/>
        <v>2</v>
      </c>
      <c r="Q404" t="str">
        <f>VLOOKUP(B404,'Analysis 1.3'!$AA$1:$AF$1454,5,FALSE)</f>
        <v>Repeat</v>
      </c>
      <c r="R404" t="str">
        <f>VLOOKUP(B404,'Analysis 1.3'!$AA$1:$AF$1454,6,FALSE)</f>
        <v>Recent</v>
      </c>
      <c r="S404">
        <f>VLOOKUP(B404,'Analysis 1.3'!$AA$1:$AF$1454,4,FALSE)</f>
        <v>62.014583333329938</v>
      </c>
    </row>
    <row r="405" spans="1:19" x14ac:dyDescent="0.3">
      <c r="A405">
        <v>196148</v>
      </c>
      <c r="B405">
        <v>325</v>
      </c>
      <c r="C405" s="1" t="s">
        <v>100</v>
      </c>
      <c r="D405" s="2">
        <v>44941.04791666667</v>
      </c>
      <c r="E405" t="s">
        <v>98</v>
      </c>
      <c r="F405" t="s">
        <v>66</v>
      </c>
      <c r="G405">
        <v>8010</v>
      </c>
      <c r="H405" t="str">
        <f>VLOOKUP(B405,'Customers (2)'!$A$1:$F$2501,2,0)</f>
        <v>France</v>
      </c>
      <c r="I405" t="str">
        <f>VLOOKUP(B405,'Customers (2)'!$A$1:$F$2501,3,0)</f>
        <v>M</v>
      </c>
      <c r="J405">
        <f>VLOOKUP(B405,'Customers (2)'!$A$1:$F$2501,4,0)</f>
        <v>30</v>
      </c>
      <c r="K405" t="str">
        <f>VLOOKUP(B405,'Customers (2)'!$A$1:$F$2501,5,0)</f>
        <v>A</v>
      </c>
      <c r="L405" t="str">
        <f>VLOOKUP(B405,'Customers (2)'!$A$1:$F$2501,6,0)</f>
        <v>Young</v>
      </c>
      <c r="M405" t="str">
        <f t="shared" si="27"/>
        <v>January</v>
      </c>
      <c r="N405" t="str">
        <f t="shared" si="28"/>
        <v>Sunday</v>
      </c>
      <c r="O405" t="str">
        <f t="shared" si="29"/>
        <v>01:09:00</v>
      </c>
      <c r="P405">
        <f t="shared" si="30"/>
        <v>1</v>
      </c>
      <c r="Q405" t="str">
        <f>VLOOKUP(B405,'Analysis 1.3'!$AA$1:$AF$1454,5,FALSE)</f>
        <v>One time</v>
      </c>
      <c r="R405" t="str">
        <f>VLOOKUP(B405,'Analysis 1.3'!$AA$1:$AF$1454,6,FALSE)</f>
        <v>Lost</v>
      </c>
      <c r="S405">
        <f>VLOOKUP(B405,'Analysis 1.3'!$AA$1:$AF$1454,4,FALSE)</f>
        <v>350.93402777777374</v>
      </c>
    </row>
    <row r="406" spans="1:19" x14ac:dyDescent="0.3">
      <c r="A406">
        <v>401745</v>
      </c>
      <c r="B406">
        <v>327</v>
      </c>
      <c r="C406" s="1" t="s">
        <v>113</v>
      </c>
      <c r="D406" s="2">
        <v>45102.954861111109</v>
      </c>
      <c r="E406" t="s">
        <v>191</v>
      </c>
      <c r="F406" t="s">
        <v>33</v>
      </c>
      <c r="G406">
        <v>166</v>
      </c>
      <c r="H406" t="str">
        <f>VLOOKUP(B406,'Customers (2)'!$A$1:$F$2501,2,0)</f>
        <v>India</v>
      </c>
      <c r="I406" t="str">
        <f>VLOOKUP(B406,'Customers (2)'!$A$1:$F$2501,3,0)</f>
        <v>F</v>
      </c>
      <c r="J406">
        <f>VLOOKUP(B406,'Customers (2)'!$A$1:$F$2501,4,0)</f>
        <v>32</v>
      </c>
      <c r="K406" t="str">
        <f>VLOOKUP(B406,'Customers (2)'!$A$1:$F$2501,5,0)</f>
        <v>A</v>
      </c>
      <c r="L406" t="str">
        <f>VLOOKUP(B406,'Customers (2)'!$A$1:$F$2501,6,0)</f>
        <v>Young</v>
      </c>
      <c r="M406" t="str">
        <f t="shared" si="27"/>
        <v>June</v>
      </c>
      <c r="N406" t="str">
        <f t="shared" si="28"/>
        <v>Sunday</v>
      </c>
      <c r="O406" t="str">
        <f t="shared" si="29"/>
        <v>22:55:00</v>
      </c>
      <c r="P406">
        <f t="shared" si="30"/>
        <v>22</v>
      </c>
      <c r="Q406" t="str">
        <f>VLOOKUP(B406,'Analysis 1.3'!$AA$1:$AF$1454,5,FALSE)</f>
        <v>Repeat</v>
      </c>
      <c r="R406" t="str">
        <f>VLOOKUP(B406,'Analysis 1.3'!$AA$1:$AF$1454,6,FALSE)</f>
        <v>Recent</v>
      </c>
      <c r="S406">
        <f>VLOOKUP(B406,'Analysis 1.3'!$AA$1:$AF$1454,4,FALSE)</f>
        <v>11.995833333334303</v>
      </c>
    </row>
    <row r="407" spans="1:19" x14ac:dyDescent="0.3">
      <c r="A407">
        <v>881346</v>
      </c>
      <c r="B407">
        <v>327</v>
      </c>
      <c r="C407" s="1" t="s">
        <v>113</v>
      </c>
      <c r="D407" s="3">
        <v>45279.986111111109</v>
      </c>
      <c r="E407" t="s">
        <v>96</v>
      </c>
      <c r="F407" t="s">
        <v>69</v>
      </c>
      <c r="G407">
        <v>8816</v>
      </c>
      <c r="H407" t="str">
        <f>VLOOKUP(B407,'Customers (2)'!$A$1:$F$2501,2,0)</f>
        <v>India</v>
      </c>
      <c r="I407" t="str">
        <f>VLOOKUP(B407,'Customers (2)'!$A$1:$F$2501,3,0)</f>
        <v>F</v>
      </c>
      <c r="J407">
        <f>VLOOKUP(B407,'Customers (2)'!$A$1:$F$2501,4,0)</f>
        <v>32</v>
      </c>
      <c r="K407" t="str">
        <f>VLOOKUP(B407,'Customers (2)'!$A$1:$F$2501,5,0)</f>
        <v>A</v>
      </c>
      <c r="L407" t="str">
        <f>VLOOKUP(B407,'Customers (2)'!$A$1:$F$2501,6,0)</f>
        <v>Young</v>
      </c>
      <c r="M407" t="str">
        <f t="shared" si="27"/>
        <v>December</v>
      </c>
      <c r="N407" t="str">
        <f t="shared" si="28"/>
        <v>Tuesday</v>
      </c>
      <c r="O407" t="str">
        <f t="shared" si="29"/>
        <v>23:40:00</v>
      </c>
      <c r="P407">
        <f t="shared" si="30"/>
        <v>23</v>
      </c>
      <c r="Q407" t="str">
        <f>VLOOKUP(B407,'Analysis 1.3'!$AA$1:$AF$1454,5,FALSE)</f>
        <v>Repeat</v>
      </c>
      <c r="R407" t="str">
        <f>VLOOKUP(B407,'Analysis 1.3'!$AA$1:$AF$1454,6,FALSE)</f>
        <v>Recent</v>
      </c>
      <c r="S407">
        <f>VLOOKUP(B407,'Analysis 1.3'!$AA$1:$AF$1454,4,FALSE)</f>
        <v>11.995833333334303</v>
      </c>
    </row>
    <row r="408" spans="1:19" x14ac:dyDescent="0.3">
      <c r="A408">
        <v>1033000</v>
      </c>
      <c r="B408">
        <v>327</v>
      </c>
      <c r="C408" s="1" t="s">
        <v>113</v>
      </c>
      <c r="D408" s="3">
        <v>44995.976388888892</v>
      </c>
      <c r="E408" t="s">
        <v>191</v>
      </c>
      <c r="F408" t="s">
        <v>43</v>
      </c>
      <c r="G408">
        <v>3478</v>
      </c>
      <c r="H408" t="str">
        <f>VLOOKUP(B408,'Customers (2)'!$A$1:$F$2501,2,0)</f>
        <v>India</v>
      </c>
      <c r="I408" t="str">
        <f>VLOOKUP(B408,'Customers (2)'!$A$1:$F$2501,3,0)</f>
        <v>F</v>
      </c>
      <c r="J408">
        <f>VLOOKUP(B408,'Customers (2)'!$A$1:$F$2501,4,0)</f>
        <v>32</v>
      </c>
      <c r="K408" t="str">
        <f>VLOOKUP(B408,'Customers (2)'!$A$1:$F$2501,5,0)</f>
        <v>A</v>
      </c>
      <c r="L408" t="str">
        <f>VLOOKUP(B408,'Customers (2)'!$A$1:$F$2501,6,0)</f>
        <v>Young</v>
      </c>
      <c r="M408" t="str">
        <f t="shared" si="27"/>
        <v>March</v>
      </c>
      <c r="N408" t="str">
        <f t="shared" si="28"/>
        <v>Friday</v>
      </c>
      <c r="O408" t="str">
        <f t="shared" si="29"/>
        <v>23:26:00</v>
      </c>
      <c r="P408">
        <f t="shared" si="30"/>
        <v>23</v>
      </c>
      <c r="Q408" t="str">
        <f>VLOOKUP(B408,'Analysis 1.3'!$AA$1:$AF$1454,5,FALSE)</f>
        <v>Repeat</v>
      </c>
      <c r="R408" t="str">
        <f>VLOOKUP(B408,'Analysis 1.3'!$AA$1:$AF$1454,6,FALSE)</f>
        <v>Recent</v>
      </c>
      <c r="S408">
        <f>VLOOKUP(B408,'Analysis 1.3'!$AA$1:$AF$1454,4,FALSE)</f>
        <v>11.995833333334303</v>
      </c>
    </row>
    <row r="409" spans="1:19" x14ac:dyDescent="0.3">
      <c r="A409">
        <v>1129422</v>
      </c>
      <c r="B409">
        <v>327</v>
      </c>
      <c r="C409" s="1" t="s">
        <v>113</v>
      </c>
      <c r="D409" s="3">
        <v>45220.05972222222</v>
      </c>
      <c r="E409" t="s">
        <v>98</v>
      </c>
      <c r="F409" t="s">
        <v>17</v>
      </c>
      <c r="G409">
        <v>1595</v>
      </c>
      <c r="H409" t="str">
        <f>VLOOKUP(B409,'Customers (2)'!$A$1:$F$2501,2,0)</f>
        <v>India</v>
      </c>
      <c r="I409" t="str">
        <f>VLOOKUP(B409,'Customers (2)'!$A$1:$F$2501,3,0)</f>
        <v>F</v>
      </c>
      <c r="J409">
        <f>VLOOKUP(B409,'Customers (2)'!$A$1:$F$2501,4,0)</f>
        <v>32</v>
      </c>
      <c r="K409" t="str">
        <f>VLOOKUP(B409,'Customers (2)'!$A$1:$F$2501,5,0)</f>
        <v>A</v>
      </c>
      <c r="L409" t="str">
        <f>VLOOKUP(B409,'Customers (2)'!$A$1:$F$2501,6,0)</f>
        <v>Young</v>
      </c>
      <c r="M409" t="str">
        <f t="shared" si="27"/>
        <v>October</v>
      </c>
      <c r="N409" t="str">
        <f t="shared" si="28"/>
        <v>Saturday</v>
      </c>
      <c r="O409" t="str">
        <f t="shared" si="29"/>
        <v>01:26:00</v>
      </c>
      <c r="P409">
        <f t="shared" si="30"/>
        <v>1</v>
      </c>
      <c r="Q409" t="str">
        <f>VLOOKUP(B409,'Analysis 1.3'!$AA$1:$AF$1454,5,FALSE)</f>
        <v>Repeat</v>
      </c>
      <c r="R409" t="str">
        <f>VLOOKUP(B409,'Analysis 1.3'!$AA$1:$AF$1454,6,FALSE)</f>
        <v>Recent</v>
      </c>
      <c r="S409">
        <f>VLOOKUP(B409,'Analysis 1.3'!$AA$1:$AF$1454,4,FALSE)</f>
        <v>11.995833333334303</v>
      </c>
    </row>
    <row r="410" spans="1:19" x14ac:dyDescent="0.3">
      <c r="A410">
        <v>1548655</v>
      </c>
      <c r="B410">
        <v>327</v>
      </c>
      <c r="C410" s="1" t="s">
        <v>113</v>
      </c>
      <c r="D410" s="3">
        <v>45159.031944444447</v>
      </c>
      <c r="E410" t="s">
        <v>98</v>
      </c>
      <c r="F410" t="s">
        <v>22</v>
      </c>
      <c r="G410">
        <v>8582</v>
      </c>
      <c r="H410" t="str">
        <f>VLOOKUP(B410,'Customers (2)'!$A$1:$F$2501,2,0)</f>
        <v>India</v>
      </c>
      <c r="I410" t="str">
        <f>VLOOKUP(B410,'Customers (2)'!$A$1:$F$2501,3,0)</f>
        <v>F</v>
      </c>
      <c r="J410">
        <f>VLOOKUP(B410,'Customers (2)'!$A$1:$F$2501,4,0)</f>
        <v>32</v>
      </c>
      <c r="K410" t="str">
        <f>VLOOKUP(B410,'Customers (2)'!$A$1:$F$2501,5,0)</f>
        <v>A</v>
      </c>
      <c r="L410" t="str">
        <f>VLOOKUP(B410,'Customers (2)'!$A$1:$F$2501,6,0)</f>
        <v>Young</v>
      </c>
      <c r="M410" t="str">
        <f t="shared" si="27"/>
        <v>August</v>
      </c>
      <c r="N410" t="str">
        <f t="shared" si="28"/>
        <v>Monday</v>
      </c>
      <c r="O410" t="str">
        <f t="shared" si="29"/>
        <v>00:46:00</v>
      </c>
      <c r="P410">
        <f t="shared" si="30"/>
        <v>0</v>
      </c>
      <c r="Q410" t="str">
        <f>VLOOKUP(B410,'Analysis 1.3'!$AA$1:$AF$1454,5,FALSE)</f>
        <v>Repeat</v>
      </c>
      <c r="R410" t="str">
        <f>VLOOKUP(B410,'Analysis 1.3'!$AA$1:$AF$1454,6,FALSE)</f>
        <v>Recent</v>
      </c>
      <c r="S410">
        <f>VLOOKUP(B410,'Analysis 1.3'!$AA$1:$AF$1454,4,FALSE)</f>
        <v>11.995833333334303</v>
      </c>
    </row>
    <row r="411" spans="1:19" x14ac:dyDescent="0.3">
      <c r="A411">
        <v>628945</v>
      </c>
      <c r="B411">
        <v>329</v>
      </c>
      <c r="C411" s="1" t="s">
        <v>105</v>
      </c>
      <c r="D411" s="2">
        <v>45097.055555555555</v>
      </c>
      <c r="E411" t="s">
        <v>98</v>
      </c>
      <c r="F411" t="s">
        <v>33</v>
      </c>
      <c r="G411">
        <v>7750</v>
      </c>
      <c r="H411" t="str">
        <f>VLOOKUP(B411,'Customers (2)'!$A$1:$F$2501,2,0)</f>
        <v>Spain</v>
      </c>
      <c r="I411" t="str">
        <f>VLOOKUP(B411,'Customers (2)'!$A$1:$F$2501,3,0)</f>
        <v>F</v>
      </c>
      <c r="J411">
        <f>VLOOKUP(B411,'Customers (2)'!$A$1:$F$2501,4,0)</f>
        <v>55</v>
      </c>
      <c r="K411" t="str">
        <f>VLOOKUP(B411,'Customers (2)'!$A$1:$F$2501,5,0)</f>
        <v>A</v>
      </c>
      <c r="L411" t="str">
        <f>VLOOKUP(B411,'Customers (2)'!$A$1:$F$2501,6,0)</f>
        <v>Middle</v>
      </c>
      <c r="M411" t="str">
        <f t="shared" si="27"/>
        <v>June</v>
      </c>
      <c r="N411" t="str">
        <f t="shared" si="28"/>
        <v>Tuesday</v>
      </c>
      <c r="O411" t="str">
        <f t="shared" si="29"/>
        <v>01:20:00</v>
      </c>
      <c r="P411">
        <f t="shared" si="30"/>
        <v>1</v>
      </c>
      <c r="Q411" t="str">
        <f>VLOOKUP(B411,'Analysis 1.3'!$AA$1:$AF$1454,5,FALSE)</f>
        <v>Repeat</v>
      </c>
      <c r="R411" t="str">
        <f>VLOOKUP(B411,'Analysis 1.3'!$AA$1:$AF$1454,6,FALSE)</f>
        <v>Lost</v>
      </c>
      <c r="S411">
        <f>VLOOKUP(B411,'Analysis 1.3'!$AA$1:$AF$1454,4,FALSE)</f>
        <v>194.92638888888905</v>
      </c>
    </row>
    <row r="412" spans="1:19" x14ac:dyDescent="0.3">
      <c r="A412">
        <v>1665250</v>
      </c>
      <c r="B412">
        <v>329</v>
      </c>
      <c r="C412" s="1" t="s">
        <v>105</v>
      </c>
      <c r="D412" s="3">
        <v>45048.022222222222</v>
      </c>
      <c r="E412" t="s">
        <v>191</v>
      </c>
      <c r="F412" t="s">
        <v>41</v>
      </c>
      <c r="G412">
        <v>6153</v>
      </c>
      <c r="H412" t="str">
        <f>VLOOKUP(B412,'Customers (2)'!$A$1:$F$2501,2,0)</f>
        <v>Spain</v>
      </c>
      <c r="I412" t="str">
        <f>VLOOKUP(B412,'Customers (2)'!$A$1:$F$2501,3,0)</f>
        <v>F</v>
      </c>
      <c r="J412">
        <f>VLOOKUP(B412,'Customers (2)'!$A$1:$F$2501,4,0)</f>
        <v>55</v>
      </c>
      <c r="K412" t="str">
        <f>VLOOKUP(B412,'Customers (2)'!$A$1:$F$2501,5,0)</f>
        <v>A</v>
      </c>
      <c r="L412" t="str">
        <f>VLOOKUP(B412,'Customers (2)'!$A$1:$F$2501,6,0)</f>
        <v>Middle</v>
      </c>
      <c r="M412" t="str">
        <f t="shared" si="27"/>
        <v>May</v>
      </c>
      <c r="N412" t="str">
        <f t="shared" si="28"/>
        <v>Tuesday</v>
      </c>
      <c r="O412" t="str">
        <f t="shared" si="29"/>
        <v>00:32:00</v>
      </c>
      <c r="P412">
        <f t="shared" si="30"/>
        <v>0</v>
      </c>
      <c r="Q412" t="str">
        <f>VLOOKUP(B412,'Analysis 1.3'!$AA$1:$AF$1454,5,FALSE)</f>
        <v>Repeat</v>
      </c>
      <c r="R412" t="str">
        <f>VLOOKUP(B412,'Analysis 1.3'!$AA$1:$AF$1454,6,FALSE)</f>
        <v>Lost</v>
      </c>
      <c r="S412">
        <f>VLOOKUP(B412,'Analysis 1.3'!$AA$1:$AF$1454,4,FALSE)</f>
        <v>194.92638888888905</v>
      </c>
    </row>
    <row r="413" spans="1:19" x14ac:dyDescent="0.3">
      <c r="A413">
        <v>607197</v>
      </c>
      <c r="B413">
        <v>330</v>
      </c>
      <c r="C413" s="1" t="s">
        <v>113</v>
      </c>
      <c r="D413" s="2">
        <v>45278.976388888892</v>
      </c>
      <c r="E413" t="s">
        <v>98</v>
      </c>
      <c r="F413" t="s">
        <v>29</v>
      </c>
      <c r="G413">
        <v>793</v>
      </c>
      <c r="H413" t="str">
        <f>VLOOKUP(B413,'Customers (2)'!$A$1:$F$2501,2,0)</f>
        <v>India</v>
      </c>
      <c r="I413" t="str">
        <f>VLOOKUP(B413,'Customers (2)'!$A$1:$F$2501,3,0)</f>
        <v>F</v>
      </c>
      <c r="J413">
        <f>VLOOKUP(B413,'Customers (2)'!$A$1:$F$2501,4,0)</f>
        <v>43</v>
      </c>
      <c r="K413" t="str">
        <f>VLOOKUP(B413,'Customers (2)'!$A$1:$F$2501,5,0)</f>
        <v>A</v>
      </c>
      <c r="L413" t="str">
        <f>VLOOKUP(B413,'Customers (2)'!$A$1:$F$2501,6,0)</f>
        <v>Middle</v>
      </c>
      <c r="M413" t="str">
        <f t="shared" si="27"/>
        <v>December</v>
      </c>
      <c r="N413" t="str">
        <f t="shared" si="28"/>
        <v>Monday</v>
      </c>
      <c r="O413" t="str">
        <f t="shared" si="29"/>
        <v>23:26:00</v>
      </c>
      <c r="P413">
        <f t="shared" si="30"/>
        <v>23</v>
      </c>
      <c r="Q413" t="str">
        <f>VLOOKUP(B413,'Analysis 1.3'!$AA$1:$AF$1454,5,FALSE)</f>
        <v>Repeat</v>
      </c>
      <c r="R413" t="str">
        <f>VLOOKUP(B413,'Analysis 1.3'!$AA$1:$AF$1454,6,FALSE)</f>
        <v>Recent</v>
      </c>
      <c r="S413">
        <f>VLOOKUP(B413,'Analysis 1.3'!$AA$1:$AF$1454,4,FALSE)</f>
        <v>6.952777777776646</v>
      </c>
    </row>
    <row r="414" spans="1:19" x14ac:dyDescent="0.3">
      <c r="A414">
        <v>627652</v>
      </c>
      <c r="B414">
        <v>330</v>
      </c>
      <c r="C414" s="1" t="s">
        <v>113</v>
      </c>
      <c r="D414" s="2">
        <v>45285.029166666667</v>
      </c>
      <c r="E414" t="s">
        <v>96</v>
      </c>
      <c r="F414" t="s">
        <v>60</v>
      </c>
      <c r="G414">
        <v>4651</v>
      </c>
      <c r="H414" t="str">
        <f>VLOOKUP(B414,'Customers (2)'!$A$1:$F$2501,2,0)</f>
        <v>India</v>
      </c>
      <c r="I414" t="str">
        <f>VLOOKUP(B414,'Customers (2)'!$A$1:$F$2501,3,0)</f>
        <v>F</v>
      </c>
      <c r="J414">
        <f>VLOOKUP(B414,'Customers (2)'!$A$1:$F$2501,4,0)</f>
        <v>43</v>
      </c>
      <c r="K414" t="str">
        <f>VLOOKUP(B414,'Customers (2)'!$A$1:$F$2501,5,0)</f>
        <v>A</v>
      </c>
      <c r="L414" t="str">
        <f>VLOOKUP(B414,'Customers (2)'!$A$1:$F$2501,6,0)</f>
        <v>Middle</v>
      </c>
      <c r="M414" t="str">
        <f t="shared" si="27"/>
        <v>December</v>
      </c>
      <c r="N414" t="str">
        <f t="shared" si="28"/>
        <v>Monday</v>
      </c>
      <c r="O414" t="str">
        <f t="shared" si="29"/>
        <v>00:42:00</v>
      </c>
      <c r="P414">
        <f t="shared" si="30"/>
        <v>0</v>
      </c>
      <c r="Q414" t="str">
        <f>VLOOKUP(B414,'Analysis 1.3'!$AA$1:$AF$1454,5,FALSE)</f>
        <v>Repeat</v>
      </c>
      <c r="R414" t="str">
        <f>VLOOKUP(B414,'Analysis 1.3'!$AA$1:$AF$1454,6,FALSE)</f>
        <v>Recent</v>
      </c>
      <c r="S414">
        <f>VLOOKUP(B414,'Analysis 1.3'!$AA$1:$AF$1454,4,FALSE)</f>
        <v>6.952777777776646</v>
      </c>
    </row>
    <row r="415" spans="1:19" x14ac:dyDescent="0.3">
      <c r="A415">
        <v>848551</v>
      </c>
      <c r="B415">
        <v>330</v>
      </c>
      <c r="C415" s="1" t="s">
        <v>113</v>
      </c>
      <c r="D415" s="3">
        <v>44951.008333333331</v>
      </c>
      <c r="E415" t="s">
        <v>191</v>
      </c>
      <c r="F415" t="s">
        <v>78</v>
      </c>
      <c r="G415">
        <v>6624</v>
      </c>
      <c r="H415" t="str">
        <f>VLOOKUP(B415,'Customers (2)'!$A$1:$F$2501,2,0)</f>
        <v>India</v>
      </c>
      <c r="I415" t="str">
        <f>VLOOKUP(B415,'Customers (2)'!$A$1:$F$2501,3,0)</f>
        <v>F</v>
      </c>
      <c r="J415">
        <f>VLOOKUP(B415,'Customers (2)'!$A$1:$F$2501,4,0)</f>
        <v>43</v>
      </c>
      <c r="K415" t="str">
        <f>VLOOKUP(B415,'Customers (2)'!$A$1:$F$2501,5,0)</f>
        <v>A</v>
      </c>
      <c r="L415" t="str">
        <f>VLOOKUP(B415,'Customers (2)'!$A$1:$F$2501,6,0)</f>
        <v>Middle</v>
      </c>
      <c r="M415" t="str">
        <f t="shared" si="27"/>
        <v>January</v>
      </c>
      <c r="N415" t="str">
        <f t="shared" si="28"/>
        <v>Wednesday</v>
      </c>
      <c r="O415" t="str">
        <f t="shared" si="29"/>
        <v>00:12:00</v>
      </c>
      <c r="P415">
        <f t="shared" si="30"/>
        <v>0</v>
      </c>
      <c r="Q415" t="str">
        <f>VLOOKUP(B415,'Analysis 1.3'!$AA$1:$AF$1454,5,FALSE)</f>
        <v>Repeat</v>
      </c>
      <c r="R415" t="str">
        <f>VLOOKUP(B415,'Analysis 1.3'!$AA$1:$AF$1454,6,FALSE)</f>
        <v>Recent</v>
      </c>
      <c r="S415">
        <f>VLOOKUP(B415,'Analysis 1.3'!$AA$1:$AF$1454,4,FALSE)</f>
        <v>6.952777777776646</v>
      </c>
    </row>
    <row r="416" spans="1:19" x14ac:dyDescent="0.3">
      <c r="A416">
        <v>281813</v>
      </c>
      <c r="B416">
        <v>331</v>
      </c>
      <c r="C416" s="1" t="s">
        <v>106</v>
      </c>
      <c r="D416" s="2">
        <v>45098.081944444442</v>
      </c>
      <c r="E416" t="s">
        <v>97</v>
      </c>
      <c r="F416" t="s">
        <v>43</v>
      </c>
      <c r="G416">
        <v>5117</v>
      </c>
      <c r="H416" t="str">
        <f>VLOOKUP(B416,'Customers (2)'!$A$1:$F$2501,2,0)</f>
        <v>Singapore</v>
      </c>
      <c r="I416" t="str">
        <f>VLOOKUP(B416,'Customers (2)'!$A$1:$F$2501,3,0)</f>
        <v>M</v>
      </c>
      <c r="J416">
        <f>VLOOKUP(B416,'Customers (2)'!$A$1:$F$2501,4,0)</f>
        <v>24</v>
      </c>
      <c r="K416" t="str">
        <f>VLOOKUP(B416,'Customers (2)'!$A$1:$F$2501,5,0)</f>
        <v>A</v>
      </c>
      <c r="L416" t="str">
        <f>VLOOKUP(B416,'Customers (2)'!$A$1:$F$2501,6,0)</f>
        <v>Young</v>
      </c>
      <c r="M416" t="str">
        <f t="shared" si="27"/>
        <v>June</v>
      </c>
      <c r="N416" t="str">
        <f t="shared" si="28"/>
        <v>Wednesday</v>
      </c>
      <c r="O416" t="str">
        <f t="shared" si="29"/>
        <v>01:58:00</v>
      </c>
      <c r="P416">
        <f t="shared" si="30"/>
        <v>1</v>
      </c>
      <c r="Q416" t="str">
        <f>VLOOKUP(B416,'Analysis 1.3'!$AA$1:$AF$1454,5,FALSE)</f>
        <v>Repeat</v>
      </c>
      <c r="R416" t="str">
        <f>VLOOKUP(B416,'Analysis 1.3'!$AA$1:$AF$1454,6,FALSE)</f>
        <v>Lost</v>
      </c>
      <c r="S416">
        <f>VLOOKUP(B416,'Analysis 1.3'!$AA$1:$AF$1454,4,FALSE)</f>
        <v>181.93194444444089</v>
      </c>
    </row>
    <row r="417" spans="1:19" x14ac:dyDescent="0.3">
      <c r="A417">
        <v>1460179</v>
      </c>
      <c r="B417">
        <v>331</v>
      </c>
      <c r="C417" s="1" t="s">
        <v>106</v>
      </c>
      <c r="D417" s="3">
        <v>45110.05</v>
      </c>
      <c r="E417" t="s">
        <v>97</v>
      </c>
      <c r="F417" t="s">
        <v>67</v>
      </c>
      <c r="G417">
        <v>7781</v>
      </c>
      <c r="H417" t="str">
        <f>VLOOKUP(B417,'Customers (2)'!$A$1:$F$2501,2,0)</f>
        <v>Singapore</v>
      </c>
      <c r="I417" t="str">
        <f>VLOOKUP(B417,'Customers (2)'!$A$1:$F$2501,3,0)</f>
        <v>M</v>
      </c>
      <c r="J417">
        <f>VLOOKUP(B417,'Customers (2)'!$A$1:$F$2501,4,0)</f>
        <v>24</v>
      </c>
      <c r="K417" t="str">
        <f>VLOOKUP(B417,'Customers (2)'!$A$1:$F$2501,5,0)</f>
        <v>A</v>
      </c>
      <c r="L417" t="str">
        <f>VLOOKUP(B417,'Customers (2)'!$A$1:$F$2501,6,0)</f>
        <v>Young</v>
      </c>
      <c r="M417" t="str">
        <f t="shared" si="27"/>
        <v>July</v>
      </c>
      <c r="N417" t="str">
        <f t="shared" si="28"/>
        <v>Monday</v>
      </c>
      <c r="O417" t="str">
        <f t="shared" si="29"/>
        <v>01:12:00</v>
      </c>
      <c r="P417">
        <f t="shared" si="30"/>
        <v>1</v>
      </c>
      <c r="Q417" t="str">
        <f>VLOOKUP(B417,'Analysis 1.3'!$AA$1:$AF$1454,5,FALSE)</f>
        <v>Repeat</v>
      </c>
      <c r="R417" t="str">
        <f>VLOOKUP(B417,'Analysis 1.3'!$AA$1:$AF$1454,6,FALSE)</f>
        <v>Lost</v>
      </c>
      <c r="S417">
        <f>VLOOKUP(B417,'Analysis 1.3'!$AA$1:$AF$1454,4,FALSE)</f>
        <v>181.93194444444089</v>
      </c>
    </row>
    <row r="418" spans="1:19" x14ac:dyDescent="0.3">
      <c r="A418">
        <v>1355256</v>
      </c>
      <c r="B418">
        <v>332</v>
      </c>
      <c r="C418" s="1" t="s">
        <v>113</v>
      </c>
      <c r="D418" s="3">
        <v>44977.027083333334</v>
      </c>
      <c r="E418" t="s">
        <v>191</v>
      </c>
      <c r="F418" t="s">
        <v>89</v>
      </c>
      <c r="G418">
        <v>2173</v>
      </c>
      <c r="H418" t="str">
        <f>VLOOKUP(B418,'Customers (2)'!$A$1:$F$2501,2,0)</f>
        <v>India</v>
      </c>
      <c r="I418" t="str">
        <f>VLOOKUP(B418,'Customers (2)'!$A$1:$F$2501,3,0)</f>
        <v>M</v>
      </c>
      <c r="J418">
        <f>VLOOKUP(B418,'Customers (2)'!$A$1:$F$2501,4,0)</f>
        <v>78</v>
      </c>
      <c r="K418" t="str">
        <f>VLOOKUP(B418,'Customers (2)'!$A$1:$F$2501,5,0)</f>
        <v>A</v>
      </c>
      <c r="L418" t="str">
        <f>VLOOKUP(B418,'Customers (2)'!$A$1:$F$2501,6,0)</f>
        <v>Senior</v>
      </c>
      <c r="M418" t="str">
        <f t="shared" si="27"/>
        <v>February</v>
      </c>
      <c r="N418" t="str">
        <f t="shared" si="28"/>
        <v>Monday</v>
      </c>
      <c r="O418" t="str">
        <f t="shared" si="29"/>
        <v>00:39:00</v>
      </c>
      <c r="P418">
        <f t="shared" si="30"/>
        <v>0</v>
      </c>
      <c r="Q418" t="str">
        <f>VLOOKUP(B418,'Analysis 1.3'!$AA$1:$AF$1454,5,FALSE)</f>
        <v>One time</v>
      </c>
      <c r="R418" t="str">
        <f>VLOOKUP(B418,'Analysis 1.3'!$AA$1:$AF$1454,6,FALSE)</f>
        <v>Lost</v>
      </c>
      <c r="S418">
        <f>VLOOKUP(B418,'Analysis 1.3'!$AA$1:$AF$1454,4,FALSE)</f>
        <v>314.95486111110949</v>
      </c>
    </row>
    <row r="419" spans="1:19" x14ac:dyDescent="0.3">
      <c r="A419">
        <v>159503</v>
      </c>
      <c r="B419">
        <v>333</v>
      </c>
      <c r="C419" s="1" t="s">
        <v>109</v>
      </c>
      <c r="D419" s="2">
        <v>45060.020138888889</v>
      </c>
      <c r="E419" t="s">
        <v>97</v>
      </c>
      <c r="F419" t="s">
        <v>12</v>
      </c>
      <c r="G419">
        <v>5295</v>
      </c>
      <c r="H419" t="str">
        <f>VLOOKUP(B419,'Customers (2)'!$A$1:$F$2501,2,0)</f>
        <v>Germany</v>
      </c>
      <c r="I419" t="str">
        <f>VLOOKUP(B419,'Customers (2)'!$A$1:$F$2501,3,0)</f>
        <v>M</v>
      </c>
      <c r="J419">
        <f>VLOOKUP(B419,'Customers (2)'!$A$1:$F$2501,4,0)</f>
        <v>43</v>
      </c>
      <c r="K419" t="str">
        <f>VLOOKUP(B419,'Customers (2)'!$A$1:$F$2501,5,0)</f>
        <v>A</v>
      </c>
      <c r="L419" t="str">
        <f>VLOOKUP(B419,'Customers (2)'!$A$1:$F$2501,6,0)</f>
        <v>Middle</v>
      </c>
      <c r="M419" t="str">
        <f t="shared" si="27"/>
        <v>May</v>
      </c>
      <c r="N419" t="str">
        <f t="shared" si="28"/>
        <v>Sunday</v>
      </c>
      <c r="O419" t="str">
        <f t="shared" si="29"/>
        <v>00:29:00</v>
      </c>
      <c r="P419">
        <f t="shared" si="30"/>
        <v>0</v>
      </c>
      <c r="Q419" t="str">
        <f>VLOOKUP(B419,'Analysis 1.3'!$AA$1:$AF$1454,5,FALSE)</f>
        <v>Repeat</v>
      </c>
      <c r="R419" t="str">
        <f>VLOOKUP(B419,'Analysis 1.3'!$AA$1:$AF$1454,6,FALSE)</f>
        <v>Recent</v>
      </c>
      <c r="S419">
        <f>VLOOKUP(B419,'Analysis 1.3'!$AA$1:$AF$1454,4,FALSE)</f>
        <v>17.924305555556202</v>
      </c>
    </row>
    <row r="420" spans="1:19" x14ac:dyDescent="0.3">
      <c r="A420">
        <v>383781</v>
      </c>
      <c r="B420">
        <v>333</v>
      </c>
      <c r="C420" s="1" t="s">
        <v>109</v>
      </c>
      <c r="D420" s="2">
        <v>45274.057638888888</v>
      </c>
      <c r="E420" t="s">
        <v>98</v>
      </c>
      <c r="F420" t="s">
        <v>44</v>
      </c>
      <c r="G420">
        <v>75</v>
      </c>
      <c r="H420" t="str">
        <f>VLOOKUP(B420,'Customers (2)'!$A$1:$F$2501,2,0)</f>
        <v>Germany</v>
      </c>
      <c r="I420" t="str">
        <f>VLOOKUP(B420,'Customers (2)'!$A$1:$F$2501,3,0)</f>
        <v>M</v>
      </c>
      <c r="J420">
        <f>VLOOKUP(B420,'Customers (2)'!$A$1:$F$2501,4,0)</f>
        <v>43</v>
      </c>
      <c r="K420" t="str">
        <f>VLOOKUP(B420,'Customers (2)'!$A$1:$F$2501,5,0)</f>
        <v>A</v>
      </c>
      <c r="L420" t="str">
        <f>VLOOKUP(B420,'Customers (2)'!$A$1:$F$2501,6,0)</f>
        <v>Middle</v>
      </c>
      <c r="M420" t="str">
        <f t="shared" si="27"/>
        <v>December</v>
      </c>
      <c r="N420" t="str">
        <f t="shared" si="28"/>
        <v>Thursday</v>
      </c>
      <c r="O420" t="str">
        <f t="shared" si="29"/>
        <v>01:23:00</v>
      </c>
      <c r="P420">
        <f t="shared" si="30"/>
        <v>1</v>
      </c>
      <c r="Q420" t="str">
        <f>VLOOKUP(B420,'Analysis 1.3'!$AA$1:$AF$1454,5,FALSE)</f>
        <v>Repeat</v>
      </c>
      <c r="R420" t="str">
        <f>VLOOKUP(B420,'Analysis 1.3'!$AA$1:$AF$1454,6,FALSE)</f>
        <v>Recent</v>
      </c>
      <c r="S420">
        <f>VLOOKUP(B420,'Analysis 1.3'!$AA$1:$AF$1454,4,FALSE)</f>
        <v>17.924305555556202</v>
      </c>
    </row>
    <row r="421" spans="1:19" x14ac:dyDescent="0.3">
      <c r="A421">
        <v>1524999</v>
      </c>
      <c r="B421">
        <v>333</v>
      </c>
      <c r="C421" s="1" t="s">
        <v>109</v>
      </c>
      <c r="D421" s="3">
        <v>44943.975694444445</v>
      </c>
      <c r="E421" t="s">
        <v>96</v>
      </c>
      <c r="F421" t="s">
        <v>68</v>
      </c>
      <c r="G421">
        <v>1766</v>
      </c>
      <c r="H421" t="str">
        <f>VLOOKUP(B421,'Customers (2)'!$A$1:$F$2501,2,0)</f>
        <v>Germany</v>
      </c>
      <c r="I421" t="str">
        <f>VLOOKUP(B421,'Customers (2)'!$A$1:$F$2501,3,0)</f>
        <v>M</v>
      </c>
      <c r="J421">
        <f>VLOOKUP(B421,'Customers (2)'!$A$1:$F$2501,4,0)</f>
        <v>43</v>
      </c>
      <c r="K421" t="str">
        <f>VLOOKUP(B421,'Customers (2)'!$A$1:$F$2501,5,0)</f>
        <v>A</v>
      </c>
      <c r="L421" t="str">
        <f>VLOOKUP(B421,'Customers (2)'!$A$1:$F$2501,6,0)</f>
        <v>Middle</v>
      </c>
      <c r="M421" t="str">
        <f t="shared" si="27"/>
        <v>January</v>
      </c>
      <c r="N421" t="str">
        <f t="shared" si="28"/>
        <v>Tuesday</v>
      </c>
      <c r="O421" t="str">
        <f t="shared" si="29"/>
        <v>23:25:00</v>
      </c>
      <c r="P421">
        <f t="shared" si="30"/>
        <v>23</v>
      </c>
      <c r="Q421" t="str">
        <f>VLOOKUP(B421,'Analysis 1.3'!$AA$1:$AF$1454,5,FALSE)</f>
        <v>Repeat</v>
      </c>
      <c r="R421" t="str">
        <f>VLOOKUP(B421,'Analysis 1.3'!$AA$1:$AF$1454,6,FALSE)</f>
        <v>Recent</v>
      </c>
      <c r="S421">
        <f>VLOOKUP(B421,'Analysis 1.3'!$AA$1:$AF$1454,4,FALSE)</f>
        <v>17.924305555556202</v>
      </c>
    </row>
    <row r="422" spans="1:19" x14ac:dyDescent="0.3">
      <c r="A422">
        <v>214073</v>
      </c>
      <c r="B422">
        <v>336</v>
      </c>
      <c r="C422" s="1" t="s">
        <v>105</v>
      </c>
      <c r="D422" s="2">
        <v>44942.067361111112</v>
      </c>
      <c r="E422" t="s">
        <v>191</v>
      </c>
      <c r="F422" t="s">
        <v>75</v>
      </c>
      <c r="G422">
        <v>730</v>
      </c>
      <c r="H422" t="str">
        <f>VLOOKUP(B422,'Customers (2)'!$A$1:$F$2501,2,0)</f>
        <v>Spain</v>
      </c>
      <c r="I422" t="str">
        <f>VLOOKUP(B422,'Customers (2)'!$A$1:$F$2501,3,0)</f>
        <v>F</v>
      </c>
      <c r="J422">
        <f>VLOOKUP(B422,'Customers (2)'!$A$1:$F$2501,4,0)</f>
        <v>26</v>
      </c>
      <c r="K422" t="str">
        <f>VLOOKUP(B422,'Customers (2)'!$A$1:$F$2501,5,0)</f>
        <v>A</v>
      </c>
      <c r="L422" t="str">
        <f>VLOOKUP(B422,'Customers (2)'!$A$1:$F$2501,6,0)</f>
        <v>Young</v>
      </c>
      <c r="M422" t="str">
        <f t="shared" si="27"/>
        <v>January</v>
      </c>
      <c r="N422" t="str">
        <f t="shared" si="28"/>
        <v>Monday</v>
      </c>
      <c r="O422" t="str">
        <f t="shared" si="29"/>
        <v>01:37:00</v>
      </c>
      <c r="P422">
        <f t="shared" si="30"/>
        <v>1</v>
      </c>
      <c r="Q422" t="str">
        <f>VLOOKUP(B422,'Analysis 1.3'!$AA$1:$AF$1454,5,FALSE)</f>
        <v>Repeat</v>
      </c>
      <c r="R422" t="str">
        <f>VLOOKUP(B422,'Analysis 1.3'!$AA$1:$AF$1454,6,FALSE)</f>
        <v>Recent</v>
      </c>
      <c r="S422">
        <f>VLOOKUP(B422,'Analysis 1.3'!$AA$1:$AF$1454,4,FALSE)</f>
        <v>42.904166666667152</v>
      </c>
    </row>
    <row r="423" spans="1:19" x14ac:dyDescent="0.3">
      <c r="A423">
        <v>389519</v>
      </c>
      <c r="B423">
        <v>336</v>
      </c>
      <c r="C423" s="1" t="s">
        <v>105</v>
      </c>
      <c r="D423" s="2">
        <v>45249.077777777777</v>
      </c>
      <c r="E423" t="s">
        <v>97</v>
      </c>
      <c r="F423" t="s">
        <v>89</v>
      </c>
      <c r="G423">
        <v>5243</v>
      </c>
      <c r="H423" t="str">
        <f>VLOOKUP(B423,'Customers (2)'!$A$1:$F$2501,2,0)</f>
        <v>Spain</v>
      </c>
      <c r="I423" t="str">
        <f>VLOOKUP(B423,'Customers (2)'!$A$1:$F$2501,3,0)</f>
        <v>F</v>
      </c>
      <c r="J423">
        <f>VLOOKUP(B423,'Customers (2)'!$A$1:$F$2501,4,0)</f>
        <v>26</v>
      </c>
      <c r="K423" t="str">
        <f>VLOOKUP(B423,'Customers (2)'!$A$1:$F$2501,5,0)</f>
        <v>A</v>
      </c>
      <c r="L423" t="str">
        <f>VLOOKUP(B423,'Customers (2)'!$A$1:$F$2501,6,0)</f>
        <v>Young</v>
      </c>
      <c r="M423" t="str">
        <f t="shared" si="27"/>
        <v>November</v>
      </c>
      <c r="N423" t="str">
        <f t="shared" si="28"/>
        <v>Sunday</v>
      </c>
      <c r="O423" t="str">
        <f t="shared" si="29"/>
        <v>01:52:00</v>
      </c>
      <c r="P423">
        <f t="shared" si="30"/>
        <v>1</v>
      </c>
      <c r="Q423" t="str">
        <f>VLOOKUP(B423,'Analysis 1.3'!$AA$1:$AF$1454,5,FALSE)</f>
        <v>Repeat</v>
      </c>
      <c r="R423" t="str">
        <f>VLOOKUP(B423,'Analysis 1.3'!$AA$1:$AF$1454,6,FALSE)</f>
        <v>Recent</v>
      </c>
      <c r="S423">
        <f>VLOOKUP(B423,'Analysis 1.3'!$AA$1:$AF$1454,4,FALSE)</f>
        <v>42.904166666667152</v>
      </c>
    </row>
    <row r="424" spans="1:19" x14ac:dyDescent="0.3">
      <c r="A424">
        <v>959447</v>
      </c>
      <c r="B424">
        <v>336</v>
      </c>
      <c r="C424" s="1" t="s">
        <v>105</v>
      </c>
      <c r="D424" s="3">
        <v>45026.063194444447</v>
      </c>
      <c r="E424" t="s">
        <v>191</v>
      </c>
      <c r="F424" t="s">
        <v>77</v>
      </c>
      <c r="G424">
        <v>7839</v>
      </c>
      <c r="H424" t="str">
        <f>VLOOKUP(B424,'Customers (2)'!$A$1:$F$2501,2,0)</f>
        <v>Spain</v>
      </c>
      <c r="I424" t="str">
        <f>VLOOKUP(B424,'Customers (2)'!$A$1:$F$2501,3,0)</f>
        <v>F</v>
      </c>
      <c r="J424">
        <f>VLOOKUP(B424,'Customers (2)'!$A$1:$F$2501,4,0)</f>
        <v>26</v>
      </c>
      <c r="K424" t="str">
        <f>VLOOKUP(B424,'Customers (2)'!$A$1:$F$2501,5,0)</f>
        <v>A</v>
      </c>
      <c r="L424" t="str">
        <f>VLOOKUP(B424,'Customers (2)'!$A$1:$F$2501,6,0)</f>
        <v>Young</v>
      </c>
      <c r="M424" t="str">
        <f t="shared" si="27"/>
        <v>April</v>
      </c>
      <c r="N424" t="str">
        <f t="shared" si="28"/>
        <v>Monday</v>
      </c>
      <c r="O424" t="str">
        <f t="shared" si="29"/>
        <v>01:31:00</v>
      </c>
      <c r="P424">
        <f t="shared" si="30"/>
        <v>1</v>
      </c>
      <c r="Q424" t="str">
        <f>VLOOKUP(B424,'Analysis 1.3'!$AA$1:$AF$1454,5,FALSE)</f>
        <v>Repeat</v>
      </c>
      <c r="R424" t="str">
        <f>VLOOKUP(B424,'Analysis 1.3'!$AA$1:$AF$1454,6,FALSE)</f>
        <v>Recent</v>
      </c>
      <c r="S424">
        <f>VLOOKUP(B424,'Analysis 1.3'!$AA$1:$AF$1454,4,FALSE)</f>
        <v>42.904166666667152</v>
      </c>
    </row>
    <row r="425" spans="1:19" x14ac:dyDescent="0.3">
      <c r="A425">
        <v>1289588</v>
      </c>
      <c r="B425">
        <v>336</v>
      </c>
      <c r="C425" s="1" t="s">
        <v>105</v>
      </c>
      <c r="D425" s="3">
        <v>45174.995833333334</v>
      </c>
      <c r="E425" t="s">
        <v>191</v>
      </c>
      <c r="F425" t="s">
        <v>43</v>
      </c>
      <c r="G425">
        <v>4944</v>
      </c>
      <c r="H425" t="str">
        <f>VLOOKUP(B425,'Customers (2)'!$A$1:$F$2501,2,0)</f>
        <v>Spain</v>
      </c>
      <c r="I425" t="str">
        <f>VLOOKUP(B425,'Customers (2)'!$A$1:$F$2501,3,0)</f>
        <v>F</v>
      </c>
      <c r="J425">
        <f>VLOOKUP(B425,'Customers (2)'!$A$1:$F$2501,4,0)</f>
        <v>26</v>
      </c>
      <c r="K425" t="str">
        <f>VLOOKUP(B425,'Customers (2)'!$A$1:$F$2501,5,0)</f>
        <v>A</v>
      </c>
      <c r="L425" t="str">
        <f>VLOOKUP(B425,'Customers (2)'!$A$1:$F$2501,6,0)</f>
        <v>Young</v>
      </c>
      <c r="M425" t="str">
        <f t="shared" si="27"/>
        <v>September</v>
      </c>
      <c r="N425" t="str">
        <f t="shared" si="28"/>
        <v>Tuesday</v>
      </c>
      <c r="O425" t="str">
        <f t="shared" si="29"/>
        <v>23:54:00</v>
      </c>
      <c r="P425">
        <f t="shared" si="30"/>
        <v>23</v>
      </c>
      <c r="Q425" t="str">
        <f>VLOOKUP(B425,'Analysis 1.3'!$AA$1:$AF$1454,5,FALSE)</f>
        <v>Repeat</v>
      </c>
      <c r="R425" t="str">
        <f>VLOOKUP(B425,'Analysis 1.3'!$AA$1:$AF$1454,6,FALSE)</f>
        <v>Recent</v>
      </c>
      <c r="S425">
        <f>VLOOKUP(B425,'Analysis 1.3'!$AA$1:$AF$1454,4,FALSE)</f>
        <v>42.904166666667152</v>
      </c>
    </row>
    <row r="426" spans="1:19" x14ac:dyDescent="0.3">
      <c r="A426">
        <v>1088292</v>
      </c>
      <c r="B426">
        <v>337</v>
      </c>
      <c r="C426" s="1" t="s">
        <v>106</v>
      </c>
      <c r="D426" s="3">
        <v>44944.013888888891</v>
      </c>
      <c r="E426" t="s">
        <v>191</v>
      </c>
      <c r="F426" t="s">
        <v>30</v>
      </c>
      <c r="G426">
        <v>3551</v>
      </c>
      <c r="H426" t="str">
        <f>VLOOKUP(B426,'Customers (2)'!$A$1:$F$2501,2,0)</f>
        <v>Singapore</v>
      </c>
      <c r="I426" t="str">
        <f>VLOOKUP(B426,'Customers (2)'!$A$1:$F$2501,3,0)</f>
        <v>M</v>
      </c>
      <c r="J426">
        <f>VLOOKUP(B426,'Customers (2)'!$A$1:$F$2501,4,0)</f>
        <v>58</v>
      </c>
      <c r="K426" t="str">
        <f>VLOOKUP(B426,'Customers (2)'!$A$1:$F$2501,5,0)</f>
        <v>A</v>
      </c>
      <c r="L426" t="str">
        <f>VLOOKUP(B426,'Customers (2)'!$A$1:$F$2501,6,0)</f>
        <v>Middle</v>
      </c>
      <c r="M426" t="str">
        <f t="shared" si="27"/>
        <v>January</v>
      </c>
      <c r="N426" t="str">
        <f t="shared" si="28"/>
        <v>Wednesday</v>
      </c>
      <c r="O426" t="str">
        <f t="shared" si="29"/>
        <v>00:20:00</v>
      </c>
      <c r="P426">
        <f t="shared" si="30"/>
        <v>0</v>
      </c>
      <c r="Q426" t="str">
        <f>VLOOKUP(B426,'Analysis 1.3'!$AA$1:$AF$1454,5,FALSE)</f>
        <v>Repeat</v>
      </c>
      <c r="R426" t="str">
        <f>VLOOKUP(B426,'Analysis 1.3'!$AA$1:$AF$1454,6,FALSE)</f>
        <v>Recent</v>
      </c>
      <c r="S426">
        <f>VLOOKUP(B426,'Analysis 1.3'!$AA$1:$AF$1454,4,FALSE)</f>
        <v>68.95625000000291</v>
      </c>
    </row>
    <row r="427" spans="1:19" x14ac:dyDescent="0.3">
      <c r="A427">
        <v>1166715</v>
      </c>
      <c r="B427">
        <v>337</v>
      </c>
      <c r="C427" s="1" t="s">
        <v>106</v>
      </c>
      <c r="D427" s="3">
        <v>45056.010416666664</v>
      </c>
      <c r="E427" t="s">
        <v>98</v>
      </c>
      <c r="F427" t="s">
        <v>59</v>
      </c>
      <c r="G427">
        <v>8874</v>
      </c>
      <c r="H427" t="str">
        <f>VLOOKUP(B427,'Customers (2)'!$A$1:$F$2501,2,0)</f>
        <v>Singapore</v>
      </c>
      <c r="I427" t="str">
        <f>VLOOKUP(B427,'Customers (2)'!$A$1:$F$2501,3,0)</f>
        <v>M</v>
      </c>
      <c r="J427">
        <f>VLOOKUP(B427,'Customers (2)'!$A$1:$F$2501,4,0)</f>
        <v>58</v>
      </c>
      <c r="K427" t="str">
        <f>VLOOKUP(B427,'Customers (2)'!$A$1:$F$2501,5,0)</f>
        <v>A</v>
      </c>
      <c r="L427" t="str">
        <f>VLOOKUP(B427,'Customers (2)'!$A$1:$F$2501,6,0)</f>
        <v>Middle</v>
      </c>
      <c r="M427" t="str">
        <f t="shared" si="27"/>
        <v>May</v>
      </c>
      <c r="N427" t="str">
        <f t="shared" si="28"/>
        <v>Wednesday</v>
      </c>
      <c r="O427" t="str">
        <f t="shared" si="29"/>
        <v>00:15:00</v>
      </c>
      <c r="P427">
        <f t="shared" si="30"/>
        <v>0</v>
      </c>
      <c r="Q427" t="str">
        <f>VLOOKUP(B427,'Analysis 1.3'!$AA$1:$AF$1454,5,FALSE)</f>
        <v>Repeat</v>
      </c>
      <c r="R427" t="str">
        <f>VLOOKUP(B427,'Analysis 1.3'!$AA$1:$AF$1454,6,FALSE)</f>
        <v>Recent</v>
      </c>
      <c r="S427">
        <f>VLOOKUP(B427,'Analysis 1.3'!$AA$1:$AF$1454,4,FALSE)</f>
        <v>68.95625000000291</v>
      </c>
    </row>
    <row r="428" spans="1:19" x14ac:dyDescent="0.3">
      <c r="A428">
        <v>1280199</v>
      </c>
      <c r="B428">
        <v>337</v>
      </c>
      <c r="C428" s="1" t="s">
        <v>106</v>
      </c>
      <c r="D428" s="3">
        <v>45223.025694444441</v>
      </c>
      <c r="E428" t="s">
        <v>96</v>
      </c>
      <c r="F428" t="s">
        <v>39</v>
      </c>
      <c r="G428">
        <v>622</v>
      </c>
      <c r="H428" t="str">
        <f>VLOOKUP(B428,'Customers (2)'!$A$1:$F$2501,2,0)</f>
        <v>Singapore</v>
      </c>
      <c r="I428" t="str">
        <f>VLOOKUP(B428,'Customers (2)'!$A$1:$F$2501,3,0)</f>
        <v>M</v>
      </c>
      <c r="J428">
        <f>VLOOKUP(B428,'Customers (2)'!$A$1:$F$2501,4,0)</f>
        <v>58</v>
      </c>
      <c r="K428" t="str">
        <f>VLOOKUP(B428,'Customers (2)'!$A$1:$F$2501,5,0)</f>
        <v>A</v>
      </c>
      <c r="L428" t="str">
        <f>VLOOKUP(B428,'Customers (2)'!$A$1:$F$2501,6,0)</f>
        <v>Middle</v>
      </c>
      <c r="M428" t="str">
        <f t="shared" si="27"/>
        <v>October</v>
      </c>
      <c r="N428" t="str">
        <f t="shared" si="28"/>
        <v>Tuesday</v>
      </c>
      <c r="O428" t="str">
        <f t="shared" si="29"/>
        <v>00:37:00</v>
      </c>
      <c r="P428">
        <f t="shared" si="30"/>
        <v>0</v>
      </c>
      <c r="Q428" t="str">
        <f>VLOOKUP(B428,'Analysis 1.3'!$AA$1:$AF$1454,5,FALSE)</f>
        <v>Repeat</v>
      </c>
      <c r="R428" t="str">
        <f>VLOOKUP(B428,'Analysis 1.3'!$AA$1:$AF$1454,6,FALSE)</f>
        <v>Recent</v>
      </c>
      <c r="S428">
        <f>VLOOKUP(B428,'Analysis 1.3'!$AA$1:$AF$1454,4,FALSE)</f>
        <v>68.95625000000291</v>
      </c>
    </row>
    <row r="429" spans="1:19" x14ac:dyDescent="0.3">
      <c r="A429">
        <v>846919</v>
      </c>
      <c r="B429">
        <v>338</v>
      </c>
      <c r="C429" s="1" t="s">
        <v>113</v>
      </c>
      <c r="D429" s="3">
        <v>45158.088194444441</v>
      </c>
      <c r="E429" t="s">
        <v>98</v>
      </c>
      <c r="F429" t="s">
        <v>43</v>
      </c>
      <c r="G429">
        <v>2100</v>
      </c>
      <c r="H429" t="str">
        <f>VLOOKUP(B429,'Customers (2)'!$A$1:$F$2501,2,0)</f>
        <v>India</v>
      </c>
      <c r="I429" t="str">
        <f>VLOOKUP(B429,'Customers (2)'!$A$1:$F$2501,3,0)</f>
        <v>F</v>
      </c>
      <c r="J429">
        <f>VLOOKUP(B429,'Customers (2)'!$A$1:$F$2501,4,0)</f>
        <v>51</v>
      </c>
      <c r="K429" t="str">
        <f>VLOOKUP(B429,'Customers (2)'!$A$1:$F$2501,5,0)</f>
        <v>A</v>
      </c>
      <c r="L429" t="str">
        <f>VLOOKUP(B429,'Customers (2)'!$A$1:$F$2501,6,0)</f>
        <v>Middle</v>
      </c>
      <c r="M429" t="str">
        <f t="shared" si="27"/>
        <v>August</v>
      </c>
      <c r="N429" t="str">
        <f t="shared" si="28"/>
        <v>Sunday</v>
      </c>
      <c r="O429" t="str">
        <f t="shared" si="29"/>
        <v>02:07:00</v>
      </c>
      <c r="P429">
        <f t="shared" si="30"/>
        <v>2</v>
      </c>
      <c r="Q429" t="str">
        <f>VLOOKUP(B429,'Analysis 1.3'!$AA$1:$AF$1454,5,FALSE)</f>
        <v>Repeat</v>
      </c>
      <c r="R429" t="str">
        <f>VLOOKUP(B429,'Analysis 1.3'!$AA$1:$AF$1454,6,FALSE)</f>
        <v>Passive</v>
      </c>
      <c r="S429">
        <f>VLOOKUP(B429,'Analysis 1.3'!$AA$1:$AF$1454,4,FALSE)</f>
        <v>105.98402777777665</v>
      </c>
    </row>
    <row r="430" spans="1:19" x14ac:dyDescent="0.3">
      <c r="A430">
        <v>1472426</v>
      </c>
      <c r="B430">
        <v>338</v>
      </c>
      <c r="C430" s="1" t="s">
        <v>113</v>
      </c>
      <c r="D430" s="3">
        <v>45185.997916666667</v>
      </c>
      <c r="E430" t="s">
        <v>96</v>
      </c>
      <c r="F430" t="s">
        <v>18</v>
      </c>
      <c r="G430">
        <v>2068</v>
      </c>
      <c r="H430" t="str">
        <f>VLOOKUP(B430,'Customers (2)'!$A$1:$F$2501,2,0)</f>
        <v>India</v>
      </c>
      <c r="I430" t="str">
        <f>VLOOKUP(B430,'Customers (2)'!$A$1:$F$2501,3,0)</f>
        <v>F</v>
      </c>
      <c r="J430">
        <f>VLOOKUP(B430,'Customers (2)'!$A$1:$F$2501,4,0)</f>
        <v>51</v>
      </c>
      <c r="K430" t="str">
        <f>VLOOKUP(B430,'Customers (2)'!$A$1:$F$2501,5,0)</f>
        <v>A</v>
      </c>
      <c r="L430" t="str">
        <f>VLOOKUP(B430,'Customers (2)'!$A$1:$F$2501,6,0)</f>
        <v>Middle</v>
      </c>
      <c r="M430" t="str">
        <f t="shared" si="27"/>
        <v>September</v>
      </c>
      <c r="N430" t="str">
        <f t="shared" si="28"/>
        <v>Saturday</v>
      </c>
      <c r="O430" t="str">
        <f t="shared" si="29"/>
        <v>23:57:00</v>
      </c>
      <c r="P430">
        <f t="shared" si="30"/>
        <v>23</v>
      </c>
      <c r="Q430" t="str">
        <f>VLOOKUP(B430,'Analysis 1.3'!$AA$1:$AF$1454,5,FALSE)</f>
        <v>Repeat</v>
      </c>
      <c r="R430" t="str">
        <f>VLOOKUP(B430,'Analysis 1.3'!$AA$1:$AF$1454,6,FALSE)</f>
        <v>Passive</v>
      </c>
      <c r="S430">
        <f>VLOOKUP(B430,'Analysis 1.3'!$AA$1:$AF$1454,4,FALSE)</f>
        <v>105.98402777777665</v>
      </c>
    </row>
    <row r="431" spans="1:19" x14ac:dyDescent="0.3">
      <c r="A431">
        <v>962712</v>
      </c>
      <c r="B431">
        <v>340</v>
      </c>
      <c r="C431" s="1" t="s">
        <v>100</v>
      </c>
      <c r="D431" s="3">
        <v>44993.013194444444</v>
      </c>
      <c r="E431" t="s">
        <v>98</v>
      </c>
      <c r="F431" t="s">
        <v>79</v>
      </c>
      <c r="G431">
        <v>1633</v>
      </c>
      <c r="H431" t="str">
        <f>VLOOKUP(B431,'Customers (2)'!$A$1:$F$2501,2,0)</f>
        <v>France</v>
      </c>
      <c r="I431" t="str">
        <f>VLOOKUP(B431,'Customers (2)'!$A$1:$F$2501,3,0)</f>
        <v>M</v>
      </c>
      <c r="J431">
        <f>VLOOKUP(B431,'Customers (2)'!$A$1:$F$2501,4,0)</f>
        <v>68</v>
      </c>
      <c r="K431" t="str">
        <f>VLOOKUP(B431,'Customers (2)'!$A$1:$F$2501,5,0)</f>
        <v>A</v>
      </c>
      <c r="L431" t="str">
        <f>VLOOKUP(B431,'Customers (2)'!$A$1:$F$2501,6,0)</f>
        <v>Senior</v>
      </c>
      <c r="M431" t="str">
        <f t="shared" si="27"/>
        <v>March</v>
      </c>
      <c r="N431" t="str">
        <f t="shared" si="28"/>
        <v>Wednesday</v>
      </c>
      <c r="O431" t="str">
        <f t="shared" si="29"/>
        <v>00:19:00</v>
      </c>
      <c r="P431">
        <f t="shared" si="30"/>
        <v>0</v>
      </c>
      <c r="Q431" t="str">
        <f>VLOOKUP(B431,'Analysis 1.3'!$AA$1:$AF$1454,5,FALSE)</f>
        <v>Repeat</v>
      </c>
      <c r="R431" t="str">
        <f>VLOOKUP(B431,'Analysis 1.3'!$AA$1:$AF$1454,6,FALSE)</f>
        <v>Lost</v>
      </c>
      <c r="S431">
        <f>VLOOKUP(B431,'Analysis 1.3'!$AA$1:$AF$1454,4,FALSE)</f>
        <v>201.94513888888469</v>
      </c>
    </row>
    <row r="432" spans="1:19" x14ac:dyDescent="0.3">
      <c r="A432">
        <v>1448149</v>
      </c>
      <c r="B432">
        <v>340</v>
      </c>
      <c r="C432" s="1" t="s">
        <v>100</v>
      </c>
      <c r="D432" s="3">
        <v>45058.990972222222</v>
      </c>
      <c r="E432" t="s">
        <v>191</v>
      </c>
      <c r="F432" t="s">
        <v>13</v>
      </c>
      <c r="G432">
        <v>8948</v>
      </c>
      <c r="H432" t="str">
        <f>VLOOKUP(B432,'Customers (2)'!$A$1:$F$2501,2,0)</f>
        <v>France</v>
      </c>
      <c r="I432" t="str">
        <f>VLOOKUP(B432,'Customers (2)'!$A$1:$F$2501,3,0)</f>
        <v>M</v>
      </c>
      <c r="J432">
        <f>VLOOKUP(B432,'Customers (2)'!$A$1:$F$2501,4,0)</f>
        <v>68</v>
      </c>
      <c r="K432" t="str">
        <f>VLOOKUP(B432,'Customers (2)'!$A$1:$F$2501,5,0)</f>
        <v>A</v>
      </c>
      <c r="L432" t="str">
        <f>VLOOKUP(B432,'Customers (2)'!$A$1:$F$2501,6,0)</f>
        <v>Senior</v>
      </c>
      <c r="M432" t="str">
        <f t="shared" si="27"/>
        <v>May</v>
      </c>
      <c r="N432" t="str">
        <f t="shared" si="28"/>
        <v>Friday</v>
      </c>
      <c r="O432" t="str">
        <f t="shared" si="29"/>
        <v>23:47:00</v>
      </c>
      <c r="P432">
        <f t="shared" si="30"/>
        <v>23</v>
      </c>
      <c r="Q432" t="str">
        <f>VLOOKUP(B432,'Analysis 1.3'!$AA$1:$AF$1454,5,FALSE)</f>
        <v>Repeat</v>
      </c>
      <c r="R432" t="str">
        <f>VLOOKUP(B432,'Analysis 1.3'!$AA$1:$AF$1454,6,FALSE)</f>
        <v>Lost</v>
      </c>
      <c r="S432">
        <f>VLOOKUP(B432,'Analysis 1.3'!$AA$1:$AF$1454,4,FALSE)</f>
        <v>201.94513888888469</v>
      </c>
    </row>
    <row r="433" spans="1:19" x14ac:dyDescent="0.3">
      <c r="A433">
        <v>1479812</v>
      </c>
      <c r="B433">
        <v>340</v>
      </c>
      <c r="C433" s="1" t="s">
        <v>100</v>
      </c>
      <c r="D433" s="3">
        <v>45090.036805555559</v>
      </c>
      <c r="E433" t="s">
        <v>191</v>
      </c>
      <c r="F433" t="s">
        <v>79</v>
      </c>
      <c r="G433">
        <v>7134</v>
      </c>
      <c r="H433" t="str">
        <f>VLOOKUP(B433,'Customers (2)'!$A$1:$F$2501,2,0)</f>
        <v>France</v>
      </c>
      <c r="I433" t="str">
        <f>VLOOKUP(B433,'Customers (2)'!$A$1:$F$2501,3,0)</f>
        <v>M</v>
      </c>
      <c r="J433">
        <f>VLOOKUP(B433,'Customers (2)'!$A$1:$F$2501,4,0)</f>
        <v>68</v>
      </c>
      <c r="K433" t="str">
        <f>VLOOKUP(B433,'Customers (2)'!$A$1:$F$2501,5,0)</f>
        <v>A</v>
      </c>
      <c r="L433" t="str">
        <f>VLOOKUP(B433,'Customers (2)'!$A$1:$F$2501,6,0)</f>
        <v>Senior</v>
      </c>
      <c r="M433" t="str">
        <f t="shared" si="27"/>
        <v>June</v>
      </c>
      <c r="N433" t="str">
        <f t="shared" si="28"/>
        <v>Tuesday</v>
      </c>
      <c r="O433" t="str">
        <f t="shared" si="29"/>
        <v>00:53:00</v>
      </c>
      <c r="P433">
        <f t="shared" si="30"/>
        <v>0</v>
      </c>
      <c r="Q433" t="str">
        <f>VLOOKUP(B433,'Analysis 1.3'!$AA$1:$AF$1454,5,FALSE)</f>
        <v>Repeat</v>
      </c>
      <c r="R433" t="str">
        <f>VLOOKUP(B433,'Analysis 1.3'!$AA$1:$AF$1454,6,FALSE)</f>
        <v>Lost</v>
      </c>
      <c r="S433">
        <f>VLOOKUP(B433,'Analysis 1.3'!$AA$1:$AF$1454,4,FALSE)</f>
        <v>201.94513888888469</v>
      </c>
    </row>
    <row r="434" spans="1:19" x14ac:dyDescent="0.3">
      <c r="A434">
        <v>66951</v>
      </c>
      <c r="B434">
        <v>342</v>
      </c>
      <c r="C434" s="1" t="s">
        <v>113</v>
      </c>
      <c r="D434" s="2">
        <v>45134.00277777778</v>
      </c>
      <c r="E434" t="s">
        <v>191</v>
      </c>
      <c r="F434" t="s">
        <v>9</v>
      </c>
      <c r="G434">
        <v>7338</v>
      </c>
      <c r="H434" t="str">
        <f>VLOOKUP(B434,'Customers (2)'!$A$1:$F$2501,2,0)</f>
        <v>India</v>
      </c>
      <c r="I434" t="str">
        <f>VLOOKUP(B434,'Customers (2)'!$A$1:$F$2501,3,0)</f>
        <v>F</v>
      </c>
      <c r="J434">
        <f>VLOOKUP(B434,'Customers (2)'!$A$1:$F$2501,4,0)</f>
        <v>65</v>
      </c>
      <c r="K434" t="str">
        <f>VLOOKUP(B434,'Customers (2)'!$A$1:$F$2501,5,0)</f>
        <v>A</v>
      </c>
      <c r="L434" t="str">
        <f>VLOOKUP(B434,'Customers (2)'!$A$1:$F$2501,6,0)</f>
        <v>Senior</v>
      </c>
      <c r="M434" t="str">
        <f t="shared" si="27"/>
        <v>July</v>
      </c>
      <c r="N434" t="str">
        <f t="shared" si="28"/>
        <v>Thursday</v>
      </c>
      <c r="O434" t="str">
        <f t="shared" si="29"/>
        <v>00:04:00</v>
      </c>
      <c r="P434">
        <f t="shared" si="30"/>
        <v>0</v>
      </c>
      <c r="Q434" t="str">
        <f>VLOOKUP(B434,'Analysis 1.3'!$AA$1:$AF$1454,5,FALSE)</f>
        <v>Repeat</v>
      </c>
      <c r="R434" t="str">
        <f>VLOOKUP(B434,'Analysis 1.3'!$AA$1:$AF$1454,6,FALSE)</f>
        <v>Passive</v>
      </c>
      <c r="S434">
        <f>VLOOKUP(B434,'Analysis 1.3'!$AA$1:$AF$1454,4,FALSE)</f>
        <v>99.957638888889051</v>
      </c>
    </row>
    <row r="435" spans="1:19" x14ac:dyDescent="0.3">
      <c r="A435">
        <v>558573</v>
      </c>
      <c r="B435">
        <v>342</v>
      </c>
      <c r="C435" s="1" t="s">
        <v>113</v>
      </c>
      <c r="D435" s="2">
        <v>45192.024305555555</v>
      </c>
      <c r="E435" t="s">
        <v>96</v>
      </c>
      <c r="F435" t="s">
        <v>12</v>
      </c>
      <c r="G435">
        <v>2278</v>
      </c>
      <c r="H435" t="str">
        <f>VLOOKUP(B435,'Customers (2)'!$A$1:$F$2501,2,0)</f>
        <v>India</v>
      </c>
      <c r="I435" t="str">
        <f>VLOOKUP(B435,'Customers (2)'!$A$1:$F$2501,3,0)</f>
        <v>F</v>
      </c>
      <c r="J435">
        <f>VLOOKUP(B435,'Customers (2)'!$A$1:$F$2501,4,0)</f>
        <v>65</v>
      </c>
      <c r="K435" t="str">
        <f>VLOOKUP(B435,'Customers (2)'!$A$1:$F$2501,5,0)</f>
        <v>A</v>
      </c>
      <c r="L435" t="str">
        <f>VLOOKUP(B435,'Customers (2)'!$A$1:$F$2501,6,0)</f>
        <v>Senior</v>
      </c>
      <c r="M435" t="str">
        <f t="shared" si="27"/>
        <v>September</v>
      </c>
      <c r="N435" t="str">
        <f t="shared" si="28"/>
        <v>Saturday</v>
      </c>
      <c r="O435" t="str">
        <f t="shared" si="29"/>
        <v>00:35:00</v>
      </c>
      <c r="P435">
        <f t="shared" si="30"/>
        <v>0</v>
      </c>
      <c r="Q435" t="str">
        <f>VLOOKUP(B435,'Analysis 1.3'!$AA$1:$AF$1454,5,FALSE)</f>
        <v>Repeat</v>
      </c>
      <c r="R435" t="str">
        <f>VLOOKUP(B435,'Analysis 1.3'!$AA$1:$AF$1454,6,FALSE)</f>
        <v>Passive</v>
      </c>
      <c r="S435">
        <f>VLOOKUP(B435,'Analysis 1.3'!$AA$1:$AF$1454,4,FALSE)</f>
        <v>99.957638888889051</v>
      </c>
    </row>
    <row r="436" spans="1:19" x14ac:dyDescent="0.3">
      <c r="A436">
        <v>671598</v>
      </c>
      <c r="B436">
        <v>342</v>
      </c>
      <c r="C436" s="1"/>
      <c r="D436" s="3">
        <v>44969.027083333334</v>
      </c>
      <c r="E436" t="s">
        <v>98</v>
      </c>
      <c r="F436" t="s">
        <v>43</v>
      </c>
      <c r="G436">
        <v>8711</v>
      </c>
      <c r="H436" t="str">
        <f>VLOOKUP(B436,'Customers (2)'!$A$1:$F$2501,2,0)</f>
        <v>India</v>
      </c>
      <c r="I436" t="str">
        <f>VLOOKUP(B436,'Customers (2)'!$A$1:$F$2501,3,0)</f>
        <v>F</v>
      </c>
      <c r="J436">
        <f>VLOOKUP(B436,'Customers (2)'!$A$1:$F$2501,4,0)</f>
        <v>65</v>
      </c>
      <c r="K436" t="str">
        <f>VLOOKUP(B436,'Customers (2)'!$A$1:$F$2501,5,0)</f>
        <v>A</v>
      </c>
      <c r="L436" t="str">
        <f>VLOOKUP(B436,'Customers (2)'!$A$1:$F$2501,6,0)</f>
        <v>Senior</v>
      </c>
      <c r="M436" t="str">
        <f t="shared" si="27"/>
        <v>February</v>
      </c>
      <c r="N436" t="str">
        <f t="shared" si="28"/>
        <v>Sunday</v>
      </c>
      <c r="O436" t="str">
        <f t="shared" si="29"/>
        <v>00:39:00</v>
      </c>
      <c r="P436">
        <f t="shared" si="30"/>
        <v>0</v>
      </c>
      <c r="Q436" t="str">
        <f>VLOOKUP(B436,'Analysis 1.3'!$AA$1:$AF$1454,5,FALSE)</f>
        <v>Repeat</v>
      </c>
      <c r="R436" t="str">
        <f>VLOOKUP(B436,'Analysis 1.3'!$AA$1:$AF$1454,6,FALSE)</f>
        <v>Passive</v>
      </c>
      <c r="S436">
        <f>VLOOKUP(B436,'Analysis 1.3'!$AA$1:$AF$1454,4,FALSE)</f>
        <v>99.957638888889051</v>
      </c>
    </row>
    <row r="437" spans="1:19" x14ac:dyDescent="0.3">
      <c r="A437">
        <v>312250</v>
      </c>
      <c r="B437">
        <v>343</v>
      </c>
      <c r="C437" s="1" t="s">
        <v>113</v>
      </c>
      <c r="D437" s="2">
        <v>45248.019444444442</v>
      </c>
      <c r="E437" t="s">
        <v>98</v>
      </c>
      <c r="F437" t="s">
        <v>41</v>
      </c>
      <c r="G437">
        <v>8056</v>
      </c>
      <c r="H437" t="str">
        <f>VLOOKUP(B437,'Customers (2)'!$A$1:$F$2501,2,0)</f>
        <v>India</v>
      </c>
      <c r="I437" t="str">
        <f>VLOOKUP(B437,'Customers (2)'!$A$1:$F$2501,3,0)</f>
        <v>F</v>
      </c>
      <c r="J437">
        <f>VLOOKUP(B437,'Customers (2)'!$A$1:$F$2501,4,0)</f>
        <v>88</v>
      </c>
      <c r="K437" t="str">
        <f>VLOOKUP(B437,'Customers (2)'!$A$1:$F$2501,5,0)</f>
        <v>A</v>
      </c>
      <c r="L437" t="str">
        <f>VLOOKUP(B437,'Customers (2)'!$A$1:$F$2501,6,0)</f>
        <v>Senior</v>
      </c>
      <c r="M437" t="str">
        <f t="shared" si="27"/>
        <v>November</v>
      </c>
      <c r="N437" t="str">
        <f t="shared" si="28"/>
        <v>Saturday</v>
      </c>
      <c r="O437" t="str">
        <f t="shared" si="29"/>
        <v>00:28:00</v>
      </c>
      <c r="P437">
        <f t="shared" si="30"/>
        <v>0</v>
      </c>
      <c r="Q437" t="str">
        <f>VLOOKUP(B437,'Analysis 1.3'!$AA$1:$AF$1454,5,FALSE)</f>
        <v>Repeat</v>
      </c>
      <c r="R437" t="str">
        <f>VLOOKUP(B437,'Analysis 1.3'!$AA$1:$AF$1454,6,FALSE)</f>
        <v>Recent</v>
      </c>
      <c r="S437">
        <f>VLOOKUP(B437,'Analysis 1.3'!$AA$1:$AF$1454,4,FALSE)</f>
        <v>43.962500000001455</v>
      </c>
    </row>
    <row r="438" spans="1:19" x14ac:dyDescent="0.3">
      <c r="A438">
        <v>554150</v>
      </c>
      <c r="B438">
        <v>343</v>
      </c>
      <c r="C438" s="1" t="s">
        <v>113</v>
      </c>
      <c r="D438" s="2">
        <v>45051.002083333333</v>
      </c>
      <c r="E438" t="s">
        <v>98</v>
      </c>
      <c r="F438" t="s">
        <v>8</v>
      </c>
      <c r="G438">
        <v>1090</v>
      </c>
      <c r="H438" t="str">
        <f>VLOOKUP(B438,'Customers (2)'!$A$1:$F$2501,2,0)</f>
        <v>India</v>
      </c>
      <c r="I438" t="str">
        <f>VLOOKUP(B438,'Customers (2)'!$A$1:$F$2501,3,0)</f>
        <v>F</v>
      </c>
      <c r="J438">
        <f>VLOOKUP(B438,'Customers (2)'!$A$1:$F$2501,4,0)</f>
        <v>88</v>
      </c>
      <c r="K438" t="str">
        <f>VLOOKUP(B438,'Customers (2)'!$A$1:$F$2501,5,0)</f>
        <v>A</v>
      </c>
      <c r="L438" t="str">
        <f>VLOOKUP(B438,'Customers (2)'!$A$1:$F$2501,6,0)</f>
        <v>Senior</v>
      </c>
      <c r="M438" t="str">
        <f t="shared" si="27"/>
        <v>May</v>
      </c>
      <c r="N438" t="str">
        <f t="shared" si="28"/>
        <v>Friday</v>
      </c>
      <c r="O438" t="str">
        <f t="shared" si="29"/>
        <v>00:03:00</v>
      </c>
      <c r="P438">
        <f t="shared" si="30"/>
        <v>0</v>
      </c>
      <c r="Q438" t="str">
        <f>VLOOKUP(B438,'Analysis 1.3'!$AA$1:$AF$1454,5,FALSE)</f>
        <v>Repeat</v>
      </c>
      <c r="R438" t="str">
        <f>VLOOKUP(B438,'Analysis 1.3'!$AA$1:$AF$1454,6,FALSE)</f>
        <v>Recent</v>
      </c>
      <c r="S438">
        <f>VLOOKUP(B438,'Analysis 1.3'!$AA$1:$AF$1454,4,FALSE)</f>
        <v>43.962500000001455</v>
      </c>
    </row>
    <row r="439" spans="1:19" x14ac:dyDescent="0.3">
      <c r="A439">
        <v>1202392</v>
      </c>
      <c r="B439">
        <v>344</v>
      </c>
      <c r="C439" s="1" t="s">
        <v>102</v>
      </c>
      <c r="D439" s="3">
        <v>45230.00277777778</v>
      </c>
      <c r="E439" t="s">
        <v>98</v>
      </c>
      <c r="F439" t="s">
        <v>11</v>
      </c>
      <c r="G439">
        <v>8051</v>
      </c>
      <c r="H439" t="str">
        <f>VLOOKUP(B439,'Customers (2)'!$A$1:$F$2501,2,0)</f>
        <v>Finland</v>
      </c>
      <c r="I439" t="str">
        <f>VLOOKUP(B439,'Customers (2)'!$A$1:$F$2501,3,0)</f>
        <v>F</v>
      </c>
      <c r="J439">
        <f>VLOOKUP(B439,'Customers (2)'!$A$1:$F$2501,4,0)</f>
        <v>84</v>
      </c>
      <c r="K439" t="str">
        <f>VLOOKUP(B439,'Customers (2)'!$A$1:$F$2501,5,0)</f>
        <v>A</v>
      </c>
      <c r="L439" t="str">
        <f>VLOOKUP(B439,'Customers (2)'!$A$1:$F$2501,6,0)</f>
        <v>Senior</v>
      </c>
      <c r="M439" t="str">
        <f t="shared" si="27"/>
        <v>October</v>
      </c>
      <c r="N439" t="str">
        <f t="shared" si="28"/>
        <v>Tuesday</v>
      </c>
      <c r="O439" t="str">
        <f t="shared" si="29"/>
        <v>00:04:00</v>
      </c>
      <c r="P439">
        <f t="shared" si="30"/>
        <v>0</v>
      </c>
      <c r="Q439" t="str">
        <f>VLOOKUP(B439,'Analysis 1.3'!$AA$1:$AF$1454,5,FALSE)</f>
        <v>Repeat</v>
      </c>
      <c r="R439" t="str">
        <f>VLOOKUP(B439,'Analysis 1.3'!$AA$1:$AF$1454,6,FALSE)</f>
        <v>Recent</v>
      </c>
      <c r="S439">
        <f>VLOOKUP(B439,'Analysis 1.3'!$AA$1:$AF$1454,4,FALSE)</f>
        <v>61.979166666664241</v>
      </c>
    </row>
    <row r="440" spans="1:19" x14ac:dyDescent="0.3">
      <c r="A440">
        <v>1308737</v>
      </c>
      <c r="B440">
        <v>344</v>
      </c>
      <c r="C440" s="1" t="s">
        <v>102</v>
      </c>
      <c r="D440" s="3">
        <v>45139.038888888892</v>
      </c>
      <c r="E440" t="s">
        <v>191</v>
      </c>
      <c r="F440" t="s">
        <v>54</v>
      </c>
      <c r="G440">
        <v>144</v>
      </c>
      <c r="H440" t="str">
        <f>VLOOKUP(B440,'Customers (2)'!$A$1:$F$2501,2,0)</f>
        <v>Finland</v>
      </c>
      <c r="I440" t="str">
        <f>VLOOKUP(B440,'Customers (2)'!$A$1:$F$2501,3,0)</f>
        <v>F</v>
      </c>
      <c r="J440">
        <f>VLOOKUP(B440,'Customers (2)'!$A$1:$F$2501,4,0)</f>
        <v>84</v>
      </c>
      <c r="K440" t="str">
        <f>VLOOKUP(B440,'Customers (2)'!$A$1:$F$2501,5,0)</f>
        <v>A</v>
      </c>
      <c r="L440" t="str">
        <f>VLOOKUP(B440,'Customers (2)'!$A$1:$F$2501,6,0)</f>
        <v>Senior</v>
      </c>
      <c r="M440" t="str">
        <f t="shared" si="27"/>
        <v>August</v>
      </c>
      <c r="N440" t="str">
        <f t="shared" si="28"/>
        <v>Tuesday</v>
      </c>
      <c r="O440" t="str">
        <f t="shared" si="29"/>
        <v>00:56:00</v>
      </c>
      <c r="P440">
        <f t="shared" si="30"/>
        <v>0</v>
      </c>
      <c r="Q440" t="str">
        <f>VLOOKUP(B440,'Analysis 1.3'!$AA$1:$AF$1454,5,FALSE)</f>
        <v>Repeat</v>
      </c>
      <c r="R440" t="str">
        <f>VLOOKUP(B440,'Analysis 1.3'!$AA$1:$AF$1454,6,FALSE)</f>
        <v>Recent</v>
      </c>
      <c r="S440">
        <f>VLOOKUP(B440,'Analysis 1.3'!$AA$1:$AF$1454,4,FALSE)</f>
        <v>61.979166666664241</v>
      </c>
    </row>
    <row r="441" spans="1:19" x14ac:dyDescent="0.3">
      <c r="A441">
        <v>1395655</v>
      </c>
      <c r="B441">
        <v>345</v>
      </c>
      <c r="C441" s="1" t="s">
        <v>113</v>
      </c>
      <c r="D441" s="3">
        <v>45150.02847222222</v>
      </c>
      <c r="E441" t="s">
        <v>98</v>
      </c>
      <c r="F441" t="s">
        <v>27</v>
      </c>
      <c r="G441">
        <v>8180</v>
      </c>
      <c r="H441" t="str">
        <f>VLOOKUP(B441,'Customers (2)'!$A$1:$F$2501,2,0)</f>
        <v>India</v>
      </c>
      <c r="I441" t="str">
        <f>VLOOKUP(B441,'Customers (2)'!$A$1:$F$2501,3,0)</f>
        <v>F</v>
      </c>
      <c r="J441">
        <f>VLOOKUP(B441,'Customers (2)'!$A$1:$F$2501,4,0)</f>
        <v>31</v>
      </c>
      <c r="K441" t="str">
        <f>VLOOKUP(B441,'Customers (2)'!$A$1:$F$2501,5,0)</f>
        <v>A</v>
      </c>
      <c r="L441" t="str">
        <f>VLOOKUP(B441,'Customers (2)'!$A$1:$F$2501,6,0)</f>
        <v>Young</v>
      </c>
      <c r="M441" t="str">
        <f t="shared" si="27"/>
        <v>August</v>
      </c>
      <c r="N441" t="str">
        <f t="shared" si="28"/>
        <v>Saturday</v>
      </c>
      <c r="O441" t="str">
        <f t="shared" si="29"/>
        <v>00:41:00</v>
      </c>
      <c r="P441">
        <f t="shared" si="30"/>
        <v>0</v>
      </c>
      <c r="Q441" t="str">
        <f>VLOOKUP(B441,'Analysis 1.3'!$AA$1:$AF$1454,5,FALSE)</f>
        <v>One time</v>
      </c>
      <c r="R441" t="str">
        <f>VLOOKUP(B441,'Analysis 1.3'!$AA$1:$AF$1454,6,FALSE)</f>
        <v>Passive</v>
      </c>
      <c r="S441">
        <f>VLOOKUP(B441,'Analysis 1.3'!$AA$1:$AF$1454,4,FALSE)</f>
        <v>141.95347222222335</v>
      </c>
    </row>
    <row r="442" spans="1:19" x14ac:dyDescent="0.3">
      <c r="A442">
        <v>895436</v>
      </c>
      <c r="B442">
        <v>346</v>
      </c>
      <c r="C442" s="1" t="s">
        <v>105</v>
      </c>
      <c r="D442" s="3">
        <v>45177.026388888888</v>
      </c>
      <c r="E442" t="s">
        <v>96</v>
      </c>
      <c r="F442" t="s">
        <v>32</v>
      </c>
      <c r="G442">
        <v>6750</v>
      </c>
      <c r="H442" t="str">
        <f>VLOOKUP(B442,'Customers (2)'!$A$1:$F$2501,2,0)</f>
        <v>Spain</v>
      </c>
      <c r="I442" t="str">
        <f>VLOOKUP(B442,'Customers (2)'!$A$1:$F$2501,3,0)</f>
        <v>F</v>
      </c>
      <c r="J442">
        <f>VLOOKUP(B442,'Customers (2)'!$A$1:$F$2501,4,0)</f>
        <v>27</v>
      </c>
      <c r="K442" t="str">
        <f>VLOOKUP(B442,'Customers (2)'!$A$1:$F$2501,5,0)</f>
        <v>A</v>
      </c>
      <c r="L442" t="str">
        <f>VLOOKUP(B442,'Customers (2)'!$A$1:$F$2501,6,0)</f>
        <v>Young</v>
      </c>
      <c r="M442" t="str">
        <f t="shared" si="27"/>
        <v>September</v>
      </c>
      <c r="N442" t="str">
        <f t="shared" si="28"/>
        <v>Friday</v>
      </c>
      <c r="O442" t="str">
        <f t="shared" si="29"/>
        <v>00:38:00</v>
      </c>
      <c r="P442">
        <f t="shared" si="30"/>
        <v>0</v>
      </c>
      <c r="Q442" t="str">
        <f>VLOOKUP(B442,'Analysis 1.3'!$AA$1:$AF$1454,5,FALSE)</f>
        <v>One time</v>
      </c>
      <c r="R442" t="str">
        <f>VLOOKUP(B442,'Analysis 1.3'!$AA$1:$AF$1454,6,FALSE)</f>
        <v>Passive</v>
      </c>
      <c r="S442">
        <f>VLOOKUP(B442,'Analysis 1.3'!$AA$1:$AF$1454,4,FALSE)</f>
        <v>114.9555555555562</v>
      </c>
    </row>
    <row r="443" spans="1:19" x14ac:dyDescent="0.3">
      <c r="A443">
        <v>197854</v>
      </c>
      <c r="B443">
        <v>347</v>
      </c>
      <c r="C443" s="1" t="s">
        <v>108</v>
      </c>
      <c r="D443" s="2">
        <v>45169.038888888892</v>
      </c>
      <c r="E443" t="s">
        <v>97</v>
      </c>
      <c r="F443" t="s">
        <v>27</v>
      </c>
      <c r="G443">
        <v>1674</v>
      </c>
      <c r="H443" t="str">
        <f>VLOOKUP(B443,'Customers (2)'!$A$1:$F$2501,2,0)</f>
        <v>Denmark</v>
      </c>
      <c r="I443" t="str">
        <f>VLOOKUP(B443,'Customers (2)'!$A$1:$F$2501,3,0)</f>
        <v>F</v>
      </c>
      <c r="J443">
        <f>VLOOKUP(B443,'Customers (2)'!$A$1:$F$2501,4,0)</f>
        <v>59</v>
      </c>
      <c r="K443" t="str">
        <f>VLOOKUP(B443,'Customers (2)'!$A$1:$F$2501,5,0)</f>
        <v>A</v>
      </c>
      <c r="L443" t="str">
        <f>VLOOKUP(B443,'Customers (2)'!$A$1:$F$2501,6,0)</f>
        <v>Middle</v>
      </c>
      <c r="M443" t="str">
        <f t="shared" si="27"/>
        <v>August</v>
      </c>
      <c r="N443" t="str">
        <f t="shared" si="28"/>
        <v>Thursday</v>
      </c>
      <c r="O443" t="str">
        <f t="shared" si="29"/>
        <v>00:56:00</v>
      </c>
      <c r="P443">
        <f t="shared" si="30"/>
        <v>0</v>
      </c>
      <c r="Q443" t="str">
        <f>VLOOKUP(B443,'Analysis 1.3'!$AA$1:$AF$1454,5,FALSE)</f>
        <v>Repeat</v>
      </c>
      <c r="R443" t="str">
        <f>VLOOKUP(B443,'Analysis 1.3'!$AA$1:$AF$1454,6,FALSE)</f>
        <v>Recent</v>
      </c>
      <c r="S443">
        <f>VLOOKUP(B443,'Analysis 1.3'!$AA$1:$AF$1454,4,FALSE)</f>
        <v>55.011111111110949</v>
      </c>
    </row>
    <row r="444" spans="1:19" x14ac:dyDescent="0.3">
      <c r="A444">
        <v>1102910</v>
      </c>
      <c r="B444">
        <v>347</v>
      </c>
      <c r="C444" s="1" t="s">
        <v>108</v>
      </c>
      <c r="D444" s="3">
        <v>45232.988194444442</v>
      </c>
      <c r="E444" t="s">
        <v>96</v>
      </c>
      <c r="F444" t="s">
        <v>27</v>
      </c>
      <c r="G444">
        <v>5043</v>
      </c>
      <c r="H444" t="str">
        <f>VLOOKUP(B444,'Customers (2)'!$A$1:$F$2501,2,0)</f>
        <v>Denmark</v>
      </c>
      <c r="I444" t="str">
        <f>VLOOKUP(B444,'Customers (2)'!$A$1:$F$2501,3,0)</f>
        <v>F</v>
      </c>
      <c r="J444">
        <f>VLOOKUP(B444,'Customers (2)'!$A$1:$F$2501,4,0)</f>
        <v>59</v>
      </c>
      <c r="K444" t="str">
        <f>VLOOKUP(B444,'Customers (2)'!$A$1:$F$2501,5,0)</f>
        <v>A</v>
      </c>
      <c r="L444" t="str">
        <f>VLOOKUP(B444,'Customers (2)'!$A$1:$F$2501,6,0)</f>
        <v>Middle</v>
      </c>
      <c r="M444" t="str">
        <f t="shared" si="27"/>
        <v>November</v>
      </c>
      <c r="N444" t="str">
        <f t="shared" si="28"/>
        <v>Thursday</v>
      </c>
      <c r="O444" t="str">
        <f t="shared" si="29"/>
        <v>23:43:00</v>
      </c>
      <c r="P444">
        <f t="shared" si="30"/>
        <v>23</v>
      </c>
      <c r="Q444" t="str">
        <f>VLOOKUP(B444,'Analysis 1.3'!$AA$1:$AF$1454,5,FALSE)</f>
        <v>Repeat</v>
      </c>
      <c r="R444" t="str">
        <f>VLOOKUP(B444,'Analysis 1.3'!$AA$1:$AF$1454,6,FALSE)</f>
        <v>Recent</v>
      </c>
      <c r="S444">
        <f>VLOOKUP(B444,'Analysis 1.3'!$AA$1:$AF$1454,4,FALSE)</f>
        <v>55.011111111110949</v>
      </c>
    </row>
    <row r="445" spans="1:19" x14ac:dyDescent="0.3">
      <c r="A445">
        <v>1521957</v>
      </c>
      <c r="B445">
        <v>347</v>
      </c>
      <c r="C445" s="1" t="s">
        <v>108</v>
      </c>
      <c r="D445" s="3">
        <v>45236.970833333333</v>
      </c>
      <c r="E445" t="s">
        <v>96</v>
      </c>
      <c r="F445" t="s">
        <v>74</v>
      </c>
      <c r="G445">
        <v>2198</v>
      </c>
      <c r="H445" t="str">
        <f>VLOOKUP(B445,'Customers (2)'!$A$1:$F$2501,2,0)</f>
        <v>Denmark</v>
      </c>
      <c r="I445" t="str">
        <f>VLOOKUP(B445,'Customers (2)'!$A$1:$F$2501,3,0)</f>
        <v>F</v>
      </c>
      <c r="J445">
        <f>VLOOKUP(B445,'Customers (2)'!$A$1:$F$2501,4,0)</f>
        <v>59</v>
      </c>
      <c r="K445" t="str">
        <f>VLOOKUP(B445,'Customers (2)'!$A$1:$F$2501,5,0)</f>
        <v>A</v>
      </c>
      <c r="L445" t="str">
        <f>VLOOKUP(B445,'Customers (2)'!$A$1:$F$2501,6,0)</f>
        <v>Middle</v>
      </c>
      <c r="M445" t="str">
        <f t="shared" si="27"/>
        <v>November</v>
      </c>
      <c r="N445" t="str">
        <f t="shared" si="28"/>
        <v>Monday</v>
      </c>
      <c r="O445" t="str">
        <f t="shared" si="29"/>
        <v>23:18:00</v>
      </c>
      <c r="P445">
        <f t="shared" si="30"/>
        <v>23</v>
      </c>
      <c r="Q445" t="str">
        <f>VLOOKUP(B445,'Analysis 1.3'!$AA$1:$AF$1454,5,FALSE)</f>
        <v>Repeat</v>
      </c>
      <c r="R445" t="str">
        <f>VLOOKUP(B445,'Analysis 1.3'!$AA$1:$AF$1454,6,FALSE)</f>
        <v>Recent</v>
      </c>
      <c r="S445">
        <f>VLOOKUP(B445,'Analysis 1.3'!$AA$1:$AF$1454,4,FALSE)</f>
        <v>55.011111111110949</v>
      </c>
    </row>
    <row r="446" spans="1:19" x14ac:dyDescent="0.3">
      <c r="A446">
        <v>1562703</v>
      </c>
      <c r="B446">
        <v>347</v>
      </c>
      <c r="C446" s="1" t="s">
        <v>108</v>
      </c>
      <c r="D446" s="3">
        <v>45183.017361111109</v>
      </c>
      <c r="E446" t="s">
        <v>191</v>
      </c>
      <c r="F446" t="s">
        <v>18</v>
      </c>
      <c r="G446">
        <v>1845</v>
      </c>
      <c r="H446" t="str">
        <f>VLOOKUP(B446,'Customers (2)'!$A$1:$F$2501,2,0)</f>
        <v>Denmark</v>
      </c>
      <c r="I446" t="str">
        <f>VLOOKUP(B446,'Customers (2)'!$A$1:$F$2501,3,0)</f>
        <v>F</v>
      </c>
      <c r="J446">
        <f>VLOOKUP(B446,'Customers (2)'!$A$1:$F$2501,4,0)</f>
        <v>59</v>
      </c>
      <c r="K446" t="str">
        <f>VLOOKUP(B446,'Customers (2)'!$A$1:$F$2501,5,0)</f>
        <v>A</v>
      </c>
      <c r="L446" t="str">
        <f>VLOOKUP(B446,'Customers (2)'!$A$1:$F$2501,6,0)</f>
        <v>Middle</v>
      </c>
      <c r="M446" t="str">
        <f t="shared" si="27"/>
        <v>September</v>
      </c>
      <c r="N446" t="str">
        <f t="shared" si="28"/>
        <v>Thursday</v>
      </c>
      <c r="O446" t="str">
        <f t="shared" si="29"/>
        <v>00:25:00</v>
      </c>
      <c r="P446">
        <f t="shared" si="30"/>
        <v>0</v>
      </c>
      <c r="Q446" t="str">
        <f>VLOOKUP(B446,'Analysis 1.3'!$AA$1:$AF$1454,5,FALSE)</f>
        <v>Repeat</v>
      </c>
      <c r="R446" t="str">
        <f>VLOOKUP(B446,'Analysis 1.3'!$AA$1:$AF$1454,6,FALSE)</f>
        <v>Recent</v>
      </c>
      <c r="S446">
        <f>VLOOKUP(B446,'Analysis 1.3'!$AA$1:$AF$1454,4,FALSE)</f>
        <v>55.011111111110949</v>
      </c>
    </row>
    <row r="447" spans="1:19" x14ac:dyDescent="0.3">
      <c r="A447">
        <v>1490112</v>
      </c>
      <c r="B447">
        <v>348</v>
      </c>
      <c r="C447" s="1" t="s">
        <v>100</v>
      </c>
      <c r="D447" s="3">
        <v>45164.043749999997</v>
      </c>
      <c r="E447" t="s">
        <v>96</v>
      </c>
      <c r="F447" t="s">
        <v>15</v>
      </c>
      <c r="G447">
        <v>7429</v>
      </c>
      <c r="H447" t="str">
        <f>VLOOKUP(B447,'Customers (2)'!$A$1:$F$2501,2,0)</f>
        <v>France</v>
      </c>
      <c r="I447" t="str">
        <f>VLOOKUP(B447,'Customers (2)'!$A$1:$F$2501,3,0)</f>
        <v>M</v>
      </c>
      <c r="J447">
        <f>VLOOKUP(B447,'Customers (2)'!$A$1:$F$2501,4,0)</f>
        <v>61</v>
      </c>
      <c r="K447" t="str">
        <f>VLOOKUP(B447,'Customers (2)'!$A$1:$F$2501,5,0)</f>
        <v>A</v>
      </c>
      <c r="L447" t="str">
        <f>VLOOKUP(B447,'Customers (2)'!$A$1:$F$2501,6,0)</f>
        <v>Senior</v>
      </c>
      <c r="M447" t="str">
        <f t="shared" si="27"/>
        <v>August</v>
      </c>
      <c r="N447" t="str">
        <f t="shared" si="28"/>
        <v>Saturday</v>
      </c>
      <c r="O447" t="str">
        <f t="shared" si="29"/>
        <v>01:03:00</v>
      </c>
      <c r="P447">
        <f t="shared" si="30"/>
        <v>1</v>
      </c>
      <c r="Q447" t="str">
        <f>VLOOKUP(B447,'Analysis 1.3'!$AA$1:$AF$1454,5,FALSE)</f>
        <v>One time</v>
      </c>
      <c r="R447" t="str">
        <f>VLOOKUP(B447,'Analysis 1.3'!$AA$1:$AF$1454,6,FALSE)</f>
        <v>Passive</v>
      </c>
      <c r="S447">
        <f>VLOOKUP(B447,'Analysis 1.3'!$AA$1:$AF$1454,4,FALSE)</f>
        <v>127.93819444444671</v>
      </c>
    </row>
    <row r="448" spans="1:19" x14ac:dyDescent="0.3">
      <c r="A448">
        <v>912904</v>
      </c>
      <c r="B448">
        <v>349</v>
      </c>
      <c r="C448" s="1" t="s">
        <v>108</v>
      </c>
      <c r="D448" s="3">
        <v>45266.993750000001</v>
      </c>
      <c r="E448" t="s">
        <v>96</v>
      </c>
      <c r="F448" t="s">
        <v>47</v>
      </c>
      <c r="G448">
        <v>2520</v>
      </c>
      <c r="H448" t="str">
        <f>VLOOKUP(B448,'Customers (2)'!$A$1:$F$2501,2,0)</f>
        <v>Denmark</v>
      </c>
      <c r="I448" t="str">
        <f>VLOOKUP(B448,'Customers (2)'!$A$1:$F$2501,3,0)</f>
        <v>F</v>
      </c>
      <c r="J448">
        <f>VLOOKUP(B448,'Customers (2)'!$A$1:$F$2501,4,0)</f>
        <v>55</v>
      </c>
      <c r="K448" t="str">
        <f>VLOOKUP(B448,'Customers (2)'!$A$1:$F$2501,5,0)</f>
        <v>A</v>
      </c>
      <c r="L448" t="str">
        <f>VLOOKUP(B448,'Customers (2)'!$A$1:$F$2501,6,0)</f>
        <v>Middle</v>
      </c>
      <c r="M448" t="str">
        <f t="shared" si="27"/>
        <v>December</v>
      </c>
      <c r="N448" t="str">
        <f t="shared" si="28"/>
        <v>Wednesday</v>
      </c>
      <c r="O448" t="str">
        <f t="shared" si="29"/>
        <v>23:51:00</v>
      </c>
      <c r="P448">
        <f t="shared" si="30"/>
        <v>23</v>
      </c>
      <c r="Q448" t="str">
        <f>VLOOKUP(B448,'Analysis 1.3'!$AA$1:$AF$1454,5,FALSE)</f>
        <v>Repeat</v>
      </c>
      <c r="R448" t="str">
        <f>VLOOKUP(B448,'Analysis 1.3'!$AA$1:$AF$1454,6,FALSE)</f>
        <v>Recent</v>
      </c>
      <c r="S448">
        <f>VLOOKUP(B448,'Analysis 1.3'!$AA$1:$AF$1454,4,FALSE)</f>
        <v>24.988194444442343</v>
      </c>
    </row>
    <row r="449" spans="1:19" x14ac:dyDescent="0.3">
      <c r="A449">
        <v>929955</v>
      </c>
      <c r="B449">
        <v>349</v>
      </c>
      <c r="C449" s="1" t="s">
        <v>108</v>
      </c>
      <c r="D449" s="3">
        <v>44947.987500000003</v>
      </c>
      <c r="E449" t="s">
        <v>98</v>
      </c>
      <c r="F449" t="s">
        <v>43</v>
      </c>
      <c r="G449">
        <v>3242</v>
      </c>
      <c r="H449" t="str">
        <f>VLOOKUP(B449,'Customers (2)'!$A$1:$F$2501,2,0)</f>
        <v>Denmark</v>
      </c>
      <c r="I449" t="str">
        <f>VLOOKUP(B449,'Customers (2)'!$A$1:$F$2501,3,0)</f>
        <v>F</v>
      </c>
      <c r="J449">
        <f>VLOOKUP(B449,'Customers (2)'!$A$1:$F$2501,4,0)</f>
        <v>55</v>
      </c>
      <c r="K449" t="str">
        <f>VLOOKUP(B449,'Customers (2)'!$A$1:$F$2501,5,0)</f>
        <v>A</v>
      </c>
      <c r="L449" t="str">
        <f>VLOOKUP(B449,'Customers (2)'!$A$1:$F$2501,6,0)</f>
        <v>Middle</v>
      </c>
      <c r="M449" t="str">
        <f t="shared" si="27"/>
        <v>January</v>
      </c>
      <c r="N449" t="str">
        <f t="shared" si="28"/>
        <v>Saturday</v>
      </c>
      <c r="O449" t="str">
        <f t="shared" si="29"/>
        <v>23:42:00</v>
      </c>
      <c r="P449">
        <f t="shared" si="30"/>
        <v>23</v>
      </c>
      <c r="Q449" t="str">
        <f>VLOOKUP(B449,'Analysis 1.3'!$AA$1:$AF$1454,5,FALSE)</f>
        <v>Repeat</v>
      </c>
      <c r="R449" t="str">
        <f>VLOOKUP(B449,'Analysis 1.3'!$AA$1:$AF$1454,6,FALSE)</f>
        <v>Recent</v>
      </c>
      <c r="S449">
        <f>VLOOKUP(B449,'Analysis 1.3'!$AA$1:$AF$1454,4,FALSE)</f>
        <v>24.988194444442343</v>
      </c>
    </row>
    <row r="450" spans="1:19" x14ac:dyDescent="0.3">
      <c r="A450">
        <v>414191</v>
      </c>
      <c r="B450">
        <v>350</v>
      </c>
      <c r="C450" s="1" t="s">
        <v>109</v>
      </c>
      <c r="D450" s="2">
        <v>44936.958333333336</v>
      </c>
      <c r="E450" t="s">
        <v>96</v>
      </c>
      <c r="F450" t="s">
        <v>40</v>
      </c>
      <c r="G450">
        <v>6814</v>
      </c>
      <c r="H450" t="str">
        <f>VLOOKUP(B450,'Customers (2)'!$A$1:$F$2501,2,0)</f>
        <v>Germany</v>
      </c>
      <c r="I450" t="str">
        <f>VLOOKUP(B450,'Customers (2)'!$A$1:$F$2501,3,0)</f>
        <v>F</v>
      </c>
      <c r="J450">
        <f>VLOOKUP(B450,'Customers (2)'!$A$1:$F$2501,4,0)</f>
        <v>39</v>
      </c>
      <c r="K450" t="str">
        <f>VLOOKUP(B450,'Customers (2)'!$A$1:$F$2501,5,0)</f>
        <v>A</v>
      </c>
      <c r="L450" t="str">
        <f>VLOOKUP(B450,'Customers (2)'!$A$1:$F$2501,6,0)</f>
        <v>Middle</v>
      </c>
      <c r="M450" t="str">
        <f t="shared" si="27"/>
        <v>January</v>
      </c>
      <c r="N450" t="str">
        <f t="shared" si="28"/>
        <v>Tuesday</v>
      </c>
      <c r="O450" t="str">
        <f t="shared" si="29"/>
        <v>23:00:00</v>
      </c>
      <c r="P450">
        <f t="shared" si="30"/>
        <v>23</v>
      </c>
      <c r="Q450" t="str">
        <f>VLOOKUP(B450,'Analysis 1.3'!$AA$1:$AF$1454,5,FALSE)</f>
        <v>One time</v>
      </c>
      <c r="R450" t="str">
        <f>VLOOKUP(B450,'Analysis 1.3'!$AA$1:$AF$1454,6,FALSE)</f>
        <v>Lost</v>
      </c>
      <c r="S450">
        <f>VLOOKUP(B450,'Analysis 1.3'!$AA$1:$AF$1454,4,FALSE)</f>
        <v>355.02361111110804</v>
      </c>
    </row>
    <row r="451" spans="1:19" x14ac:dyDescent="0.3">
      <c r="A451">
        <v>1669358</v>
      </c>
      <c r="B451">
        <v>351</v>
      </c>
      <c r="C451" s="1" t="s">
        <v>101</v>
      </c>
      <c r="D451" s="3">
        <v>44962.077777777777</v>
      </c>
      <c r="E451" t="s">
        <v>98</v>
      </c>
      <c r="F451" t="s">
        <v>18</v>
      </c>
      <c r="G451">
        <v>462</v>
      </c>
      <c r="H451" t="str">
        <f>VLOOKUP(B451,'Customers (2)'!$A$1:$F$2501,2,0)</f>
        <v>Australia</v>
      </c>
      <c r="I451" t="str">
        <f>VLOOKUP(B451,'Customers (2)'!$A$1:$F$2501,3,0)</f>
        <v>F</v>
      </c>
      <c r="J451">
        <f>VLOOKUP(B451,'Customers (2)'!$A$1:$F$2501,4,0)</f>
        <v>87</v>
      </c>
      <c r="K451" t="str">
        <f>VLOOKUP(B451,'Customers (2)'!$A$1:$F$2501,5,0)</f>
        <v>A</v>
      </c>
      <c r="L451" t="str">
        <f>VLOOKUP(B451,'Customers (2)'!$A$1:$F$2501,6,0)</f>
        <v>Senior</v>
      </c>
      <c r="M451" t="str">
        <f t="shared" ref="M451:M514" si="31">TEXT(D451,"MMMM")</f>
        <v>February</v>
      </c>
      <c r="N451" t="str">
        <f t="shared" ref="N451:N514" si="32">TEXT(D451,"dddd")</f>
        <v>Sunday</v>
      </c>
      <c r="O451" t="str">
        <f t="shared" ref="O451:O514" si="33">TEXT(D451,"HH:mm:ss")</f>
        <v>01:52:00</v>
      </c>
      <c r="P451">
        <f t="shared" ref="P451:P514" si="34">HOUR(D451)</f>
        <v>1</v>
      </c>
      <c r="Q451" t="str">
        <f>VLOOKUP(B451,'Analysis 1.3'!$AA$1:$AF$1454,5,FALSE)</f>
        <v>One time</v>
      </c>
      <c r="R451" t="str">
        <f>VLOOKUP(B451,'Analysis 1.3'!$AA$1:$AF$1454,6,FALSE)</f>
        <v>Lost</v>
      </c>
      <c r="S451">
        <f>VLOOKUP(B451,'Analysis 1.3'!$AA$1:$AF$1454,4,FALSE)</f>
        <v>329.90416666666715</v>
      </c>
    </row>
    <row r="452" spans="1:19" x14ac:dyDescent="0.3">
      <c r="A452">
        <v>60781</v>
      </c>
      <c r="B452">
        <v>353</v>
      </c>
      <c r="C452" s="1" t="s">
        <v>100</v>
      </c>
      <c r="D452" s="2">
        <v>45225.069444444445</v>
      </c>
      <c r="E452" t="s">
        <v>97</v>
      </c>
      <c r="F452" t="s">
        <v>18</v>
      </c>
      <c r="G452">
        <v>936</v>
      </c>
      <c r="H452" t="str">
        <f>VLOOKUP(B452,'Customers (2)'!$A$1:$F$2501,2,0)</f>
        <v>France</v>
      </c>
      <c r="I452" t="str">
        <f>VLOOKUP(B452,'Customers (2)'!$A$1:$F$2501,3,0)</f>
        <v>F</v>
      </c>
      <c r="J452">
        <f>VLOOKUP(B452,'Customers (2)'!$A$1:$F$2501,4,0)</f>
        <v>66</v>
      </c>
      <c r="K452" t="str">
        <f>VLOOKUP(B452,'Customers (2)'!$A$1:$F$2501,5,0)</f>
        <v>A</v>
      </c>
      <c r="L452" t="str">
        <f>VLOOKUP(B452,'Customers (2)'!$A$1:$F$2501,6,0)</f>
        <v>Senior</v>
      </c>
      <c r="M452" t="str">
        <f t="shared" si="31"/>
        <v>October</v>
      </c>
      <c r="N452" t="str">
        <f t="shared" si="32"/>
        <v>Thursday</v>
      </c>
      <c r="O452" t="str">
        <f t="shared" si="33"/>
        <v>01:40:00</v>
      </c>
      <c r="P452">
        <f t="shared" si="34"/>
        <v>1</v>
      </c>
      <c r="Q452" t="str">
        <f>VLOOKUP(B452,'Analysis 1.3'!$AA$1:$AF$1454,5,FALSE)</f>
        <v>One time</v>
      </c>
      <c r="R452" t="str">
        <f>VLOOKUP(B452,'Analysis 1.3'!$AA$1:$AF$1454,6,FALSE)</f>
        <v>Recent</v>
      </c>
      <c r="S452">
        <f>VLOOKUP(B452,'Analysis 1.3'!$AA$1:$AF$1454,4,FALSE)</f>
        <v>66.912499999998545</v>
      </c>
    </row>
    <row r="453" spans="1:19" x14ac:dyDescent="0.3">
      <c r="A453">
        <v>1237541</v>
      </c>
      <c r="B453">
        <v>354</v>
      </c>
      <c r="C453" s="1" t="s">
        <v>113</v>
      </c>
      <c r="D453" s="3">
        <v>45202.998611111114</v>
      </c>
      <c r="E453" t="s">
        <v>98</v>
      </c>
      <c r="F453" t="s">
        <v>88</v>
      </c>
      <c r="G453">
        <v>301</v>
      </c>
      <c r="H453" t="str">
        <f>VLOOKUP(B453,'Customers (2)'!$A$1:$F$2501,2,0)</f>
        <v>India</v>
      </c>
      <c r="I453" t="str">
        <f>VLOOKUP(B453,'Customers (2)'!$A$1:$F$2501,3,0)</f>
        <v>M</v>
      </c>
      <c r="J453">
        <f>VLOOKUP(B453,'Customers (2)'!$A$1:$F$2501,4,0)</f>
        <v>29</v>
      </c>
      <c r="K453" t="str">
        <f>VLOOKUP(B453,'Customers (2)'!$A$1:$F$2501,5,0)</f>
        <v>A</v>
      </c>
      <c r="L453" t="str">
        <f>VLOOKUP(B453,'Customers (2)'!$A$1:$F$2501,6,0)</f>
        <v>Young</v>
      </c>
      <c r="M453" t="str">
        <f t="shared" si="31"/>
        <v>October</v>
      </c>
      <c r="N453" t="str">
        <f t="shared" si="32"/>
        <v>Tuesday</v>
      </c>
      <c r="O453" t="str">
        <f t="shared" si="33"/>
        <v>23:58:00</v>
      </c>
      <c r="P453">
        <f t="shared" si="34"/>
        <v>23</v>
      </c>
      <c r="Q453" t="str">
        <f>VLOOKUP(B453,'Analysis 1.3'!$AA$1:$AF$1454,5,FALSE)</f>
        <v>Repeat</v>
      </c>
      <c r="R453" t="str">
        <f>VLOOKUP(B453,'Analysis 1.3'!$AA$1:$AF$1454,6,FALSE)</f>
        <v>Passive</v>
      </c>
      <c r="S453">
        <f>VLOOKUP(B453,'Analysis 1.3'!$AA$1:$AF$1454,4,FALSE)</f>
        <v>88.983333333329938</v>
      </c>
    </row>
    <row r="454" spans="1:19" x14ac:dyDescent="0.3">
      <c r="A454">
        <v>1288732</v>
      </c>
      <c r="B454">
        <v>354</v>
      </c>
      <c r="C454" s="1" t="s">
        <v>113</v>
      </c>
      <c r="D454" s="3">
        <v>44965.968055555553</v>
      </c>
      <c r="E454" t="s">
        <v>191</v>
      </c>
      <c r="F454" t="s">
        <v>88</v>
      </c>
      <c r="G454">
        <v>1265</v>
      </c>
      <c r="H454" t="str">
        <f>VLOOKUP(B454,'Customers (2)'!$A$1:$F$2501,2,0)</f>
        <v>India</v>
      </c>
      <c r="I454" t="str">
        <f>VLOOKUP(B454,'Customers (2)'!$A$1:$F$2501,3,0)</f>
        <v>M</v>
      </c>
      <c r="J454">
        <f>VLOOKUP(B454,'Customers (2)'!$A$1:$F$2501,4,0)</f>
        <v>29</v>
      </c>
      <c r="K454" t="str">
        <f>VLOOKUP(B454,'Customers (2)'!$A$1:$F$2501,5,0)</f>
        <v>A</v>
      </c>
      <c r="L454" t="str">
        <f>VLOOKUP(B454,'Customers (2)'!$A$1:$F$2501,6,0)</f>
        <v>Young</v>
      </c>
      <c r="M454" t="str">
        <f t="shared" si="31"/>
        <v>February</v>
      </c>
      <c r="N454" t="str">
        <f t="shared" si="32"/>
        <v>Wednesday</v>
      </c>
      <c r="O454" t="str">
        <f t="shared" si="33"/>
        <v>23:14:00</v>
      </c>
      <c r="P454">
        <f t="shared" si="34"/>
        <v>23</v>
      </c>
      <c r="Q454" t="str">
        <f>VLOOKUP(B454,'Analysis 1.3'!$AA$1:$AF$1454,5,FALSE)</f>
        <v>Repeat</v>
      </c>
      <c r="R454" t="str">
        <f>VLOOKUP(B454,'Analysis 1.3'!$AA$1:$AF$1454,6,FALSE)</f>
        <v>Passive</v>
      </c>
      <c r="S454">
        <f>VLOOKUP(B454,'Analysis 1.3'!$AA$1:$AF$1454,4,FALSE)</f>
        <v>88.983333333329938</v>
      </c>
    </row>
    <row r="455" spans="1:19" x14ac:dyDescent="0.3">
      <c r="A455">
        <v>1228500</v>
      </c>
      <c r="B455">
        <v>355</v>
      </c>
      <c r="C455" s="1" t="s">
        <v>100</v>
      </c>
      <c r="D455" s="3">
        <v>45003.938888888886</v>
      </c>
      <c r="E455" t="s">
        <v>191</v>
      </c>
      <c r="F455" t="s">
        <v>59</v>
      </c>
      <c r="G455">
        <v>8156</v>
      </c>
      <c r="H455" t="str">
        <f>VLOOKUP(B455,'Customers (2)'!$A$1:$F$2501,2,0)</f>
        <v>France</v>
      </c>
      <c r="I455" t="str">
        <f>VLOOKUP(B455,'Customers (2)'!$A$1:$F$2501,3,0)</f>
        <v>F</v>
      </c>
      <c r="J455">
        <f>VLOOKUP(B455,'Customers (2)'!$A$1:$F$2501,4,0)</f>
        <v>49</v>
      </c>
      <c r="K455" t="str">
        <f>VLOOKUP(B455,'Customers (2)'!$A$1:$F$2501,5,0)</f>
        <v>A</v>
      </c>
      <c r="L455" t="str">
        <f>VLOOKUP(B455,'Customers (2)'!$A$1:$F$2501,6,0)</f>
        <v>Middle</v>
      </c>
      <c r="M455" t="str">
        <f t="shared" si="31"/>
        <v>March</v>
      </c>
      <c r="N455" t="str">
        <f t="shared" si="32"/>
        <v>Saturday</v>
      </c>
      <c r="O455" t="str">
        <f t="shared" si="33"/>
        <v>22:32:00</v>
      </c>
      <c r="P455">
        <f t="shared" si="34"/>
        <v>22</v>
      </c>
      <c r="Q455" t="str">
        <f>VLOOKUP(B455,'Analysis 1.3'!$AA$1:$AF$1454,5,FALSE)</f>
        <v>One time</v>
      </c>
      <c r="R455" t="str">
        <f>VLOOKUP(B455,'Analysis 1.3'!$AA$1:$AF$1454,6,FALSE)</f>
        <v>Lost</v>
      </c>
      <c r="S455">
        <f>VLOOKUP(B455,'Analysis 1.3'!$AA$1:$AF$1454,4,FALSE)</f>
        <v>288.04305555555766</v>
      </c>
    </row>
    <row r="456" spans="1:19" x14ac:dyDescent="0.3">
      <c r="A456">
        <v>671412</v>
      </c>
      <c r="B456">
        <v>356</v>
      </c>
      <c r="C456" s="1" t="s">
        <v>113</v>
      </c>
      <c r="D456" s="3">
        <v>45215.007638888892</v>
      </c>
      <c r="E456" t="s">
        <v>191</v>
      </c>
      <c r="F456" t="s">
        <v>27</v>
      </c>
      <c r="G456">
        <v>1921</v>
      </c>
      <c r="H456" t="str">
        <f>VLOOKUP(B456,'Customers (2)'!$A$1:$F$2501,2,0)</f>
        <v>India</v>
      </c>
      <c r="I456" t="str">
        <f>VLOOKUP(B456,'Customers (2)'!$A$1:$F$2501,3,0)</f>
        <v>M</v>
      </c>
      <c r="J456">
        <f>VLOOKUP(B456,'Customers (2)'!$A$1:$F$2501,4,0)</f>
        <v>41</v>
      </c>
      <c r="K456" t="str">
        <f>VLOOKUP(B456,'Customers (2)'!$A$1:$F$2501,5,0)</f>
        <v>A</v>
      </c>
      <c r="L456" t="str">
        <f>VLOOKUP(B456,'Customers (2)'!$A$1:$F$2501,6,0)</f>
        <v>Middle</v>
      </c>
      <c r="M456" t="str">
        <f t="shared" si="31"/>
        <v>October</v>
      </c>
      <c r="N456" t="str">
        <f t="shared" si="32"/>
        <v>Monday</v>
      </c>
      <c r="O456" t="str">
        <f t="shared" si="33"/>
        <v>00:11:00</v>
      </c>
      <c r="P456">
        <f t="shared" si="34"/>
        <v>0</v>
      </c>
      <c r="Q456" t="str">
        <f>VLOOKUP(B456,'Analysis 1.3'!$AA$1:$AF$1454,5,FALSE)</f>
        <v>One time</v>
      </c>
      <c r="R456" t="str">
        <f>VLOOKUP(B456,'Analysis 1.3'!$AA$1:$AF$1454,6,FALSE)</f>
        <v>Recent</v>
      </c>
      <c r="S456">
        <f>VLOOKUP(B456,'Analysis 1.3'!$AA$1:$AF$1454,4,FALSE)</f>
        <v>76.974305555551837</v>
      </c>
    </row>
    <row r="457" spans="1:19" x14ac:dyDescent="0.3">
      <c r="A457">
        <v>574845</v>
      </c>
      <c r="B457">
        <v>357</v>
      </c>
      <c r="C457" s="1" t="s">
        <v>103</v>
      </c>
      <c r="D457" s="2">
        <v>45266.986111111109</v>
      </c>
      <c r="E457" t="s">
        <v>96</v>
      </c>
      <c r="F457" t="s">
        <v>7</v>
      </c>
      <c r="G457">
        <v>1101</v>
      </c>
      <c r="H457" t="str">
        <f>VLOOKUP(B457,'Customers (2)'!$A$1:$F$2501,2,0)</f>
        <v>Norway</v>
      </c>
      <c r="I457" t="str">
        <f>VLOOKUP(B457,'Customers (2)'!$A$1:$F$2501,3,0)</f>
        <v>F</v>
      </c>
      <c r="J457">
        <f>VLOOKUP(B457,'Customers (2)'!$A$1:$F$2501,4,0)</f>
        <v>70</v>
      </c>
      <c r="K457" t="str">
        <f>VLOOKUP(B457,'Customers (2)'!$A$1:$F$2501,5,0)</f>
        <v>A</v>
      </c>
      <c r="L457" t="str">
        <f>VLOOKUP(B457,'Customers (2)'!$A$1:$F$2501,6,0)</f>
        <v>Senior</v>
      </c>
      <c r="M457" t="str">
        <f t="shared" si="31"/>
        <v>December</v>
      </c>
      <c r="N457" t="str">
        <f t="shared" si="32"/>
        <v>Wednesday</v>
      </c>
      <c r="O457" t="str">
        <f t="shared" si="33"/>
        <v>23:40:00</v>
      </c>
      <c r="P457">
        <f t="shared" si="34"/>
        <v>23</v>
      </c>
      <c r="Q457" t="str">
        <f>VLOOKUP(B457,'Analysis 1.3'!$AA$1:$AF$1454,5,FALSE)</f>
        <v>Repeat</v>
      </c>
      <c r="R457" t="str">
        <f>VLOOKUP(B457,'Analysis 1.3'!$AA$1:$AF$1454,6,FALSE)</f>
        <v>Recent</v>
      </c>
      <c r="S457">
        <f>VLOOKUP(B457,'Analysis 1.3'!$AA$1:$AF$1454,4,FALSE)</f>
        <v>24.995833333334303</v>
      </c>
    </row>
    <row r="458" spans="1:19" x14ac:dyDescent="0.3">
      <c r="A458">
        <v>976870</v>
      </c>
      <c r="B458">
        <v>357</v>
      </c>
      <c r="C458" s="1" t="s">
        <v>103</v>
      </c>
      <c r="D458" s="3">
        <v>45105.007638888892</v>
      </c>
      <c r="E458" t="s">
        <v>97</v>
      </c>
      <c r="F458" t="s">
        <v>8</v>
      </c>
      <c r="G458">
        <v>1226</v>
      </c>
      <c r="H458" t="str">
        <f>VLOOKUP(B458,'Customers (2)'!$A$1:$F$2501,2,0)</f>
        <v>Norway</v>
      </c>
      <c r="I458" t="str">
        <f>VLOOKUP(B458,'Customers (2)'!$A$1:$F$2501,3,0)</f>
        <v>F</v>
      </c>
      <c r="J458">
        <f>VLOOKUP(B458,'Customers (2)'!$A$1:$F$2501,4,0)</f>
        <v>70</v>
      </c>
      <c r="K458" t="str">
        <f>VLOOKUP(B458,'Customers (2)'!$A$1:$F$2501,5,0)</f>
        <v>A</v>
      </c>
      <c r="L458" t="str">
        <f>VLOOKUP(B458,'Customers (2)'!$A$1:$F$2501,6,0)</f>
        <v>Senior</v>
      </c>
      <c r="M458" t="str">
        <f t="shared" si="31"/>
        <v>June</v>
      </c>
      <c r="N458" t="str">
        <f t="shared" si="32"/>
        <v>Wednesday</v>
      </c>
      <c r="O458" t="str">
        <f t="shared" si="33"/>
        <v>00:11:00</v>
      </c>
      <c r="P458">
        <f t="shared" si="34"/>
        <v>0</v>
      </c>
      <c r="Q458" t="str">
        <f>VLOOKUP(B458,'Analysis 1.3'!$AA$1:$AF$1454,5,FALSE)</f>
        <v>Repeat</v>
      </c>
      <c r="R458" t="str">
        <f>VLOOKUP(B458,'Analysis 1.3'!$AA$1:$AF$1454,6,FALSE)</f>
        <v>Recent</v>
      </c>
      <c r="S458">
        <f>VLOOKUP(B458,'Analysis 1.3'!$AA$1:$AF$1454,4,FALSE)</f>
        <v>24.995833333334303</v>
      </c>
    </row>
    <row r="459" spans="1:19" x14ac:dyDescent="0.3">
      <c r="A459">
        <v>202334</v>
      </c>
      <c r="B459">
        <v>358</v>
      </c>
      <c r="C459" s="1" t="s">
        <v>105</v>
      </c>
      <c r="D459" s="2">
        <v>45171.038194444445</v>
      </c>
      <c r="E459" t="s">
        <v>96</v>
      </c>
      <c r="F459" t="s">
        <v>45</v>
      </c>
      <c r="G459">
        <v>4560</v>
      </c>
      <c r="H459" t="str">
        <f>VLOOKUP(B459,'Customers (2)'!$A$1:$F$2501,2,0)</f>
        <v>Spain</v>
      </c>
      <c r="I459" t="str">
        <f>VLOOKUP(B459,'Customers (2)'!$A$1:$F$2501,3,0)</f>
        <v>M</v>
      </c>
      <c r="J459">
        <f>VLOOKUP(B459,'Customers (2)'!$A$1:$F$2501,4,0)</f>
        <v>50</v>
      </c>
      <c r="K459" t="str">
        <f>VLOOKUP(B459,'Customers (2)'!$A$1:$F$2501,5,0)</f>
        <v>A</v>
      </c>
      <c r="L459" t="str">
        <f>VLOOKUP(B459,'Customers (2)'!$A$1:$F$2501,6,0)</f>
        <v>Middle</v>
      </c>
      <c r="M459" t="str">
        <f t="shared" si="31"/>
        <v>September</v>
      </c>
      <c r="N459" t="str">
        <f t="shared" si="32"/>
        <v>Saturday</v>
      </c>
      <c r="O459" t="str">
        <f t="shared" si="33"/>
        <v>00:55:00</v>
      </c>
      <c r="P459">
        <f t="shared" si="34"/>
        <v>0</v>
      </c>
      <c r="Q459" t="str">
        <f>VLOOKUP(B459,'Analysis 1.3'!$AA$1:$AF$1454,5,FALSE)</f>
        <v>One time</v>
      </c>
      <c r="R459" t="str">
        <f>VLOOKUP(B459,'Analysis 1.3'!$AA$1:$AF$1454,6,FALSE)</f>
        <v>Passive</v>
      </c>
      <c r="S459">
        <f>VLOOKUP(B459,'Analysis 1.3'!$AA$1:$AF$1454,4,FALSE)</f>
        <v>120.94374999999854</v>
      </c>
    </row>
    <row r="460" spans="1:19" x14ac:dyDescent="0.3">
      <c r="A460">
        <v>393917</v>
      </c>
      <c r="B460">
        <v>359</v>
      </c>
      <c r="C460" s="1" t="s">
        <v>100</v>
      </c>
      <c r="D460" s="2">
        <v>45105.034722222219</v>
      </c>
      <c r="E460" t="s">
        <v>97</v>
      </c>
      <c r="F460" t="s">
        <v>23</v>
      </c>
      <c r="G460">
        <v>2533</v>
      </c>
      <c r="H460" t="str">
        <f>VLOOKUP(B460,'Customers (2)'!$A$1:$F$2501,2,0)</f>
        <v>France</v>
      </c>
      <c r="I460" t="str">
        <f>VLOOKUP(B460,'Customers (2)'!$A$1:$F$2501,3,0)</f>
        <v>F</v>
      </c>
      <c r="J460">
        <f>VLOOKUP(B460,'Customers (2)'!$A$1:$F$2501,4,0)</f>
        <v>37</v>
      </c>
      <c r="K460" t="str">
        <f>VLOOKUP(B460,'Customers (2)'!$A$1:$F$2501,5,0)</f>
        <v>A</v>
      </c>
      <c r="L460" t="str">
        <f>VLOOKUP(B460,'Customers (2)'!$A$1:$F$2501,6,0)</f>
        <v>Middle</v>
      </c>
      <c r="M460" t="str">
        <f t="shared" si="31"/>
        <v>June</v>
      </c>
      <c r="N460" t="str">
        <f t="shared" si="32"/>
        <v>Wednesday</v>
      </c>
      <c r="O460" t="str">
        <f t="shared" si="33"/>
        <v>00:50:00</v>
      </c>
      <c r="P460">
        <f t="shared" si="34"/>
        <v>0</v>
      </c>
      <c r="Q460" t="str">
        <f>VLOOKUP(B460,'Analysis 1.3'!$AA$1:$AF$1454,5,FALSE)</f>
        <v>Repeat</v>
      </c>
      <c r="R460" t="str">
        <f>VLOOKUP(B460,'Analysis 1.3'!$AA$1:$AF$1454,6,FALSE)</f>
        <v>Lost</v>
      </c>
      <c r="S460">
        <f>VLOOKUP(B460,'Analysis 1.3'!$AA$1:$AF$1454,4,FALSE)</f>
        <v>186.94722222222481</v>
      </c>
    </row>
    <row r="461" spans="1:19" x14ac:dyDescent="0.3">
      <c r="A461">
        <v>447917</v>
      </c>
      <c r="B461">
        <v>359</v>
      </c>
      <c r="C461" s="1" t="s">
        <v>100</v>
      </c>
      <c r="D461" s="2">
        <v>45003.990277777775</v>
      </c>
      <c r="E461" t="s">
        <v>98</v>
      </c>
      <c r="F461" t="s">
        <v>78</v>
      </c>
      <c r="G461">
        <v>9321</v>
      </c>
      <c r="H461" t="str">
        <f>VLOOKUP(B461,'Customers (2)'!$A$1:$F$2501,2,0)</f>
        <v>France</v>
      </c>
      <c r="I461" t="str">
        <f>VLOOKUP(B461,'Customers (2)'!$A$1:$F$2501,3,0)</f>
        <v>F</v>
      </c>
      <c r="J461">
        <f>VLOOKUP(B461,'Customers (2)'!$A$1:$F$2501,4,0)</f>
        <v>37</v>
      </c>
      <c r="K461" t="str">
        <f>VLOOKUP(B461,'Customers (2)'!$A$1:$F$2501,5,0)</f>
        <v>A</v>
      </c>
      <c r="L461" t="str">
        <f>VLOOKUP(B461,'Customers (2)'!$A$1:$F$2501,6,0)</f>
        <v>Middle</v>
      </c>
      <c r="M461" t="str">
        <f t="shared" si="31"/>
        <v>March</v>
      </c>
      <c r="N461" t="str">
        <f t="shared" si="32"/>
        <v>Saturday</v>
      </c>
      <c r="O461" t="str">
        <f t="shared" si="33"/>
        <v>23:46:00</v>
      </c>
      <c r="P461">
        <f t="shared" si="34"/>
        <v>23</v>
      </c>
      <c r="Q461" t="str">
        <f>VLOOKUP(B461,'Analysis 1.3'!$AA$1:$AF$1454,5,FALSE)</f>
        <v>Repeat</v>
      </c>
      <c r="R461" t="str">
        <f>VLOOKUP(B461,'Analysis 1.3'!$AA$1:$AF$1454,6,FALSE)</f>
        <v>Lost</v>
      </c>
      <c r="S461">
        <f>VLOOKUP(B461,'Analysis 1.3'!$AA$1:$AF$1454,4,FALSE)</f>
        <v>186.94722222222481</v>
      </c>
    </row>
    <row r="462" spans="1:19" x14ac:dyDescent="0.3">
      <c r="A462">
        <v>591821</v>
      </c>
      <c r="B462">
        <v>359</v>
      </c>
      <c r="C462" s="1" t="s">
        <v>100</v>
      </c>
      <c r="D462" s="2">
        <v>45016.019444444442</v>
      </c>
      <c r="E462" t="s">
        <v>97</v>
      </c>
      <c r="F462" t="s">
        <v>28</v>
      </c>
      <c r="G462">
        <v>8262</v>
      </c>
      <c r="H462" t="str">
        <f>VLOOKUP(B462,'Customers (2)'!$A$1:$F$2501,2,0)</f>
        <v>France</v>
      </c>
      <c r="I462" t="str">
        <f>VLOOKUP(B462,'Customers (2)'!$A$1:$F$2501,3,0)</f>
        <v>F</v>
      </c>
      <c r="J462">
        <f>VLOOKUP(B462,'Customers (2)'!$A$1:$F$2501,4,0)</f>
        <v>37</v>
      </c>
      <c r="K462" t="str">
        <f>VLOOKUP(B462,'Customers (2)'!$A$1:$F$2501,5,0)</f>
        <v>A</v>
      </c>
      <c r="L462" t="str">
        <f>VLOOKUP(B462,'Customers (2)'!$A$1:$F$2501,6,0)</f>
        <v>Middle</v>
      </c>
      <c r="M462" t="str">
        <f t="shared" si="31"/>
        <v>March</v>
      </c>
      <c r="N462" t="str">
        <f t="shared" si="32"/>
        <v>Friday</v>
      </c>
      <c r="O462" t="str">
        <f t="shared" si="33"/>
        <v>00:28:00</v>
      </c>
      <c r="P462">
        <f t="shared" si="34"/>
        <v>0</v>
      </c>
      <c r="Q462" t="str">
        <f>VLOOKUP(B462,'Analysis 1.3'!$AA$1:$AF$1454,5,FALSE)</f>
        <v>Repeat</v>
      </c>
      <c r="R462" t="str">
        <f>VLOOKUP(B462,'Analysis 1.3'!$AA$1:$AF$1454,6,FALSE)</f>
        <v>Lost</v>
      </c>
      <c r="S462">
        <f>VLOOKUP(B462,'Analysis 1.3'!$AA$1:$AF$1454,4,FALSE)</f>
        <v>186.94722222222481</v>
      </c>
    </row>
    <row r="463" spans="1:19" x14ac:dyDescent="0.3">
      <c r="A463">
        <v>867276</v>
      </c>
      <c r="B463">
        <v>360</v>
      </c>
      <c r="C463" s="1" t="s">
        <v>113</v>
      </c>
      <c r="D463" s="3">
        <v>44938.043749999997</v>
      </c>
      <c r="E463" t="s">
        <v>97</v>
      </c>
      <c r="F463" t="s">
        <v>47</v>
      </c>
      <c r="G463">
        <v>6820</v>
      </c>
      <c r="H463" t="str">
        <f>VLOOKUP(B463,'Customers (2)'!$A$1:$F$2501,2,0)</f>
        <v>India</v>
      </c>
      <c r="I463" t="str">
        <f>VLOOKUP(B463,'Customers (2)'!$A$1:$F$2501,3,0)</f>
        <v>M</v>
      </c>
      <c r="J463">
        <f>VLOOKUP(B463,'Customers (2)'!$A$1:$F$2501,4,0)</f>
        <v>32</v>
      </c>
      <c r="K463" t="str">
        <f>VLOOKUP(B463,'Customers (2)'!$A$1:$F$2501,5,0)</f>
        <v>A</v>
      </c>
      <c r="L463" t="str">
        <f>VLOOKUP(B463,'Customers (2)'!$A$1:$F$2501,6,0)</f>
        <v>Young</v>
      </c>
      <c r="M463" t="str">
        <f t="shared" si="31"/>
        <v>January</v>
      </c>
      <c r="N463" t="str">
        <f t="shared" si="32"/>
        <v>Thursday</v>
      </c>
      <c r="O463" t="str">
        <f t="shared" si="33"/>
        <v>01:03:00</v>
      </c>
      <c r="P463">
        <f t="shared" si="34"/>
        <v>1</v>
      </c>
      <c r="Q463" t="str">
        <f>VLOOKUP(B463,'Analysis 1.3'!$AA$1:$AF$1454,5,FALSE)</f>
        <v>Repeat</v>
      </c>
      <c r="R463" t="str">
        <f>VLOOKUP(B463,'Analysis 1.3'!$AA$1:$AF$1454,6,FALSE)</f>
        <v>Passive</v>
      </c>
      <c r="S463">
        <f>VLOOKUP(B463,'Analysis 1.3'!$AA$1:$AF$1454,4,FALSE)</f>
        <v>154.9736111111124</v>
      </c>
    </row>
    <row r="464" spans="1:19" x14ac:dyDescent="0.3">
      <c r="A464">
        <v>1675528</v>
      </c>
      <c r="B464">
        <v>360</v>
      </c>
      <c r="C464" s="1" t="s">
        <v>113</v>
      </c>
      <c r="D464" s="3">
        <v>45137.008333333331</v>
      </c>
      <c r="E464" t="s">
        <v>191</v>
      </c>
      <c r="F464" t="s">
        <v>54</v>
      </c>
      <c r="G464">
        <v>3204</v>
      </c>
      <c r="H464" t="str">
        <f>VLOOKUP(B464,'Customers (2)'!$A$1:$F$2501,2,0)</f>
        <v>India</v>
      </c>
      <c r="I464" t="str">
        <f>VLOOKUP(B464,'Customers (2)'!$A$1:$F$2501,3,0)</f>
        <v>M</v>
      </c>
      <c r="J464">
        <f>VLOOKUP(B464,'Customers (2)'!$A$1:$F$2501,4,0)</f>
        <v>32</v>
      </c>
      <c r="K464" t="str">
        <f>VLOOKUP(B464,'Customers (2)'!$A$1:$F$2501,5,0)</f>
        <v>A</v>
      </c>
      <c r="L464" t="str">
        <f>VLOOKUP(B464,'Customers (2)'!$A$1:$F$2501,6,0)</f>
        <v>Young</v>
      </c>
      <c r="M464" t="str">
        <f t="shared" si="31"/>
        <v>July</v>
      </c>
      <c r="N464" t="str">
        <f t="shared" si="32"/>
        <v>Sunday</v>
      </c>
      <c r="O464" t="str">
        <f t="shared" si="33"/>
        <v>00:12:00</v>
      </c>
      <c r="P464">
        <f t="shared" si="34"/>
        <v>0</v>
      </c>
      <c r="Q464" t="str">
        <f>VLOOKUP(B464,'Analysis 1.3'!$AA$1:$AF$1454,5,FALSE)</f>
        <v>Repeat</v>
      </c>
      <c r="R464" t="str">
        <f>VLOOKUP(B464,'Analysis 1.3'!$AA$1:$AF$1454,6,FALSE)</f>
        <v>Passive</v>
      </c>
      <c r="S464">
        <f>VLOOKUP(B464,'Analysis 1.3'!$AA$1:$AF$1454,4,FALSE)</f>
        <v>154.9736111111124</v>
      </c>
    </row>
    <row r="465" spans="1:19" x14ac:dyDescent="0.3">
      <c r="A465">
        <v>682438</v>
      </c>
      <c r="B465">
        <v>361</v>
      </c>
      <c r="C465" s="1" t="s">
        <v>107</v>
      </c>
      <c r="D465" s="3">
        <v>45271.042361111111</v>
      </c>
      <c r="E465" t="s">
        <v>191</v>
      </c>
      <c r="F465" t="s">
        <v>53</v>
      </c>
      <c r="G465">
        <v>1181</v>
      </c>
      <c r="H465" t="str">
        <f>VLOOKUP(B465,'Customers (2)'!$A$1:$F$2501,2,0)</f>
        <v>Italy</v>
      </c>
      <c r="I465" t="str">
        <f>VLOOKUP(B465,'Customers (2)'!$A$1:$F$2501,3,0)</f>
        <v>M</v>
      </c>
      <c r="J465">
        <f>VLOOKUP(B465,'Customers (2)'!$A$1:$F$2501,4,0)</f>
        <v>87</v>
      </c>
      <c r="K465" t="str">
        <f>VLOOKUP(B465,'Customers (2)'!$A$1:$F$2501,5,0)</f>
        <v>A</v>
      </c>
      <c r="L465" t="str">
        <f>VLOOKUP(B465,'Customers (2)'!$A$1:$F$2501,6,0)</f>
        <v>Senior</v>
      </c>
      <c r="M465" t="str">
        <f t="shared" si="31"/>
        <v>December</v>
      </c>
      <c r="N465" t="str">
        <f t="shared" si="32"/>
        <v>Monday</v>
      </c>
      <c r="O465" t="str">
        <f t="shared" si="33"/>
        <v>01:01:00</v>
      </c>
      <c r="P465">
        <f t="shared" si="34"/>
        <v>1</v>
      </c>
      <c r="Q465" t="str">
        <f>VLOOKUP(B465,'Analysis 1.3'!$AA$1:$AF$1454,5,FALSE)</f>
        <v>One time</v>
      </c>
      <c r="R465" t="str">
        <f>VLOOKUP(B465,'Analysis 1.3'!$AA$1:$AF$1454,6,FALSE)</f>
        <v>Recent</v>
      </c>
      <c r="S465">
        <f>VLOOKUP(B465,'Analysis 1.3'!$AA$1:$AF$1454,4,FALSE)</f>
        <v>20.939583333332848</v>
      </c>
    </row>
    <row r="466" spans="1:19" x14ac:dyDescent="0.3">
      <c r="A466">
        <v>968680</v>
      </c>
      <c r="B466">
        <v>362</v>
      </c>
      <c r="C466" s="1" t="s">
        <v>113</v>
      </c>
      <c r="D466" s="3">
        <v>45020.953472222223</v>
      </c>
      <c r="E466" t="s">
        <v>96</v>
      </c>
      <c r="F466" t="s">
        <v>66</v>
      </c>
      <c r="G466">
        <v>4761</v>
      </c>
      <c r="H466" t="str">
        <f>VLOOKUP(B466,'Customers (2)'!$A$1:$F$2501,2,0)</f>
        <v>India</v>
      </c>
      <c r="I466" t="str">
        <f>VLOOKUP(B466,'Customers (2)'!$A$1:$F$2501,3,0)</f>
        <v>M</v>
      </c>
      <c r="J466">
        <f>VLOOKUP(B466,'Customers (2)'!$A$1:$F$2501,4,0)</f>
        <v>68</v>
      </c>
      <c r="K466" t="str">
        <f>VLOOKUP(B466,'Customers (2)'!$A$1:$F$2501,5,0)</f>
        <v>A</v>
      </c>
      <c r="L466" t="str">
        <f>VLOOKUP(B466,'Customers (2)'!$A$1:$F$2501,6,0)</f>
        <v>Senior</v>
      </c>
      <c r="M466" t="str">
        <f t="shared" si="31"/>
        <v>April</v>
      </c>
      <c r="N466" t="str">
        <f t="shared" si="32"/>
        <v>Tuesday</v>
      </c>
      <c r="O466" t="str">
        <f t="shared" si="33"/>
        <v>22:53:00</v>
      </c>
      <c r="P466">
        <f t="shared" si="34"/>
        <v>22</v>
      </c>
      <c r="Q466" t="str">
        <f>VLOOKUP(B466,'Analysis 1.3'!$AA$1:$AF$1454,5,FALSE)</f>
        <v>Repeat</v>
      </c>
      <c r="R466" t="str">
        <f>VLOOKUP(B466,'Analysis 1.3'!$AA$1:$AF$1454,6,FALSE)</f>
        <v>Passive</v>
      </c>
      <c r="S466">
        <f>VLOOKUP(B466,'Analysis 1.3'!$AA$1:$AF$1454,4,FALSE)</f>
        <v>123.94513888888469</v>
      </c>
    </row>
    <row r="467" spans="1:19" x14ac:dyDescent="0.3">
      <c r="A467">
        <v>1130287</v>
      </c>
      <c r="B467">
        <v>362</v>
      </c>
      <c r="C467" s="1" t="s">
        <v>113</v>
      </c>
      <c r="D467" s="3">
        <v>45168.036805555559</v>
      </c>
      <c r="E467" t="s">
        <v>98</v>
      </c>
      <c r="F467" t="s">
        <v>27</v>
      </c>
      <c r="G467">
        <v>7662</v>
      </c>
      <c r="H467" t="str">
        <f>VLOOKUP(B467,'Customers (2)'!$A$1:$F$2501,2,0)</f>
        <v>India</v>
      </c>
      <c r="I467" t="str">
        <f>VLOOKUP(B467,'Customers (2)'!$A$1:$F$2501,3,0)</f>
        <v>M</v>
      </c>
      <c r="J467">
        <f>VLOOKUP(B467,'Customers (2)'!$A$1:$F$2501,4,0)</f>
        <v>68</v>
      </c>
      <c r="K467" t="str">
        <f>VLOOKUP(B467,'Customers (2)'!$A$1:$F$2501,5,0)</f>
        <v>A</v>
      </c>
      <c r="L467" t="str">
        <f>VLOOKUP(B467,'Customers (2)'!$A$1:$F$2501,6,0)</f>
        <v>Senior</v>
      </c>
      <c r="M467" t="str">
        <f t="shared" si="31"/>
        <v>August</v>
      </c>
      <c r="N467" t="str">
        <f t="shared" si="32"/>
        <v>Wednesday</v>
      </c>
      <c r="O467" t="str">
        <f t="shared" si="33"/>
        <v>00:53:00</v>
      </c>
      <c r="P467">
        <f t="shared" si="34"/>
        <v>0</v>
      </c>
      <c r="Q467" t="str">
        <f>VLOOKUP(B467,'Analysis 1.3'!$AA$1:$AF$1454,5,FALSE)</f>
        <v>Repeat</v>
      </c>
      <c r="R467" t="str">
        <f>VLOOKUP(B467,'Analysis 1.3'!$AA$1:$AF$1454,6,FALSE)</f>
        <v>Passive</v>
      </c>
      <c r="S467">
        <f>VLOOKUP(B467,'Analysis 1.3'!$AA$1:$AF$1454,4,FALSE)</f>
        <v>123.94513888888469</v>
      </c>
    </row>
    <row r="468" spans="1:19" x14ac:dyDescent="0.3">
      <c r="A468">
        <v>1629885</v>
      </c>
      <c r="B468">
        <v>366</v>
      </c>
      <c r="C468" s="1" t="s">
        <v>113</v>
      </c>
      <c r="D468" s="3">
        <v>45169.997916666667</v>
      </c>
      <c r="E468" t="s">
        <v>96</v>
      </c>
      <c r="F468" t="s">
        <v>27</v>
      </c>
      <c r="G468">
        <v>6675</v>
      </c>
      <c r="H468" t="str">
        <f>VLOOKUP(B468,'Customers (2)'!$A$1:$F$2501,2,0)</f>
        <v>India</v>
      </c>
      <c r="I468" t="str">
        <f>VLOOKUP(B468,'Customers (2)'!$A$1:$F$2501,3,0)</f>
        <v>F</v>
      </c>
      <c r="J468">
        <f>VLOOKUP(B468,'Customers (2)'!$A$1:$F$2501,4,0)</f>
        <v>79</v>
      </c>
      <c r="K468" t="str">
        <f>VLOOKUP(B468,'Customers (2)'!$A$1:$F$2501,5,0)</f>
        <v>A</v>
      </c>
      <c r="L468" t="str">
        <f>VLOOKUP(B468,'Customers (2)'!$A$1:$F$2501,6,0)</f>
        <v>Senior</v>
      </c>
      <c r="M468" t="str">
        <f t="shared" si="31"/>
        <v>August</v>
      </c>
      <c r="N468" t="str">
        <f t="shared" si="32"/>
        <v>Thursday</v>
      </c>
      <c r="O468" t="str">
        <f t="shared" si="33"/>
        <v>23:57:00</v>
      </c>
      <c r="P468">
        <f t="shared" si="34"/>
        <v>23</v>
      </c>
      <c r="Q468" t="str">
        <f>VLOOKUP(B468,'Analysis 1.3'!$AA$1:$AF$1454,5,FALSE)</f>
        <v>One time</v>
      </c>
      <c r="R468" t="str">
        <f>VLOOKUP(B468,'Analysis 1.3'!$AA$1:$AF$1454,6,FALSE)</f>
        <v>Passive</v>
      </c>
      <c r="S468">
        <f>VLOOKUP(B468,'Analysis 1.3'!$AA$1:$AF$1454,4,FALSE)</f>
        <v>121.98402777777665</v>
      </c>
    </row>
    <row r="469" spans="1:19" x14ac:dyDescent="0.3">
      <c r="A469">
        <v>1400596</v>
      </c>
      <c r="B469">
        <v>367</v>
      </c>
      <c r="C469" s="1" t="s">
        <v>113</v>
      </c>
      <c r="D469" s="3">
        <v>45159.963888888888</v>
      </c>
      <c r="E469" t="s">
        <v>191</v>
      </c>
      <c r="F469" t="s">
        <v>86</v>
      </c>
      <c r="G469">
        <v>680</v>
      </c>
      <c r="H469" t="str">
        <f>VLOOKUP(B469,'Customers (2)'!$A$1:$F$2501,2,0)</f>
        <v>India</v>
      </c>
      <c r="I469" t="str">
        <f>VLOOKUP(B469,'Customers (2)'!$A$1:$F$2501,3,0)</f>
        <v>M</v>
      </c>
      <c r="J469">
        <f>VLOOKUP(B469,'Customers (2)'!$A$1:$F$2501,4,0)</f>
        <v>23</v>
      </c>
      <c r="K469" t="str">
        <f>VLOOKUP(B469,'Customers (2)'!$A$1:$F$2501,5,0)</f>
        <v>A</v>
      </c>
      <c r="L469" t="str">
        <f>VLOOKUP(B469,'Customers (2)'!$A$1:$F$2501,6,0)</f>
        <v>Young</v>
      </c>
      <c r="M469" t="str">
        <f t="shared" si="31"/>
        <v>August</v>
      </c>
      <c r="N469" t="str">
        <f t="shared" si="32"/>
        <v>Monday</v>
      </c>
      <c r="O469" t="str">
        <f t="shared" si="33"/>
        <v>23:08:00</v>
      </c>
      <c r="P469">
        <f t="shared" si="34"/>
        <v>23</v>
      </c>
      <c r="Q469" t="str">
        <f>VLOOKUP(B469,'Analysis 1.3'!$AA$1:$AF$1454,5,FALSE)</f>
        <v>Repeat</v>
      </c>
      <c r="R469" t="str">
        <f>VLOOKUP(B469,'Analysis 1.3'!$AA$1:$AF$1454,6,FALSE)</f>
        <v>Passive</v>
      </c>
      <c r="S469">
        <f>VLOOKUP(B469,'Analysis 1.3'!$AA$1:$AF$1454,4,FALSE)</f>
        <v>132.0180555555562</v>
      </c>
    </row>
    <row r="470" spans="1:19" x14ac:dyDescent="0.3">
      <c r="A470">
        <v>1438926</v>
      </c>
      <c r="B470">
        <v>367</v>
      </c>
      <c r="C470" s="1" t="s">
        <v>113</v>
      </c>
      <c r="D470" s="3">
        <v>45042.943749999999</v>
      </c>
      <c r="E470" t="s">
        <v>97</v>
      </c>
      <c r="F470" t="s">
        <v>5</v>
      </c>
      <c r="G470">
        <v>3956</v>
      </c>
      <c r="H470" t="str">
        <f>VLOOKUP(B470,'Customers (2)'!$A$1:$F$2501,2,0)</f>
        <v>India</v>
      </c>
      <c r="I470" t="str">
        <f>VLOOKUP(B470,'Customers (2)'!$A$1:$F$2501,3,0)</f>
        <v>M</v>
      </c>
      <c r="J470">
        <f>VLOOKUP(B470,'Customers (2)'!$A$1:$F$2501,4,0)</f>
        <v>23</v>
      </c>
      <c r="K470" t="str">
        <f>VLOOKUP(B470,'Customers (2)'!$A$1:$F$2501,5,0)</f>
        <v>A</v>
      </c>
      <c r="L470" t="str">
        <f>VLOOKUP(B470,'Customers (2)'!$A$1:$F$2501,6,0)</f>
        <v>Young</v>
      </c>
      <c r="M470" t="str">
        <f t="shared" si="31"/>
        <v>April</v>
      </c>
      <c r="N470" t="str">
        <f t="shared" si="32"/>
        <v>Wednesday</v>
      </c>
      <c r="O470" t="str">
        <f t="shared" si="33"/>
        <v>22:39:00</v>
      </c>
      <c r="P470">
        <f t="shared" si="34"/>
        <v>22</v>
      </c>
      <c r="Q470" t="str">
        <f>VLOOKUP(B470,'Analysis 1.3'!$AA$1:$AF$1454,5,FALSE)</f>
        <v>Repeat</v>
      </c>
      <c r="R470" t="str">
        <f>VLOOKUP(B470,'Analysis 1.3'!$AA$1:$AF$1454,6,FALSE)</f>
        <v>Passive</v>
      </c>
      <c r="S470">
        <f>VLOOKUP(B470,'Analysis 1.3'!$AA$1:$AF$1454,4,FALSE)</f>
        <v>132.0180555555562</v>
      </c>
    </row>
    <row r="471" spans="1:19" x14ac:dyDescent="0.3">
      <c r="A471">
        <v>1642131</v>
      </c>
      <c r="B471">
        <v>368</v>
      </c>
      <c r="C471" s="1" t="s">
        <v>102</v>
      </c>
      <c r="D471" s="3">
        <v>45123.013888888891</v>
      </c>
      <c r="E471" t="s">
        <v>96</v>
      </c>
      <c r="F471" t="s">
        <v>21</v>
      </c>
      <c r="G471">
        <v>419</v>
      </c>
      <c r="H471" t="str">
        <f>VLOOKUP(B471,'Customers (2)'!$A$1:$F$2501,2,0)</f>
        <v>Finland</v>
      </c>
      <c r="I471" t="str">
        <f>VLOOKUP(B471,'Customers (2)'!$A$1:$F$2501,3,0)</f>
        <v>F</v>
      </c>
      <c r="J471">
        <f>VLOOKUP(B471,'Customers (2)'!$A$1:$F$2501,4,0)</f>
        <v>58</v>
      </c>
      <c r="K471" t="str">
        <f>VLOOKUP(B471,'Customers (2)'!$A$1:$F$2501,5,0)</f>
        <v>A</v>
      </c>
      <c r="L471" t="str">
        <f>VLOOKUP(B471,'Customers (2)'!$A$1:$F$2501,6,0)</f>
        <v>Middle</v>
      </c>
      <c r="M471" t="str">
        <f t="shared" si="31"/>
        <v>July</v>
      </c>
      <c r="N471" t="str">
        <f t="shared" si="32"/>
        <v>Sunday</v>
      </c>
      <c r="O471" t="str">
        <f t="shared" si="33"/>
        <v>00:20:00</v>
      </c>
      <c r="P471">
        <f t="shared" si="34"/>
        <v>0</v>
      </c>
      <c r="Q471" t="str">
        <f>VLOOKUP(B471,'Analysis 1.3'!$AA$1:$AF$1454,5,FALSE)</f>
        <v>One time</v>
      </c>
      <c r="R471" t="str">
        <f>VLOOKUP(B471,'Analysis 1.3'!$AA$1:$AF$1454,6,FALSE)</f>
        <v>Passive</v>
      </c>
      <c r="S471">
        <f>VLOOKUP(B471,'Analysis 1.3'!$AA$1:$AF$1454,4,FALSE)</f>
        <v>168.96805555555329</v>
      </c>
    </row>
    <row r="472" spans="1:19" x14ac:dyDescent="0.3">
      <c r="A472">
        <v>906886</v>
      </c>
      <c r="B472">
        <v>373</v>
      </c>
      <c r="C472" s="1" t="s">
        <v>113</v>
      </c>
      <c r="D472" s="3">
        <v>44994.032638888886</v>
      </c>
      <c r="E472" t="s">
        <v>96</v>
      </c>
      <c r="F472" t="s">
        <v>42</v>
      </c>
      <c r="G472">
        <v>7915</v>
      </c>
      <c r="H472" t="str">
        <f>VLOOKUP(B472,'Customers (2)'!$A$1:$F$2501,2,0)</f>
        <v>India</v>
      </c>
      <c r="I472" t="str">
        <f>VLOOKUP(B472,'Customers (2)'!$A$1:$F$2501,3,0)</f>
        <v>F</v>
      </c>
      <c r="J472">
        <f>VLOOKUP(B472,'Customers (2)'!$A$1:$F$2501,4,0)</f>
        <v>89</v>
      </c>
      <c r="K472" t="str">
        <f>VLOOKUP(B472,'Customers (2)'!$A$1:$F$2501,5,0)</f>
        <v>A</v>
      </c>
      <c r="L472" t="str">
        <f>VLOOKUP(B472,'Customers (2)'!$A$1:$F$2501,6,0)</f>
        <v>Senior</v>
      </c>
      <c r="M472" t="str">
        <f t="shared" si="31"/>
        <v>March</v>
      </c>
      <c r="N472" t="str">
        <f t="shared" si="32"/>
        <v>Thursday</v>
      </c>
      <c r="O472" t="str">
        <f t="shared" si="33"/>
        <v>00:47:00</v>
      </c>
      <c r="P472">
        <f t="shared" si="34"/>
        <v>0</v>
      </c>
      <c r="Q472" t="str">
        <f>VLOOKUP(B472,'Analysis 1.3'!$AA$1:$AF$1454,5,FALSE)</f>
        <v>One time</v>
      </c>
      <c r="R472" t="str">
        <f>VLOOKUP(B472,'Analysis 1.3'!$AA$1:$AF$1454,6,FALSE)</f>
        <v>Lost</v>
      </c>
      <c r="S472">
        <f>VLOOKUP(B472,'Analysis 1.3'!$AA$1:$AF$1454,4,FALSE)</f>
        <v>297.94930555555766</v>
      </c>
    </row>
    <row r="473" spans="1:19" x14ac:dyDescent="0.3">
      <c r="A473">
        <v>452684</v>
      </c>
      <c r="B473">
        <v>374</v>
      </c>
      <c r="C473" s="1" t="s">
        <v>108</v>
      </c>
      <c r="D473" s="2">
        <v>45146.081944444442</v>
      </c>
      <c r="E473" t="s">
        <v>98</v>
      </c>
      <c r="F473" t="s">
        <v>72</v>
      </c>
      <c r="G473">
        <v>9309</v>
      </c>
      <c r="H473" t="str">
        <f>VLOOKUP(B473,'Customers (2)'!$A$1:$F$2501,2,0)</f>
        <v>Denmark</v>
      </c>
      <c r="I473" t="str">
        <f>VLOOKUP(B473,'Customers (2)'!$A$1:$F$2501,3,0)</f>
        <v>M</v>
      </c>
      <c r="J473">
        <f>VLOOKUP(B473,'Customers (2)'!$A$1:$F$2501,4,0)</f>
        <v>71</v>
      </c>
      <c r="K473" t="str">
        <f>VLOOKUP(B473,'Customers (2)'!$A$1:$F$2501,5,0)</f>
        <v>A</v>
      </c>
      <c r="L473" t="str">
        <f>VLOOKUP(B473,'Customers (2)'!$A$1:$F$2501,6,0)</f>
        <v>Senior</v>
      </c>
      <c r="M473" t="str">
        <f t="shared" si="31"/>
        <v>August</v>
      </c>
      <c r="N473" t="str">
        <f t="shared" si="32"/>
        <v>Tuesday</v>
      </c>
      <c r="O473" t="str">
        <f t="shared" si="33"/>
        <v>01:58:00</v>
      </c>
      <c r="P473">
        <f t="shared" si="34"/>
        <v>1</v>
      </c>
      <c r="Q473" t="str">
        <f>VLOOKUP(B473,'Analysis 1.3'!$AA$1:$AF$1454,5,FALSE)</f>
        <v>Repeat</v>
      </c>
      <c r="R473" t="str">
        <f>VLOOKUP(B473,'Analysis 1.3'!$AA$1:$AF$1454,6,FALSE)</f>
        <v>Recent</v>
      </c>
      <c r="S473">
        <f>VLOOKUP(B473,'Analysis 1.3'!$AA$1:$AF$1454,4,FALSE)</f>
        <v>13.931250000001455</v>
      </c>
    </row>
    <row r="474" spans="1:19" x14ac:dyDescent="0.3">
      <c r="A474">
        <v>1370327</v>
      </c>
      <c r="B474">
        <v>374</v>
      </c>
      <c r="C474" s="1" t="s">
        <v>108</v>
      </c>
      <c r="D474" s="3">
        <v>45278.050694444442</v>
      </c>
      <c r="E474" t="s">
        <v>98</v>
      </c>
      <c r="F474" t="s">
        <v>40</v>
      </c>
      <c r="G474">
        <v>9133</v>
      </c>
      <c r="H474" t="str">
        <f>VLOOKUP(B474,'Customers (2)'!$A$1:$F$2501,2,0)</f>
        <v>Denmark</v>
      </c>
      <c r="I474" t="str">
        <f>VLOOKUP(B474,'Customers (2)'!$A$1:$F$2501,3,0)</f>
        <v>M</v>
      </c>
      <c r="J474">
        <f>VLOOKUP(B474,'Customers (2)'!$A$1:$F$2501,4,0)</f>
        <v>71</v>
      </c>
      <c r="K474" t="str">
        <f>VLOOKUP(B474,'Customers (2)'!$A$1:$F$2501,5,0)</f>
        <v>A</v>
      </c>
      <c r="L474" t="str">
        <f>VLOOKUP(B474,'Customers (2)'!$A$1:$F$2501,6,0)</f>
        <v>Senior</v>
      </c>
      <c r="M474" t="str">
        <f t="shared" si="31"/>
        <v>December</v>
      </c>
      <c r="N474" t="str">
        <f t="shared" si="32"/>
        <v>Monday</v>
      </c>
      <c r="O474" t="str">
        <f t="shared" si="33"/>
        <v>01:13:00</v>
      </c>
      <c r="P474">
        <f t="shared" si="34"/>
        <v>1</v>
      </c>
      <c r="Q474" t="str">
        <f>VLOOKUP(B474,'Analysis 1.3'!$AA$1:$AF$1454,5,FALSE)</f>
        <v>Repeat</v>
      </c>
      <c r="R474" t="str">
        <f>VLOOKUP(B474,'Analysis 1.3'!$AA$1:$AF$1454,6,FALSE)</f>
        <v>Recent</v>
      </c>
      <c r="S474">
        <f>VLOOKUP(B474,'Analysis 1.3'!$AA$1:$AF$1454,4,FALSE)</f>
        <v>13.931250000001455</v>
      </c>
    </row>
    <row r="475" spans="1:19" x14ac:dyDescent="0.3">
      <c r="A475">
        <v>552382</v>
      </c>
      <c r="B475">
        <v>375</v>
      </c>
      <c r="C475" s="1" t="s">
        <v>101</v>
      </c>
      <c r="D475" s="2">
        <v>45048.020138888889</v>
      </c>
      <c r="E475" t="s">
        <v>98</v>
      </c>
      <c r="F475" t="s">
        <v>14</v>
      </c>
      <c r="G475">
        <v>626</v>
      </c>
      <c r="H475" t="str">
        <f>VLOOKUP(B475,'Customers (2)'!$A$1:$F$2501,2,0)</f>
        <v>Australia</v>
      </c>
      <c r="I475" t="str">
        <f>VLOOKUP(B475,'Customers (2)'!$A$1:$F$2501,3,0)</f>
        <v>F</v>
      </c>
      <c r="J475">
        <f>VLOOKUP(B475,'Customers (2)'!$A$1:$F$2501,4,0)</f>
        <v>45</v>
      </c>
      <c r="K475" t="str">
        <f>VLOOKUP(B475,'Customers (2)'!$A$1:$F$2501,5,0)</f>
        <v>A</v>
      </c>
      <c r="L475" t="str">
        <f>VLOOKUP(B475,'Customers (2)'!$A$1:$F$2501,6,0)</f>
        <v>Middle</v>
      </c>
      <c r="M475" t="str">
        <f t="shared" si="31"/>
        <v>May</v>
      </c>
      <c r="N475" t="str">
        <f t="shared" si="32"/>
        <v>Tuesday</v>
      </c>
      <c r="O475" t="str">
        <f t="shared" si="33"/>
        <v>00:29:00</v>
      </c>
      <c r="P475">
        <f t="shared" si="34"/>
        <v>0</v>
      </c>
      <c r="Q475" t="str">
        <f>VLOOKUP(B475,'Analysis 1.3'!$AA$1:$AF$1454,5,FALSE)</f>
        <v>Repeat</v>
      </c>
      <c r="R475" t="str">
        <f>VLOOKUP(B475,'Analysis 1.3'!$AA$1:$AF$1454,6,FALSE)</f>
        <v>Lost</v>
      </c>
      <c r="S475">
        <f>VLOOKUP(B475,'Analysis 1.3'!$AA$1:$AF$1454,4,FALSE)</f>
        <v>212.94722222222481</v>
      </c>
    </row>
    <row r="476" spans="1:19" x14ac:dyDescent="0.3">
      <c r="A476">
        <v>718344</v>
      </c>
      <c r="B476">
        <v>375</v>
      </c>
      <c r="C476" s="1" t="s">
        <v>101</v>
      </c>
      <c r="D476" s="3">
        <v>45015.972916666666</v>
      </c>
      <c r="E476" t="s">
        <v>191</v>
      </c>
      <c r="F476" t="s">
        <v>82</v>
      </c>
      <c r="G476">
        <v>1580</v>
      </c>
      <c r="H476" t="str">
        <f>VLOOKUP(B476,'Customers (2)'!$A$1:$F$2501,2,0)</f>
        <v>Australia</v>
      </c>
      <c r="I476" t="str">
        <f>VLOOKUP(B476,'Customers (2)'!$A$1:$F$2501,3,0)</f>
        <v>F</v>
      </c>
      <c r="J476">
        <f>VLOOKUP(B476,'Customers (2)'!$A$1:$F$2501,4,0)</f>
        <v>45</v>
      </c>
      <c r="K476" t="str">
        <f>VLOOKUP(B476,'Customers (2)'!$A$1:$F$2501,5,0)</f>
        <v>A</v>
      </c>
      <c r="L476" t="str">
        <f>VLOOKUP(B476,'Customers (2)'!$A$1:$F$2501,6,0)</f>
        <v>Middle</v>
      </c>
      <c r="M476" t="str">
        <f t="shared" si="31"/>
        <v>March</v>
      </c>
      <c r="N476" t="str">
        <f t="shared" si="32"/>
        <v>Thursday</v>
      </c>
      <c r="O476" t="str">
        <f t="shared" si="33"/>
        <v>23:21:00</v>
      </c>
      <c r="P476">
        <f t="shared" si="34"/>
        <v>23</v>
      </c>
      <c r="Q476" t="str">
        <f>VLOOKUP(B476,'Analysis 1.3'!$AA$1:$AF$1454,5,FALSE)</f>
        <v>Repeat</v>
      </c>
      <c r="R476" t="str">
        <f>VLOOKUP(B476,'Analysis 1.3'!$AA$1:$AF$1454,6,FALSE)</f>
        <v>Lost</v>
      </c>
      <c r="S476">
        <f>VLOOKUP(B476,'Analysis 1.3'!$AA$1:$AF$1454,4,FALSE)</f>
        <v>212.94722222222481</v>
      </c>
    </row>
    <row r="477" spans="1:19" x14ac:dyDescent="0.3">
      <c r="A477">
        <v>1513475</v>
      </c>
      <c r="B477">
        <v>375</v>
      </c>
      <c r="C477" s="1" t="s">
        <v>101</v>
      </c>
      <c r="D477" s="3">
        <v>45079.034722222219</v>
      </c>
      <c r="E477" t="s">
        <v>97</v>
      </c>
      <c r="F477" t="s">
        <v>27</v>
      </c>
      <c r="G477">
        <v>7352</v>
      </c>
      <c r="H477" t="str">
        <f>VLOOKUP(B477,'Customers (2)'!$A$1:$F$2501,2,0)</f>
        <v>Australia</v>
      </c>
      <c r="I477" t="str">
        <f>VLOOKUP(B477,'Customers (2)'!$A$1:$F$2501,3,0)</f>
        <v>F</v>
      </c>
      <c r="J477">
        <f>VLOOKUP(B477,'Customers (2)'!$A$1:$F$2501,4,0)</f>
        <v>45</v>
      </c>
      <c r="K477" t="str">
        <f>VLOOKUP(B477,'Customers (2)'!$A$1:$F$2501,5,0)</f>
        <v>A</v>
      </c>
      <c r="L477" t="str">
        <f>VLOOKUP(B477,'Customers (2)'!$A$1:$F$2501,6,0)</f>
        <v>Middle</v>
      </c>
      <c r="M477" t="str">
        <f t="shared" si="31"/>
        <v>June</v>
      </c>
      <c r="N477" t="str">
        <f t="shared" si="32"/>
        <v>Friday</v>
      </c>
      <c r="O477" t="str">
        <f t="shared" si="33"/>
        <v>00:50:00</v>
      </c>
      <c r="P477">
        <f t="shared" si="34"/>
        <v>0</v>
      </c>
      <c r="Q477" t="str">
        <f>VLOOKUP(B477,'Analysis 1.3'!$AA$1:$AF$1454,5,FALSE)</f>
        <v>Repeat</v>
      </c>
      <c r="R477" t="str">
        <f>VLOOKUP(B477,'Analysis 1.3'!$AA$1:$AF$1454,6,FALSE)</f>
        <v>Lost</v>
      </c>
      <c r="S477">
        <f>VLOOKUP(B477,'Analysis 1.3'!$AA$1:$AF$1454,4,FALSE)</f>
        <v>212.94722222222481</v>
      </c>
    </row>
    <row r="478" spans="1:19" x14ac:dyDescent="0.3">
      <c r="A478">
        <v>401887</v>
      </c>
      <c r="B478">
        <v>376</v>
      </c>
      <c r="C478" s="1" t="s">
        <v>113</v>
      </c>
      <c r="D478" s="2">
        <v>44960.05</v>
      </c>
      <c r="E478" t="s">
        <v>191</v>
      </c>
      <c r="F478" t="s">
        <v>52</v>
      </c>
      <c r="G478">
        <v>9941</v>
      </c>
      <c r="H478" t="str">
        <f>VLOOKUP(B478,'Customers (2)'!$A$1:$F$2501,2,0)</f>
        <v>India</v>
      </c>
      <c r="I478" t="str">
        <f>VLOOKUP(B478,'Customers (2)'!$A$1:$F$2501,3,0)</f>
        <v>F</v>
      </c>
      <c r="J478">
        <f>VLOOKUP(B478,'Customers (2)'!$A$1:$F$2501,4,0)</f>
        <v>89</v>
      </c>
      <c r="K478" t="str">
        <f>VLOOKUP(B478,'Customers (2)'!$A$1:$F$2501,5,0)</f>
        <v>A</v>
      </c>
      <c r="L478" t="str">
        <f>VLOOKUP(B478,'Customers (2)'!$A$1:$F$2501,6,0)</f>
        <v>Senior</v>
      </c>
      <c r="M478" t="str">
        <f t="shared" si="31"/>
        <v>February</v>
      </c>
      <c r="N478" t="str">
        <f t="shared" si="32"/>
        <v>Friday</v>
      </c>
      <c r="O478" t="str">
        <f t="shared" si="33"/>
        <v>01:12:00</v>
      </c>
      <c r="P478">
        <f t="shared" si="34"/>
        <v>1</v>
      </c>
      <c r="Q478" t="str">
        <f>VLOOKUP(B478,'Analysis 1.3'!$AA$1:$AF$1454,5,FALSE)</f>
        <v>Repeat</v>
      </c>
      <c r="R478" t="str">
        <f>VLOOKUP(B478,'Analysis 1.3'!$AA$1:$AF$1454,6,FALSE)</f>
        <v>Lost</v>
      </c>
      <c r="S478">
        <f>VLOOKUP(B478,'Analysis 1.3'!$AA$1:$AF$1454,4,FALSE)</f>
        <v>192.98472222222335</v>
      </c>
    </row>
    <row r="479" spans="1:19" x14ac:dyDescent="0.3">
      <c r="A479">
        <v>1469052</v>
      </c>
      <c r="B479">
        <v>376</v>
      </c>
      <c r="C479" s="1" t="s">
        <v>113</v>
      </c>
      <c r="D479" s="3">
        <v>45092.978472222225</v>
      </c>
      <c r="E479" t="s">
        <v>97</v>
      </c>
      <c r="F479" t="s">
        <v>15</v>
      </c>
      <c r="G479">
        <v>4580</v>
      </c>
      <c r="H479" t="str">
        <f>VLOOKUP(B479,'Customers (2)'!$A$1:$F$2501,2,0)</f>
        <v>India</v>
      </c>
      <c r="I479" t="str">
        <f>VLOOKUP(B479,'Customers (2)'!$A$1:$F$2501,3,0)</f>
        <v>F</v>
      </c>
      <c r="J479">
        <f>VLOOKUP(B479,'Customers (2)'!$A$1:$F$2501,4,0)</f>
        <v>89</v>
      </c>
      <c r="K479" t="str">
        <f>VLOOKUP(B479,'Customers (2)'!$A$1:$F$2501,5,0)</f>
        <v>A</v>
      </c>
      <c r="L479" t="str">
        <f>VLOOKUP(B479,'Customers (2)'!$A$1:$F$2501,6,0)</f>
        <v>Senior</v>
      </c>
      <c r="M479" t="str">
        <f t="shared" si="31"/>
        <v>June</v>
      </c>
      <c r="N479" t="str">
        <f t="shared" si="32"/>
        <v>Thursday</v>
      </c>
      <c r="O479" t="str">
        <f t="shared" si="33"/>
        <v>23:29:00</v>
      </c>
      <c r="P479">
        <f t="shared" si="34"/>
        <v>23</v>
      </c>
      <c r="Q479" t="str">
        <f>VLOOKUP(B479,'Analysis 1.3'!$AA$1:$AF$1454,5,FALSE)</f>
        <v>Repeat</v>
      </c>
      <c r="R479" t="str">
        <f>VLOOKUP(B479,'Analysis 1.3'!$AA$1:$AF$1454,6,FALSE)</f>
        <v>Lost</v>
      </c>
      <c r="S479">
        <f>VLOOKUP(B479,'Analysis 1.3'!$AA$1:$AF$1454,4,FALSE)</f>
        <v>192.98472222222335</v>
      </c>
    </row>
    <row r="480" spans="1:19" x14ac:dyDescent="0.3">
      <c r="A480">
        <v>1508707</v>
      </c>
      <c r="B480">
        <v>376</v>
      </c>
      <c r="C480" s="1" t="s">
        <v>113</v>
      </c>
      <c r="D480" s="3">
        <v>44964.973611111112</v>
      </c>
      <c r="E480" t="s">
        <v>97</v>
      </c>
      <c r="F480" t="s">
        <v>4</v>
      </c>
      <c r="G480">
        <v>8491</v>
      </c>
      <c r="H480" t="str">
        <f>VLOOKUP(B480,'Customers (2)'!$A$1:$F$2501,2,0)</f>
        <v>India</v>
      </c>
      <c r="I480" t="str">
        <f>VLOOKUP(B480,'Customers (2)'!$A$1:$F$2501,3,0)</f>
        <v>F</v>
      </c>
      <c r="J480">
        <f>VLOOKUP(B480,'Customers (2)'!$A$1:$F$2501,4,0)</f>
        <v>89</v>
      </c>
      <c r="K480" t="str">
        <f>VLOOKUP(B480,'Customers (2)'!$A$1:$F$2501,5,0)</f>
        <v>A</v>
      </c>
      <c r="L480" t="str">
        <f>VLOOKUP(B480,'Customers (2)'!$A$1:$F$2501,6,0)</f>
        <v>Senior</v>
      </c>
      <c r="M480" t="str">
        <f t="shared" si="31"/>
        <v>February</v>
      </c>
      <c r="N480" t="str">
        <f t="shared" si="32"/>
        <v>Tuesday</v>
      </c>
      <c r="O480" t="str">
        <f t="shared" si="33"/>
        <v>23:22:00</v>
      </c>
      <c r="P480">
        <f t="shared" si="34"/>
        <v>23</v>
      </c>
      <c r="Q480" t="str">
        <f>VLOOKUP(B480,'Analysis 1.3'!$AA$1:$AF$1454,5,FALSE)</f>
        <v>Repeat</v>
      </c>
      <c r="R480" t="str">
        <f>VLOOKUP(B480,'Analysis 1.3'!$AA$1:$AF$1454,6,FALSE)</f>
        <v>Lost</v>
      </c>
      <c r="S480">
        <f>VLOOKUP(B480,'Analysis 1.3'!$AA$1:$AF$1454,4,FALSE)</f>
        <v>192.98472222222335</v>
      </c>
    </row>
    <row r="481" spans="1:19" x14ac:dyDescent="0.3">
      <c r="A481">
        <v>1677717</v>
      </c>
      <c r="B481">
        <v>376</v>
      </c>
      <c r="C481" s="1" t="s">
        <v>113</v>
      </c>
      <c r="D481" s="3">
        <v>45098.99722222222</v>
      </c>
      <c r="E481" t="s">
        <v>96</v>
      </c>
      <c r="F481" t="s">
        <v>14</v>
      </c>
      <c r="G481">
        <v>8542</v>
      </c>
      <c r="H481" t="str">
        <f>VLOOKUP(B481,'Customers (2)'!$A$1:$F$2501,2,0)</f>
        <v>India</v>
      </c>
      <c r="I481" t="str">
        <f>VLOOKUP(B481,'Customers (2)'!$A$1:$F$2501,3,0)</f>
        <v>F</v>
      </c>
      <c r="J481">
        <f>VLOOKUP(B481,'Customers (2)'!$A$1:$F$2501,4,0)</f>
        <v>89</v>
      </c>
      <c r="K481" t="str">
        <f>VLOOKUP(B481,'Customers (2)'!$A$1:$F$2501,5,0)</f>
        <v>A</v>
      </c>
      <c r="L481" t="str">
        <f>VLOOKUP(B481,'Customers (2)'!$A$1:$F$2501,6,0)</f>
        <v>Senior</v>
      </c>
      <c r="M481" t="str">
        <f t="shared" si="31"/>
        <v>June</v>
      </c>
      <c r="N481" t="str">
        <f t="shared" si="32"/>
        <v>Wednesday</v>
      </c>
      <c r="O481" t="str">
        <f t="shared" si="33"/>
        <v>23:56:00</v>
      </c>
      <c r="P481">
        <f t="shared" si="34"/>
        <v>23</v>
      </c>
      <c r="Q481" t="str">
        <f>VLOOKUP(B481,'Analysis 1.3'!$AA$1:$AF$1454,5,FALSE)</f>
        <v>Repeat</v>
      </c>
      <c r="R481" t="str">
        <f>VLOOKUP(B481,'Analysis 1.3'!$AA$1:$AF$1454,6,FALSE)</f>
        <v>Lost</v>
      </c>
      <c r="S481">
        <f>VLOOKUP(B481,'Analysis 1.3'!$AA$1:$AF$1454,4,FALSE)</f>
        <v>192.98472222222335</v>
      </c>
    </row>
    <row r="482" spans="1:19" x14ac:dyDescent="0.3">
      <c r="A482">
        <v>595005</v>
      </c>
      <c r="B482">
        <v>377</v>
      </c>
      <c r="C482" s="1" t="s">
        <v>113</v>
      </c>
      <c r="D482" s="2">
        <v>45208.075694444444</v>
      </c>
      <c r="E482" t="s">
        <v>96</v>
      </c>
      <c r="F482" t="s">
        <v>91</v>
      </c>
      <c r="G482">
        <v>1845</v>
      </c>
      <c r="H482" t="str">
        <f>VLOOKUP(B482,'Customers (2)'!$A$1:$F$2501,2,0)</f>
        <v>India</v>
      </c>
      <c r="I482" t="str">
        <f>VLOOKUP(B482,'Customers (2)'!$A$1:$F$2501,3,0)</f>
        <v>F</v>
      </c>
      <c r="J482">
        <f>VLOOKUP(B482,'Customers (2)'!$A$1:$F$2501,4,0)</f>
        <v>56</v>
      </c>
      <c r="K482" t="str">
        <f>VLOOKUP(B482,'Customers (2)'!$A$1:$F$2501,5,0)</f>
        <v>A</v>
      </c>
      <c r="L482" t="str">
        <f>VLOOKUP(B482,'Customers (2)'!$A$1:$F$2501,6,0)</f>
        <v>Middle</v>
      </c>
      <c r="M482" t="str">
        <f t="shared" si="31"/>
        <v>October</v>
      </c>
      <c r="N482" t="str">
        <f t="shared" si="32"/>
        <v>Monday</v>
      </c>
      <c r="O482" t="str">
        <f t="shared" si="33"/>
        <v>01:49:00</v>
      </c>
      <c r="P482">
        <f t="shared" si="34"/>
        <v>1</v>
      </c>
      <c r="Q482" t="str">
        <f>VLOOKUP(B482,'Analysis 1.3'!$AA$1:$AF$1454,5,FALSE)</f>
        <v>One time</v>
      </c>
      <c r="R482" t="str">
        <f>VLOOKUP(B482,'Analysis 1.3'!$AA$1:$AF$1454,6,FALSE)</f>
        <v>Passive</v>
      </c>
      <c r="S482">
        <f>VLOOKUP(B482,'Analysis 1.3'!$AA$1:$AF$1454,4,FALSE)</f>
        <v>83.90625</v>
      </c>
    </row>
    <row r="483" spans="1:19" x14ac:dyDescent="0.3">
      <c r="A483">
        <v>1106456</v>
      </c>
      <c r="B483">
        <v>378</v>
      </c>
      <c r="C483" s="1" t="s">
        <v>110</v>
      </c>
      <c r="D483" s="3">
        <v>45141.952777777777</v>
      </c>
      <c r="E483" t="s">
        <v>96</v>
      </c>
      <c r="F483" t="s">
        <v>7</v>
      </c>
      <c r="G483">
        <v>9636</v>
      </c>
      <c r="H483" t="str">
        <f>VLOOKUP(B483,'Customers (2)'!$A$1:$F$2501,2,0)</f>
        <v>Switzerland</v>
      </c>
      <c r="I483" t="str">
        <f>VLOOKUP(B483,'Customers (2)'!$A$1:$F$2501,3,0)</f>
        <v>M</v>
      </c>
      <c r="J483">
        <f>VLOOKUP(B483,'Customers (2)'!$A$1:$F$2501,4,0)</f>
        <v>69</v>
      </c>
      <c r="K483" t="str">
        <f>VLOOKUP(B483,'Customers (2)'!$A$1:$F$2501,5,0)</f>
        <v>A</v>
      </c>
      <c r="L483" t="str">
        <f>VLOOKUP(B483,'Customers (2)'!$A$1:$F$2501,6,0)</f>
        <v>Senior</v>
      </c>
      <c r="M483" t="str">
        <f t="shared" si="31"/>
        <v>August</v>
      </c>
      <c r="N483" t="str">
        <f t="shared" si="32"/>
        <v>Thursday</v>
      </c>
      <c r="O483" t="str">
        <f t="shared" si="33"/>
        <v>22:52:00</v>
      </c>
      <c r="P483">
        <f t="shared" si="34"/>
        <v>22</v>
      </c>
      <c r="Q483" t="str">
        <f>VLOOKUP(B483,'Analysis 1.3'!$AA$1:$AF$1454,5,FALSE)</f>
        <v>Repeat</v>
      </c>
      <c r="R483" t="str">
        <f>VLOOKUP(B483,'Analysis 1.3'!$AA$1:$AF$1454,6,FALSE)</f>
        <v>Passive</v>
      </c>
      <c r="S483">
        <f>VLOOKUP(B483,'Analysis 1.3'!$AA$1:$AF$1454,4,FALSE)</f>
        <v>145.00972222222481</v>
      </c>
    </row>
    <row r="484" spans="1:19" x14ac:dyDescent="0.3">
      <c r="A484">
        <v>1115759</v>
      </c>
      <c r="B484">
        <v>378</v>
      </c>
      <c r="C484" s="1" t="s">
        <v>110</v>
      </c>
      <c r="D484" s="3">
        <v>44967.004166666666</v>
      </c>
      <c r="E484" t="s">
        <v>98</v>
      </c>
      <c r="F484" t="s">
        <v>19</v>
      </c>
      <c r="G484">
        <v>6504</v>
      </c>
      <c r="H484" t="str">
        <f>VLOOKUP(B484,'Customers (2)'!$A$1:$F$2501,2,0)</f>
        <v>Switzerland</v>
      </c>
      <c r="I484" t="str">
        <f>VLOOKUP(B484,'Customers (2)'!$A$1:$F$2501,3,0)</f>
        <v>M</v>
      </c>
      <c r="J484">
        <f>VLOOKUP(B484,'Customers (2)'!$A$1:$F$2501,4,0)</f>
        <v>69</v>
      </c>
      <c r="K484" t="str">
        <f>VLOOKUP(B484,'Customers (2)'!$A$1:$F$2501,5,0)</f>
        <v>A</v>
      </c>
      <c r="L484" t="str">
        <f>VLOOKUP(B484,'Customers (2)'!$A$1:$F$2501,6,0)</f>
        <v>Senior</v>
      </c>
      <c r="M484" t="str">
        <f t="shared" si="31"/>
        <v>February</v>
      </c>
      <c r="N484" t="str">
        <f t="shared" si="32"/>
        <v>Friday</v>
      </c>
      <c r="O484" t="str">
        <f t="shared" si="33"/>
        <v>00:06:00</v>
      </c>
      <c r="P484">
        <f t="shared" si="34"/>
        <v>0</v>
      </c>
      <c r="Q484" t="str">
        <f>VLOOKUP(B484,'Analysis 1.3'!$AA$1:$AF$1454,5,FALSE)</f>
        <v>Repeat</v>
      </c>
      <c r="R484" t="str">
        <f>VLOOKUP(B484,'Analysis 1.3'!$AA$1:$AF$1454,6,FALSE)</f>
        <v>Passive</v>
      </c>
      <c r="S484">
        <f>VLOOKUP(B484,'Analysis 1.3'!$AA$1:$AF$1454,4,FALSE)</f>
        <v>145.00972222222481</v>
      </c>
    </row>
    <row r="485" spans="1:19" x14ac:dyDescent="0.3">
      <c r="A485">
        <v>1493135</v>
      </c>
      <c r="B485">
        <v>378</v>
      </c>
      <c r="C485" s="1" t="s">
        <v>110</v>
      </c>
      <c r="D485" s="3">
        <v>45146.972222222219</v>
      </c>
      <c r="E485" t="s">
        <v>191</v>
      </c>
      <c r="F485" t="s">
        <v>72</v>
      </c>
      <c r="G485">
        <v>8000</v>
      </c>
      <c r="H485" t="str">
        <f>VLOOKUP(B485,'Customers (2)'!$A$1:$F$2501,2,0)</f>
        <v>Switzerland</v>
      </c>
      <c r="I485" t="str">
        <f>VLOOKUP(B485,'Customers (2)'!$A$1:$F$2501,3,0)</f>
        <v>M</v>
      </c>
      <c r="J485">
        <f>VLOOKUP(B485,'Customers (2)'!$A$1:$F$2501,4,0)</f>
        <v>69</v>
      </c>
      <c r="K485" t="str">
        <f>VLOOKUP(B485,'Customers (2)'!$A$1:$F$2501,5,0)</f>
        <v>A</v>
      </c>
      <c r="L485" t="str">
        <f>VLOOKUP(B485,'Customers (2)'!$A$1:$F$2501,6,0)</f>
        <v>Senior</v>
      </c>
      <c r="M485" t="str">
        <f t="shared" si="31"/>
        <v>August</v>
      </c>
      <c r="N485" t="str">
        <f t="shared" si="32"/>
        <v>Tuesday</v>
      </c>
      <c r="O485" t="str">
        <f t="shared" si="33"/>
        <v>23:20:00</v>
      </c>
      <c r="P485">
        <f t="shared" si="34"/>
        <v>23</v>
      </c>
      <c r="Q485" t="str">
        <f>VLOOKUP(B485,'Analysis 1.3'!$AA$1:$AF$1454,5,FALSE)</f>
        <v>Repeat</v>
      </c>
      <c r="R485" t="str">
        <f>VLOOKUP(B485,'Analysis 1.3'!$AA$1:$AF$1454,6,FALSE)</f>
        <v>Passive</v>
      </c>
      <c r="S485">
        <f>VLOOKUP(B485,'Analysis 1.3'!$AA$1:$AF$1454,4,FALSE)</f>
        <v>145.00972222222481</v>
      </c>
    </row>
    <row r="486" spans="1:19" x14ac:dyDescent="0.3">
      <c r="A486">
        <v>1244097</v>
      </c>
      <c r="B486">
        <v>380</v>
      </c>
      <c r="C486" s="1" t="s">
        <v>100</v>
      </c>
      <c r="D486" s="3">
        <v>45035.015277777777</v>
      </c>
      <c r="E486" t="s">
        <v>191</v>
      </c>
      <c r="F486" t="s">
        <v>27</v>
      </c>
      <c r="G486">
        <v>1026</v>
      </c>
      <c r="H486" t="str">
        <f>VLOOKUP(B486,'Customers (2)'!$A$1:$F$2501,2,0)</f>
        <v>France</v>
      </c>
      <c r="I486" t="str">
        <f>VLOOKUP(B486,'Customers (2)'!$A$1:$F$2501,3,0)</f>
        <v>F</v>
      </c>
      <c r="J486">
        <f>VLOOKUP(B486,'Customers (2)'!$A$1:$F$2501,4,0)</f>
        <v>29</v>
      </c>
      <c r="K486" t="str">
        <f>VLOOKUP(B486,'Customers (2)'!$A$1:$F$2501,5,0)</f>
        <v>A</v>
      </c>
      <c r="L486" t="str">
        <f>VLOOKUP(B486,'Customers (2)'!$A$1:$F$2501,6,0)</f>
        <v>Young</v>
      </c>
      <c r="M486" t="str">
        <f t="shared" si="31"/>
        <v>April</v>
      </c>
      <c r="N486" t="str">
        <f t="shared" si="32"/>
        <v>Wednesday</v>
      </c>
      <c r="O486" t="str">
        <f t="shared" si="33"/>
        <v>00:22:00</v>
      </c>
      <c r="P486">
        <f t="shared" si="34"/>
        <v>0</v>
      </c>
      <c r="Q486" t="str">
        <f>VLOOKUP(B486,'Analysis 1.3'!$AA$1:$AF$1454,5,FALSE)</f>
        <v>One time</v>
      </c>
      <c r="R486" t="str">
        <f>VLOOKUP(B486,'Analysis 1.3'!$AA$1:$AF$1454,6,FALSE)</f>
        <v>Lost</v>
      </c>
      <c r="S486">
        <f>VLOOKUP(B486,'Analysis 1.3'!$AA$1:$AF$1454,4,FALSE)</f>
        <v>256.96666666666715</v>
      </c>
    </row>
    <row r="487" spans="1:19" x14ac:dyDescent="0.3">
      <c r="A487">
        <v>56703</v>
      </c>
      <c r="B487">
        <v>381</v>
      </c>
      <c r="C487" s="1" t="s">
        <v>107</v>
      </c>
      <c r="D487" s="2">
        <v>45204.015277777777</v>
      </c>
      <c r="E487" t="s">
        <v>191</v>
      </c>
      <c r="F487" t="s">
        <v>9</v>
      </c>
      <c r="G487">
        <v>3490</v>
      </c>
      <c r="H487" t="str">
        <f>VLOOKUP(B487,'Customers (2)'!$A$1:$F$2501,2,0)</f>
        <v>Italy</v>
      </c>
      <c r="I487" t="str">
        <f>VLOOKUP(B487,'Customers (2)'!$A$1:$F$2501,3,0)</f>
        <v>M</v>
      </c>
      <c r="J487">
        <f>VLOOKUP(B487,'Customers (2)'!$A$1:$F$2501,4,0)</f>
        <v>86</v>
      </c>
      <c r="K487" t="str">
        <f>VLOOKUP(B487,'Customers (2)'!$A$1:$F$2501,5,0)</f>
        <v>A</v>
      </c>
      <c r="L487" t="str">
        <f>VLOOKUP(B487,'Customers (2)'!$A$1:$F$2501,6,0)</f>
        <v>Senior</v>
      </c>
      <c r="M487" t="str">
        <f t="shared" si="31"/>
        <v>October</v>
      </c>
      <c r="N487" t="str">
        <f t="shared" si="32"/>
        <v>Thursday</v>
      </c>
      <c r="O487" t="str">
        <f t="shared" si="33"/>
        <v>00:22:00</v>
      </c>
      <c r="P487">
        <f t="shared" si="34"/>
        <v>0</v>
      </c>
      <c r="Q487" t="str">
        <f>VLOOKUP(B487,'Analysis 1.3'!$AA$1:$AF$1454,5,FALSE)</f>
        <v>One time</v>
      </c>
      <c r="R487" t="str">
        <f>VLOOKUP(B487,'Analysis 1.3'!$AA$1:$AF$1454,6,FALSE)</f>
        <v>Passive</v>
      </c>
      <c r="S487">
        <f>VLOOKUP(B487,'Analysis 1.3'!$AA$1:$AF$1454,4,FALSE)</f>
        <v>87.966666666667152</v>
      </c>
    </row>
    <row r="488" spans="1:19" x14ac:dyDescent="0.3">
      <c r="A488">
        <v>300907</v>
      </c>
      <c r="B488">
        <v>383</v>
      </c>
      <c r="C488" s="1" t="s">
        <v>100</v>
      </c>
      <c r="D488" s="2">
        <v>45242.958333333336</v>
      </c>
      <c r="E488" t="s">
        <v>191</v>
      </c>
      <c r="F488" t="s">
        <v>87</v>
      </c>
      <c r="G488">
        <v>346</v>
      </c>
      <c r="H488" t="str">
        <f>VLOOKUP(B488,'Customers (2)'!$A$1:$F$2501,2,0)</f>
        <v>France</v>
      </c>
      <c r="I488" t="str">
        <f>VLOOKUP(B488,'Customers (2)'!$A$1:$F$2501,3,0)</f>
        <v>F</v>
      </c>
      <c r="J488">
        <f>VLOOKUP(B488,'Customers (2)'!$A$1:$F$2501,4,0)</f>
        <v>57</v>
      </c>
      <c r="K488" t="str">
        <f>VLOOKUP(B488,'Customers (2)'!$A$1:$F$2501,5,0)</f>
        <v>A</v>
      </c>
      <c r="L488" t="str">
        <f>VLOOKUP(B488,'Customers (2)'!$A$1:$F$2501,6,0)</f>
        <v>Middle</v>
      </c>
      <c r="M488" t="str">
        <f t="shared" si="31"/>
        <v>November</v>
      </c>
      <c r="N488" t="str">
        <f t="shared" si="32"/>
        <v>Sunday</v>
      </c>
      <c r="O488" t="str">
        <f t="shared" si="33"/>
        <v>23:00:00</v>
      </c>
      <c r="P488">
        <f t="shared" si="34"/>
        <v>23</v>
      </c>
      <c r="Q488" t="str">
        <f>VLOOKUP(B488,'Analysis 1.3'!$AA$1:$AF$1454,5,FALSE)</f>
        <v>One time</v>
      </c>
      <c r="R488" t="str">
        <f>VLOOKUP(B488,'Analysis 1.3'!$AA$1:$AF$1454,6,FALSE)</f>
        <v>Recent</v>
      </c>
      <c r="S488">
        <f>VLOOKUP(B488,'Analysis 1.3'!$AA$1:$AF$1454,4,FALSE)</f>
        <v>49.023611111108039</v>
      </c>
    </row>
    <row r="489" spans="1:19" x14ac:dyDescent="0.3">
      <c r="A489">
        <v>1642677</v>
      </c>
      <c r="B489">
        <v>387</v>
      </c>
      <c r="C489" s="1" t="s">
        <v>101</v>
      </c>
      <c r="D489" s="3">
        <v>44961.965277777781</v>
      </c>
      <c r="E489" t="s">
        <v>97</v>
      </c>
      <c r="F489" t="s">
        <v>31</v>
      </c>
      <c r="G489">
        <v>8906</v>
      </c>
      <c r="H489" t="str">
        <f>VLOOKUP(B489,'Customers (2)'!$A$1:$F$2501,2,0)</f>
        <v>Australia</v>
      </c>
      <c r="I489" t="str">
        <f>VLOOKUP(B489,'Customers (2)'!$A$1:$F$2501,3,0)</f>
        <v>F</v>
      </c>
      <c r="J489">
        <f>VLOOKUP(B489,'Customers (2)'!$A$1:$F$2501,4,0)</f>
        <v>41</v>
      </c>
      <c r="K489" t="str">
        <f>VLOOKUP(B489,'Customers (2)'!$A$1:$F$2501,5,0)</f>
        <v>A</v>
      </c>
      <c r="L489" t="str">
        <f>VLOOKUP(B489,'Customers (2)'!$A$1:$F$2501,6,0)</f>
        <v>Middle</v>
      </c>
      <c r="M489" t="str">
        <f t="shared" si="31"/>
        <v>February</v>
      </c>
      <c r="N489" t="str">
        <f t="shared" si="32"/>
        <v>Saturday</v>
      </c>
      <c r="O489" t="str">
        <f t="shared" si="33"/>
        <v>23:10:00</v>
      </c>
      <c r="P489">
        <f t="shared" si="34"/>
        <v>23</v>
      </c>
      <c r="Q489" t="str">
        <f>VLOOKUP(B489,'Analysis 1.3'!$AA$1:$AF$1454,5,FALSE)</f>
        <v>One time</v>
      </c>
      <c r="R489" t="str">
        <f>VLOOKUP(B489,'Analysis 1.3'!$AA$1:$AF$1454,6,FALSE)</f>
        <v>Lost</v>
      </c>
      <c r="S489">
        <f>VLOOKUP(B489,'Analysis 1.3'!$AA$1:$AF$1454,4,FALSE)</f>
        <v>330.01666666666279</v>
      </c>
    </row>
    <row r="490" spans="1:19" x14ac:dyDescent="0.3">
      <c r="A490">
        <v>639027</v>
      </c>
      <c r="B490">
        <v>390</v>
      </c>
      <c r="C490" s="1" t="s">
        <v>113</v>
      </c>
      <c r="D490" s="2">
        <v>45131.989583333336</v>
      </c>
      <c r="E490" t="s">
        <v>96</v>
      </c>
      <c r="F490" t="s">
        <v>91</v>
      </c>
      <c r="G490">
        <v>2403</v>
      </c>
      <c r="H490" t="str">
        <f>VLOOKUP(B490,'Customers (2)'!$A$1:$F$2501,2,0)</f>
        <v>India</v>
      </c>
      <c r="I490" t="str">
        <f>VLOOKUP(B490,'Customers (2)'!$A$1:$F$2501,3,0)</f>
        <v>M</v>
      </c>
      <c r="J490">
        <f>VLOOKUP(B490,'Customers (2)'!$A$1:$F$2501,4,0)</f>
        <v>89</v>
      </c>
      <c r="K490" t="str">
        <f>VLOOKUP(B490,'Customers (2)'!$A$1:$F$2501,5,0)</f>
        <v>A</v>
      </c>
      <c r="L490" t="str">
        <f>VLOOKUP(B490,'Customers (2)'!$A$1:$F$2501,6,0)</f>
        <v>Senior</v>
      </c>
      <c r="M490" t="str">
        <f t="shared" si="31"/>
        <v>July</v>
      </c>
      <c r="N490" t="str">
        <f t="shared" si="32"/>
        <v>Monday</v>
      </c>
      <c r="O490" t="str">
        <f t="shared" si="33"/>
        <v>23:45:00</v>
      </c>
      <c r="P490">
        <f t="shared" si="34"/>
        <v>23</v>
      </c>
      <c r="Q490" t="str">
        <f>VLOOKUP(B490,'Analysis 1.3'!$AA$1:$AF$1454,5,FALSE)</f>
        <v>Repeat</v>
      </c>
      <c r="R490" t="str">
        <f>VLOOKUP(B490,'Analysis 1.3'!$AA$1:$AF$1454,6,FALSE)</f>
        <v>Passive</v>
      </c>
      <c r="S490">
        <f>VLOOKUP(B490,'Analysis 1.3'!$AA$1:$AF$1454,4,FALSE)</f>
        <v>159.99236111110804</v>
      </c>
    </row>
    <row r="491" spans="1:19" x14ac:dyDescent="0.3">
      <c r="A491">
        <v>1310379</v>
      </c>
      <c r="B491">
        <v>390</v>
      </c>
      <c r="C491" s="1" t="s">
        <v>113</v>
      </c>
      <c r="D491" s="3">
        <v>44980.030555555553</v>
      </c>
      <c r="E491" t="s">
        <v>98</v>
      </c>
      <c r="F491" t="s">
        <v>55</v>
      </c>
      <c r="G491">
        <v>9158</v>
      </c>
      <c r="H491" t="str">
        <f>VLOOKUP(B491,'Customers (2)'!$A$1:$F$2501,2,0)</f>
        <v>India</v>
      </c>
      <c r="I491" t="str">
        <f>VLOOKUP(B491,'Customers (2)'!$A$1:$F$2501,3,0)</f>
        <v>M</v>
      </c>
      <c r="J491">
        <f>VLOOKUP(B491,'Customers (2)'!$A$1:$F$2501,4,0)</f>
        <v>89</v>
      </c>
      <c r="K491" t="str">
        <f>VLOOKUP(B491,'Customers (2)'!$A$1:$F$2501,5,0)</f>
        <v>A</v>
      </c>
      <c r="L491" t="str">
        <f>VLOOKUP(B491,'Customers (2)'!$A$1:$F$2501,6,0)</f>
        <v>Senior</v>
      </c>
      <c r="M491" t="str">
        <f t="shared" si="31"/>
        <v>February</v>
      </c>
      <c r="N491" t="str">
        <f t="shared" si="32"/>
        <v>Thursday</v>
      </c>
      <c r="O491" t="str">
        <f t="shared" si="33"/>
        <v>00:44:00</v>
      </c>
      <c r="P491">
        <f t="shared" si="34"/>
        <v>0</v>
      </c>
      <c r="Q491" t="str">
        <f>VLOOKUP(B491,'Analysis 1.3'!$AA$1:$AF$1454,5,FALSE)</f>
        <v>Repeat</v>
      </c>
      <c r="R491" t="str">
        <f>VLOOKUP(B491,'Analysis 1.3'!$AA$1:$AF$1454,6,FALSE)</f>
        <v>Passive</v>
      </c>
      <c r="S491">
        <f>VLOOKUP(B491,'Analysis 1.3'!$AA$1:$AF$1454,4,FALSE)</f>
        <v>159.99236111110804</v>
      </c>
    </row>
    <row r="492" spans="1:19" x14ac:dyDescent="0.3">
      <c r="A492">
        <v>53899</v>
      </c>
      <c r="B492">
        <v>392</v>
      </c>
      <c r="C492" s="1" t="s">
        <v>113</v>
      </c>
      <c r="D492" s="2">
        <v>45192.036805555559</v>
      </c>
      <c r="E492" t="s">
        <v>191</v>
      </c>
      <c r="F492" t="s">
        <v>14</v>
      </c>
      <c r="G492">
        <v>8165</v>
      </c>
      <c r="H492" t="str">
        <f>VLOOKUP(B492,'Customers (2)'!$A$1:$F$2501,2,0)</f>
        <v>India</v>
      </c>
      <c r="I492" t="str">
        <f>VLOOKUP(B492,'Customers (2)'!$A$1:$F$2501,3,0)</f>
        <v>M</v>
      </c>
      <c r="J492">
        <f>VLOOKUP(B492,'Customers (2)'!$A$1:$F$2501,4,0)</f>
        <v>79</v>
      </c>
      <c r="K492" t="str">
        <f>VLOOKUP(B492,'Customers (2)'!$A$1:$F$2501,5,0)</f>
        <v>A</v>
      </c>
      <c r="L492" t="str">
        <f>VLOOKUP(B492,'Customers (2)'!$A$1:$F$2501,6,0)</f>
        <v>Senior</v>
      </c>
      <c r="M492" t="str">
        <f t="shared" si="31"/>
        <v>September</v>
      </c>
      <c r="N492" t="str">
        <f t="shared" si="32"/>
        <v>Saturday</v>
      </c>
      <c r="O492" t="str">
        <f t="shared" si="33"/>
        <v>00:53:00</v>
      </c>
      <c r="P492">
        <f t="shared" si="34"/>
        <v>0</v>
      </c>
      <c r="Q492" t="str">
        <f>VLOOKUP(B492,'Analysis 1.3'!$AA$1:$AF$1454,5,FALSE)</f>
        <v>One time</v>
      </c>
      <c r="R492" t="str">
        <f>VLOOKUP(B492,'Analysis 1.3'!$AA$1:$AF$1454,6,FALSE)</f>
        <v>Passive</v>
      </c>
      <c r="S492">
        <f>VLOOKUP(B492,'Analysis 1.3'!$AA$1:$AF$1454,4,FALSE)</f>
        <v>99.945138888884685</v>
      </c>
    </row>
    <row r="493" spans="1:19" x14ac:dyDescent="0.3">
      <c r="A493">
        <v>146599</v>
      </c>
      <c r="B493">
        <v>393</v>
      </c>
      <c r="C493" s="1" t="s">
        <v>113</v>
      </c>
      <c r="D493" s="2">
        <v>45061.088194444441</v>
      </c>
      <c r="E493" t="s">
        <v>191</v>
      </c>
      <c r="F493" t="s">
        <v>6</v>
      </c>
      <c r="G493">
        <v>7712</v>
      </c>
      <c r="H493" t="str">
        <f>VLOOKUP(B493,'Customers (2)'!$A$1:$F$2501,2,0)</f>
        <v>India</v>
      </c>
      <c r="I493" t="str">
        <f>VLOOKUP(B493,'Customers (2)'!$A$1:$F$2501,3,0)</f>
        <v>F</v>
      </c>
      <c r="J493">
        <f>VLOOKUP(B493,'Customers (2)'!$A$1:$F$2501,4,0)</f>
        <v>19</v>
      </c>
      <c r="K493" t="str">
        <f>VLOOKUP(B493,'Customers (2)'!$A$1:$F$2501,5,0)</f>
        <v>A</v>
      </c>
      <c r="L493" t="str">
        <f>VLOOKUP(B493,'Customers (2)'!$A$1:$F$2501,6,0)</f>
        <v>Young</v>
      </c>
      <c r="M493" t="str">
        <f t="shared" si="31"/>
        <v>May</v>
      </c>
      <c r="N493" t="str">
        <f t="shared" si="32"/>
        <v>Monday</v>
      </c>
      <c r="O493" t="str">
        <f t="shared" si="33"/>
        <v>02:07:00</v>
      </c>
      <c r="P493">
        <f t="shared" si="34"/>
        <v>2</v>
      </c>
      <c r="Q493" t="str">
        <f>VLOOKUP(B493,'Analysis 1.3'!$AA$1:$AF$1454,5,FALSE)</f>
        <v>Repeat</v>
      </c>
      <c r="R493" t="str">
        <f>VLOOKUP(B493,'Analysis 1.3'!$AA$1:$AF$1454,6,FALSE)</f>
        <v>Recent</v>
      </c>
      <c r="S493">
        <f>VLOOKUP(B493,'Analysis 1.3'!$AA$1:$AF$1454,4,FALSE)</f>
        <v>2.9166666666642413</v>
      </c>
    </row>
    <row r="494" spans="1:19" x14ac:dyDescent="0.3">
      <c r="A494">
        <v>352076</v>
      </c>
      <c r="B494">
        <v>393</v>
      </c>
      <c r="C494" s="1" t="s">
        <v>113</v>
      </c>
      <c r="D494" s="2">
        <v>45011.99722222222</v>
      </c>
      <c r="E494" t="s">
        <v>97</v>
      </c>
      <c r="F494" t="s">
        <v>42</v>
      </c>
      <c r="G494">
        <v>4290</v>
      </c>
      <c r="H494" t="str">
        <f>VLOOKUP(B494,'Customers (2)'!$A$1:$F$2501,2,0)</f>
        <v>India</v>
      </c>
      <c r="I494" t="str">
        <f>VLOOKUP(B494,'Customers (2)'!$A$1:$F$2501,3,0)</f>
        <v>F</v>
      </c>
      <c r="J494">
        <f>VLOOKUP(B494,'Customers (2)'!$A$1:$F$2501,4,0)</f>
        <v>19</v>
      </c>
      <c r="K494" t="str">
        <f>VLOOKUP(B494,'Customers (2)'!$A$1:$F$2501,5,0)</f>
        <v>A</v>
      </c>
      <c r="L494" t="str">
        <f>VLOOKUP(B494,'Customers (2)'!$A$1:$F$2501,6,0)</f>
        <v>Young</v>
      </c>
      <c r="M494" t="str">
        <f t="shared" si="31"/>
        <v>March</v>
      </c>
      <c r="N494" t="str">
        <f t="shared" si="32"/>
        <v>Sunday</v>
      </c>
      <c r="O494" t="str">
        <f t="shared" si="33"/>
        <v>23:56:00</v>
      </c>
      <c r="P494">
        <f t="shared" si="34"/>
        <v>23</v>
      </c>
      <c r="Q494" t="str">
        <f>VLOOKUP(B494,'Analysis 1.3'!$AA$1:$AF$1454,5,FALSE)</f>
        <v>Repeat</v>
      </c>
      <c r="R494" t="str">
        <f>VLOOKUP(B494,'Analysis 1.3'!$AA$1:$AF$1454,6,FALSE)</f>
        <v>Recent</v>
      </c>
      <c r="S494">
        <f>VLOOKUP(B494,'Analysis 1.3'!$AA$1:$AF$1454,4,FALSE)</f>
        <v>2.9166666666642413</v>
      </c>
    </row>
    <row r="495" spans="1:19" x14ac:dyDescent="0.3">
      <c r="A495">
        <v>894762</v>
      </c>
      <c r="B495">
        <v>393</v>
      </c>
      <c r="C495" s="1" t="s">
        <v>113</v>
      </c>
      <c r="D495" s="3">
        <v>45141.027777777781</v>
      </c>
      <c r="E495" t="s">
        <v>97</v>
      </c>
      <c r="F495" t="s">
        <v>9</v>
      </c>
      <c r="G495">
        <v>4907</v>
      </c>
      <c r="H495" t="str">
        <f>VLOOKUP(B495,'Customers (2)'!$A$1:$F$2501,2,0)</f>
        <v>India</v>
      </c>
      <c r="I495" t="str">
        <f>VLOOKUP(B495,'Customers (2)'!$A$1:$F$2501,3,0)</f>
        <v>F</v>
      </c>
      <c r="J495">
        <f>VLOOKUP(B495,'Customers (2)'!$A$1:$F$2501,4,0)</f>
        <v>19</v>
      </c>
      <c r="K495" t="str">
        <f>VLOOKUP(B495,'Customers (2)'!$A$1:$F$2501,5,0)</f>
        <v>A</v>
      </c>
      <c r="L495" t="str">
        <f>VLOOKUP(B495,'Customers (2)'!$A$1:$F$2501,6,0)</f>
        <v>Young</v>
      </c>
      <c r="M495" t="str">
        <f t="shared" si="31"/>
        <v>August</v>
      </c>
      <c r="N495" t="str">
        <f t="shared" si="32"/>
        <v>Thursday</v>
      </c>
      <c r="O495" t="str">
        <f t="shared" si="33"/>
        <v>00:40:00</v>
      </c>
      <c r="P495">
        <f t="shared" si="34"/>
        <v>0</v>
      </c>
      <c r="Q495" t="str">
        <f>VLOOKUP(B495,'Analysis 1.3'!$AA$1:$AF$1454,5,FALSE)</f>
        <v>Repeat</v>
      </c>
      <c r="R495" t="str">
        <f>VLOOKUP(B495,'Analysis 1.3'!$AA$1:$AF$1454,6,FALSE)</f>
        <v>Recent</v>
      </c>
      <c r="S495">
        <f>VLOOKUP(B495,'Analysis 1.3'!$AA$1:$AF$1454,4,FALSE)</f>
        <v>2.9166666666642413</v>
      </c>
    </row>
    <row r="496" spans="1:19" x14ac:dyDescent="0.3">
      <c r="A496">
        <v>1164686</v>
      </c>
      <c r="B496">
        <v>393</v>
      </c>
      <c r="C496" s="1" t="s">
        <v>113</v>
      </c>
      <c r="D496" s="3">
        <v>45289.06527777778</v>
      </c>
      <c r="E496" t="s">
        <v>96</v>
      </c>
      <c r="F496" t="s">
        <v>92</v>
      </c>
      <c r="G496">
        <v>1148</v>
      </c>
      <c r="H496" t="str">
        <f>VLOOKUP(B496,'Customers (2)'!$A$1:$F$2501,2,0)</f>
        <v>India</v>
      </c>
      <c r="I496" t="str">
        <f>VLOOKUP(B496,'Customers (2)'!$A$1:$F$2501,3,0)</f>
        <v>F</v>
      </c>
      <c r="J496">
        <f>VLOOKUP(B496,'Customers (2)'!$A$1:$F$2501,4,0)</f>
        <v>19</v>
      </c>
      <c r="K496" t="str">
        <f>VLOOKUP(B496,'Customers (2)'!$A$1:$F$2501,5,0)</f>
        <v>A</v>
      </c>
      <c r="L496" t="str">
        <f>VLOOKUP(B496,'Customers (2)'!$A$1:$F$2501,6,0)</f>
        <v>Young</v>
      </c>
      <c r="M496" t="str">
        <f t="shared" si="31"/>
        <v>December</v>
      </c>
      <c r="N496" t="str">
        <f t="shared" si="32"/>
        <v>Friday</v>
      </c>
      <c r="O496" t="str">
        <f t="shared" si="33"/>
        <v>01:34:00</v>
      </c>
      <c r="P496">
        <f t="shared" si="34"/>
        <v>1</v>
      </c>
      <c r="Q496" t="str">
        <f>VLOOKUP(B496,'Analysis 1.3'!$AA$1:$AF$1454,5,FALSE)</f>
        <v>Repeat</v>
      </c>
      <c r="R496" t="str">
        <f>VLOOKUP(B496,'Analysis 1.3'!$AA$1:$AF$1454,6,FALSE)</f>
        <v>Recent</v>
      </c>
      <c r="S496">
        <f>VLOOKUP(B496,'Analysis 1.3'!$AA$1:$AF$1454,4,FALSE)</f>
        <v>2.9166666666642413</v>
      </c>
    </row>
    <row r="497" spans="1:19" x14ac:dyDescent="0.3">
      <c r="A497">
        <v>1551563</v>
      </c>
      <c r="B497">
        <v>394</v>
      </c>
      <c r="C497" s="1" t="s">
        <v>113</v>
      </c>
      <c r="D497" s="3">
        <v>45267.068749999999</v>
      </c>
      <c r="E497" t="s">
        <v>191</v>
      </c>
      <c r="F497" t="s">
        <v>27</v>
      </c>
      <c r="G497">
        <v>932</v>
      </c>
      <c r="H497" t="str">
        <f>VLOOKUP(B497,'Customers (2)'!$A$1:$F$2501,2,0)</f>
        <v>India</v>
      </c>
      <c r="I497" t="str">
        <f>VLOOKUP(B497,'Customers (2)'!$A$1:$F$2501,3,0)</f>
        <v>F</v>
      </c>
      <c r="J497">
        <f>VLOOKUP(B497,'Customers (2)'!$A$1:$F$2501,4,0)</f>
        <v>65</v>
      </c>
      <c r="K497" t="str">
        <f>VLOOKUP(B497,'Customers (2)'!$A$1:$F$2501,5,0)</f>
        <v>A</v>
      </c>
      <c r="L497" t="str">
        <f>VLOOKUP(B497,'Customers (2)'!$A$1:$F$2501,6,0)</f>
        <v>Senior</v>
      </c>
      <c r="M497" t="str">
        <f t="shared" si="31"/>
        <v>December</v>
      </c>
      <c r="N497" t="str">
        <f t="shared" si="32"/>
        <v>Thursday</v>
      </c>
      <c r="O497" t="str">
        <f t="shared" si="33"/>
        <v>01:39:00</v>
      </c>
      <c r="P497">
        <f t="shared" si="34"/>
        <v>1</v>
      </c>
      <c r="Q497" t="str">
        <f>VLOOKUP(B497,'Analysis 1.3'!$AA$1:$AF$1454,5,FALSE)</f>
        <v>One time</v>
      </c>
      <c r="R497" t="str">
        <f>VLOOKUP(B497,'Analysis 1.3'!$AA$1:$AF$1454,6,FALSE)</f>
        <v>Recent</v>
      </c>
      <c r="S497">
        <f>VLOOKUP(B497,'Analysis 1.3'!$AA$1:$AF$1454,4,FALSE)</f>
        <v>24.913194444445253</v>
      </c>
    </row>
    <row r="498" spans="1:19" x14ac:dyDescent="0.3">
      <c r="A498">
        <v>556001</v>
      </c>
      <c r="B498">
        <v>395</v>
      </c>
      <c r="C498" s="1" t="s">
        <v>113</v>
      </c>
      <c r="D498" s="2">
        <v>44954.012499999997</v>
      </c>
      <c r="E498" t="s">
        <v>96</v>
      </c>
      <c r="F498" t="s">
        <v>9</v>
      </c>
      <c r="G498">
        <v>8901</v>
      </c>
      <c r="H498" t="str">
        <f>VLOOKUP(B498,'Customers (2)'!$A$1:$F$2501,2,0)</f>
        <v>India</v>
      </c>
      <c r="I498" t="str">
        <f>VLOOKUP(B498,'Customers (2)'!$A$1:$F$2501,3,0)</f>
        <v>F</v>
      </c>
      <c r="J498">
        <f>VLOOKUP(B498,'Customers (2)'!$A$1:$F$2501,4,0)</f>
        <v>22</v>
      </c>
      <c r="K498" t="str">
        <f>VLOOKUP(B498,'Customers (2)'!$A$1:$F$2501,5,0)</f>
        <v>A</v>
      </c>
      <c r="L498" t="str">
        <f>VLOOKUP(B498,'Customers (2)'!$A$1:$F$2501,6,0)</f>
        <v>Young</v>
      </c>
      <c r="M498" t="str">
        <f t="shared" si="31"/>
        <v>January</v>
      </c>
      <c r="N498" t="str">
        <f t="shared" si="32"/>
        <v>Saturday</v>
      </c>
      <c r="O498" t="str">
        <f t="shared" si="33"/>
        <v>00:18:00</v>
      </c>
      <c r="P498">
        <f t="shared" si="34"/>
        <v>0</v>
      </c>
      <c r="Q498" t="str">
        <f>VLOOKUP(B498,'Analysis 1.3'!$AA$1:$AF$1454,5,FALSE)</f>
        <v>One time</v>
      </c>
      <c r="R498" t="str">
        <f>VLOOKUP(B498,'Analysis 1.3'!$AA$1:$AF$1454,6,FALSE)</f>
        <v>Lost</v>
      </c>
      <c r="S498">
        <f>VLOOKUP(B498,'Analysis 1.3'!$AA$1:$AF$1454,4,FALSE)</f>
        <v>337.96944444444671</v>
      </c>
    </row>
    <row r="499" spans="1:19" x14ac:dyDescent="0.3">
      <c r="A499">
        <v>265772</v>
      </c>
      <c r="B499">
        <v>396</v>
      </c>
      <c r="C499" s="1" t="s">
        <v>105</v>
      </c>
      <c r="D499" s="2">
        <v>45271.036111111112</v>
      </c>
      <c r="E499" t="s">
        <v>97</v>
      </c>
      <c r="F499" t="s">
        <v>77</v>
      </c>
      <c r="G499">
        <v>553</v>
      </c>
      <c r="H499" t="str">
        <f>VLOOKUP(B499,'Customers (2)'!$A$1:$F$2501,2,0)</f>
        <v>Spain</v>
      </c>
      <c r="I499" t="str">
        <f>VLOOKUP(B499,'Customers (2)'!$A$1:$F$2501,3,0)</f>
        <v>F</v>
      </c>
      <c r="J499">
        <f>VLOOKUP(B499,'Customers (2)'!$A$1:$F$2501,4,0)</f>
        <v>53</v>
      </c>
      <c r="K499" t="str">
        <f>VLOOKUP(B499,'Customers (2)'!$A$1:$F$2501,5,0)</f>
        <v>A</v>
      </c>
      <c r="L499" t="str">
        <f>VLOOKUP(B499,'Customers (2)'!$A$1:$F$2501,6,0)</f>
        <v>Middle</v>
      </c>
      <c r="M499" t="str">
        <f t="shared" si="31"/>
        <v>December</v>
      </c>
      <c r="N499" t="str">
        <f t="shared" si="32"/>
        <v>Monday</v>
      </c>
      <c r="O499" t="str">
        <f t="shared" si="33"/>
        <v>00:52:00</v>
      </c>
      <c r="P499">
        <f t="shared" si="34"/>
        <v>0</v>
      </c>
      <c r="Q499" t="str">
        <f>VLOOKUP(B499,'Analysis 1.3'!$AA$1:$AF$1454,5,FALSE)</f>
        <v>Repeat</v>
      </c>
      <c r="R499" t="str">
        <f>VLOOKUP(B499,'Analysis 1.3'!$AA$1:$AF$1454,6,FALSE)</f>
        <v>Recent</v>
      </c>
      <c r="S499">
        <f>VLOOKUP(B499,'Analysis 1.3'!$AA$1:$AF$1454,4,FALSE)</f>
        <v>20.945833333331393</v>
      </c>
    </row>
    <row r="500" spans="1:19" x14ac:dyDescent="0.3">
      <c r="A500">
        <v>477068</v>
      </c>
      <c r="B500">
        <v>396</v>
      </c>
      <c r="C500" s="1" t="s">
        <v>105</v>
      </c>
      <c r="D500" s="2">
        <v>45188.05</v>
      </c>
      <c r="E500" t="s">
        <v>97</v>
      </c>
      <c r="F500" t="s">
        <v>78</v>
      </c>
      <c r="G500">
        <v>6110</v>
      </c>
      <c r="H500" t="str">
        <f>VLOOKUP(B500,'Customers (2)'!$A$1:$F$2501,2,0)</f>
        <v>Spain</v>
      </c>
      <c r="I500" t="str">
        <f>VLOOKUP(B500,'Customers (2)'!$A$1:$F$2501,3,0)</f>
        <v>F</v>
      </c>
      <c r="J500">
        <f>VLOOKUP(B500,'Customers (2)'!$A$1:$F$2501,4,0)</f>
        <v>53</v>
      </c>
      <c r="K500" t="str">
        <f>VLOOKUP(B500,'Customers (2)'!$A$1:$F$2501,5,0)</f>
        <v>A</v>
      </c>
      <c r="L500" t="str">
        <f>VLOOKUP(B500,'Customers (2)'!$A$1:$F$2501,6,0)</f>
        <v>Middle</v>
      </c>
      <c r="M500" t="str">
        <f t="shared" si="31"/>
        <v>September</v>
      </c>
      <c r="N500" t="str">
        <f t="shared" si="32"/>
        <v>Tuesday</v>
      </c>
      <c r="O500" t="str">
        <f t="shared" si="33"/>
        <v>01:12:00</v>
      </c>
      <c r="P500">
        <f t="shared" si="34"/>
        <v>1</v>
      </c>
      <c r="Q500" t="str">
        <f>VLOOKUP(B500,'Analysis 1.3'!$AA$1:$AF$1454,5,FALSE)</f>
        <v>Repeat</v>
      </c>
      <c r="R500" t="str">
        <f>VLOOKUP(B500,'Analysis 1.3'!$AA$1:$AF$1454,6,FALSE)</f>
        <v>Recent</v>
      </c>
      <c r="S500">
        <f>VLOOKUP(B500,'Analysis 1.3'!$AA$1:$AF$1454,4,FALSE)</f>
        <v>20.945833333331393</v>
      </c>
    </row>
    <row r="501" spans="1:19" x14ac:dyDescent="0.3">
      <c r="A501">
        <v>611265</v>
      </c>
      <c r="B501">
        <v>396</v>
      </c>
      <c r="C501" s="1" t="s">
        <v>105</v>
      </c>
      <c r="D501" s="2">
        <v>45211.004166666666</v>
      </c>
      <c r="E501" t="s">
        <v>96</v>
      </c>
      <c r="F501" t="s">
        <v>36</v>
      </c>
      <c r="G501">
        <v>1305</v>
      </c>
      <c r="H501" t="str">
        <f>VLOOKUP(B501,'Customers (2)'!$A$1:$F$2501,2,0)</f>
        <v>Spain</v>
      </c>
      <c r="I501" t="str">
        <f>VLOOKUP(B501,'Customers (2)'!$A$1:$F$2501,3,0)</f>
        <v>F</v>
      </c>
      <c r="J501">
        <f>VLOOKUP(B501,'Customers (2)'!$A$1:$F$2501,4,0)</f>
        <v>53</v>
      </c>
      <c r="K501" t="str">
        <f>VLOOKUP(B501,'Customers (2)'!$A$1:$F$2501,5,0)</f>
        <v>A</v>
      </c>
      <c r="L501" t="str">
        <f>VLOOKUP(B501,'Customers (2)'!$A$1:$F$2501,6,0)</f>
        <v>Middle</v>
      </c>
      <c r="M501" t="str">
        <f t="shared" si="31"/>
        <v>October</v>
      </c>
      <c r="N501" t="str">
        <f t="shared" si="32"/>
        <v>Thursday</v>
      </c>
      <c r="O501" t="str">
        <f t="shared" si="33"/>
        <v>00:06:00</v>
      </c>
      <c r="P501">
        <f t="shared" si="34"/>
        <v>0</v>
      </c>
      <c r="Q501" t="str">
        <f>VLOOKUP(B501,'Analysis 1.3'!$AA$1:$AF$1454,5,FALSE)</f>
        <v>Repeat</v>
      </c>
      <c r="R501" t="str">
        <f>VLOOKUP(B501,'Analysis 1.3'!$AA$1:$AF$1454,6,FALSE)</f>
        <v>Recent</v>
      </c>
      <c r="S501">
        <f>VLOOKUP(B501,'Analysis 1.3'!$AA$1:$AF$1454,4,FALSE)</f>
        <v>20.945833333331393</v>
      </c>
    </row>
    <row r="502" spans="1:19" x14ac:dyDescent="0.3">
      <c r="A502">
        <v>485583</v>
      </c>
      <c r="B502">
        <v>399</v>
      </c>
      <c r="C502" s="1" t="s">
        <v>113</v>
      </c>
      <c r="D502" s="2">
        <v>45000.064583333333</v>
      </c>
      <c r="E502" t="s">
        <v>98</v>
      </c>
      <c r="F502" t="s">
        <v>40</v>
      </c>
      <c r="G502">
        <v>5485</v>
      </c>
      <c r="H502" t="str">
        <f>VLOOKUP(B502,'Customers (2)'!$A$1:$F$2501,2,0)</f>
        <v>India</v>
      </c>
      <c r="I502" t="str">
        <f>VLOOKUP(B502,'Customers (2)'!$A$1:$F$2501,3,0)</f>
        <v>F</v>
      </c>
      <c r="J502">
        <f>VLOOKUP(B502,'Customers (2)'!$A$1:$F$2501,4,0)</f>
        <v>83</v>
      </c>
      <c r="K502" t="str">
        <f>VLOOKUP(B502,'Customers (2)'!$A$1:$F$2501,5,0)</f>
        <v>A</v>
      </c>
      <c r="L502" t="str">
        <f>VLOOKUP(B502,'Customers (2)'!$A$1:$F$2501,6,0)</f>
        <v>Senior</v>
      </c>
      <c r="M502" t="str">
        <f t="shared" si="31"/>
        <v>March</v>
      </c>
      <c r="N502" t="str">
        <f t="shared" si="32"/>
        <v>Wednesday</v>
      </c>
      <c r="O502" t="str">
        <f t="shared" si="33"/>
        <v>01:33:00</v>
      </c>
      <c r="P502">
        <f t="shared" si="34"/>
        <v>1</v>
      </c>
      <c r="Q502" t="str">
        <f>VLOOKUP(B502,'Analysis 1.3'!$AA$1:$AF$1454,5,FALSE)</f>
        <v>Repeat</v>
      </c>
      <c r="R502" t="str">
        <f>VLOOKUP(B502,'Analysis 1.3'!$AA$1:$AF$1454,6,FALSE)</f>
        <v>Lost</v>
      </c>
      <c r="S502">
        <f>VLOOKUP(B502,'Analysis 1.3'!$AA$1:$AF$1454,4,FALSE)</f>
        <v>181.95416666666279</v>
      </c>
    </row>
    <row r="503" spans="1:19" x14ac:dyDescent="0.3">
      <c r="A503">
        <v>1325889</v>
      </c>
      <c r="B503">
        <v>399</v>
      </c>
      <c r="C503" s="1" t="s">
        <v>113</v>
      </c>
      <c r="D503" s="3">
        <v>45110.027777777781</v>
      </c>
      <c r="E503" t="s">
        <v>191</v>
      </c>
      <c r="F503" t="s">
        <v>58</v>
      </c>
      <c r="G503">
        <v>4141</v>
      </c>
      <c r="H503" t="str">
        <f>VLOOKUP(B503,'Customers (2)'!$A$1:$F$2501,2,0)</f>
        <v>India</v>
      </c>
      <c r="I503" t="str">
        <f>VLOOKUP(B503,'Customers (2)'!$A$1:$F$2501,3,0)</f>
        <v>F</v>
      </c>
      <c r="J503">
        <f>VLOOKUP(B503,'Customers (2)'!$A$1:$F$2501,4,0)</f>
        <v>83</v>
      </c>
      <c r="K503" t="str">
        <f>VLOOKUP(B503,'Customers (2)'!$A$1:$F$2501,5,0)</f>
        <v>A</v>
      </c>
      <c r="L503" t="str">
        <f>VLOOKUP(B503,'Customers (2)'!$A$1:$F$2501,6,0)</f>
        <v>Senior</v>
      </c>
      <c r="M503" t="str">
        <f t="shared" si="31"/>
        <v>July</v>
      </c>
      <c r="N503" t="str">
        <f t="shared" si="32"/>
        <v>Monday</v>
      </c>
      <c r="O503" t="str">
        <f t="shared" si="33"/>
        <v>00:40:00</v>
      </c>
      <c r="P503">
        <f t="shared" si="34"/>
        <v>0</v>
      </c>
      <c r="Q503" t="str">
        <f>VLOOKUP(B503,'Analysis 1.3'!$AA$1:$AF$1454,5,FALSE)</f>
        <v>Repeat</v>
      </c>
      <c r="R503" t="str">
        <f>VLOOKUP(B503,'Analysis 1.3'!$AA$1:$AF$1454,6,FALSE)</f>
        <v>Lost</v>
      </c>
      <c r="S503">
        <f>VLOOKUP(B503,'Analysis 1.3'!$AA$1:$AF$1454,4,FALSE)</f>
        <v>181.95416666666279</v>
      </c>
    </row>
    <row r="504" spans="1:19" x14ac:dyDescent="0.3">
      <c r="A504">
        <v>1630634</v>
      </c>
      <c r="B504">
        <v>400</v>
      </c>
      <c r="C504" s="1" t="s">
        <v>101</v>
      </c>
      <c r="D504" s="3">
        <v>44995.044444444444</v>
      </c>
      <c r="E504" t="s">
        <v>191</v>
      </c>
      <c r="F504" t="s">
        <v>30</v>
      </c>
      <c r="G504">
        <v>4641</v>
      </c>
      <c r="H504" t="str">
        <f>VLOOKUP(B504,'Customers (2)'!$A$1:$F$2501,2,0)</f>
        <v>Australia</v>
      </c>
      <c r="I504" t="str">
        <f>VLOOKUP(B504,'Customers (2)'!$A$1:$F$2501,3,0)</f>
        <v>M</v>
      </c>
      <c r="J504">
        <f>VLOOKUP(B504,'Customers (2)'!$A$1:$F$2501,4,0)</f>
        <v>80</v>
      </c>
      <c r="K504" t="str">
        <f>VLOOKUP(B504,'Customers (2)'!$A$1:$F$2501,5,0)</f>
        <v>A</v>
      </c>
      <c r="L504" t="str">
        <f>VLOOKUP(B504,'Customers (2)'!$A$1:$F$2501,6,0)</f>
        <v>Senior</v>
      </c>
      <c r="M504" t="str">
        <f t="shared" si="31"/>
        <v>March</v>
      </c>
      <c r="N504" t="str">
        <f t="shared" si="32"/>
        <v>Friday</v>
      </c>
      <c r="O504" t="str">
        <f t="shared" si="33"/>
        <v>01:04:00</v>
      </c>
      <c r="P504">
        <f t="shared" si="34"/>
        <v>1</v>
      </c>
      <c r="Q504" t="str">
        <f>VLOOKUP(B504,'Analysis 1.3'!$AA$1:$AF$1454,5,FALSE)</f>
        <v>One time</v>
      </c>
      <c r="R504" t="str">
        <f>VLOOKUP(B504,'Analysis 1.3'!$AA$1:$AF$1454,6,FALSE)</f>
        <v>Lost</v>
      </c>
      <c r="S504">
        <f>VLOOKUP(B504,'Analysis 1.3'!$AA$1:$AF$1454,4,FALSE)</f>
        <v>296.9375</v>
      </c>
    </row>
    <row r="505" spans="1:19" x14ac:dyDescent="0.3">
      <c r="A505">
        <v>237369</v>
      </c>
      <c r="B505">
        <v>401</v>
      </c>
      <c r="C505" s="1" t="s">
        <v>113</v>
      </c>
      <c r="D505" s="2">
        <v>45056.015972222223</v>
      </c>
      <c r="E505" t="s">
        <v>97</v>
      </c>
      <c r="F505" t="s">
        <v>82</v>
      </c>
      <c r="G505">
        <v>2313</v>
      </c>
      <c r="H505" t="str">
        <f>VLOOKUP(B505,'Customers (2)'!$A$1:$F$2501,2,0)</f>
        <v>India</v>
      </c>
      <c r="I505" t="str">
        <f>VLOOKUP(B505,'Customers (2)'!$A$1:$F$2501,3,0)</f>
        <v>M</v>
      </c>
      <c r="J505">
        <f>VLOOKUP(B505,'Customers (2)'!$A$1:$F$2501,4,0)</f>
        <v>36</v>
      </c>
      <c r="K505" t="str">
        <f>VLOOKUP(B505,'Customers (2)'!$A$1:$F$2501,5,0)</f>
        <v>A</v>
      </c>
      <c r="L505" t="str">
        <f>VLOOKUP(B505,'Customers (2)'!$A$1:$F$2501,6,0)</f>
        <v>Middle</v>
      </c>
      <c r="M505" t="str">
        <f t="shared" si="31"/>
        <v>May</v>
      </c>
      <c r="N505" t="str">
        <f t="shared" si="32"/>
        <v>Wednesday</v>
      </c>
      <c r="O505" t="str">
        <f t="shared" si="33"/>
        <v>00:23:00</v>
      </c>
      <c r="P505">
        <f t="shared" si="34"/>
        <v>0</v>
      </c>
      <c r="Q505" t="str">
        <f>VLOOKUP(B505,'Analysis 1.3'!$AA$1:$AF$1454,5,FALSE)</f>
        <v>One time</v>
      </c>
      <c r="R505" t="str">
        <f>VLOOKUP(B505,'Analysis 1.3'!$AA$1:$AF$1454,6,FALSE)</f>
        <v>Lost</v>
      </c>
      <c r="S505">
        <f>VLOOKUP(B505,'Analysis 1.3'!$AA$1:$AF$1454,4,FALSE)</f>
        <v>235.96597222222044</v>
      </c>
    </row>
    <row r="506" spans="1:19" x14ac:dyDescent="0.3">
      <c r="A506">
        <v>1244841</v>
      </c>
      <c r="B506">
        <v>402</v>
      </c>
      <c r="C506" s="1" t="s">
        <v>113</v>
      </c>
      <c r="D506" s="3">
        <v>45238.033333333333</v>
      </c>
      <c r="E506" t="s">
        <v>98</v>
      </c>
      <c r="F506" t="s">
        <v>26</v>
      </c>
      <c r="G506">
        <v>3692</v>
      </c>
      <c r="H506" t="str">
        <f>VLOOKUP(B506,'Customers (2)'!$A$1:$F$2501,2,0)</f>
        <v>India</v>
      </c>
      <c r="I506" t="str">
        <f>VLOOKUP(B506,'Customers (2)'!$A$1:$F$2501,3,0)</f>
        <v>M</v>
      </c>
      <c r="J506">
        <f>VLOOKUP(B506,'Customers (2)'!$A$1:$F$2501,4,0)</f>
        <v>27</v>
      </c>
      <c r="K506" t="str">
        <f>VLOOKUP(B506,'Customers (2)'!$A$1:$F$2501,5,0)</f>
        <v>A</v>
      </c>
      <c r="L506" t="str">
        <f>VLOOKUP(B506,'Customers (2)'!$A$1:$F$2501,6,0)</f>
        <v>Young</v>
      </c>
      <c r="M506" t="str">
        <f t="shared" si="31"/>
        <v>November</v>
      </c>
      <c r="N506" t="str">
        <f t="shared" si="32"/>
        <v>Wednesday</v>
      </c>
      <c r="O506" t="str">
        <f t="shared" si="33"/>
        <v>00:48:00</v>
      </c>
      <c r="P506">
        <f t="shared" si="34"/>
        <v>0</v>
      </c>
      <c r="Q506" t="str">
        <f>VLOOKUP(B506,'Analysis 1.3'!$AA$1:$AF$1454,5,FALSE)</f>
        <v>One time</v>
      </c>
      <c r="R506" t="str">
        <f>VLOOKUP(B506,'Analysis 1.3'!$AA$1:$AF$1454,6,FALSE)</f>
        <v>Recent</v>
      </c>
      <c r="S506">
        <f>VLOOKUP(B506,'Analysis 1.3'!$AA$1:$AF$1454,4,FALSE)</f>
        <v>53.948611111110949</v>
      </c>
    </row>
    <row r="507" spans="1:19" x14ac:dyDescent="0.3">
      <c r="A507">
        <v>487191</v>
      </c>
      <c r="B507">
        <v>404</v>
      </c>
      <c r="C507" s="1" t="s">
        <v>109</v>
      </c>
      <c r="D507" s="2">
        <v>44964.040277777778</v>
      </c>
      <c r="E507" t="s">
        <v>191</v>
      </c>
      <c r="F507" t="s">
        <v>85</v>
      </c>
      <c r="G507">
        <v>4492</v>
      </c>
      <c r="H507" t="str">
        <f>VLOOKUP(B507,'Customers (2)'!$A$1:$F$2501,2,0)</f>
        <v>Germany</v>
      </c>
      <c r="I507" t="str">
        <f>VLOOKUP(B507,'Customers (2)'!$A$1:$F$2501,3,0)</f>
        <v>F</v>
      </c>
      <c r="J507">
        <f>VLOOKUP(B507,'Customers (2)'!$A$1:$F$2501,4,0)</f>
        <v>26</v>
      </c>
      <c r="K507" t="str">
        <f>VLOOKUP(B507,'Customers (2)'!$A$1:$F$2501,5,0)</f>
        <v>A</v>
      </c>
      <c r="L507" t="str">
        <f>VLOOKUP(B507,'Customers (2)'!$A$1:$F$2501,6,0)</f>
        <v>Young</v>
      </c>
      <c r="M507" t="str">
        <f t="shared" si="31"/>
        <v>February</v>
      </c>
      <c r="N507" t="str">
        <f t="shared" si="32"/>
        <v>Tuesday</v>
      </c>
      <c r="O507" t="str">
        <f t="shared" si="33"/>
        <v>00:58:00</v>
      </c>
      <c r="P507">
        <f t="shared" si="34"/>
        <v>0</v>
      </c>
      <c r="Q507" t="str">
        <f>VLOOKUP(B507,'Analysis 1.3'!$AA$1:$AF$1454,5,FALSE)</f>
        <v>One time</v>
      </c>
      <c r="R507" t="str">
        <f>VLOOKUP(B507,'Analysis 1.3'!$AA$1:$AF$1454,6,FALSE)</f>
        <v>Lost</v>
      </c>
      <c r="S507">
        <f>VLOOKUP(B507,'Analysis 1.3'!$AA$1:$AF$1454,4,FALSE)</f>
        <v>327.9416666666657</v>
      </c>
    </row>
    <row r="508" spans="1:19" x14ac:dyDescent="0.3">
      <c r="A508">
        <v>16847</v>
      </c>
      <c r="B508">
        <v>406</v>
      </c>
      <c r="C508" s="1" t="s">
        <v>113</v>
      </c>
      <c r="D508" s="2">
        <v>45238.011805555558</v>
      </c>
      <c r="E508" t="s">
        <v>96</v>
      </c>
      <c r="F508" t="s">
        <v>29</v>
      </c>
      <c r="G508">
        <v>1802</v>
      </c>
      <c r="H508" t="str">
        <f>VLOOKUP(B508,'Customers (2)'!$A$1:$F$2501,2,0)</f>
        <v>India</v>
      </c>
      <c r="I508" t="str">
        <f>VLOOKUP(B508,'Customers (2)'!$A$1:$F$2501,3,0)</f>
        <v>F</v>
      </c>
      <c r="J508">
        <f>VLOOKUP(B508,'Customers (2)'!$A$1:$F$2501,4,0)</f>
        <v>34</v>
      </c>
      <c r="K508" t="str">
        <f>VLOOKUP(B508,'Customers (2)'!$A$1:$F$2501,5,0)</f>
        <v>A</v>
      </c>
      <c r="L508" t="str">
        <f>VLOOKUP(B508,'Customers (2)'!$A$1:$F$2501,6,0)</f>
        <v>Young</v>
      </c>
      <c r="M508" t="str">
        <f t="shared" si="31"/>
        <v>November</v>
      </c>
      <c r="N508" t="str">
        <f t="shared" si="32"/>
        <v>Wednesday</v>
      </c>
      <c r="O508" t="str">
        <f t="shared" si="33"/>
        <v>00:17:00</v>
      </c>
      <c r="P508">
        <f t="shared" si="34"/>
        <v>0</v>
      </c>
      <c r="Q508" t="str">
        <f>VLOOKUP(B508,'Analysis 1.3'!$AA$1:$AF$1454,5,FALSE)</f>
        <v>One time</v>
      </c>
      <c r="R508" t="str">
        <f>VLOOKUP(B508,'Analysis 1.3'!$AA$1:$AF$1454,6,FALSE)</f>
        <v>Recent</v>
      </c>
      <c r="S508">
        <f>VLOOKUP(B508,'Analysis 1.3'!$AA$1:$AF$1454,4,FALSE)</f>
        <v>53.97013888888614</v>
      </c>
    </row>
    <row r="509" spans="1:19" x14ac:dyDescent="0.3">
      <c r="A509">
        <v>968730</v>
      </c>
      <c r="B509">
        <v>407</v>
      </c>
      <c r="C509" s="1" t="s">
        <v>100</v>
      </c>
      <c r="D509" s="3">
        <v>45070.037499999999</v>
      </c>
      <c r="E509" t="s">
        <v>191</v>
      </c>
      <c r="F509" t="s">
        <v>78</v>
      </c>
      <c r="G509">
        <v>6326</v>
      </c>
      <c r="H509" t="str">
        <f>VLOOKUP(B509,'Customers (2)'!$A$1:$F$2501,2,0)</f>
        <v>France</v>
      </c>
      <c r="I509" t="str">
        <f>VLOOKUP(B509,'Customers (2)'!$A$1:$F$2501,3,0)</f>
        <v>F</v>
      </c>
      <c r="J509">
        <f>VLOOKUP(B509,'Customers (2)'!$A$1:$F$2501,4,0)</f>
        <v>90</v>
      </c>
      <c r="K509" t="str">
        <f>VLOOKUP(B509,'Customers (2)'!$A$1:$F$2501,5,0)</f>
        <v>A</v>
      </c>
      <c r="L509" t="str">
        <f>VLOOKUP(B509,'Customers (2)'!$A$1:$F$2501,6,0)</f>
        <v>Senior</v>
      </c>
      <c r="M509" t="str">
        <f t="shared" si="31"/>
        <v>May</v>
      </c>
      <c r="N509" t="str">
        <f t="shared" si="32"/>
        <v>Wednesday</v>
      </c>
      <c r="O509" t="str">
        <f t="shared" si="33"/>
        <v>00:54:00</v>
      </c>
      <c r="P509">
        <f t="shared" si="34"/>
        <v>0</v>
      </c>
      <c r="Q509" t="str">
        <f>VLOOKUP(B509,'Analysis 1.3'!$AA$1:$AF$1454,5,FALSE)</f>
        <v>One time</v>
      </c>
      <c r="R509" t="str">
        <f>VLOOKUP(B509,'Analysis 1.3'!$AA$1:$AF$1454,6,FALSE)</f>
        <v>Lost</v>
      </c>
      <c r="S509">
        <f>VLOOKUP(B509,'Analysis 1.3'!$AA$1:$AF$1454,4,FALSE)</f>
        <v>221.94444444444525</v>
      </c>
    </row>
    <row r="510" spans="1:19" x14ac:dyDescent="0.3">
      <c r="A510">
        <v>396721</v>
      </c>
      <c r="B510">
        <v>410</v>
      </c>
      <c r="C510" s="1" t="s">
        <v>113</v>
      </c>
      <c r="D510" s="2">
        <v>45192.947916666664</v>
      </c>
      <c r="E510" t="s">
        <v>97</v>
      </c>
      <c r="F510" t="s">
        <v>59</v>
      </c>
      <c r="G510">
        <v>3567</v>
      </c>
      <c r="H510" t="str">
        <f>VLOOKUP(B510,'Customers (2)'!$A$1:$F$2501,2,0)</f>
        <v>India</v>
      </c>
      <c r="I510" t="str">
        <f>VLOOKUP(B510,'Customers (2)'!$A$1:$F$2501,3,0)</f>
        <v>F</v>
      </c>
      <c r="J510">
        <f>VLOOKUP(B510,'Customers (2)'!$A$1:$F$2501,4,0)</f>
        <v>39</v>
      </c>
      <c r="K510" t="str">
        <f>VLOOKUP(B510,'Customers (2)'!$A$1:$F$2501,5,0)</f>
        <v>A</v>
      </c>
      <c r="L510" t="str">
        <f>VLOOKUP(B510,'Customers (2)'!$A$1:$F$2501,6,0)</f>
        <v>Middle</v>
      </c>
      <c r="M510" t="str">
        <f t="shared" si="31"/>
        <v>September</v>
      </c>
      <c r="N510" t="str">
        <f t="shared" si="32"/>
        <v>Saturday</v>
      </c>
      <c r="O510" t="str">
        <f t="shared" si="33"/>
        <v>22:45:00</v>
      </c>
      <c r="P510">
        <f t="shared" si="34"/>
        <v>22</v>
      </c>
      <c r="Q510" t="str">
        <f>VLOOKUP(B510,'Analysis 1.3'!$AA$1:$AF$1454,5,FALSE)</f>
        <v>One time</v>
      </c>
      <c r="R510" t="str">
        <f>VLOOKUP(B510,'Analysis 1.3'!$AA$1:$AF$1454,6,FALSE)</f>
        <v>Passive</v>
      </c>
      <c r="S510">
        <f>VLOOKUP(B510,'Analysis 1.3'!$AA$1:$AF$1454,4,FALSE)</f>
        <v>99.034027777779556</v>
      </c>
    </row>
    <row r="511" spans="1:19" x14ac:dyDescent="0.3">
      <c r="A511">
        <v>735675</v>
      </c>
      <c r="B511">
        <v>412</v>
      </c>
      <c r="C511" s="1" t="s">
        <v>113</v>
      </c>
      <c r="D511" s="3">
        <v>45251.052777777775</v>
      </c>
      <c r="E511" t="s">
        <v>96</v>
      </c>
      <c r="F511" t="s">
        <v>77</v>
      </c>
      <c r="G511">
        <v>2472</v>
      </c>
      <c r="H511" t="str">
        <f>VLOOKUP(B511,'Customers (2)'!$A$1:$F$2501,2,0)</f>
        <v>India</v>
      </c>
      <c r="I511" t="str">
        <f>VLOOKUP(B511,'Customers (2)'!$A$1:$F$2501,3,0)</f>
        <v>F</v>
      </c>
      <c r="J511">
        <f>VLOOKUP(B511,'Customers (2)'!$A$1:$F$2501,4,0)</f>
        <v>41</v>
      </c>
      <c r="K511" t="str">
        <f>VLOOKUP(B511,'Customers (2)'!$A$1:$F$2501,5,0)</f>
        <v>A</v>
      </c>
      <c r="L511" t="str">
        <f>VLOOKUP(B511,'Customers (2)'!$A$1:$F$2501,6,0)</f>
        <v>Middle</v>
      </c>
      <c r="M511" t="str">
        <f t="shared" si="31"/>
        <v>November</v>
      </c>
      <c r="N511" t="str">
        <f t="shared" si="32"/>
        <v>Tuesday</v>
      </c>
      <c r="O511" t="str">
        <f t="shared" si="33"/>
        <v>01:16:00</v>
      </c>
      <c r="P511">
        <f t="shared" si="34"/>
        <v>1</v>
      </c>
      <c r="Q511" t="str">
        <f>VLOOKUP(B511,'Analysis 1.3'!$AA$1:$AF$1454,5,FALSE)</f>
        <v>One time</v>
      </c>
      <c r="R511" t="str">
        <f>VLOOKUP(B511,'Analysis 1.3'!$AA$1:$AF$1454,6,FALSE)</f>
        <v>Recent</v>
      </c>
      <c r="S511">
        <f>VLOOKUP(B511,'Analysis 1.3'!$AA$1:$AF$1454,4,FALSE)</f>
        <v>40.929166666668607</v>
      </c>
    </row>
    <row r="512" spans="1:19" x14ac:dyDescent="0.3">
      <c r="A512">
        <v>677135</v>
      </c>
      <c r="B512">
        <v>413</v>
      </c>
      <c r="C512" s="1" t="s">
        <v>105</v>
      </c>
      <c r="D512" s="3">
        <v>45049.011805555558</v>
      </c>
      <c r="E512" t="s">
        <v>191</v>
      </c>
      <c r="F512" t="s">
        <v>64</v>
      </c>
      <c r="G512">
        <v>4602</v>
      </c>
      <c r="H512" t="str">
        <f>VLOOKUP(B512,'Customers (2)'!$A$1:$F$2501,2,0)</f>
        <v>Spain</v>
      </c>
      <c r="I512" t="str">
        <f>VLOOKUP(B512,'Customers (2)'!$A$1:$F$2501,3,0)</f>
        <v>M</v>
      </c>
      <c r="J512">
        <f>VLOOKUP(B512,'Customers (2)'!$A$1:$F$2501,4,0)</f>
        <v>47</v>
      </c>
      <c r="K512" t="str">
        <f>VLOOKUP(B512,'Customers (2)'!$A$1:$F$2501,5,0)</f>
        <v>A</v>
      </c>
      <c r="L512" t="str">
        <f>VLOOKUP(B512,'Customers (2)'!$A$1:$F$2501,6,0)</f>
        <v>Middle</v>
      </c>
      <c r="M512" t="str">
        <f t="shared" si="31"/>
        <v>May</v>
      </c>
      <c r="N512" t="str">
        <f t="shared" si="32"/>
        <v>Wednesday</v>
      </c>
      <c r="O512" t="str">
        <f t="shared" si="33"/>
        <v>00:17:00</v>
      </c>
      <c r="P512">
        <f t="shared" si="34"/>
        <v>0</v>
      </c>
      <c r="Q512" t="str">
        <f>VLOOKUP(B512,'Analysis 1.3'!$AA$1:$AF$1454,5,FALSE)</f>
        <v>Repeat</v>
      </c>
      <c r="R512" t="str">
        <f>VLOOKUP(B512,'Analysis 1.3'!$AA$1:$AF$1454,6,FALSE)</f>
        <v>Recent</v>
      </c>
      <c r="S512">
        <f>VLOOKUP(B512,'Analysis 1.3'!$AA$1:$AF$1454,4,FALSE)</f>
        <v>73.892361111109494</v>
      </c>
    </row>
    <row r="513" spans="1:19" x14ac:dyDescent="0.3">
      <c r="A513">
        <v>1244975</v>
      </c>
      <c r="B513">
        <v>413</v>
      </c>
      <c r="C513" s="1" t="s">
        <v>105</v>
      </c>
      <c r="D513" s="3">
        <v>45218.089583333334</v>
      </c>
      <c r="E513" t="s">
        <v>191</v>
      </c>
      <c r="F513" t="s">
        <v>27</v>
      </c>
      <c r="G513">
        <v>9062</v>
      </c>
      <c r="H513" t="str">
        <f>VLOOKUP(B513,'Customers (2)'!$A$1:$F$2501,2,0)</f>
        <v>Spain</v>
      </c>
      <c r="I513" t="str">
        <f>VLOOKUP(B513,'Customers (2)'!$A$1:$F$2501,3,0)</f>
        <v>M</v>
      </c>
      <c r="J513">
        <f>VLOOKUP(B513,'Customers (2)'!$A$1:$F$2501,4,0)</f>
        <v>47</v>
      </c>
      <c r="K513" t="str">
        <f>VLOOKUP(B513,'Customers (2)'!$A$1:$F$2501,5,0)</f>
        <v>A</v>
      </c>
      <c r="L513" t="str">
        <f>VLOOKUP(B513,'Customers (2)'!$A$1:$F$2501,6,0)</f>
        <v>Middle</v>
      </c>
      <c r="M513" t="str">
        <f t="shared" si="31"/>
        <v>October</v>
      </c>
      <c r="N513" t="str">
        <f t="shared" si="32"/>
        <v>Thursday</v>
      </c>
      <c r="O513" t="str">
        <f t="shared" si="33"/>
        <v>02:09:00</v>
      </c>
      <c r="P513">
        <f t="shared" si="34"/>
        <v>2</v>
      </c>
      <c r="Q513" t="str">
        <f>VLOOKUP(B513,'Analysis 1.3'!$AA$1:$AF$1454,5,FALSE)</f>
        <v>Repeat</v>
      </c>
      <c r="R513" t="str">
        <f>VLOOKUP(B513,'Analysis 1.3'!$AA$1:$AF$1454,6,FALSE)</f>
        <v>Recent</v>
      </c>
      <c r="S513">
        <f>VLOOKUP(B513,'Analysis 1.3'!$AA$1:$AF$1454,4,FALSE)</f>
        <v>73.892361111109494</v>
      </c>
    </row>
    <row r="514" spans="1:19" x14ac:dyDescent="0.3">
      <c r="A514">
        <v>1278929</v>
      </c>
      <c r="B514">
        <v>413</v>
      </c>
      <c r="C514" s="1" t="s">
        <v>105</v>
      </c>
      <c r="D514" s="3">
        <v>45032.976388888892</v>
      </c>
      <c r="E514" t="s">
        <v>98</v>
      </c>
      <c r="F514" t="s">
        <v>33</v>
      </c>
      <c r="G514">
        <v>6020</v>
      </c>
      <c r="H514" t="str">
        <f>VLOOKUP(B514,'Customers (2)'!$A$1:$F$2501,2,0)</f>
        <v>Spain</v>
      </c>
      <c r="I514" t="str">
        <f>VLOOKUP(B514,'Customers (2)'!$A$1:$F$2501,3,0)</f>
        <v>M</v>
      </c>
      <c r="J514">
        <f>VLOOKUP(B514,'Customers (2)'!$A$1:$F$2501,4,0)</f>
        <v>47</v>
      </c>
      <c r="K514" t="str">
        <f>VLOOKUP(B514,'Customers (2)'!$A$1:$F$2501,5,0)</f>
        <v>A</v>
      </c>
      <c r="L514" t="str">
        <f>VLOOKUP(B514,'Customers (2)'!$A$1:$F$2501,6,0)</f>
        <v>Middle</v>
      </c>
      <c r="M514" t="str">
        <f t="shared" si="31"/>
        <v>April</v>
      </c>
      <c r="N514" t="str">
        <f t="shared" si="32"/>
        <v>Sunday</v>
      </c>
      <c r="O514" t="str">
        <f t="shared" si="33"/>
        <v>23:26:00</v>
      </c>
      <c r="P514">
        <f t="shared" si="34"/>
        <v>23</v>
      </c>
      <c r="Q514" t="str">
        <f>VLOOKUP(B514,'Analysis 1.3'!$AA$1:$AF$1454,5,FALSE)</f>
        <v>Repeat</v>
      </c>
      <c r="R514" t="str">
        <f>VLOOKUP(B514,'Analysis 1.3'!$AA$1:$AF$1454,6,FALSE)</f>
        <v>Recent</v>
      </c>
      <c r="S514">
        <f>VLOOKUP(B514,'Analysis 1.3'!$AA$1:$AF$1454,4,FALSE)</f>
        <v>73.892361111109494</v>
      </c>
    </row>
    <row r="515" spans="1:19" x14ac:dyDescent="0.3">
      <c r="A515">
        <v>251865</v>
      </c>
      <c r="B515">
        <v>414</v>
      </c>
      <c r="C515" s="1" t="s">
        <v>113</v>
      </c>
      <c r="D515" s="2">
        <v>45267.962500000001</v>
      </c>
      <c r="E515" t="s">
        <v>191</v>
      </c>
      <c r="F515" t="s">
        <v>13</v>
      </c>
      <c r="G515">
        <v>6149</v>
      </c>
      <c r="H515" t="str">
        <f>VLOOKUP(B515,'Customers (2)'!$A$1:$F$2501,2,0)</f>
        <v>India</v>
      </c>
      <c r="I515" t="str">
        <f>VLOOKUP(B515,'Customers (2)'!$A$1:$F$2501,3,0)</f>
        <v>M</v>
      </c>
      <c r="J515">
        <f>VLOOKUP(B515,'Customers (2)'!$A$1:$F$2501,4,0)</f>
        <v>86</v>
      </c>
      <c r="K515" t="str">
        <f>VLOOKUP(B515,'Customers (2)'!$A$1:$F$2501,5,0)</f>
        <v>A</v>
      </c>
      <c r="L515" t="str">
        <f>VLOOKUP(B515,'Customers (2)'!$A$1:$F$2501,6,0)</f>
        <v>Senior</v>
      </c>
      <c r="M515" t="str">
        <f t="shared" ref="M515:M578" si="35">TEXT(D515,"MMMM")</f>
        <v>December</v>
      </c>
      <c r="N515" t="str">
        <f t="shared" ref="N515:N578" si="36">TEXT(D515,"dddd")</f>
        <v>Thursday</v>
      </c>
      <c r="O515" t="str">
        <f t="shared" ref="O515:O578" si="37">TEXT(D515,"HH:mm:ss")</f>
        <v>23:06:00</v>
      </c>
      <c r="P515">
        <f t="shared" ref="P515:P578" si="38">HOUR(D515)</f>
        <v>23</v>
      </c>
      <c r="Q515" t="str">
        <f>VLOOKUP(B515,'Analysis 1.3'!$AA$1:$AF$1454,5,FALSE)</f>
        <v>Repeat</v>
      </c>
      <c r="R515" t="str">
        <f>VLOOKUP(B515,'Analysis 1.3'!$AA$1:$AF$1454,6,FALSE)</f>
        <v>Recent</v>
      </c>
      <c r="S515">
        <f>VLOOKUP(B515,'Analysis 1.3'!$AA$1:$AF$1454,4,FALSE)</f>
        <v>24.019444444442343</v>
      </c>
    </row>
    <row r="516" spans="1:19" x14ac:dyDescent="0.3">
      <c r="A516">
        <v>1276372</v>
      </c>
      <c r="B516">
        <v>414</v>
      </c>
      <c r="C516" s="1" t="s">
        <v>113</v>
      </c>
      <c r="D516" s="3">
        <v>44988.036805555559</v>
      </c>
      <c r="E516" t="s">
        <v>96</v>
      </c>
      <c r="F516" t="s">
        <v>45</v>
      </c>
      <c r="G516">
        <v>1465</v>
      </c>
      <c r="H516" t="str">
        <f>VLOOKUP(B516,'Customers (2)'!$A$1:$F$2501,2,0)</f>
        <v>India</v>
      </c>
      <c r="I516" t="str">
        <f>VLOOKUP(B516,'Customers (2)'!$A$1:$F$2501,3,0)</f>
        <v>M</v>
      </c>
      <c r="J516">
        <f>VLOOKUP(B516,'Customers (2)'!$A$1:$F$2501,4,0)</f>
        <v>86</v>
      </c>
      <c r="K516" t="str">
        <f>VLOOKUP(B516,'Customers (2)'!$A$1:$F$2501,5,0)</f>
        <v>A</v>
      </c>
      <c r="L516" t="str">
        <f>VLOOKUP(B516,'Customers (2)'!$A$1:$F$2501,6,0)</f>
        <v>Senior</v>
      </c>
      <c r="M516" t="str">
        <f t="shared" si="35"/>
        <v>March</v>
      </c>
      <c r="N516" t="str">
        <f t="shared" si="36"/>
        <v>Friday</v>
      </c>
      <c r="O516" t="str">
        <f t="shared" si="37"/>
        <v>00:53:00</v>
      </c>
      <c r="P516">
        <f t="shared" si="38"/>
        <v>0</v>
      </c>
      <c r="Q516" t="str">
        <f>VLOOKUP(B516,'Analysis 1.3'!$AA$1:$AF$1454,5,FALSE)</f>
        <v>Repeat</v>
      </c>
      <c r="R516" t="str">
        <f>VLOOKUP(B516,'Analysis 1.3'!$AA$1:$AF$1454,6,FALSE)</f>
        <v>Recent</v>
      </c>
      <c r="S516">
        <f>VLOOKUP(B516,'Analysis 1.3'!$AA$1:$AF$1454,4,FALSE)</f>
        <v>24.019444444442343</v>
      </c>
    </row>
    <row r="517" spans="1:19" x14ac:dyDescent="0.3">
      <c r="A517">
        <v>1368464</v>
      </c>
      <c r="B517">
        <v>414</v>
      </c>
      <c r="C517" s="1" t="s">
        <v>113</v>
      </c>
      <c r="D517" s="3">
        <v>45252.036111111112</v>
      </c>
      <c r="E517" t="s">
        <v>96</v>
      </c>
      <c r="F517" t="s">
        <v>34</v>
      </c>
      <c r="G517">
        <v>7424</v>
      </c>
      <c r="H517" t="str">
        <f>VLOOKUP(B517,'Customers (2)'!$A$1:$F$2501,2,0)</f>
        <v>India</v>
      </c>
      <c r="I517" t="str">
        <f>VLOOKUP(B517,'Customers (2)'!$A$1:$F$2501,3,0)</f>
        <v>M</v>
      </c>
      <c r="J517">
        <f>VLOOKUP(B517,'Customers (2)'!$A$1:$F$2501,4,0)</f>
        <v>86</v>
      </c>
      <c r="K517" t="str">
        <f>VLOOKUP(B517,'Customers (2)'!$A$1:$F$2501,5,0)</f>
        <v>A</v>
      </c>
      <c r="L517" t="str">
        <f>VLOOKUP(B517,'Customers (2)'!$A$1:$F$2501,6,0)</f>
        <v>Senior</v>
      </c>
      <c r="M517" t="str">
        <f t="shared" si="35"/>
        <v>November</v>
      </c>
      <c r="N517" t="str">
        <f t="shared" si="36"/>
        <v>Wednesday</v>
      </c>
      <c r="O517" t="str">
        <f t="shared" si="37"/>
        <v>00:52:00</v>
      </c>
      <c r="P517">
        <f t="shared" si="38"/>
        <v>0</v>
      </c>
      <c r="Q517" t="str">
        <f>VLOOKUP(B517,'Analysis 1.3'!$AA$1:$AF$1454,5,FALSE)</f>
        <v>Repeat</v>
      </c>
      <c r="R517" t="str">
        <f>VLOOKUP(B517,'Analysis 1.3'!$AA$1:$AF$1454,6,FALSE)</f>
        <v>Recent</v>
      </c>
      <c r="S517">
        <f>VLOOKUP(B517,'Analysis 1.3'!$AA$1:$AF$1454,4,FALSE)</f>
        <v>24.019444444442343</v>
      </c>
    </row>
    <row r="518" spans="1:19" x14ac:dyDescent="0.3">
      <c r="A518">
        <v>288186</v>
      </c>
      <c r="B518">
        <v>415</v>
      </c>
      <c r="C518" s="1" t="s">
        <v>113</v>
      </c>
      <c r="D518" s="2">
        <v>45076.997916666667</v>
      </c>
      <c r="E518" t="s">
        <v>191</v>
      </c>
      <c r="F518" t="s">
        <v>73</v>
      </c>
      <c r="G518">
        <v>4166</v>
      </c>
      <c r="H518" t="str">
        <f>VLOOKUP(B518,'Customers (2)'!$A$1:$F$2501,2,0)</f>
        <v>India</v>
      </c>
      <c r="I518" t="str">
        <f>VLOOKUP(B518,'Customers (2)'!$A$1:$F$2501,3,0)</f>
        <v>M</v>
      </c>
      <c r="J518">
        <f>VLOOKUP(B518,'Customers (2)'!$A$1:$F$2501,4,0)</f>
        <v>60</v>
      </c>
      <c r="K518" t="str">
        <f>VLOOKUP(B518,'Customers (2)'!$A$1:$F$2501,5,0)</f>
        <v>A</v>
      </c>
      <c r="L518" t="str">
        <f>VLOOKUP(B518,'Customers (2)'!$A$1:$F$2501,6,0)</f>
        <v>Senior</v>
      </c>
      <c r="M518" t="str">
        <f t="shared" si="35"/>
        <v>May</v>
      </c>
      <c r="N518" t="str">
        <f t="shared" si="36"/>
        <v>Tuesday</v>
      </c>
      <c r="O518" t="str">
        <f t="shared" si="37"/>
        <v>23:57:00</v>
      </c>
      <c r="P518">
        <f t="shared" si="38"/>
        <v>23</v>
      </c>
      <c r="Q518" t="str">
        <f>VLOOKUP(B518,'Analysis 1.3'!$AA$1:$AF$1454,5,FALSE)</f>
        <v>One time</v>
      </c>
      <c r="R518" t="str">
        <f>VLOOKUP(B518,'Analysis 1.3'!$AA$1:$AF$1454,6,FALSE)</f>
        <v>Lost</v>
      </c>
      <c r="S518">
        <f>VLOOKUP(B518,'Analysis 1.3'!$AA$1:$AF$1454,4,FALSE)</f>
        <v>214.98402777777665</v>
      </c>
    </row>
    <row r="519" spans="1:19" x14ac:dyDescent="0.3">
      <c r="A519">
        <v>363155</v>
      </c>
      <c r="B519">
        <v>416</v>
      </c>
      <c r="C519" s="1" t="s">
        <v>113</v>
      </c>
      <c r="D519" s="2">
        <v>44945.038888888892</v>
      </c>
      <c r="E519" t="s">
        <v>191</v>
      </c>
      <c r="F519" t="s">
        <v>12</v>
      </c>
      <c r="G519">
        <v>3033</v>
      </c>
      <c r="H519" t="str">
        <f>VLOOKUP(B519,'Customers (2)'!$A$1:$F$2501,2,0)</f>
        <v>India</v>
      </c>
      <c r="I519" t="str">
        <f>VLOOKUP(B519,'Customers (2)'!$A$1:$F$2501,3,0)</f>
        <v>F</v>
      </c>
      <c r="J519">
        <f>VLOOKUP(B519,'Customers (2)'!$A$1:$F$2501,4,0)</f>
        <v>64</v>
      </c>
      <c r="K519" t="str">
        <f>VLOOKUP(B519,'Customers (2)'!$A$1:$F$2501,5,0)</f>
        <v>A</v>
      </c>
      <c r="L519" t="str">
        <f>VLOOKUP(B519,'Customers (2)'!$A$1:$F$2501,6,0)</f>
        <v>Senior</v>
      </c>
      <c r="M519" t="str">
        <f t="shared" si="35"/>
        <v>January</v>
      </c>
      <c r="N519" t="str">
        <f t="shared" si="36"/>
        <v>Thursday</v>
      </c>
      <c r="O519" t="str">
        <f t="shared" si="37"/>
        <v>00:56:00</v>
      </c>
      <c r="P519">
        <f t="shared" si="38"/>
        <v>0</v>
      </c>
      <c r="Q519" t="str">
        <f>VLOOKUP(B519,'Analysis 1.3'!$AA$1:$AF$1454,5,FALSE)</f>
        <v>Repeat</v>
      </c>
      <c r="R519" t="str">
        <f>VLOOKUP(B519,'Analysis 1.3'!$AA$1:$AF$1454,6,FALSE)</f>
        <v>Passive</v>
      </c>
      <c r="S519">
        <f>VLOOKUP(B519,'Analysis 1.3'!$AA$1:$AF$1454,4,FALSE)</f>
        <v>121.95833333333576</v>
      </c>
    </row>
    <row r="520" spans="1:19" x14ac:dyDescent="0.3">
      <c r="A520">
        <v>893771</v>
      </c>
      <c r="B520">
        <v>416</v>
      </c>
      <c r="C520" s="1" t="s">
        <v>113</v>
      </c>
      <c r="D520" s="3">
        <v>45170.023611111108</v>
      </c>
      <c r="E520" t="s">
        <v>191</v>
      </c>
      <c r="F520" t="s">
        <v>29</v>
      </c>
      <c r="G520">
        <v>1398</v>
      </c>
      <c r="H520" t="str">
        <f>VLOOKUP(B520,'Customers (2)'!$A$1:$F$2501,2,0)</f>
        <v>India</v>
      </c>
      <c r="I520" t="str">
        <f>VLOOKUP(B520,'Customers (2)'!$A$1:$F$2501,3,0)</f>
        <v>F</v>
      </c>
      <c r="J520">
        <f>VLOOKUP(B520,'Customers (2)'!$A$1:$F$2501,4,0)</f>
        <v>64</v>
      </c>
      <c r="K520" t="str">
        <f>VLOOKUP(B520,'Customers (2)'!$A$1:$F$2501,5,0)</f>
        <v>A</v>
      </c>
      <c r="L520" t="str">
        <f>VLOOKUP(B520,'Customers (2)'!$A$1:$F$2501,6,0)</f>
        <v>Senior</v>
      </c>
      <c r="M520" t="str">
        <f t="shared" si="35"/>
        <v>September</v>
      </c>
      <c r="N520" t="str">
        <f t="shared" si="36"/>
        <v>Friday</v>
      </c>
      <c r="O520" t="str">
        <f t="shared" si="37"/>
        <v>00:34:00</v>
      </c>
      <c r="P520">
        <f t="shared" si="38"/>
        <v>0</v>
      </c>
      <c r="Q520" t="str">
        <f>VLOOKUP(B520,'Analysis 1.3'!$AA$1:$AF$1454,5,FALSE)</f>
        <v>Repeat</v>
      </c>
      <c r="R520" t="str">
        <f>VLOOKUP(B520,'Analysis 1.3'!$AA$1:$AF$1454,6,FALSE)</f>
        <v>Passive</v>
      </c>
      <c r="S520">
        <f>VLOOKUP(B520,'Analysis 1.3'!$AA$1:$AF$1454,4,FALSE)</f>
        <v>121.95833333333576</v>
      </c>
    </row>
    <row r="521" spans="1:19" x14ac:dyDescent="0.3">
      <c r="A521">
        <v>587721</v>
      </c>
      <c r="B521">
        <v>417</v>
      </c>
      <c r="C521" s="1" t="s">
        <v>100</v>
      </c>
      <c r="D521" s="2">
        <v>44966.068055555559</v>
      </c>
      <c r="E521" t="s">
        <v>96</v>
      </c>
      <c r="F521" t="s">
        <v>88</v>
      </c>
      <c r="G521">
        <v>1430</v>
      </c>
      <c r="H521" t="str">
        <f>VLOOKUP(B521,'Customers (2)'!$A$1:$F$2501,2,0)</f>
        <v>France</v>
      </c>
      <c r="I521" t="str">
        <f>VLOOKUP(B521,'Customers (2)'!$A$1:$F$2501,3,0)</f>
        <v>M</v>
      </c>
      <c r="J521">
        <f>VLOOKUP(B521,'Customers (2)'!$A$1:$F$2501,4,0)</f>
        <v>53</v>
      </c>
      <c r="K521" t="str">
        <f>VLOOKUP(B521,'Customers (2)'!$A$1:$F$2501,5,0)</f>
        <v>A</v>
      </c>
      <c r="L521" t="str">
        <f>VLOOKUP(B521,'Customers (2)'!$A$1:$F$2501,6,0)</f>
        <v>Middle</v>
      </c>
      <c r="M521" t="str">
        <f t="shared" si="35"/>
        <v>February</v>
      </c>
      <c r="N521" t="str">
        <f t="shared" si="36"/>
        <v>Thursday</v>
      </c>
      <c r="O521" t="str">
        <f t="shared" si="37"/>
        <v>01:38:00</v>
      </c>
      <c r="P521">
        <f t="shared" si="38"/>
        <v>1</v>
      </c>
      <c r="Q521" t="str">
        <f>VLOOKUP(B521,'Analysis 1.3'!$AA$1:$AF$1454,5,FALSE)</f>
        <v>Repeat</v>
      </c>
      <c r="R521" t="str">
        <f>VLOOKUP(B521,'Analysis 1.3'!$AA$1:$AF$1454,6,FALSE)</f>
        <v>Recent</v>
      </c>
      <c r="S521">
        <f>VLOOKUP(B521,'Analysis 1.3'!$AA$1:$AF$1454,4,FALSE)</f>
        <v>21.970833333332848</v>
      </c>
    </row>
    <row r="522" spans="1:19" x14ac:dyDescent="0.3">
      <c r="A522">
        <v>866403</v>
      </c>
      <c r="B522">
        <v>417</v>
      </c>
      <c r="C522" s="1" t="s">
        <v>100</v>
      </c>
      <c r="D522" s="3">
        <v>45109.991666666669</v>
      </c>
      <c r="E522" t="s">
        <v>98</v>
      </c>
      <c r="F522" t="s">
        <v>60</v>
      </c>
      <c r="G522">
        <v>122</v>
      </c>
      <c r="H522" t="str">
        <f>VLOOKUP(B522,'Customers (2)'!$A$1:$F$2501,2,0)</f>
        <v>France</v>
      </c>
      <c r="I522" t="str">
        <f>VLOOKUP(B522,'Customers (2)'!$A$1:$F$2501,3,0)</f>
        <v>M</v>
      </c>
      <c r="J522">
        <f>VLOOKUP(B522,'Customers (2)'!$A$1:$F$2501,4,0)</f>
        <v>53</v>
      </c>
      <c r="K522" t="str">
        <f>VLOOKUP(B522,'Customers (2)'!$A$1:$F$2501,5,0)</f>
        <v>A</v>
      </c>
      <c r="L522" t="str">
        <f>VLOOKUP(B522,'Customers (2)'!$A$1:$F$2501,6,0)</f>
        <v>Middle</v>
      </c>
      <c r="M522" t="str">
        <f t="shared" si="35"/>
        <v>July</v>
      </c>
      <c r="N522" t="str">
        <f t="shared" si="36"/>
        <v>Sunday</v>
      </c>
      <c r="O522" t="str">
        <f t="shared" si="37"/>
        <v>23:48:00</v>
      </c>
      <c r="P522">
        <f t="shared" si="38"/>
        <v>23</v>
      </c>
      <c r="Q522" t="str">
        <f>VLOOKUP(B522,'Analysis 1.3'!$AA$1:$AF$1454,5,FALSE)</f>
        <v>Repeat</v>
      </c>
      <c r="R522" t="str">
        <f>VLOOKUP(B522,'Analysis 1.3'!$AA$1:$AF$1454,6,FALSE)</f>
        <v>Recent</v>
      </c>
      <c r="S522">
        <f>VLOOKUP(B522,'Analysis 1.3'!$AA$1:$AF$1454,4,FALSE)</f>
        <v>21.970833333332848</v>
      </c>
    </row>
    <row r="523" spans="1:19" x14ac:dyDescent="0.3">
      <c r="A523">
        <v>892608</v>
      </c>
      <c r="B523">
        <v>417</v>
      </c>
      <c r="C523" s="1" t="s">
        <v>100</v>
      </c>
      <c r="D523" s="3">
        <v>45270.011111111111</v>
      </c>
      <c r="E523" t="s">
        <v>96</v>
      </c>
      <c r="F523" t="s">
        <v>18</v>
      </c>
      <c r="G523">
        <v>9919</v>
      </c>
      <c r="H523" t="str">
        <f>VLOOKUP(B523,'Customers (2)'!$A$1:$F$2501,2,0)</f>
        <v>France</v>
      </c>
      <c r="I523" t="str">
        <f>VLOOKUP(B523,'Customers (2)'!$A$1:$F$2501,3,0)</f>
        <v>M</v>
      </c>
      <c r="J523">
        <f>VLOOKUP(B523,'Customers (2)'!$A$1:$F$2501,4,0)</f>
        <v>53</v>
      </c>
      <c r="K523" t="str">
        <f>VLOOKUP(B523,'Customers (2)'!$A$1:$F$2501,5,0)</f>
        <v>A</v>
      </c>
      <c r="L523" t="str">
        <f>VLOOKUP(B523,'Customers (2)'!$A$1:$F$2501,6,0)</f>
        <v>Middle</v>
      </c>
      <c r="M523" t="str">
        <f t="shared" si="35"/>
        <v>December</v>
      </c>
      <c r="N523" t="str">
        <f t="shared" si="36"/>
        <v>Sunday</v>
      </c>
      <c r="O523" t="str">
        <f t="shared" si="37"/>
        <v>00:16:00</v>
      </c>
      <c r="P523">
        <f t="shared" si="38"/>
        <v>0</v>
      </c>
      <c r="Q523" t="str">
        <f>VLOOKUP(B523,'Analysis 1.3'!$AA$1:$AF$1454,5,FALSE)</f>
        <v>Repeat</v>
      </c>
      <c r="R523" t="str">
        <f>VLOOKUP(B523,'Analysis 1.3'!$AA$1:$AF$1454,6,FALSE)</f>
        <v>Recent</v>
      </c>
      <c r="S523">
        <f>VLOOKUP(B523,'Analysis 1.3'!$AA$1:$AF$1454,4,FALSE)</f>
        <v>21.970833333332848</v>
      </c>
    </row>
    <row r="524" spans="1:19" x14ac:dyDescent="0.3">
      <c r="A524">
        <v>262192</v>
      </c>
      <c r="B524">
        <v>418</v>
      </c>
      <c r="C524" s="1" t="s">
        <v>106</v>
      </c>
      <c r="D524" s="2">
        <v>45164.95416666667</v>
      </c>
      <c r="E524" t="s">
        <v>191</v>
      </c>
      <c r="F524" t="s">
        <v>23</v>
      </c>
      <c r="G524">
        <v>6532</v>
      </c>
      <c r="H524" t="str">
        <f>VLOOKUP(B524,'Customers (2)'!$A$1:$F$2501,2,0)</f>
        <v>Singapore</v>
      </c>
      <c r="I524" t="str">
        <f>VLOOKUP(B524,'Customers (2)'!$A$1:$F$2501,3,0)</f>
        <v>F</v>
      </c>
      <c r="J524">
        <f>VLOOKUP(B524,'Customers (2)'!$A$1:$F$2501,4,0)</f>
        <v>22</v>
      </c>
      <c r="K524" t="str">
        <f>VLOOKUP(B524,'Customers (2)'!$A$1:$F$2501,5,0)</f>
        <v>A</v>
      </c>
      <c r="L524" t="str">
        <f>VLOOKUP(B524,'Customers (2)'!$A$1:$F$2501,6,0)</f>
        <v>Young</v>
      </c>
      <c r="M524" t="str">
        <f t="shared" si="35"/>
        <v>August</v>
      </c>
      <c r="N524" t="str">
        <f t="shared" si="36"/>
        <v>Saturday</v>
      </c>
      <c r="O524" t="str">
        <f t="shared" si="37"/>
        <v>22:54:00</v>
      </c>
      <c r="P524">
        <f t="shared" si="38"/>
        <v>22</v>
      </c>
      <c r="Q524" t="str">
        <f>VLOOKUP(B524,'Analysis 1.3'!$AA$1:$AF$1454,5,FALSE)</f>
        <v>Repeat</v>
      </c>
      <c r="R524" t="str">
        <f>VLOOKUP(B524,'Analysis 1.3'!$AA$1:$AF$1454,6,FALSE)</f>
        <v>Passive</v>
      </c>
      <c r="S524">
        <f>VLOOKUP(B524,'Analysis 1.3'!$AA$1:$AF$1454,4,FALSE)</f>
        <v>109.9729166666657</v>
      </c>
    </row>
    <row r="525" spans="1:19" x14ac:dyDescent="0.3">
      <c r="A525">
        <v>622656</v>
      </c>
      <c r="B525">
        <v>418</v>
      </c>
      <c r="C525" s="1" t="s">
        <v>106</v>
      </c>
      <c r="D525" s="2">
        <v>45157.002083333333</v>
      </c>
      <c r="E525" t="s">
        <v>96</v>
      </c>
      <c r="F525" t="s">
        <v>95</v>
      </c>
      <c r="G525">
        <v>6905</v>
      </c>
      <c r="H525" t="str">
        <f>VLOOKUP(B525,'Customers (2)'!$A$1:$F$2501,2,0)</f>
        <v>Singapore</v>
      </c>
      <c r="I525" t="str">
        <f>VLOOKUP(B525,'Customers (2)'!$A$1:$F$2501,3,0)</f>
        <v>F</v>
      </c>
      <c r="J525">
        <f>VLOOKUP(B525,'Customers (2)'!$A$1:$F$2501,4,0)</f>
        <v>22</v>
      </c>
      <c r="K525" t="str">
        <f>VLOOKUP(B525,'Customers (2)'!$A$1:$F$2501,5,0)</f>
        <v>A</v>
      </c>
      <c r="L525" t="str">
        <f>VLOOKUP(B525,'Customers (2)'!$A$1:$F$2501,6,0)</f>
        <v>Young</v>
      </c>
      <c r="M525" t="str">
        <f t="shared" si="35"/>
        <v>August</v>
      </c>
      <c r="N525" t="str">
        <f t="shared" si="36"/>
        <v>Saturday</v>
      </c>
      <c r="O525" t="str">
        <f t="shared" si="37"/>
        <v>00:03:00</v>
      </c>
      <c r="P525">
        <f t="shared" si="38"/>
        <v>0</v>
      </c>
      <c r="Q525" t="str">
        <f>VLOOKUP(B525,'Analysis 1.3'!$AA$1:$AF$1454,5,FALSE)</f>
        <v>Repeat</v>
      </c>
      <c r="R525" t="str">
        <f>VLOOKUP(B525,'Analysis 1.3'!$AA$1:$AF$1454,6,FALSE)</f>
        <v>Passive</v>
      </c>
      <c r="S525">
        <f>VLOOKUP(B525,'Analysis 1.3'!$AA$1:$AF$1454,4,FALSE)</f>
        <v>109.9729166666657</v>
      </c>
    </row>
    <row r="526" spans="1:19" x14ac:dyDescent="0.3">
      <c r="A526">
        <v>1457155</v>
      </c>
      <c r="B526">
        <v>418</v>
      </c>
      <c r="C526" s="1" t="s">
        <v>106</v>
      </c>
      <c r="D526" s="3">
        <v>45182.009027777778</v>
      </c>
      <c r="E526" t="s">
        <v>98</v>
      </c>
      <c r="F526" t="s">
        <v>9</v>
      </c>
      <c r="G526">
        <v>2807</v>
      </c>
      <c r="H526" t="str">
        <f>VLOOKUP(B526,'Customers (2)'!$A$1:$F$2501,2,0)</f>
        <v>Singapore</v>
      </c>
      <c r="I526" t="str">
        <f>VLOOKUP(B526,'Customers (2)'!$A$1:$F$2501,3,0)</f>
        <v>F</v>
      </c>
      <c r="J526">
        <f>VLOOKUP(B526,'Customers (2)'!$A$1:$F$2501,4,0)</f>
        <v>22</v>
      </c>
      <c r="K526" t="str">
        <f>VLOOKUP(B526,'Customers (2)'!$A$1:$F$2501,5,0)</f>
        <v>A</v>
      </c>
      <c r="L526" t="str">
        <f>VLOOKUP(B526,'Customers (2)'!$A$1:$F$2501,6,0)</f>
        <v>Young</v>
      </c>
      <c r="M526" t="str">
        <f t="shared" si="35"/>
        <v>September</v>
      </c>
      <c r="N526" t="str">
        <f t="shared" si="36"/>
        <v>Wednesday</v>
      </c>
      <c r="O526" t="str">
        <f t="shared" si="37"/>
        <v>00:13:00</v>
      </c>
      <c r="P526">
        <f t="shared" si="38"/>
        <v>0</v>
      </c>
      <c r="Q526" t="str">
        <f>VLOOKUP(B526,'Analysis 1.3'!$AA$1:$AF$1454,5,FALSE)</f>
        <v>Repeat</v>
      </c>
      <c r="R526" t="str">
        <f>VLOOKUP(B526,'Analysis 1.3'!$AA$1:$AF$1454,6,FALSE)</f>
        <v>Passive</v>
      </c>
      <c r="S526">
        <f>VLOOKUP(B526,'Analysis 1.3'!$AA$1:$AF$1454,4,FALSE)</f>
        <v>109.9729166666657</v>
      </c>
    </row>
    <row r="527" spans="1:19" x14ac:dyDescent="0.3">
      <c r="A527">
        <v>354532</v>
      </c>
      <c r="B527">
        <v>419</v>
      </c>
      <c r="C527" s="1" t="s">
        <v>100</v>
      </c>
      <c r="D527" s="2">
        <v>45251.041666666664</v>
      </c>
      <c r="E527" t="s">
        <v>97</v>
      </c>
      <c r="F527" t="s">
        <v>6</v>
      </c>
      <c r="G527">
        <v>1673</v>
      </c>
      <c r="H527" t="str">
        <f>VLOOKUP(B527,'Customers (2)'!$A$1:$F$2501,2,0)</f>
        <v>France</v>
      </c>
      <c r="I527" t="str">
        <f>VLOOKUP(B527,'Customers (2)'!$A$1:$F$2501,3,0)</f>
        <v>M</v>
      </c>
      <c r="J527">
        <f>VLOOKUP(B527,'Customers (2)'!$A$1:$F$2501,4,0)</f>
        <v>66</v>
      </c>
      <c r="K527" t="str">
        <f>VLOOKUP(B527,'Customers (2)'!$A$1:$F$2501,5,0)</f>
        <v>A</v>
      </c>
      <c r="L527" t="str">
        <f>VLOOKUP(B527,'Customers (2)'!$A$1:$F$2501,6,0)</f>
        <v>Senior</v>
      </c>
      <c r="M527" t="str">
        <f t="shared" si="35"/>
        <v>November</v>
      </c>
      <c r="N527" t="str">
        <f t="shared" si="36"/>
        <v>Tuesday</v>
      </c>
      <c r="O527" t="str">
        <f t="shared" si="37"/>
        <v>01:00:00</v>
      </c>
      <c r="P527">
        <f t="shared" si="38"/>
        <v>1</v>
      </c>
      <c r="Q527" t="str">
        <f>VLOOKUP(B527,'Analysis 1.3'!$AA$1:$AF$1454,5,FALSE)</f>
        <v>Repeat</v>
      </c>
      <c r="R527" t="str">
        <f>VLOOKUP(B527,'Analysis 1.3'!$AA$1:$AF$1454,6,FALSE)</f>
        <v>Recent</v>
      </c>
      <c r="S527">
        <f>VLOOKUP(B527,'Analysis 1.3'!$AA$1:$AF$1454,4,FALSE)</f>
        <v>31.919444444443798</v>
      </c>
    </row>
    <row r="528" spans="1:19" x14ac:dyDescent="0.3">
      <c r="A528">
        <v>440925</v>
      </c>
      <c r="B528">
        <v>419</v>
      </c>
      <c r="C528" s="1" t="s">
        <v>100</v>
      </c>
      <c r="D528" s="2">
        <v>44943.013194444444</v>
      </c>
      <c r="E528" t="s">
        <v>96</v>
      </c>
      <c r="F528" t="s">
        <v>77</v>
      </c>
      <c r="G528">
        <v>8432</v>
      </c>
      <c r="H528" t="str">
        <f>VLOOKUP(B528,'Customers (2)'!$A$1:$F$2501,2,0)</f>
        <v>France</v>
      </c>
      <c r="I528" t="str">
        <f>VLOOKUP(B528,'Customers (2)'!$A$1:$F$2501,3,0)</f>
        <v>M</v>
      </c>
      <c r="J528">
        <f>VLOOKUP(B528,'Customers (2)'!$A$1:$F$2501,4,0)</f>
        <v>66</v>
      </c>
      <c r="K528" t="str">
        <f>VLOOKUP(B528,'Customers (2)'!$A$1:$F$2501,5,0)</f>
        <v>A</v>
      </c>
      <c r="L528" t="str">
        <f>VLOOKUP(B528,'Customers (2)'!$A$1:$F$2501,6,0)</f>
        <v>Senior</v>
      </c>
      <c r="M528" t="str">
        <f t="shared" si="35"/>
        <v>January</v>
      </c>
      <c r="N528" t="str">
        <f t="shared" si="36"/>
        <v>Tuesday</v>
      </c>
      <c r="O528" t="str">
        <f t="shared" si="37"/>
        <v>00:19:00</v>
      </c>
      <c r="P528">
        <f t="shared" si="38"/>
        <v>0</v>
      </c>
      <c r="Q528" t="str">
        <f>VLOOKUP(B528,'Analysis 1.3'!$AA$1:$AF$1454,5,FALSE)</f>
        <v>Repeat</v>
      </c>
      <c r="R528" t="str">
        <f>VLOOKUP(B528,'Analysis 1.3'!$AA$1:$AF$1454,6,FALSE)</f>
        <v>Recent</v>
      </c>
      <c r="S528">
        <f>VLOOKUP(B528,'Analysis 1.3'!$AA$1:$AF$1454,4,FALSE)</f>
        <v>31.919444444443798</v>
      </c>
    </row>
    <row r="529" spans="1:19" x14ac:dyDescent="0.3">
      <c r="A529">
        <v>591570</v>
      </c>
      <c r="B529">
        <v>419</v>
      </c>
      <c r="C529" s="1" t="s">
        <v>100</v>
      </c>
      <c r="D529" s="2">
        <v>45260.0625</v>
      </c>
      <c r="E529" t="s">
        <v>191</v>
      </c>
      <c r="F529" t="s">
        <v>21</v>
      </c>
      <c r="G529">
        <v>8740</v>
      </c>
      <c r="H529" t="str">
        <f>VLOOKUP(B529,'Customers (2)'!$A$1:$F$2501,2,0)</f>
        <v>France</v>
      </c>
      <c r="I529" t="str">
        <f>VLOOKUP(B529,'Customers (2)'!$A$1:$F$2501,3,0)</f>
        <v>M</v>
      </c>
      <c r="J529">
        <f>VLOOKUP(B529,'Customers (2)'!$A$1:$F$2501,4,0)</f>
        <v>66</v>
      </c>
      <c r="K529" t="str">
        <f>VLOOKUP(B529,'Customers (2)'!$A$1:$F$2501,5,0)</f>
        <v>A</v>
      </c>
      <c r="L529" t="str">
        <f>VLOOKUP(B529,'Customers (2)'!$A$1:$F$2501,6,0)</f>
        <v>Senior</v>
      </c>
      <c r="M529" t="str">
        <f t="shared" si="35"/>
        <v>November</v>
      </c>
      <c r="N529" t="str">
        <f t="shared" si="36"/>
        <v>Thursday</v>
      </c>
      <c r="O529" t="str">
        <f t="shared" si="37"/>
        <v>01:30:00</v>
      </c>
      <c r="P529">
        <f t="shared" si="38"/>
        <v>1</v>
      </c>
      <c r="Q529" t="str">
        <f>VLOOKUP(B529,'Analysis 1.3'!$AA$1:$AF$1454,5,FALSE)</f>
        <v>Repeat</v>
      </c>
      <c r="R529" t="str">
        <f>VLOOKUP(B529,'Analysis 1.3'!$AA$1:$AF$1454,6,FALSE)</f>
        <v>Recent</v>
      </c>
      <c r="S529">
        <f>VLOOKUP(B529,'Analysis 1.3'!$AA$1:$AF$1454,4,FALSE)</f>
        <v>31.919444444443798</v>
      </c>
    </row>
    <row r="530" spans="1:19" x14ac:dyDescent="0.3">
      <c r="A530">
        <v>1047874</v>
      </c>
      <c r="B530">
        <v>420</v>
      </c>
      <c r="C530" s="1" t="s">
        <v>105</v>
      </c>
      <c r="D530" s="3">
        <v>45181.958333333336</v>
      </c>
      <c r="E530" t="s">
        <v>97</v>
      </c>
      <c r="F530" t="s">
        <v>17</v>
      </c>
      <c r="G530">
        <v>4920</v>
      </c>
      <c r="H530" t="str">
        <f>VLOOKUP(B530,'Customers (2)'!$A$1:$F$2501,2,0)</f>
        <v>Spain</v>
      </c>
      <c r="I530" t="str">
        <f>VLOOKUP(B530,'Customers (2)'!$A$1:$F$2501,3,0)</f>
        <v>F</v>
      </c>
      <c r="J530">
        <f>VLOOKUP(B530,'Customers (2)'!$A$1:$F$2501,4,0)</f>
        <v>72</v>
      </c>
      <c r="K530" t="str">
        <f>VLOOKUP(B530,'Customers (2)'!$A$1:$F$2501,5,0)</f>
        <v>A</v>
      </c>
      <c r="L530" t="str">
        <f>VLOOKUP(B530,'Customers (2)'!$A$1:$F$2501,6,0)</f>
        <v>Senior</v>
      </c>
      <c r="M530" t="str">
        <f t="shared" si="35"/>
        <v>September</v>
      </c>
      <c r="N530" t="str">
        <f t="shared" si="36"/>
        <v>Tuesday</v>
      </c>
      <c r="O530" t="str">
        <f t="shared" si="37"/>
        <v>23:00:00</v>
      </c>
      <c r="P530">
        <f t="shared" si="38"/>
        <v>23</v>
      </c>
      <c r="Q530" t="str">
        <f>VLOOKUP(B530,'Analysis 1.3'!$AA$1:$AF$1454,5,FALSE)</f>
        <v>Repeat</v>
      </c>
      <c r="R530" t="str">
        <f>VLOOKUP(B530,'Analysis 1.3'!$AA$1:$AF$1454,6,FALSE)</f>
        <v>Passive</v>
      </c>
      <c r="S530">
        <f>VLOOKUP(B530,'Analysis 1.3'!$AA$1:$AF$1454,4,FALSE)</f>
        <v>110.02361111110804</v>
      </c>
    </row>
    <row r="531" spans="1:19" x14ac:dyDescent="0.3">
      <c r="A531">
        <v>1288279</v>
      </c>
      <c r="B531">
        <v>420</v>
      </c>
      <c r="C531" s="1" t="s">
        <v>105</v>
      </c>
      <c r="D531" s="3">
        <v>45073.999305555553</v>
      </c>
      <c r="E531" t="s">
        <v>97</v>
      </c>
      <c r="F531" t="s">
        <v>81</v>
      </c>
      <c r="G531">
        <v>5628</v>
      </c>
      <c r="H531" t="str">
        <f>VLOOKUP(B531,'Customers (2)'!$A$1:$F$2501,2,0)</f>
        <v>Spain</v>
      </c>
      <c r="I531" t="str">
        <f>VLOOKUP(B531,'Customers (2)'!$A$1:$F$2501,3,0)</f>
        <v>F</v>
      </c>
      <c r="J531">
        <f>VLOOKUP(B531,'Customers (2)'!$A$1:$F$2501,4,0)</f>
        <v>72</v>
      </c>
      <c r="K531" t="str">
        <f>VLOOKUP(B531,'Customers (2)'!$A$1:$F$2501,5,0)</f>
        <v>A</v>
      </c>
      <c r="L531" t="str">
        <f>VLOOKUP(B531,'Customers (2)'!$A$1:$F$2501,6,0)</f>
        <v>Senior</v>
      </c>
      <c r="M531" t="str">
        <f t="shared" si="35"/>
        <v>May</v>
      </c>
      <c r="N531" t="str">
        <f t="shared" si="36"/>
        <v>Saturday</v>
      </c>
      <c r="O531" t="str">
        <f t="shared" si="37"/>
        <v>23:59:00</v>
      </c>
      <c r="P531">
        <f t="shared" si="38"/>
        <v>23</v>
      </c>
      <c r="Q531" t="str">
        <f>VLOOKUP(B531,'Analysis 1.3'!$AA$1:$AF$1454,5,FALSE)</f>
        <v>Repeat</v>
      </c>
      <c r="R531" t="str">
        <f>VLOOKUP(B531,'Analysis 1.3'!$AA$1:$AF$1454,6,FALSE)</f>
        <v>Passive</v>
      </c>
      <c r="S531">
        <f>VLOOKUP(B531,'Analysis 1.3'!$AA$1:$AF$1454,4,FALSE)</f>
        <v>110.02361111110804</v>
      </c>
    </row>
    <row r="532" spans="1:19" x14ac:dyDescent="0.3">
      <c r="A532">
        <v>877784</v>
      </c>
      <c r="B532">
        <v>422</v>
      </c>
      <c r="C532" s="1" t="s">
        <v>113</v>
      </c>
      <c r="D532" s="3">
        <v>44984.951388888891</v>
      </c>
      <c r="E532" t="s">
        <v>96</v>
      </c>
      <c r="F532" t="s">
        <v>30</v>
      </c>
      <c r="G532">
        <v>9049</v>
      </c>
      <c r="H532" t="str">
        <f>VLOOKUP(B532,'Customers (2)'!$A$1:$F$2501,2,0)</f>
        <v>India</v>
      </c>
      <c r="I532" t="str">
        <f>VLOOKUP(B532,'Customers (2)'!$A$1:$F$2501,3,0)</f>
        <v>F</v>
      </c>
      <c r="J532">
        <f>VLOOKUP(B532,'Customers (2)'!$A$1:$F$2501,4,0)</f>
        <v>64</v>
      </c>
      <c r="K532" t="str">
        <f>VLOOKUP(B532,'Customers (2)'!$A$1:$F$2501,5,0)</f>
        <v>A</v>
      </c>
      <c r="L532" t="str">
        <f>VLOOKUP(B532,'Customers (2)'!$A$1:$F$2501,6,0)</f>
        <v>Senior</v>
      </c>
      <c r="M532" t="str">
        <f t="shared" si="35"/>
        <v>February</v>
      </c>
      <c r="N532" t="str">
        <f t="shared" si="36"/>
        <v>Monday</v>
      </c>
      <c r="O532" t="str">
        <f t="shared" si="37"/>
        <v>22:50:00</v>
      </c>
      <c r="P532">
        <f t="shared" si="38"/>
        <v>22</v>
      </c>
      <c r="Q532" t="str">
        <f>VLOOKUP(B532,'Analysis 1.3'!$AA$1:$AF$1454,5,FALSE)</f>
        <v>One time</v>
      </c>
      <c r="R532" t="str">
        <f>VLOOKUP(B532,'Analysis 1.3'!$AA$1:$AF$1454,6,FALSE)</f>
        <v>Lost</v>
      </c>
      <c r="S532">
        <f>VLOOKUP(B532,'Analysis 1.3'!$AA$1:$AF$1454,4,FALSE)</f>
        <v>307.03055555555329</v>
      </c>
    </row>
    <row r="533" spans="1:19" x14ac:dyDescent="0.3">
      <c r="A533">
        <v>44275</v>
      </c>
      <c r="B533">
        <v>423</v>
      </c>
      <c r="C533" s="1" t="s">
        <v>106</v>
      </c>
      <c r="D533" s="2">
        <v>45016.072916666664</v>
      </c>
      <c r="E533" t="s">
        <v>97</v>
      </c>
      <c r="F533" t="s">
        <v>18</v>
      </c>
      <c r="G533">
        <v>7290</v>
      </c>
      <c r="H533" t="str">
        <f>VLOOKUP(B533,'Customers (2)'!$A$1:$F$2501,2,0)</f>
        <v>Singapore</v>
      </c>
      <c r="I533" t="str">
        <f>VLOOKUP(B533,'Customers (2)'!$A$1:$F$2501,3,0)</f>
        <v>F</v>
      </c>
      <c r="J533">
        <f>VLOOKUP(B533,'Customers (2)'!$A$1:$F$2501,4,0)</f>
        <v>27</v>
      </c>
      <c r="K533" t="str">
        <f>VLOOKUP(B533,'Customers (2)'!$A$1:$F$2501,5,0)</f>
        <v>A</v>
      </c>
      <c r="L533" t="str">
        <f>VLOOKUP(B533,'Customers (2)'!$A$1:$F$2501,6,0)</f>
        <v>Young</v>
      </c>
      <c r="M533" t="str">
        <f t="shared" si="35"/>
        <v>March</v>
      </c>
      <c r="N533" t="str">
        <f t="shared" si="36"/>
        <v>Friday</v>
      </c>
      <c r="O533" t="str">
        <f t="shared" si="37"/>
        <v>01:45:00</v>
      </c>
      <c r="P533">
        <f t="shared" si="38"/>
        <v>1</v>
      </c>
      <c r="Q533" t="str">
        <f>VLOOKUP(B533,'Analysis 1.3'!$AA$1:$AF$1454,5,FALSE)</f>
        <v>Repeat</v>
      </c>
      <c r="R533" t="str">
        <f>VLOOKUP(B533,'Analysis 1.3'!$AA$1:$AF$1454,6,FALSE)</f>
        <v>Lost</v>
      </c>
      <c r="S533">
        <f>VLOOKUP(B533,'Analysis 1.3'!$AA$1:$AF$1454,4,FALSE)</f>
        <v>226.99722222222044</v>
      </c>
    </row>
    <row r="534" spans="1:19" x14ac:dyDescent="0.3">
      <c r="A534">
        <v>139357</v>
      </c>
      <c r="B534">
        <v>423</v>
      </c>
      <c r="C534" s="1" t="s">
        <v>106</v>
      </c>
      <c r="D534" s="2">
        <v>45064.984722222223</v>
      </c>
      <c r="E534" t="s">
        <v>96</v>
      </c>
      <c r="F534" t="s">
        <v>43</v>
      </c>
      <c r="G534">
        <v>5563</v>
      </c>
      <c r="H534" t="str">
        <f>VLOOKUP(B534,'Customers (2)'!$A$1:$F$2501,2,0)</f>
        <v>Singapore</v>
      </c>
      <c r="I534" t="str">
        <f>VLOOKUP(B534,'Customers (2)'!$A$1:$F$2501,3,0)</f>
        <v>F</v>
      </c>
      <c r="J534">
        <f>VLOOKUP(B534,'Customers (2)'!$A$1:$F$2501,4,0)</f>
        <v>27</v>
      </c>
      <c r="K534" t="str">
        <f>VLOOKUP(B534,'Customers (2)'!$A$1:$F$2501,5,0)</f>
        <v>A</v>
      </c>
      <c r="L534" t="str">
        <f>VLOOKUP(B534,'Customers (2)'!$A$1:$F$2501,6,0)</f>
        <v>Young</v>
      </c>
      <c r="M534" t="str">
        <f t="shared" si="35"/>
        <v>May</v>
      </c>
      <c r="N534" t="str">
        <f t="shared" si="36"/>
        <v>Thursday</v>
      </c>
      <c r="O534" t="str">
        <f t="shared" si="37"/>
        <v>23:38:00</v>
      </c>
      <c r="P534">
        <f t="shared" si="38"/>
        <v>23</v>
      </c>
      <c r="Q534" t="str">
        <f>VLOOKUP(B534,'Analysis 1.3'!$AA$1:$AF$1454,5,FALSE)</f>
        <v>Repeat</v>
      </c>
      <c r="R534" t="str">
        <f>VLOOKUP(B534,'Analysis 1.3'!$AA$1:$AF$1454,6,FALSE)</f>
        <v>Lost</v>
      </c>
      <c r="S534">
        <f>VLOOKUP(B534,'Analysis 1.3'!$AA$1:$AF$1454,4,FALSE)</f>
        <v>226.99722222222044</v>
      </c>
    </row>
    <row r="535" spans="1:19" x14ac:dyDescent="0.3">
      <c r="A535">
        <v>529816</v>
      </c>
      <c r="B535">
        <v>424</v>
      </c>
      <c r="C535" s="1" t="s">
        <v>105</v>
      </c>
      <c r="D535" s="2">
        <v>45173.992361111108</v>
      </c>
      <c r="E535" t="s">
        <v>98</v>
      </c>
      <c r="F535" t="s">
        <v>53</v>
      </c>
      <c r="G535">
        <v>4135</v>
      </c>
      <c r="H535" t="str">
        <f>VLOOKUP(B535,'Customers (2)'!$A$1:$F$2501,2,0)</f>
        <v>Spain</v>
      </c>
      <c r="I535" t="str">
        <f>VLOOKUP(B535,'Customers (2)'!$A$1:$F$2501,3,0)</f>
        <v>M</v>
      </c>
      <c r="J535">
        <f>VLOOKUP(B535,'Customers (2)'!$A$1:$F$2501,4,0)</f>
        <v>66</v>
      </c>
      <c r="K535" t="str">
        <f>VLOOKUP(B535,'Customers (2)'!$A$1:$F$2501,5,0)</f>
        <v>A</v>
      </c>
      <c r="L535" t="str">
        <f>VLOOKUP(B535,'Customers (2)'!$A$1:$F$2501,6,0)</f>
        <v>Senior</v>
      </c>
      <c r="M535" t="str">
        <f t="shared" si="35"/>
        <v>September</v>
      </c>
      <c r="N535" t="str">
        <f t="shared" si="36"/>
        <v>Monday</v>
      </c>
      <c r="O535" t="str">
        <f t="shared" si="37"/>
        <v>23:49:00</v>
      </c>
      <c r="P535">
        <f t="shared" si="38"/>
        <v>23</v>
      </c>
      <c r="Q535" t="str">
        <f>VLOOKUP(B535,'Analysis 1.3'!$AA$1:$AF$1454,5,FALSE)</f>
        <v>Repeat</v>
      </c>
      <c r="R535" t="str">
        <f>VLOOKUP(B535,'Analysis 1.3'!$AA$1:$AF$1454,6,FALSE)</f>
        <v>Passive</v>
      </c>
      <c r="S535">
        <f>VLOOKUP(B535,'Analysis 1.3'!$AA$1:$AF$1454,4,FALSE)</f>
        <v>117.98958333333576</v>
      </c>
    </row>
    <row r="536" spans="1:19" x14ac:dyDescent="0.3">
      <c r="A536">
        <v>961533</v>
      </c>
      <c r="B536">
        <v>424</v>
      </c>
      <c r="C536" s="1" t="s">
        <v>105</v>
      </c>
      <c r="D536" s="3">
        <v>45013.038888888892</v>
      </c>
      <c r="E536" t="s">
        <v>98</v>
      </c>
      <c r="F536" t="s">
        <v>85</v>
      </c>
      <c r="G536">
        <v>1084</v>
      </c>
      <c r="H536" t="str">
        <f>VLOOKUP(B536,'Customers (2)'!$A$1:$F$2501,2,0)</f>
        <v>Spain</v>
      </c>
      <c r="I536" t="str">
        <f>VLOOKUP(B536,'Customers (2)'!$A$1:$F$2501,3,0)</f>
        <v>M</v>
      </c>
      <c r="J536">
        <f>VLOOKUP(B536,'Customers (2)'!$A$1:$F$2501,4,0)</f>
        <v>66</v>
      </c>
      <c r="K536" t="str">
        <f>VLOOKUP(B536,'Customers (2)'!$A$1:$F$2501,5,0)</f>
        <v>A</v>
      </c>
      <c r="L536" t="str">
        <f>VLOOKUP(B536,'Customers (2)'!$A$1:$F$2501,6,0)</f>
        <v>Senior</v>
      </c>
      <c r="M536" t="str">
        <f t="shared" si="35"/>
        <v>March</v>
      </c>
      <c r="N536" t="str">
        <f t="shared" si="36"/>
        <v>Tuesday</v>
      </c>
      <c r="O536" t="str">
        <f t="shared" si="37"/>
        <v>00:56:00</v>
      </c>
      <c r="P536">
        <f t="shared" si="38"/>
        <v>0</v>
      </c>
      <c r="Q536" t="str">
        <f>VLOOKUP(B536,'Analysis 1.3'!$AA$1:$AF$1454,5,FALSE)</f>
        <v>Repeat</v>
      </c>
      <c r="R536" t="str">
        <f>VLOOKUP(B536,'Analysis 1.3'!$AA$1:$AF$1454,6,FALSE)</f>
        <v>Passive</v>
      </c>
      <c r="S536">
        <f>VLOOKUP(B536,'Analysis 1.3'!$AA$1:$AF$1454,4,FALSE)</f>
        <v>117.98958333333576</v>
      </c>
    </row>
    <row r="537" spans="1:19" x14ac:dyDescent="0.3">
      <c r="A537">
        <v>720311</v>
      </c>
      <c r="B537">
        <v>425</v>
      </c>
      <c r="C537" s="1" t="s">
        <v>113</v>
      </c>
      <c r="D537" s="3">
        <v>44984.015277777777</v>
      </c>
      <c r="E537" t="s">
        <v>98</v>
      </c>
      <c r="F537" t="s">
        <v>27</v>
      </c>
      <c r="G537">
        <v>4868</v>
      </c>
      <c r="H537" t="str">
        <f>VLOOKUP(B537,'Customers (2)'!$A$1:$F$2501,2,0)</f>
        <v>India</v>
      </c>
      <c r="I537" t="str">
        <f>VLOOKUP(B537,'Customers (2)'!$A$1:$F$2501,3,0)</f>
        <v>M</v>
      </c>
      <c r="J537">
        <f>VLOOKUP(B537,'Customers (2)'!$A$1:$F$2501,4,0)</f>
        <v>51</v>
      </c>
      <c r="K537" t="str">
        <f>VLOOKUP(B537,'Customers (2)'!$A$1:$F$2501,5,0)</f>
        <v>A</v>
      </c>
      <c r="L537" t="str">
        <f>VLOOKUP(B537,'Customers (2)'!$A$1:$F$2501,6,0)</f>
        <v>Middle</v>
      </c>
      <c r="M537" t="str">
        <f t="shared" si="35"/>
        <v>February</v>
      </c>
      <c r="N537" t="str">
        <f t="shared" si="36"/>
        <v>Monday</v>
      </c>
      <c r="O537" t="str">
        <f t="shared" si="37"/>
        <v>00:22:00</v>
      </c>
      <c r="P537">
        <f t="shared" si="38"/>
        <v>0</v>
      </c>
      <c r="Q537" t="str">
        <f>VLOOKUP(B537,'Analysis 1.3'!$AA$1:$AF$1454,5,FALSE)</f>
        <v>Repeat</v>
      </c>
      <c r="R537" t="str">
        <f>VLOOKUP(B537,'Analysis 1.3'!$AA$1:$AF$1454,6,FALSE)</f>
        <v>Passive</v>
      </c>
      <c r="S537">
        <f>VLOOKUP(B537,'Analysis 1.3'!$AA$1:$AF$1454,4,FALSE)</f>
        <v>166.02986111111386</v>
      </c>
    </row>
    <row r="538" spans="1:19" x14ac:dyDescent="0.3">
      <c r="A538">
        <v>1006791</v>
      </c>
      <c r="B538">
        <v>425</v>
      </c>
      <c r="C538" s="1" t="s">
        <v>113</v>
      </c>
      <c r="D538" s="3">
        <v>45125.95208333333</v>
      </c>
      <c r="E538" t="s">
        <v>98</v>
      </c>
      <c r="F538" t="s">
        <v>7</v>
      </c>
      <c r="G538">
        <v>8280</v>
      </c>
      <c r="H538" t="str">
        <f>VLOOKUP(B538,'Customers (2)'!$A$1:$F$2501,2,0)</f>
        <v>India</v>
      </c>
      <c r="I538" t="str">
        <f>VLOOKUP(B538,'Customers (2)'!$A$1:$F$2501,3,0)</f>
        <v>M</v>
      </c>
      <c r="J538">
        <f>VLOOKUP(B538,'Customers (2)'!$A$1:$F$2501,4,0)</f>
        <v>51</v>
      </c>
      <c r="K538" t="str">
        <f>VLOOKUP(B538,'Customers (2)'!$A$1:$F$2501,5,0)</f>
        <v>A</v>
      </c>
      <c r="L538" t="str">
        <f>VLOOKUP(B538,'Customers (2)'!$A$1:$F$2501,6,0)</f>
        <v>Middle</v>
      </c>
      <c r="M538" t="str">
        <f t="shared" si="35"/>
        <v>July</v>
      </c>
      <c r="N538" t="str">
        <f t="shared" si="36"/>
        <v>Tuesday</v>
      </c>
      <c r="O538" t="str">
        <f t="shared" si="37"/>
        <v>22:51:00</v>
      </c>
      <c r="P538">
        <f t="shared" si="38"/>
        <v>22</v>
      </c>
      <c r="Q538" t="str">
        <f>VLOOKUP(B538,'Analysis 1.3'!$AA$1:$AF$1454,5,FALSE)</f>
        <v>Repeat</v>
      </c>
      <c r="R538" t="str">
        <f>VLOOKUP(B538,'Analysis 1.3'!$AA$1:$AF$1454,6,FALSE)</f>
        <v>Passive</v>
      </c>
      <c r="S538">
        <f>VLOOKUP(B538,'Analysis 1.3'!$AA$1:$AF$1454,4,FALSE)</f>
        <v>166.02986111111386</v>
      </c>
    </row>
    <row r="539" spans="1:19" x14ac:dyDescent="0.3">
      <c r="A539">
        <v>598766</v>
      </c>
      <c r="B539">
        <v>426</v>
      </c>
      <c r="C539" s="1" t="s">
        <v>106</v>
      </c>
      <c r="D539" s="2">
        <v>44999.975694444445</v>
      </c>
      <c r="E539" t="s">
        <v>191</v>
      </c>
      <c r="F539" t="s">
        <v>41</v>
      </c>
      <c r="G539">
        <v>6288</v>
      </c>
      <c r="H539" t="str">
        <f>VLOOKUP(B539,'Customers (2)'!$A$1:$F$2501,2,0)</f>
        <v>Singapore</v>
      </c>
      <c r="I539" t="str">
        <f>VLOOKUP(B539,'Customers (2)'!$A$1:$F$2501,3,0)</f>
        <v>F</v>
      </c>
      <c r="J539">
        <f>VLOOKUP(B539,'Customers (2)'!$A$1:$F$2501,4,0)</f>
        <v>78</v>
      </c>
      <c r="K539" t="str">
        <f>VLOOKUP(B539,'Customers (2)'!$A$1:$F$2501,5,0)</f>
        <v>A</v>
      </c>
      <c r="L539" t="str">
        <f>VLOOKUP(B539,'Customers (2)'!$A$1:$F$2501,6,0)</f>
        <v>Senior</v>
      </c>
      <c r="M539" t="str">
        <f t="shared" si="35"/>
        <v>March</v>
      </c>
      <c r="N539" t="str">
        <f t="shared" si="36"/>
        <v>Tuesday</v>
      </c>
      <c r="O539" t="str">
        <f t="shared" si="37"/>
        <v>23:25:00</v>
      </c>
      <c r="P539">
        <f t="shared" si="38"/>
        <v>23</v>
      </c>
      <c r="Q539" t="str">
        <f>VLOOKUP(B539,'Analysis 1.3'!$AA$1:$AF$1454,5,FALSE)</f>
        <v>One time</v>
      </c>
      <c r="R539" t="str">
        <f>VLOOKUP(B539,'Analysis 1.3'!$AA$1:$AF$1454,6,FALSE)</f>
        <v>Lost</v>
      </c>
      <c r="S539">
        <f>VLOOKUP(B539,'Analysis 1.3'!$AA$1:$AF$1454,4,FALSE)</f>
        <v>292.00624999999854</v>
      </c>
    </row>
    <row r="540" spans="1:19" x14ac:dyDescent="0.3">
      <c r="A540">
        <v>1034415</v>
      </c>
      <c r="B540">
        <v>427</v>
      </c>
      <c r="C540" s="1" t="s">
        <v>113</v>
      </c>
      <c r="D540" s="3">
        <v>45019.040972222225</v>
      </c>
      <c r="E540" t="s">
        <v>98</v>
      </c>
      <c r="F540" t="s">
        <v>71</v>
      </c>
      <c r="G540">
        <v>3464</v>
      </c>
      <c r="H540" t="str">
        <f>VLOOKUP(B540,'Customers (2)'!$A$1:$F$2501,2,0)</f>
        <v>India</v>
      </c>
      <c r="I540" t="str">
        <f>VLOOKUP(B540,'Customers (2)'!$A$1:$F$2501,3,0)</f>
        <v>M</v>
      </c>
      <c r="J540">
        <f>VLOOKUP(B540,'Customers (2)'!$A$1:$F$2501,4,0)</f>
        <v>59</v>
      </c>
      <c r="K540" t="str">
        <f>VLOOKUP(B540,'Customers (2)'!$A$1:$F$2501,5,0)</f>
        <v>A</v>
      </c>
      <c r="L540" t="str">
        <f>VLOOKUP(B540,'Customers (2)'!$A$1:$F$2501,6,0)</f>
        <v>Middle</v>
      </c>
      <c r="M540" t="str">
        <f t="shared" si="35"/>
        <v>April</v>
      </c>
      <c r="N540" t="str">
        <f t="shared" si="36"/>
        <v>Monday</v>
      </c>
      <c r="O540" t="str">
        <f t="shared" si="37"/>
        <v>00:59:00</v>
      </c>
      <c r="P540">
        <f t="shared" si="38"/>
        <v>0</v>
      </c>
      <c r="Q540" t="str">
        <f>VLOOKUP(B540,'Analysis 1.3'!$AA$1:$AF$1454,5,FALSE)</f>
        <v>Repeat</v>
      </c>
      <c r="R540" t="str">
        <f>VLOOKUP(B540,'Analysis 1.3'!$AA$1:$AF$1454,6,FALSE)</f>
        <v>Lost</v>
      </c>
      <c r="S540">
        <f>VLOOKUP(B540,'Analysis 1.3'!$AA$1:$AF$1454,4,FALSE)</f>
        <v>272.94097222221899</v>
      </c>
    </row>
    <row r="541" spans="1:19" x14ac:dyDescent="0.3">
      <c r="A541">
        <v>1599499</v>
      </c>
      <c r="B541">
        <v>427</v>
      </c>
      <c r="C541" s="1" t="s">
        <v>113</v>
      </c>
      <c r="D541" s="3">
        <v>44998.993750000001</v>
      </c>
      <c r="E541" t="s">
        <v>98</v>
      </c>
      <c r="F541" t="s">
        <v>51</v>
      </c>
      <c r="G541">
        <v>3608</v>
      </c>
      <c r="H541" t="str">
        <f>VLOOKUP(B541,'Customers (2)'!$A$1:$F$2501,2,0)</f>
        <v>India</v>
      </c>
      <c r="I541" t="str">
        <f>VLOOKUP(B541,'Customers (2)'!$A$1:$F$2501,3,0)</f>
        <v>M</v>
      </c>
      <c r="J541">
        <f>VLOOKUP(B541,'Customers (2)'!$A$1:$F$2501,4,0)</f>
        <v>59</v>
      </c>
      <c r="K541" t="str">
        <f>VLOOKUP(B541,'Customers (2)'!$A$1:$F$2501,5,0)</f>
        <v>A</v>
      </c>
      <c r="L541" t="str">
        <f>VLOOKUP(B541,'Customers (2)'!$A$1:$F$2501,6,0)</f>
        <v>Middle</v>
      </c>
      <c r="M541" t="str">
        <f t="shared" si="35"/>
        <v>March</v>
      </c>
      <c r="N541" t="str">
        <f t="shared" si="36"/>
        <v>Monday</v>
      </c>
      <c r="O541" t="str">
        <f t="shared" si="37"/>
        <v>23:51:00</v>
      </c>
      <c r="P541">
        <f t="shared" si="38"/>
        <v>23</v>
      </c>
      <c r="Q541" t="str">
        <f>VLOOKUP(B541,'Analysis 1.3'!$AA$1:$AF$1454,5,FALSE)</f>
        <v>Repeat</v>
      </c>
      <c r="R541" t="str">
        <f>VLOOKUP(B541,'Analysis 1.3'!$AA$1:$AF$1454,6,FALSE)</f>
        <v>Lost</v>
      </c>
      <c r="S541">
        <f>VLOOKUP(B541,'Analysis 1.3'!$AA$1:$AF$1454,4,FALSE)</f>
        <v>272.94097222221899</v>
      </c>
    </row>
    <row r="542" spans="1:19" x14ac:dyDescent="0.3">
      <c r="A542">
        <v>568627</v>
      </c>
      <c r="B542">
        <v>428</v>
      </c>
      <c r="C542" s="1" t="s">
        <v>101</v>
      </c>
      <c r="D542" s="2">
        <v>44965.959027777775</v>
      </c>
      <c r="E542" t="s">
        <v>191</v>
      </c>
      <c r="F542" t="s">
        <v>81</v>
      </c>
      <c r="G542">
        <v>8884</v>
      </c>
      <c r="H542" t="str">
        <f>VLOOKUP(B542,'Customers (2)'!$A$1:$F$2501,2,0)</f>
        <v>Australia</v>
      </c>
      <c r="I542" t="str">
        <f>VLOOKUP(B542,'Customers (2)'!$A$1:$F$2501,3,0)</f>
        <v>F</v>
      </c>
      <c r="J542">
        <f>VLOOKUP(B542,'Customers (2)'!$A$1:$F$2501,4,0)</f>
        <v>87</v>
      </c>
      <c r="K542" t="str">
        <f>VLOOKUP(B542,'Customers (2)'!$A$1:$F$2501,5,0)</f>
        <v>A</v>
      </c>
      <c r="L542" t="str">
        <f>VLOOKUP(B542,'Customers (2)'!$A$1:$F$2501,6,0)</f>
        <v>Senior</v>
      </c>
      <c r="M542" t="str">
        <f t="shared" si="35"/>
        <v>February</v>
      </c>
      <c r="N542" t="str">
        <f t="shared" si="36"/>
        <v>Wednesday</v>
      </c>
      <c r="O542" t="str">
        <f t="shared" si="37"/>
        <v>23:01:00</v>
      </c>
      <c r="P542">
        <f t="shared" si="38"/>
        <v>23</v>
      </c>
      <c r="Q542" t="str">
        <f>VLOOKUP(B542,'Analysis 1.3'!$AA$1:$AF$1454,5,FALSE)</f>
        <v>One time</v>
      </c>
      <c r="R542" t="str">
        <f>VLOOKUP(B542,'Analysis 1.3'!$AA$1:$AF$1454,6,FALSE)</f>
        <v>Lost</v>
      </c>
      <c r="S542">
        <f>VLOOKUP(B542,'Analysis 1.3'!$AA$1:$AF$1454,4,FALSE)</f>
        <v>326.02291666666861</v>
      </c>
    </row>
    <row r="543" spans="1:19" x14ac:dyDescent="0.3">
      <c r="A543">
        <v>870973</v>
      </c>
      <c r="B543">
        <v>429</v>
      </c>
      <c r="C543" s="1" t="s">
        <v>109</v>
      </c>
      <c r="D543" s="3">
        <v>45225.974305555559</v>
      </c>
      <c r="E543" t="s">
        <v>97</v>
      </c>
      <c r="F543" t="s">
        <v>18</v>
      </c>
      <c r="G543">
        <v>2728</v>
      </c>
      <c r="H543" t="str">
        <f>VLOOKUP(B543,'Customers (2)'!$A$1:$F$2501,2,0)</f>
        <v>Germany</v>
      </c>
      <c r="I543" t="str">
        <f>VLOOKUP(B543,'Customers (2)'!$A$1:$F$2501,3,0)</f>
        <v>F</v>
      </c>
      <c r="J543">
        <f>VLOOKUP(B543,'Customers (2)'!$A$1:$F$2501,4,0)</f>
        <v>58</v>
      </c>
      <c r="K543" t="str">
        <f>VLOOKUP(B543,'Customers (2)'!$A$1:$F$2501,5,0)</f>
        <v>A</v>
      </c>
      <c r="L543" t="str">
        <f>VLOOKUP(B543,'Customers (2)'!$A$1:$F$2501,6,0)</f>
        <v>Middle</v>
      </c>
      <c r="M543" t="str">
        <f t="shared" si="35"/>
        <v>October</v>
      </c>
      <c r="N543" t="str">
        <f t="shared" si="36"/>
        <v>Thursday</v>
      </c>
      <c r="O543" t="str">
        <f t="shared" si="37"/>
        <v>23:23:00</v>
      </c>
      <c r="P543">
        <f t="shared" si="38"/>
        <v>23</v>
      </c>
      <c r="Q543" t="str">
        <f>VLOOKUP(B543,'Analysis 1.3'!$AA$1:$AF$1454,5,FALSE)</f>
        <v>One time</v>
      </c>
      <c r="R543" t="str">
        <f>VLOOKUP(B543,'Analysis 1.3'!$AA$1:$AF$1454,6,FALSE)</f>
        <v>Recent</v>
      </c>
      <c r="S543">
        <f>VLOOKUP(B543,'Analysis 1.3'!$AA$1:$AF$1454,4,FALSE)</f>
        <v>66.007638888884685</v>
      </c>
    </row>
    <row r="544" spans="1:19" x14ac:dyDescent="0.3">
      <c r="A544">
        <v>49060</v>
      </c>
      <c r="B544">
        <v>430</v>
      </c>
      <c r="C544" s="1" t="s">
        <v>113</v>
      </c>
      <c r="D544" s="2">
        <v>45191.022916666669</v>
      </c>
      <c r="E544" t="s">
        <v>96</v>
      </c>
      <c r="F544" t="s">
        <v>22</v>
      </c>
      <c r="G544">
        <v>5513</v>
      </c>
      <c r="H544" t="str">
        <f>VLOOKUP(B544,'Customers (2)'!$A$1:$F$2501,2,0)</f>
        <v>India</v>
      </c>
      <c r="I544" t="str">
        <f>VLOOKUP(B544,'Customers (2)'!$A$1:$F$2501,3,0)</f>
        <v>M</v>
      </c>
      <c r="J544">
        <f>VLOOKUP(B544,'Customers (2)'!$A$1:$F$2501,4,0)</f>
        <v>82</v>
      </c>
      <c r="K544" t="str">
        <f>VLOOKUP(B544,'Customers (2)'!$A$1:$F$2501,5,0)</f>
        <v>A</v>
      </c>
      <c r="L544" t="str">
        <f>VLOOKUP(B544,'Customers (2)'!$A$1:$F$2501,6,0)</f>
        <v>Senior</v>
      </c>
      <c r="M544" t="str">
        <f t="shared" si="35"/>
        <v>September</v>
      </c>
      <c r="N544" t="str">
        <f t="shared" si="36"/>
        <v>Friday</v>
      </c>
      <c r="O544" t="str">
        <f t="shared" si="37"/>
        <v>00:33:00</v>
      </c>
      <c r="P544">
        <f t="shared" si="38"/>
        <v>0</v>
      </c>
      <c r="Q544" t="str">
        <f>VLOOKUP(B544,'Analysis 1.3'!$AA$1:$AF$1454,5,FALSE)</f>
        <v>Repeat</v>
      </c>
      <c r="R544" t="str">
        <f>VLOOKUP(B544,'Analysis 1.3'!$AA$1:$AF$1454,6,FALSE)</f>
        <v>Passive</v>
      </c>
      <c r="S544">
        <f>VLOOKUP(B544,'Analysis 1.3'!$AA$1:$AF$1454,4,FALSE)</f>
        <v>100.95902777777519</v>
      </c>
    </row>
    <row r="545" spans="1:19" x14ac:dyDescent="0.3">
      <c r="A545">
        <v>988444</v>
      </c>
      <c r="B545">
        <v>430</v>
      </c>
      <c r="C545" s="1" t="s">
        <v>113</v>
      </c>
      <c r="D545" s="3">
        <v>45142.04791666667</v>
      </c>
      <c r="E545" t="s">
        <v>96</v>
      </c>
      <c r="F545" t="s">
        <v>20</v>
      </c>
      <c r="G545">
        <v>9958</v>
      </c>
      <c r="H545" t="str">
        <f>VLOOKUP(B545,'Customers (2)'!$A$1:$F$2501,2,0)</f>
        <v>India</v>
      </c>
      <c r="I545" t="str">
        <f>VLOOKUP(B545,'Customers (2)'!$A$1:$F$2501,3,0)</f>
        <v>M</v>
      </c>
      <c r="J545">
        <f>VLOOKUP(B545,'Customers (2)'!$A$1:$F$2501,4,0)</f>
        <v>82</v>
      </c>
      <c r="K545" t="str">
        <f>VLOOKUP(B545,'Customers (2)'!$A$1:$F$2501,5,0)</f>
        <v>A</v>
      </c>
      <c r="L545" t="str">
        <f>VLOOKUP(B545,'Customers (2)'!$A$1:$F$2501,6,0)</f>
        <v>Senior</v>
      </c>
      <c r="M545" t="str">
        <f t="shared" si="35"/>
        <v>August</v>
      </c>
      <c r="N545" t="str">
        <f t="shared" si="36"/>
        <v>Friday</v>
      </c>
      <c r="O545" t="str">
        <f t="shared" si="37"/>
        <v>01:09:00</v>
      </c>
      <c r="P545">
        <f t="shared" si="38"/>
        <v>1</v>
      </c>
      <c r="Q545" t="str">
        <f>VLOOKUP(B545,'Analysis 1.3'!$AA$1:$AF$1454,5,FALSE)</f>
        <v>Repeat</v>
      </c>
      <c r="R545" t="str">
        <f>VLOOKUP(B545,'Analysis 1.3'!$AA$1:$AF$1454,6,FALSE)</f>
        <v>Passive</v>
      </c>
      <c r="S545">
        <f>VLOOKUP(B545,'Analysis 1.3'!$AA$1:$AF$1454,4,FALSE)</f>
        <v>100.95902777777519</v>
      </c>
    </row>
    <row r="546" spans="1:19" x14ac:dyDescent="0.3">
      <c r="A546">
        <v>1134801</v>
      </c>
      <c r="B546">
        <v>430</v>
      </c>
      <c r="C546" s="1" t="s">
        <v>113</v>
      </c>
      <c r="D546" s="3">
        <v>44997.978472222225</v>
      </c>
      <c r="E546" t="s">
        <v>98</v>
      </c>
      <c r="F546" t="s">
        <v>27</v>
      </c>
      <c r="G546">
        <v>3505</v>
      </c>
      <c r="H546" t="str">
        <f>VLOOKUP(B546,'Customers (2)'!$A$1:$F$2501,2,0)</f>
        <v>India</v>
      </c>
      <c r="I546" t="str">
        <f>VLOOKUP(B546,'Customers (2)'!$A$1:$F$2501,3,0)</f>
        <v>M</v>
      </c>
      <c r="J546">
        <f>VLOOKUP(B546,'Customers (2)'!$A$1:$F$2501,4,0)</f>
        <v>82</v>
      </c>
      <c r="K546" t="str">
        <f>VLOOKUP(B546,'Customers (2)'!$A$1:$F$2501,5,0)</f>
        <v>A</v>
      </c>
      <c r="L546" t="str">
        <f>VLOOKUP(B546,'Customers (2)'!$A$1:$F$2501,6,0)</f>
        <v>Senior</v>
      </c>
      <c r="M546" t="str">
        <f t="shared" si="35"/>
        <v>March</v>
      </c>
      <c r="N546" t="str">
        <f t="shared" si="36"/>
        <v>Sunday</v>
      </c>
      <c r="O546" t="str">
        <f t="shared" si="37"/>
        <v>23:29:00</v>
      </c>
      <c r="P546">
        <f t="shared" si="38"/>
        <v>23</v>
      </c>
      <c r="Q546" t="str">
        <f>VLOOKUP(B546,'Analysis 1.3'!$AA$1:$AF$1454,5,FALSE)</f>
        <v>Repeat</v>
      </c>
      <c r="R546" t="str">
        <f>VLOOKUP(B546,'Analysis 1.3'!$AA$1:$AF$1454,6,FALSE)</f>
        <v>Passive</v>
      </c>
      <c r="S546">
        <f>VLOOKUP(B546,'Analysis 1.3'!$AA$1:$AF$1454,4,FALSE)</f>
        <v>100.95902777777519</v>
      </c>
    </row>
    <row r="547" spans="1:19" x14ac:dyDescent="0.3">
      <c r="A547">
        <v>1290822</v>
      </c>
      <c r="B547">
        <v>430</v>
      </c>
      <c r="C547" s="1" t="s">
        <v>113</v>
      </c>
      <c r="D547" s="3">
        <v>45034.056944444441</v>
      </c>
      <c r="E547" t="s">
        <v>97</v>
      </c>
      <c r="F547" t="s">
        <v>87</v>
      </c>
      <c r="G547">
        <v>3136</v>
      </c>
      <c r="H547" t="str">
        <f>VLOOKUP(B547,'Customers (2)'!$A$1:$F$2501,2,0)</f>
        <v>India</v>
      </c>
      <c r="I547" t="str">
        <f>VLOOKUP(B547,'Customers (2)'!$A$1:$F$2501,3,0)</f>
        <v>M</v>
      </c>
      <c r="J547">
        <f>VLOOKUP(B547,'Customers (2)'!$A$1:$F$2501,4,0)</f>
        <v>82</v>
      </c>
      <c r="K547" t="str">
        <f>VLOOKUP(B547,'Customers (2)'!$A$1:$F$2501,5,0)</f>
        <v>A</v>
      </c>
      <c r="L547" t="str">
        <f>VLOOKUP(B547,'Customers (2)'!$A$1:$F$2501,6,0)</f>
        <v>Senior</v>
      </c>
      <c r="M547" t="str">
        <f t="shared" si="35"/>
        <v>April</v>
      </c>
      <c r="N547" t="str">
        <f t="shared" si="36"/>
        <v>Tuesday</v>
      </c>
      <c r="O547" t="str">
        <f t="shared" si="37"/>
        <v>01:22:00</v>
      </c>
      <c r="P547">
        <f t="shared" si="38"/>
        <v>1</v>
      </c>
      <c r="Q547" t="str">
        <f>VLOOKUP(B547,'Analysis 1.3'!$AA$1:$AF$1454,5,FALSE)</f>
        <v>Repeat</v>
      </c>
      <c r="R547" t="str">
        <f>VLOOKUP(B547,'Analysis 1.3'!$AA$1:$AF$1454,6,FALSE)</f>
        <v>Passive</v>
      </c>
      <c r="S547">
        <f>VLOOKUP(B547,'Analysis 1.3'!$AA$1:$AF$1454,4,FALSE)</f>
        <v>100.95902777777519</v>
      </c>
    </row>
    <row r="548" spans="1:19" x14ac:dyDescent="0.3">
      <c r="A548">
        <v>1558851</v>
      </c>
      <c r="B548">
        <v>431</v>
      </c>
      <c r="C548" s="1" t="s">
        <v>113</v>
      </c>
      <c r="D548" s="3">
        <v>45288.974305555559</v>
      </c>
      <c r="E548" t="s">
        <v>98</v>
      </c>
      <c r="F548" t="s">
        <v>9</v>
      </c>
      <c r="G548">
        <v>3075</v>
      </c>
      <c r="H548" t="str">
        <f>VLOOKUP(B548,'Customers (2)'!$A$1:$F$2501,2,0)</f>
        <v>India</v>
      </c>
      <c r="I548" t="str">
        <f>VLOOKUP(B548,'Customers (2)'!$A$1:$F$2501,3,0)</f>
        <v>F</v>
      </c>
      <c r="J548">
        <f>VLOOKUP(B548,'Customers (2)'!$A$1:$F$2501,4,0)</f>
        <v>34</v>
      </c>
      <c r="K548" t="str">
        <f>VLOOKUP(B548,'Customers (2)'!$A$1:$F$2501,5,0)</f>
        <v>A</v>
      </c>
      <c r="L548" t="str">
        <f>VLOOKUP(B548,'Customers (2)'!$A$1:$F$2501,6,0)</f>
        <v>Young</v>
      </c>
      <c r="M548" t="str">
        <f t="shared" si="35"/>
        <v>December</v>
      </c>
      <c r="N548" t="str">
        <f t="shared" si="36"/>
        <v>Thursday</v>
      </c>
      <c r="O548" t="str">
        <f t="shared" si="37"/>
        <v>23:23:00</v>
      </c>
      <c r="P548">
        <f t="shared" si="38"/>
        <v>23</v>
      </c>
      <c r="Q548" t="str">
        <f>VLOOKUP(B548,'Analysis 1.3'!$AA$1:$AF$1454,5,FALSE)</f>
        <v>One time</v>
      </c>
      <c r="R548" t="str">
        <f>VLOOKUP(B548,'Analysis 1.3'!$AA$1:$AF$1454,6,FALSE)</f>
        <v>Recent</v>
      </c>
      <c r="S548">
        <f>VLOOKUP(B548,'Analysis 1.3'!$AA$1:$AF$1454,4,FALSE)</f>
        <v>3.007638888884685</v>
      </c>
    </row>
    <row r="549" spans="1:19" x14ac:dyDescent="0.3">
      <c r="A549">
        <v>37971</v>
      </c>
      <c r="B549">
        <v>433</v>
      </c>
      <c r="C549" s="1" t="s">
        <v>113</v>
      </c>
      <c r="D549" s="2">
        <v>45101.061111111114</v>
      </c>
      <c r="E549" t="s">
        <v>191</v>
      </c>
      <c r="F549" t="s">
        <v>8</v>
      </c>
      <c r="G549">
        <v>7884</v>
      </c>
      <c r="H549" t="str">
        <f>VLOOKUP(B549,'Customers (2)'!$A$1:$F$2501,2,0)</f>
        <v>India</v>
      </c>
      <c r="I549" t="str">
        <f>VLOOKUP(B549,'Customers (2)'!$A$1:$F$2501,3,0)</f>
        <v>M</v>
      </c>
      <c r="J549">
        <f>VLOOKUP(B549,'Customers (2)'!$A$1:$F$2501,4,0)</f>
        <v>55</v>
      </c>
      <c r="K549" t="str">
        <f>VLOOKUP(B549,'Customers (2)'!$A$1:$F$2501,5,0)</f>
        <v>A</v>
      </c>
      <c r="L549" t="str">
        <f>VLOOKUP(B549,'Customers (2)'!$A$1:$F$2501,6,0)</f>
        <v>Middle</v>
      </c>
      <c r="M549" t="str">
        <f t="shared" si="35"/>
        <v>June</v>
      </c>
      <c r="N549" t="str">
        <f t="shared" si="36"/>
        <v>Saturday</v>
      </c>
      <c r="O549" t="str">
        <f t="shared" si="37"/>
        <v>01:28:00</v>
      </c>
      <c r="P549">
        <f t="shared" si="38"/>
        <v>1</v>
      </c>
      <c r="Q549" t="str">
        <f>VLOOKUP(B549,'Analysis 1.3'!$AA$1:$AF$1454,5,FALSE)</f>
        <v>Repeat</v>
      </c>
      <c r="R549" t="str">
        <f>VLOOKUP(B549,'Analysis 1.3'!$AA$1:$AF$1454,6,FALSE)</f>
        <v>Passive</v>
      </c>
      <c r="S549">
        <f>VLOOKUP(B549,'Analysis 1.3'!$AA$1:$AF$1454,4,FALSE)</f>
        <v>147.9638888888876</v>
      </c>
    </row>
    <row r="550" spans="1:19" x14ac:dyDescent="0.3">
      <c r="A550">
        <v>411162</v>
      </c>
      <c r="B550">
        <v>433</v>
      </c>
      <c r="C550" s="1" t="s">
        <v>113</v>
      </c>
      <c r="D550" s="2">
        <v>45144.018055555556</v>
      </c>
      <c r="E550" t="s">
        <v>97</v>
      </c>
      <c r="F550" t="s">
        <v>8</v>
      </c>
      <c r="G550">
        <v>2485</v>
      </c>
      <c r="H550" t="str">
        <f>VLOOKUP(B550,'Customers (2)'!$A$1:$F$2501,2,0)</f>
        <v>India</v>
      </c>
      <c r="I550" t="str">
        <f>VLOOKUP(B550,'Customers (2)'!$A$1:$F$2501,3,0)</f>
        <v>M</v>
      </c>
      <c r="J550">
        <f>VLOOKUP(B550,'Customers (2)'!$A$1:$F$2501,4,0)</f>
        <v>55</v>
      </c>
      <c r="K550" t="str">
        <f>VLOOKUP(B550,'Customers (2)'!$A$1:$F$2501,5,0)</f>
        <v>A</v>
      </c>
      <c r="L550" t="str">
        <f>VLOOKUP(B550,'Customers (2)'!$A$1:$F$2501,6,0)</f>
        <v>Middle</v>
      </c>
      <c r="M550" t="str">
        <f t="shared" si="35"/>
        <v>August</v>
      </c>
      <c r="N550" t="str">
        <f t="shared" si="36"/>
        <v>Sunday</v>
      </c>
      <c r="O550" t="str">
        <f t="shared" si="37"/>
        <v>00:26:00</v>
      </c>
      <c r="P550">
        <f t="shared" si="38"/>
        <v>0</v>
      </c>
      <c r="Q550" t="str">
        <f>VLOOKUP(B550,'Analysis 1.3'!$AA$1:$AF$1454,5,FALSE)</f>
        <v>Repeat</v>
      </c>
      <c r="R550" t="str">
        <f>VLOOKUP(B550,'Analysis 1.3'!$AA$1:$AF$1454,6,FALSE)</f>
        <v>Passive</v>
      </c>
      <c r="S550">
        <f>VLOOKUP(B550,'Analysis 1.3'!$AA$1:$AF$1454,4,FALSE)</f>
        <v>147.9638888888876</v>
      </c>
    </row>
    <row r="551" spans="1:19" x14ac:dyDescent="0.3">
      <c r="A551">
        <v>1238511</v>
      </c>
      <c r="B551">
        <v>433</v>
      </c>
      <c r="C551" s="1" t="s">
        <v>113</v>
      </c>
      <c r="D551" s="3">
        <v>44935.01666666667</v>
      </c>
      <c r="E551" t="s">
        <v>191</v>
      </c>
      <c r="F551" t="s">
        <v>46</v>
      </c>
      <c r="G551">
        <v>7820</v>
      </c>
      <c r="H551" t="str">
        <f>VLOOKUP(B551,'Customers (2)'!$A$1:$F$2501,2,0)</f>
        <v>India</v>
      </c>
      <c r="I551" t="str">
        <f>VLOOKUP(B551,'Customers (2)'!$A$1:$F$2501,3,0)</f>
        <v>M</v>
      </c>
      <c r="J551">
        <f>VLOOKUP(B551,'Customers (2)'!$A$1:$F$2501,4,0)</f>
        <v>55</v>
      </c>
      <c r="K551" t="str">
        <f>VLOOKUP(B551,'Customers (2)'!$A$1:$F$2501,5,0)</f>
        <v>A</v>
      </c>
      <c r="L551" t="str">
        <f>VLOOKUP(B551,'Customers (2)'!$A$1:$F$2501,6,0)</f>
        <v>Middle</v>
      </c>
      <c r="M551" t="str">
        <f t="shared" si="35"/>
        <v>January</v>
      </c>
      <c r="N551" t="str">
        <f t="shared" si="36"/>
        <v>Monday</v>
      </c>
      <c r="O551" t="str">
        <f t="shared" si="37"/>
        <v>00:24:00</v>
      </c>
      <c r="P551">
        <f t="shared" si="38"/>
        <v>0</v>
      </c>
      <c r="Q551" t="str">
        <f>VLOOKUP(B551,'Analysis 1.3'!$AA$1:$AF$1454,5,FALSE)</f>
        <v>Repeat</v>
      </c>
      <c r="R551" t="str">
        <f>VLOOKUP(B551,'Analysis 1.3'!$AA$1:$AF$1454,6,FALSE)</f>
        <v>Passive</v>
      </c>
      <c r="S551">
        <f>VLOOKUP(B551,'Analysis 1.3'!$AA$1:$AF$1454,4,FALSE)</f>
        <v>147.9638888888876</v>
      </c>
    </row>
    <row r="552" spans="1:19" x14ac:dyDescent="0.3">
      <c r="A552">
        <v>568873</v>
      </c>
      <c r="B552">
        <v>435</v>
      </c>
      <c r="C552" s="1" t="s">
        <v>113</v>
      </c>
      <c r="D552" s="2">
        <v>45031.945138888892</v>
      </c>
      <c r="E552" t="s">
        <v>96</v>
      </c>
      <c r="F552" t="s">
        <v>24</v>
      </c>
      <c r="G552">
        <v>8247</v>
      </c>
      <c r="H552" t="str">
        <f>VLOOKUP(B552,'Customers (2)'!$A$1:$F$2501,2,0)</f>
        <v>India</v>
      </c>
      <c r="I552" t="str">
        <f>VLOOKUP(B552,'Customers (2)'!$A$1:$F$2501,3,0)</f>
        <v>F</v>
      </c>
      <c r="J552">
        <f>VLOOKUP(B552,'Customers (2)'!$A$1:$F$2501,4,0)</f>
        <v>89</v>
      </c>
      <c r="K552" t="str">
        <f>VLOOKUP(B552,'Customers (2)'!$A$1:$F$2501,5,0)</f>
        <v>A</v>
      </c>
      <c r="L552" t="str">
        <f>VLOOKUP(B552,'Customers (2)'!$A$1:$F$2501,6,0)</f>
        <v>Senior</v>
      </c>
      <c r="M552" t="str">
        <f t="shared" si="35"/>
        <v>April</v>
      </c>
      <c r="N552" t="str">
        <f t="shared" si="36"/>
        <v>Saturday</v>
      </c>
      <c r="O552" t="str">
        <f t="shared" si="37"/>
        <v>22:41:00</v>
      </c>
      <c r="P552">
        <f t="shared" si="38"/>
        <v>22</v>
      </c>
      <c r="Q552" t="str">
        <f>VLOOKUP(B552,'Analysis 1.3'!$AA$1:$AF$1454,5,FALSE)</f>
        <v>One time</v>
      </c>
      <c r="R552" t="str">
        <f>VLOOKUP(B552,'Analysis 1.3'!$AA$1:$AF$1454,6,FALSE)</f>
        <v>Lost</v>
      </c>
      <c r="S552">
        <f>VLOOKUP(B552,'Analysis 1.3'!$AA$1:$AF$1454,4,FALSE)</f>
        <v>260.03680555555184</v>
      </c>
    </row>
    <row r="553" spans="1:19" x14ac:dyDescent="0.3">
      <c r="A553">
        <v>813819</v>
      </c>
      <c r="B553">
        <v>437</v>
      </c>
      <c r="C553" s="1" t="s">
        <v>99</v>
      </c>
      <c r="D553" s="3">
        <v>44981.972916666666</v>
      </c>
      <c r="E553" t="s">
        <v>97</v>
      </c>
      <c r="F553" t="s">
        <v>57</v>
      </c>
      <c r="G553">
        <v>8001</v>
      </c>
      <c r="H553" t="str">
        <f>VLOOKUP(B553,'Customers (2)'!$A$1:$F$2501,2,0)</f>
        <v>USA</v>
      </c>
      <c r="I553" t="str">
        <f>VLOOKUP(B553,'Customers (2)'!$A$1:$F$2501,3,0)</f>
        <v>F</v>
      </c>
      <c r="J553">
        <f>VLOOKUP(B553,'Customers (2)'!$A$1:$F$2501,4,0)</f>
        <v>22</v>
      </c>
      <c r="K553" t="str">
        <f>VLOOKUP(B553,'Customers (2)'!$A$1:$F$2501,5,0)</f>
        <v>A</v>
      </c>
      <c r="L553" t="str">
        <f>VLOOKUP(B553,'Customers (2)'!$A$1:$F$2501,6,0)</f>
        <v>Young</v>
      </c>
      <c r="M553" t="str">
        <f t="shared" si="35"/>
        <v>February</v>
      </c>
      <c r="N553" t="str">
        <f t="shared" si="36"/>
        <v>Friday</v>
      </c>
      <c r="O553" t="str">
        <f t="shared" si="37"/>
        <v>23:21:00</v>
      </c>
      <c r="P553">
        <f t="shared" si="38"/>
        <v>23</v>
      </c>
      <c r="Q553" t="str">
        <f>VLOOKUP(B553,'Analysis 1.3'!$AA$1:$AF$1454,5,FALSE)</f>
        <v>One time</v>
      </c>
      <c r="R553" t="str">
        <f>VLOOKUP(B553,'Analysis 1.3'!$AA$1:$AF$1454,6,FALSE)</f>
        <v>Lost</v>
      </c>
      <c r="S553">
        <f>VLOOKUP(B553,'Analysis 1.3'!$AA$1:$AF$1454,4,FALSE)</f>
        <v>310.0090277777781</v>
      </c>
    </row>
    <row r="554" spans="1:19" x14ac:dyDescent="0.3">
      <c r="A554">
        <v>484489</v>
      </c>
      <c r="B554">
        <v>439</v>
      </c>
      <c r="C554" s="1" t="s">
        <v>105</v>
      </c>
      <c r="D554" s="2">
        <v>45256.01666666667</v>
      </c>
      <c r="E554" t="s">
        <v>191</v>
      </c>
      <c r="F554" t="s">
        <v>29</v>
      </c>
      <c r="G554">
        <v>6346</v>
      </c>
      <c r="H554" t="str">
        <f>VLOOKUP(B554,'Customers (2)'!$A$1:$F$2501,2,0)</f>
        <v>Spain</v>
      </c>
      <c r="I554" t="str">
        <f>VLOOKUP(B554,'Customers (2)'!$A$1:$F$2501,3,0)</f>
        <v>M</v>
      </c>
      <c r="J554">
        <f>VLOOKUP(B554,'Customers (2)'!$A$1:$F$2501,4,0)</f>
        <v>74</v>
      </c>
      <c r="K554" t="str">
        <f>VLOOKUP(B554,'Customers (2)'!$A$1:$F$2501,5,0)</f>
        <v>A</v>
      </c>
      <c r="L554" t="str">
        <f>VLOOKUP(B554,'Customers (2)'!$A$1:$F$2501,6,0)</f>
        <v>Senior</v>
      </c>
      <c r="M554" t="str">
        <f t="shared" si="35"/>
        <v>November</v>
      </c>
      <c r="N554" t="str">
        <f t="shared" si="36"/>
        <v>Sunday</v>
      </c>
      <c r="O554" t="str">
        <f t="shared" si="37"/>
        <v>00:24:00</v>
      </c>
      <c r="P554">
        <f t="shared" si="38"/>
        <v>0</v>
      </c>
      <c r="Q554" t="str">
        <f>VLOOKUP(B554,'Analysis 1.3'!$AA$1:$AF$1454,5,FALSE)</f>
        <v>One time</v>
      </c>
      <c r="R554" t="str">
        <f>VLOOKUP(B554,'Analysis 1.3'!$AA$1:$AF$1454,6,FALSE)</f>
        <v>Recent</v>
      </c>
      <c r="S554">
        <f>VLOOKUP(B554,'Analysis 1.3'!$AA$1:$AF$1454,4,FALSE)</f>
        <v>35.965277777773736</v>
      </c>
    </row>
    <row r="555" spans="1:19" x14ac:dyDescent="0.3">
      <c r="A555">
        <v>421069</v>
      </c>
      <c r="B555">
        <v>440</v>
      </c>
      <c r="C555" s="1" t="s">
        <v>109</v>
      </c>
      <c r="D555" s="2">
        <v>45046.965277777781</v>
      </c>
      <c r="E555" t="s">
        <v>97</v>
      </c>
      <c r="F555" t="s">
        <v>7</v>
      </c>
      <c r="G555">
        <v>1791</v>
      </c>
      <c r="H555" t="str">
        <f>VLOOKUP(B555,'Customers (2)'!$A$1:$F$2501,2,0)</f>
        <v>Germany</v>
      </c>
      <c r="I555" t="str">
        <f>VLOOKUP(B555,'Customers (2)'!$A$1:$F$2501,3,0)</f>
        <v>M</v>
      </c>
      <c r="J555">
        <f>VLOOKUP(B555,'Customers (2)'!$A$1:$F$2501,4,0)</f>
        <v>83</v>
      </c>
      <c r="K555" t="str">
        <f>VLOOKUP(B555,'Customers (2)'!$A$1:$F$2501,5,0)</f>
        <v>A</v>
      </c>
      <c r="L555" t="str">
        <f>VLOOKUP(B555,'Customers (2)'!$A$1:$F$2501,6,0)</f>
        <v>Senior</v>
      </c>
      <c r="M555" t="str">
        <f t="shared" si="35"/>
        <v>April</v>
      </c>
      <c r="N555" t="str">
        <f t="shared" si="36"/>
        <v>Sunday</v>
      </c>
      <c r="O555" t="str">
        <f t="shared" si="37"/>
        <v>23:10:00</v>
      </c>
      <c r="P555">
        <f t="shared" si="38"/>
        <v>23</v>
      </c>
      <c r="Q555" t="str">
        <f>VLOOKUP(B555,'Analysis 1.3'!$AA$1:$AF$1454,5,FALSE)</f>
        <v>One time</v>
      </c>
      <c r="R555" t="str">
        <f>VLOOKUP(B555,'Analysis 1.3'!$AA$1:$AF$1454,6,FALSE)</f>
        <v>Lost</v>
      </c>
      <c r="S555">
        <f>VLOOKUP(B555,'Analysis 1.3'!$AA$1:$AF$1454,4,FALSE)</f>
        <v>245.01666666666279</v>
      </c>
    </row>
    <row r="556" spans="1:19" x14ac:dyDescent="0.3">
      <c r="A556">
        <v>1083336</v>
      </c>
      <c r="B556">
        <v>441</v>
      </c>
      <c r="C556" s="1" t="s">
        <v>99</v>
      </c>
      <c r="D556" s="3">
        <v>44976.004861111112</v>
      </c>
      <c r="E556" t="s">
        <v>98</v>
      </c>
      <c r="F556" t="s">
        <v>27</v>
      </c>
      <c r="G556">
        <v>5859</v>
      </c>
      <c r="H556" t="str">
        <f>VLOOKUP(B556,'Customers (2)'!$A$1:$F$2501,2,0)</f>
        <v>USA</v>
      </c>
      <c r="I556" t="str">
        <f>VLOOKUP(B556,'Customers (2)'!$A$1:$F$2501,3,0)</f>
        <v>M</v>
      </c>
      <c r="J556">
        <f>VLOOKUP(B556,'Customers (2)'!$A$1:$F$2501,4,0)</f>
        <v>77</v>
      </c>
      <c r="K556" t="str">
        <f>VLOOKUP(B556,'Customers (2)'!$A$1:$F$2501,5,0)</f>
        <v>A</v>
      </c>
      <c r="L556" t="str">
        <f>VLOOKUP(B556,'Customers (2)'!$A$1:$F$2501,6,0)</f>
        <v>Senior</v>
      </c>
      <c r="M556" t="str">
        <f t="shared" si="35"/>
        <v>February</v>
      </c>
      <c r="N556" t="str">
        <f t="shared" si="36"/>
        <v>Sunday</v>
      </c>
      <c r="O556" t="str">
        <f t="shared" si="37"/>
        <v>00:07:00</v>
      </c>
      <c r="P556">
        <f t="shared" si="38"/>
        <v>0</v>
      </c>
      <c r="Q556" t="str">
        <f>VLOOKUP(B556,'Analysis 1.3'!$AA$1:$AF$1454,5,FALSE)</f>
        <v>Repeat</v>
      </c>
      <c r="R556" t="str">
        <f>VLOOKUP(B556,'Analysis 1.3'!$AA$1:$AF$1454,6,FALSE)</f>
        <v>Passive</v>
      </c>
      <c r="S556">
        <f>VLOOKUP(B556,'Analysis 1.3'!$AA$1:$AF$1454,4,FALSE)</f>
        <v>170.94861111111095</v>
      </c>
    </row>
    <row r="557" spans="1:19" x14ac:dyDescent="0.3">
      <c r="A557">
        <v>1595227</v>
      </c>
      <c r="B557">
        <v>441</v>
      </c>
      <c r="C557" s="1" t="s">
        <v>99</v>
      </c>
      <c r="D557" s="3">
        <v>45121.033333333333</v>
      </c>
      <c r="E557" t="s">
        <v>191</v>
      </c>
      <c r="F557" t="s">
        <v>65</v>
      </c>
      <c r="G557">
        <v>4974</v>
      </c>
      <c r="H557" t="str">
        <f>VLOOKUP(B557,'Customers (2)'!$A$1:$F$2501,2,0)</f>
        <v>USA</v>
      </c>
      <c r="I557" t="str">
        <f>VLOOKUP(B557,'Customers (2)'!$A$1:$F$2501,3,0)</f>
        <v>M</v>
      </c>
      <c r="J557">
        <f>VLOOKUP(B557,'Customers (2)'!$A$1:$F$2501,4,0)</f>
        <v>77</v>
      </c>
      <c r="K557" t="str">
        <f>VLOOKUP(B557,'Customers (2)'!$A$1:$F$2501,5,0)</f>
        <v>A</v>
      </c>
      <c r="L557" t="str">
        <f>VLOOKUP(B557,'Customers (2)'!$A$1:$F$2501,6,0)</f>
        <v>Senior</v>
      </c>
      <c r="M557" t="str">
        <f t="shared" si="35"/>
        <v>July</v>
      </c>
      <c r="N557" t="str">
        <f t="shared" si="36"/>
        <v>Friday</v>
      </c>
      <c r="O557" t="str">
        <f t="shared" si="37"/>
        <v>00:48:00</v>
      </c>
      <c r="P557">
        <f t="shared" si="38"/>
        <v>0</v>
      </c>
      <c r="Q557" t="str">
        <f>VLOOKUP(B557,'Analysis 1.3'!$AA$1:$AF$1454,5,FALSE)</f>
        <v>Repeat</v>
      </c>
      <c r="R557" t="str">
        <f>VLOOKUP(B557,'Analysis 1.3'!$AA$1:$AF$1454,6,FALSE)</f>
        <v>Passive</v>
      </c>
      <c r="S557">
        <f>VLOOKUP(B557,'Analysis 1.3'!$AA$1:$AF$1454,4,FALSE)</f>
        <v>170.94861111111095</v>
      </c>
    </row>
    <row r="558" spans="1:19" x14ac:dyDescent="0.3">
      <c r="A558">
        <v>588548</v>
      </c>
      <c r="B558">
        <v>442</v>
      </c>
      <c r="C558" s="1" t="s">
        <v>99</v>
      </c>
      <c r="D558" s="2">
        <v>45002.029166666667</v>
      </c>
      <c r="E558" t="s">
        <v>191</v>
      </c>
      <c r="F558" t="s">
        <v>27</v>
      </c>
      <c r="G558">
        <v>4334</v>
      </c>
      <c r="H558" t="str">
        <f>VLOOKUP(B558,'Customers (2)'!$A$1:$F$2501,2,0)</f>
        <v>USA</v>
      </c>
      <c r="I558" t="str">
        <f>VLOOKUP(B558,'Customers (2)'!$A$1:$F$2501,3,0)</f>
        <v>M</v>
      </c>
      <c r="J558">
        <f>VLOOKUP(B558,'Customers (2)'!$A$1:$F$2501,4,0)</f>
        <v>62</v>
      </c>
      <c r="K558" t="str">
        <f>VLOOKUP(B558,'Customers (2)'!$A$1:$F$2501,5,0)</f>
        <v>A</v>
      </c>
      <c r="L558" t="str">
        <f>VLOOKUP(B558,'Customers (2)'!$A$1:$F$2501,6,0)</f>
        <v>Senior</v>
      </c>
      <c r="M558" t="str">
        <f t="shared" si="35"/>
        <v>March</v>
      </c>
      <c r="N558" t="str">
        <f t="shared" si="36"/>
        <v>Friday</v>
      </c>
      <c r="O558" t="str">
        <f t="shared" si="37"/>
        <v>00:42:00</v>
      </c>
      <c r="P558">
        <f t="shared" si="38"/>
        <v>0</v>
      </c>
      <c r="Q558" t="str">
        <f>VLOOKUP(B558,'Analysis 1.3'!$AA$1:$AF$1454,5,FALSE)</f>
        <v>Repeat</v>
      </c>
      <c r="R558" t="str">
        <f>VLOOKUP(B558,'Analysis 1.3'!$AA$1:$AF$1454,6,FALSE)</f>
        <v>Passive</v>
      </c>
      <c r="S558">
        <f>VLOOKUP(B558,'Analysis 1.3'!$AA$1:$AF$1454,4,FALSE)</f>
        <v>149.94444444444525</v>
      </c>
    </row>
    <row r="559" spans="1:19" x14ac:dyDescent="0.3">
      <c r="A559">
        <v>692962</v>
      </c>
      <c r="B559">
        <v>442</v>
      </c>
      <c r="C559" s="1" t="s">
        <v>99</v>
      </c>
      <c r="D559" s="3">
        <v>45124.021527777775</v>
      </c>
      <c r="E559" t="s">
        <v>98</v>
      </c>
      <c r="F559" t="s">
        <v>72</v>
      </c>
      <c r="G559">
        <v>1328</v>
      </c>
      <c r="H559" t="str">
        <f>VLOOKUP(B559,'Customers (2)'!$A$1:$F$2501,2,0)</f>
        <v>USA</v>
      </c>
      <c r="I559" t="str">
        <f>VLOOKUP(B559,'Customers (2)'!$A$1:$F$2501,3,0)</f>
        <v>M</v>
      </c>
      <c r="J559">
        <f>VLOOKUP(B559,'Customers (2)'!$A$1:$F$2501,4,0)</f>
        <v>62</v>
      </c>
      <c r="K559" t="str">
        <f>VLOOKUP(B559,'Customers (2)'!$A$1:$F$2501,5,0)</f>
        <v>A</v>
      </c>
      <c r="L559" t="str">
        <f>VLOOKUP(B559,'Customers (2)'!$A$1:$F$2501,6,0)</f>
        <v>Senior</v>
      </c>
      <c r="M559" t="str">
        <f t="shared" si="35"/>
        <v>July</v>
      </c>
      <c r="N559" t="str">
        <f t="shared" si="36"/>
        <v>Monday</v>
      </c>
      <c r="O559" t="str">
        <f t="shared" si="37"/>
        <v>00:31:00</v>
      </c>
      <c r="P559">
        <f t="shared" si="38"/>
        <v>0</v>
      </c>
      <c r="Q559" t="str">
        <f>VLOOKUP(B559,'Analysis 1.3'!$AA$1:$AF$1454,5,FALSE)</f>
        <v>Repeat</v>
      </c>
      <c r="R559" t="str">
        <f>VLOOKUP(B559,'Analysis 1.3'!$AA$1:$AF$1454,6,FALSE)</f>
        <v>Passive</v>
      </c>
      <c r="S559">
        <f>VLOOKUP(B559,'Analysis 1.3'!$AA$1:$AF$1454,4,FALSE)</f>
        <v>149.94444444444525</v>
      </c>
    </row>
    <row r="560" spans="1:19" x14ac:dyDescent="0.3">
      <c r="A560">
        <v>935674</v>
      </c>
      <c r="B560">
        <v>442</v>
      </c>
      <c r="C560" s="1" t="s">
        <v>99</v>
      </c>
      <c r="D560" s="3">
        <v>45142.037499999999</v>
      </c>
      <c r="E560" t="s">
        <v>96</v>
      </c>
      <c r="F560" t="s">
        <v>34</v>
      </c>
      <c r="G560">
        <v>5395</v>
      </c>
      <c r="H560" t="str">
        <f>VLOOKUP(B560,'Customers (2)'!$A$1:$F$2501,2,0)</f>
        <v>USA</v>
      </c>
      <c r="I560" t="str">
        <f>VLOOKUP(B560,'Customers (2)'!$A$1:$F$2501,3,0)</f>
        <v>M</v>
      </c>
      <c r="J560">
        <f>VLOOKUP(B560,'Customers (2)'!$A$1:$F$2501,4,0)</f>
        <v>62</v>
      </c>
      <c r="K560" t="str">
        <f>VLOOKUP(B560,'Customers (2)'!$A$1:$F$2501,5,0)</f>
        <v>A</v>
      </c>
      <c r="L560" t="str">
        <f>VLOOKUP(B560,'Customers (2)'!$A$1:$F$2501,6,0)</f>
        <v>Senior</v>
      </c>
      <c r="M560" t="str">
        <f t="shared" si="35"/>
        <v>August</v>
      </c>
      <c r="N560" t="str">
        <f t="shared" si="36"/>
        <v>Friday</v>
      </c>
      <c r="O560" t="str">
        <f t="shared" si="37"/>
        <v>00:54:00</v>
      </c>
      <c r="P560">
        <f t="shared" si="38"/>
        <v>0</v>
      </c>
      <c r="Q560" t="str">
        <f>VLOOKUP(B560,'Analysis 1.3'!$AA$1:$AF$1454,5,FALSE)</f>
        <v>Repeat</v>
      </c>
      <c r="R560" t="str">
        <f>VLOOKUP(B560,'Analysis 1.3'!$AA$1:$AF$1454,6,FALSE)</f>
        <v>Passive</v>
      </c>
      <c r="S560">
        <f>VLOOKUP(B560,'Analysis 1.3'!$AA$1:$AF$1454,4,FALSE)</f>
        <v>149.94444444444525</v>
      </c>
    </row>
    <row r="561" spans="1:19" x14ac:dyDescent="0.3">
      <c r="A561">
        <v>1018548</v>
      </c>
      <c r="B561">
        <v>442</v>
      </c>
      <c r="C561" s="1" t="s">
        <v>99</v>
      </c>
      <c r="D561" s="3">
        <v>44992.974999999999</v>
      </c>
      <c r="E561" t="s">
        <v>97</v>
      </c>
      <c r="F561" t="s">
        <v>16</v>
      </c>
      <c r="G561">
        <v>8622</v>
      </c>
      <c r="H561" t="str">
        <f>VLOOKUP(B561,'Customers (2)'!$A$1:$F$2501,2,0)</f>
        <v>USA</v>
      </c>
      <c r="I561" t="str">
        <f>VLOOKUP(B561,'Customers (2)'!$A$1:$F$2501,3,0)</f>
        <v>M</v>
      </c>
      <c r="J561">
        <f>VLOOKUP(B561,'Customers (2)'!$A$1:$F$2501,4,0)</f>
        <v>62</v>
      </c>
      <c r="K561" t="str">
        <f>VLOOKUP(B561,'Customers (2)'!$A$1:$F$2501,5,0)</f>
        <v>A</v>
      </c>
      <c r="L561" t="str">
        <f>VLOOKUP(B561,'Customers (2)'!$A$1:$F$2501,6,0)</f>
        <v>Senior</v>
      </c>
      <c r="M561" t="str">
        <f t="shared" si="35"/>
        <v>March</v>
      </c>
      <c r="N561" t="str">
        <f t="shared" si="36"/>
        <v>Tuesday</v>
      </c>
      <c r="O561" t="str">
        <f t="shared" si="37"/>
        <v>23:24:00</v>
      </c>
      <c r="P561">
        <f t="shared" si="38"/>
        <v>23</v>
      </c>
      <c r="Q561" t="str">
        <f>VLOOKUP(B561,'Analysis 1.3'!$AA$1:$AF$1454,5,FALSE)</f>
        <v>Repeat</v>
      </c>
      <c r="R561" t="str">
        <f>VLOOKUP(B561,'Analysis 1.3'!$AA$1:$AF$1454,6,FALSE)</f>
        <v>Passive</v>
      </c>
      <c r="S561">
        <f>VLOOKUP(B561,'Analysis 1.3'!$AA$1:$AF$1454,4,FALSE)</f>
        <v>149.94444444444525</v>
      </c>
    </row>
    <row r="562" spans="1:19" x14ac:dyDescent="0.3">
      <c r="A562">
        <v>139611</v>
      </c>
      <c r="B562">
        <v>444</v>
      </c>
      <c r="C562" s="1" t="s">
        <v>105</v>
      </c>
      <c r="D562" s="2">
        <v>45220.052083333336</v>
      </c>
      <c r="E562" t="s">
        <v>97</v>
      </c>
      <c r="F562" t="s">
        <v>40</v>
      </c>
      <c r="G562">
        <v>6827</v>
      </c>
      <c r="H562" t="str">
        <f>VLOOKUP(B562,'Customers (2)'!$A$1:$F$2501,2,0)</f>
        <v>Spain</v>
      </c>
      <c r="I562" t="str">
        <f>VLOOKUP(B562,'Customers (2)'!$A$1:$F$2501,3,0)</f>
        <v>F</v>
      </c>
      <c r="J562">
        <f>VLOOKUP(B562,'Customers (2)'!$A$1:$F$2501,4,0)</f>
        <v>23</v>
      </c>
      <c r="K562" t="str">
        <f>VLOOKUP(B562,'Customers (2)'!$A$1:$F$2501,5,0)</f>
        <v>A</v>
      </c>
      <c r="L562" t="str">
        <f>VLOOKUP(B562,'Customers (2)'!$A$1:$F$2501,6,0)</f>
        <v>Young</v>
      </c>
      <c r="M562" t="str">
        <f t="shared" si="35"/>
        <v>October</v>
      </c>
      <c r="N562" t="str">
        <f t="shared" si="36"/>
        <v>Saturday</v>
      </c>
      <c r="O562" t="str">
        <f t="shared" si="37"/>
        <v>01:15:00</v>
      </c>
      <c r="P562">
        <f t="shared" si="38"/>
        <v>1</v>
      </c>
      <c r="Q562" t="str">
        <f>VLOOKUP(B562,'Analysis 1.3'!$AA$1:$AF$1454,5,FALSE)</f>
        <v>Repeat</v>
      </c>
      <c r="R562" t="str">
        <f>VLOOKUP(B562,'Analysis 1.3'!$AA$1:$AF$1454,6,FALSE)</f>
        <v>Recent</v>
      </c>
      <c r="S562">
        <f>VLOOKUP(B562,'Analysis 1.3'!$AA$1:$AF$1454,4,FALSE)</f>
        <v>71.929861111108039</v>
      </c>
    </row>
    <row r="563" spans="1:19" x14ac:dyDescent="0.3">
      <c r="A563">
        <v>687364</v>
      </c>
      <c r="B563">
        <v>444</v>
      </c>
      <c r="C563" s="1" t="s">
        <v>105</v>
      </c>
      <c r="D563" s="3">
        <v>45153.986111111109</v>
      </c>
      <c r="E563" t="s">
        <v>98</v>
      </c>
      <c r="F563" t="s">
        <v>27</v>
      </c>
      <c r="G563">
        <v>4487</v>
      </c>
      <c r="H563" t="str">
        <f>VLOOKUP(B563,'Customers (2)'!$A$1:$F$2501,2,0)</f>
        <v>Spain</v>
      </c>
      <c r="I563" t="str">
        <f>VLOOKUP(B563,'Customers (2)'!$A$1:$F$2501,3,0)</f>
        <v>F</v>
      </c>
      <c r="J563">
        <f>VLOOKUP(B563,'Customers (2)'!$A$1:$F$2501,4,0)</f>
        <v>23</v>
      </c>
      <c r="K563" t="str">
        <f>VLOOKUP(B563,'Customers (2)'!$A$1:$F$2501,5,0)</f>
        <v>A</v>
      </c>
      <c r="L563" t="str">
        <f>VLOOKUP(B563,'Customers (2)'!$A$1:$F$2501,6,0)</f>
        <v>Young</v>
      </c>
      <c r="M563" t="str">
        <f t="shared" si="35"/>
        <v>August</v>
      </c>
      <c r="N563" t="str">
        <f t="shared" si="36"/>
        <v>Tuesday</v>
      </c>
      <c r="O563" t="str">
        <f t="shared" si="37"/>
        <v>23:40:00</v>
      </c>
      <c r="P563">
        <f t="shared" si="38"/>
        <v>23</v>
      </c>
      <c r="Q563" t="str">
        <f>VLOOKUP(B563,'Analysis 1.3'!$AA$1:$AF$1454,5,FALSE)</f>
        <v>Repeat</v>
      </c>
      <c r="R563" t="str">
        <f>VLOOKUP(B563,'Analysis 1.3'!$AA$1:$AF$1454,6,FALSE)</f>
        <v>Recent</v>
      </c>
      <c r="S563">
        <f>VLOOKUP(B563,'Analysis 1.3'!$AA$1:$AF$1454,4,FALSE)</f>
        <v>71.929861111108039</v>
      </c>
    </row>
    <row r="564" spans="1:19" x14ac:dyDescent="0.3">
      <c r="A564">
        <v>849992</v>
      </c>
      <c r="B564">
        <v>445</v>
      </c>
      <c r="C564" s="1" t="s">
        <v>99</v>
      </c>
      <c r="D564" s="3">
        <v>44940.959027777775</v>
      </c>
      <c r="E564" t="s">
        <v>191</v>
      </c>
      <c r="F564" t="s">
        <v>34</v>
      </c>
      <c r="G564">
        <v>4522</v>
      </c>
      <c r="H564" t="str">
        <f>VLOOKUP(B564,'Customers (2)'!$A$1:$F$2501,2,0)</f>
        <v>USA</v>
      </c>
      <c r="I564" t="str">
        <f>VLOOKUP(B564,'Customers (2)'!$A$1:$F$2501,3,0)</f>
        <v>F</v>
      </c>
      <c r="J564">
        <f>VLOOKUP(B564,'Customers (2)'!$A$1:$F$2501,4,0)</f>
        <v>47</v>
      </c>
      <c r="K564" t="str">
        <f>VLOOKUP(B564,'Customers (2)'!$A$1:$F$2501,5,0)</f>
        <v>A</v>
      </c>
      <c r="L564" t="str">
        <f>VLOOKUP(B564,'Customers (2)'!$A$1:$F$2501,6,0)</f>
        <v>Middle</v>
      </c>
      <c r="M564" t="str">
        <f t="shared" si="35"/>
        <v>January</v>
      </c>
      <c r="N564" t="str">
        <f t="shared" si="36"/>
        <v>Saturday</v>
      </c>
      <c r="O564" t="str">
        <f t="shared" si="37"/>
        <v>23:01:00</v>
      </c>
      <c r="P564">
        <f t="shared" si="38"/>
        <v>23</v>
      </c>
      <c r="Q564" t="str">
        <f>VLOOKUP(B564,'Analysis 1.3'!$AA$1:$AF$1454,5,FALSE)</f>
        <v>One time</v>
      </c>
      <c r="R564" t="str">
        <f>VLOOKUP(B564,'Analysis 1.3'!$AA$1:$AF$1454,6,FALSE)</f>
        <v>Lost</v>
      </c>
      <c r="S564">
        <f>VLOOKUP(B564,'Analysis 1.3'!$AA$1:$AF$1454,4,FALSE)</f>
        <v>351.02291666666861</v>
      </c>
    </row>
    <row r="565" spans="1:19" x14ac:dyDescent="0.3">
      <c r="A565">
        <v>20076</v>
      </c>
      <c r="B565">
        <v>446</v>
      </c>
      <c r="C565" s="1" t="s">
        <v>99</v>
      </c>
      <c r="D565" s="2">
        <v>45001.972222222219</v>
      </c>
      <c r="E565" t="s">
        <v>98</v>
      </c>
      <c r="F565" t="s">
        <v>30</v>
      </c>
      <c r="G565">
        <v>2311</v>
      </c>
      <c r="H565" t="str">
        <f>VLOOKUP(B565,'Customers (2)'!$A$1:$F$2501,2,0)</f>
        <v>USA</v>
      </c>
      <c r="I565" t="str">
        <f>VLOOKUP(B565,'Customers (2)'!$A$1:$F$2501,3,0)</f>
        <v>M</v>
      </c>
      <c r="J565">
        <f>VLOOKUP(B565,'Customers (2)'!$A$1:$F$2501,4,0)</f>
        <v>67</v>
      </c>
      <c r="K565" t="str">
        <f>VLOOKUP(B565,'Customers (2)'!$A$1:$F$2501,5,0)</f>
        <v>A</v>
      </c>
      <c r="L565" t="str">
        <f>VLOOKUP(B565,'Customers (2)'!$A$1:$F$2501,6,0)</f>
        <v>Senior</v>
      </c>
      <c r="M565" t="str">
        <f t="shared" si="35"/>
        <v>March</v>
      </c>
      <c r="N565" t="str">
        <f t="shared" si="36"/>
        <v>Thursday</v>
      </c>
      <c r="O565" t="str">
        <f t="shared" si="37"/>
        <v>23:20:00</v>
      </c>
      <c r="P565">
        <f t="shared" si="38"/>
        <v>23</v>
      </c>
      <c r="Q565" t="str">
        <f>VLOOKUP(B565,'Analysis 1.3'!$AA$1:$AF$1454,5,FALSE)</f>
        <v>Repeat</v>
      </c>
      <c r="R565" t="str">
        <f>VLOOKUP(B565,'Analysis 1.3'!$AA$1:$AF$1454,6,FALSE)</f>
        <v>Recent</v>
      </c>
      <c r="S565">
        <f>VLOOKUP(B565,'Analysis 1.3'!$AA$1:$AF$1454,4,FALSE)</f>
        <v>50.947222222224809</v>
      </c>
    </row>
    <row r="566" spans="1:19" x14ac:dyDescent="0.3">
      <c r="A566">
        <v>170058</v>
      </c>
      <c r="B566">
        <v>446</v>
      </c>
      <c r="C566" s="1" t="s">
        <v>99</v>
      </c>
      <c r="D566" s="2">
        <v>45241.034722222219</v>
      </c>
      <c r="E566" t="s">
        <v>97</v>
      </c>
      <c r="F566" t="s">
        <v>10</v>
      </c>
      <c r="G566">
        <v>8184</v>
      </c>
      <c r="H566" t="str">
        <f>VLOOKUP(B566,'Customers (2)'!$A$1:$F$2501,2,0)</f>
        <v>USA</v>
      </c>
      <c r="I566" t="str">
        <f>VLOOKUP(B566,'Customers (2)'!$A$1:$F$2501,3,0)</f>
        <v>M</v>
      </c>
      <c r="J566">
        <f>VLOOKUP(B566,'Customers (2)'!$A$1:$F$2501,4,0)</f>
        <v>67</v>
      </c>
      <c r="K566" t="str">
        <f>VLOOKUP(B566,'Customers (2)'!$A$1:$F$2501,5,0)</f>
        <v>A</v>
      </c>
      <c r="L566" t="str">
        <f>VLOOKUP(B566,'Customers (2)'!$A$1:$F$2501,6,0)</f>
        <v>Senior</v>
      </c>
      <c r="M566" t="str">
        <f t="shared" si="35"/>
        <v>November</v>
      </c>
      <c r="N566" t="str">
        <f t="shared" si="36"/>
        <v>Saturday</v>
      </c>
      <c r="O566" t="str">
        <f t="shared" si="37"/>
        <v>00:50:00</v>
      </c>
      <c r="P566">
        <f t="shared" si="38"/>
        <v>0</v>
      </c>
      <c r="Q566" t="str">
        <f>VLOOKUP(B566,'Analysis 1.3'!$AA$1:$AF$1454,5,FALSE)</f>
        <v>Repeat</v>
      </c>
      <c r="R566" t="str">
        <f>VLOOKUP(B566,'Analysis 1.3'!$AA$1:$AF$1454,6,FALSE)</f>
        <v>Recent</v>
      </c>
      <c r="S566">
        <f>VLOOKUP(B566,'Analysis 1.3'!$AA$1:$AF$1454,4,FALSE)</f>
        <v>50.947222222224809</v>
      </c>
    </row>
    <row r="567" spans="1:19" x14ac:dyDescent="0.3">
      <c r="A567">
        <v>619879</v>
      </c>
      <c r="B567">
        <v>446</v>
      </c>
      <c r="C567" s="1" t="s">
        <v>99</v>
      </c>
      <c r="D567" s="2">
        <v>44937.056944444441</v>
      </c>
      <c r="E567" t="s">
        <v>96</v>
      </c>
      <c r="F567" t="s">
        <v>45</v>
      </c>
      <c r="G567">
        <v>2645</v>
      </c>
      <c r="H567" t="str">
        <f>VLOOKUP(B567,'Customers (2)'!$A$1:$F$2501,2,0)</f>
        <v>USA</v>
      </c>
      <c r="I567" t="str">
        <f>VLOOKUP(B567,'Customers (2)'!$A$1:$F$2501,3,0)</f>
        <v>M</v>
      </c>
      <c r="J567">
        <f>VLOOKUP(B567,'Customers (2)'!$A$1:$F$2501,4,0)</f>
        <v>67</v>
      </c>
      <c r="K567" t="str">
        <f>VLOOKUP(B567,'Customers (2)'!$A$1:$F$2501,5,0)</f>
        <v>A</v>
      </c>
      <c r="L567" t="str">
        <f>VLOOKUP(B567,'Customers (2)'!$A$1:$F$2501,6,0)</f>
        <v>Senior</v>
      </c>
      <c r="M567" t="str">
        <f t="shared" si="35"/>
        <v>January</v>
      </c>
      <c r="N567" t="str">
        <f t="shared" si="36"/>
        <v>Wednesday</v>
      </c>
      <c r="O567" t="str">
        <f t="shared" si="37"/>
        <v>01:22:00</v>
      </c>
      <c r="P567">
        <f t="shared" si="38"/>
        <v>1</v>
      </c>
      <c r="Q567" t="str">
        <f>VLOOKUP(B567,'Analysis 1.3'!$AA$1:$AF$1454,5,FALSE)</f>
        <v>Repeat</v>
      </c>
      <c r="R567" t="str">
        <f>VLOOKUP(B567,'Analysis 1.3'!$AA$1:$AF$1454,6,FALSE)</f>
        <v>Recent</v>
      </c>
      <c r="S567">
        <f>VLOOKUP(B567,'Analysis 1.3'!$AA$1:$AF$1454,4,FALSE)</f>
        <v>50.947222222224809</v>
      </c>
    </row>
    <row r="568" spans="1:19" x14ac:dyDescent="0.3">
      <c r="A568">
        <v>685841</v>
      </c>
      <c r="B568">
        <v>446</v>
      </c>
      <c r="C568" s="1" t="s">
        <v>99</v>
      </c>
      <c r="D568" s="3">
        <v>45201.955555555556</v>
      </c>
      <c r="E568" t="s">
        <v>97</v>
      </c>
      <c r="F568" t="s">
        <v>51</v>
      </c>
      <c r="G568">
        <v>7514</v>
      </c>
      <c r="H568" t="str">
        <f>VLOOKUP(B568,'Customers (2)'!$A$1:$F$2501,2,0)</f>
        <v>USA</v>
      </c>
      <c r="I568" t="str">
        <f>VLOOKUP(B568,'Customers (2)'!$A$1:$F$2501,3,0)</f>
        <v>M</v>
      </c>
      <c r="J568">
        <f>VLOOKUP(B568,'Customers (2)'!$A$1:$F$2501,4,0)</f>
        <v>67</v>
      </c>
      <c r="K568" t="str">
        <f>VLOOKUP(B568,'Customers (2)'!$A$1:$F$2501,5,0)</f>
        <v>A</v>
      </c>
      <c r="L568" t="str">
        <f>VLOOKUP(B568,'Customers (2)'!$A$1:$F$2501,6,0)</f>
        <v>Senior</v>
      </c>
      <c r="M568" t="str">
        <f t="shared" si="35"/>
        <v>October</v>
      </c>
      <c r="N568" t="str">
        <f t="shared" si="36"/>
        <v>Monday</v>
      </c>
      <c r="O568" t="str">
        <f t="shared" si="37"/>
        <v>22:56:00</v>
      </c>
      <c r="P568">
        <f t="shared" si="38"/>
        <v>22</v>
      </c>
      <c r="Q568" t="str">
        <f>VLOOKUP(B568,'Analysis 1.3'!$AA$1:$AF$1454,5,FALSE)</f>
        <v>Repeat</v>
      </c>
      <c r="R568" t="str">
        <f>VLOOKUP(B568,'Analysis 1.3'!$AA$1:$AF$1454,6,FALSE)</f>
        <v>Recent</v>
      </c>
      <c r="S568">
        <f>VLOOKUP(B568,'Analysis 1.3'!$AA$1:$AF$1454,4,FALSE)</f>
        <v>50.947222222224809</v>
      </c>
    </row>
    <row r="569" spans="1:19" x14ac:dyDescent="0.3">
      <c r="A569">
        <v>1311758</v>
      </c>
      <c r="B569">
        <v>446</v>
      </c>
      <c r="C569" s="1" t="s">
        <v>99</v>
      </c>
      <c r="D569" s="3">
        <v>45229.03125</v>
      </c>
      <c r="E569" t="s">
        <v>191</v>
      </c>
      <c r="F569" t="s">
        <v>58</v>
      </c>
      <c r="G569">
        <v>7083</v>
      </c>
      <c r="H569" t="str">
        <f>VLOOKUP(B569,'Customers (2)'!$A$1:$F$2501,2,0)</f>
        <v>USA</v>
      </c>
      <c r="I569" t="str">
        <f>VLOOKUP(B569,'Customers (2)'!$A$1:$F$2501,3,0)</f>
        <v>M</v>
      </c>
      <c r="J569">
        <f>VLOOKUP(B569,'Customers (2)'!$A$1:$F$2501,4,0)</f>
        <v>67</v>
      </c>
      <c r="K569" t="str">
        <f>VLOOKUP(B569,'Customers (2)'!$A$1:$F$2501,5,0)</f>
        <v>A</v>
      </c>
      <c r="L569" t="str">
        <f>VLOOKUP(B569,'Customers (2)'!$A$1:$F$2501,6,0)</f>
        <v>Senior</v>
      </c>
      <c r="M569" t="str">
        <f t="shared" si="35"/>
        <v>October</v>
      </c>
      <c r="N569" t="str">
        <f t="shared" si="36"/>
        <v>Monday</v>
      </c>
      <c r="O569" t="str">
        <f t="shared" si="37"/>
        <v>00:45:00</v>
      </c>
      <c r="P569">
        <f t="shared" si="38"/>
        <v>0</v>
      </c>
      <c r="Q569" t="str">
        <f>VLOOKUP(B569,'Analysis 1.3'!$AA$1:$AF$1454,5,FALSE)</f>
        <v>Repeat</v>
      </c>
      <c r="R569" t="str">
        <f>VLOOKUP(B569,'Analysis 1.3'!$AA$1:$AF$1454,6,FALSE)</f>
        <v>Recent</v>
      </c>
      <c r="S569">
        <f>VLOOKUP(B569,'Analysis 1.3'!$AA$1:$AF$1454,4,FALSE)</f>
        <v>50.947222222224809</v>
      </c>
    </row>
    <row r="570" spans="1:19" x14ac:dyDescent="0.3">
      <c r="A570">
        <v>783763</v>
      </c>
      <c r="B570">
        <v>447</v>
      </c>
      <c r="C570" s="1" t="s">
        <v>99</v>
      </c>
      <c r="D570" s="3">
        <v>45127.063888888886</v>
      </c>
      <c r="E570" t="s">
        <v>97</v>
      </c>
      <c r="F570" t="s">
        <v>89</v>
      </c>
      <c r="G570">
        <v>3794</v>
      </c>
      <c r="H570" t="str">
        <f>VLOOKUP(B570,'Customers (2)'!$A$1:$F$2501,2,0)</f>
        <v>USA</v>
      </c>
      <c r="I570" t="str">
        <f>VLOOKUP(B570,'Customers (2)'!$A$1:$F$2501,3,0)</f>
        <v>F</v>
      </c>
      <c r="J570">
        <f>VLOOKUP(B570,'Customers (2)'!$A$1:$F$2501,4,0)</f>
        <v>77</v>
      </c>
      <c r="K570" t="str">
        <f>VLOOKUP(B570,'Customers (2)'!$A$1:$F$2501,5,0)</f>
        <v>A</v>
      </c>
      <c r="L570" t="str">
        <f>VLOOKUP(B570,'Customers (2)'!$A$1:$F$2501,6,0)</f>
        <v>Senior</v>
      </c>
      <c r="M570" t="str">
        <f t="shared" si="35"/>
        <v>July</v>
      </c>
      <c r="N570" t="str">
        <f t="shared" si="36"/>
        <v>Thursday</v>
      </c>
      <c r="O570" t="str">
        <f t="shared" si="37"/>
        <v>01:32:00</v>
      </c>
      <c r="P570">
        <f t="shared" si="38"/>
        <v>1</v>
      </c>
      <c r="Q570" t="str">
        <f>VLOOKUP(B570,'Analysis 1.3'!$AA$1:$AF$1454,5,FALSE)</f>
        <v>One time</v>
      </c>
      <c r="R570" t="str">
        <f>VLOOKUP(B570,'Analysis 1.3'!$AA$1:$AF$1454,6,FALSE)</f>
        <v>Passive</v>
      </c>
      <c r="S570">
        <f>VLOOKUP(B570,'Analysis 1.3'!$AA$1:$AF$1454,4,FALSE)</f>
        <v>164.91805555555766</v>
      </c>
    </row>
    <row r="571" spans="1:19" x14ac:dyDescent="0.3">
      <c r="A571">
        <v>918347</v>
      </c>
      <c r="B571">
        <v>449</v>
      </c>
      <c r="C571" s="1" t="s">
        <v>99</v>
      </c>
      <c r="D571" s="3">
        <v>45140.990972222222</v>
      </c>
      <c r="E571" t="s">
        <v>98</v>
      </c>
      <c r="F571" t="s">
        <v>52</v>
      </c>
      <c r="G571">
        <v>1241</v>
      </c>
      <c r="H571" t="str">
        <f>VLOOKUP(B571,'Customers (2)'!$A$1:$F$2501,2,0)</f>
        <v>USA</v>
      </c>
      <c r="I571" t="str">
        <f>VLOOKUP(B571,'Customers (2)'!$A$1:$F$2501,3,0)</f>
        <v>M</v>
      </c>
      <c r="J571">
        <f>VLOOKUP(B571,'Customers (2)'!$A$1:$F$2501,4,0)</f>
        <v>53</v>
      </c>
      <c r="K571" t="str">
        <f>VLOOKUP(B571,'Customers (2)'!$A$1:$F$2501,5,0)</f>
        <v>A</v>
      </c>
      <c r="L571" t="str">
        <f>VLOOKUP(B571,'Customers (2)'!$A$1:$F$2501,6,0)</f>
        <v>Middle</v>
      </c>
      <c r="M571" t="str">
        <f t="shared" si="35"/>
        <v>August</v>
      </c>
      <c r="N571" t="str">
        <f t="shared" si="36"/>
        <v>Wednesday</v>
      </c>
      <c r="O571" t="str">
        <f t="shared" si="37"/>
        <v>23:47:00</v>
      </c>
      <c r="P571">
        <f t="shared" si="38"/>
        <v>23</v>
      </c>
      <c r="Q571" t="str">
        <f>VLOOKUP(B571,'Analysis 1.3'!$AA$1:$AF$1454,5,FALSE)</f>
        <v>One time</v>
      </c>
      <c r="R571" t="str">
        <f>VLOOKUP(B571,'Analysis 1.3'!$AA$1:$AF$1454,6,FALSE)</f>
        <v>Passive</v>
      </c>
      <c r="S571">
        <f>VLOOKUP(B571,'Analysis 1.3'!$AA$1:$AF$1454,4,FALSE)</f>
        <v>150.9909722222219</v>
      </c>
    </row>
    <row r="572" spans="1:19" x14ac:dyDescent="0.3">
      <c r="A572">
        <v>1271264</v>
      </c>
      <c r="B572">
        <v>450</v>
      </c>
      <c r="C572" s="1" t="s">
        <v>107</v>
      </c>
      <c r="D572" s="3">
        <v>45198.050694444442</v>
      </c>
      <c r="E572" t="s">
        <v>98</v>
      </c>
      <c r="F572" t="s">
        <v>92</v>
      </c>
      <c r="G572">
        <v>2686</v>
      </c>
      <c r="H572" t="str">
        <f>VLOOKUP(B572,'Customers (2)'!$A$1:$F$2501,2,0)</f>
        <v>Italy</v>
      </c>
      <c r="I572" t="str">
        <f>VLOOKUP(B572,'Customers (2)'!$A$1:$F$2501,3,0)</f>
        <v>F</v>
      </c>
      <c r="J572">
        <f>VLOOKUP(B572,'Customers (2)'!$A$1:$F$2501,4,0)</f>
        <v>53</v>
      </c>
      <c r="K572" t="str">
        <f>VLOOKUP(B572,'Customers (2)'!$A$1:$F$2501,5,0)</f>
        <v>A</v>
      </c>
      <c r="L572" t="str">
        <f>VLOOKUP(B572,'Customers (2)'!$A$1:$F$2501,6,0)</f>
        <v>Middle</v>
      </c>
      <c r="M572" t="str">
        <f t="shared" si="35"/>
        <v>September</v>
      </c>
      <c r="N572" t="str">
        <f t="shared" si="36"/>
        <v>Friday</v>
      </c>
      <c r="O572" t="str">
        <f t="shared" si="37"/>
        <v>01:13:00</v>
      </c>
      <c r="P572">
        <f t="shared" si="38"/>
        <v>1</v>
      </c>
      <c r="Q572" t="str">
        <f>VLOOKUP(B572,'Analysis 1.3'!$AA$1:$AF$1454,5,FALSE)</f>
        <v>Repeat</v>
      </c>
      <c r="R572" t="str">
        <f>VLOOKUP(B572,'Analysis 1.3'!$AA$1:$AF$1454,6,FALSE)</f>
        <v>Passive</v>
      </c>
      <c r="S572">
        <f>VLOOKUP(B572,'Analysis 1.3'!$AA$1:$AF$1454,4,FALSE)</f>
        <v>93.931250000001455</v>
      </c>
    </row>
    <row r="573" spans="1:19" x14ac:dyDescent="0.3">
      <c r="A573">
        <v>1630533</v>
      </c>
      <c r="B573">
        <v>450</v>
      </c>
      <c r="C573" s="1" t="s">
        <v>107</v>
      </c>
      <c r="D573" s="3">
        <v>45027.031944444447</v>
      </c>
      <c r="E573" t="s">
        <v>96</v>
      </c>
      <c r="F573" t="s">
        <v>27</v>
      </c>
      <c r="G573">
        <v>1269</v>
      </c>
      <c r="H573" t="str">
        <f>VLOOKUP(B573,'Customers (2)'!$A$1:$F$2501,2,0)</f>
        <v>Italy</v>
      </c>
      <c r="I573" t="str">
        <f>VLOOKUP(B573,'Customers (2)'!$A$1:$F$2501,3,0)</f>
        <v>F</v>
      </c>
      <c r="J573">
        <f>VLOOKUP(B573,'Customers (2)'!$A$1:$F$2501,4,0)</f>
        <v>53</v>
      </c>
      <c r="K573" t="str">
        <f>VLOOKUP(B573,'Customers (2)'!$A$1:$F$2501,5,0)</f>
        <v>A</v>
      </c>
      <c r="L573" t="str">
        <f>VLOOKUP(B573,'Customers (2)'!$A$1:$F$2501,6,0)</f>
        <v>Middle</v>
      </c>
      <c r="M573" t="str">
        <f t="shared" si="35"/>
        <v>April</v>
      </c>
      <c r="N573" t="str">
        <f t="shared" si="36"/>
        <v>Tuesday</v>
      </c>
      <c r="O573" t="str">
        <f t="shared" si="37"/>
        <v>00:46:00</v>
      </c>
      <c r="P573">
        <f t="shared" si="38"/>
        <v>0</v>
      </c>
      <c r="Q573" t="str">
        <f>VLOOKUP(B573,'Analysis 1.3'!$AA$1:$AF$1454,5,FALSE)</f>
        <v>Repeat</v>
      </c>
      <c r="R573" t="str">
        <f>VLOOKUP(B573,'Analysis 1.3'!$AA$1:$AF$1454,6,FALSE)</f>
        <v>Passive</v>
      </c>
      <c r="S573">
        <f>VLOOKUP(B573,'Analysis 1.3'!$AA$1:$AF$1454,4,FALSE)</f>
        <v>93.931250000001455</v>
      </c>
    </row>
    <row r="574" spans="1:19" x14ac:dyDescent="0.3">
      <c r="A574">
        <v>20342</v>
      </c>
      <c r="B574">
        <v>451</v>
      </c>
      <c r="C574" s="1" t="s">
        <v>103</v>
      </c>
      <c r="D574" s="2">
        <v>44988.040277777778</v>
      </c>
      <c r="E574" t="s">
        <v>96</v>
      </c>
      <c r="F574" t="s">
        <v>31</v>
      </c>
      <c r="G574">
        <v>3940</v>
      </c>
      <c r="H574" t="str">
        <f>VLOOKUP(B574,'Customers (2)'!$A$1:$F$2501,2,0)</f>
        <v>Norway</v>
      </c>
      <c r="I574" t="str">
        <f>VLOOKUP(B574,'Customers (2)'!$A$1:$F$2501,3,0)</f>
        <v>M</v>
      </c>
      <c r="J574">
        <f>VLOOKUP(B574,'Customers (2)'!$A$1:$F$2501,4,0)</f>
        <v>74</v>
      </c>
      <c r="K574" t="str">
        <f>VLOOKUP(B574,'Customers (2)'!$A$1:$F$2501,5,0)</f>
        <v>A</v>
      </c>
      <c r="L574" t="str">
        <f>VLOOKUP(B574,'Customers (2)'!$A$1:$F$2501,6,0)</f>
        <v>Senior</v>
      </c>
      <c r="M574" t="str">
        <f t="shared" si="35"/>
        <v>March</v>
      </c>
      <c r="N574" t="str">
        <f t="shared" si="36"/>
        <v>Friday</v>
      </c>
      <c r="O574" t="str">
        <f t="shared" si="37"/>
        <v>00:58:00</v>
      </c>
      <c r="P574">
        <f t="shared" si="38"/>
        <v>0</v>
      </c>
      <c r="Q574" t="str">
        <f>VLOOKUP(B574,'Analysis 1.3'!$AA$1:$AF$1454,5,FALSE)</f>
        <v>Repeat</v>
      </c>
      <c r="R574" t="str">
        <f>VLOOKUP(B574,'Analysis 1.3'!$AA$1:$AF$1454,6,FALSE)</f>
        <v>Lost</v>
      </c>
      <c r="S574">
        <f>VLOOKUP(B574,'Analysis 1.3'!$AA$1:$AF$1454,4,FALSE)</f>
        <v>261.99652777777374</v>
      </c>
    </row>
    <row r="575" spans="1:19" x14ac:dyDescent="0.3">
      <c r="A575">
        <v>750826</v>
      </c>
      <c r="B575">
        <v>451</v>
      </c>
      <c r="C575" s="1" t="s">
        <v>103</v>
      </c>
      <c r="D575" s="3">
        <v>45029.98541666667</v>
      </c>
      <c r="E575" t="s">
        <v>98</v>
      </c>
      <c r="F575" t="s">
        <v>14</v>
      </c>
      <c r="G575">
        <v>9467</v>
      </c>
      <c r="H575" t="str">
        <f>VLOOKUP(B575,'Customers (2)'!$A$1:$F$2501,2,0)</f>
        <v>Norway</v>
      </c>
      <c r="I575" t="str">
        <f>VLOOKUP(B575,'Customers (2)'!$A$1:$F$2501,3,0)</f>
        <v>M</v>
      </c>
      <c r="J575">
        <f>VLOOKUP(B575,'Customers (2)'!$A$1:$F$2501,4,0)</f>
        <v>74</v>
      </c>
      <c r="K575" t="str">
        <f>VLOOKUP(B575,'Customers (2)'!$A$1:$F$2501,5,0)</f>
        <v>A</v>
      </c>
      <c r="L575" t="str">
        <f>VLOOKUP(B575,'Customers (2)'!$A$1:$F$2501,6,0)</f>
        <v>Senior</v>
      </c>
      <c r="M575" t="str">
        <f t="shared" si="35"/>
        <v>April</v>
      </c>
      <c r="N575" t="str">
        <f t="shared" si="36"/>
        <v>Thursday</v>
      </c>
      <c r="O575" t="str">
        <f t="shared" si="37"/>
        <v>23:39:00</v>
      </c>
      <c r="P575">
        <f t="shared" si="38"/>
        <v>23</v>
      </c>
      <c r="Q575" t="str">
        <f>VLOOKUP(B575,'Analysis 1.3'!$AA$1:$AF$1454,5,FALSE)</f>
        <v>Repeat</v>
      </c>
      <c r="R575" t="str">
        <f>VLOOKUP(B575,'Analysis 1.3'!$AA$1:$AF$1454,6,FALSE)</f>
        <v>Lost</v>
      </c>
      <c r="S575">
        <f>VLOOKUP(B575,'Analysis 1.3'!$AA$1:$AF$1454,4,FALSE)</f>
        <v>261.99652777777374</v>
      </c>
    </row>
    <row r="576" spans="1:19" x14ac:dyDescent="0.3">
      <c r="A576">
        <v>772763</v>
      </c>
      <c r="B576">
        <v>452</v>
      </c>
      <c r="C576" s="1" t="s">
        <v>105</v>
      </c>
      <c r="D576" s="3">
        <v>45007.006944444445</v>
      </c>
      <c r="E576" t="s">
        <v>191</v>
      </c>
      <c r="F576" t="s">
        <v>50</v>
      </c>
      <c r="G576">
        <v>5141</v>
      </c>
      <c r="H576" t="str">
        <f>VLOOKUP(B576,'Customers (2)'!$A$1:$F$2501,2,0)</f>
        <v>Spain</v>
      </c>
      <c r="I576" t="str">
        <f>VLOOKUP(B576,'Customers (2)'!$A$1:$F$2501,3,0)</f>
        <v>M</v>
      </c>
      <c r="J576">
        <f>VLOOKUP(B576,'Customers (2)'!$A$1:$F$2501,4,0)</f>
        <v>75</v>
      </c>
      <c r="K576" t="str">
        <f>VLOOKUP(B576,'Customers (2)'!$A$1:$F$2501,5,0)</f>
        <v>A</v>
      </c>
      <c r="L576" t="str">
        <f>VLOOKUP(B576,'Customers (2)'!$A$1:$F$2501,6,0)</f>
        <v>Senior</v>
      </c>
      <c r="M576" t="str">
        <f t="shared" si="35"/>
        <v>March</v>
      </c>
      <c r="N576" t="str">
        <f t="shared" si="36"/>
        <v>Wednesday</v>
      </c>
      <c r="O576" t="str">
        <f t="shared" si="37"/>
        <v>00:10:00</v>
      </c>
      <c r="P576">
        <f t="shared" si="38"/>
        <v>0</v>
      </c>
      <c r="Q576" t="str">
        <f>VLOOKUP(B576,'Analysis 1.3'!$AA$1:$AF$1454,5,FALSE)</f>
        <v>Repeat</v>
      </c>
      <c r="R576" t="str">
        <f>VLOOKUP(B576,'Analysis 1.3'!$AA$1:$AF$1454,6,FALSE)</f>
        <v>Lost</v>
      </c>
      <c r="S576">
        <f>VLOOKUP(B576,'Analysis 1.3'!$AA$1:$AF$1454,4,FALSE)</f>
        <v>284.97499999999854</v>
      </c>
    </row>
    <row r="577" spans="1:19" x14ac:dyDescent="0.3">
      <c r="A577">
        <v>936455</v>
      </c>
      <c r="B577">
        <v>452</v>
      </c>
      <c r="C577" s="1" t="s">
        <v>105</v>
      </c>
      <c r="D577" s="3">
        <v>44940.031944444447</v>
      </c>
      <c r="E577" t="s">
        <v>191</v>
      </c>
      <c r="F577" t="s">
        <v>69</v>
      </c>
      <c r="G577">
        <v>9527</v>
      </c>
      <c r="H577" t="str">
        <f>VLOOKUP(B577,'Customers (2)'!$A$1:$F$2501,2,0)</f>
        <v>Spain</v>
      </c>
      <c r="I577" t="str">
        <f>VLOOKUP(B577,'Customers (2)'!$A$1:$F$2501,3,0)</f>
        <v>M</v>
      </c>
      <c r="J577">
        <f>VLOOKUP(B577,'Customers (2)'!$A$1:$F$2501,4,0)</f>
        <v>75</v>
      </c>
      <c r="K577" t="str">
        <f>VLOOKUP(B577,'Customers (2)'!$A$1:$F$2501,5,0)</f>
        <v>A</v>
      </c>
      <c r="L577" t="str">
        <f>VLOOKUP(B577,'Customers (2)'!$A$1:$F$2501,6,0)</f>
        <v>Senior</v>
      </c>
      <c r="M577" t="str">
        <f t="shared" si="35"/>
        <v>January</v>
      </c>
      <c r="N577" t="str">
        <f t="shared" si="36"/>
        <v>Saturday</v>
      </c>
      <c r="O577" t="str">
        <f t="shared" si="37"/>
        <v>00:46:00</v>
      </c>
      <c r="P577">
        <f t="shared" si="38"/>
        <v>0</v>
      </c>
      <c r="Q577" t="str">
        <f>VLOOKUP(B577,'Analysis 1.3'!$AA$1:$AF$1454,5,FALSE)</f>
        <v>Repeat</v>
      </c>
      <c r="R577" t="str">
        <f>VLOOKUP(B577,'Analysis 1.3'!$AA$1:$AF$1454,6,FALSE)</f>
        <v>Lost</v>
      </c>
      <c r="S577">
        <f>VLOOKUP(B577,'Analysis 1.3'!$AA$1:$AF$1454,4,FALSE)</f>
        <v>284.97499999999854</v>
      </c>
    </row>
    <row r="578" spans="1:19" x14ac:dyDescent="0.3">
      <c r="A578">
        <v>51688</v>
      </c>
      <c r="B578">
        <v>453</v>
      </c>
      <c r="C578" s="1" t="s">
        <v>100</v>
      </c>
      <c r="D578" s="2">
        <v>45278.024305555555</v>
      </c>
      <c r="E578" t="s">
        <v>96</v>
      </c>
      <c r="F578" t="s">
        <v>25</v>
      </c>
      <c r="G578">
        <v>4365</v>
      </c>
      <c r="H578" t="str">
        <f>VLOOKUP(B578,'Customers (2)'!$A$1:$F$2501,2,0)</f>
        <v>France</v>
      </c>
      <c r="I578" t="str">
        <f>VLOOKUP(B578,'Customers (2)'!$A$1:$F$2501,3,0)</f>
        <v>M</v>
      </c>
      <c r="J578">
        <f>VLOOKUP(B578,'Customers (2)'!$A$1:$F$2501,4,0)</f>
        <v>52</v>
      </c>
      <c r="K578" t="str">
        <f>VLOOKUP(B578,'Customers (2)'!$A$1:$F$2501,5,0)</f>
        <v>A</v>
      </c>
      <c r="L578" t="str">
        <f>VLOOKUP(B578,'Customers (2)'!$A$1:$F$2501,6,0)</f>
        <v>Middle</v>
      </c>
      <c r="M578" t="str">
        <f t="shared" si="35"/>
        <v>December</v>
      </c>
      <c r="N578" t="str">
        <f t="shared" si="36"/>
        <v>Monday</v>
      </c>
      <c r="O578" t="str">
        <f t="shared" si="37"/>
        <v>00:35:00</v>
      </c>
      <c r="P578">
        <f t="shared" si="38"/>
        <v>0</v>
      </c>
      <c r="Q578" t="str">
        <f>VLOOKUP(B578,'Analysis 1.3'!$AA$1:$AF$1454,5,FALSE)</f>
        <v>Repeat</v>
      </c>
      <c r="R578" t="str">
        <f>VLOOKUP(B578,'Analysis 1.3'!$AA$1:$AF$1454,6,FALSE)</f>
        <v>Recent</v>
      </c>
      <c r="S578">
        <f>VLOOKUP(B578,'Analysis 1.3'!$AA$1:$AF$1454,4,FALSE)</f>
        <v>13.957638888889051</v>
      </c>
    </row>
    <row r="579" spans="1:19" x14ac:dyDescent="0.3">
      <c r="A579">
        <v>1350108</v>
      </c>
      <c r="B579">
        <v>453</v>
      </c>
      <c r="C579" s="1" t="s">
        <v>100</v>
      </c>
      <c r="D579" s="3">
        <v>45027.96597222222</v>
      </c>
      <c r="E579" t="s">
        <v>98</v>
      </c>
      <c r="F579" t="s">
        <v>70</v>
      </c>
      <c r="G579">
        <v>4256</v>
      </c>
      <c r="H579" t="str">
        <f>VLOOKUP(B579,'Customers (2)'!$A$1:$F$2501,2,0)</f>
        <v>France</v>
      </c>
      <c r="I579" t="str">
        <f>VLOOKUP(B579,'Customers (2)'!$A$1:$F$2501,3,0)</f>
        <v>M</v>
      </c>
      <c r="J579">
        <f>VLOOKUP(B579,'Customers (2)'!$A$1:$F$2501,4,0)</f>
        <v>52</v>
      </c>
      <c r="K579" t="str">
        <f>VLOOKUP(B579,'Customers (2)'!$A$1:$F$2501,5,0)</f>
        <v>A</v>
      </c>
      <c r="L579" t="str">
        <f>VLOOKUP(B579,'Customers (2)'!$A$1:$F$2501,6,0)</f>
        <v>Middle</v>
      </c>
      <c r="M579" t="str">
        <f t="shared" ref="M579:M642" si="39">TEXT(D579,"MMMM")</f>
        <v>April</v>
      </c>
      <c r="N579" t="str">
        <f t="shared" ref="N579:N642" si="40">TEXT(D579,"dddd")</f>
        <v>Tuesday</v>
      </c>
      <c r="O579" t="str">
        <f t="shared" ref="O579:O642" si="41">TEXT(D579,"HH:mm:ss")</f>
        <v>23:11:00</v>
      </c>
      <c r="P579">
        <f t="shared" ref="P579:P642" si="42">HOUR(D579)</f>
        <v>23</v>
      </c>
      <c r="Q579" t="str">
        <f>VLOOKUP(B579,'Analysis 1.3'!$AA$1:$AF$1454,5,FALSE)</f>
        <v>Repeat</v>
      </c>
      <c r="R579" t="str">
        <f>VLOOKUP(B579,'Analysis 1.3'!$AA$1:$AF$1454,6,FALSE)</f>
        <v>Recent</v>
      </c>
      <c r="S579">
        <f>VLOOKUP(B579,'Analysis 1.3'!$AA$1:$AF$1454,4,FALSE)</f>
        <v>13.957638888889051</v>
      </c>
    </row>
    <row r="580" spans="1:19" x14ac:dyDescent="0.3">
      <c r="A580">
        <v>1466718</v>
      </c>
      <c r="B580">
        <v>453</v>
      </c>
      <c r="C580" s="1" t="s">
        <v>100</v>
      </c>
      <c r="D580" s="3">
        <v>45072.000694444447</v>
      </c>
      <c r="E580" t="s">
        <v>98</v>
      </c>
      <c r="F580" t="s">
        <v>19</v>
      </c>
      <c r="G580">
        <v>9174</v>
      </c>
      <c r="H580" t="str">
        <f>VLOOKUP(B580,'Customers (2)'!$A$1:$F$2501,2,0)</f>
        <v>France</v>
      </c>
      <c r="I580" t="str">
        <f>VLOOKUP(B580,'Customers (2)'!$A$1:$F$2501,3,0)</f>
        <v>M</v>
      </c>
      <c r="J580">
        <f>VLOOKUP(B580,'Customers (2)'!$A$1:$F$2501,4,0)</f>
        <v>52</v>
      </c>
      <c r="K580" t="str">
        <f>VLOOKUP(B580,'Customers (2)'!$A$1:$F$2501,5,0)</f>
        <v>A</v>
      </c>
      <c r="L580" t="str">
        <f>VLOOKUP(B580,'Customers (2)'!$A$1:$F$2501,6,0)</f>
        <v>Middle</v>
      </c>
      <c r="M580" t="str">
        <f t="shared" si="39"/>
        <v>May</v>
      </c>
      <c r="N580" t="str">
        <f t="shared" si="40"/>
        <v>Friday</v>
      </c>
      <c r="O580" t="str">
        <f t="shared" si="41"/>
        <v>00:01:00</v>
      </c>
      <c r="P580">
        <f t="shared" si="42"/>
        <v>0</v>
      </c>
      <c r="Q580" t="str">
        <f>VLOOKUP(B580,'Analysis 1.3'!$AA$1:$AF$1454,5,FALSE)</f>
        <v>Repeat</v>
      </c>
      <c r="R580" t="str">
        <f>VLOOKUP(B580,'Analysis 1.3'!$AA$1:$AF$1454,6,FALSE)</f>
        <v>Recent</v>
      </c>
      <c r="S580">
        <f>VLOOKUP(B580,'Analysis 1.3'!$AA$1:$AF$1454,4,FALSE)</f>
        <v>13.957638888889051</v>
      </c>
    </row>
    <row r="581" spans="1:19" x14ac:dyDescent="0.3">
      <c r="A581">
        <v>1622599</v>
      </c>
      <c r="B581">
        <v>453</v>
      </c>
      <c r="C581" s="1" t="s">
        <v>100</v>
      </c>
      <c r="D581" s="3">
        <v>44940.993750000001</v>
      </c>
      <c r="E581" t="s">
        <v>97</v>
      </c>
      <c r="F581" t="s">
        <v>19</v>
      </c>
      <c r="G581">
        <v>8568</v>
      </c>
      <c r="H581" t="str">
        <f>VLOOKUP(B581,'Customers (2)'!$A$1:$F$2501,2,0)</f>
        <v>France</v>
      </c>
      <c r="I581" t="str">
        <f>VLOOKUP(B581,'Customers (2)'!$A$1:$F$2501,3,0)</f>
        <v>M</v>
      </c>
      <c r="J581">
        <f>VLOOKUP(B581,'Customers (2)'!$A$1:$F$2501,4,0)</f>
        <v>52</v>
      </c>
      <c r="K581" t="str">
        <f>VLOOKUP(B581,'Customers (2)'!$A$1:$F$2501,5,0)</f>
        <v>A</v>
      </c>
      <c r="L581" t="str">
        <f>VLOOKUP(B581,'Customers (2)'!$A$1:$F$2501,6,0)</f>
        <v>Middle</v>
      </c>
      <c r="M581" t="str">
        <f t="shared" si="39"/>
        <v>January</v>
      </c>
      <c r="N581" t="str">
        <f t="shared" si="40"/>
        <v>Saturday</v>
      </c>
      <c r="O581" t="str">
        <f t="shared" si="41"/>
        <v>23:51:00</v>
      </c>
      <c r="P581">
        <f t="shared" si="42"/>
        <v>23</v>
      </c>
      <c r="Q581" t="str">
        <f>VLOOKUP(B581,'Analysis 1.3'!$AA$1:$AF$1454,5,FALSE)</f>
        <v>Repeat</v>
      </c>
      <c r="R581" t="str">
        <f>VLOOKUP(B581,'Analysis 1.3'!$AA$1:$AF$1454,6,FALSE)</f>
        <v>Recent</v>
      </c>
      <c r="S581">
        <f>VLOOKUP(B581,'Analysis 1.3'!$AA$1:$AF$1454,4,FALSE)</f>
        <v>13.957638888889051</v>
      </c>
    </row>
    <row r="582" spans="1:19" x14ac:dyDescent="0.3">
      <c r="A582">
        <v>1165654</v>
      </c>
      <c r="B582">
        <v>454</v>
      </c>
      <c r="C582" s="1" t="s">
        <v>99</v>
      </c>
      <c r="D582" s="3">
        <v>45226.975694444445</v>
      </c>
      <c r="E582" t="s">
        <v>98</v>
      </c>
      <c r="F582" t="s">
        <v>56</v>
      </c>
      <c r="G582">
        <v>7755</v>
      </c>
      <c r="H582" t="str">
        <f>VLOOKUP(B582,'Customers (2)'!$A$1:$F$2501,2,0)</f>
        <v>USA</v>
      </c>
      <c r="I582" t="str">
        <f>VLOOKUP(B582,'Customers (2)'!$A$1:$F$2501,3,0)</f>
        <v>F</v>
      </c>
      <c r="J582">
        <f>VLOOKUP(B582,'Customers (2)'!$A$1:$F$2501,4,0)</f>
        <v>37</v>
      </c>
      <c r="K582" t="str">
        <f>VLOOKUP(B582,'Customers (2)'!$A$1:$F$2501,5,0)</f>
        <v>A</v>
      </c>
      <c r="L582" t="str">
        <f>VLOOKUP(B582,'Customers (2)'!$A$1:$F$2501,6,0)</f>
        <v>Middle</v>
      </c>
      <c r="M582" t="str">
        <f t="shared" si="39"/>
        <v>October</v>
      </c>
      <c r="N582" t="str">
        <f t="shared" si="40"/>
        <v>Friday</v>
      </c>
      <c r="O582" t="str">
        <f t="shared" si="41"/>
        <v>23:25:00</v>
      </c>
      <c r="P582">
        <f t="shared" si="42"/>
        <v>23</v>
      </c>
      <c r="Q582" t="str">
        <f>VLOOKUP(B582,'Analysis 1.3'!$AA$1:$AF$1454,5,FALSE)</f>
        <v>One time</v>
      </c>
      <c r="R582" t="str">
        <f>VLOOKUP(B582,'Analysis 1.3'!$AA$1:$AF$1454,6,FALSE)</f>
        <v>Recent</v>
      </c>
      <c r="S582">
        <f>VLOOKUP(B582,'Analysis 1.3'!$AA$1:$AF$1454,4,FALSE)</f>
        <v>65.006249999998545</v>
      </c>
    </row>
    <row r="583" spans="1:19" x14ac:dyDescent="0.3">
      <c r="A583">
        <v>691946</v>
      </c>
      <c r="B583">
        <v>455</v>
      </c>
      <c r="C583" s="1" t="s">
        <v>109</v>
      </c>
      <c r="D583" s="3">
        <v>44960.990277777775</v>
      </c>
      <c r="E583" t="s">
        <v>191</v>
      </c>
      <c r="F583" t="s">
        <v>73</v>
      </c>
      <c r="G583">
        <v>1893</v>
      </c>
      <c r="H583" t="str">
        <f>VLOOKUP(B583,'Customers (2)'!$A$1:$F$2501,2,0)</f>
        <v>Germany</v>
      </c>
      <c r="I583" t="str">
        <f>VLOOKUP(B583,'Customers (2)'!$A$1:$F$2501,3,0)</f>
        <v>F</v>
      </c>
      <c r="J583">
        <f>VLOOKUP(B583,'Customers (2)'!$A$1:$F$2501,4,0)</f>
        <v>52</v>
      </c>
      <c r="K583" t="str">
        <f>VLOOKUP(B583,'Customers (2)'!$A$1:$F$2501,5,0)</f>
        <v>A</v>
      </c>
      <c r="L583" t="str">
        <f>VLOOKUP(B583,'Customers (2)'!$A$1:$F$2501,6,0)</f>
        <v>Middle</v>
      </c>
      <c r="M583" t="str">
        <f t="shared" si="39"/>
        <v>February</v>
      </c>
      <c r="N583" t="str">
        <f t="shared" si="40"/>
        <v>Friday</v>
      </c>
      <c r="O583" t="str">
        <f t="shared" si="41"/>
        <v>23:46:00</v>
      </c>
      <c r="P583">
        <f t="shared" si="42"/>
        <v>23</v>
      </c>
      <c r="Q583" t="str">
        <f>VLOOKUP(B583,'Analysis 1.3'!$AA$1:$AF$1454,5,FALSE)</f>
        <v>Repeat</v>
      </c>
      <c r="R583" t="str">
        <f>VLOOKUP(B583,'Analysis 1.3'!$AA$1:$AF$1454,6,FALSE)</f>
        <v>Lost</v>
      </c>
      <c r="S583">
        <f>VLOOKUP(B583,'Analysis 1.3'!$AA$1:$AF$1454,4,FALSE)</f>
        <v>275.89861111110804</v>
      </c>
    </row>
    <row r="584" spans="1:19" x14ac:dyDescent="0.3">
      <c r="A584">
        <v>1643238</v>
      </c>
      <c r="B584">
        <v>455</v>
      </c>
      <c r="C584" s="1" t="s">
        <v>109</v>
      </c>
      <c r="D584" s="3">
        <v>45016.083333333336</v>
      </c>
      <c r="E584" t="s">
        <v>191</v>
      </c>
      <c r="F584" t="s">
        <v>27</v>
      </c>
      <c r="G584">
        <v>3777</v>
      </c>
      <c r="H584" t="str">
        <f>VLOOKUP(B584,'Customers (2)'!$A$1:$F$2501,2,0)</f>
        <v>Germany</v>
      </c>
      <c r="I584" t="str">
        <f>VLOOKUP(B584,'Customers (2)'!$A$1:$F$2501,3,0)</f>
        <v>F</v>
      </c>
      <c r="J584">
        <f>VLOOKUP(B584,'Customers (2)'!$A$1:$F$2501,4,0)</f>
        <v>52</v>
      </c>
      <c r="K584" t="str">
        <f>VLOOKUP(B584,'Customers (2)'!$A$1:$F$2501,5,0)</f>
        <v>A</v>
      </c>
      <c r="L584" t="str">
        <f>VLOOKUP(B584,'Customers (2)'!$A$1:$F$2501,6,0)</f>
        <v>Middle</v>
      </c>
      <c r="M584" t="str">
        <f t="shared" si="39"/>
        <v>March</v>
      </c>
      <c r="N584" t="str">
        <f t="shared" si="40"/>
        <v>Friday</v>
      </c>
      <c r="O584" t="str">
        <f t="shared" si="41"/>
        <v>02:00:00</v>
      </c>
      <c r="P584">
        <f t="shared" si="42"/>
        <v>2</v>
      </c>
      <c r="Q584" t="str">
        <f>VLOOKUP(B584,'Analysis 1.3'!$AA$1:$AF$1454,5,FALSE)</f>
        <v>Repeat</v>
      </c>
      <c r="R584" t="str">
        <f>VLOOKUP(B584,'Analysis 1.3'!$AA$1:$AF$1454,6,FALSE)</f>
        <v>Lost</v>
      </c>
      <c r="S584">
        <f>VLOOKUP(B584,'Analysis 1.3'!$AA$1:$AF$1454,4,FALSE)</f>
        <v>275.89861111110804</v>
      </c>
    </row>
    <row r="585" spans="1:19" x14ac:dyDescent="0.3">
      <c r="A585">
        <v>671201</v>
      </c>
      <c r="B585">
        <v>456</v>
      </c>
      <c r="C585" s="1" t="s">
        <v>101</v>
      </c>
      <c r="D585" s="3">
        <v>45075.055555555555</v>
      </c>
      <c r="E585" t="s">
        <v>191</v>
      </c>
      <c r="F585" t="s">
        <v>27</v>
      </c>
      <c r="G585">
        <v>9565</v>
      </c>
      <c r="H585" t="str">
        <f>VLOOKUP(B585,'Customers (2)'!$A$1:$F$2501,2,0)</f>
        <v>Australia</v>
      </c>
      <c r="I585" t="str">
        <f>VLOOKUP(B585,'Customers (2)'!$A$1:$F$2501,3,0)</f>
        <v>M</v>
      </c>
      <c r="J585">
        <f>VLOOKUP(B585,'Customers (2)'!$A$1:$F$2501,4,0)</f>
        <v>75</v>
      </c>
      <c r="K585" t="str">
        <f>VLOOKUP(B585,'Customers (2)'!$A$1:$F$2501,5,0)</f>
        <v>A</v>
      </c>
      <c r="L585" t="str">
        <f>VLOOKUP(B585,'Customers (2)'!$A$1:$F$2501,6,0)</f>
        <v>Senior</v>
      </c>
      <c r="M585" t="str">
        <f t="shared" si="39"/>
        <v>May</v>
      </c>
      <c r="N585" t="str">
        <f t="shared" si="40"/>
        <v>Monday</v>
      </c>
      <c r="O585" t="str">
        <f t="shared" si="41"/>
        <v>01:20:00</v>
      </c>
      <c r="P585">
        <f t="shared" si="42"/>
        <v>1</v>
      </c>
      <c r="Q585" t="str">
        <f>VLOOKUP(B585,'Analysis 1.3'!$AA$1:$AF$1454,5,FALSE)</f>
        <v>One time</v>
      </c>
      <c r="R585" t="str">
        <f>VLOOKUP(B585,'Analysis 1.3'!$AA$1:$AF$1454,6,FALSE)</f>
        <v>Lost</v>
      </c>
      <c r="S585">
        <f>VLOOKUP(B585,'Analysis 1.3'!$AA$1:$AF$1454,4,FALSE)</f>
        <v>216.92638888888905</v>
      </c>
    </row>
    <row r="586" spans="1:19" x14ac:dyDescent="0.3">
      <c r="A586">
        <v>280459</v>
      </c>
      <c r="B586">
        <v>457</v>
      </c>
      <c r="C586" s="1" t="s">
        <v>108</v>
      </c>
      <c r="D586" s="2">
        <v>45195.987500000003</v>
      </c>
      <c r="E586" t="s">
        <v>191</v>
      </c>
      <c r="F586" t="s">
        <v>27</v>
      </c>
      <c r="G586">
        <v>3197</v>
      </c>
      <c r="H586" t="str">
        <f>VLOOKUP(B586,'Customers (2)'!$A$1:$F$2501,2,0)</f>
        <v>Denmark</v>
      </c>
      <c r="I586" t="str">
        <f>VLOOKUP(B586,'Customers (2)'!$A$1:$F$2501,3,0)</f>
        <v>F</v>
      </c>
      <c r="J586">
        <f>VLOOKUP(B586,'Customers (2)'!$A$1:$F$2501,4,0)</f>
        <v>54</v>
      </c>
      <c r="K586" t="str">
        <f>VLOOKUP(B586,'Customers (2)'!$A$1:$F$2501,5,0)</f>
        <v>A</v>
      </c>
      <c r="L586" t="str">
        <f>VLOOKUP(B586,'Customers (2)'!$A$1:$F$2501,6,0)</f>
        <v>Middle</v>
      </c>
      <c r="M586" t="str">
        <f t="shared" si="39"/>
        <v>September</v>
      </c>
      <c r="N586" t="str">
        <f t="shared" si="40"/>
        <v>Tuesday</v>
      </c>
      <c r="O586" t="str">
        <f t="shared" si="41"/>
        <v>23:42:00</v>
      </c>
      <c r="P586">
        <f t="shared" si="42"/>
        <v>23</v>
      </c>
      <c r="Q586" t="str">
        <f>VLOOKUP(B586,'Analysis 1.3'!$AA$1:$AF$1454,5,FALSE)</f>
        <v>One time</v>
      </c>
      <c r="R586" t="str">
        <f>VLOOKUP(B586,'Analysis 1.3'!$AA$1:$AF$1454,6,FALSE)</f>
        <v>Passive</v>
      </c>
      <c r="S586">
        <f>VLOOKUP(B586,'Analysis 1.3'!$AA$1:$AF$1454,4,FALSE)</f>
        <v>95.994444444440887</v>
      </c>
    </row>
    <row r="587" spans="1:19" x14ac:dyDescent="0.3">
      <c r="A587">
        <v>846161</v>
      </c>
      <c r="B587">
        <v>458</v>
      </c>
      <c r="C587" s="1" t="s">
        <v>102</v>
      </c>
      <c r="D587" s="3">
        <v>45124.002083333333</v>
      </c>
      <c r="E587" t="s">
        <v>191</v>
      </c>
      <c r="F587" t="s">
        <v>88</v>
      </c>
      <c r="G587">
        <v>2523</v>
      </c>
      <c r="H587" t="str">
        <f>VLOOKUP(B587,'Customers (2)'!$A$1:$F$2501,2,0)</f>
        <v>Finland</v>
      </c>
      <c r="I587" t="str">
        <f>VLOOKUP(B587,'Customers (2)'!$A$1:$F$2501,3,0)</f>
        <v>M</v>
      </c>
      <c r="J587">
        <f>VLOOKUP(B587,'Customers (2)'!$A$1:$F$2501,4,0)</f>
        <v>60</v>
      </c>
      <c r="K587" t="str">
        <f>VLOOKUP(B587,'Customers (2)'!$A$1:$F$2501,5,0)</f>
        <v>A</v>
      </c>
      <c r="L587" t="str">
        <f>VLOOKUP(B587,'Customers (2)'!$A$1:$F$2501,6,0)</f>
        <v>Senior</v>
      </c>
      <c r="M587" t="str">
        <f t="shared" si="39"/>
        <v>July</v>
      </c>
      <c r="N587" t="str">
        <f t="shared" si="40"/>
        <v>Monday</v>
      </c>
      <c r="O587" t="str">
        <f t="shared" si="41"/>
        <v>00:03:00</v>
      </c>
      <c r="P587">
        <f t="shared" si="42"/>
        <v>0</v>
      </c>
      <c r="Q587" t="str">
        <f>VLOOKUP(B587,'Analysis 1.3'!$AA$1:$AF$1454,5,FALSE)</f>
        <v>Repeat</v>
      </c>
      <c r="R587" t="str">
        <f>VLOOKUP(B587,'Analysis 1.3'!$AA$1:$AF$1454,6,FALSE)</f>
        <v>Recent</v>
      </c>
      <c r="S587">
        <f>VLOOKUP(B587,'Analysis 1.3'!$AA$1:$AF$1454,4,FALSE)</f>
        <v>37.011805555557657</v>
      </c>
    </row>
    <row r="588" spans="1:19" x14ac:dyDescent="0.3">
      <c r="A588">
        <v>1255175</v>
      </c>
      <c r="B588">
        <v>458</v>
      </c>
      <c r="C588" s="1" t="s">
        <v>102</v>
      </c>
      <c r="D588" s="3">
        <v>45254.970138888886</v>
      </c>
      <c r="E588" t="s">
        <v>97</v>
      </c>
      <c r="F588" t="s">
        <v>72</v>
      </c>
      <c r="G588">
        <v>505</v>
      </c>
      <c r="H588" t="str">
        <f>VLOOKUP(B588,'Customers (2)'!$A$1:$F$2501,2,0)</f>
        <v>Finland</v>
      </c>
      <c r="I588" t="str">
        <f>VLOOKUP(B588,'Customers (2)'!$A$1:$F$2501,3,0)</f>
        <v>M</v>
      </c>
      <c r="J588">
        <f>VLOOKUP(B588,'Customers (2)'!$A$1:$F$2501,4,0)</f>
        <v>60</v>
      </c>
      <c r="K588" t="str">
        <f>VLOOKUP(B588,'Customers (2)'!$A$1:$F$2501,5,0)</f>
        <v>A</v>
      </c>
      <c r="L588" t="str">
        <f>VLOOKUP(B588,'Customers (2)'!$A$1:$F$2501,6,0)</f>
        <v>Senior</v>
      </c>
      <c r="M588" t="str">
        <f t="shared" si="39"/>
        <v>November</v>
      </c>
      <c r="N588" t="str">
        <f t="shared" si="40"/>
        <v>Friday</v>
      </c>
      <c r="O588" t="str">
        <f t="shared" si="41"/>
        <v>23:17:00</v>
      </c>
      <c r="P588">
        <f t="shared" si="42"/>
        <v>23</v>
      </c>
      <c r="Q588" t="str">
        <f>VLOOKUP(B588,'Analysis 1.3'!$AA$1:$AF$1454,5,FALSE)</f>
        <v>Repeat</v>
      </c>
      <c r="R588" t="str">
        <f>VLOOKUP(B588,'Analysis 1.3'!$AA$1:$AF$1454,6,FALSE)</f>
        <v>Recent</v>
      </c>
      <c r="S588">
        <f>VLOOKUP(B588,'Analysis 1.3'!$AA$1:$AF$1454,4,FALSE)</f>
        <v>37.011805555557657</v>
      </c>
    </row>
    <row r="589" spans="1:19" x14ac:dyDescent="0.3">
      <c r="A589">
        <v>517514</v>
      </c>
      <c r="B589">
        <v>459</v>
      </c>
      <c r="C589" s="1" t="s">
        <v>107</v>
      </c>
      <c r="D589" s="2">
        <v>45029.954861111109</v>
      </c>
      <c r="E589" t="s">
        <v>96</v>
      </c>
      <c r="F589" t="s">
        <v>42</v>
      </c>
      <c r="G589">
        <v>1379</v>
      </c>
      <c r="H589" t="str">
        <f>VLOOKUP(B589,'Customers (2)'!$A$1:$F$2501,2,0)</f>
        <v>Italy</v>
      </c>
      <c r="I589" t="str">
        <f>VLOOKUP(B589,'Customers (2)'!$A$1:$F$2501,3,0)</f>
        <v>F</v>
      </c>
      <c r="J589">
        <f>VLOOKUP(B589,'Customers (2)'!$A$1:$F$2501,4,0)</f>
        <v>30</v>
      </c>
      <c r="K589" t="str">
        <f>VLOOKUP(B589,'Customers (2)'!$A$1:$F$2501,5,0)</f>
        <v>A</v>
      </c>
      <c r="L589" t="str">
        <f>VLOOKUP(B589,'Customers (2)'!$A$1:$F$2501,6,0)</f>
        <v>Young</v>
      </c>
      <c r="M589" t="str">
        <f t="shared" si="39"/>
        <v>April</v>
      </c>
      <c r="N589" t="str">
        <f t="shared" si="40"/>
        <v>Thursday</v>
      </c>
      <c r="O589" t="str">
        <f t="shared" si="41"/>
        <v>22:55:00</v>
      </c>
      <c r="P589">
        <f t="shared" si="42"/>
        <v>22</v>
      </c>
      <c r="Q589" t="str">
        <f>VLOOKUP(B589,'Analysis 1.3'!$AA$1:$AF$1454,5,FALSE)</f>
        <v>Repeat</v>
      </c>
      <c r="R589" t="str">
        <f>VLOOKUP(B589,'Analysis 1.3'!$AA$1:$AF$1454,6,FALSE)</f>
        <v>Lost</v>
      </c>
      <c r="S589">
        <f>VLOOKUP(B589,'Analysis 1.3'!$AA$1:$AF$1454,4,FALSE)</f>
        <v>232.90347222222044</v>
      </c>
    </row>
    <row r="590" spans="1:19" x14ac:dyDescent="0.3">
      <c r="A590">
        <v>544675</v>
      </c>
      <c r="B590">
        <v>459</v>
      </c>
      <c r="C590" s="1" t="s">
        <v>107</v>
      </c>
      <c r="D590" s="2">
        <v>45059.078472222223</v>
      </c>
      <c r="E590" t="s">
        <v>191</v>
      </c>
      <c r="F590" t="s">
        <v>89</v>
      </c>
      <c r="G590">
        <v>6757</v>
      </c>
      <c r="H590" t="str">
        <f>VLOOKUP(B590,'Customers (2)'!$A$1:$F$2501,2,0)</f>
        <v>Italy</v>
      </c>
      <c r="I590" t="str">
        <f>VLOOKUP(B590,'Customers (2)'!$A$1:$F$2501,3,0)</f>
        <v>F</v>
      </c>
      <c r="J590">
        <f>VLOOKUP(B590,'Customers (2)'!$A$1:$F$2501,4,0)</f>
        <v>30</v>
      </c>
      <c r="K590" t="str">
        <f>VLOOKUP(B590,'Customers (2)'!$A$1:$F$2501,5,0)</f>
        <v>A</v>
      </c>
      <c r="L590" t="str">
        <f>VLOOKUP(B590,'Customers (2)'!$A$1:$F$2501,6,0)</f>
        <v>Young</v>
      </c>
      <c r="M590" t="str">
        <f t="shared" si="39"/>
        <v>May</v>
      </c>
      <c r="N590" t="str">
        <f t="shared" si="40"/>
        <v>Saturday</v>
      </c>
      <c r="O590" t="str">
        <f t="shared" si="41"/>
        <v>01:53:00</v>
      </c>
      <c r="P590">
        <f t="shared" si="42"/>
        <v>1</v>
      </c>
      <c r="Q590" t="str">
        <f>VLOOKUP(B590,'Analysis 1.3'!$AA$1:$AF$1454,5,FALSE)</f>
        <v>Repeat</v>
      </c>
      <c r="R590" t="str">
        <f>VLOOKUP(B590,'Analysis 1.3'!$AA$1:$AF$1454,6,FALSE)</f>
        <v>Lost</v>
      </c>
      <c r="S590">
        <f>VLOOKUP(B590,'Analysis 1.3'!$AA$1:$AF$1454,4,FALSE)</f>
        <v>232.90347222222044</v>
      </c>
    </row>
    <row r="591" spans="1:19" x14ac:dyDescent="0.3">
      <c r="A591">
        <v>1677075</v>
      </c>
      <c r="B591">
        <v>460</v>
      </c>
      <c r="C591" s="1" t="s">
        <v>101</v>
      </c>
      <c r="D591" s="3">
        <v>45211.997916666667</v>
      </c>
      <c r="E591" t="s">
        <v>97</v>
      </c>
      <c r="F591" t="s">
        <v>36</v>
      </c>
      <c r="G591">
        <v>7376</v>
      </c>
      <c r="H591" t="str">
        <f>VLOOKUP(B591,'Customers (2)'!$A$1:$F$2501,2,0)</f>
        <v>Australia</v>
      </c>
      <c r="I591" t="str">
        <f>VLOOKUP(B591,'Customers (2)'!$A$1:$F$2501,3,0)</f>
        <v>F</v>
      </c>
      <c r="J591">
        <f>VLOOKUP(B591,'Customers (2)'!$A$1:$F$2501,4,0)</f>
        <v>58</v>
      </c>
      <c r="K591" t="str">
        <f>VLOOKUP(B591,'Customers (2)'!$A$1:$F$2501,5,0)</f>
        <v>A</v>
      </c>
      <c r="L591" t="str">
        <f>VLOOKUP(B591,'Customers (2)'!$A$1:$F$2501,6,0)</f>
        <v>Middle</v>
      </c>
      <c r="M591" t="str">
        <f t="shared" si="39"/>
        <v>October</v>
      </c>
      <c r="N591" t="str">
        <f t="shared" si="40"/>
        <v>Thursday</v>
      </c>
      <c r="O591" t="str">
        <f t="shared" si="41"/>
        <v>23:57:00</v>
      </c>
      <c r="P591">
        <f t="shared" si="42"/>
        <v>23</v>
      </c>
      <c r="Q591" t="str">
        <f>VLOOKUP(B591,'Analysis 1.3'!$AA$1:$AF$1454,5,FALSE)</f>
        <v>One time</v>
      </c>
      <c r="R591" t="str">
        <f>VLOOKUP(B591,'Analysis 1.3'!$AA$1:$AF$1454,6,FALSE)</f>
        <v>Recent</v>
      </c>
      <c r="S591">
        <f>VLOOKUP(B591,'Analysis 1.3'!$AA$1:$AF$1454,4,FALSE)</f>
        <v>79.984027777776646</v>
      </c>
    </row>
    <row r="592" spans="1:19" x14ac:dyDescent="0.3">
      <c r="A592">
        <v>871258</v>
      </c>
      <c r="B592">
        <v>461</v>
      </c>
      <c r="C592" s="1" t="s">
        <v>101</v>
      </c>
      <c r="D592" s="3">
        <v>45072.023611111108</v>
      </c>
      <c r="E592" t="s">
        <v>97</v>
      </c>
      <c r="F592" t="s">
        <v>31</v>
      </c>
      <c r="G592">
        <v>2564</v>
      </c>
      <c r="H592" t="str">
        <f>VLOOKUP(B592,'Customers (2)'!$A$1:$F$2501,2,0)</f>
        <v>Australia</v>
      </c>
      <c r="I592" t="str">
        <f>VLOOKUP(B592,'Customers (2)'!$A$1:$F$2501,3,0)</f>
        <v>M</v>
      </c>
      <c r="J592">
        <f>VLOOKUP(B592,'Customers (2)'!$A$1:$F$2501,4,0)</f>
        <v>77</v>
      </c>
      <c r="K592" t="str">
        <f>VLOOKUP(B592,'Customers (2)'!$A$1:$F$2501,5,0)</f>
        <v>A</v>
      </c>
      <c r="L592" t="str">
        <f>VLOOKUP(B592,'Customers (2)'!$A$1:$F$2501,6,0)</f>
        <v>Senior</v>
      </c>
      <c r="M592" t="str">
        <f t="shared" si="39"/>
        <v>May</v>
      </c>
      <c r="N592" t="str">
        <f t="shared" si="40"/>
        <v>Friday</v>
      </c>
      <c r="O592" t="str">
        <f t="shared" si="41"/>
        <v>00:34:00</v>
      </c>
      <c r="P592">
        <f t="shared" si="42"/>
        <v>0</v>
      </c>
      <c r="Q592" t="str">
        <f>VLOOKUP(B592,'Analysis 1.3'!$AA$1:$AF$1454,5,FALSE)</f>
        <v>Repeat</v>
      </c>
      <c r="R592" t="str">
        <f>VLOOKUP(B592,'Analysis 1.3'!$AA$1:$AF$1454,6,FALSE)</f>
        <v>Lost</v>
      </c>
      <c r="S592">
        <f>VLOOKUP(B592,'Analysis 1.3'!$AA$1:$AF$1454,4,FALSE)</f>
        <v>219.95833333333576</v>
      </c>
    </row>
    <row r="593" spans="1:19" x14ac:dyDescent="0.3">
      <c r="A593">
        <v>1291973</v>
      </c>
      <c r="B593">
        <v>461</v>
      </c>
      <c r="C593" s="1" t="s">
        <v>101</v>
      </c>
      <c r="D593" s="3">
        <v>44933.057638888888</v>
      </c>
      <c r="E593" t="s">
        <v>96</v>
      </c>
      <c r="F593" t="s">
        <v>27</v>
      </c>
      <c r="G593">
        <v>5976</v>
      </c>
      <c r="H593" t="str">
        <f>VLOOKUP(B593,'Customers (2)'!$A$1:$F$2501,2,0)</f>
        <v>Australia</v>
      </c>
      <c r="I593" t="str">
        <f>VLOOKUP(B593,'Customers (2)'!$A$1:$F$2501,3,0)</f>
        <v>M</v>
      </c>
      <c r="J593">
        <f>VLOOKUP(B593,'Customers (2)'!$A$1:$F$2501,4,0)</f>
        <v>77</v>
      </c>
      <c r="K593" t="str">
        <f>VLOOKUP(B593,'Customers (2)'!$A$1:$F$2501,5,0)</f>
        <v>A</v>
      </c>
      <c r="L593" t="str">
        <f>VLOOKUP(B593,'Customers (2)'!$A$1:$F$2501,6,0)</f>
        <v>Senior</v>
      </c>
      <c r="M593" t="str">
        <f t="shared" si="39"/>
        <v>January</v>
      </c>
      <c r="N593" t="str">
        <f t="shared" si="40"/>
        <v>Saturday</v>
      </c>
      <c r="O593" t="str">
        <f t="shared" si="41"/>
        <v>01:23:00</v>
      </c>
      <c r="P593">
        <f t="shared" si="42"/>
        <v>1</v>
      </c>
      <c r="Q593" t="str">
        <f>VLOOKUP(B593,'Analysis 1.3'!$AA$1:$AF$1454,5,FALSE)</f>
        <v>Repeat</v>
      </c>
      <c r="R593" t="str">
        <f>VLOOKUP(B593,'Analysis 1.3'!$AA$1:$AF$1454,6,FALSE)</f>
        <v>Lost</v>
      </c>
      <c r="S593">
        <f>VLOOKUP(B593,'Analysis 1.3'!$AA$1:$AF$1454,4,FALSE)</f>
        <v>219.95833333333576</v>
      </c>
    </row>
    <row r="594" spans="1:19" x14ac:dyDescent="0.3">
      <c r="A594">
        <v>1370775</v>
      </c>
      <c r="B594">
        <v>462</v>
      </c>
      <c r="C594" s="1" t="s">
        <v>99</v>
      </c>
      <c r="D594" s="3">
        <v>45039.075694444444</v>
      </c>
      <c r="E594" t="s">
        <v>98</v>
      </c>
      <c r="F594" t="s">
        <v>69</v>
      </c>
      <c r="G594">
        <v>1949</v>
      </c>
      <c r="H594" t="str">
        <f>VLOOKUP(B594,'Customers (2)'!$A$1:$F$2501,2,0)</f>
        <v>USA</v>
      </c>
      <c r="I594" t="str">
        <f>VLOOKUP(B594,'Customers (2)'!$A$1:$F$2501,3,0)</f>
        <v>F</v>
      </c>
      <c r="J594">
        <f>VLOOKUP(B594,'Customers (2)'!$A$1:$F$2501,4,0)</f>
        <v>80</v>
      </c>
      <c r="K594" t="str">
        <f>VLOOKUP(B594,'Customers (2)'!$A$1:$F$2501,5,0)</f>
        <v>A</v>
      </c>
      <c r="L594" t="str">
        <f>VLOOKUP(B594,'Customers (2)'!$A$1:$F$2501,6,0)</f>
        <v>Senior</v>
      </c>
      <c r="M594" t="str">
        <f t="shared" si="39"/>
        <v>April</v>
      </c>
      <c r="N594" t="str">
        <f t="shared" si="40"/>
        <v>Sunday</v>
      </c>
      <c r="O594" t="str">
        <f t="shared" si="41"/>
        <v>01:49:00</v>
      </c>
      <c r="P594">
        <f t="shared" si="42"/>
        <v>1</v>
      </c>
      <c r="Q594" t="str">
        <f>VLOOKUP(B594,'Analysis 1.3'!$AA$1:$AF$1454,5,FALSE)</f>
        <v>One time</v>
      </c>
      <c r="R594" t="str">
        <f>VLOOKUP(B594,'Analysis 1.3'!$AA$1:$AF$1454,6,FALSE)</f>
        <v>Lost</v>
      </c>
      <c r="S594">
        <f>VLOOKUP(B594,'Analysis 1.3'!$AA$1:$AF$1454,4,FALSE)</f>
        <v>252.90625</v>
      </c>
    </row>
    <row r="595" spans="1:19" x14ac:dyDescent="0.3">
      <c r="A595">
        <v>1059637</v>
      </c>
      <c r="B595">
        <v>463</v>
      </c>
      <c r="C595" s="1" t="s">
        <v>109</v>
      </c>
      <c r="D595" s="3">
        <v>45147.05972222222</v>
      </c>
      <c r="E595" t="s">
        <v>97</v>
      </c>
      <c r="F595" t="s">
        <v>54</v>
      </c>
      <c r="G595">
        <v>3285</v>
      </c>
      <c r="H595" t="str">
        <f>VLOOKUP(B595,'Customers (2)'!$A$1:$F$2501,2,0)</f>
        <v>Germany</v>
      </c>
      <c r="I595" t="str">
        <f>VLOOKUP(B595,'Customers (2)'!$A$1:$F$2501,3,0)</f>
        <v>M</v>
      </c>
      <c r="J595">
        <f>VLOOKUP(B595,'Customers (2)'!$A$1:$F$2501,4,0)</f>
        <v>55</v>
      </c>
      <c r="K595" t="str">
        <f>VLOOKUP(B595,'Customers (2)'!$A$1:$F$2501,5,0)</f>
        <v>A</v>
      </c>
      <c r="L595" t="str">
        <f>VLOOKUP(B595,'Customers (2)'!$A$1:$F$2501,6,0)</f>
        <v>Middle</v>
      </c>
      <c r="M595" t="str">
        <f t="shared" si="39"/>
        <v>August</v>
      </c>
      <c r="N595" t="str">
        <f t="shared" si="40"/>
        <v>Wednesday</v>
      </c>
      <c r="O595" t="str">
        <f t="shared" si="41"/>
        <v>01:26:00</v>
      </c>
      <c r="P595">
        <f t="shared" si="42"/>
        <v>1</v>
      </c>
      <c r="Q595" t="str">
        <f>VLOOKUP(B595,'Analysis 1.3'!$AA$1:$AF$1454,5,FALSE)</f>
        <v>Repeat</v>
      </c>
      <c r="R595" t="str">
        <f>VLOOKUP(B595,'Analysis 1.3'!$AA$1:$AF$1454,6,FALSE)</f>
        <v>Recent</v>
      </c>
      <c r="S595">
        <f>VLOOKUP(B595,'Analysis 1.3'!$AA$1:$AF$1454,4,FALSE)</f>
        <v>17.911111111112405</v>
      </c>
    </row>
    <row r="596" spans="1:19" x14ac:dyDescent="0.3">
      <c r="A596">
        <v>1357382</v>
      </c>
      <c r="B596">
        <v>463</v>
      </c>
      <c r="C596" s="1" t="s">
        <v>109</v>
      </c>
      <c r="D596" s="3">
        <v>45274.070833333331</v>
      </c>
      <c r="E596" t="s">
        <v>98</v>
      </c>
      <c r="F596" t="s">
        <v>63</v>
      </c>
      <c r="G596">
        <v>2708</v>
      </c>
      <c r="H596" t="str">
        <f>VLOOKUP(B596,'Customers (2)'!$A$1:$F$2501,2,0)</f>
        <v>Germany</v>
      </c>
      <c r="I596" t="str">
        <f>VLOOKUP(B596,'Customers (2)'!$A$1:$F$2501,3,0)</f>
        <v>M</v>
      </c>
      <c r="J596">
        <f>VLOOKUP(B596,'Customers (2)'!$A$1:$F$2501,4,0)</f>
        <v>55</v>
      </c>
      <c r="K596" t="str">
        <f>VLOOKUP(B596,'Customers (2)'!$A$1:$F$2501,5,0)</f>
        <v>A</v>
      </c>
      <c r="L596" t="str">
        <f>VLOOKUP(B596,'Customers (2)'!$A$1:$F$2501,6,0)</f>
        <v>Middle</v>
      </c>
      <c r="M596" t="str">
        <f t="shared" si="39"/>
        <v>December</v>
      </c>
      <c r="N596" t="str">
        <f t="shared" si="40"/>
        <v>Thursday</v>
      </c>
      <c r="O596" t="str">
        <f t="shared" si="41"/>
        <v>01:42:00</v>
      </c>
      <c r="P596">
        <f t="shared" si="42"/>
        <v>1</v>
      </c>
      <c r="Q596" t="str">
        <f>VLOOKUP(B596,'Analysis 1.3'!$AA$1:$AF$1454,5,FALSE)</f>
        <v>Repeat</v>
      </c>
      <c r="R596" t="str">
        <f>VLOOKUP(B596,'Analysis 1.3'!$AA$1:$AF$1454,6,FALSE)</f>
        <v>Recent</v>
      </c>
      <c r="S596">
        <f>VLOOKUP(B596,'Analysis 1.3'!$AA$1:$AF$1454,4,FALSE)</f>
        <v>17.911111111112405</v>
      </c>
    </row>
    <row r="597" spans="1:19" x14ac:dyDescent="0.3">
      <c r="A597">
        <v>57568</v>
      </c>
      <c r="B597">
        <v>464</v>
      </c>
      <c r="C597" s="1" t="s">
        <v>107</v>
      </c>
      <c r="D597" s="2">
        <v>45006.037499999999</v>
      </c>
      <c r="E597" t="s">
        <v>98</v>
      </c>
      <c r="F597" t="s">
        <v>11</v>
      </c>
      <c r="G597">
        <v>5877</v>
      </c>
      <c r="H597" t="str">
        <f>VLOOKUP(B597,'Customers (2)'!$A$1:$F$2501,2,0)</f>
        <v>Italy</v>
      </c>
      <c r="I597" t="str">
        <f>VLOOKUP(B597,'Customers (2)'!$A$1:$F$2501,3,0)</f>
        <v>F</v>
      </c>
      <c r="J597">
        <f>VLOOKUP(B597,'Customers (2)'!$A$1:$F$2501,4,0)</f>
        <v>26</v>
      </c>
      <c r="K597" t="str">
        <f>VLOOKUP(B597,'Customers (2)'!$A$1:$F$2501,5,0)</f>
        <v>A</v>
      </c>
      <c r="L597" t="str">
        <f>VLOOKUP(B597,'Customers (2)'!$A$1:$F$2501,6,0)</f>
        <v>Young</v>
      </c>
      <c r="M597" t="str">
        <f t="shared" si="39"/>
        <v>March</v>
      </c>
      <c r="N597" t="str">
        <f t="shared" si="40"/>
        <v>Tuesday</v>
      </c>
      <c r="O597" t="str">
        <f t="shared" si="41"/>
        <v>00:54:00</v>
      </c>
      <c r="P597">
        <f t="shared" si="42"/>
        <v>0</v>
      </c>
      <c r="Q597" t="str">
        <f>VLOOKUP(B597,'Analysis 1.3'!$AA$1:$AF$1454,5,FALSE)</f>
        <v>Repeat</v>
      </c>
      <c r="R597" t="str">
        <f>VLOOKUP(B597,'Analysis 1.3'!$AA$1:$AF$1454,6,FALSE)</f>
        <v>Recent</v>
      </c>
      <c r="S597">
        <f>VLOOKUP(B597,'Analysis 1.3'!$AA$1:$AF$1454,4,FALSE)</f>
        <v>25.98124999999709</v>
      </c>
    </row>
    <row r="598" spans="1:19" x14ac:dyDescent="0.3">
      <c r="A598">
        <v>884628</v>
      </c>
      <c r="B598">
        <v>464</v>
      </c>
      <c r="C598" s="1" t="s">
        <v>107</v>
      </c>
      <c r="D598" s="3">
        <v>45266.000694444447</v>
      </c>
      <c r="E598" t="s">
        <v>98</v>
      </c>
      <c r="F598" t="s">
        <v>22</v>
      </c>
      <c r="G598">
        <v>7177</v>
      </c>
      <c r="H598" t="str">
        <f>VLOOKUP(B598,'Customers (2)'!$A$1:$F$2501,2,0)</f>
        <v>Italy</v>
      </c>
      <c r="I598" t="str">
        <f>VLOOKUP(B598,'Customers (2)'!$A$1:$F$2501,3,0)</f>
        <v>F</v>
      </c>
      <c r="J598">
        <f>VLOOKUP(B598,'Customers (2)'!$A$1:$F$2501,4,0)</f>
        <v>26</v>
      </c>
      <c r="K598" t="str">
        <f>VLOOKUP(B598,'Customers (2)'!$A$1:$F$2501,5,0)</f>
        <v>A</v>
      </c>
      <c r="L598" t="str">
        <f>VLOOKUP(B598,'Customers (2)'!$A$1:$F$2501,6,0)</f>
        <v>Young</v>
      </c>
      <c r="M598" t="str">
        <f t="shared" si="39"/>
        <v>December</v>
      </c>
      <c r="N598" t="str">
        <f t="shared" si="40"/>
        <v>Wednesday</v>
      </c>
      <c r="O598" t="str">
        <f t="shared" si="41"/>
        <v>00:01:00</v>
      </c>
      <c r="P598">
        <f t="shared" si="42"/>
        <v>0</v>
      </c>
      <c r="Q598" t="str">
        <f>VLOOKUP(B598,'Analysis 1.3'!$AA$1:$AF$1454,5,FALSE)</f>
        <v>Repeat</v>
      </c>
      <c r="R598" t="str">
        <f>VLOOKUP(B598,'Analysis 1.3'!$AA$1:$AF$1454,6,FALSE)</f>
        <v>Recent</v>
      </c>
      <c r="S598">
        <f>VLOOKUP(B598,'Analysis 1.3'!$AA$1:$AF$1454,4,FALSE)</f>
        <v>25.98124999999709</v>
      </c>
    </row>
    <row r="599" spans="1:19" x14ac:dyDescent="0.3">
      <c r="A599">
        <v>445200</v>
      </c>
      <c r="B599">
        <v>465</v>
      </c>
      <c r="C599" s="1" t="s">
        <v>99</v>
      </c>
      <c r="D599" s="2">
        <v>45093.090277777781</v>
      </c>
      <c r="E599" t="s">
        <v>98</v>
      </c>
      <c r="F599" t="s">
        <v>82</v>
      </c>
      <c r="G599">
        <v>2670</v>
      </c>
      <c r="H599" t="str">
        <f>VLOOKUP(B599,'Customers (2)'!$A$1:$F$2501,2,0)</f>
        <v>USA</v>
      </c>
      <c r="I599" t="str">
        <f>VLOOKUP(B599,'Customers (2)'!$A$1:$F$2501,3,0)</f>
        <v>M</v>
      </c>
      <c r="J599">
        <f>VLOOKUP(B599,'Customers (2)'!$A$1:$F$2501,4,0)</f>
        <v>49</v>
      </c>
      <c r="K599" t="str">
        <f>VLOOKUP(B599,'Customers (2)'!$A$1:$F$2501,5,0)</f>
        <v>A</v>
      </c>
      <c r="L599" t="str">
        <f>VLOOKUP(B599,'Customers (2)'!$A$1:$F$2501,6,0)</f>
        <v>Middle</v>
      </c>
      <c r="M599" t="str">
        <f t="shared" si="39"/>
        <v>June</v>
      </c>
      <c r="N599" t="str">
        <f t="shared" si="40"/>
        <v>Friday</v>
      </c>
      <c r="O599" t="str">
        <f t="shared" si="41"/>
        <v>02:10:00</v>
      </c>
      <c r="P599">
        <f t="shared" si="42"/>
        <v>2</v>
      </c>
      <c r="Q599" t="str">
        <f>VLOOKUP(B599,'Analysis 1.3'!$AA$1:$AF$1454,5,FALSE)</f>
        <v>Repeat</v>
      </c>
      <c r="R599" t="str">
        <f>VLOOKUP(B599,'Analysis 1.3'!$AA$1:$AF$1454,6,FALSE)</f>
        <v>Recent</v>
      </c>
      <c r="S599">
        <f>VLOOKUP(B599,'Analysis 1.3'!$AA$1:$AF$1454,4,FALSE)</f>
        <v>69.984722222223354</v>
      </c>
    </row>
    <row r="600" spans="1:19" x14ac:dyDescent="0.3">
      <c r="A600">
        <v>541964</v>
      </c>
      <c r="B600">
        <v>465</v>
      </c>
      <c r="C600" s="1" t="s">
        <v>99</v>
      </c>
      <c r="D600" s="2">
        <v>45221.99722222222</v>
      </c>
      <c r="E600" t="s">
        <v>191</v>
      </c>
      <c r="F600" t="s">
        <v>48</v>
      </c>
      <c r="G600">
        <v>3372</v>
      </c>
      <c r="H600" t="str">
        <f>VLOOKUP(B600,'Customers (2)'!$A$1:$F$2501,2,0)</f>
        <v>USA</v>
      </c>
      <c r="I600" t="str">
        <f>VLOOKUP(B600,'Customers (2)'!$A$1:$F$2501,3,0)</f>
        <v>M</v>
      </c>
      <c r="J600">
        <f>VLOOKUP(B600,'Customers (2)'!$A$1:$F$2501,4,0)</f>
        <v>49</v>
      </c>
      <c r="K600" t="str">
        <f>VLOOKUP(B600,'Customers (2)'!$A$1:$F$2501,5,0)</f>
        <v>A</v>
      </c>
      <c r="L600" t="str">
        <f>VLOOKUP(B600,'Customers (2)'!$A$1:$F$2501,6,0)</f>
        <v>Middle</v>
      </c>
      <c r="M600" t="str">
        <f t="shared" si="39"/>
        <v>October</v>
      </c>
      <c r="N600" t="str">
        <f t="shared" si="40"/>
        <v>Sunday</v>
      </c>
      <c r="O600" t="str">
        <f t="shared" si="41"/>
        <v>23:56:00</v>
      </c>
      <c r="P600">
        <f t="shared" si="42"/>
        <v>23</v>
      </c>
      <c r="Q600" t="str">
        <f>VLOOKUP(B600,'Analysis 1.3'!$AA$1:$AF$1454,5,FALSE)</f>
        <v>Repeat</v>
      </c>
      <c r="R600" t="str">
        <f>VLOOKUP(B600,'Analysis 1.3'!$AA$1:$AF$1454,6,FALSE)</f>
        <v>Recent</v>
      </c>
      <c r="S600">
        <f>VLOOKUP(B600,'Analysis 1.3'!$AA$1:$AF$1454,4,FALSE)</f>
        <v>69.984722222223354</v>
      </c>
    </row>
    <row r="601" spans="1:19" x14ac:dyDescent="0.3">
      <c r="A601">
        <v>1449763</v>
      </c>
      <c r="B601">
        <v>465</v>
      </c>
      <c r="C601" s="1" t="s">
        <v>99</v>
      </c>
      <c r="D601" s="3">
        <v>44997.046527777777</v>
      </c>
      <c r="E601" t="s">
        <v>97</v>
      </c>
      <c r="F601" t="s">
        <v>20</v>
      </c>
      <c r="G601">
        <v>425</v>
      </c>
      <c r="H601" t="str">
        <f>VLOOKUP(B601,'Customers (2)'!$A$1:$F$2501,2,0)</f>
        <v>USA</v>
      </c>
      <c r="I601" t="str">
        <f>VLOOKUP(B601,'Customers (2)'!$A$1:$F$2501,3,0)</f>
        <v>M</v>
      </c>
      <c r="J601">
        <f>VLOOKUP(B601,'Customers (2)'!$A$1:$F$2501,4,0)</f>
        <v>49</v>
      </c>
      <c r="K601" t="str">
        <f>VLOOKUP(B601,'Customers (2)'!$A$1:$F$2501,5,0)</f>
        <v>A</v>
      </c>
      <c r="L601" t="str">
        <f>VLOOKUP(B601,'Customers (2)'!$A$1:$F$2501,6,0)</f>
        <v>Middle</v>
      </c>
      <c r="M601" t="str">
        <f t="shared" si="39"/>
        <v>March</v>
      </c>
      <c r="N601" t="str">
        <f t="shared" si="40"/>
        <v>Sunday</v>
      </c>
      <c r="O601" t="str">
        <f t="shared" si="41"/>
        <v>01:07:00</v>
      </c>
      <c r="P601">
        <f t="shared" si="42"/>
        <v>1</v>
      </c>
      <c r="Q601" t="str">
        <f>VLOOKUP(B601,'Analysis 1.3'!$AA$1:$AF$1454,5,FALSE)</f>
        <v>Repeat</v>
      </c>
      <c r="R601" t="str">
        <f>VLOOKUP(B601,'Analysis 1.3'!$AA$1:$AF$1454,6,FALSE)</f>
        <v>Recent</v>
      </c>
      <c r="S601">
        <f>VLOOKUP(B601,'Analysis 1.3'!$AA$1:$AF$1454,4,FALSE)</f>
        <v>69.984722222223354</v>
      </c>
    </row>
    <row r="602" spans="1:19" x14ac:dyDescent="0.3">
      <c r="A602">
        <v>1475178</v>
      </c>
      <c r="B602">
        <v>466</v>
      </c>
      <c r="C602" s="1" t="s">
        <v>107</v>
      </c>
      <c r="D602" s="3">
        <v>45028.006944444445</v>
      </c>
      <c r="E602" t="s">
        <v>191</v>
      </c>
      <c r="F602" t="s">
        <v>48</v>
      </c>
      <c r="G602">
        <v>1408</v>
      </c>
      <c r="H602" t="str">
        <f>VLOOKUP(B602,'Customers (2)'!$A$1:$F$2501,2,0)</f>
        <v>Italy</v>
      </c>
      <c r="I602" t="str">
        <f>VLOOKUP(B602,'Customers (2)'!$A$1:$F$2501,3,0)</f>
        <v>F</v>
      </c>
      <c r="J602">
        <f>VLOOKUP(B602,'Customers (2)'!$A$1:$F$2501,4,0)</f>
        <v>32</v>
      </c>
      <c r="K602" t="str">
        <f>VLOOKUP(B602,'Customers (2)'!$A$1:$F$2501,5,0)</f>
        <v>A</v>
      </c>
      <c r="L602" t="str">
        <f>VLOOKUP(B602,'Customers (2)'!$A$1:$F$2501,6,0)</f>
        <v>Young</v>
      </c>
      <c r="M602" t="str">
        <f t="shared" si="39"/>
        <v>April</v>
      </c>
      <c r="N602" t="str">
        <f t="shared" si="40"/>
        <v>Wednesday</v>
      </c>
      <c r="O602" t="str">
        <f t="shared" si="41"/>
        <v>00:10:00</v>
      </c>
      <c r="P602">
        <f t="shared" si="42"/>
        <v>0</v>
      </c>
      <c r="Q602" t="str">
        <f>VLOOKUP(B602,'Analysis 1.3'!$AA$1:$AF$1454,5,FALSE)</f>
        <v>One time</v>
      </c>
      <c r="R602" t="str">
        <f>VLOOKUP(B602,'Analysis 1.3'!$AA$1:$AF$1454,6,FALSE)</f>
        <v>Lost</v>
      </c>
      <c r="S602">
        <f>VLOOKUP(B602,'Analysis 1.3'!$AA$1:$AF$1454,4,FALSE)</f>
        <v>263.97499999999854</v>
      </c>
    </row>
    <row r="603" spans="1:19" x14ac:dyDescent="0.3">
      <c r="A603">
        <v>10667</v>
      </c>
      <c r="B603">
        <v>467</v>
      </c>
      <c r="C603" s="1" t="s">
        <v>100</v>
      </c>
      <c r="D603" s="2">
        <v>45212.042361111111</v>
      </c>
      <c r="E603" t="s">
        <v>191</v>
      </c>
      <c r="F603" t="s">
        <v>21</v>
      </c>
      <c r="G603">
        <v>840</v>
      </c>
      <c r="H603" t="str">
        <f>VLOOKUP(B603,'Customers (2)'!$A$1:$F$2501,2,0)</f>
        <v>France</v>
      </c>
      <c r="I603" t="str">
        <f>VLOOKUP(B603,'Customers (2)'!$A$1:$F$2501,3,0)</f>
        <v>M</v>
      </c>
      <c r="J603">
        <f>VLOOKUP(B603,'Customers (2)'!$A$1:$F$2501,4,0)</f>
        <v>62</v>
      </c>
      <c r="K603" t="str">
        <f>VLOOKUP(B603,'Customers (2)'!$A$1:$F$2501,5,0)</f>
        <v>A</v>
      </c>
      <c r="L603" t="str">
        <f>VLOOKUP(B603,'Customers (2)'!$A$1:$F$2501,6,0)</f>
        <v>Senior</v>
      </c>
      <c r="M603" t="str">
        <f t="shared" si="39"/>
        <v>October</v>
      </c>
      <c r="N603" t="str">
        <f t="shared" si="40"/>
        <v>Friday</v>
      </c>
      <c r="O603" t="str">
        <f t="shared" si="41"/>
        <v>01:01:00</v>
      </c>
      <c r="P603">
        <f t="shared" si="42"/>
        <v>1</v>
      </c>
      <c r="Q603" t="str">
        <f>VLOOKUP(B603,'Analysis 1.3'!$AA$1:$AF$1454,5,FALSE)</f>
        <v>One time</v>
      </c>
      <c r="R603" t="str">
        <f>VLOOKUP(B603,'Analysis 1.3'!$AA$1:$AF$1454,6,FALSE)</f>
        <v>Recent</v>
      </c>
      <c r="S603">
        <f>VLOOKUP(B603,'Analysis 1.3'!$AA$1:$AF$1454,4,FALSE)</f>
        <v>79.939583333332848</v>
      </c>
    </row>
    <row r="604" spans="1:19" x14ac:dyDescent="0.3">
      <c r="A604">
        <v>1219899</v>
      </c>
      <c r="B604">
        <v>469</v>
      </c>
      <c r="C604" s="1" t="s">
        <v>100</v>
      </c>
      <c r="D604" s="3">
        <v>45114.010416666664</v>
      </c>
      <c r="E604" t="s">
        <v>96</v>
      </c>
      <c r="F604" t="s">
        <v>53</v>
      </c>
      <c r="G604">
        <v>2819</v>
      </c>
      <c r="H604" t="str">
        <f>VLOOKUP(B604,'Customers (2)'!$A$1:$F$2501,2,0)</f>
        <v>France</v>
      </c>
      <c r="I604" t="str">
        <f>VLOOKUP(B604,'Customers (2)'!$A$1:$F$2501,3,0)</f>
        <v>F</v>
      </c>
      <c r="J604">
        <f>VLOOKUP(B604,'Customers (2)'!$A$1:$F$2501,4,0)</f>
        <v>90</v>
      </c>
      <c r="K604" t="str">
        <f>VLOOKUP(B604,'Customers (2)'!$A$1:$F$2501,5,0)</f>
        <v>A</v>
      </c>
      <c r="L604" t="str">
        <f>VLOOKUP(B604,'Customers (2)'!$A$1:$F$2501,6,0)</f>
        <v>Senior</v>
      </c>
      <c r="M604" t="str">
        <f t="shared" si="39"/>
        <v>July</v>
      </c>
      <c r="N604" t="str">
        <f t="shared" si="40"/>
        <v>Friday</v>
      </c>
      <c r="O604" t="str">
        <f t="shared" si="41"/>
        <v>00:15:00</v>
      </c>
      <c r="P604">
        <f t="shared" si="42"/>
        <v>0</v>
      </c>
      <c r="Q604" t="str">
        <f>VLOOKUP(B604,'Analysis 1.3'!$AA$1:$AF$1454,5,FALSE)</f>
        <v>One time</v>
      </c>
      <c r="R604" t="str">
        <f>VLOOKUP(B604,'Analysis 1.3'!$AA$1:$AF$1454,6,FALSE)</f>
        <v>Passive</v>
      </c>
      <c r="S604">
        <f>VLOOKUP(B604,'Analysis 1.3'!$AA$1:$AF$1454,4,FALSE)</f>
        <v>177.97152777777956</v>
      </c>
    </row>
    <row r="605" spans="1:19" x14ac:dyDescent="0.3">
      <c r="A605">
        <v>347243</v>
      </c>
      <c r="B605">
        <v>470</v>
      </c>
      <c r="C605" s="1" t="s">
        <v>99</v>
      </c>
      <c r="D605" s="2">
        <v>45079.990972222222</v>
      </c>
      <c r="E605" t="s">
        <v>98</v>
      </c>
      <c r="F605" t="s">
        <v>27</v>
      </c>
      <c r="G605">
        <v>5127</v>
      </c>
      <c r="H605" t="str">
        <f>VLOOKUP(B605,'Customers (2)'!$A$1:$F$2501,2,0)</f>
        <v>USA</v>
      </c>
      <c r="I605" t="str">
        <f>VLOOKUP(B605,'Customers (2)'!$A$1:$F$2501,3,0)</f>
        <v>F</v>
      </c>
      <c r="J605">
        <f>VLOOKUP(B605,'Customers (2)'!$A$1:$F$2501,4,0)</f>
        <v>32</v>
      </c>
      <c r="K605" t="str">
        <f>VLOOKUP(B605,'Customers (2)'!$A$1:$F$2501,5,0)</f>
        <v>A</v>
      </c>
      <c r="L605" t="str">
        <f>VLOOKUP(B605,'Customers (2)'!$A$1:$F$2501,6,0)</f>
        <v>Young</v>
      </c>
      <c r="M605" t="str">
        <f t="shared" si="39"/>
        <v>June</v>
      </c>
      <c r="N605" t="str">
        <f t="shared" si="40"/>
        <v>Friday</v>
      </c>
      <c r="O605" t="str">
        <f t="shared" si="41"/>
        <v>23:47:00</v>
      </c>
      <c r="P605">
        <f t="shared" si="42"/>
        <v>23</v>
      </c>
      <c r="Q605" t="str">
        <f>VLOOKUP(B605,'Analysis 1.3'!$AA$1:$AF$1454,5,FALSE)</f>
        <v>One time</v>
      </c>
      <c r="R605" t="str">
        <f>VLOOKUP(B605,'Analysis 1.3'!$AA$1:$AF$1454,6,FALSE)</f>
        <v>Lost</v>
      </c>
      <c r="S605">
        <f>VLOOKUP(B605,'Analysis 1.3'!$AA$1:$AF$1454,4,FALSE)</f>
        <v>211.9909722222219</v>
      </c>
    </row>
    <row r="606" spans="1:19" x14ac:dyDescent="0.3">
      <c r="A606">
        <v>1650492</v>
      </c>
      <c r="B606">
        <v>473</v>
      </c>
      <c r="C606" s="1" t="s">
        <v>111</v>
      </c>
      <c r="D606" s="3">
        <v>45262.011805555558</v>
      </c>
      <c r="E606" t="s">
        <v>191</v>
      </c>
      <c r="F606" t="s">
        <v>10</v>
      </c>
      <c r="G606">
        <v>8148</v>
      </c>
      <c r="H606" t="str">
        <f>VLOOKUP(B606,'Customers (2)'!$A$1:$F$2501,2,0)</f>
        <v>Ireland</v>
      </c>
      <c r="I606" t="str">
        <f>VLOOKUP(B606,'Customers (2)'!$A$1:$F$2501,3,0)</f>
        <v>F</v>
      </c>
      <c r="J606">
        <f>VLOOKUP(B606,'Customers (2)'!$A$1:$F$2501,4,0)</f>
        <v>19</v>
      </c>
      <c r="K606" t="str">
        <f>VLOOKUP(B606,'Customers (2)'!$A$1:$F$2501,5,0)</f>
        <v>A</v>
      </c>
      <c r="L606" t="str">
        <f>VLOOKUP(B606,'Customers (2)'!$A$1:$F$2501,6,0)</f>
        <v>Young</v>
      </c>
      <c r="M606" t="str">
        <f t="shared" si="39"/>
        <v>December</v>
      </c>
      <c r="N606" t="str">
        <f t="shared" si="40"/>
        <v>Saturday</v>
      </c>
      <c r="O606" t="str">
        <f t="shared" si="41"/>
        <v>00:17:00</v>
      </c>
      <c r="P606">
        <f t="shared" si="42"/>
        <v>0</v>
      </c>
      <c r="Q606" t="str">
        <f>VLOOKUP(B606,'Analysis 1.3'!$AA$1:$AF$1454,5,FALSE)</f>
        <v>One time</v>
      </c>
      <c r="R606" t="str">
        <f>VLOOKUP(B606,'Analysis 1.3'!$AA$1:$AF$1454,6,FALSE)</f>
        <v>Recent</v>
      </c>
      <c r="S606">
        <f>VLOOKUP(B606,'Analysis 1.3'!$AA$1:$AF$1454,4,FALSE)</f>
        <v>29.97013888888614</v>
      </c>
    </row>
    <row r="607" spans="1:19" x14ac:dyDescent="0.3">
      <c r="A607">
        <v>920294</v>
      </c>
      <c r="B607">
        <v>474</v>
      </c>
      <c r="C607" s="1" t="s">
        <v>102</v>
      </c>
      <c r="D607" s="3">
        <v>45204.056250000001</v>
      </c>
      <c r="E607" t="s">
        <v>191</v>
      </c>
      <c r="F607" t="s">
        <v>62</v>
      </c>
      <c r="G607">
        <v>6177</v>
      </c>
      <c r="H607" t="str">
        <f>VLOOKUP(B607,'Customers (2)'!$A$1:$F$2501,2,0)</f>
        <v>Finland</v>
      </c>
      <c r="I607" t="str">
        <f>VLOOKUP(B607,'Customers (2)'!$A$1:$F$2501,3,0)</f>
        <v>M</v>
      </c>
      <c r="J607">
        <f>VLOOKUP(B607,'Customers (2)'!$A$1:$F$2501,4,0)</f>
        <v>74</v>
      </c>
      <c r="K607" t="str">
        <f>VLOOKUP(B607,'Customers (2)'!$A$1:$F$2501,5,0)</f>
        <v>A</v>
      </c>
      <c r="L607" t="str">
        <f>VLOOKUP(B607,'Customers (2)'!$A$1:$F$2501,6,0)</f>
        <v>Senior</v>
      </c>
      <c r="M607" t="str">
        <f t="shared" si="39"/>
        <v>October</v>
      </c>
      <c r="N607" t="str">
        <f t="shared" si="40"/>
        <v>Thursday</v>
      </c>
      <c r="O607" t="str">
        <f t="shared" si="41"/>
        <v>01:21:00</v>
      </c>
      <c r="P607">
        <f t="shared" si="42"/>
        <v>1</v>
      </c>
      <c r="Q607" t="str">
        <f>VLOOKUP(B607,'Analysis 1.3'!$AA$1:$AF$1454,5,FALSE)</f>
        <v>One time</v>
      </c>
      <c r="R607" t="str">
        <f>VLOOKUP(B607,'Analysis 1.3'!$AA$1:$AF$1454,6,FALSE)</f>
        <v>Passive</v>
      </c>
      <c r="S607">
        <f>VLOOKUP(B607,'Analysis 1.3'!$AA$1:$AF$1454,4,FALSE)</f>
        <v>87.925694444442343</v>
      </c>
    </row>
    <row r="608" spans="1:19" x14ac:dyDescent="0.3">
      <c r="A608">
        <v>997669</v>
      </c>
      <c r="B608">
        <v>475</v>
      </c>
      <c r="C608" s="1" t="s">
        <v>99</v>
      </c>
      <c r="D608" s="3">
        <v>44948.97152777778</v>
      </c>
      <c r="E608" t="s">
        <v>97</v>
      </c>
      <c r="F608" t="s">
        <v>44</v>
      </c>
      <c r="G608">
        <v>4684</v>
      </c>
      <c r="H608" t="str">
        <f>VLOOKUP(B608,'Customers (2)'!$A$1:$F$2501,2,0)</f>
        <v>USA</v>
      </c>
      <c r="I608" t="str">
        <f>VLOOKUP(B608,'Customers (2)'!$A$1:$F$2501,3,0)</f>
        <v>F</v>
      </c>
      <c r="J608">
        <f>VLOOKUP(B608,'Customers (2)'!$A$1:$F$2501,4,0)</f>
        <v>51</v>
      </c>
      <c r="K608" t="str">
        <f>VLOOKUP(B608,'Customers (2)'!$A$1:$F$2501,5,0)</f>
        <v>A</v>
      </c>
      <c r="L608" t="str">
        <f>VLOOKUP(B608,'Customers (2)'!$A$1:$F$2501,6,0)</f>
        <v>Middle</v>
      </c>
      <c r="M608" t="str">
        <f t="shared" si="39"/>
        <v>January</v>
      </c>
      <c r="N608" t="str">
        <f t="shared" si="40"/>
        <v>Sunday</v>
      </c>
      <c r="O608" t="str">
        <f t="shared" si="41"/>
        <v>23:19:00</v>
      </c>
      <c r="P608">
        <f t="shared" si="42"/>
        <v>23</v>
      </c>
      <c r="Q608" t="str">
        <f>VLOOKUP(B608,'Analysis 1.3'!$AA$1:$AF$1454,5,FALSE)</f>
        <v>One time</v>
      </c>
      <c r="R608" t="str">
        <f>VLOOKUP(B608,'Analysis 1.3'!$AA$1:$AF$1454,6,FALSE)</f>
        <v>Lost</v>
      </c>
      <c r="S608">
        <f>VLOOKUP(B608,'Analysis 1.3'!$AA$1:$AF$1454,4,FALSE)</f>
        <v>343.01041666666424</v>
      </c>
    </row>
    <row r="609" spans="1:19" x14ac:dyDescent="0.3">
      <c r="A609">
        <v>625994</v>
      </c>
      <c r="B609">
        <v>476</v>
      </c>
      <c r="C609" s="1" t="s">
        <v>99</v>
      </c>
      <c r="D609" s="2">
        <v>45067.96597222222</v>
      </c>
      <c r="E609" t="s">
        <v>98</v>
      </c>
      <c r="F609" t="s">
        <v>58</v>
      </c>
      <c r="G609">
        <v>7369</v>
      </c>
      <c r="H609" t="str">
        <f>VLOOKUP(B609,'Customers (2)'!$A$1:$F$2501,2,0)</f>
        <v>USA</v>
      </c>
      <c r="I609" t="str">
        <f>VLOOKUP(B609,'Customers (2)'!$A$1:$F$2501,3,0)</f>
        <v>F</v>
      </c>
      <c r="J609">
        <f>VLOOKUP(B609,'Customers (2)'!$A$1:$F$2501,4,0)</f>
        <v>80</v>
      </c>
      <c r="K609" t="str">
        <f>VLOOKUP(B609,'Customers (2)'!$A$1:$F$2501,5,0)</f>
        <v>A</v>
      </c>
      <c r="L609" t="str">
        <f>VLOOKUP(B609,'Customers (2)'!$A$1:$F$2501,6,0)</f>
        <v>Senior</v>
      </c>
      <c r="M609" t="str">
        <f t="shared" si="39"/>
        <v>May</v>
      </c>
      <c r="N609" t="str">
        <f t="shared" si="40"/>
        <v>Sunday</v>
      </c>
      <c r="O609" t="str">
        <f t="shared" si="41"/>
        <v>23:11:00</v>
      </c>
      <c r="P609">
        <f t="shared" si="42"/>
        <v>23</v>
      </c>
      <c r="Q609" t="str">
        <f>VLOOKUP(B609,'Analysis 1.3'!$AA$1:$AF$1454,5,FALSE)</f>
        <v>One time</v>
      </c>
      <c r="R609" t="str">
        <f>VLOOKUP(B609,'Analysis 1.3'!$AA$1:$AF$1454,6,FALSE)</f>
        <v>Lost</v>
      </c>
      <c r="S609">
        <f>VLOOKUP(B609,'Analysis 1.3'!$AA$1:$AF$1454,4,FALSE)</f>
        <v>224.01597222222335</v>
      </c>
    </row>
    <row r="610" spans="1:19" x14ac:dyDescent="0.3">
      <c r="A610">
        <v>551810</v>
      </c>
      <c r="B610">
        <v>477</v>
      </c>
      <c r="C610" s="1" t="s">
        <v>101</v>
      </c>
      <c r="D610" s="2">
        <v>45085.024305555555</v>
      </c>
      <c r="E610" t="s">
        <v>97</v>
      </c>
      <c r="F610" t="s">
        <v>74</v>
      </c>
      <c r="G610">
        <v>8174</v>
      </c>
      <c r="H610" t="str">
        <f>VLOOKUP(B610,'Customers (2)'!$A$1:$F$2501,2,0)</f>
        <v>Australia</v>
      </c>
      <c r="I610" t="str">
        <f>VLOOKUP(B610,'Customers (2)'!$A$1:$F$2501,3,0)</f>
        <v>M</v>
      </c>
      <c r="J610">
        <f>VLOOKUP(B610,'Customers (2)'!$A$1:$F$2501,4,0)</f>
        <v>31</v>
      </c>
      <c r="K610" t="str">
        <f>VLOOKUP(B610,'Customers (2)'!$A$1:$F$2501,5,0)</f>
        <v>A</v>
      </c>
      <c r="L610" t="str">
        <f>VLOOKUP(B610,'Customers (2)'!$A$1:$F$2501,6,0)</f>
        <v>Young</v>
      </c>
      <c r="M610" t="str">
        <f t="shared" si="39"/>
        <v>June</v>
      </c>
      <c r="N610" t="str">
        <f t="shared" si="40"/>
        <v>Thursday</v>
      </c>
      <c r="O610" t="str">
        <f t="shared" si="41"/>
        <v>00:35:00</v>
      </c>
      <c r="P610">
        <f t="shared" si="42"/>
        <v>0</v>
      </c>
      <c r="Q610" t="str">
        <f>VLOOKUP(B610,'Analysis 1.3'!$AA$1:$AF$1454,5,FALSE)</f>
        <v>One time</v>
      </c>
      <c r="R610" t="str">
        <f>VLOOKUP(B610,'Analysis 1.3'!$AA$1:$AF$1454,6,FALSE)</f>
        <v>Lost</v>
      </c>
      <c r="S610">
        <f>VLOOKUP(B610,'Analysis 1.3'!$AA$1:$AF$1454,4,FALSE)</f>
        <v>206.95763888888905</v>
      </c>
    </row>
    <row r="611" spans="1:19" x14ac:dyDescent="0.3">
      <c r="A611">
        <v>58309</v>
      </c>
      <c r="B611">
        <v>479</v>
      </c>
      <c r="C611" s="1" t="s">
        <v>102</v>
      </c>
      <c r="D611" s="2">
        <v>44938.982638888891</v>
      </c>
      <c r="E611" t="s">
        <v>98</v>
      </c>
      <c r="F611" t="s">
        <v>48</v>
      </c>
      <c r="G611">
        <v>9668</v>
      </c>
      <c r="H611" t="str">
        <f>VLOOKUP(B611,'Customers (2)'!$A$1:$F$2501,2,0)</f>
        <v>Finland</v>
      </c>
      <c r="I611" t="str">
        <f>VLOOKUP(B611,'Customers (2)'!$A$1:$F$2501,3,0)</f>
        <v>M</v>
      </c>
      <c r="J611">
        <f>VLOOKUP(B611,'Customers (2)'!$A$1:$F$2501,4,0)</f>
        <v>81</v>
      </c>
      <c r="K611" t="str">
        <f>VLOOKUP(B611,'Customers (2)'!$A$1:$F$2501,5,0)</f>
        <v>A</v>
      </c>
      <c r="L611" t="str">
        <f>VLOOKUP(B611,'Customers (2)'!$A$1:$F$2501,6,0)</f>
        <v>Senior</v>
      </c>
      <c r="M611" t="str">
        <f t="shared" si="39"/>
        <v>January</v>
      </c>
      <c r="N611" t="str">
        <f t="shared" si="40"/>
        <v>Thursday</v>
      </c>
      <c r="O611" t="str">
        <f t="shared" si="41"/>
        <v>23:35:00</v>
      </c>
      <c r="P611">
        <f t="shared" si="42"/>
        <v>23</v>
      </c>
      <c r="Q611" t="str">
        <f>VLOOKUP(B611,'Analysis 1.3'!$AA$1:$AF$1454,5,FALSE)</f>
        <v>Repeat</v>
      </c>
      <c r="R611" t="str">
        <f>VLOOKUP(B611,'Analysis 1.3'!$AA$1:$AF$1454,6,FALSE)</f>
        <v>Lost</v>
      </c>
      <c r="S611">
        <f>VLOOKUP(B611,'Analysis 1.3'!$AA$1:$AF$1454,4,FALSE)</f>
        <v>302.90833333333285</v>
      </c>
    </row>
    <row r="612" spans="1:19" x14ac:dyDescent="0.3">
      <c r="A612">
        <v>1665167</v>
      </c>
      <c r="B612">
        <v>479</v>
      </c>
      <c r="C612" s="1" t="s">
        <v>102</v>
      </c>
      <c r="D612" s="3">
        <v>44989.073611111111</v>
      </c>
      <c r="E612" t="s">
        <v>97</v>
      </c>
      <c r="F612" t="s">
        <v>27</v>
      </c>
      <c r="G612">
        <v>6692</v>
      </c>
      <c r="H612" t="str">
        <f>VLOOKUP(B612,'Customers (2)'!$A$1:$F$2501,2,0)</f>
        <v>Finland</v>
      </c>
      <c r="I612" t="str">
        <f>VLOOKUP(B612,'Customers (2)'!$A$1:$F$2501,3,0)</f>
        <v>M</v>
      </c>
      <c r="J612">
        <f>VLOOKUP(B612,'Customers (2)'!$A$1:$F$2501,4,0)</f>
        <v>81</v>
      </c>
      <c r="K612" t="str">
        <f>VLOOKUP(B612,'Customers (2)'!$A$1:$F$2501,5,0)</f>
        <v>A</v>
      </c>
      <c r="L612" t="str">
        <f>VLOOKUP(B612,'Customers (2)'!$A$1:$F$2501,6,0)</f>
        <v>Senior</v>
      </c>
      <c r="M612" t="str">
        <f t="shared" si="39"/>
        <v>March</v>
      </c>
      <c r="N612" t="str">
        <f t="shared" si="40"/>
        <v>Saturday</v>
      </c>
      <c r="O612" t="str">
        <f t="shared" si="41"/>
        <v>01:46:00</v>
      </c>
      <c r="P612">
        <f t="shared" si="42"/>
        <v>1</v>
      </c>
      <c r="Q612" t="str">
        <f>VLOOKUP(B612,'Analysis 1.3'!$AA$1:$AF$1454,5,FALSE)</f>
        <v>Repeat</v>
      </c>
      <c r="R612" t="str">
        <f>VLOOKUP(B612,'Analysis 1.3'!$AA$1:$AF$1454,6,FALSE)</f>
        <v>Lost</v>
      </c>
      <c r="S612">
        <f>VLOOKUP(B612,'Analysis 1.3'!$AA$1:$AF$1454,4,FALSE)</f>
        <v>302.90833333333285</v>
      </c>
    </row>
    <row r="613" spans="1:19" x14ac:dyDescent="0.3">
      <c r="A613">
        <v>61005</v>
      </c>
      <c r="B613">
        <v>480</v>
      </c>
      <c r="C613" s="1" t="s">
        <v>102</v>
      </c>
      <c r="D613" s="2">
        <v>44928.031944444447</v>
      </c>
      <c r="E613" t="s">
        <v>96</v>
      </c>
      <c r="F613" t="s">
        <v>19</v>
      </c>
      <c r="G613">
        <v>7727</v>
      </c>
      <c r="H613" t="str">
        <f>VLOOKUP(B613,'Customers (2)'!$A$1:$F$2501,2,0)</f>
        <v>Finland</v>
      </c>
      <c r="I613" t="str">
        <f>VLOOKUP(B613,'Customers (2)'!$A$1:$F$2501,3,0)</f>
        <v>M</v>
      </c>
      <c r="J613">
        <f>VLOOKUP(B613,'Customers (2)'!$A$1:$F$2501,4,0)</f>
        <v>46</v>
      </c>
      <c r="K613" t="str">
        <f>VLOOKUP(B613,'Customers (2)'!$A$1:$F$2501,5,0)</f>
        <v>A</v>
      </c>
      <c r="L613" t="str">
        <f>VLOOKUP(B613,'Customers (2)'!$A$1:$F$2501,6,0)</f>
        <v>Middle</v>
      </c>
      <c r="M613" t="str">
        <f t="shared" si="39"/>
        <v>January</v>
      </c>
      <c r="N613" t="str">
        <f t="shared" si="40"/>
        <v>Monday</v>
      </c>
      <c r="O613" t="str">
        <f t="shared" si="41"/>
        <v>00:46:00</v>
      </c>
      <c r="P613">
        <f t="shared" si="42"/>
        <v>0</v>
      </c>
      <c r="Q613" t="str">
        <f>VLOOKUP(B613,'Analysis 1.3'!$AA$1:$AF$1454,5,FALSE)</f>
        <v>One time</v>
      </c>
      <c r="R613" t="str">
        <f>VLOOKUP(B613,'Analysis 1.3'!$AA$1:$AF$1454,6,FALSE)</f>
        <v>Lost</v>
      </c>
      <c r="S613">
        <f>VLOOKUP(B613,'Analysis 1.3'!$AA$1:$AF$1454,4,FALSE)</f>
        <v>363.94999999999709</v>
      </c>
    </row>
    <row r="614" spans="1:19" x14ac:dyDescent="0.3">
      <c r="A614">
        <v>1322635</v>
      </c>
      <c r="B614">
        <v>481</v>
      </c>
      <c r="C614" s="1" t="s">
        <v>101</v>
      </c>
      <c r="D614" s="3">
        <v>44982.990277777775</v>
      </c>
      <c r="E614" t="s">
        <v>191</v>
      </c>
      <c r="F614" t="s">
        <v>43</v>
      </c>
      <c r="G614">
        <v>1854</v>
      </c>
      <c r="H614" t="str">
        <f>VLOOKUP(B614,'Customers (2)'!$A$1:$F$2501,2,0)</f>
        <v>Australia</v>
      </c>
      <c r="I614" t="str">
        <f>VLOOKUP(B614,'Customers (2)'!$A$1:$F$2501,3,0)</f>
        <v>F</v>
      </c>
      <c r="J614">
        <f>VLOOKUP(B614,'Customers (2)'!$A$1:$F$2501,4,0)</f>
        <v>49</v>
      </c>
      <c r="K614" t="str">
        <f>VLOOKUP(B614,'Customers (2)'!$A$1:$F$2501,5,0)</f>
        <v>A</v>
      </c>
      <c r="L614" t="str">
        <f>VLOOKUP(B614,'Customers (2)'!$A$1:$F$2501,6,0)</f>
        <v>Middle</v>
      </c>
      <c r="M614" t="str">
        <f t="shared" si="39"/>
        <v>February</v>
      </c>
      <c r="N614" t="str">
        <f t="shared" si="40"/>
        <v>Saturday</v>
      </c>
      <c r="O614" t="str">
        <f t="shared" si="41"/>
        <v>23:46:00</v>
      </c>
      <c r="P614">
        <f t="shared" si="42"/>
        <v>23</v>
      </c>
      <c r="Q614" t="str">
        <f>VLOOKUP(B614,'Analysis 1.3'!$AA$1:$AF$1454,5,FALSE)</f>
        <v>One time</v>
      </c>
      <c r="R614" t="str">
        <f>VLOOKUP(B614,'Analysis 1.3'!$AA$1:$AF$1454,6,FALSE)</f>
        <v>Lost</v>
      </c>
      <c r="S614">
        <f>VLOOKUP(B614,'Analysis 1.3'!$AA$1:$AF$1454,4,FALSE)</f>
        <v>308.99166666666861</v>
      </c>
    </row>
    <row r="615" spans="1:19" x14ac:dyDescent="0.3">
      <c r="A615">
        <v>1051057</v>
      </c>
      <c r="B615">
        <v>482</v>
      </c>
      <c r="C615" s="1" t="s">
        <v>100</v>
      </c>
      <c r="D615" s="3">
        <v>45048.997916666667</v>
      </c>
      <c r="E615" t="s">
        <v>96</v>
      </c>
      <c r="F615" t="s">
        <v>51</v>
      </c>
      <c r="G615">
        <v>4768</v>
      </c>
      <c r="H615" t="str">
        <f>VLOOKUP(B615,'Customers (2)'!$A$1:$F$2501,2,0)</f>
        <v>France</v>
      </c>
      <c r="I615" t="str">
        <f>VLOOKUP(B615,'Customers (2)'!$A$1:$F$2501,3,0)</f>
        <v>M</v>
      </c>
      <c r="J615">
        <f>VLOOKUP(B615,'Customers (2)'!$A$1:$F$2501,4,0)</f>
        <v>82</v>
      </c>
      <c r="K615" t="str">
        <f>VLOOKUP(B615,'Customers (2)'!$A$1:$F$2501,5,0)</f>
        <v>A</v>
      </c>
      <c r="L615" t="str">
        <f>VLOOKUP(B615,'Customers (2)'!$A$1:$F$2501,6,0)</f>
        <v>Senior</v>
      </c>
      <c r="M615" t="str">
        <f t="shared" si="39"/>
        <v>May</v>
      </c>
      <c r="N615" t="str">
        <f t="shared" si="40"/>
        <v>Tuesday</v>
      </c>
      <c r="O615" t="str">
        <f t="shared" si="41"/>
        <v>23:57:00</v>
      </c>
      <c r="P615">
        <f t="shared" si="42"/>
        <v>23</v>
      </c>
      <c r="Q615" t="str">
        <f>VLOOKUP(B615,'Analysis 1.3'!$AA$1:$AF$1454,5,FALSE)</f>
        <v>One time</v>
      </c>
      <c r="R615" t="str">
        <f>VLOOKUP(B615,'Analysis 1.3'!$AA$1:$AF$1454,6,FALSE)</f>
        <v>Lost</v>
      </c>
      <c r="S615">
        <f>VLOOKUP(B615,'Analysis 1.3'!$AA$1:$AF$1454,4,FALSE)</f>
        <v>242.98402777777665</v>
      </c>
    </row>
    <row r="616" spans="1:19" x14ac:dyDescent="0.3">
      <c r="A616">
        <v>976000</v>
      </c>
      <c r="B616">
        <v>484</v>
      </c>
      <c r="C616" s="1" t="s">
        <v>99</v>
      </c>
      <c r="D616" s="3">
        <v>45089.988194444442</v>
      </c>
      <c r="E616" t="s">
        <v>97</v>
      </c>
      <c r="F616" t="s">
        <v>6</v>
      </c>
      <c r="G616">
        <v>6536</v>
      </c>
      <c r="H616" t="str">
        <f>VLOOKUP(B616,'Customers (2)'!$A$1:$F$2501,2,0)</f>
        <v>USA</v>
      </c>
      <c r="I616" t="str">
        <f>VLOOKUP(B616,'Customers (2)'!$A$1:$F$2501,3,0)</f>
        <v>F</v>
      </c>
      <c r="J616">
        <f>VLOOKUP(B616,'Customers (2)'!$A$1:$F$2501,4,0)</f>
        <v>70</v>
      </c>
      <c r="K616" t="str">
        <f>VLOOKUP(B616,'Customers (2)'!$A$1:$F$2501,5,0)</f>
        <v>A</v>
      </c>
      <c r="L616" t="str">
        <f>VLOOKUP(B616,'Customers (2)'!$A$1:$F$2501,6,0)</f>
        <v>Senior</v>
      </c>
      <c r="M616" t="str">
        <f t="shared" si="39"/>
        <v>June</v>
      </c>
      <c r="N616" t="str">
        <f t="shared" si="40"/>
        <v>Monday</v>
      </c>
      <c r="O616" t="str">
        <f t="shared" si="41"/>
        <v>23:43:00</v>
      </c>
      <c r="P616">
        <f t="shared" si="42"/>
        <v>23</v>
      </c>
      <c r="Q616" t="str">
        <f>VLOOKUP(B616,'Analysis 1.3'!$AA$1:$AF$1454,5,FALSE)</f>
        <v>One time</v>
      </c>
      <c r="R616" t="str">
        <f>VLOOKUP(B616,'Analysis 1.3'!$AA$1:$AF$1454,6,FALSE)</f>
        <v>Lost</v>
      </c>
      <c r="S616">
        <f>VLOOKUP(B616,'Analysis 1.3'!$AA$1:$AF$1454,4,FALSE)</f>
        <v>201.99375000000146</v>
      </c>
    </row>
    <row r="617" spans="1:19" x14ac:dyDescent="0.3">
      <c r="A617">
        <v>1163680</v>
      </c>
      <c r="B617">
        <v>485</v>
      </c>
      <c r="C617" s="1" t="s">
        <v>100</v>
      </c>
      <c r="D617" s="3">
        <v>45011.024305555555</v>
      </c>
      <c r="E617" t="s">
        <v>97</v>
      </c>
      <c r="F617" t="s">
        <v>23</v>
      </c>
      <c r="G617">
        <v>890</v>
      </c>
      <c r="H617" t="str">
        <f>VLOOKUP(B617,'Customers (2)'!$A$1:$F$2501,2,0)</f>
        <v>France</v>
      </c>
      <c r="I617" t="str">
        <f>VLOOKUP(B617,'Customers (2)'!$A$1:$F$2501,3,0)</f>
        <v>M</v>
      </c>
      <c r="J617">
        <f>VLOOKUP(B617,'Customers (2)'!$A$1:$F$2501,4,0)</f>
        <v>19</v>
      </c>
      <c r="K617" t="str">
        <f>VLOOKUP(B617,'Customers (2)'!$A$1:$F$2501,5,0)</f>
        <v>A</v>
      </c>
      <c r="L617" t="str">
        <f>VLOOKUP(B617,'Customers (2)'!$A$1:$F$2501,6,0)</f>
        <v>Young</v>
      </c>
      <c r="M617" t="str">
        <f t="shared" si="39"/>
        <v>March</v>
      </c>
      <c r="N617" t="str">
        <f t="shared" si="40"/>
        <v>Sunday</v>
      </c>
      <c r="O617" t="str">
        <f t="shared" si="41"/>
        <v>00:35:00</v>
      </c>
      <c r="P617">
        <f t="shared" si="42"/>
        <v>0</v>
      </c>
      <c r="Q617" t="str">
        <f>VLOOKUP(B617,'Analysis 1.3'!$AA$1:$AF$1454,5,FALSE)</f>
        <v>Repeat</v>
      </c>
      <c r="R617" t="str">
        <f>VLOOKUP(B617,'Analysis 1.3'!$AA$1:$AF$1454,6,FALSE)</f>
        <v>Lost</v>
      </c>
      <c r="S617">
        <f>VLOOKUP(B617,'Analysis 1.3'!$AA$1:$AF$1454,4,FALSE)</f>
        <v>280.95763888888905</v>
      </c>
    </row>
    <row r="618" spans="1:19" x14ac:dyDescent="0.3">
      <c r="A618">
        <v>1198103</v>
      </c>
      <c r="B618">
        <v>485</v>
      </c>
      <c r="C618" s="1" t="s">
        <v>100</v>
      </c>
      <c r="D618" s="3">
        <v>45009.080555555556</v>
      </c>
      <c r="E618" t="s">
        <v>97</v>
      </c>
      <c r="F618" t="s">
        <v>24</v>
      </c>
      <c r="G618">
        <v>1994</v>
      </c>
      <c r="H618" t="str">
        <f>VLOOKUP(B618,'Customers (2)'!$A$1:$F$2501,2,0)</f>
        <v>France</v>
      </c>
      <c r="I618" t="str">
        <f>VLOOKUP(B618,'Customers (2)'!$A$1:$F$2501,3,0)</f>
        <v>M</v>
      </c>
      <c r="J618">
        <f>VLOOKUP(B618,'Customers (2)'!$A$1:$F$2501,4,0)</f>
        <v>19</v>
      </c>
      <c r="K618" t="str">
        <f>VLOOKUP(B618,'Customers (2)'!$A$1:$F$2501,5,0)</f>
        <v>A</v>
      </c>
      <c r="L618" t="str">
        <f>VLOOKUP(B618,'Customers (2)'!$A$1:$F$2501,6,0)</f>
        <v>Young</v>
      </c>
      <c r="M618" t="str">
        <f t="shared" si="39"/>
        <v>March</v>
      </c>
      <c r="N618" t="str">
        <f t="shared" si="40"/>
        <v>Friday</v>
      </c>
      <c r="O618" t="str">
        <f t="shared" si="41"/>
        <v>01:56:00</v>
      </c>
      <c r="P618">
        <f t="shared" si="42"/>
        <v>1</v>
      </c>
      <c r="Q618" t="str">
        <f>VLOOKUP(B618,'Analysis 1.3'!$AA$1:$AF$1454,5,FALSE)</f>
        <v>Repeat</v>
      </c>
      <c r="R618" t="str">
        <f>VLOOKUP(B618,'Analysis 1.3'!$AA$1:$AF$1454,6,FALSE)</f>
        <v>Lost</v>
      </c>
      <c r="S618">
        <f>VLOOKUP(B618,'Analysis 1.3'!$AA$1:$AF$1454,4,FALSE)</f>
        <v>280.95763888888905</v>
      </c>
    </row>
    <row r="619" spans="1:19" x14ac:dyDescent="0.3">
      <c r="A619">
        <v>316364</v>
      </c>
      <c r="B619">
        <v>486</v>
      </c>
      <c r="C619" s="1" t="s">
        <v>104</v>
      </c>
      <c r="D619" s="2">
        <v>45239.013194444444</v>
      </c>
      <c r="E619" t="s">
        <v>98</v>
      </c>
      <c r="F619" t="s">
        <v>49</v>
      </c>
      <c r="G619">
        <v>1699</v>
      </c>
      <c r="H619" t="str">
        <f>VLOOKUP(B619,'Customers (2)'!$A$1:$F$2501,2,0)</f>
        <v>Austria</v>
      </c>
      <c r="I619" t="str">
        <f>VLOOKUP(B619,'Customers (2)'!$A$1:$F$2501,3,0)</f>
        <v>F</v>
      </c>
      <c r="J619">
        <f>VLOOKUP(B619,'Customers (2)'!$A$1:$F$2501,4,0)</f>
        <v>66</v>
      </c>
      <c r="K619" t="str">
        <f>VLOOKUP(B619,'Customers (2)'!$A$1:$F$2501,5,0)</f>
        <v>A</v>
      </c>
      <c r="L619" t="str">
        <f>VLOOKUP(B619,'Customers (2)'!$A$1:$F$2501,6,0)</f>
        <v>Senior</v>
      </c>
      <c r="M619" t="str">
        <f t="shared" si="39"/>
        <v>November</v>
      </c>
      <c r="N619" t="str">
        <f t="shared" si="40"/>
        <v>Thursday</v>
      </c>
      <c r="O619" t="str">
        <f t="shared" si="41"/>
        <v>00:19:00</v>
      </c>
      <c r="P619">
        <f t="shared" si="42"/>
        <v>0</v>
      </c>
      <c r="Q619" t="str">
        <f>VLOOKUP(B619,'Analysis 1.3'!$AA$1:$AF$1454,5,FALSE)</f>
        <v>One time</v>
      </c>
      <c r="R619" t="str">
        <f>VLOOKUP(B619,'Analysis 1.3'!$AA$1:$AF$1454,6,FALSE)</f>
        <v>Recent</v>
      </c>
      <c r="S619">
        <f>VLOOKUP(B619,'Analysis 1.3'!$AA$1:$AF$1454,4,FALSE)</f>
        <v>52.96875</v>
      </c>
    </row>
    <row r="620" spans="1:19" x14ac:dyDescent="0.3">
      <c r="A620">
        <v>389725</v>
      </c>
      <c r="B620">
        <v>487</v>
      </c>
      <c r="C620" s="1" t="s">
        <v>101</v>
      </c>
      <c r="D620" s="2">
        <v>45237.074305555558</v>
      </c>
      <c r="E620" t="s">
        <v>191</v>
      </c>
      <c r="F620" t="s">
        <v>25</v>
      </c>
      <c r="G620">
        <v>206</v>
      </c>
      <c r="H620" t="str">
        <f>VLOOKUP(B620,'Customers (2)'!$A$1:$F$2501,2,0)</f>
        <v>Australia</v>
      </c>
      <c r="I620" t="str">
        <f>VLOOKUP(B620,'Customers (2)'!$A$1:$F$2501,3,0)</f>
        <v>F</v>
      </c>
      <c r="J620">
        <f>VLOOKUP(B620,'Customers (2)'!$A$1:$F$2501,4,0)</f>
        <v>81</v>
      </c>
      <c r="K620" t="str">
        <f>VLOOKUP(B620,'Customers (2)'!$A$1:$F$2501,5,0)</f>
        <v>A</v>
      </c>
      <c r="L620" t="str">
        <f>VLOOKUP(B620,'Customers (2)'!$A$1:$F$2501,6,0)</f>
        <v>Senior</v>
      </c>
      <c r="M620" t="str">
        <f t="shared" si="39"/>
        <v>November</v>
      </c>
      <c r="N620" t="str">
        <f t="shared" si="40"/>
        <v>Tuesday</v>
      </c>
      <c r="O620" t="str">
        <f t="shared" si="41"/>
        <v>01:47:00</v>
      </c>
      <c r="P620">
        <f t="shared" si="42"/>
        <v>1</v>
      </c>
      <c r="Q620" t="str">
        <f>VLOOKUP(B620,'Analysis 1.3'!$AA$1:$AF$1454,5,FALSE)</f>
        <v>One time</v>
      </c>
      <c r="R620" t="str">
        <f>VLOOKUP(B620,'Analysis 1.3'!$AA$1:$AF$1454,6,FALSE)</f>
        <v>Recent</v>
      </c>
      <c r="S620">
        <f>VLOOKUP(B620,'Analysis 1.3'!$AA$1:$AF$1454,4,FALSE)</f>
        <v>54.90763888888614</v>
      </c>
    </row>
    <row r="621" spans="1:19" x14ac:dyDescent="0.3">
      <c r="A621">
        <v>539212</v>
      </c>
      <c r="B621">
        <v>488</v>
      </c>
      <c r="C621" s="1" t="s">
        <v>99</v>
      </c>
      <c r="D621" s="2">
        <v>45259.077777777777</v>
      </c>
      <c r="E621" t="s">
        <v>191</v>
      </c>
      <c r="F621" t="s">
        <v>18</v>
      </c>
      <c r="G621">
        <v>8345</v>
      </c>
      <c r="H621" t="str">
        <f>VLOOKUP(B621,'Customers (2)'!$A$1:$F$2501,2,0)</f>
        <v>USA</v>
      </c>
      <c r="I621" t="str">
        <f>VLOOKUP(B621,'Customers (2)'!$A$1:$F$2501,3,0)</f>
        <v>F</v>
      </c>
      <c r="J621">
        <f>VLOOKUP(B621,'Customers (2)'!$A$1:$F$2501,4,0)</f>
        <v>19</v>
      </c>
      <c r="K621" t="str">
        <f>VLOOKUP(B621,'Customers (2)'!$A$1:$F$2501,5,0)</f>
        <v>A</v>
      </c>
      <c r="L621" t="str">
        <f>VLOOKUP(B621,'Customers (2)'!$A$1:$F$2501,6,0)</f>
        <v>Young</v>
      </c>
      <c r="M621" t="str">
        <f t="shared" si="39"/>
        <v>November</v>
      </c>
      <c r="N621" t="str">
        <f t="shared" si="40"/>
        <v>Wednesday</v>
      </c>
      <c r="O621" t="str">
        <f t="shared" si="41"/>
        <v>01:52:00</v>
      </c>
      <c r="P621">
        <f t="shared" si="42"/>
        <v>1</v>
      </c>
      <c r="Q621" t="str">
        <f>VLOOKUP(B621,'Analysis 1.3'!$AA$1:$AF$1454,5,FALSE)</f>
        <v>One time</v>
      </c>
      <c r="R621" t="str">
        <f>VLOOKUP(B621,'Analysis 1.3'!$AA$1:$AF$1454,6,FALSE)</f>
        <v>Recent</v>
      </c>
      <c r="S621">
        <f>VLOOKUP(B621,'Analysis 1.3'!$AA$1:$AF$1454,4,FALSE)</f>
        <v>32.904166666667152</v>
      </c>
    </row>
    <row r="622" spans="1:19" x14ac:dyDescent="0.3">
      <c r="A622">
        <v>34978</v>
      </c>
      <c r="B622">
        <v>492</v>
      </c>
      <c r="C622" s="1" t="s">
        <v>105</v>
      </c>
      <c r="D622" s="2">
        <v>45120.076388888891</v>
      </c>
      <c r="E622" t="s">
        <v>97</v>
      </c>
      <c r="F622" t="s">
        <v>4</v>
      </c>
      <c r="G622">
        <v>1494</v>
      </c>
      <c r="H622" t="str">
        <f>VLOOKUP(B622,'Customers (2)'!$A$1:$F$2501,2,0)</f>
        <v>Spain</v>
      </c>
      <c r="I622" t="str">
        <f>VLOOKUP(B622,'Customers (2)'!$A$1:$F$2501,3,0)</f>
        <v>F</v>
      </c>
      <c r="J622">
        <f>VLOOKUP(B622,'Customers (2)'!$A$1:$F$2501,4,0)</f>
        <v>32</v>
      </c>
      <c r="K622" t="str">
        <f>VLOOKUP(B622,'Customers (2)'!$A$1:$F$2501,5,0)</f>
        <v>A</v>
      </c>
      <c r="L622" t="str">
        <f>VLOOKUP(B622,'Customers (2)'!$A$1:$F$2501,6,0)</f>
        <v>Young</v>
      </c>
      <c r="M622" t="str">
        <f t="shared" si="39"/>
        <v>July</v>
      </c>
      <c r="N622" t="str">
        <f t="shared" si="40"/>
        <v>Thursday</v>
      </c>
      <c r="O622" t="str">
        <f t="shared" si="41"/>
        <v>01:50:00</v>
      </c>
      <c r="P622">
        <f t="shared" si="42"/>
        <v>1</v>
      </c>
      <c r="Q622" t="str">
        <f>VLOOKUP(B622,'Analysis 1.3'!$AA$1:$AF$1454,5,FALSE)</f>
        <v>One time</v>
      </c>
      <c r="R622" t="str">
        <f>VLOOKUP(B622,'Analysis 1.3'!$AA$1:$AF$1454,6,FALSE)</f>
        <v>Passive</v>
      </c>
      <c r="S622">
        <f>VLOOKUP(B622,'Analysis 1.3'!$AA$1:$AF$1454,4,FALSE)</f>
        <v>171.90555555555329</v>
      </c>
    </row>
    <row r="623" spans="1:19" x14ac:dyDescent="0.3">
      <c r="A623">
        <v>817610</v>
      </c>
      <c r="B623">
        <v>493</v>
      </c>
      <c r="C623" s="1" t="s">
        <v>99</v>
      </c>
      <c r="D623" s="3">
        <v>44930.98333333333</v>
      </c>
      <c r="E623" t="s">
        <v>98</v>
      </c>
      <c r="F623" t="s">
        <v>60</v>
      </c>
      <c r="G623">
        <v>4047</v>
      </c>
      <c r="H623" t="str">
        <f>VLOOKUP(B623,'Customers (2)'!$A$1:$F$2501,2,0)</f>
        <v>USA</v>
      </c>
      <c r="I623" t="str">
        <f>VLOOKUP(B623,'Customers (2)'!$A$1:$F$2501,3,0)</f>
        <v>F</v>
      </c>
      <c r="J623">
        <f>VLOOKUP(B623,'Customers (2)'!$A$1:$F$2501,4,0)</f>
        <v>82</v>
      </c>
      <c r="K623" t="str">
        <f>VLOOKUP(B623,'Customers (2)'!$A$1:$F$2501,5,0)</f>
        <v>A</v>
      </c>
      <c r="L623" t="str">
        <f>VLOOKUP(B623,'Customers (2)'!$A$1:$F$2501,6,0)</f>
        <v>Senior</v>
      </c>
      <c r="M623" t="str">
        <f t="shared" si="39"/>
        <v>January</v>
      </c>
      <c r="N623" t="str">
        <f t="shared" si="40"/>
        <v>Wednesday</v>
      </c>
      <c r="O623" t="str">
        <f t="shared" si="41"/>
        <v>23:36:00</v>
      </c>
      <c r="P623">
        <f t="shared" si="42"/>
        <v>23</v>
      </c>
      <c r="Q623" t="str">
        <f>VLOOKUP(B623,'Analysis 1.3'!$AA$1:$AF$1454,5,FALSE)</f>
        <v>Repeat</v>
      </c>
      <c r="R623" t="str">
        <f>VLOOKUP(B623,'Analysis 1.3'!$AA$1:$AF$1454,6,FALSE)</f>
        <v>Lost</v>
      </c>
      <c r="S623">
        <f>VLOOKUP(B623,'Analysis 1.3'!$AA$1:$AF$1454,4,FALSE)</f>
        <v>238.98819444444234</v>
      </c>
    </row>
    <row r="624" spans="1:19" x14ac:dyDescent="0.3">
      <c r="A624">
        <v>1437873</v>
      </c>
      <c r="B624">
        <v>493</v>
      </c>
      <c r="C624" s="1" t="s">
        <v>99</v>
      </c>
      <c r="D624" s="3">
        <v>45052.993750000001</v>
      </c>
      <c r="E624" t="s">
        <v>98</v>
      </c>
      <c r="F624" t="s">
        <v>24</v>
      </c>
      <c r="G624">
        <v>5373</v>
      </c>
      <c r="H624" t="str">
        <f>VLOOKUP(B624,'Customers (2)'!$A$1:$F$2501,2,0)</f>
        <v>USA</v>
      </c>
      <c r="I624" t="str">
        <f>VLOOKUP(B624,'Customers (2)'!$A$1:$F$2501,3,0)</f>
        <v>F</v>
      </c>
      <c r="J624">
        <f>VLOOKUP(B624,'Customers (2)'!$A$1:$F$2501,4,0)</f>
        <v>82</v>
      </c>
      <c r="K624" t="str">
        <f>VLOOKUP(B624,'Customers (2)'!$A$1:$F$2501,5,0)</f>
        <v>A</v>
      </c>
      <c r="L624" t="str">
        <f>VLOOKUP(B624,'Customers (2)'!$A$1:$F$2501,6,0)</f>
        <v>Senior</v>
      </c>
      <c r="M624" t="str">
        <f t="shared" si="39"/>
        <v>May</v>
      </c>
      <c r="N624" t="str">
        <f t="shared" si="40"/>
        <v>Saturday</v>
      </c>
      <c r="O624" t="str">
        <f t="shared" si="41"/>
        <v>23:51:00</v>
      </c>
      <c r="P624">
        <f t="shared" si="42"/>
        <v>23</v>
      </c>
      <c r="Q624" t="str">
        <f>VLOOKUP(B624,'Analysis 1.3'!$AA$1:$AF$1454,5,FALSE)</f>
        <v>Repeat</v>
      </c>
      <c r="R624" t="str">
        <f>VLOOKUP(B624,'Analysis 1.3'!$AA$1:$AF$1454,6,FALSE)</f>
        <v>Lost</v>
      </c>
      <c r="S624">
        <f>VLOOKUP(B624,'Analysis 1.3'!$AA$1:$AF$1454,4,FALSE)</f>
        <v>238.98819444444234</v>
      </c>
    </row>
    <row r="625" spans="1:19" x14ac:dyDescent="0.3">
      <c r="A625">
        <v>449457</v>
      </c>
      <c r="B625">
        <v>494</v>
      </c>
      <c r="C625" s="1" t="s">
        <v>100</v>
      </c>
      <c r="D625" s="2">
        <v>45232.048611111109</v>
      </c>
      <c r="E625" t="s">
        <v>97</v>
      </c>
      <c r="F625" t="s">
        <v>74</v>
      </c>
      <c r="G625">
        <v>3426</v>
      </c>
      <c r="H625" t="str">
        <f>VLOOKUP(B625,'Customers (2)'!$A$1:$F$2501,2,0)</f>
        <v>France</v>
      </c>
      <c r="I625" t="str">
        <f>VLOOKUP(B625,'Customers (2)'!$A$1:$F$2501,3,0)</f>
        <v>M</v>
      </c>
      <c r="J625">
        <f>VLOOKUP(B625,'Customers (2)'!$A$1:$F$2501,4,0)</f>
        <v>19</v>
      </c>
      <c r="K625" t="str">
        <f>VLOOKUP(B625,'Customers (2)'!$A$1:$F$2501,5,0)</f>
        <v>A</v>
      </c>
      <c r="L625" t="str">
        <f>VLOOKUP(B625,'Customers (2)'!$A$1:$F$2501,6,0)</f>
        <v>Young</v>
      </c>
      <c r="M625" t="str">
        <f t="shared" si="39"/>
        <v>November</v>
      </c>
      <c r="N625" t="str">
        <f t="shared" si="40"/>
        <v>Thursday</v>
      </c>
      <c r="O625" t="str">
        <f t="shared" si="41"/>
        <v>01:10:00</v>
      </c>
      <c r="P625">
        <f t="shared" si="42"/>
        <v>1</v>
      </c>
      <c r="Q625" t="str">
        <f>VLOOKUP(B625,'Analysis 1.3'!$AA$1:$AF$1454,5,FALSE)</f>
        <v>Repeat</v>
      </c>
      <c r="R625" t="str">
        <f>VLOOKUP(B625,'Analysis 1.3'!$AA$1:$AF$1454,6,FALSE)</f>
        <v>Recent</v>
      </c>
      <c r="S625">
        <f>VLOOKUP(B625,'Analysis 1.3'!$AA$1:$AF$1454,4,FALSE)</f>
        <v>59.933333333334303</v>
      </c>
    </row>
    <row r="626" spans="1:19" x14ac:dyDescent="0.3">
      <c r="A626">
        <v>759664</v>
      </c>
      <c r="B626">
        <v>494</v>
      </c>
      <c r="C626" s="1" t="s">
        <v>100</v>
      </c>
      <c r="D626" s="3">
        <v>45125.986111111109</v>
      </c>
      <c r="E626" t="s">
        <v>191</v>
      </c>
      <c r="F626" t="s">
        <v>11</v>
      </c>
      <c r="G626">
        <v>8605</v>
      </c>
      <c r="H626" t="str">
        <f>VLOOKUP(B626,'Customers (2)'!$A$1:$F$2501,2,0)</f>
        <v>France</v>
      </c>
      <c r="I626" t="str">
        <f>VLOOKUP(B626,'Customers (2)'!$A$1:$F$2501,3,0)</f>
        <v>M</v>
      </c>
      <c r="J626">
        <f>VLOOKUP(B626,'Customers (2)'!$A$1:$F$2501,4,0)</f>
        <v>19</v>
      </c>
      <c r="K626" t="str">
        <f>VLOOKUP(B626,'Customers (2)'!$A$1:$F$2501,5,0)</f>
        <v>A</v>
      </c>
      <c r="L626" t="str">
        <f>VLOOKUP(B626,'Customers (2)'!$A$1:$F$2501,6,0)</f>
        <v>Young</v>
      </c>
      <c r="M626" t="str">
        <f t="shared" si="39"/>
        <v>July</v>
      </c>
      <c r="N626" t="str">
        <f t="shared" si="40"/>
        <v>Tuesday</v>
      </c>
      <c r="O626" t="str">
        <f t="shared" si="41"/>
        <v>23:40:00</v>
      </c>
      <c r="P626">
        <f t="shared" si="42"/>
        <v>23</v>
      </c>
      <c r="Q626" t="str">
        <f>VLOOKUP(B626,'Analysis 1.3'!$AA$1:$AF$1454,5,FALSE)</f>
        <v>Repeat</v>
      </c>
      <c r="R626" t="str">
        <f>VLOOKUP(B626,'Analysis 1.3'!$AA$1:$AF$1454,6,FALSE)</f>
        <v>Recent</v>
      </c>
      <c r="S626">
        <f>VLOOKUP(B626,'Analysis 1.3'!$AA$1:$AF$1454,4,FALSE)</f>
        <v>59.933333333334303</v>
      </c>
    </row>
    <row r="627" spans="1:19" x14ac:dyDescent="0.3">
      <c r="A627">
        <v>1050351</v>
      </c>
      <c r="B627">
        <v>497</v>
      </c>
      <c r="C627" s="1" t="s">
        <v>99</v>
      </c>
      <c r="D627" s="3">
        <v>45121.000694444447</v>
      </c>
      <c r="E627" t="s">
        <v>97</v>
      </c>
      <c r="F627" t="s">
        <v>19</v>
      </c>
      <c r="G627">
        <v>9863</v>
      </c>
      <c r="H627" t="str">
        <f>VLOOKUP(B627,'Customers (2)'!$A$1:$F$2501,2,0)</f>
        <v>USA</v>
      </c>
      <c r="I627" t="str">
        <f>VLOOKUP(B627,'Customers (2)'!$A$1:$F$2501,3,0)</f>
        <v>M</v>
      </c>
      <c r="J627">
        <f>VLOOKUP(B627,'Customers (2)'!$A$1:$F$2501,4,0)</f>
        <v>88</v>
      </c>
      <c r="K627" t="str">
        <f>VLOOKUP(B627,'Customers (2)'!$A$1:$F$2501,5,0)</f>
        <v>A</v>
      </c>
      <c r="L627" t="str">
        <f>VLOOKUP(B627,'Customers (2)'!$A$1:$F$2501,6,0)</f>
        <v>Senior</v>
      </c>
      <c r="M627" t="str">
        <f t="shared" si="39"/>
        <v>July</v>
      </c>
      <c r="N627" t="str">
        <f t="shared" si="40"/>
        <v>Friday</v>
      </c>
      <c r="O627" t="str">
        <f t="shared" si="41"/>
        <v>00:01:00</v>
      </c>
      <c r="P627">
        <f t="shared" si="42"/>
        <v>0</v>
      </c>
      <c r="Q627" t="str">
        <f>VLOOKUP(B627,'Analysis 1.3'!$AA$1:$AF$1454,5,FALSE)</f>
        <v>Repeat</v>
      </c>
      <c r="R627" t="str">
        <f>VLOOKUP(B627,'Analysis 1.3'!$AA$1:$AF$1454,6,FALSE)</f>
        <v>Passive</v>
      </c>
      <c r="S627">
        <f>VLOOKUP(B627,'Analysis 1.3'!$AA$1:$AF$1454,4,FALSE)</f>
        <v>170.98124999999709</v>
      </c>
    </row>
    <row r="628" spans="1:19" x14ac:dyDescent="0.3">
      <c r="A628">
        <v>1290759</v>
      </c>
      <c r="B628">
        <v>497</v>
      </c>
      <c r="C628" s="1" t="s">
        <v>99</v>
      </c>
      <c r="D628" s="3">
        <v>44976.036805555559</v>
      </c>
      <c r="E628" t="s">
        <v>98</v>
      </c>
      <c r="F628" t="s">
        <v>59</v>
      </c>
      <c r="G628">
        <v>6538</v>
      </c>
      <c r="H628" t="str">
        <f>VLOOKUP(B628,'Customers (2)'!$A$1:$F$2501,2,0)</f>
        <v>USA</v>
      </c>
      <c r="I628" t="str">
        <f>VLOOKUP(B628,'Customers (2)'!$A$1:$F$2501,3,0)</f>
        <v>M</v>
      </c>
      <c r="J628">
        <f>VLOOKUP(B628,'Customers (2)'!$A$1:$F$2501,4,0)</f>
        <v>88</v>
      </c>
      <c r="K628" t="str">
        <f>VLOOKUP(B628,'Customers (2)'!$A$1:$F$2501,5,0)</f>
        <v>A</v>
      </c>
      <c r="L628" t="str">
        <f>VLOOKUP(B628,'Customers (2)'!$A$1:$F$2501,6,0)</f>
        <v>Senior</v>
      </c>
      <c r="M628" t="str">
        <f t="shared" si="39"/>
        <v>February</v>
      </c>
      <c r="N628" t="str">
        <f t="shared" si="40"/>
        <v>Sunday</v>
      </c>
      <c r="O628" t="str">
        <f t="shared" si="41"/>
        <v>00:53:00</v>
      </c>
      <c r="P628">
        <f t="shared" si="42"/>
        <v>0</v>
      </c>
      <c r="Q628" t="str">
        <f>VLOOKUP(B628,'Analysis 1.3'!$AA$1:$AF$1454,5,FALSE)</f>
        <v>Repeat</v>
      </c>
      <c r="R628" t="str">
        <f>VLOOKUP(B628,'Analysis 1.3'!$AA$1:$AF$1454,6,FALSE)</f>
        <v>Passive</v>
      </c>
      <c r="S628">
        <f>VLOOKUP(B628,'Analysis 1.3'!$AA$1:$AF$1454,4,FALSE)</f>
        <v>170.98124999999709</v>
      </c>
    </row>
    <row r="629" spans="1:19" x14ac:dyDescent="0.3">
      <c r="A629">
        <v>17912</v>
      </c>
      <c r="B629">
        <v>498</v>
      </c>
      <c r="C629" s="1" t="s">
        <v>109</v>
      </c>
      <c r="D629" s="2">
        <v>45006.955555555556</v>
      </c>
      <c r="E629" t="s">
        <v>96</v>
      </c>
      <c r="F629" t="s">
        <v>9</v>
      </c>
      <c r="G629">
        <v>9179</v>
      </c>
      <c r="H629" t="str">
        <f>VLOOKUP(B629,'Customers (2)'!$A$1:$F$2501,2,0)</f>
        <v>Germany</v>
      </c>
      <c r="I629" t="str">
        <f>VLOOKUP(B629,'Customers (2)'!$A$1:$F$2501,3,0)</f>
        <v>F</v>
      </c>
      <c r="J629">
        <f>VLOOKUP(B629,'Customers (2)'!$A$1:$F$2501,4,0)</f>
        <v>32</v>
      </c>
      <c r="K629" t="str">
        <f>VLOOKUP(B629,'Customers (2)'!$A$1:$F$2501,5,0)</f>
        <v>A</v>
      </c>
      <c r="L629" t="str">
        <f>VLOOKUP(B629,'Customers (2)'!$A$1:$F$2501,6,0)</f>
        <v>Young</v>
      </c>
      <c r="M629" t="str">
        <f t="shared" si="39"/>
        <v>March</v>
      </c>
      <c r="N629" t="str">
        <f t="shared" si="40"/>
        <v>Tuesday</v>
      </c>
      <c r="O629" t="str">
        <f t="shared" si="41"/>
        <v>22:56:00</v>
      </c>
      <c r="P629">
        <f t="shared" si="42"/>
        <v>22</v>
      </c>
      <c r="Q629" t="str">
        <f>VLOOKUP(B629,'Analysis 1.3'!$AA$1:$AF$1454,5,FALSE)</f>
        <v>One time</v>
      </c>
      <c r="R629" t="str">
        <f>VLOOKUP(B629,'Analysis 1.3'!$AA$1:$AF$1454,6,FALSE)</f>
        <v>Lost</v>
      </c>
      <c r="S629">
        <f>VLOOKUP(B629,'Analysis 1.3'!$AA$1:$AF$1454,4,FALSE)</f>
        <v>285.0263888888876</v>
      </c>
    </row>
    <row r="630" spans="1:19" x14ac:dyDescent="0.3">
      <c r="A630">
        <v>921540</v>
      </c>
      <c r="B630">
        <v>499</v>
      </c>
      <c r="C630" s="1" t="s">
        <v>101</v>
      </c>
      <c r="D630" s="3">
        <v>45280.993750000001</v>
      </c>
      <c r="E630" t="s">
        <v>97</v>
      </c>
      <c r="F630" t="s">
        <v>73</v>
      </c>
      <c r="G630">
        <v>2164</v>
      </c>
      <c r="H630" t="str">
        <f>VLOOKUP(B630,'Customers (2)'!$A$1:$F$2501,2,0)</f>
        <v>Australia</v>
      </c>
      <c r="I630" t="str">
        <f>VLOOKUP(B630,'Customers (2)'!$A$1:$F$2501,3,0)</f>
        <v>M</v>
      </c>
      <c r="J630">
        <f>VLOOKUP(B630,'Customers (2)'!$A$1:$F$2501,4,0)</f>
        <v>89</v>
      </c>
      <c r="K630" t="str">
        <f>VLOOKUP(B630,'Customers (2)'!$A$1:$F$2501,5,0)</f>
        <v>A</v>
      </c>
      <c r="L630" t="str">
        <f>VLOOKUP(B630,'Customers (2)'!$A$1:$F$2501,6,0)</f>
        <v>Senior</v>
      </c>
      <c r="M630" t="str">
        <f t="shared" si="39"/>
        <v>December</v>
      </c>
      <c r="N630" t="str">
        <f t="shared" si="40"/>
        <v>Wednesday</v>
      </c>
      <c r="O630" t="str">
        <f t="shared" si="41"/>
        <v>23:51:00</v>
      </c>
      <c r="P630">
        <f t="shared" si="42"/>
        <v>23</v>
      </c>
      <c r="Q630" t="str">
        <f>VLOOKUP(B630,'Analysis 1.3'!$AA$1:$AF$1454,5,FALSE)</f>
        <v>Repeat</v>
      </c>
      <c r="R630" t="str">
        <f>VLOOKUP(B630,'Analysis 1.3'!$AA$1:$AF$1454,6,FALSE)</f>
        <v>Recent</v>
      </c>
      <c r="S630">
        <f>VLOOKUP(B630,'Analysis 1.3'!$AA$1:$AF$1454,4,FALSE)</f>
        <v>10.988194444442343</v>
      </c>
    </row>
    <row r="631" spans="1:19" x14ac:dyDescent="0.3">
      <c r="A631">
        <v>1530454</v>
      </c>
      <c r="B631">
        <v>499</v>
      </c>
      <c r="C631" s="1" t="s">
        <v>101</v>
      </c>
      <c r="D631" s="3">
        <v>45043.959027777775</v>
      </c>
      <c r="E631" t="s">
        <v>98</v>
      </c>
      <c r="F631" t="s">
        <v>82</v>
      </c>
      <c r="G631">
        <v>7456</v>
      </c>
      <c r="H631" t="str">
        <f>VLOOKUP(B631,'Customers (2)'!$A$1:$F$2501,2,0)</f>
        <v>Australia</v>
      </c>
      <c r="I631" t="str">
        <f>VLOOKUP(B631,'Customers (2)'!$A$1:$F$2501,3,0)</f>
        <v>M</v>
      </c>
      <c r="J631">
        <f>VLOOKUP(B631,'Customers (2)'!$A$1:$F$2501,4,0)</f>
        <v>89</v>
      </c>
      <c r="K631" t="str">
        <f>VLOOKUP(B631,'Customers (2)'!$A$1:$F$2501,5,0)</f>
        <v>A</v>
      </c>
      <c r="L631" t="str">
        <f>VLOOKUP(B631,'Customers (2)'!$A$1:$F$2501,6,0)</f>
        <v>Senior</v>
      </c>
      <c r="M631" t="str">
        <f t="shared" si="39"/>
        <v>April</v>
      </c>
      <c r="N631" t="str">
        <f t="shared" si="40"/>
        <v>Thursday</v>
      </c>
      <c r="O631" t="str">
        <f t="shared" si="41"/>
        <v>23:01:00</v>
      </c>
      <c r="P631">
        <f t="shared" si="42"/>
        <v>23</v>
      </c>
      <c r="Q631" t="str">
        <f>VLOOKUP(B631,'Analysis 1.3'!$AA$1:$AF$1454,5,FALSE)</f>
        <v>Repeat</v>
      </c>
      <c r="R631" t="str">
        <f>VLOOKUP(B631,'Analysis 1.3'!$AA$1:$AF$1454,6,FALSE)</f>
        <v>Recent</v>
      </c>
      <c r="S631">
        <f>VLOOKUP(B631,'Analysis 1.3'!$AA$1:$AF$1454,4,FALSE)</f>
        <v>10.988194444442343</v>
      </c>
    </row>
    <row r="632" spans="1:19" x14ac:dyDescent="0.3">
      <c r="A632">
        <v>1655697</v>
      </c>
      <c r="B632">
        <v>499</v>
      </c>
      <c r="C632" s="1" t="s">
        <v>101</v>
      </c>
      <c r="D632" s="3">
        <v>45051.038888888892</v>
      </c>
      <c r="E632" t="s">
        <v>96</v>
      </c>
      <c r="F632" t="s">
        <v>75</v>
      </c>
      <c r="G632">
        <v>3864</v>
      </c>
      <c r="H632" t="str">
        <f>VLOOKUP(B632,'Customers (2)'!$A$1:$F$2501,2,0)</f>
        <v>Australia</v>
      </c>
      <c r="I632" t="str">
        <f>VLOOKUP(B632,'Customers (2)'!$A$1:$F$2501,3,0)</f>
        <v>M</v>
      </c>
      <c r="J632">
        <f>VLOOKUP(B632,'Customers (2)'!$A$1:$F$2501,4,0)</f>
        <v>89</v>
      </c>
      <c r="K632" t="str">
        <f>VLOOKUP(B632,'Customers (2)'!$A$1:$F$2501,5,0)</f>
        <v>A</v>
      </c>
      <c r="L632" t="str">
        <f>VLOOKUP(B632,'Customers (2)'!$A$1:$F$2501,6,0)</f>
        <v>Senior</v>
      </c>
      <c r="M632" t="str">
        <f t="shared" si="39"/>
        <v>May</v>
      </c>
      <c r="N632" t="str">
        <f t="shared" si="40"/>
        <v>Friday</v>
      </c>
      <c r="O632" t="str">
        <f t="shared" si="41"/>
        <v>00:56:00</v>
      </c>
      <c r="P632">
        <f t="shared" si="42"/>
        <v>0</v>
      </c>
      <c r="Q632" t="str">
        <f>VLOOKUP(B632,'Analysis 1.3'!$AA$1:$AF$1454,5,FALSE)</f>
        <v>Repeat</v>
      </c>
      <c r="R632" t="str">
        <f>VLOOKUP(B632,'Analysis 1.3'!$AA$1:$AF$1454,6,FALSE)</f>
        <v>Recent</v>
      </c>
      <c r="S632">
        <f>VLOOKUP(B632,'Analysis 1.3'!$AA$1:$AF$1454,4,FALSE)</f>
        <v>10.988194444442343</v>
      </c>
    </row>
    <row r="633" spans="1:19" x14ac:dyDescent="0.3">
      <c r="A633">
        <v>187746</v>
      </c>
      <c r="B633">
        <v>500</v>
      </c>
      <c r="C633" s="1" t="s">
        <v>99</v>
      </c>
      <c r="D633" s="2">
        <v>45220.008333333331</v>
      </c>
      <c r="E633" t="s">
        <v>96</v>
      </c>
      <c r="F633" t="s">
        <v>34</v>
      </c>
      <c r="G633">
        <v>946</v>
      </c>
      <c r="H633" t="str">
        <f>VLOOKUP(B633,'Customers (2)'!$A$1:$F$2501,2,0)</f>
        <v>USA</v>
      </c>
      <c r="I633" t="str">
        <f>VLOOKUP(B633,'Customers (2)'!$A$1:$F$2501,3,0)</f>
        <v>F</v>
      </c>
      <c r="J633">
        <f>VLOOKUP(B633,'Customers (2)'!$A$1:$F$2501,4,0)</f>
        <v>77</v>
      </c>
      <c r="K633" t="str">
        <f>VLOOKUP(B633,'Customers (2)'!$A$1:$F$2501,5,0)</f>
        <v>A</v>
      </c>
      <c r="L633" t="str">
        <f>VLOOKUP(B633,'Customers (2)'!$A$1:$F$2501,6,0)</f>
        <v>Senior</v>
      </c>
      <c r="M633" t="str">
        <f t="shared" si="39"/>
        <v>October</v>
      </c>
      <c r="N633" t="str">
        <f t="shared" si="40"/>
        <v>Saturday</v>
      </c>
      <c r="O633" t="str">
        <f t="shared" si="41"/>
        <v>00:12:00</v>
      </c>
      <c r="P633">
        <f t="shared" si="42"/>
        <v>0</v>
      </c>
      <c r="Q633" t="str">
        <f>VLOOKUP(B633,'Analysis 1.3'!$AA$1:$AF$1454,5,FALSE)</f>
        <v>One time</v>
      </c>
      <c r="R633" t="str">
        <f>VLOOKUP(B633,'Analysis 1.3'!$AA$1:$AF$1454,6,FALSE)</f>
        <v>Recent</v>
      </c>
      <c r="S633">
        <f>VLOOKUP(B633,'Analysis 1.3'!$AA$1:$AF$1454,4,FALSE)</f>
        <v>71.973611111112405</v>
      </c>
    </row>
    <row r="634" spans="1:19" x14ac:dyDescent="0.3">
      <c r="A634">
        <v>114621</v>
      </c>
      <c r="B634">
        <v>501</v>
      </c>
      <c r="C634" s="1" t="s">
        <v>105</v>
      </c>
      <c r="D634" s="2">
        <v>45283.993750000001</v>
      </c>
      <c r="E634" t="s">
        <v>191</v>
      </c>
      <c r="F634" t="s">
        <v>75</v>
      </c>
      <c r="G634">
        <v>3842</v>
      </c>
      <c r="H634" t="str">
        <f>VLOOKUP(B634,'Customers (2)'!$A$1:$F$2501,2,0)</f>
        <v>Spain</v>
      </c>
      <c r="I634" t="str">
        <f>VLOOKUP(B634,'Customers (2)'!$A$1:$F$2501,3,0)</f>
        <v>F</v>
      </c>
      <c r="J634">
        <f>VLOOKUP(B634,'Customers (2)'!$A$1:$F$2501,4,0)</f>
        <v>45</v>
      </c>
      <c r="K634" t="str">
        <f>VLOOKUP(B634,'Customers (2)'!$A$1:$F$2501,5,0)</f>
        <v>B</v>
      </c>
      <c r="L634" t="str">
        <f>VLOOKUP(B634,'Customers (2)'!$A$1:$F$2501,6,0)</f>
        <v>Middle</v>
      </c>
      <c r="M634" t="str">
        <f t="shared" si="39"/>
        <v>December</v>
      </c>
      <c r="N634" t="str">
        <f t="shared" si="40"/>
        <v>Saturday</v>
      </c>
      <c r="O634" t="str">
        <f t="shared" si="41"/>
        <v>23:51:00</v>
      </c>
      <c r="P634">
        <f t="shared" si="42"/>
        <v>23</v>
      </c>
      <c r="Q634" t="str">
        <f>VLOOKUP(B634,'Analysis 1.3'!$AA$1:$AF$1454,5,FALSE)</f>
        <v>One time</v>
      </c>
      <c r="R634" t="str">
        <f>VLOOKUP(B634,'Analysis 1.3'!$AA$1:$AF$1454,6,FALSE)</f>
        <v>Recent</v>
      </c>
      <c r="S634">
        <f>VLOOKUP(B634,'Analysis 1.3'!$AA$1:$AF$1454,4,FALSE)</f>
        <v>7.9881944444423425</v>
      </c>
    </row>
    <row r="635" spans="1:19" x14ac:dyDescent="0.3">
      <c r="A635">
        <v>242256</v>
      </c>
      <c r="B635">
        <v>504</v>
      </c>
      <c r="C635" s="1" t="s">
        <v>102</v>
      </c>
      <c r="D635" s="2">
        <v>45123.07708333333</v>
      </c>
      <c r="E635" t="s">
        <v>96</v>
      </c>
      <c r="F635" t="s">
        <v>43</v>
      </c>
      <c r="G635">
        <v>3986</v>
      </c>
      <c r="H635" t="str">
        <f>VLOOKUP(B635,'Customers (2)'!$A$1:$F$2501,2,0)</f>
        <v>Finland</v>
      </c>
      <c r="I635" t="str">
        <f>VLOOKUP(B635,'Customers (2)'!$A$1:$F$2501,3,0)</f>
        <v>M</v>
      </c>
      <c r="J635">
        <f>VLOOKUP(B635,'Customers (2)'!$A$1:$F$2501,4,0)</f>
        <v>48</v>
      </c>
      <c r="K635" t="str">
        <f>VLOOKUP(B635,'Customers (2)'!$A$1:$F$2501,5,0)</f>
        <v>B</v>
      </c>
      <c r="L635" t="str">
        <f>VLOOKUP(B635,'Customers (2)'!$A$1:$F$2501,6,0)</f>
        <v>Middle</v>
      </c>
      <c r="M635" t="str">
        <f t="shared" si="39"/>
        <v>July</v>
      </c>
      <c r="N635" t="str">
        <f t="shared" si="40"/>
        <v>Sunday</v>
      </c>
      <c r="O635" t="str">
        <f t="shared" si="41"/>
        <v>01:51:00</v>
      </c>
      <c r="P635">
        <f t="shared" si="42"/>
        <v>1</v>
      </c>
      <c r="Q635" t="str">
        <f>VLOOKUP(B635,'Analysis 1.3'!$AA$1:$AF$1454,5,FALSE)</f>
        <v>Repeat</v>
      </c>
      <c r="R635" t="str">
        <f>VLOOKUP(B635,'Analysis 1.3'!$AA$1:$AF$1454,6,FALSE)</f>
        <v>Passive</v>
      </c>
      <c r="S635">
        <f>VLOOKUP(B635,'Analysis 1.3'!$AA$1:$AF$1454,4,FALSE)</f>
        <v>168.90486111111386</v>
      </c>
    </row>
    <row r="636" spans="1:19" x14ac:dyDescent="0.3">
      <c r="A636">
        <v>1213344</v>
      </c>
      <c r="B636">
        <v>504</v>
      </c>
      <c r="C636" s="1" t="s">
        <v>102</v>
      </c>
      <c r="D636" s="3">
        <v>45081.012499999997</v>
      </c>
      <c r="E636" t="s">
        <v>96</v>
      </c>
      <c r="F636" t="s">
        <v>72</v>
      </c>
      <c r="G636">
        <v>4603</v>
      </c>
      <c r="H636" t="str">
        <f>VLOOKUP(B636,'Customers (2)'!$A$1:$F$2501,2,0)</f>
        <v>Finland</v>
      </c>
      <c r="I636" t="str">
        <f>VLOOKUP(B636,'Customers (2)'!$A$1:$F$2501,3,0)</f>
        <v>M</v>
      </c>
      <c r="J636">
        <f>VLOOKUP(B636,'Customers (2)'!$A$1:$F$2501,4,0)</f>
        <v>48</v>
      </c>
      <c r="K636" t="str">
        <f>VLOOKUP(B636,'Customers (2)'!$A$1:$F$2501,5,0)</f>
        <v>B</v>
      </c>
      <c r="L636" t="str">
        <f>VLOOKUP(B636,'Customers (2)'!$A$1:$F$2501,6,0)</f>
        <v>Middle</v>
      </c>
      <c r="M636" t="str">
        <f t="shared" si="39"/>
        <v>June</v>
      </c>
      <c r="N636" t="str">
        <f t="shared" si="40"/>
        <v>Sunday</v>
      </c>
      <c r="O636" t="str">
        <f t="shared" si="41"/>
        <v>00:18:00</v>
      </c>
      <c r="P636">
        <f t="shared" si="42"/>
        <v>0</v>
      </c>
      <c r="Q636" t="str">
        <f>VLOOKUP(B636,'Analysis 1.3'!$AA$1:$AF$1454,5,FALSE)</f>
        <v>Repeat</v>
      </c>
      <c r="R636" t="str">
        <f>VLOOKUP(B636,'Analysis 1.3'!$AA$1:$AF$1454,6,FALSE)</f>
        <v>Passive</v>
      </c>
      <c r="S636">
        <f>VLOOKUP(B636,'Analysis 1.3'!$AA$1:$AF$1454,4,FALSE)</f>
        <v>168.90486111111386</v>
      </c>
    </row>
    <row r="637" spans="1:19" x14ac:dyDescent="0.3">
      <c r="A637">
        <v>482555</v>
      </c>
      <c r="B637">
        <v>506</v>
      </c>
      <c r="C637" s="1" t="s">
        <v>99</v>
      </c>
      <c r="D637" s="2">
        <v>44951.697222222225</v>
      </c>
      <c r="E637" t="s">
        <v>97</v>
      </c>
      <c r="F637" t="s">
        <v>91</v>
      </c>
      <c r="G637">
        <v>6355</v>
      </c>
      <c r="H637" t="str">
        <f>VLOOKUP(B637,'Customers (2)'!$A$1:$F$2501,2,0)</f>
        <v>USA</v>
      </c>
      <c r="I637" t="str">
        <f>VLOOKUP(B637,'Customers (2)'!$A$1:$F$2501,3,0)</f>
        <v>M</v>
      </c>
      <c r="J637">
        <f>VLOOKUP(B637,'Customers (2)'!$A$1:$F$2501,4,0)</f>
        <v>45</v>
      </c>
      <c r="K637" t="str">
        <f>VLOOKUP(B637,'Customers (2)'!$A$1:$F$2501,5,0)</f>
        <v>B</v>
      </c>
      <c r="L637" t="str">
        <f>VLOOKUP(B637,'Customers (2)'!$A$1:$F$2501,6,0)</f>
        <v>Middle</v>
      </c>
      <c r="M637" t="str">
        <f t="shared" si="39"/>
        <v>January</v>
      </c>
      <c r="N637" t="str">
        <f t="shared" si="40"/>
        <v>Wednesday</v>
      </c>
      <c r="O637" t="str">
        <f t="shared" si="41"/>
        <v>16:44:00</v>
      </c>
      <c r="P637">
        <f t="shared" si="42"/>
        <v>16</v>
      </c>
      <c r="Q637" t="str">
        <f>VLOOKUP(B637,'Analysis 1.3'!$AA$1:$AF$1454,5,FALSE)</f>
        <v>One time</v>
      </c>
      <c r="R637" t="str">
        <f>VLOOKUP(B637,'Analysis 1.3'!$AA$1:$AF$1454,6,FALSE)</f>
        <v>Lost</v>
      </c>
      <c r="S637">
        <f>VLOOKUP(B637,'Analysis 1.3'!$AA$1:$AF$1454,4,FALSE)</f>
        <v>340.28472222221899</v>
      </c>
    </row>
    <row r="638" spans="1:19" x14ac:dyDescent="0.3">
      <c r="A638">
        <v>443577</v>
      </c>
      <c r="B638">
        <v>507</v>
      </c>
      <c r="C638" s="1" t="s">
        <v>99</v>
      </c>
      <c r="D638" s="2">
        <v>45186.06527777778</v>
      </c>
      <c r="E638" t="s">
        <v>97</v>
      </c>
      <c r="F638" t="s">
        <v>71</v>
      </c>
      <c r="G638">
        <v>7940</v>
      </c>
      <c r="H638" t="str">
        <f>VLOOKUP(B638,'Customers (2)'!$A$1:$F$2501,2,0)</f>
        <v>USA</v>
      </c>
      <c r="I638" t="str">
        <f>VLOOKUP(B638,'Customers (2)'!$A$1:$F$2501,3,0)</f>
        <v>M</v>
      </c>
      <c r="J638">
        <f>VLOOKUP(B638,'Customers (2)'!$A$1:$F$2501,4,0)</f>
        <v>35</v>
      </c>
      <c r="K638" t="str">
        <f>VLOOKUP(B638,'Customers (2)'!$A$1:$F$2501,5,0)</f>
        <v>B</v>
      </c>
      <c r="L638" t="str">
        <f>VLOOKUP(B638,'Customers (2)'!$A$1:$F$2501,6,0)</f>
        <v>Middle</v>
      </c>
      <c r="M638" t="str">
        <f t="shared" si="39"/>
        <v>September</v>
      </c>
      <c r="N638" t="str">
        <f t="shared" si="40"/>
        <v>Sunday</v>
      </c>
      <c r="O638" t="str">
        <f t="shared" si="41"/>
        <v>01:34:00</v>
      </c>
      <c r="P638">
        <f t="shared" si="42"/>
        <v>1</v>
      </c>
      <c r="Q638" t="str">
        <f>VLOOKUP(B638,'Analysis 1.3'!$AA$1:$AF$1454,5,FALSE)</f>
        <v>One time</v>
      </c>
      <c r="R638" t="str">
        <f>VLOOKUP(B638,'Analysis 1.3'!$AA$1:$AF$1454,6,FALSE)</f>
        <v>Passive</v>
      </c>
      <c r="S638">
        <f>VLOOKUP(B638,'Analysis 1.3'!$AA$1:$AF$1454,4,FALSE)</f>
        <v>105.91666666666424</v>
      </c>
    </row>
    <row r="639" spans="1:19" x14ac:dyDescent="0.3">
      <c r="A639">
        <v>81431</v>
      </c>
      <c r="B639">
        <v>508</v>
      </c>
      <c r="C639" s="1" t="s">
        <v>110</v>
      </c>
      <c r="D639" s="2">
        <v>45122.027083333334</v>
      </c>
      <c r="E639" t="s">
        <v>97</v>
      </c>
      <c r="F639" t="s">
        <v>63</v>
      </c>
      <c r="G639">
        <v>9101</v>
      </c>
      <c r="H639" t="str">
        <f>VLOOKUP(B639,'Customers (2)'!$A$1:$F$2501,2,0)</f>
        <v>Switzerland</v>
      </c>
      <c r="I639" t="str">
        <f>VLOOKUP(B639,'Customers (2)'!$A$1:$F$2501,3,0)</f>
        <v>F</v>
      </c>
      <c r="J639">
        <f>VLOOKUP(B639,'Customers (2)'!$A$1:$F$2501,4,0)</f>
        <v>65</v>
      </c>
      <c r="K639" t="str">
        <f>VLOOKUP(B639,'Customers (2)'!$A$1:$F$2501,5,0)</f>
        <v>B</v>
      </c>
      <c r="L639" t="str">
        <f>VLOOKUP(B639,'Customers (2)'!$A$1:$F$2501,6,0)</f>
        <v>Senior</v>
      </c>
      <c r="M639" t="str">
        <f t="shared" si="39"/>
        <v>July</v>
      </c>
      <c r="N639" t="str">
        <f t="shared" si="40"/>
        <v>Saturday</v>
      </c>
      <c r="O639" t="str">
        <f t="shared" si="41"/>
        <v>00:39:00</v>
      </c>
      <c r="P639">
        <f t="shared" si="42"/>
        <v>0</v>
      </c>
      <c r="Q639" t="str">
        <f>VLOOKUP(B639,'Analysis 1.3'!$AA$1:$AF$1454,5,FALSE)</f>
        <v>Repeat</v>
      </c>
      <c r="R639" t="str">
        <f>VLOOKUP(B639,'Analysis 1.3'!$AA$1:$AF$1454,6,FALSE)</f>
        <v>Passive</v>
      </c>
      <c r="S639">
        <f>VLOOKUP(B639,'Analysis 1.3'!$AA$1:$AF$1454,4,FALSE)</f>
        <v>169.95486111110949</v>
      </c>
    </row>
    <row r="640" spans="1:19" x14ac:dyDescent="0.3">
      <c r="A640">
        <v>1557337</v>
      </c>
      <c r="B640">
        <v>508</v>
      </c>
      <c r="C640" s="1" t="s">
        <v>110</v>
      </c>
      <c r="D640" s="3">
        <v>44957.03402777778</v>
      </c>
      <c r="E640" t="s">
        <v>97</v>
      </c>
      <c r="F640" t="s">
        <v>14</v>
      </c>
      <c r="G640">
        <v>4679</v>
      </c>
      <c r="H640" t="str">
        <f>VLOOKUP(B640,'Customers (2)'!$A$1:$F$2501,2,0)</f>
        <v>Switzerland</v>
      </c>
      <c r="I640" t="str">
        <f>VLOOKUP(B640,'Customers (2)'!$A$1:$F$2501,3,0)</f>
        <v>F</v>
      </c>
      <c r="J640">
        <f>VLOOKUP(B640,'Customers (2)'!$A$1:$F$2501,4,0)</f>
        <v>65</v>
      </c>
      <c r="K640" t="str">
        <f>VLOOKUP(B640,'Customers (2)'!$A$1:$F$2501,5,0)</f>
        <v>B</v>
      </c>
      <c r="L640" t="str">
        <f>VLOOKUP(B640,'Customers (2)'!$A$1:$F$2501,6,0)</f>
        <v>Senior</v>
      </c>
      <c r="M640" t="str">
        <f t="shared" si="39"/>
        <v>January</v>
      </c>
      <c r="N640" t="str">
        <f t="shared" si="40"/>
        <v>Tuesday</v>
      </c>
      <c r="O640" t="str">
        <f t="shared" si="41"/>
        <v>00:49:00</v>
      </c>
      <c r="P640">
        <f t="shared" si="42"/>
        <v>0</v>
      </c>
      <c r="Q640" t="str">
        <f>VLOOKUP(B640,'Analysis 1.3'!$AA$1:$AF$1454,5,FALSE)</f>
        <v>Repeat</v>
      </c>
      <c r="R640" t="str">
        <f>VLOOKUP(B640,'Analysis 1.3'!$AA$1:$AF$1454,6,FALSE)</f>
        <v>Passive</v>
      </c>
      <c r="S640">
        <f>VLOOKUP(B640,'Analysis 1.3'!$AA$1:$AF$1454,4,FALSE)</f>
        <v>169.95486111110949</v>
      </c>
    </row>
    <row r="641" spans="1:19" x14ac:dyDescent="0.3">
      <c r="A641">
        <v>812612</v>
      </c>
      <c r="B641">
        <v>509</v>
      </c>
      <c r="C641" s="1" t="s">
        <v>100</v>
      </c>
      <c r="D641" s="3">
        <v>45256.061805555553</v>
      </c>
      <c r="E641" t="s">
        <v>191</v>
      </c>
      <c r="F641" t="s">
        <v>41</v>
      </c>
      <c r="G641">
        <v>3471</v>
      </c>
      <c r="H641" t="str">
        <f>VLOOKUP(B641,'Customers (2)'!$A$1:$F$2501,2,0)</f>
        <v>France</v>
      </c>
      <c r="I641" t="str">
        <f>VLOOKUP(B641,'Customers (2)'!$A$1:$F$2501,3,0)</f>
        <v>M</v>
      </c>
      <c r="J641">
        <f>VLOOKUP(B641,'Customers (2)'!$A$1:$F$2501,4,0)</f>
        <v>24</v>
      </c>
      <c r="K641" t="str">
        <f>VLOOKUP(B641,'Customers (2)'!$A$1:$F$2501,5,0)</f>
        <v>B</v>
      </c>
      <c r="L641" t="str">
        <f>VLOOKUP(B641,'Customers (2)'!$A$1:$F$2501,6,0)</f>
        <v>Young</v>
      </c>
      <c r="M641" t="str">
        <f t="shared" si="39"/>
        <v>November</v>
      </c>
      <c r="N641" t="str">
        <f t="shared" si="40"/>
        <v>Sunday</v>
      </c>
      <c r="O641" t="str">
        <f t="shared" si="41"/>
        <v>01:29:00</v>
      </c>
      <c r="P641">
        <f t="shared" si="42"/>
        <v>1</v>
      </c>
      <c r="Q641" t="str">
        <f>VLOOKUP(B641,'Analysis 1.3'!$AA$1:$AF$1454,5,FALSE)</f>
        <v>Repeat</v>
      </c>
      <c r="R641" t="str">
        <f>VLOOKUP(B641,'Analysis 1.3'!$AA$1:$AF$1454,6,FALSE)</f>
        <v>Recent</v>
      </c>
      <c r="S641">
        <f>VLOOKUP(B641,'Analysis 1.3'!$AA$1:$AF$1454,4,FALSE)</f>
        <v>35.920138888890506</v>
      </c>
    </row>
    <row r="642" spans="1:19" x14ac:dyDescent="0.3">
      <c r="A642">
        <v>845773</v>
      </c>
      <c r="B642">
        <v>509</v>
      </c>
      <c r="C642" s="1" t="s">
        <v>100</v>
      </c>
      <c r="D642" s="3">
        <v>45219.024305555555</v>
      </c>
      <c r="E642" t="s">
        <v>96</v>
      </c>
      <c r="F642" t="s">
        <v>81</v>
      </c>
      <c r="G642">
        <v>1906</v>
      </c>
      <c r="H642" t="str">
        <f>VLOOKUP(B642,'Customers (2)'!$A$1:$F$2501,2,0)</f>
        <v>France</v>
      </c>
      <c r="I642" t="str">
        <f>VLOOKUP(B642,'Customers (2)'!$A$1:$F$2501,3,0)</f>
        <v>M</v>
      </c>
      <c r="J642">
        <f>VLOOKUP(B642,'Customers (2)'!$A$1:$F$2501,4,0)</f>
        <v>24</v>
      </c>
      <c r="K642" t="str">
        <f>VLOOKUP(B642,'Customers (2)'!$A$1:$F$2501,5,0)</f>
        <v>B</v>
      </c>
      <c r="L642" t="str">
        <f>VLOOKUP(B642,'Customers (2)'!$A$1:$F$2501,6,0)</f>
        <v>Young</v>
      </c>
      <c r="M642" t="str">
        <f t="shared" si="39"/>
        <v>October</v>
      </c>
      <c r="N642" t="str">
        <f t="shared" si="40"/>
        <v>Friday</v>
      </c>
      <c r="O642" t="str">
        <f t="shared" si="41"/>
        <v>00:35:00</v>
      </c>
      <c r="P642">
        <f t="shared" si="42"/>
        <v>0</v>
      </c>
      <c r="Q642" t="str">
        <f>VLOOKUP(B642,'Analysis 1.3'!$AA$1:$AF$1454,5,FALSE)</f>
        <v>Repeat</v>
      </c>
      <c r="R642" t="str">
        <f>VLOOKUP(B642,'Analysis 1.3'!$AA$1:$AF$1454,6,FALSE)</f>
        <v>Recent</v>
      </c>
      <c r="S642">
        <f>VLOOKUP(B642,'Analysis 1.3'!$AA$1:$AF$1454,4,FALSE)</f>
        <v>35.920138888890506</v>
      </c>
    </row>
    <row r="643" spans="1:19" x14ac:dyDescent="0.3">
      <c r="A643">
        <v>872066</v>
      </c>
      <c r="B643">
        <v>510</v>
      </c>
      <c r="C643" s="1" t="s">
        <v>99</v>
      </c>
      <c r="D643" s="3">
        <v>45203.992361111108</v>
      </c>
      <c r="E643" t="s">
        <v>97</v>
      </c>
      <c r="F643" t="s">
        <v>27</v>
      </c>
      <c r="G643">
        <v>7354</v>
      </c>
      <c r="H643" t="str">
        <f>VLOOKUP(B643,'Customers (2)'!$A$1:$F$2501,2,0)</f>
        <v>USA</v>
      </c>
      <c r="I643" t="str">
        <f>VLOOKUP(B643,'Customers (2)'!$A$1:$F$2501,3,0)</f>
        <v>F</v>
      </c>
      <c r="J643">
        <f>VLOOKUP(B643,'Customers (2)'!$A$1:$F$2501,4,0)</f>
        <v>39</v>
      </c>
      <c r="K643" t="str">
        <f>VLOOKUP(B643,'Customers (2)'!$A$1:$F$2501,5,0)</f>
        <v>B</v>
      </c>
      <c r="L643" t="str">
        <f>VLOOKUP(B643,'Customers (2)'!$A$1:$F$2501,6,0)</f>
        <v>Middle</v>
      </c>
      <c r="M643" t="str">
        <f t="shared" ref="M643:M706" si="43">TEXT(D643,"MMMM")</f>
        <v>October</v>
      </c>
      <c r="N643" t="str">
        <f t="shared" ref="N643:N706" si="44">TEXT(D643,"dddd")</f>
        <v>Wednesday</v>
      </c>
      <c r="O643" t="str">
        <f t="shared" ref="O643:O706" si="45">TEXT(D643,"HH:mm:ss")</f>
        <v>23:49:00</v>
      </c>
      <c r="P643">
        <f t="shared" ref="P643:P706" si="46">HOUR(D643)</f>
        <v>23</v>
      </c>
      <c r="Q643" t="str">
        <f>VLOOKUP(B643,'Analysis 1.3'!$AA$1:$AF$1454,5,FALSE)</f>
        <v>Repeat</v>
      </c>
      <c r="R643" t="str">
        <f>VLOOKUP(B643,'Analysis 1.3'!$AA$1:$AF$1454,6,FALSE)</f>
        <v>Recent</v>
      </c>
      <c r="S643">
        <f>VLOOKUP(B643,'Analysis 1.3'!$AA$1:$AF$1454,4,FALSE)</f>
        <v>40.036805555551837</v>
      </c>
    </row>
    <row r="644" spans="1:19" x14ac:dyDescent="0.3">
      <c r="A644">
        <v>1479085</v>
      </c>
      <c r="B644">
        <v>510</v>
      </c>
      <c r="C644" s="1" t="s">
        <v>99</v>
      </c>
      <c r="D644" s="3">
        <v>45251.945138888892</v>
      </c>
      <c r="E644" t="s">
        <v>96</v>
      </c>
      <c r="F644" t="s">
        <v>18</v>
      </c>
      <c r="G644">
        <v>6503</v>
      </c>
      <c r="H644" t="str">
        <f>VLOOKUP(B644,'Customers (2)'!$A$1:$F$2501,2,0)</f>
        <v>USA</v>
      </c>
      <c r="I644" t="str">
        <f>VLOOKUP(B644,'Customers (2)'!$A$1:$F$2501,3,0)</f>
        <v>F</v>
      </c>
      <c r="J644">
        <f>VLOOKUP(B644,'Customers (2)'!$A$1:$F$2501,4,0)</f>
        <v>39</v>
      </c>
      <c r="K644" t="str">
        <f>VLOOKUP(B644,'Customers (2)'!$A$1:$F$2501,5,0)</f>
        <v>B</v>
      </c>
      <c r="L644" t="str">
        <f>VLOOKUP(B644,'Customers (2)'!$A$1:$F$2501,6,0)</f>
        <v>Middle</v>
      </c>
      <c r="M644" t="str">
        <f t="shared" si="43"/>
        <v>November</v>
      </c>
      <c r="N644" t="str">
        <f t="shared" si="44"/>
        <v>Tuesday</v>
      </c>
      <c r="O644" t="str">
        <f t="shared" si="45"/>
        <v>22:41:00</v>
      </c>
      <c r="P644">
        <f t="shared" si="46"/>
        <v>22</v>
      </c>
      <c r="Q644" t="str">
        <f>VLOOKUP(B644,'Analysis 1.3'!$AA$1:$AF$1454,5,FALSE)</f>
        <v>Repeat</v>
      </c>
      <c r="R644" t="str">
        <f>VLOOKUP(B644,'Analysis 1.3'!$AA$1:$AF$1454,6,FALSE)</f>
        <v>Recent</v>
      </c>
      <c r="S644">
        <f>VLOOKUP(B644,'Analysis 1.3'!$AA$1:$AF$1454,4,FALSE)</f>
        <v>40.036805555551837</v>
      </c>
    </row>
    <row r="645" spans="1:19" x14ac:dyDescent="0.3">
      <c r="A645">
        <v>311285</v>
      </c>
      <c r="B645">
        <v>511</v>
      </c>
      <c r="C645" s="1" t="s">
        <v>99</v>
      </c>
      <c r="D645" s="2">
        <v>45213.990972222222</v>
      </c>
      <c r="E645" t="s">
        <v>98</v>
      </c>
      <c r="F645" t="s">
        <v>40</v>
      </c>
      <c r="G645">
        <v>3345</v>
      </c>
      <c r="H645" t="str">
        <f>VLOOKUP(B645,'Customers (2)'!$A$1:$F$2501,2,0)</f>
        <v>USA</v>
      </c>
      <c r="I645" t="str">
        <f>VLOOKUP(B645,'Customers (2)'!$A$1:$F$2501,3,0)</f>
        <v>M</v>
      </c>
      <c r="J645">
        <f>VLOOKUP(B645,'Customers (2)'!$A$1:$F$2501,4,0)</f>
        <v>60</v>
      </c>
      <c r="K645" t="str">
        <f>VLOOKUP(B645,'Customers (2)'!$A$1:$F$2501,5,0)</f>
        <v>B</v>
      </c>
      <c r="L645" t="str">
        <f>VLOOKUP(B645,'Customers (2)'!$A$1:$F$2501,6,0)</f>
        <v>Senior</v>
      </c>
      <c r="M645" t="str">
        <f t="shared" si="43"/>
        <v>October</v>
      </c>
      <c r="N645" t="str">
        <f t="shared" si="44"/>
        <v>Saturday</v>
      </c>
      <c r="O645" t="str">
        <f t="shared" si="45"/>
        <v>23:47:00</v>
      </c>
      <c r="P645">
        <f t="shared" si="46"/>
        <v>23</v>
      </c>
      <c r="Q645" t="str">
        <f>VLOOKUP(B645,'Analysis 1.3'!$AA$1:$AF$1454,5,FALSE)</f>
        <v>One time</v>
      </c>
      <c r="R645" t="str">
        <f>VLOOKUP(B645,'Analysis 1.3'!$AA$1:$AF$1454,6,FALSE)</f>
        <v>Recent</v>
      </c>
      <c r="S645">
        <f>VLOOKUP(B645,'Analysis 1.3'!$AA$1:$AF$1454,4,FALSE)</f>
        <v>77.990972222221899</v>
      </c>
    </row>
    <row r="646" spans="1:19" x14ac:dyDescent="0.3">
      <c r="A646">
        <v>593583</v>
      </c>
      <c r="B646">
        <v>513</v>
      </c>
      <c r="C646" s="1" t="s">
        <v>99</v>
      </c>
      <c r="D646" s="2">
        <v>45160.047222222223</v>
      </c>
      <c r="E646" t="s">
        <v>96</v>
      </c>
      <c r="F646" t="s">
        <v>32</v>
      </c>
      <c r="G646">
        <v>9848</v>
      </c>
      <c r="H646" t="str">
        <f>VLOOKUP(B646,'Customers (2)'!$A$1:$F$2501,2,0)</f>
        <v>USA</v>
      </c>
      <c r="I646" t="str">
        <f>VLOOKUP(B646,'Customers (2)'!$A$1:$F$2501,3,0)</f>
        <v>F</v>
      </c>
      <c r="J646">
        <f>VLOOKUP(B646,'Customers (2)'!$A$1:$F$2501,4,0)</f>
        <v>29</v>
      </c>
      <c r="K646" t="str">
        <f>VLOOKUP(B646,'Customers (2)'!$A$1:$F$2501,5,0)</f>
        <v>B</v>
      </c>
      <c r="L646" t="str">
        <f>VLOOKUP(B646,'Customers (2)'!$A$1:$F$2501,6,0)</f>
        <v>Young</v>
      </c>
      <c r="M646" t="str">
        <f t="shared" si="43"/>
        <v>August</v>
      </c>
      <c r="N646" t="str">
        <f t="shared" si="44"/>
        <v>Tuesday</v>
      </c>
      <c r="O646" t="str">
        <f t="shared" si="45"/>
        <v>01:08:00</v>
      </c>
      <c r="P646">
        <f t="shared" si="46"/>
        <v>1</v>
      </c>
      <c r="Q646" t="str">
        <f>VLOOKUP(B646,'Analysis 1.3'!$AA$1:$AF$1454,5,FALSE)</f>
        <v>One time</v>
      </c>
      <c r="R646" t="str">
        <f>VLOOKUP(B646,'Analysis 1.3'!$AA$1:$AF$1454,6,FALSE)</f>
        <v>Passive</v>
      </c>
      <c r="S646">
        <f>VLOOKUP(B646,'Analysis 1.3'!$AA$1:$AF$1454,4,FALSE)</f>
        <v>131.93472222222044</v>
      </c>
    </row>
    <row r="647" spans="1:19" x14ac:dyDescent="0.3">
      <c r="A647">
        <v>175577</v>
      </c>
      <c r="B647">
        <v>515</v>
      </c>
      <c r="C647" s="1" t="s">
        <v>105</v>
      </c>
      <c r="D647" s="2">
        <v>45251.078472222223</v>
      </c>
      <c r="E647" t="s">
        <v>96</v>
      </c>
      <c r="F647" t="s">
        <v>19</v>
      </c>
      <c r="G647">
        <v>5334</v>
      </c>
      <c r="H647" t="str">
        <f>VLOOKUP(B647,'Customers (2)'!$A$1:$F$2501,2,0)</f>
        <v>Spain</v>
      </c>
      <c r="I647" t="str">
        <f>VLOOKUP(B647,'Customers (2)'!$A$1:$F$2501,3,0)</f>
        <v>F</v>
      </c>
      <c r="J647">
        <f>VLOOKUP(B647,'Customers (2)'!$A$1:$F$2501,4,0)</f>
        <v>37</v>
      </c>
      <c r="K647" t="str">
        <f>VLOOKUP(B647,'Customers (2)'!$A$1:$F$2501,5,0)</f>
        <v>B</v>
      </c>
      <c r="L647" t="str">
        <f>VLOOKUP(B647,'Customers (2)'!$A$1:$F$2501,6,0)</f>
        <v>Middle</v>
      </c>
      <c r="M647" t="str">
        <f t="shared" si="43"/>
        <v>November</v>
      </c>
      <c r="N647" t="str">
        <f t="shared" si="44"/>
        <v>Tuesday</v>
      </c>
      <c r="O647" t="str">
        <f t="shared" si="45"/>
        <v>01:53:00</v>
      </c>
      <c r="P647">
        <f t="shared" si="46"/>
        <v>1</v>
      </c>
      <c r="Q647" t="str">
        <f>VLOOKUP(B647,'Analysis 1.3'!$AA$1:$AF$1454,5,FALSE)</f>
        <v>Repeat</v>
      </c>
      <c r="R647" t="str">
        <f>VLOOKUP(B647,'Analysis 1.3'!$AA$1:$AF$1454,6,FALSE)</f>
        <v>Recent</v>
      </c>
      <c r="S647">
        <f>VLOOKUP(B647,'Analysis 1.3'!$AA$1:$AF$1454,4,FALSE)</f>
        <v>40.903472222220444</v>
      </c>
    </row>
    <row r="648" spans="1:19" x14ac:dyDescent="0.3">
      <c r="A648">
        <v>506188</v>
      </c>
      <c r="B648">
        <v>515</v>
      </c>
      <c r="C648" s="1" t="s">
        <v>105</v>
      </c>
      <c r="D648" s="2">
        <v>44970.025000000001</v>
      </c>
      <c r="E648" t="s">
        <v>96</v>
      </c>
      <c r="F648" t="s">
        <v>27</v>
      </c>
      <c r="G648">
        <v>2177</v>
      </c>
      <c r="H648" t="str">
        <f>VLOOKUP(B648,'Customers (2)'!$A$1:$F$2501,2,0)</f>
        <v>Spain</v>
      </c>
      <c r="I648" t="str">
        <f>VLOOKUP(B648,'Customers (2)'!$A$1:$F$2501,3,0)</f>
        <v>F</v>
      </c>
      <c r="J648">
        <f>VLOOKUP(B648,'Customers (2)'!$A$1:$F$2501,4,0)</f>
        <v>37</v>
      </c>
      <c r="K648" t="str">
        <f>VLOOKUP(B648,'Customers (2)'!$A$1:$F$2501,5,0)</f>
        <v>B</v>
      </c>
      <c r="L648" t="str">
        <f>VLOOKUP(B648,'Customers (2)'!$A$1:$F$2501,6,0)</f>
        <v>Middle</v>
      </c>
      <c r="M648" t="str">
        <f t="shared" si="43"/>
        <v>February</v>
      </c>
      <c r="N648" t="str">
        <f t="shared" si="44"/>
        <v>Monday</v>
      </c>
      <c r="O648" t="str">
        <f t="shared" si="45"/>
        <v>00:36:00</v>
      </c>
      <c r="P648">
        <f t="shared" si="46"/>
        <v>0</v>
      </c>
      <c r="Q648" t="str">
        <f>VLOOKUP(B648,'Analysis 1.3'!$AA$1:$AF$1454,5,FALSE)</f>
        <v>Repeat</v>
      </c>
      <c r="R648" t="str">
        <f>VLOOKUP(B648,'Analysis 1.3'!$AA$1:$AF$1454,6,FALSE)</f>
        <v>Recent</v>
      </c>
      <c r="S648">
        <f>VLOOKUP(B648,'Analysis 1.3'!$AA$1:$AF$1454,4,FALSE)</f>
        <v>40.903472222220444</v>
      </c>
    </row>
    <row r="649" spans="1:19" x14ac:dyDescent="0.3">
      <c r="A649">
        <v>133285</v>
      </c>
      <c r="B649">
        <v>516</v>
      </c>
      <c r="C649" s="1" t="s">
        <v>100</v>
      </c>
      <c r="D649" s="2">
        <v>44968.058333333334</v>
      </c>
      <c r="E649" t="s">
        <v>96</v>
      </c>
      <c r="F649" t="s">
        <v>34</v>
      </c>
      <c r="G649">
        <v>7837</v>
      </c>
      <c r="H649" t="str">
        <f>VLOOKUP(B649,'Customers (2)'!$A$1:$F$2501,2,0)</f>
        <v>France</v>
      </c>
      <c r="I649" t="str">
        <f>VLOOKUP(B649,'Customers (2)'!$A$1:$F$2501,3,0)</f>
        <v>M</v>
      </c>
      <c r="J649">
        <f>VLOOKUP(B649,'Customers (2)'!$A$1:$F$2501,4,0)</f>
        <v>51</v>
      </c>
      <c r="K649" t="str">
        <f>VLOOKUP(B649,'Customers (2)'!$A$1:$F$2501,5,0)</f>
        <v>B</v>
      </c>
      <c r="L649" t="str">
        <f>VLOOKUP(B649,'Customers (2)'!$A$1:$F$2501,6,0)</f>
        <v>Middle</v>
      </c>
      <c r="M649" t="str">
        <f t="shared" si="43"/>
        <v>February</v>
      </c>
      <c r="N649" t="str">
        <f t="shared" si="44"/>
        <v>Saturday</v>
      </c>
      <c r="O649" t="str">
        <f t="shared" si="45"/>
        <v>01:24:00</v>
      </c>
      <c r="P649">
        <f t="shared" si="46"/>
        <v>1</v>
      </c>
      <c r="Q649" t="str">
        <f>VLOOKUP(B649,'Analysis 1.3'!$AA$1:$AF$1454,5,FALSE)</f>
        <v>Repeat</v>
      </c>
      <c r="R649" t="str">
        <f>VLOOKUP(B649,'Analysis 1.3'!$AA$1:$AF$1454,6,FALSE)</f>
        <v>Passive</v>
      </c>
      <c r="S649">
        <f>VLOOKUP(B649,'Analysis 1.3'!$AA$1:$AF$1454,4,FALSE)</f>
        <v>119.9465277777781</v>
      </c>
    </row>
    <row r="650" spans="1:19" x14ac:dyDescent="0.3">
      <c r="A650">
        <v>171269</v>
      </c>
      <c r="B650">
        <v>516</v>
      </c>
      <c r="C650" s="1" t="s">
        <v>100</v>
      </c>
      <c r="D650" s="2">
        <v>45160.012499999997</v>
      </c>
      <c r="E650" t="s">
        <v>191</v>
      </c>
      <c r="F650" t="s">
        <v>13</v>
      </c>
      <c r="G650">
        <v>5709</v>
      </c>
      <c r="H650" t="str">
        <f>VLOOKUP(B650,'Customers (2)'!$A$1:$F$2501,2,0)</f>
        <v>France</v>
      </c>
      <c r="I650" t="str">
        <f>VLOOKUP(B650,'Customers (2)'!$A$1:$F$2501,3,0)</f>
        <v>M</v>
      </c>
      <c r="J650">
        <f>VLOOKUP(B650,'Customers (2)'!$A$1:$F$2501,4,0)</f>
        <v>51</v>
      </c>
      <c r="K650" t="str">
        <f>VLOOKUP(B650,'Customers (2)'!$A$1:$F$2501,5,0)</f>
        <v>B</v>
      </c>
      <c r="L650" t="str">
        <f>VLOOKUP(B650,'Customers (2)'!$A$1:$F$2501,6,0)</f>
        <v>Middle</v>
      </c>
      <c r="M650" t="str">
        <f t="shared" si="43"/>
        <v>August</v>
      </c>
      <c r="N650" t="str">
        <f t="shared" si="44"/>
        <v>Tuesday</v>
      </c>
      <c r="O650" t="str">
        <f t="shared" si="45"/>
        <v>00:18:00</v>
      </c>
      <c r="P650">
        <f t="shared" si="46"/>
        <v>0</v>
      </c>
      <c r="Q650" t="str">
        <f>VLOOKUP(B650,'Analysis 1.3'!$AA$1:$AF$1454,5,FALSE)</f>
        <v>Repeat</v>
      </c>
      <c r="R650" t="str">
        <f>VLOOKUP(B650,'Analysis 1.3'!$AA$1:$AF$1454,6,FALSE)</f>
        <v>Passive</v>
      </c>
      <c r="S650">
        <f>VLOOKUP(B650,'Analysis 1.3'!$AA$1:$AF$1454,4,FALSE)</f>
        <v>119.9465277777781</v>
      </c>
    </row>
    <row r="651" spans="1:19" x14ac:dyDescent="0.3">
      <c r="A651">
        <v>596287</v>
      </c>
      <c r="B651">
        <v>516</v>
      </c>
      <c r="C651" s="1" t="s">
        <v>100</v>
      </c>
      <c r="D651" s="2">
        <v>45172.035416666666</v>
      </c>
      <c r="E651" t="s">
        <v>98</v>
      </c>
      <c r="F651" t="s">
        <v>24</v>
      </c>
      <c r="G651">
        <v>5995</v>
      </c>
      <c r="H651" t="str">
        <f>VLOOKUP(B651,'Customers (2)'!$A$1:$F$2501,2,0)</f>
        <v>France</v>
      </c>
      <c r="I651" t="str">
        <f>VLOOKUP(B651,'Customers (2)'!$A$1:$F$2501,3,0)</f>
        <v>M</v>
      </c>
      <c r="J651">
        <f>VLOOKUP(B651,'Customers (2)'!$A$1:$F$2501,4,0)</f>
        <v>51</v>
      </c>
      <c r="K651" t="str">
        <f>VLOOKUP(B651,'Customers (2)'!$A$1:$F$2501,5,0)</f>
        <v>B</v>
      </c>
      <c r="L651" t="str">
        <f>VLOOKUP(B651,'Customers (2)'!$A$1:$F$2501,6,0)</f>
        <v>Middle</v>
      </c>
      <c r="M651" t="str">
        <f t="shared" si="43"/>
        <v>September</v>
      </c>
      <c r="N651" t="str">
        <f t="shared" si="44"/>
        <v>Sunday</v>
      </c>
      <c r="O651" t="str">
        <f t="shared" si="45"/>
        <v>00:51:00</v>
      </c>
      <c r="P651">
        <f t="shared" si="46"/>
        <v>0</v>
      </c>
      <c r="Q651" t="str">
        <f>VLOOKUP(B651,'Analysis 1.3'!$AA$1:$AF$1454,5,FALSE)</f>
        <v>Repeat</v>
      </c>
      <c r="R651" t="str">
        <f>VLOOKUP(B651,'Analysis 1.3'!$AA$1:$AF$1454,6,FALSE)</f>
        <v>Passive</v>
      </c>
      <c r="S651">
        <f>VLOOKUP(B651,'Analysis 1.3'!$AA$1:$AF$1454,4,FALSE)</f>
        <v>119.9465277777781</v>
      </c>
    </row>
    <row r="652" spans="1:19" x14ac:dyDescent="0.3">
      <c r="A652">
        <v>115590</v>
      </c>
      <c r="B652">
        <v>517</v>
      </c>
      <c r="C652" s="1" t="s">
        <v>101</v>
      </c>
      <c r="D652" s="2">
        <v>44959.994444444441</v>
      </c>
      <c r="E652" t="s">
        <v>96</v>
      </c>
      <c r="F652" t="s">
        <v>73</v>
      </c>
      <c r="G652">
        <v>9953</v>
      </c>
      <c r="H652" t="str">
        <f>VLOOKUP(B652,'Customers (2)'!$A$1:$F$2501,2,0)</f>
        <v>Australia</v>
      </c>
      <c r="I652" t="str">
        <f>VLOOKUP(B652,'Customers (2)'!$A$1:$F$2501,3,0)</f>
        <v>F</v>
      </c>
      <c r="J652">
        <f>VLOOKUP(B652,'Customers (2)'!$A$1:$F$2501,4,0)</f>
        <v>77</v>
      </c>
      <c r="K652" t="str">
        <f>VLOOKUP(B652,'Customers (2)'!$A$1:$F$2501,5,0)</f>
        <v>B</v>
      </c>
      <c r="L652" t="str">
        <f>VLOOKUP(B652,'Customers (2)'!$A$1:$F$2501,6,0)</f>
        <v>Senior</v>
      </c>
      <c r="M652" t="str">
        <f t="shared" si="43"/>
        <v>February</v>
      </c>
      <c r="N652" t="str">
        <f t="shared" si="44"/>
        <v>Thursday</v>
      </c>
      <c r="O652" t="str">
        <f t="shared" si="45"/>
        <v>23:52:00</v>
      </c>
      <c r="P652">
        <f t="shared" si="46"/>
        <v>23</v>
      </c>
      <c r="Q652" t="str">
        <f>VLOOKUP(B652,'Analysis 1.3'!$AA$1:$AF$1454,5,FALSE)</f>
        <v>Repeat</v>
      </c>
      <c r="R652" t="str">
        <f>VLOOKUP(B652,'Analysis 1.3'!$AA$1:$AF$1454,6,FALSE)</f>
        <v>Lost</v>
      </c>
      <c r="S652">
        <f>VLOOKUP(B652,'Analysis 1.3'!$AA$1:$AF$1454,4,FALSE)</f>
        <v>268.94027777777956</v>
      </c>
    </row>
    <row r="653" spans="1:19" x14ac:dyDescent="0.3">
      <c r="A653">
        <v>1069668</v>
      </c>
      <c r="B653">
        <v>517</v>
      </c>
      <c r="C653" s="1" t="s">
        <v>101</v>
      </c>
      <c r="D653" s="3">
        <v>45023.041666666664</v>
      </c>
      <c r="E653" t="s">
        <v>98</v>
      </c>
      <c r="F653" t="s">
        <v>76</v>
      </c>
      <c r="G653">
        <v>8146</v>
      </c>
      <c r="H653" t="str">
        <f>VLOOKUP(B653,'Customers (2)'!$A$1:$F$2501,2,0)</f>
        <v>Australia</v>
      </c>
      <c r="I653" t="str">
        <f>VLOOKUP(B653,'Customers (2)'!$A$1:$F$2501,3,0)</f>
        <v>F</v>
      </c>
      <c r="J653">
        <f>VLOOKUP(B653,'Customers (2)'!$A$1:$F$2501,4,0)</f>
        <v>77</v>
      </c>
      <c r="K653" t="str">
        <f>VLOOKUP(B653,'Customers (2)'!$A$1:$F$2501,5,0)</f>
        <v>B</v>
      </c>
      <c r="L653" t="str">
        <f>VLOOKUP(B653,'Customers (2)'!$A$1:$F$2501,6,0)</f>
        <v>Senior</v>
      </c>
      <c r="M653" t="str">
        <f t="shared" si="43"/>
        <v>April</v>
      </c>
      <c r="N653" t="str">
        <f t="shared" si="44"/>
        <v>Friday</v>
      </c>
      <c r="O653" t="str">
        <f t="shared" si="45"/>
        <v>01:00:00</v>
      </c>
      <c r="P653">
        <f t="shared" si="46"/>
        <v>1</v>
      </c>
      <c r="Q653" t="str">
        <f>VLOOKUP(B653,'Analysis 1.3'!$AA$1:$AF$1454,5,FALSE)</f>
        <v>Repeat</v>
      </c>
      <c r="R653" t="str">
        <f>VLOOKUP(B653,'Analysis 1.3'!$AA$1:$AF$1454,6,FALSE)</f>
        <v>Lost</v>
      </c>
      <c r="S653">
        <f>VLOOKUP(B653,'Analysis 1.3'!$AA$1:$AF$1454,4,FALSE)</f>
        <v>268.94027777777956</v>
      </c>
    </row>
    <row r="654" spans="1:19" x14ac:dyDescent="0.3">
      <c r="A654">
        <v>268811</v>
      </c>
      <c r="B654">
        <v>519</v>
      </c>
      <c r="C654" s="1" t="s">
        <v>100</v>
      </c>
      <c r="D654" s="2">
        <v>44963.064583333333</v>
      </c>
      <c r="E654" t="s">
        <v>96</v>
      </c>
      <c r="F654" t="s">
        <v>85</v>
      </c>
      <c r="G654">
        <v>9147</v>
      </c>
      <c r="H654" t="str">
        <f>VLOOKUP(B654,'Customers (2)'!$A$1:$F$2501,2,0)</f>
        <v>France</v>
      </c>
      <c r="I654" t="str">
        <f>VLOOKUP(B654,'Customers (2)'!$A$1:$F$2501,3,0)</f>
        <v>M</v>
      </c>
      <c r="J654">
        <f>VLOOKUP(B654,'Customers (2)'!$A$1:$F$2501,4,0)</f>
        <v>70</v>
      </c>
      <c r="K654" t="str">
        <f>VLOOKUP(B654,'Customers (2)'!$A$1:$F$2501,5,0)</f>
        <v>B</v>
      </c>
      <c r="L654" t="str">
        <f>VLOOKUP(B654,'Customers (2)'!$A$1:$F$2501,6,0)</f>
        <v>Senior</v>
      </c>
      <c r="M654" t="str">
        <f t="shared" si="43"/>
        <v>February</v>
      </c>
      <c r="N654" t="str">
        <f t="shared" si="44"/>
        <v>Monday</v>
      </c>
      <c r="O654" t="str">
        <f t="shared" si="45"/>
        <v>01:33:00</v>
      </c>
      <c r="P654">
        <f t="shared" si="46"/>
        <v>1</v>
      </c>
      <c r="Q654" t="str">
        <f>VLOOKUP(B654,'Analysis 1.3'!$AA$1:$AF$1454,5,FALSE)</f>
        <v>Repeat</v>
      </c>
      <c r="R654" t="str">
        <f>VLOOKUP(B654,'Analysis 1.3'!$AA$1:$AF$1454,6,FALSE)</f>
        <v>Passive</v>
      </c>
      <c r="S654">
        <f>VLOOKUP(B654,'Analysis 1.3'!$AA$1:$AF$1454,4,FALSE)</f>
        <v>152.01875000000291</v>
      </c>
    </row>
    <row r="655" spans="1:19" x14ac:dyDescent="0.3">
      <c r="A655">
        <v>344182</v>
      </c>
      <c r="B655">
        <v>519</v>
      </c>
      <c r="C655" s="1" t="s">
        <v>100</v>
      </c>
      <c r="D655" s="2">
        <v>45127.04791666667</v>
      </c>
      <c r="E655" t="s">
        <v>96</v>
      </c>
      <c r="F655" t="s">
        <v>43</v>
      </c>
      <c r="G655">
        <v>9637</v>
      </c>
      <c r="H655" t="str">
        <f>VLOOKUP(B655,'Customers (2)'!$A$1:$F$2501,2,0)</f>
        <v>France</v>
      </c>
      <c r="I655" t="str">
        <f>VLOOKUP(B655,'Customers (2)'!$A$1:$F$2501,3,0)</f>
        <v>M</v>
      </c>
      <c r="J655">
        <f>VLOOKUP(B655,'Customers (2)'!$A$1:$F$2501,4,0)</f>
        <v>70</v>
      </c>
      <c r="K655" t="str">
        <f>VLOOKUP(B655,'Customers (2)'!$A$1:$F$2501,5,0)</f>
        <v>B</v>
      </c>
      <c r="L655" t="str">
        <f>VLOOKUP(B655,'Customers (2)'!$A$1:$F$2501,6,0)</f>
        <v>Senior</v>
      </c>
      <c r="M655" t="str">
        <f t="shared" si="43"/>
        <v>July</v>
      </c>
      <c r="N655" t="str">
        <f t="shared" si="44"/>
        <v>Thursday</v>
      </c>
      <c r="O655" t="str">
        <f t="shared" si="45"/>
        <v>01:09:00</v>
      </c>
      <c r="P655">
        <f t="shared" si="46"/>
        <v>1</v>
      </c>
      <c r="Q655" t="str">
        <f>VLOOKUP(B655,'Analysis 1.3'!$AA$1:$AF$1454,5,FALSE)</f>
        <v>Repeat</v>
      </c>
      <c r="R655" t="str">
        <f>VLOOKUP(B655,'Analysis 1.3'!$AA$1:$AF$1454,6,FALSE)</f>
        <v>Passive</v>
      </c>
      <c r="S655">
        <f>VLOOKUP(B655,'Analysis 1.3'!$AA$1:$AF$1454,4,FALSE)</f>
        <v>152.01875000000291</v>
      </c>
    </row>
    <row r="656" spans="1:19" x14ac:dyDescent="0.3">
      <c r="A656">
        <v>694715</v>
      </c>
      <c r="B656">
        <v>519</v>
      </c>
      <c r="C656" s="1" t="s">
        <v>100</v>
      </c>
      <c r="D656" s="3">
        <v>45139.963194444441</v>
      </c>
      <c r="E656" t="s">
        <v>96</v>
      </c>
      <c r="F656" t="s">
        <v>35</v>
      </c>
      <c r="G656">
        <v>6870</v>
      </c>
      <c r="H656" t="str">
        <f>VLOOKUP(B656,'Customers (2)'!$A$1:$F$2501,2,0)</f>
        <v>France</v>
      </c>
      <c r="I656" t="str">
        <f>VLOOKUP(B656,'Customers (2)'!$A$1:$F$2501,3,0)</f>
        <v>M</v>
      </c>
      <c r="J656">
        <f>VLOOKUP(B656,'Customers (2)'!$A$1:$F$2501,4,0)</f>
        <v>70</v>
      </c>
      <c r="K656" t="str">
        <f>VLOOKUP(B656,'Customers (2)'!$A$1:$F$2501,5,0)</f>
        <v>B</v>
      </c>
      <c r="L656" t="str">
        <f>VLOOKUP(B656,'Customers (2)'!$A$1:$F$2501,6,0)</f>
        <v>Senior</v>
      </c>
      <c r="M656" t="str">
        <f t="shared" si="43"/>
        <v>August</v>
      </c>
      <c r="N656" t="str">
        <f t="shared" si="44"/>
        <v>Tuesday</v>
      </c>
      <c r="O656" t="str">
        <f t="shared" si="45"/>
        <v>23:07:00</v>
      </c>
      <c r="P656">
        <f t="shared" si="46"/>
        <v>23</v>
      </c>
      <c r="Q656" t="str">
        <f>VLOOKUP(B656,'Analysis 1.3'!$AA$1:$AF$1454,5,FALSE)</f>
        <v>Repeat</v>
      </c>
      <c r="R656" t="str">
        <f>VLOOKUP(B656,'Analysis 1.3'!$AA$1:$AF$1454,6,FALSE)</f>
        <v>Passive</v>
      </c>
      <c r="S656">
        <f>VLOOKUP(B656,'Analysis 1.3'!$AA$1:$AF$1454,4,FALSE)</f>
        <v>152.01875000000291</v>
      </c>
    </row>
    <row r="657" spans="1:19" x14ac:dyDescent="0.3">
      <c r="A657">
        <v>101815</v>
      </c>
      <c r="B657">
        <v>520</v>
      </c>
      <c r="C657" s="1" t="s">
        <v>105</v>
      </c>
      <c r="D657" s="2">
        <v>45187.067361111112</v>
      </c>
      <c r="E657" t="s">
        <v>191</v>
      </c>
      <c r="F657" t="s">
        <v>28</v>
      </c>
      <c r="G657">
        <v>5420</v>
      </c>
      <c r="H657" t="str">
        <f>VLOOKUP(B657,'Customers (2)'!$A$1:$F$2501,2,0)</f>
        <v>Spain</v>
      </c>
      <c r="I657" t="str">
        <f>VLOOKUP(B657,'Customers (2)'!$A$1:$F$2501,3,0)</f>
        <v>M</v>
      </c>
      <c r="J657">
        <f>VLOOKUP(B657,'Customers (2)'!$A$1:$F$2501,4,0)</f>
        <v>81</v>
      </c>
      <c r="K657" t="str">
        <f>VLOOKUP(B657,'Customers (2)'!$A$1:$F$2501,5,0)</f>
        <v>B</v>
      </c>
      <c r="L657" t="str">
        <f>VLOOKUP(B657,'Customers (2)'!$A$1:$F$2501,6,0)</f>
        <v>Senior</v>
      </c>
      <c r="M657" t="str">
        <f t="shared" si="43"/>
        <v>September</v>
      </c>
      <c r="N657" t="str">
        <f t="shared" si="44"/>
        <v>Monday</v>
      </c>
      <c r="O657" t="str">
        <f t="shared" si="45"/>
        <v>01:37:00</v>
      </c>
      <c r="P657">
        <f t="shared" si="46"/>
        <v>1</v>
      </c>
      <c r="Q657" t="str">
        <f>VLOOKUP(B657,'Analysis 1.3'!$AA$1:$AF$1454,5,FALSE)</f>
        <v>Repeat</v>
      </c>
      <c r="R657" t="str">
        <f>VLOOKUP(B657,'Analysis 1.3'!$AA$1:$AF$1454,6,FALSE)</f>
        <v>Passive</v>
      </c>
      <c r="S657">
        <f>VLOOKUP(B657,'Analysis 1.3'!$AA$1:$AF$1454,4,FALSE)</f>
        <v>87.978472222224809</v>
      </c>
    </row>
    <row r="658" spans="1:19" x14ac:dyDescent="0.3">
      <c r="A658">
        <v>695237</v>
      </c>
      <c r="B658">
        <v>520</v>
      </c>
      <c r="C658" s="1" t="s">
        <v>105</v>
      </c>
      <c r="D658" s="3">
        <v>44937.986111111109</v>
      </c>
      <c r="E658" t="s">
        <v>98</v>
      </c>
      <c r="F658" t="s">
        <v>25</v>
      </c>
      <c r="G658">
        <v>1232</v>
      </c>
      <c r="H658" t="str">
        <f>VLOOKUP(B658,'Customers (2)'!$A$1:$F$2501,2,0)</f>
        <v>Spain</v>
      </c>
      <c r="I658" t="str">
        <f>VLOOKUP(B658,'Customers (2)'!$A$1:$F$2501,3,0)</f>
        <v>M</v>
      </c>
      <c r="J658">
        <f>VLOOKUP(B658,'Customers (2)'!$A$1:$F$2501,4,0)</f>
        <v>81</v>
      </c>
      <c r="K658" t="str">
        <f>VLOOKUP(B658,'Customers (2)'!$A$1:$F$2501,5,0)</f>
        <v>B</v>
      </c>
      <c r="L658" t="str">
        <f>VLOOKUP(B658,'Customers (2)'!$A$1:$F$2501,6,0)</f>
        <v>Senior</v>
      </c>
      <c r="M658" t="str">
        <f t="shared" si="43"/>
        <v>January</v>
      </c>
      <c r="N658" t="str">
        <f t="shared" si="44"/>
        <v>Wednesday</v>
      </c>
      <c r="O658" t="str">
        <f t="shared" si="45"/>
        <v>23:40:00</v>
      </c>
      <c r="P658">
        <f t="shared" si="46"/>
        <v>23</v>
      </c>
      <c r="Q658" t="str">
        <f>VLOOKUP(B658,'Analysis 1.3'!$AA$1:$AF$1454,5,FALSE)</f>
        <v>Repeat</v>
      </c>
      <c r="R658" t="str">
        <f>VLOOKUP(B658,'Analysis 1.3'!$AA$1:$AF$1454,6,FALSE)</f>
        <v>Passive</v>
      </c>
      <c r="S658">
        <f>VLOOKUP(B658,'Analysis 1.3'!$AA$1:$AF$1454,4,FALSE)</f>
        <v>87.978472222224809</v>
      </c>
    </row>
    <row r="659" spans="1:19" x14ac:dyDescent="0.3">
      <c r="A659">
        <v>1632433</v>
      </c>
      <c r="B659">
        <v>520</v>
      </c>
      <c r="C659" s="1" t="s">
        <v>105</v>
      </c>
      <c r="D659" s="3">
        <v>45204.003472222219</v>
      </c>
      <c r="E659" t="s">
        <v>98</v>
      </c>
      <c r="F659" t="s">
        <v>27</v>
      </c>
      <c r="G659">
        <v>2927</v>
      </c>
      <c r="H659" t="str">
        <f>VLOOKUP(B659,'Customers (2)'!$A$1:$F$2501,2,0)</f>
        <v>Spain</v>
      </c>
      <c r="I659" t="str">
        <f>VLOOKUP(B659,'Customers (2)'!$A$1:$F$2501,3,0)</f>
        <v>M</v>
      </c>
      <c r="J659">
        <f>VLOOKUP(B659,'Customers (2)'!$A$1:$F$2501,4,0)</f>
        <v>81</v>
      </c>
      <c r="K659" t="str">
        <f>VLOOKUP(B659,'Customers (2)'!$A$1:$F$2501,5,0)</f>
        <v>B</v>
      </c>
      <c r="L659" t="str">
        <f>VLOOKUP(B659,'Customers (2)'!$A$1:$F$2501,6,0)</f>
        <v>Senior</v>
      </c>
      <c r="M659" t="str">
        <f t="shared" si="43"/>
        <v>October</v>
      </c>
      <c r="N659" t="str">
        <f t="shared" si="44"/>
        <v>Thursday</v>
      </c>
      <c r="O659" t="str">
        <f t="shared" si="45"/>
        <v>00:05:00</v>
      </c>
      <c r="P659">
        <f t="shared" si="46"/>
        <v>0</v>
      </c>
      <c r="Q659" t="str">
        <f>VLOOKUP(B659,'Analysis 1.3'!$AA$1:$AF$1454,5,FALSE)</f>
        <v>Repeat</v>
      </c>
      <c r="R659" t="str">
        <f>VLOOKUP(B659,'Analysis 1.3'!$AA$1:$AF$1454,6,FALSE)</f>
        <v>Passive</v>
      </c>
      <c r="S659">
        <f>VLOOKUP(B659,'Analysis 1.3'!$AA$1:$AF$1454,4,FALSE)</f>
        <v>87.978472222224809</v>
      </c>
    </row>
    <row r="660" spans="1:19" x14ac:dyDescent="0.3">
      <c r="A660">
        <v>960685</v>
      </c>
      <c r="B660">
        <v>522</v>
      </c>
      <c r="C660" s="1" t="s">
        <v>99</v>
      </c>
      <c r="D660" s="3">
        <v>45254.034722222219</v>
      </c>
      <c r="E660" t="s">
        <v>191</v>
      </c>
      <c r="F660" t="s">
        <v>30</v>
      </c>
      <c r="G660">
        <v>9772</v>
      </c>
      <c r="H660" t="str">
        <f>VLOOKUP(B660,'Customers (2)'!$A$1:$F$2501,2,0)</f>
        <v>USA</v>
      </c>
      <c r="I660" t="str">
        <f>VLOOKUP(B660,'Customers (2)'!$A$1:$F$2501,3,0)</f>
        <v>F</v>
      </c>
      <c r="J660">
        <f>VLOOKUP(B660,'Customers (2)'!$A$1:$F$2501,4,0)</f>
        <v>77</v>
      </c>
      <c r="K660" t="str">
        <f>VLOOKUP(B660,'Customers (2)'!$A$1:$F$2501,5,0)</f>
        <v>B</v>
      </c>
      <c r="L660" t="str">
        <f>VLOOKUP(B660,'Customers (2)'!$A$1:$F$2501,6,0)</f>
        <v>Senior</v>
      </c>
      <c r="M660" t="str">
        <f t="shared" si="43"/>
        <v>November</v>
      </c>
      <c r="N660" t="str">
        <f t="shared" si="44"/>
        <v>Friday</v>
      </c>
      <c r="O660" t="str">
        <f t="shared" si="45"/>
        <v>00:50:00</v>
      </c>
      <c r="P660">
        <f t="shared" si="46"/>
        <v>0</v>
      </c>
      <c r="Q660" t="str">
        <f>VLOOKUP(B660,'Analysis 1.3'!$AA$1:$AF$1454,5,FALSE)</f>
        <v>Repeat</v>
      </c>
      <c r="R660" t="str">
        <f>VLOOKUP(B660,'Analysis 1.3'!$AA$1:$AF$1454,6,FALSE)</f>
        <v>Recent</v>
      </c>
      <c r="S660">
        <f>VLOOKUP(B660,'Analysis 1.3'!$AA$1:$AF$1454,4,FALSE)</f>
        <v>27.966666666667152</v>
      </c>
    </row>
    <row r="661" spans="1:19" x14ac:dyDescent="0.3">
      <c r="A661">
        <v>1189996</v>
      </c>
      <c r="B661">
        <v>522</v>
      </c>
      <c r="C661" s="1" t="s">
        <v>99</v>
      </c>
      <c r="D661" s="3">
        <v>45264.015277777777</v>
      </c>
      <c r="E661" t="s">
        <v>97</v>
      </c>
      <c r="F661" t="s">
        <v>27</v>
      </c>
      <c r="G661">
        <v>4719</v>
      </c>
      <c r="H661" t="str">
        <f>VLOOKUP(B661,'Customers (2)'!$A$1:$F$2501,2,0)</f>
        <v>USA</v>
      </c>
      <c r="I661" t="str">
        <f>VLOOKUP(B661,'Customers (2)'!$A$1:$F$2501,3,0)</f>
        <v>F</v>
      </c>
      <c r="J661">
        <f>VLOOKUP(B661,'Customers (2)'!$A$1:$F$2501,4,0)</f>
        <v>77</v>
      </c>
      <c r="K661" t="str">
        <f>VLOOKUP(B661,'Customers (2)'!$A$1:$F$2501,5,0)</f>
        <v>B</v>
      </c>
      <c r="L661" t="str">
        <f>VLOOKUP(B661,'Customers (2)'!$A$1:$F$2501,6,0)</f>
        <v>Senior</v>
      </c>
      <c r="M661" t="str">
        <f t="shared" si="43"/>
        <v>December</v>
      </c>
      <c r="N661" t="str">
        <f t="shared" si="44"/>
        <v>Monday</v>
      </c>
      <c r="O661" t="str">
        <f t="shared" si="45"/>
        <v>00:22:00</v>
      </c>
      <c r="P661">
        <f t="shared" si="46"/>
        <v>0</v>
      </c>
      <c r="Q661" t="str">
        <f>VLOOKUP(B661,'Analysis 1.3'!$AA$1:$AF$1454,5,FALSE)</f>
        <v>Repeat</v>
      </c>
      <c r="R661" t="str">
        <f>VLOOKUP(B661,'Analysis 1.3'!$AA$1:$AF$1454,6,FALSE)</f>
        <v>Recent</v>
      </c>
      <c r="S661">
        <f>VLOOKUP(B661,'Analysis 1.3'!$AA$1:$AF$1454,4,FALSE)</f>
        <v>27.966666666667152</v>
      </c>
    </row>
    <row r="662" spans="1:19" x14ac:dyDescent="0.3">
      <c r="A662">
        <v>1334431</v>
      </c>
      <c r="B662">
        <v>522</v>
      </c>
      <c r="C662" s="1" t="s">
        <v>99</v>
      </c>
      <c r="D662" s="3">
        <v>45195.029166666667</v>
      </c>
      <c r="E662" t="s">
        <v>191</v>
      </c>
      <c r="F662" t="s">
        <v>73</v>
      </c>
      <c r="G662">
        <v>6918</v>
      </c>
      <c r="H662" t="str">
        <f>VLOOKUP(B662,'Customers (2)'!$A$1:$F$2501,2,0)</f>
        <v>USA</v>
      </c>
      <c r="I662" t="str">
        <f>VLOOKUP(B662,'Customers (2)'!$A$1:$F$2501,3,0)</f>
        <v>F</v>
      </c>
      <c r="J662">
        <f>VLOOKUP(B662,'Customers (2)'!$A$1:$F$2501,4,0)</f>
        <v>77</v>
      </c>
      <c r="K662" t="str">
        <f>VLOOKUP(B662,'Customers (2)'!$A$1:$F$2501,5,0)</f>
        <v>B</v>
      </c>
      <c r="L662" t="str">
        <f>VLOOKUP(B662,'Customers (2)'!$A$1:$F$2501,6,0)</f>
        <v>Senior</v>
      </c>
      <c r="M662" t="str">
        <f t="shared" si="43"/>
        <v>September</v>
      </c>
      <c r="N662" t="str">
        <f t="shared" si="44"/>
        <v>Tuesday</v>
      </c>
      <c r="O662" t="str">
        <f t="shared" si="45"/>
        <v>00:42:00</v>
      </c>
      <c r="P662">
        <f t="shared" si="46"/>
        <v>0</v>
      </c>
      <c r="Q662" t="str">
        <f>VLOOKUP(B662,'Analysis 1.3'!$AA$1:$AF$1454,5,FALSE)</f>
        <v>Repeat</v>
      </c>
      <c r="R662" t="str">
        <f>VLOOKUP(B662,'Analysis 1.3'!$AA$1:$AF$1454,6,FALSE)</f>
        <v>Recent</v>
      </c>
      <c r="S662">
        <f>VLOOKUP(B662,'Analysis 1.3'!$AA$1:$AF$1454,4,FALSE)</f>
        <v>27.966666666667152</v>
      </c>
    </row>
    <row r="663" spans="1:19" x14ac:dyDescent="0.3">
      <c r="A663">
        <v>671670</v>
      </c>
      <c r="B663">
        <v>523</v>
      </c>
      <c r="C663" s="1" t="s">
        <v>99</v>
      </c>
      <c r="D663" s="3">
        <v>45155.045138888891</v>
      </c>
      <c r="E663" t="s">
        <v>191</v>
      </c>
      <c r="F663" t="s">
        <v>62</v>
      </c>
      <c r="G663">
        <v>6441</v>
      </c>
      <c r="H663" t="str">
        <f>VLOOKUP(B663,'Customers (2)'!$A$1:$F$2501,2,0)</f>
        <v>USA</v>
      </c>
      <c r="I663" t="str">
        <f>VLOOKUP(B663,'Customers (2)'!$A$1:$F$2501,3,0)</f>
        <v>M</v>
      </c>
      <c r="J663">
        <f>VLOOKUP(B663,'Customers (2)'!$A$1:$F$2501,4,0)</f>
        <v>26</v>
      </c>
      <c r="K663" t="str">
        <f>VLOOKUP(B663,'Customers (2)'!$A$1:$F$2501,5,0)</f>
        <v>B</v>
      </c>
      <c r="L663" t="str">
        <f>VLOOKUP(B663,'Customers (2)'!$A$1:$F$2501,6,0)</f>
        <v>Young</v>
      </c>
      <c r="M663" t="str">
        <f t="shared" si="43"/>
        <v>August</v>
      </c>
      <c r="N663" t="str">
        <f t="shared" si="44"/>
        <v>Thursday</v>
      </c>
      <c r="O663" t="str">
        <f t="shared" si="45"/>
        <v>01:05:00</v>
      </c>
      <c r="P663">
        <f t="shared" si="46"/>
        <v>1</v>
      </c>
      <c r="Q663" t="str">
        <f>VLOOKUP(B663,'Analysis 1.3'!$AA$1:$AF$1454,5,FALSE)</f>
        <v>Repeat</v>
      </c>
      <c r="R663" t="str">
        <f>VLOOKUP(B663,'Analysis 1.3'!$AA$1:$AF$1454,6,FALSE)</f>
        <v>Recent</v>
      </c>
      <c r="S663">
        <f>VLOOKUP(B663,'Analysis 1.3'!$AA$1:$AF$1454,4,FALSE)</f>
        <v>52.009722222224809</v>
      </c>
    </row>
    <row r="664" spans="1:19" x14ac:dyDescent="0.3">
      <c r="A664">
        <v>1018145</v>
      </c>
      <c r="B664">
        <v>523</v>
      </c>
      <c r="C664" s="1" t="s">
        <v>99</v>
      </c>
      <c r="D664" s="3">
        <v>45239.972222222219</v>
      </c>
      <c r="E664" t="s">
        <v>96</v>
      </c>
      <c r="F664" t="s">
        <v>27</v>
      </c>
      <c r="G664">
        <v>9449</v>
      </c>
      <c r="H664" t="str">
        <f>VLOOKUP(B664,'Customers (2)'!$A$1:$F$2501,2,0)</f>
        <v>USA</v>
      </c>
      <c r="I664" t="str">
        <f>VLOOKUP(B664,'Customers (2)'!$A$1:$F$2501,3,0)</f>
        <v>M</v>
      </c>
      <c r="J664">
        <f>VLOOKUP(B664,'Customers (2)'!$A$1:$F$2501,4,0)</f>
        <v>26</v>
      </c>
      <c r="K664" t="str">
        <f>VLOOKUP(B664,'Customers (2)'!$A$1:$F$2501,5,0)</f>
        <v>B</v>
      </c>
      <c r="L664" t="str">
        <f>VLOOKUP(B664,'Customers (2)'!$A$1:$F$2501,6,0)</f>
        <v>Young</v>
      </c>
      <c r="M664" t="str">
        <f t="shared" si="43"/>
        <v>November</v>
      </c>
      <c r="N664" t="str">
        <f t="shared" si="44"/>
        <v>Thursday</v>
      </c>
      <c r="O664" t="str">
        <f t="shared" si="45"/>
        <v>23:20:00</v>
      </c>
      <c r="P664">
        <f t="shared" si="46"/>
        <v>23</v>
      </c>
      <c r="Q664" t="str">
        <f>VLOOKUP(B664,'Analysis 1.3'!$AA$1:$AF$1454,5,FALSE)</f>
        <v>Repeat</v>
      </c>
      <c r="R664" t="str">
        <f>VLOOKUP(B664,'Analysis 1.3'!$AA$1:$AF$1454,6,FALSE)</f>
        <v>Recent</v>
      </c>
      <c r="S664">
        <f>VLOOKUP(B664,'Analysis 1.3'!$AA$1:$AF$1454,4,FALSE)</f>
        <v>52.009722222224809</v>
      </c>
    </row>
    <row r="665" spans="1:19" x14ac:dyDescent="0.3">
      <c r="A665">
        <v>1580986</v>
      </c>
      <c r="B665">
        <v>523</v>
      </c>
      <c r="C665" s="1" t="s">
        <v>99</v>
      </c>
      <c r="D665" s="3">
        <v>45175.086805555555</v>
      </c>
      <c r="E665" t="s">
        <v>98</v>
      </c>
      <c r="F665" t="s">
        <v>13</v>
      </c>
      <c r="G665">
        <v>438</v>
      </c>
      <c r="H665" t="str">
        <f>VLOOKUP(B665,'Customers (2)'!$A$1:$F$2501,2,0)</f>
        <v>USA</v>
      </c>
      <c r="I665" t="str">
        <f>VLOOKUP(B665,'Customers (2)'!$A$1:$F$2501,3,0)</f>
        <v>M</v>
      </c>
      <c r="J665">
        <f>VLOOKUP(B665,'Customers (2)'!$A$1:$F$2501,4,0)</f>
        <v>26</v>
      </c>
      <c r="K665" t="str">
        <f>VLOOKUP(B665,'Customers (2)'!$A$1:$F$2501,5,0)</f>
        <v>B</v>
      </c>
      <c r="L665" t="str">
        <f>VLOOKUP(B665,'Customers (2)'!$A$1:$F$2501,6,0)</f>
        <v>Young</v>
      </c>
      <c r="M665" t="str">
        <f t="shared" si="43"/>
        <v>September</v>
      </c>
      <c r="N665" t="str">
        <f t="shared" si="44"/>
        <v>Wednesday</v>
      </c>
      <c r="O665" t="str">
        <f t="shared" si="45"/>
        <v>02:05:00</v>
      </c>
      <c r="P665">
        <f t="shared" si="46"/>
        <v>2</v>
      </c>
      <c r="Q665" t="str">
        <f>VLOOKUP(B665,'Analysis 1.3'!$AA$1:$AF$1454,5,FALSE)</f>
        <v>Repeat</v>
      </c>
      <c r="R665" t="str">
        <f>VLOOKUP(B665,'Analysis 1.3'!$AA$1:$AF$1454,6,FALSE)</f>
        <v>Recent</v>
      </c>
      <c r="S665">
        <f>VLOOKUP(B665,'Analysis 1.3'!$AA$1:$AF$1454,4,FALSE)</f>
        <v>52.009722222224809</v>
      </c>
    </row>
    <row r="666" spans="1:19" x14ac:dyDescent="0.3">
      <c r="A666">
        <v>2011</v>
      </c>
      <c r="B666">
        <v>525</v>
      </c>
      <c r="C666" s="1" t="s">
        <v>113</v>
      </c>
      <c r="D666" s="2">
        <v>45045.986111111109</v>
      </c>
      <c r="E666" t="s">
        <v>191</v>
      </c>
      <c r="F666" t="s">
        <v>5</v>
      </c>
      <c r="G666">
        <v>4551</v>
      </c>
      <c r="H666" t="str">
        <f>VLOOKUP(B666,'Customers (2)'!$A$1:$F$2501,2,0)</f>
        <v>India</v>
      </c>
      <c r="I666" t="str">
        <f>VLOOKUP(B666,'Customers (2)'!$A$1:$F$2501,3,0)</f>
        <v>F</v>
      </c>
      <c r="J666">
        <f>VLOOKUP(B666,'Customers (2)'!$A$1:$F$2501,4,0)</f>
        <v>20</v>
      </c>
      <c r="K666" t="str">
        <f>VLOOKUP(B666,'Customers (2)'!$A$1:$F$2501,5,0)</f>
        <v>B</v>
      </c>
      <c r="L666" t="str">
        <f>VLOOKUP(B666,'Customers (2)'!$A$1:$F$2501,6,0)</f>
        <v>Young</v>
      </c>
      <c r="M666" t="str">
        <f t="shared" si="43"/>
        <v>April</v>
      </c>
      <c r="N666" t="str">
        <f t="shared" si="44"/>
        <v>Saturday</v>
      </c>
      <c r="O666" t="str">
        <f t="shared" si="45"/>
        <v>23:40:00</v>
      </c>
      <c r="P666">
        <f t="shared" si="46"/>
        <v>23</v>
      </c>
      <c r="Q666" t="str">
        <f>VLOOKUP(B666,'Analysis 1.3'!$AA$1:$AF$1454,5,FALSE)</f>
        <v>One time</v>
      </c>
      <c r="R666" t="str">
        <f>VLOOKUP(B666,'Analysis 1.3'!$AA$1:$AF$1454,6,FALSE)</f>
        <v>Lost</v>
      </c>
      <c r="S666">
        <f>VLOOKUP(B666,'Analysis 1.3'!$AA$1:$AF$1454,4,FALSE)</f>
        <v>245.9958333333343</v>
      </c>
    </row>
    <row r="667" spans="1:19" x14ac:dyDescent="0.3">
      <c r="A667">
        <v>49544</v>
      </c>
      <c r="B667">
        <v>526</v>
      </c>
      <c r="C667" s="1" t="s">
        <v>99</v>
      </c>
      <c r="D667" s="2">
        <v>45227.00277777778</v>
      </c>
      <c r="E667" t="s">
        <v>98</v>
      </c>
      <c r="F667" t="s">
        <v>39</v>
      </c>
      <c r="G667">
        <v>7802</v>
      </c>
      <c r="H667" t="str">
        <f>VLOOKUP(B667,'Customers (2)'!$A$1:$F$2501,2,0)</f>
        <v>USA</v>
      </c>
      <c r="I667" t="str">
        <f>VLOOKUP(B667,'Customers (2)'!$A$1:$F$2501,3,0)</f>
        <v>M</v>
      </c>
      <c r="J667">
        <f>VLOOKUP(B667,'Customers (2)'!$A$1:$F$2501,4,0)</f>
        <v>49</v>
      </c>
      <c r="K667" t="str">
        <f>VLOOKUP(B667,'Customers (2)'!$A$1:$F$2501,5,0)</f>
        <v>B</v>
      </c>
      <c r="L667" t="str">
        <f>VLOOKUP(B667,'Customers (2)'!$A$1:$F$2501,6,0)</f>
        <v>Middle</v>
      </c>
      <c r="M667" t="str">
        <f t="shared" si="43"/>
        <v>October</v>
      </c>
      <c r="N667" t="str">
        <f t="shared" si="44"/>
        <v>Saturday</v>
      </c>
      <c r="O667" t="str">
        <f t="shared" si="45"/>
        <v>00:04:00</v>
      </c>
      <c r="P667">
        <f t="shared" si="46"/>
        <v>0</v>
      </c>
      <c r="Q667" t="str">
        <f>VLOOKUP(B667,'Analysis 1.3'!$AA$1:$AF$1454,5,FALSE)</f>
        <v>Repeat</v>
      </c>
      <c r="R667" t="str">
        <f>VLOOKUP(B667,'Analysis 1.3'!$AA$1:$AF$1454,6,FALSE)</f>
        <v>Recent</v>
      </c>
      <c r="S667">
        <f>VLOOKUP(B667,'Analysis 1.3'!$AA$1:$AF$1454,4,FALSE)</f>
        <v>15.904166666667152</v>
      </c>
    </row>
    <row r="668" spans="1:19" x14ac:dyDescent="0.3">
      <c r="A668">
        <v>1188487</v>
      </c>
      <c r="B668">
        <v>526</v>
      </c>
      <c r="C668" s="1" t="s">
        <v>99</v>
      </c>
      <c r="D668" s="3">
        <v>45276.077777777777</v>
      </c>
      <c r="E668" t="s">
        <v>98</v>
      </c>
      <c r="F668" t="s">
        <v>87</v>
      </c>
      <c r="G668">
        <v>2527</v>
      </c>
      <c r="H668" t="str">
        <f>VLOOKUP(B668,'Customers (2)'!$A$1:$F$2501,2,0)</f>
        <v>USA</v>
      </c>
      <c r="I668" t="str">
        <f>VLOOKUP(B668,'Customers (2)'!$A$1:$F$2501,3,0)</f>
        <v>M</v>
      </c>
      <c r="J668">
        <f>VLOOKUP(B668,'Customers (2)'!$A$1:$F$2501,4,0)</f>
        <v>49</v>
      </c>
      <c r="K668" t="str">
        <f>VLOOKUP(B668,'Customers (2)'!$A$1:$F$2501,5,0)</f>
        <v>B</v>
      </c>
      <c r="L668" t="str">
        <f>VLOOKUP(B668,'Customers (2)'!$A$1:$F$2501,6,0)</f>
        <v>Middle</v>
      </c>
      <c r="M668" t="str">
        <f t="shared" si="43"/>
        <v>December</v>
      </c>
      <c r="N668" t="str">
        <f t="shared" si="44"/>
        <v>Saturday</v>
      </c>
      <c r="O668" t="str">
        <f t="shared" si="45"/>
        <v>01:52:00</v>
      </c>
      <c r="P668">
        <f t="shared" si="46"/>
        <v>1</v>
      </c>
      <c r="Q668" t="str">
        <f>VLOOKUP(B668,'Analysis 1.3'!$AA$1:$AF$1454,5,FALSE)</f>
        <v>Repeat</v>
      </c>
      <c r="R668" t="str">
        <f>VLOOKUP(B668,'Analysis 1.3'!$AA$1:$AF$1454,6,FALSE)</f>
        <v>Recent</v>
      </c>
      <c r="S668">
        <f>VLOOKUP(B668,'Analysis 1.3'!$AA$1:$AF$1454,4,FALSE)</f>
        <v>15.904166666667152</v>
      </c>
    </row>
    <row r="669" spans="1:19" x14ac:dyDescent="0.3">
      <c r="A669">
        <v>1609306</v>
      </c>
      <c r="B669">
        <v>529</v>
      </c>
      <c r="C669" s="1" t="s">
        <v>113</v>
      </c>
      <c r="D669" s="3">
        <v>45261.056250000001</v>
      </c>
      <c r="E669" t="s">
        <v>97</v>
      </c>
      <c r="F669" t="s">
        <v>77</v>
      </c>
      <c r="G669">
        <v>847</v>
      </c>
      <c r="H669" t="str">
        <f>VLOOKUP(B669,'Customers (2)'!$A$1:$F$2501,2,0)</f>
        <v>India</v>
      </c>
      <c r="I669" t="str">
        <f>VLOOKUP(B669,'Customers (2)'!$A$1:$F$2501,3,0)</f>
        <v>M</v>
      </c>
      <c r="J669">
        <f>VLOOKUP(B669,'Customers (2)'!$A$1:$F$2501,4,0)</f>
        <v>44</v>
      </c>
      <c r="K669" t="str">
        <f>VLOOKUP(B669,'Customers (2)'!$A$1:$F$2501,5,0)</f>
        <v>B</v>
      </c>
      <c r="L669" t="str">
        <f>VLOOKUP(B669,'Customers (2)'!$A$1:$F$2501,6,0)</f>
        <v>Middle</v>
      </c>
      <c r="M669" t="str">
        <f t="shared" si="43"/>
        <v>December</v>
      </c>
      <c r="N669" t="str">
        <f t="shared" si="44"/>
        <v>Friday</v>
      </c>
      <c r="O669" t="str">
        <f t="shared" si="45"/>
        <v>01:21:00</v>
      </c>
      <c r="P669">
        <f t="shared" si="46"/>
        <v>1</v>
      </c>
      <c r="Q669" t="str">
        <f>VLOOKUP(B669,'Analysis 1.3'!$AA$1:$AF$1454,5,FALSE)</f>
        <v>One time</v>
      </c>
      <c r="R669" t="str">
        <f>VLOOKUP(B669,'Analysis 1.3'!$AA$1:$AF$1454,6,FALSE)</f>
        <v>Recent</v>
      </c>
      <c r="S669">
        <f>VLOOKUP(B669,'Analysis 1.3'!$AA$1:$AF$1454,4,FALSE)</f>
        <v>30.925694444442343</v>
      </c>
    </row>
    <row r="670" spans="1:19" x14ac:dyDescent="0.3">
      <c r="A670">
        <v>34125</v>
      </c>
      <c r="B670">
        <v>530</v>
      </c>
      <c r="C670" s="1" t="s">
        <v>101</v>
      </c>
      <c r="D670" s="2">
        <v>45217.039583333331</v>
      </c>
      <c r="E670" t="s">
        <v>191</v>
      </c>
      <c r="F670" t="s">
        <v>46</v>
      </c>
      <c r="G670">
        <v>4341</v>
      </c>
      <c r="H670" t="str">
        <f>VLOOKUP(B670,'Customers (2)'!$A$1:$F$2501,2,0)</f>
        <v>Australia</v>
      </c>
      <c r="I670" t="str">
        <f>VLOOKUP(B670,'Customers (2)'!$A$1:$F$2501,3,0)</f>
        <v>F</v>
      </c>
      <c r="J670">
        <f>VLOOKUP(B670,'Customers (2)'!$A$1:$F$2501,4,0)</f>
        <v>23</v>
      </c>
      <c r="K670" t="str">
        <f>VLOOKUP(B670,'Customers (2)'!$A$1:$F$2501,5,0)</f>
        <v>B</v>
      </c>
      <c r="L670" t="str">
        <f>VLOOKUP(B670,'Customers (2)'!$A$1:$F$2501,6,0)</f>
        <v>Young</v>
      </c>
      <c r="M670" t="str">
        <f t="shared" si="43"/>
        <v>October</v>
      </c>
      <c r="N670" t="str">
        <f t="shared" si="44"/>
        <v>Wednesday</v>
      </c>
      <c r="O670" t="str">
        <f t="shared" si="45"/>
        <v>00:57:00</v>
      </c>
      <c r="P670">
        <f t="shared" si="46"/>
        <v>0</v>
      </c>
      <c r="Q670" t="str">
        <f>VLOOKUP(B670,'Analysis 1.3'!$AA$1:$AF$1454,5,FALSE)</f>
        <v>Repeat</v>
      </c>
      <c r="R670" t="str">
        <f>VLOOKUP(B670,'Analysis 1.3'!$AA$1:$AF$1454,6,FALSE)</f>
        <v>Recent</v>
      </c>
      <c r="S670">
        <f>VLOOKUP(B670,'Analysis 1.3'!$AA$1:$AF$1454,4,FALSE)</f>
        <v>74.942361111112405</v>
      </c>
    </row>
    <row r="671" spans="1:19" x14ac:dyDescent="0.3">
      <c r="A671">
        <v>273817</v>
      </c>
      <c r="B671">
        <v>530</v>
      </c>
      <c r="C671" s="1" t="s">
        <v>101</v>
      </c>
      <c r="D671" s="2">
        <v>45051.056250000001</v>
      </c>
      <c r="E671" t="s">
        <v>98</v>
      </c>
      <c r="F671" t="s">
        <v>43</v>
      </c>
      <c r="G671">
        <v>4051</v>
      </c>
      <c r="H671" t="str">
        <f>VLOOKUP(B671,'Customers (2)'!$A$1:$F$2501,2,0)</f>
        <v>Australia</v>
      </c>
      <c r="I671" t="str">
        <f>VLOOKUP(B671,'Customers (2)'!$A$1:$F$2501,3,0)</f>
        <v>F</v>
      </c>
      <c r="J671">
        <f>VLOOKUP(B671,'Customers (2)'!$A$1:$F$2501,4,0)</f>
        <v>23</v>
      </c>
      <c r="K671" t="str">
        <f>VLOOKUP(B671,'Customers (2)'!$A$1:$F$2501,5,0)</f>
        <v>B</v>
      </c>
      <c r="L671" t="str">
        <f>VLOOKUP(B671,'Customers (2)'!$A$1:$F$2501,6,0)</f>
        <v>Young</v>
      </c>
      <c r="M671" t="str">
        <f t="shared" si="43"/>
        <v>May</v>
      </c>
      <c r="N671" t="str">
        <f t="shared" si="44"/>
        <v>Friday</v>
      </c>
      <c r="O671" t="str">
        <f t="shared" si="45"/>
        <v>01:21:00</v>
      </c>
      <c r="P671">
        <f t="shared" si="46"/>
        <v>1</v>
      </c>
      <c r="Q671" t="str">
        <f>VLOOKUP(B671,'Analysis 1.3'!$AA$1:$AF$1454,5,FALSE)</f>
        <v>Repeat</v>
      </c>
      <c r="R671" t="str">
        <f>VLOOKUP(B671,'Analysis 1.3'!$AA$1:$AF$1454,6,FALSE)</f>
        <v>Recent</v>
      </c>
      <c r="S671">
        <f>VLOOKUP(B671,'Analysis 1.3'!$AA$1:$AF$1454,4,FALSE)</f>
        <v>74.942361111112405</v>
      </c>
    </row>
    <row r="672" spans="1:19" x14ac:dyDescent="0.3">
      <c r="A672">
        <v>1440438</v>
      </c>
      <c r="B672">
        <v>531</v>
      </c>
      <c r="C672" s="1" t="s">
        <v>99</v>
      </c>
      <c r="D672" s="3">
        <v>44931.04791666667</v>
      </c>
      <c r="E672" t="s">
        <v>98</v>
      </c>
      <c r="F672" t="s">
        <v>74</v>
      </c>
      <c r="G672">
        <v>1288</v>
      </c>
      <c r="H672" t="str">
        <f>VLOOKUP(B672,'Customers (2)'!$A$1:$F$2501,2,0)</f>
        <v>USA</v>
      </c>
      <c r="I672" t="str">
        <f>VLOOKUP(B672,'Customers (2)'!$A$1:$F$2501,3,0)</f>
        <v>F</v>
      </c>
      <c r="J672">
        <f>VLOOKUP(B672,'Customers (2)'!$A$1:$F$2501,4,0)</f>
        <v>43</v>
      </c>
      <c r="K672" t="str">
        <f>VLOOKUP(B672,'Customers (2)'!$A$1:$F$2501,5,0)</f>
        <v>B</v>
      </c>
      <c r="L672" t="str">
        <f>VLOOKUP(B672,'Customers (2)'!$A$1:$F$2501,6,0)</f>
        <v>Middle</v>
      </c>
      <c r="M672" t="str">
        <f t="shared" si="43"/>
        <v>January</v>
      </c>
      <c r="N672" t="str">
        <f t="shared" si="44"/>
        <v>Thursday</v>
      </c>
      <c r="O672" t="str">
        <f t="shared" si="45"/>
        <v>01:09:00</v>
      </c>
      <c r="P672">
        <f t="shared" si="46"/>
        <v>1</v>
      </c>
      <c r="Q672" t="str">
        <f>VLOOKUP(B672,'Analysis 1.3'!$AA$1:$AF$1454,5,FALSE)</f>
        <v>One time</v>
      </c>
      <c r="R672" t="str">
        <f>VLOOKUP(B672,'Analysis 1.3'!$AA$1:$AF$1454,6,FALSE)</f>
        <v>Lost</v>
      </c>
      <c r="S672">
        <f>VLOOKUP(B672,'Analysis 1.3'!$AA$1:$AF$1454,4,FALSE)</f>
        <v>360.93402777777374</v>
      </c>
    </row>
    <row r="673" spans="1:19" x14ac:dyDescent="0.3">
      <c r="A673">
        <v>127157</v>
      </c>
      <c r="B673">
        <v>532</v>
      </c>
      <c r="C673" s="1" t="s">
        <v>99</v>
      </c>
      <c r="D673" s="2">
        <v>44972.997916666667</v>
      </c>
      <c r="E673" t="s">
        <v>97</v>
      </c>
      <c r="F673" t="s">
        <v>30</v>
      </c>
      <c r="G673">
        <v>2367</v>
      </c>
      <c r="H673" t="str">
        <f>VLOOKUP(B673,'Customers (2)'!$A$1:$F$2501,2,0)</f>
        <v>USA</v>
      </c>
      <c r="I673" t="str">
        <f>VLOOKUP(B673,'Customers (2)'!$A$1:$F$2501,3,0)</f>
        <v>F</v>
      </c>
      <c r="J673">
        <f>VLOOKUP(B673,'Customers (2)'!$A$1:$F$2501,4,0)</f>
        <v>84</v>
      </c>
      <c r="K673" t="str">
        <f>VLOOKUP(B673,'Customers (2)'!$A$1:$F$2501,5,0)</f>
        <v>B</v>
      </c>
      <c r="L673" t="str">
        <f>VLOOKUP(B673,'Customers (2)'!$A$1:$F$2501,6,0)</f>
        <v>Senior</v>
      </c>
      <c r="M673" t="str">
        <f t="shared" si="43"/>
        <v>February</v>
      </c>
      <c r="N673" t="str">
        <f t="shared" si="44"/>
        <v>Wednesday</v>
      </c>
      <c r="O673" t="str">
        <f t="shared" si="45"/>
        <v>23:57:00</v>
      </c>
      <c r="P673">
        <f t="shared" si="46"/>
        <v>23</v>
      </c>
      <c r="Q673" t="str">
        <f>VLOOKUP(B673,'Analysis 1.3'!$AA$1:$AF$1454,5,FALSE)</f>
        <v>Repeat</v>
      </c>
      <c r="R673" t="str">
        <f>VLOOKUP(B673,'Analysis 1.3'!$AA$1:$AF$1454,6,FALSE)</f>
        <v>Recent</v>
      </c>
      <c r="S673">
        <f>VLOOKUP(B673,'Analysis 1.3'!$AA$1:$AF$1454,4,FALSE)</f>
        <v>55.9375</v>
      </c>
    </row>
    <row r="674" spans="1:19" x14ac:dyDescent="0.3">
      <c r="A674">
        <v>160692</v>
      </c>
      <c r="B674">
        <v>532</v>
      </c>
      <c r="C674" s="1" t="s">
        <v>99</v>
      </c>
      <c r="D674" s="2">
        <v>45236.044444444444</v>
      </c>
      <c r="E674" t="s">
        <v>191</v>
      </c>
      <c r="F674" t="s">
        <v>43</v>
      </c>
      <c r="G674">
        <v>679</v>
      </c>
      <c r="H674" t="str">
        <f>VLOOKUP(B674,'Customers (2)'!$A$1:$F$2501,2,0)</f>
        <v>USA</v>
      </c>
      <c r="I674" t="str">
        <f>VLOOKUP(B674,'Customers (2)'!$A$1:$F$2501,3,0)</f>
        <v>F</v>
      </c>
      <c r="J674">
        <f>VLOOKUP(B674,'Customers (2)'!$A$1:$F$2501,4,0)</f>
        <v>84</v>
      </c>
      <c r="K674" t="str">
        <f>VLOOKUP(B674,'Customers (2)'!$A$1:$F$2501,5,0)</f>
        <v>B</v>
      </c>
      <c r="L674" t="str">
        <f>VLOOKUP(B674,'Customers (2)'!$A$1:$F$2501,6,0)</f>
        <v>Senior</v>
      </c>
      <c r="M674" t="str">
        <f t="shared" si="43"/>
        <v>November</v>
      </c>
      <c r="N674" t="str">
        <f t="shared" si="44"/>
        <v>Monday</v>
      </c>
      <c r="O674" t="str">
        <f t="shared" si="45"/>
        <v>01:04:00</v>
      </c>
      <c r="P674">
        <f t="shared" si="46"/>
        <v>1</v>
      </c>
      <c r="Q674" t="str">
        <f>VLOOKUP(B674,'Analysis 1.3'!$AA$1:$AF$1454,5,FALSE)</f>
        <v>Repeat</v>
      </c>
      <c r="R674" t="str">
        <f>VLOOKUP(B674,'Analysis 1.3'!$AA$1:$AF$1454,6,FALSE)</f>
        <v>Recent</v>
      </c>
      <c r="S674">
        <f>VLOOKUP(B674,'Analysis 1.3'!$AA$1:$AF$1454,4,FALSE)</f>
        <v>55.9375</v>
      </c>
    </row>
    <row r="675" spans="1:19" x14ac:dyDescent="0.3">
      <c r="A675">
        <v>299700</v>
      </c>
      <c r="B675">
        <v>533</v>
      </c>
      <c r="C675" s="1" t="s">
        <v>99</v>
      </c>
      <c r="D675" s="2">
        <v>45208.063888888886</v>
      </c>
      <c r="E675" t="s">
        <v>191</v>
      </c>
      <c r="F675" t="s">
        <v>41</v>
      </c>
      <c r="G675">
        <v>7166</v>
      </c>
      <c r="H675" t="str">
        <f>VLOOKUP(B675,'Customers (2)'!$A$1:$F$2501,2,0)</f>
        <v>USA</v>
      </c>
      <c r="I675" t="str">
        <f>VLOOKUP(B675,'Customers (2)'!$A$1:$F$2501,3,0)</f>
        <v>F</v>
      </c>
      <c r="J675">
        <f>VLOOKUP(B675,'Customers (2)'!$A$1:$F$2501,4,0)</f>
        <v>55</v>
      </c>
      <c r="K675" t="str">
        <f>VLOOKUP(B675,'Customers (2)'!$A$1:$F$2501,5,0)</f>
        <v>B</v>
      </c>
      <c r="L675" t="str">
        <f>VLOOKUP(B675,'Customers (2)'!$A$1:$F$2501,6,0)</f>
        <v>Middle</v>
      </c>
      <c r="M675" t="str">
        <f t="shared" si="43"/>
        <v>October</v>
      </c>
      <c r="N675" t="str">
        <f t="shared" si="44"/>
        <v>Monday</v>
      </c>
      <c r="O675" t="str">
        <f t="shared" si="45"/>
        <v>01:32:00</v>
      </c>
      <c r="P675">
        <f t="shared" si="46"/>
        <v>1</v>
      </c>
      <c r="Q675" t="str">
        <f>VLOOKUP(B675,'Analysis 1.3'!$AA$1:$AF$1454,5,FALSE)</f>
        <v>One time</v>
      </c>
      <c r="R675" t="str">
        <f>VLOOKUP(B675,'Analysis 1.3'!$AA$1:$AF$1454,6,FALSE)</f>
        <v>Passive</v>
      </c>
      <c r="S675">
        <f>VLOOKUP(B675,'Analysis 1.3'!$AA$1:$AF$1454,4,FALSE)</f>
        <v>83.918055555557657</v>
      </c>
    </row>
    <row r="676" spans="1:19" x14ac:dyDescent="0.3">
      <c r="A676">
        <v>968501</v>
      </c>
      <c r="B676">
        <v>534</v>
      </c>
      <c r="C676" s="1" t="s">
        <v>113</v>
      </c>
      <c r="D676" s="3">
        <v>45195.032638888886</v>
      </c>
      <c r="E676" t="s">
        <v>191</v>
      </c>
      <c r="F676" t="s">
        <v>15</v>
      </c>
      <c r="G676">
        <v>98</v>
      </c>
      <c r="H676" t="str">
        <f>VLOOKUP(B676,'Customers (2)'!$A$1:$F$2501,2,0)</f>
        <v>India</v>
      </c>
      <c r="I676" t="str">
        <f>VLOOKUP(B676,'Customers (2)'!$A$1:$F$2501,3,0)</f>
        <v>M</v>
      </c>
      <c r="J676">
        <f>VLOOKUP(B676,'Customers (2)'!$A$1:$F$2501,4,0)</f>
        <v>90</v>
      </c>
      <c r="K676" t="str">
        <f>VLOOKUP(B676,'Customers (2)'!$A$1:$F$2501,5,0)</f>
        <v>B</v>
      </c>
      <c r="L676" t="str">
        <f>VLOOKUP(B676,'Customers (2)'!$A$1:$F$2501,6,0)</f>
        <v>Senior</v>
      </c>
      <c r="M676" t="str">
        <f t="shared" si="43"/>
        <v>September</v>
      </c>
      <c r="N676" t="str">
        <f t="shared" si="44"/>
        <v>Tuesday</v>
      </c>
      <c r="O676" t="str">
        <f t="shared" si="45"/>
        <v>00:47:00</v>
      </c>
      <c r="P676">
        <f t="shared" si="46"/>
        <v>0</v>
      </c>
      <c r="Q676" t="str">
        <f>VLOOKUP(B676,'Analysis 1.3'!$AA$1:$AF$1454,5,FALSE)</f>
        <v>One time</v>
      </c>
      <c r="R676" t="str">
        <f>VLOOKUP(B676,'Analysis 1.3'!$AA$1:$AF$1454,6,FALSE)</f>
        <v>Passive</v>
      </c>
      <c r="S676">
        <f>VLOOKUP(B676,'Analysis 1.3'!$AA$1:$AF$1454,4,FALSE)</f>
        <v>96.949305555557657</v>
      </c>
    </row>
    <row r="677" spans="1:19" x14ac:dyDescent="0.3">
      <c r="A677">
        <v>550510</v>
      </c>
      <c r="B677">
        <v>536</v>
      </c>
      <c r="C677" s="1" t="s">
        <v>109</v>
      </c>
      <c r="D677" s="2">
        <v>45036.982638888891</v>
      </c>
      <c r="E677" t="s">
        <v>191</v>
      </c>
      <c r="F677" t="s">
        <v>16</v>
      </c>
      <c r="G677">
        <v>4540</v>
      </c>
      <c r="H677" t="str">
        <f>VLOOKUP(B677,'Customers (2)'!$A$1:$F$2501,2,0)</f>
        <v>Germany</v>
      </c>
      <c r="I677" t="str">
        <f>VLOOKUP(B677,'Customers (2)'!$A$1:$F$2501,3,0)</f>
        <v>F</v>
      </c>
      <c r="J677">
        <f>VLOOKUP(B677,'Customers (2)'!$A$1:$F$2501,4,0)</f>
        <v>69</v>
      </c>
      <c r="K677" t="str">
        <f>VLOOKUP(B677,'Customers (2)'!$A$1:$F$2501,5,0)</f>
        <v>B</v>
      </c>
      <c r="L677" t="str">
        <f>VLOOKUP(B677,'Customers (2)'!$A$1:$F$2501,6,0)</f>
        <v>Senior</v>
      </c>
      <c r="M677" t="str">
        <f t="shared" si="43"/>
        <v>April</v>
      </c>
      <c r="N677" t="str">
        <f t="shared" si="44"/>
        <v>Thursday</v>
      </c>
      <c r="O677" t="str">
        <f t="shared" si="45"/>
        <v>23:35:00</v>
      </c>
      <c r="P677">
        <f t="shared" si="46"/>
        <v>23</v>
      </c>
      <c r="Q677" t="str">
        <f>VLOOKUP(B677,'Analysis 1.3'!$AA$1:$AF$1454,5,FALSE)</f>
        <v>Repeat</v>
      </c>
      <c r="R677" t="str">
        <f>VLOOKUP(B677,'Analysis 1.3'!$AA$1:$AF$1454,6,FALSE)</f>
        <v>Lost</v>
      </c>
      <c r="S677">
        <f>VLOOKUP(B677,'Analysis 1.3'!$AA$1:$AF$1454,4,FALSE)</f>
        <v>254.99930555555329</v>
      </c>
    </row>
    <row r="678" spans="1:19" x14ac:dyDescent="0.3">
      <c r="A678">
        <v>1423052</v>
      </c>
      <c r="B678">
        <v>536</v>
      </c>
      <c r="C678" s="1" t="s">
        <v>109</v>
      </c>
      <c r="D678" s="3">
        <v>44953.040277777778</v>
      </c>
      <c r="E678" t="s">
        <v>98</v>
      </c>
      <c r="F678" t="s">
        <v>9</v>
      </c>
      <c r="G678">
        <v>8357</v>
      </c>
      <c r="H678" t="str">
        <f>VLOOKUP(B678,'Customers (2)'!$A$1:$F$2501,2,0)</f>
        <v>Germany</v>
      </c>
      <c r="I678" t="str">
        <f>VLOOKUP(B678,'Customers (2)'!$A$1:$F$2501,3,0)</f>
        <v>F</v>
      </c>
      <c r="J678">
        <f>VLOOKUP(B678,'Customers (2)'!$A$1:$F$2501,4,0)</f>
        <v>69</v>
      </c>
      <c r="K678" t="str">
        <f>VLOOKUP(B678,'Customers (2)'!$A$1:$F$2501,5,0)</f>
        <v>B</v>
      </c>
      <c r="L678" t="str">
        <f>VLOOKUP(B678,'Customers (2)'!$A$1:$F$2501,6,0)</f>
        <v>Senior</v>
      </c>
      <c r="M678" t="str">
        <f t="shared" si="43"/>
        <v>January</v>
      </c>
      <c r="N678" t="str">
        <f t="shared" si="44"/>
        <v>Friday</v>
      </c>
      <c r="O678" t="str">
        <f t="shared" si="45"/>
        <v>00:58:00</v>
      </c>
      <c r="P678">
        <f t="shared" si="46"/>
        <v>0</v>
      </c>
      <c r="Q678" t="str">
        <f>VLOOKUP(B678,'Analysis 1.3'!$AA$1:$AF$1454,5,FALSE)</f>
        <v>Repeat</v>
      </c>
      <c r="R678" t="str">
        <f>VLOOKUP(B678,'Analysis 1.3'!$AA$1:$AF$1454,6,FALSE)</f>
        <v>Lost</v>
      </c>
      <c r="S678">
        <f>VLOOKUP(B678,'Analysis 1.3'!$AA$1:$AF$1454,4,FALSE)</f>
        <v>254.99930555555329</v>
      </c>
    </row>
    <row r="679" spans="1:19" x14ac:dyDescent="0.3">
      <c r="A679">
        <v>1033341</v>
      </c>
      <c r="B679">
        <v>537</v>
      </c>
      <c r="C679" s="1" t="s">
        <v>101</v>
      </c>
      <c r="D679" s="3">
        <v>45266.030555555553</v>
      </c>
      <c r="E679" t="s">
        <v>96</v>
      </c>
      <c r="F679" t="s">
        <v>44</v>
      </c>
      <c r="G679">
        <v>1935</v>
      </c>
      <c r="H679" t="str">
        <f>VLOOKUP(B679,'Customers (2)'!$A$1:$F$2501,2,0)</f>
        <v>Australia</v>
      </c>
      <c r="I679" t="str">
        <f>VLOOKUP(B679,'Customers (2)'!$A$1:$F$2501,3,0)</f>
        <v>F</v>
      </c>
      <c r="J679">
        <f>VLOOKUP(B679,'Customers (2)'!$A$1:$F$2501,4,0)</f>
        <v>58</v>
      </c>
      <c r="K679" t="str">
        <f>VLOOKUP(B679,'Customers (2)'!$A$1:$F$2501,5,0)</f>
        <v>B</v>
      </c>
      <c r="L679" t="str">
        <f>VLOOKUP(B679,'Customers (2)'!$A$1:$F$2501,6,0)</f>
        <v>Middle</v>
      </c>
      <c r="M679" t="str">
        <f t="shared" si="43"/>
        <v>December</v>
      </c>
      <c r="N679" t="str">
        <f t="shared" si="44"/>
        <v>Wednesday</v>
      </c>
      <c r="O679" t="str">
        <f t="shared" si="45"/>
        <v>00:44:00</v>
      </c>
      <c r="P679">
        <f t="shared" si="46"/>
        <v>0</v>
      </c>
      <c r="Q679" t="str">
        <f>VLOOKUP(B679,'Analysis 1.3'!$AA$1:$AF$1454,5,FALSE)</f>
        <v>One time</v>
      </c>
      <c r="R679" t="str">
        <f>VLOOKUP(B679,'Analysis 1.3'!$AA$1:$AF$1454,6,FALSE)</f>
        <v>Recent</v>
      </c>
      <c r="S679">
        <f>VLOOKUP(B679,'Analysis 1.3'!$AA$1:$AF$1454,4,FALSE)</f>
        <v>25.951388888890506</v>
      </c>
    </row>
    <row r="680" spans="1:19" x14ac:dyDescent="0.3">
      <c r="A680">
        <v>1294009</v>
      </c>
      <c r="B680">
        <v>538</v>
      </c>
      <c r="C680" s="1" t="s">
        <v>113</v>
      </c>
      <c r="D680" s="3">
        <v>44932.073611111111</v>
      </c>
      <c r="E680" t="s">
        <v>96</v>
      </c>
      <c r="F680" t="s">
        <v>88</v>
      </c>
      <c r="G680">
        <v>4279</v>
      </c>
      <c r="H680" t="str">
        <f>VLOOKUP(B680,'Customers (2)'!$A$1:$F$2501,2,0)</f>
        <v>India</v>
      </c>
      <c r="I680" t="str">
        <f>VLOOKUP(B680,'Customers (2)'!$A$1:$F$2501,3,0)</f>
        <v>M</v>
      </c>
      <c r="J680">
        <f>VLOOKUP(B680,'Customers (2)'!$A$1:$F$2501,4,0)</f>
        <v>32</v>
      </c>
      <c r="K680" t="str">
        <f>VLOOKUP(B680,'Customers (2)'!$A$1:$F$2501,5,0)</f>
        <v>B</v>
      </c>
      <c r="L680" t="str">
        <f>VLOOKUP(B680,'Customers (2)'!$A$1:$F$2501,6,0)</f>
        <v>Young</v>
      </c>
      <c r="M680" t="str">
        <f t="shared" si="43"/>
        <v>January</v>
      </c>
      <c r="N680" t="str">
        <f t="shared" si="44"/>
        <v>Friday</v>
      </c>
      <c r="O680" t="str">
        <f t="shared" si="45"/>
        <v>01:46:00</v>
      </c>
      <c r="P680">
        <f t="shared" si="46"/>
        <v>1</v>
      </c>
      <c r="Q680" t="str">
        <f>VLOOKUP(B680,'Analysis 1.3'!$AA$1:$AF$1454,5,FALSE)</f>
        <v>One time</v>
      </c>
      <c r="R680" t="str">
        <f>VLOOKUP(B680,'Analysis 1.3'!$AA$1:$AF$1454,6,FALSE)</f>
        <v>Lost</v>
      </c>
      <c r="S680">
        <f>VLOOKUP(B680,'Analysis 1.3'!$AA$1:$AF$1454,4,FALSE)</f>
        <v>359.90833333333285</v>
      </c>
    </row>
    <row r="681" spans="1:19" x14ac:dyDescent="0.3">
      <c r="A681">
        <v>1045700</v>
      </c>
      <c r="B681">
        <v>539</v>
      </c>
      <c r="C681" s="1" t="s">
        <v>113</v>
      </c>
      <c r="D681" s="3">
        <v>45262.026388888888</v>
      </c>
      <c r="E681" t="s">
        <v>191</v>
      </c>
      <c r="F681" t="s">
        <v>48</v>
      </c>
      <c r="G681">
        <v>5012</v>
      </c>
      <c r="H681" t="str">
        <f>VLOOKUP(B681,'Customers (2)'!$A$1:$F$2501,2,0)</f>
        <v>India</v>
      </c>
      <c r="I681" t="str">
        <f>VLOOKUP(B681,'Customers (2)'!$A$1:$F$2501,3,0)</f>
        <v>F</v>
      </c>
      <c r="J681">
        <f>VLOOKUP(B681,'Customers (2)'!$A$1:$F$2501,4,0)</f>
        <v>24</v>
      </c>
      <c r="K681" t="str">
        <f>VLOOKUP(B681,'Customers (2)'!$A$1:$F$2501,5,0)</f>
        <v>B</v>
      </c>
      <c r="L681" t="str">
        <f>VLOOKUP(B681,'Customers (2)'!$A$1:$F$2501,6,0)</f>
        <v>Young</v>
      </c>
      <c r="M681" t="str">
        <f t="shared" si="43"/>
        <v>December</v>
      </c>
      <c r="N681" t="str">
        <f t="shared" si="44"/>
        <v>Saturday</v>
      </c>
      <c r="O681" t="str">
        <f t="shared" si="45"/>
        <v>00:38:00</v>
      </c>
      <c r="P681">
        <f t="shared" si="46"/>
        <v>0</v>
      </c>
      <c r="Q681" t="str">
        <f>VLOOKUP(B681,'Analysis 1.3'!$AA$1:$AF$1454,5,FALSE)</f>
        <v>One time</v>
      </c>
      <c r="R681" t="str">
        <f>VLOOKUP(B681,'Analysis 1.3'!$AA$1:$AF$1454,6,FALSE)</f>
        <v>Recent</v>
      </c>
      <c r="S681">
        <f>VLOOKUP(B681,'Analysis 1.3'!$AA$1:$AF$1454,4,FALSE)</f>
        <v>29.955555555556202</v>
      </c>
    </row>
    <row r="682" spans="1:19" x14ac:dyDescent="0.3">
      <c r="A682">
        <v>498278</v>
      </c>
      <c r="B682">
        <v>540</v>
      </c>
      <c r="C682" s="1" t="s">
        <v>101</v>
      </c>
      <c r="D682" s="2">
        <v>45090.046527777777</v>
      </c>
      <c r="E682" t="s">
        <v>96</v>
      </c>
      <c r="F682" t="s">
        <v>51</v>
      </c>
      <c r="G682">
        <v>4974</v>
      </c>
      <c r="H682" t="str">
        <f>VLOOKUP(B682,'Customers (2)'!$A$1:$F$2501,2,0)</f>
        <v>Australia</v>
      </c>
      <c r="I682" t="str">
        <f>VLOOKUP(B682,'Customers (2)'!$A$1:$F$2501,3,0)</f>
        <v>M</v>
      </c>
      <c r="J682">
        <f>VLOOKUP(B682,'Customers (2)'!$A$1:$F$2501,4,0)</f>
        <v>27</v>
      </c>
      <c r="K682" t="str">
        <f>VLOOKUP(B682,'Customers (2)'!$A$1:$F$2501,5,0)</f>
        <v>B</v>
      </c>
      <c r="L682" t="str">
        <f>VLOOKUP(B682,'Customers (2)'!$A$1:$F$2501,6,0)</f>
        <v>Young</v>
      </c>
      <c r="M682" t="str">
        <f t="shared" si="43"/>
        <v>June</v>
      </c>
      <c r="N682" t="str">
        <f t="shared" si="44"/>
        <v>Tuesday</v>
      </c>
      <c r="O682" t="str">
        <f t="shared" si="45"/>
        <v>01:07:00</v>
      </c>
      <c r="P682">
        <f t="shared" si="46"/>
        <v>1</v>
      </c>
      <c r="Q682" t="str">
        <f>VLOOKUP(B682,'Analysis 1.3'!$AA$1:$AF$1454,5,FALSE)</f>
        <v>One time</v>
      </c>
      <c r="R682" t="str">
        <f>VLOOKUP(B682,'Analysis 1.3'!$AA$1:$AF$1454,6,FALSE)</f>
        <v>Lost</v>
      </c>
      <c r="S682">
        <f>VLOOKUP(B682,'Analysis 1.3'!$AA$1:$AF$1454,4,FALSE)</f>
        <v>201.93541666666715</v>
      </c>
    </row>
    <row r="683" spans="1:19" x14ac:dyDescent="0.3">
      <c r="A683">
        <v>209185</v>
      </c>
      <c r="B683">
        <v>541</v>
      </c>
      <c r="C683" s="1" t="s">
        <v>99</v>
      </c>
      <c r="D683" s="2">
        <v>45166.011111111111</v>
      </c>
      <c r="E683" t="s">
        <v>97</v>
      </c>
      <c r="F683" t="s">
        <v>27</v>
      </c>
      <c r="G683">
        <v>4430</v>
      </c>
      <c r="H683" t="str">
        <f>VLOOKUP(B683,'Customers (2)'!$A$1:$F$2501,2,0)</f>
        <v>USA</v>
      </c>
      <c r="I683" t="str">
        <f>VLOOKUP(B683,'Customers (2)'!$A$1:$F$2501,3,0)</f>
        <v>M</v>
      </c>
      <c r="J683">
        <f>VLOOKUP(B683,'Customers (2)'!$A$1:$F$2501,4,0)</f>
        <v>85</v>
      </c>
      <c r="K683" t="str">
        <f>VLOOKUP(B683,'Customers (2)'!$A$1:$F$2501,5,0)</f>
        <v>B</v>
      </c>
      <c r="L683" t="str">
        <f>VLOOKUP(B683,'Customers (2)'!$A$1:$F$2501,6,0)</f>
        <v>Senior</v>
      </c>
      <c r="M683" t="str">
        <f t="shared" si="43"/>
        <v>August</v>
      </c>
      <c r="N683" t="str">
        <f t="shared" si="44"/>
        <v>Monday</v>
      </c>
      <c r="O683" t="str">
        <f t="shared" si="45"/>
        <v>00:16:00</v>
      </c>
      <c r="P683">
        <f t="shared" si="46"/>
        <v>0</v>
      </c>
      <c r="Q683" t="str">
        <f>VLOOKUP(B683,'Analysis 1.3'!$AA$1:$AF$1454,5,FALSE)</f>
        <v>Repeat</v>
      </c>
      <c r="R683" t="str">
        <f>VLOOKUP(B683,'Analysis 1.3'!$AA$1:$AF$1454,6,FALSE)</f>
        <v>Passive</v>
      </c>
      <c r="S683">
        <f>VLOOKUP(B683,'Analysis 1.3'!$AA$1:$AF$1454,4,FALSE)</f>
        <v>85.024305555554747</v>
      </c>
    </row>
    <row r="684" spans="1:19" x14ac:dyDescent="0.3">
      <c r="A684">
        <v>769009</v>
      </c>
      <c r="B684">
        <v>541</v>
      </c>
      <c r="C684" s="1" t="s">
        <v>99</v>
      </c>
      <c r="D684" s="3">
        <v>45206.957638888889</v>
      </c>
      <c r="E684" t="s">
        <v>191</v>
      </c>
      <c r="F684" t="s">
        <v>77</v>
      </c>
      <c r="G684">
        <v>2143</v>
      </c>
      <c r="H684" t="str">
        <f>VLOOKUP(B684,'Customers (2)'!$A$1:$F$2501,2,0)</f>
        <v>USA</v>
      </c>
      <c r="I684" t="str">
        <f>VLOOKUP(B684,'Customers (2)'!$A$1:$F$2501,3,0)</f>
        <v>M</v>
      </c>
      <c r="J684">
        <f>VLOOKUP(B684,'Customers (2)'!$A$1:$F$2501,4,0)</f>
        <v>85</v>
      </c>
      <c r="K684" t="str">
        <f>VLOOKUP(B684,'Customers (2)'!$A$1:$F$2501,5,0)</f>
        <v>B</v>
      </c>
      <c r="L684" t="str">
        <f>VLOOKUP(B684,'Customers (2)'!$A$1:$F$2501,6,0)</f>
        <v>Senior</v>
      </c>
      <c r="M684" t="str">
        <f t="shared" si="43"/>
        <v>October</v>
      </c>
      <c r="N684" t="str">
        <f t="shared" si="44"/>
        <v>Saturday</v>
      </c>
      <c r="O684" t="str">
        <f t="shared" si="45"/>
        <v>22:59:00</v>
      </c>
      <c r="P684">
        <f t="shared" si="46"/>
        <v>22</v>
      </c>
      <c r="Q684" t="str">
        <f>VLOOKUP(B684,'Analysis 1.3'!$AA$1:$AF$1454,5,FALSE)</f>
        <v>Repeat</v>
      </c>
      <c r="R684" t="str">
        <f>VLOOKUP(B684,'Analysis 1.3'!$AA$1:$AF$1454,6,FALSE)</f>
        <v>Passive</v>
      </c>
      <c r="S684">
        <f>VLOOKUP(B684,'Analysis 1.3'!$AA$1:$AF$1454,4,FALSE)</f>
        <v>85.024305555554747</v>
      </c>
    </row>
    <row r="685" spans="1:19" x14ac:dyDescent="0.3">
      <c r="A685">
        <v>642754</v>
      </c>
      <c r="B685">
        <v>542</v>
      </c>
      <c r="C685" s="1" t="s">
        <v>101</v>
      </c>
      <c r="D685" s="2">
        <v>44963.027777777781</v>
      </c>
      <c r="E685" t="s">
        <v>191</v>
      </c>
      <c r="F685" t="s">
        <v>65</v>
      </c>
      <c r="G685">
        <v>4849</v>
      </c>
      <c r="H685" t="str">
        <f>VLOOKUP(B685,'Customers (2)'!$A$1:$F$2501,2,0)</f>
        <v>Australia</v>
      </c>
      <c r="I685" t="str">
        <f>VLOOKUP(B685,'Customers (2)'!$A$1:$F$2501,3,0)</f>
        <v>F</v>
      </c>
      <c r="J685">
        <f>VLOOKUP(B685,'Customers (2)'!$A$1:$F$2501,4,0)</f>
        <v>33</v>
      </c>
      <c r="K685" t="str">
        <f>VLOOKUP(B685,'Customers (2)'!$A$1:$F$2501,5,0)</f>
        <v>B</v>
      </c>
      <c r="L685" t="str">
        <f>VLOOKUP(B685,'Customers (2)'!$A$1:$F$2501,6,0)</f>
        <v>Young</v>
      </c>
      <c r="M685" t="str">
        <f t="shared" si="43"/>
        <v>February</v>
      </c>
      <c r="N685" t="str">
        <f t="shared" si="44"/>
        <v>Monday</v>
      </c>
      <c r="O685" t="str">
        <f t="shared" si="45"/>
        <v>00:40:00</v>
      </c>
      <c r="P685">
        <f t="shared" si="46"/>
        <v>0</v>
      </c>
      <c r="Q685" t="str">
        <f>VLOOKUP(B685,'Analysis 1.3'!$AA$1:$AF$1454,5,FALSE)</f>
        <v>One time</v>
      </c>
      <c r="R685" t="str">
        <f>VLOOKUP(B685,'Analysis 1.3'!$AA$1:$AF$1454,6,FALSE)</f>
        <v>Lost</v>
      </c>
      <c r="S685">
        <f>VLOOKUP(B685,'Analysis 1.3'!$AA$1:$AF$1454,4,FALSE)</f>
        <v>328.95416666666279</v>
      </c>
    </row>
    <row r="686" spans="1:19" x14ac:dyDescent="0.3">
      <c r="A686">
        <v>743932</v>
      </c>
      <c r="B686">
        <v>543</v>
      </c>
      <c r="C686" s="1" t="s">
        <v>100</v>
      </c>
      <c r="D686" s="3">
        <v>45164.019444444442</v>
      </c>
      <c r="E686" t="s">
        <v>96</v>
      </c>
      <c r="F686" t="s">
        <v>91</v>
      </c>
      <c r="G686">
        <v>5966</v>
      </c>
      <c r="H686" t="str">
        <f>VLOOKUP(B686,'Customers (2)'!$A$1:$F$2501,2,0)</f>
        <v>France</v>
      </c>
      <c r="I686" t="str">
        <f>VLOOKUP(B686,'Customers (2)'!$A$1:$F$2501,3,0)</f>
        <v>F</v>
      </c>
      <c r="J686">
        <f>VLOOKUP(B686,'Customers (2)'!$A$1:$F$2501,4,0)</f>
        <v>80</v>
      </c>
      <c r="K686" t="str">
        <f>VLOOKUP(B686,'Customers (2)'!$A$1:$F$2501,5,0)</f>
        <v>B</v>
      </c>
      <c r="L686" t="str">
        <f>VLOOKUP(B686,'Customers (2)'!$A$1:$F$2501,6,0)</f>
        <v>Senior</v>
      </c>
      <c r="M686" t="str">
        <f t="shared" si="43"/>
        <v>August</v>
      </c>
      <c r="N686" t="str">
        <f t="shared" si="44"/>
        <v>Saturday</v>
      </c>
      <c r="O686" t="str">
        <f t="shared" si="45"/>
        <v>00:28:00</v>
      </c>
      <c r="P686">
        <f t="shared" si="46"/>
        <v>0</v>
      </c>
      <c r="Q686" t="str">
        <f>VLOOKUP(B686,'Analysis 1.3'!$AA$1:$AF$1454,5,FALSE)</f>
        <v>One time</v>
      </c>
      <c r="R686" t="str">
        <f>VLOOKUP(B686,'Analysis 1.3'!$AA$1:$AF$1454,6,FALSE)</f>
        <v>Passive</v>
      </c>
      <c r="S686">
        <f>VLOOKUP(B686,'Analysis 1.3'!$AA$1:$AF$1454,4,FALSE)</f>
        <v>127.96250000000146</v>
      </c>
    </row>
    <row r="687" spans="1:19" x14ac:dyDescent="0.3">
      <c r="A687">
        <v>1486000</v>
      </c>
      <c r="B687">
        <v>545</v>
      </c>
      <c r="C687" s="1" t="s">
        <v>99</v>
      </c>
      <c r="D687" s="3">
        <v>45283.048611111109</v>
      </c>
      <c r="E687" t="s">
        <v>98</v>
      </c>
      <c r="F687" t="s">
        <v>43</v>
      </c>
      <c r="G687">
        <v>2377</v>
      </c>
      <c r="H687" t="str">
        <f>VLOOKUP(B687,'Customers (2)'!$A$1:$F$2501,2,0)</f>
        <v>USA</v>
      </c>
      <c r="I687" t="str">
        <f>VLOOKUP(B687,'Customers (2)'!$A$1:$F$2501,3,0)</f>
        <v>M</v>
      </c>
      <c r="J687">
        <f>VLOOKUP(B687,'Customers (2)'!$A$1:$F$2501,4,0)</f>
        <v>76</v>
      </c>
      <c r="K687" t="str">
        <f>VLOOKUP(B687,'Customers (2)'!$A$1:$F$2501,5,0)</f>
        <v>B</v>
      </c>
      <c r="L687" t="str">
        <f>VLOOKUP(B687,'Customers (2)'!$A$1:$F$2501,6,0)</f>
        <v>Senior</v>
      </c>
      <c r="M687" t="str">
        <f t="shared" si="43"/>
        <v>December</v>
      </c>
      <c r="N687" t="str">
        <f t="shared" si="44"/>
        <v>Saturday</v>
      </c>
      <c r="O687" t="str">
        <f t="shared" si="45"/>
        <v>01:10:00</v>
      </c>
      <c r="P687">
        <f t="shared" si="46"/>
        <v>1</v>
      </c>
      <c r="Q687" t="str">
        <f>VLOOKUP(B687,'Analysis 1.3'!$AA$1:$AF$1454,5,FALSE)</f>
        <v>One time</v>
      </c>
      <c r="R687" t="str">
        <f>VLOOKUP(B687,'Analysis 1.3'!$AA$1:$AF$1454,6,FALSE)</f>
        <v>Recent</v>
      </c>
      <c r="S687">
        <f>VLOOKUP(B687,'Analysis 1.3'!$AA$1:$AF$1454,4,FALSE)</f>
        <v>8.9333333333343035</v>
      </c>
    </row>
    <row r="688" spans="1:19" x14ac:dyDescent="0.3">
      <c r="A688">
        <v>1330979</v>
      </c>
      <c r="B688">
        <v>546</v>
      </c>
      <c r="C688" s="1" t="s">
        <v>99</v>
      </c>
      <c r="D688" s="3">
        <v>44929.981249999997</v>
      </c>
      <c r="E688" t="s">
        <v>97</v>
      </c>
      <c r="F688" t="s">
        <v>44</v>
      </c>
      <c r="G688">
        <v>4461</v>
      </c>
      <c r="H688" t="str">
        <f>VLOOKUP(B688,'Customers (2)'!$A$1:$F$2501,2,0)</f>
        <v>USA</v>
      </c>
      <c r="I688" t="str">
        <f>VLOOKUP(B688,'Customers (2)'!$A$1:$F$2501,3,0)</f>
        <v>M</v>
      </c>
      <c r="J688">
        <f>VLOOKUP(B688,'Customers (2)'!$A$1:$F$2501,4,0)</f>
        <v>57</v>
      </c>
      <c r="K688" t="str">
        <f>VLOOKUP(B688,'Customers (2)'!$A$1:$F$2501,5,0)</f>
        <v>B</v>
      </c>
      <c r="L688" t="str">
        <f>VLOOKUP(B688,'Customers (2)'!$A$1:$F$2501,6,0)</f>
        <v>Middle</v>
      </c>
      <c r="M688" t="str">
        <f t="shared" si="43"/>
        <v>January</v>
      </c>
      <c r="N688" t="str">
        <f t="shared" si="44"/>
        <v>Tuesday</v>
      </c>
      <c r="O688" t="str">
        <f t="shared" si="45"/>
        <v>23:33:00</v>
      </c>
      <c r="P688">
        <f t="shared" si="46"/>
        <v>23</v>
      </c>
      <c r="Q688" t="str">
        <f>VLOOKUP(B688,'Analysis 1.3'!$AA$1:$AF$1454,5,FALSE)</f>
        <v>One time</v>
      </c>
      <c r="R688" t="str">
        <f>VLOOKUP(B688,'Analysis 1.3'!$AA$1:$AF$1454,6,FALSE)</f>
        <v>Lost</v>
      </c>
      <c r="S688">
        <f>VLOOKUP(B688,'Analysis 1.3'!$AA$1:$AF$1454,4,FALSE)</f>
        <v>362.00069444444671</v>
      </c>
    </row>
    <row r="689" spans="1:19" x14ac:dyDescent="0.3">
      <c r="A689">
        <v>1617273</v>
      </c>
      <c r="B689">
        <v>547</v>
      </c>
      <c r="C689" s="1" t="s">
        <v>99</v>
      </c>
      <c r="D689" s="3">
        <v>45156.00277777778</v>
      </c>
      <c r="E689" t="s">
        <v>97</v>
      </c>
      <c r="F689" t="s">
        <v>69</v>
      </c>
      <c r="G689">
        <v>2095</v>
      </c>
      <c r="H689" t="str">
        <f>VLOOKUP(B689,'Customers (2)'!$A$1:$F$2501,2,0)</f>
        <v>USA</v>
      </c>
      <c r="I689" t="str">
        <f>VLOOKUP(B689,'Customers (2)'!$A$1:$F$2501,3,0)</f>
        <v>F</v>
      </c>
      <c r="J689">
        <f>VLOOKUP(B689,'Customers (2)'!$A$1:$F$2501,4,0)</f>
        <v>69</v>
      </c>
      <c r="K689" t="str">
        <f>VLOOKUP(B689,'Customers (2)'!$A$1:$F$2501,5,0)</f>
        <v>B</v>
      </c>
      <c r="L689" t="str">
        <f>VLOOKUP(B689,'Customers (2)'!$A$1:$F$2501,6,0)</f>
        <v>Senior</v>
      </c>
      <c r="M689" t="str">
        <f t="shared" si="43"/>
        <v>August</v>
      </c>
      <c r="N689" t="str">
        <f t="shared" si="44"/>
        <v>Friday</v>
      </c>
      <c r="O689" t="str">
        <f t="shared" si="45"/>
        <v>00:04:00</v>
      </c>
      <c r="P689">
        <f t="shared" si="46"/>
        <v>0</v>
      </c>
      <c r="Q689" t="str">
        <f>VLOOKUP(B689,'Analysis 1.3'!$AA$1:$AF$1454,5,FALSE)</f>
        <v>One time</v>
      </c>
      <c r="R689" t="str">
        <f>VLOOKUP(B689,'Analysis 1.3'!$AA$1:$AF$1454,6,FALSE)</f>
        <v>Passive</v>
      </c>
      <c r="S689">
        <f>VLOOKUP(B689,'Analysis 1.3'!$AA$1:$AF$1454,4,FALSE)</f>
        <v>135.97916666666424</v>
      </c>
    </row>
    <row r="690" spans="1:19" x14ac:dyDescent="0.3">
      <c r="A690">
        <v>500630</v>
      </c>
      <c r="B690">
        <v>548</v>
      </c>
      <c r="C690" s="1" t="s">
        <v>99</v>
      </c>
      <c r="D690" s="2">
        <v>45091.020138888889</v>
      </c>
      <c r="E690" t="s">
        <v>96</v>
      </c>
      <c r="F690" t="s">
        <v>22</v>
      </c>
      <c r="G690">
        <v>3906</v>
      </c>
      <c r="H690" t="str">
        <f>VLOOKUP(B690,'Customers (2)'!$A$1:$F$2501,2,0)</f>
        <v>USA</v>
      </c>
      <c r="I690" t="str">
        <f>VLOOKUP(B690,'Customers (2)'!$A$1:$F$2501,3,0)</f>
        <v>M</v>
      </c>
      <c r="J690">
        <f>VLOOKUP(B690,'Customers (2)'!$A$1:$F$2501,4,0)</f>
        <v>48</v>
      </c>
      <c r="K690" t="str">
        <f>VLOOKUP(B690,'Customers (2)'!$A$1:$F$2501,5,0)</f>
        <v>B</v>
      </c>
      <c r="L690" t="str">
        <f>VLOOKUP(B690,'Customers (2)'!$A$1:$F$2501,6,0)</f>
        <v>Middle</v>
      </c>
      <c r="M690" t="str">
        <f t="shared" si="43"/>
        <v>June</v>
      </c>
      <c r="N690" t="str">
        <f t="shared" si="44"/>
        <v>Wednesday</v>
      </c>
      <c r="O690" t="str">
        <f t="shared" si="45"/>
        <v>00:29:00</v>
      </c>
      <c r="P690">
        <f t="shared" si="46"/>
        <v>0</v>
      </c>
      <c r="Q690" t="str">
        <f>VLOOKUP(B690,'Analysis 1.3'!$AA$1:$AF$1454,5,FALSE)</f>
        <v>Repeat</v>
      </c>
      <c r="R690" t="str">
        <f>VLOOKUP(B690,'Analysis 1.3'!$AA$1:$AF$1454,6,FALSE)</f>
        <v>Recent</v>
      </c>
      <c r="S690">
        <f>VLOOKUP(B690,'Analysis 1.3'!$AA$1:$AF$1454,4,FALSE)</f>
        <v>5.9444444444452529</v>
      </c>
    </row>
    <row r="691" spans="1:19" x14ac:dyDescent="0.3">
      <c r="A691">
        <v>588588</v>
      </c>
      <c r="B691">
        <v>548</v>
      </c>
      <c r="C691" s="1" t="s">
        <v>99</v>
      </c>
      <c r="D691" s="2">
        <v>45169.018750000003</v>
      </c>
      <c r="E691" t="s">
        <v>191</v>
      </c>
      <c r="F691" t="s">
        <v>25</v>
      </c>
      <c r="G691">
        <v>1656</v>
      </c>
      <c r="H691" t="str">
        <f>VLOOKUP(B691,'Customers (2)'!$A$1:$F$2501,2,0)</f>
        <v>USA</v>
      </c>
      <c r="I691" t="str">
        <f>VLOOKUP(B691,'Customers (2)'!$A$1:$F$2501,3,0)</f>
        <v>M</v>
      </c>
      <c r="J691">
        <f>VLOOKUP(B691,'Customers (2)'!$A$1:$F$2501,4,0)</f>
        <v>48</v>
      </c>
      <c r="K691" t="str">
        <f>VLOOKUP(B691,'Customers (2)'!$A$1:$F$2501,5,0)</f>
        <v>B</v>
      </c>
      <c r="L691" t="str">
        <f>VLOOKUP(B691,'Customers (2)'!$A$1:$F$2501,6,0)</f>
        <v>Middle</v>
      </c>
      <c r="M691" t="str">
        <f t="shared" si="43"/>
        <v>August</v>
      </c>
      <c r="N691" t="str">
        <f t="shared" si="44"/>
        <v>Thursday</v>
      </c>
      <c r="O691" t="str">
        <f t="shared" si="45"/>
        <v>00:27:00</v>
      </c>
      <c r="P691">
        <f t="shared" si="46"/>
        <v>0</v>
      </c>
      <c r="Q691" t="str">
        <f>VLOOKUP(B691,'Analysis 1.3'!$AA$1:$AF$1454,5,FALSE)</f>
        <v>Repeat</v>
      </c>
      <c r="R691" t="str">
        <f>VLOOKUP(B691,'Analysis 1.3'!$AA$1:$AF$1454,6,FALSE)</f>
        <v>Recent</v>
      </c>
      <c r="S691">
        <f>VLOOKUP(B691,'Analysis 1.3'!$AA$1:$AF$1454,4,FALSE)</f>
        <v>5.9444444444452529</v>
      </c>
    </row>
    <row r="692" spans="1:19" x14ac:dyDescent="0.3">
      <c r="A692">
        <v>831974</v>
      </c>
      <c r="B692">
        <v>548</v>
      </c>
      <c r="C692" s="1" t="s">
        <v>99</v>
      </c>
      <c r="D692" s="3">
        <v>45286.037499999999</v>
      </c>
      <c r="E692" t="s">
        <v>98</v>
      </c>
      <c r="F692" t="s">
        <v>43</v>
      </c>
      <c r="G692">
        <v>6182</v>
      </c>
      <c r="H692" t="str">
        <f>VLOOKUP(B692,'Customers (2)'!$A$1:$F$2501,2,0)</f>
        <v>USA</v>
      </c>
      <c r="I692" t="str">
        <f>VLOOKUP(B692,'Customers (2)'!$A$1:$F$2501,3,0)</f>
        <v>M</v>
      </c>
      <c r="J692">
        <f>VLOOKUP(B692,'Customers (2)'!$A$1:$F$2501,4,0)</f>
        <v>48</v>
      </c>
      <c r="K692" t="str">
        <f>VLOOKUP(B692,'Customers (2)'!$A$1:$F$2501,5,0)</f>
        <v>B</v>
      </c>
      <c r="L692" t="str">
        <f>VLOOKUP(B692,'Customers (2)'!$A$1:$F$2501,6,0)</f>
        <v>Middle</v>
      </c>
      <c r="M692" t="str">
        <f t="shared" si="43"/>
        <v>December</v>
      </c>
      <c r="N692" t="str">
        <f t="shared" si="44"/>
        <v>Tuesday</v>
      </c>
      <c r="O692" t="str">
        <f t="shared" si="45"/>
        <v>00:54:00</v>
      </c>
      <c r="P692">
        <f t="shared" si="46"/>
        <v>0</v>
      </c>
      <c r="Q692" t="str">
        <f>VLOOKUP(B692,'Analysis 1.3'!$AA$1:$AF$1454,5,FALSE)</f>
        <v>Repeat</v>
      </c>
      <c r="R692" t="str">
        <f>VLOOKUP(B692,'Analysis 1.3'!$AA$1:$AF$1454,6,FALSE)</f>
        <v>Recent</v>
      </c>
      <c r="S692">
        <f>VLOOKUP(B692,'Analysis 1.3'!$AA$1:$AF$1454,4,FALSE)</f>
        <v>5.9444444444452529</v>
      </c>
    </row>
    <row r="693" spans="1:19" x14ac:dyDescent="0.3">
      <c r="A693">
        <v>1535140</v>
      </c>
      <c r="B693">
        <v>548</v>
      </c>
      <c r="C693" s="1" t="s">
        <v>99</v>
      </c>
      <c r="D693" s="3">
        <v>45071.040277777778</v>
      </c>
      <c r="E693" t="s">
        <v>96</v>
      </c>
      <c r="F693" t="s">
        <v>5</v>
      </c>
      <c r="G693">
        <v>5570</v>
      </c>
      <c r="H693" t="str">
        <f>VLOOKUP(B693,'Customers (2)'!$A$1:$F$2501,2,0)</f>
        <v>USA</v>
      </c>
      <c r="I693" t="str">
        <f>VLOOKUP(B693,'Customers (2)'!$A$1:$F$2501,3,0)</f>
        <v>M</v>
      </c>
      <c r="J693">
        <f>VLOOKUP(B693,'Customers (2)'!$A$1:$F$2501,4,0)</f>
        <v>48</v>
      </c>
      <c r="K693" t="str">
        <f>VLOOKUP(B693,'Customers (2)'!$A$1:$F$2501,5,0)</f>
        <v>B</v>
      </c>
      <c r="L693" t="str">
        <f>VLOOKUP(B693,'Customers (2)'!$A$1:$F$2501,6,0)</f>
        <v>Middle</v>
      </c>
      <c r="M693" t="str">
        <f t="shared" si="43"/>
        <v>May</v>
      </c>
      <c r="N693" t="str">
        <f t="shared" si="44"/>
        <v>Thursday</v>
      </c>
      <c r="O693" t="str">
        <f t="shared" si="45"/>
        <v>00:58:00</v>
      </c>
      <c r="P693">
        <f t="shared" si="46"/>
        <v>0</v>
      </c>
      <c r="Q693" t="str">
        <f>VLOOKUP(B693,'Analysis 1.3'!$AA$1:$AF$1454,5,FALSE)</f>
        <v>Repeat</v>
      </c>
      <c r="R693" t="str">
        <f>VLOOKUP(B693,'Analysis 1.3'!$AA$1:$AF$1454,6,FALSE)</f>
        <v>Recent</v>
      </c>
      <c r="S693">
        <f>VLOOKUP(B693,'Analysis 1.3'!$AA$1:$AF$1454,4,FALSE)</f>
        <v>5.9444444444452529</v>
      </c>
    </row>
    <row r="694" spans="1:19" x14ac:dyDescent="0.3">
      <c r="A694">
        <v>910121</v>
      </c>
      <c r="B694">
        <v>549</v>
      </c>
      <c r="C694" s="1" t="s">
        <v>99</v>
      </c>
      <c r="D694" s="3">
        <v>45154.013194444444</v>
      </c>
      <c r="E694" t="s">
        <v>97</v>
      </c>
      <c r="F694" t="s">
        <v>27</v>
      </c>
      <c r="G694">
        <v>767</v>
      </c>
      <c r="H694" t="str">
        <f>VLOOKUP(B694,'Customers (2)'!$A$1:$F$2501,2,0)</f>
        <v>USA</v>
      </c>
      <c r="I694" t="str">
        <f>VLOOKUP(B694,'Customers (2)'!$A$1:$F$2501,3,0)</f>
        <v>M</v>
      </c>
      <c r="J694">
        <f>VLOOKUP(B694,'Customers (2)'!$A$1:$F$2501,4,0)</f>
        <v>70</v>
      </c>
      <c r="K694" t="str">
        <f>VLOOKUP(B694,'Customers (2)'!$A$1:$F$2501,5,0)</f>
        <v>B</v>
      </c>
      <c r="L694" t="str">
        <f>VLOOKUP(B694,'Customers (2)'!$A$1:$F$2501,6,0)</f>
        <v>Senior</v>
      </c>
      <c r="M694" t="str">
        <f t="shared" si="43"/>
        <v>August</v>
      </c>
      <c r="N694" t="str">
        <f t="shared" si="44"/>
        <v>Wednesday</v>
      </c>
      <c r="O694" t="str">
        <f t="shared" si="45"/>
        <v>00:19:00</v>
      </c>
      <c r="P694">
        <f t="shared" si="46"/>
        <v>0</v>
      </c>
      <c r="Q694" t="str">
        <f>VLOOKUP(B694,'Analysis 1.3'!$AA$1:$AF$1454,5,FALSE)</f>
        <v>Repeat</v>
      </c>
      <c r="R694" t="str">
        <f>VLOOKUP(B694,'Analysis 1.3'!$AA$1:$AF$1454,6,FALSE)</f>
        <v>Passive</v>
      </c>
      <c r="S694">
        <f>VLOOKUP(B694,'Analysis 1.3'!$AA$1:$AF$1454,4,FALSE)</f>
        <v>137.96875</v>
      </c>
    </row>
    <row r="695" spans="1:19" x14ac:dyDescent="0.3">
      <c r="A695">
        <v>924612</v>
      </c>
      <c r="B695">
        <v>549</v>
      </c>
      <c r="C695" s="1" t="s">
        <v>99</v>
      </c>
      <c r="D695" s="3">
        <v>45001.037499999999</v>
      </c>
      <c r="E695" t="s">
        <v>97</v>
      </c>
      <c r="F695" t="s">
        <v>27</v>
      </c>
      <c r="G695">
        <v>7323</v>
      </c>
      <c r="H695" t="str">
        <f>VLOOKUP(B695,'Customers (2)'!$A$1:$F$2501,2,0)</f>
        <v>USA</v>
      </c>
      <c r="I695" t="str">
        <f>VLOOKUP(B695,'Customers (2)'!$A$1:$F$2501,3,0)</f>
        <v>M</v>
      </c>
      <c r="J695">
        <f>VLOOKUP(B695,'Customers (2)'!$A$1:$F$2501,4,0)</f>
        <v>70</v>
      </c>
      <c r="K695" t="str">
        <f>VLOOKUP(B695,'Customers (2)'!$A$1:$F$2501,5,0)</f>
        <v>B</v>
      </c>
      <c r="L695" t="str">
        <f>VLOOKUP(B695,'Customers (2)'!$A$1:$F$2501,6,0)</f>
        <v>Senior</v>
      </c>
      <c r="M695" t="str">
        <f t="shared" si="43"/>
        <v>March</v>
      </c>
      <c r="N695" t="str">
        <f t="shared" si="44"/>
        <v>Thursday</v>
      </c>
      <c r="O695" t="str">
        <f t="shared" si="45"/>
        <v>00:54:00</v>
      </c>
      <c r="P695">
        <f t="shared" si="46"/>
        <v>0</v>
      </c>
      <c r="Q695" t="str">
        <f>VLOOKUP(B695,'Analysis 1.3'!$AA$1:$AF$1454,5,FALSE)</f>
        <v>Repeat</v>
      </c>
      <c r="R695" t="str">
        <f>VLOOKUP(B695,'Analysis 1.3'!$AA$1:$AF$1454,6,FALSE)</f>
        <v>Passive</v>
      </c>
      <c r="S695">
        <f>VLOOKUP(B695,'Analysis 1.3'!$AA$1:$AF$1454,4,FALSE)</f>
        <v>137.96875</v>
      </c>
    </row>
    <row r="696" spans="1:19" x14ac:dyDescent="0.3">
      <c r="A696">
        <v>467965</v>
      </c>
      <c r="B696">
        <v>550</v>
      </c>
      <c r="C696" s="1" t="s">
        <v>99</v>
      </c>
      <c r="D696" s="2">
        <v>45201.988194444442</v>
      </c>
      <c r="E696" t="s">
        <v>191</v>
      </c>
      <c r="F696" t="s">
        <v>86</v>
      </c>
      <c r="G696">
        <v>8296</v>
      </c>
      <c r="H696" t="str">
        <f>VLOOKUP(B696,'Customers (2)'!$A$1:$F$2501,2,0)</f>
        <v>USA</v>
      </c>
      <c r="I696" t="str">
        <f>VLOOKUP(B696,'Customers (2)'!$A$1:$F$2501,3,0)</f>
        <v>M</v>
      </c>
      <c r="J696">
        <f>VLOOKUP(B696,'Customers (2)'!$A$1:$F$2501,4,0)</f>
        <v>31</v>
      </c>
      <c r="K696" t="str">
        <f>VLOOKUP(B696,'Customers (2)'!$A$1:$F$2501,5,0)</f>
        <v>B</v>
      </c>
      <c r="L696" t="str">
        <f>VLOOKUP(B696,'Customers (2)'!$A$1:$F$2501,6,0)</f>
        <v>Young</v>
      </c>
      <c r="M696" t="str">
        <f t="shared" si="43"/>
        <v>October</v>
      </c>
      <c r="N696" t="str">
        <f t="shared" si="44"/>
        <v>Monday</v>
      </c>
      <c r="O696" t="str">
        <f t="shared" si="45"/>
        <v>23:43:00</v>
      </c>
      <c r="P696">
        <f t="shared" si="46"/>
        <v>23</v>
      </c>
      <c r="Q696" t="str">
        <f>VLOOKUP(B696,'Analysis 1.3'!$AA$1:$AF$1454,5,FALSE)</f>
        <v>Repeat</v>
      </c>
      <c r="R696" t="str">
        <f>VLOOKUP(B696,'Analysis 1.3'!$AA$1:$AF$1454,6,FALSE)</f>
        <v>Passive</v>
      </c>
      <c r="S696">
        <f>VLOOKUP(B696,'Analysis 1.3'!$AA$1:$AF$1454,4,FALSE)</f>
        <v>89.993750000001455</v>
      </c>
    </row>
    <row r="697" spans="1:19" x14ac:dyDescent="0.3">
      <c r="A697">
        <v>1445568</v>
      </c>
      <c r="B697">
        <v>550</v>
      </c>
      <c r="C697" s="1" t="s">
        <v>99</v>
      </c>
      <c r="D697" s="3">
        <v>45130.094444444447</v>
      </c>
      <c r="E697" t="s">
        <v>97</v>
      </c>
      <c r="F697" t="s">
        <v>73</v>
      </c>
      <c r="G697">
        <v>3612</v>
      </c>
      <c r="H697" t="str">
        <f>VLOOKUP(B697,'Customers (2)'!$A$1:$F$2501,2,0)</f>
        <v>USA</v>
      </c>
      <c r="I697" t="str">
        <f>VLOOKUP(B697,'Customers (2)'!$A$1:$F$2501,3,0)</f>
        <v>M</v>
      </c>
      <c r="J697">
        <f>VLOOKUP(B697,'Customers (2)'!$A$1:$F$2501,4,0)</f>
        <v>31</v>
      </c>
      <c r="K697" t="str">
        <f>VLOOKUP(B697,'Customers (2)'!$A$1:$F$2501,5,0)</f>
        <v>B</v>
      </c>
      <c r="L697" t="str">
        <f>VLOOKUP(B697,'Customers (2)'!$A$1:$F$2501,6,0)</f>
        <v>Young</v>
      </c>
      <c r="M697" t="str">
        <f t="shared" si="43"/>
        <v>July</v>
      </c>
      <c r="N697" t="str">
        <f t="shared" si="44"/>
        <v>Sunday</v>
      </c>
      <c r="O697" t="str">
        <f t="shared" si="45"/>
        <v>02:16:00</v>
      </c>
      <c r="P697">
        <f t="shared" si="46"/>
        <v>2</v>
      </c>
      <c r="Q697" t="str">
        <f>VLOOKUP(B697,'Analysis 1.3'!$AA$1:$AF$1454,5,FALSE)</f>
        <v>Repeat</v>
      </c>
      <c r="R697" t="str">
        <f>VLOOKUP(B697,'Analysis 1.3'!$AA$1:$AF$1454,6,FALSE)</f>
        <v>Passive</v>
      </c>
      <c r="S697">
        <f>VLOOKUP(B697,'Analysis 1.3'!$AA$1:$AF$1454,4,FALSE)</f>
        <v>89.993750000001455</v>
      </c>
    </row>
    <row r="698" spans="1:19" x14ac:dyDescent="0.3">
      <c r="A698">
        <v>1480961</v>
      </c>
      <c r="B698">
        <v>550</v>
      </c>
      <c r="C698" s="1" t="s">
        <v>99</v>
      </c>
      <c r="D698" s="3">
        <v>44942.044444444444</v>
      </c>
      <c r="E698" t="s">
        <v>98</v>
      </c>
      <c r="F698" t="s">
        <v>57</v>
      </c>
      <c r="G698">
        <v>8407</v>
      </c>
      <c r="H698" t="str">
        <f>VLOOKUP(B698,'Customers (2)'!$A$1:$F$2501,2,0)</f>
        <v>USA</v>
      </c>
      <c r="I698" t="str">
        <f>VLOOKUP(B698,'Customers (2)'!$A$1:$F$2501,3,0)</f>
        <v>M</v>
      </c>
      <c r="J698">
        <f>VLOOKUP(B698,'Customers (2)'!$A$1:$F$2501,4,0)</f>
        <v>31</v>
      </c>
      <c r="K698" t="str">
        <f>VLOOKUP(B698,'Customers (2)'!$A$1:$F$2501,5,0)</f>
        <v>B</v>
      </c>
      <c r="L698" t="str">
        <f>VLOOKUP(B698,'Customers (2)'!$A$1:$F$2501,6,0)</f>
        <v>Young</v>
      </c>
      <c r="M698" t="str">
        <f t="shared" si="43"/>
        <v>January</v>
      </c>
      <c r="N698" t="str">
        <f t="shared" si="44"/>
        <v>Monday</v>
      </c>
      <c r="O698" t="str">
        <f t="shared" si="45"/>
        <v>01:04:00</v>
      </c>
      <c r="P698">
        <f t="shared" si="46"/>
        <v>1</v>
      </c>
      <c r="Q698" t="str">
        <f>VLOOKUP(B698,'Analysis 1.3'!$AA$1:$AF$1454,5,FALSE)</f>
        <v>Repeat</v>
      </c>
      <c r="R698" t="str">
        <f>VLOOKUP(B698,'Analysis 1.3'!$AA$1:$AF$1454,6,FALSE)</f>
        <v>Passive</v>
      </c>
      <c r="S698">
        <f>VLOOKUP(B698,'Analysis 1.3'!$AA$1:$AF$1454,4,FALSE)</f>
        <v>89.993750000001455</v>
      </c>
    </row>
    <row r="699" spans="1:19" x14ac:dyDescent="0.3">
      <c r="A699">
        <v>38528</v>
      </c>
      <c r="B699">
        <v>551</v>
      </c>
      <c r="C699" s="1" t="s">
        <v>110</v>
      </c>
      <c r="D699" s="2">
        <v>45219.027777777781</v>
      </c>
      <c r="E699" t="s">
        <v>96</v>
      </c>
      <c r="F699" t="s">
        <v>10</v>
      </c>
      <c r="G699">
        <v>7036</v>
      </c>
      <c r="H699" t="str">
        <f>VLOOKUP(B699,'Customers (2)'!$A$1:$F$2501,2,0)</f>
        <v>Switzerland</v>
      </c>
      <c r="I699" t="str">
        <f>VLOOKUP(B699,'Customers (2)'!$A$1:$F$2501,3,0)</f>
        <v>M</v>
      </c>
      <c r="J699">
        <f>VLOOKUP(B699,'Customers (2)'!$A$1:$F$2501,4,0)</f>
        <v>20</v>
      </c>
      <c r="K699" t="str">
        <f>VLOOKUP(B699,'Customers (2)'!$A$1:$F$2501,5,0)</f>
        <v>B</v>
      </c>
      <c r="L699" t="str">
        <f>VLOOKUP(B699,'Customers (2)'!$A$1:$F$2501,6,0)</f>
        <v>Young</v>
      </c>
      <c r="M699" t="str">
        <f t="shared" si="43"/>
        <v>October</v>
      </c>
      <c r="N699" t="str">
        <f t="shared" si="44"/>
        <v>Friday</v>
      </c>
      <c r="O699" t="str">
        <f t="shared" si="45"/>
        <v>00:40:00</v>
      </c>
      <c r="P699">
        <f t="shared" si="46"/>
        <v>0</v>
      </c>
      <c r="Q699" t="str">
        <f>VLOOKUP(B699,'Analysis 1.3'!$AA$1:$AF$1454,5,FALSE)</f>
        <v>One time</v>
      </c>
      <c r="R699" t="str">
        <f>VLOOKUP(B699,'Analysis 1.3'!$AA$1:$AF$1454,6,FALSE)</f>
        <v>Recent</v>
      </c>
      <c r="S699">
        <f>VLOOKUP(B699,'Analysis 1.3'!$AA$1:$AF$1454,4,FALSE)</f>
        <v>72.954166666662786</v>
      </c>
    </row>
    <row r="700" spans="1:19" x14ac:dyDescent="0.3">
      <c r="A700">
        <v>1675193</v>
      </c>
      <c r="B700">
        <v>552</v>
      </c>
      <c r="C700" s="1" t="s">
        <v>113</v>
      </c>
      <c r="D700" s="3">
        <v>45242.990972222222</v>
      </c>
      <c r="E700" t="s">
        <v>191</v>
      </c>
      <c r="F700" t="s">
        <v>14</v>
      </c>
      <c r="G700">
        <v>2913</v>
      </c>
      <c r="H700" t="str">
        <f>VLOOKUP(B700,'Customers (2)'!$A$1:$F$2501,2,0)</f>
        <v>India</v>
      </c>
      <c r="I700" t="str">
        <f>VLOOKUP(B700,'Customers (2)'!$A$1:$F$2501,3,0)</f>
        <v>F</v>
      </c>
      <c r="J700">
        <f>VLOOKUP(B700,'Customers (2)'!$A$1:$F$2501,4,0)</f>
        <v>67</v>
      </c>
      <c r="K700" t="str">
        <f>VLOOKUP(B700,'Customers (2)'!$A$1:$F$2501,5,0)</f>
        <v>B</v>
      </c>
      <c r="L700" t="str">
        <f>VLOOKUP(B700,'Customers (2)'!$A$1:$F$2501,6,0)</f>
        <v>Senior</v>
      </c>
      <c r="M700" t="str">
        <f t="shared" si="43"/>
        <v>November</v>
      </c>
      <c r="N700" t="str">
        <f t="shared" si="44"/>
        <v>Sunday</v>
      </c>
      <c r="O700" t="str">
        <f t="shared" si="45"/>
        <v>23:47:00</v>
      </c>
      <c r="P700">
        <f t="shared" si="46"/>
        <v>23</v>
      </c>
      <c r="Q700" t="str">
        <f>VLOOKUP(B700,'Analysis 1.3'!$AA$1:$AF$1454,5,FALSE)</f>
        <v>One time</v>
      </c>
      <c r="R700" t="str">
        <f>VLOOKUP(B700,'Analysis 1.3'!$AA$1:$AF$1454,6,FALSE)</f>
        <v>Recent</v>
      </c>
      <c r="S700">
        <f>VLOOKUP(B700,'Analysis 1.3'!$AA$1:$AF$1454,4,FALSE)</f>
        <v>48.990972222221899</v>
      </c>
    </row>
    <row r="701" spans="1:19" x14ac:dyDescent="0.3">
      <c r="A701">
        <v>410734</v>
      </c>
      <c r="B701">
        <v>555</v>
      </c>
      <c r="C701" s="1" t="s">
        <v>99</v>
      </c>
      <c r="D701" s="2">
        <v>45052.050694444442</v>
      </c>
      <c r="E701" t="s">
        <v>98</v>
      </c>
      <c r="F701" t="s">
        <v>88</v>
      </c>
      <c r="G701">
        <v>3175</v>
      </c>
      <c r="H701" t="str">
        <f>VLOOKUP(B701,'Customers (2)'!$A$1:$F$2501,2,0)</f>
        <v>USA</v>
      </c>
      <c r="I701" t="str">
        <f>VLOOKUP(B701,'Customers (2)'!$A$1:$F$2501,3,0)</f>
        <v>F</v>
      </c>
      <c r="J701">
        <f>VLOOKUP(B701,'Customers (2)'!$A$1:$F$2501,4,0)</f>
        <v>90</v>
      </c>
      <c r="K701" t="str">
        <f>VLOOKUP(B701,'Customers (2)'!$A$1:$F$2501,5,0)</f>
        <v>B</v>
      </c>
      <c r="L701" t="str">
        <f>VLOOKUP(B701,'Customers (2)'!$A$1:$F$2501,6,0)</f>
        <v>Senior</v>
      </c>
      <c r="M701" t="str">
        <f t="shared" si="43"/>
        <v>May</v>
      </c>
      <c r="N701" t="str">
        <f t="shared" si="44"/>
        <v>Saturday</v>
      </c>
      <c r="O701" t="str">
        <f t="shared" si="45"/>
        <v>01:13:00</v>
      </c>
      <c r="P701">
        <f t="shared" si="46"/>
        <v>1</v>
      </c>
      <c r="Q701" t="str">
        <f>VLOOKUP(B701,'Analysis 1.3'!$AA$1:$AF$1454,5,FALSE)</f>
        <v>One time</v>
      </c>
      <c r="R701" t="str">
        <f>VLOOKUP(B701,'Analysis 1.3'!$AA$1:$AF$1454,6,FALSE)</f>
        <v>Lost</v>
      </c>
      <c r="S701">
        <f>VLOOKUP(B701,'Analysis 1.3'!$AA$1:$AF$1454,4,FALSE)</f>
        <v>239.93125000000146</v>
      </c>
    </row>
    <row r="702" spans="1:19" x14ac:dyDescent="0.3">
      <c r="A702">
        <v>1556551</v>
      </c>
      <c r="B702">
        <v>556</v>
      </c>
      <c r="C702" s="1" t="s">
        <v>100</v>
      </c>
      <c r="D702" s="3">
        <v>45027.024305555555</v>
      </c>
      <c r="E702" t="s">
        <v>97</v>
      </c>
      <c r="F702" t="s">
        <v>90</v>
      </c>
      <c r="G702">
        <v>4482</v>
      </c>
      <c r="H702" t="str">
        <f>VLOOKUP(B702,'Customers (2)'!$A$1:$F$2501,2,0)</f>
        <v>France</v>
      </c>
      <c r="I702" t="str">
        <f>VLOOKUP(B702,'Customers (2)'!$A$1:$F$2501,3,0)</f>
        <v>F</v>
      </c>
      <c r="J702">
        <f>VLOOKUP(B702,'Customers (2)'!$A$1:$F$2501,4,0)</f>
        <v>72</v>
      </c>
      <c r="K702" t="str">
        <f>VLOOKUP(B702,'Customers (2)'!$A$1:$F$2501,5,0)</f>
        <v>B</v>
      </c>
      <c r="L702" t="str">
        <f>VLOOKUP(B702,'Customers (2)'!$A$1:$F$2501,6,0)</f>
        <v>Senior</v>
      </c>
      <c r="M702" t="str">
        <f t="shared" si="43"/>
        <v>April</v>
      </c>
      <c r="N702" t="str">
        <f t="shared" si="44"/>
        <v>Tuesday</v>
      </c>
      <c r="O702" t="str">
        <f t="shared" si="45"/>
        <v>00:35:00</v>
      </c>
      <c r="P702">
        <f t="shared" si="46"/>
        <v>0</v>
      </c>
      <c r="Q702" t="str">
        <f>VLOOKUP(B702,'Analysis 1.3'!$AA$1:$AF$1454,5,FALSE)</f>
        <v>One time</v>
      </c>
      <c r="R702" t="str">
        <f>VLOOKUP(B702,'Analysis 1.3'!$AA$1:$AF$1454,6,FALSE)</f>
        <v>Lost</v>
      </c>
      <c r="S702">
        <f>VLOOKUP(B702,'Analysis 1.3'!$AA$1:$AF$1454,4,FALSE)</f>
        <v>264.95763888888905</v>
      </c>
    </row>
    <row r="703" spans="1:19" x14ac:dyDescent="0.3">
      <c r="A703">
        <v>867012</v>
      </c>
      <c r="B703">
        <v>557</v>
      </c>
      <c r="C703" s="1" t="s">
        <v>109</v>
      </c>
      <c r="D703" s="3">
        <v>44983.011111111111</v>
      </c>
      <c r="E703" t="s">
        <v>97</v>
      </c>
      <c r="F703" t="s">
        <v>63</v>
      </c>
      <c r="G703">
        <v>7900</v>
      </c>
      <c r="H703" t="str">
        <f>VLOOKUP(B703,'Customers (2)'!$A$1:$F$2501,2,0)</f>
        <v>Germany</v>
      </c>
      <c r="I703" t="str">
        <f>VLOOKUP(B703,'Customers (2)'!$A$1:$F$2501,3,0)</f>
        <v>M</v>
      </c>
      <c r="J703">
        <f>VLOOKUP(B703,'Customers (2)'!$A$1:$F$2501,4,0)</f>
        <v>84</v>
      </c>
      <c r="K703" t="str">
        <f>VLOOKUP(B703,'Customers (2)'!$A$1:$F$2501,5,0)</f>
        <v>B</v>
      </c>
      <c r="L703" t="str">
        <f>VLOOKUP(B703,'Customers (2)'!$A$1:$F$2501,6,0)</f>
        <v>Senior</v>
      </c>
      <c r="M703" t="str">
        <f t="shared" si="43"/>
        <v>February</v>
      </c>
      <c r="N703" t="str">
        <f t="shared" si="44"/>
        <v>Sunday</v>
      </c>
      <c r="O703" t="str">
        <f t="shared" si="45"/>
        <v>00:16:00</v>
      </c>
      <c r="P703">
        <f t="shared" si="46"/>
        <v>0</v>
      </c>
      <c r="Q703" t="str">
        <f>VLOOKUP(B703,'Analysis 1.3'!$AA$1:$AF$1454,5,FALSE)</f>
        <v>Repeat</v>
      </c>
      <c r="R703" t="str">
        <f>VLOOKUP(B703,'Analysis 1.3'!$AA$1:$AF$1454,6,FALSE)</f>
        <v>Lost</v>
      </c>
      <c r="S703">
        <f>VLOOKUP(B703,'Analysis 1.3'!$AA$1:$AF$1454,4,FALSE)</f>
        <v>200.9465277777781</v>
      </c>
    </row>
    <row r="704" spans="1:19" x14ac:dyDescent="0.3">
      <c r="A704">
        <v>1454722</v>
      </c>
      <c r="B704">
        <v>557</v>
      </c>
      <c r="C704" s="1" t="s">
        <v>109</v>
      </c>
      <c r="D704" s="3">
        <v>45091.035416666666</v>
      </c>
      <c r="E704" t="s">
        <v>96</v>
      </c>
      <c r="F704" t="s">
        <v>43</v>
      </c>
      <c r="G704">
        <v>7460</v>
      </c>
      <c r="H704" t="str">
        <f>VLOOKUP(B704,'Customers (2)'!$A$1:$F$2501,2,0)</f>
        <v>Germany</v>
      </c>
      <c r="I704" t="str">
        <f>VLOOKUP(B704,'Customers (2)'!$A$1:$F$2501,3,0)</f>
        <v>M</v>
      </c>
      <c r="J704">
        <f>VLOOKUP(B704,'Customers (2)'!$A$1:$F$2501,4,0)</f>
        <v>84</v>
      </c>
      <c r="K704" t="str">
        <f>VLOOKUP(B704,'Customers (2)'!$A$1:$F$2501,5,0)</f>
        <v>B</v>
      </c>
      <c r="L704" t="str">
        <f>VLOOKUP(B704,'Customers (2)'!$A$1:$F$2501,6,0)</f>
        <v>Senior</v>
      </c>
      <c r="M704" t="str">
        <f t="shared" si="43"/>
        <v>June</v>
      </c>
      <c r="N704" t="str">
        <f t="shared" si="44"/>
        <v>Wednesday</v>
      </c>
      <c r="O704" t="str">
        <f t="shared" si="45"/>
        <v>00:51:00</v>
      </c>
      <c r="P704">
        <f t="shared" si="46"/>
        <v>0</v>
      </c>
      <c r="Q704" t="str">
        <f>VLOOKUP(B704,'Analysis 1.3'!$AA$1:$AF$1454,5,FALSE)</f>
        <v>Repeat</v>
      </c>
      <c r="R704" t="str">
        <f>VLOOKUP(B704,'Analysis 1.3'!$AA$1:$AF$1454,6,FALSE)</f>
        <v>Lost</v>
      </c>
      <c r="S704">
        <f>VLOOKUP(B704,'Analysis 1.3'!$AA$1:$AF$1454,4,FALSE)</f>
        <v>200.9465277777781</v>
      </c>
    </row>
    <row r="705" spans="1:19" x14ac:dyDescent="0.3">
      <c r="A705">
        <v>847595</v>
      </c>
      <c r="B705">
        <v>558</v>
      </c>
      <c r="C705" s="1" t="s">
        <v>113</v>
      </c>
      <c r="D705" s="3">
        <v>45115.056944444441</v>
      </c>
      <c r="E705" t="s">
        <v>96</v>
      </c>
      <c r="F705" t="s">
        <v>91</v>
      </c>
      <c r="G705">
        <v>7327</v>
      </c>
      <c r="H705" t="str">
        <f>VLOOKUP(B705,'Customers (2)'!$A$1:$F$2501,2,0)</f>
        <v>India</v>
      </c>
      <c r="I705" t="str">
        <f>VLOOKUP(B705,'Customers (2)'!$A$1:$F$2501,3,0)</f>
        <v>F</v>
      </c>
      <c r="J705">
        <f>VLOOKUP(B705,'Customers (2)'!$A$1:$F$2501,4,0)</f>
        <v>72</v>
      </c>
      <c r="K705" t="str">
        <f>VLOOKUP(B705,'Customers (2)'!$A$1:$F$2501,5,0)</f>
        <v>B</v>
      </c>
      <c r="L705" t="str">
        <f>VLOOKUP(B705,'Customers (2)'!$A$1:$F$2501,6,0)</f>
        <v>Senior</v>
      </c>
      <c r="M705" t="str">
        <f t="shared" si="43"/>
        <v>July</v>
      </c>
      <c r="N705" t="str">
        <f t="shared" si="44"/>
        <v>Saturday</v>
      </c>
      <c r="O705" t="str">
        <f t="shared" si="45"/>
        <v>01:22:00</v>
      </c>
      <c r="P705">
        <f t="shared" si="46"/>
        <v>1</v>
      </c>
      <c r="Q705" t="str">
        <f>VLOOKUP(B705,'Analysis 1.3'!$AA$1:$AF$1454,5,FALSE)</f>
        <v>One time</v>
      </c>
      <c r="R705" t="str">
        <f>VLOOKUP(B705,'Analysis 1.3'!$AA$1:$AF$1454,6,FALSE)</f>
        <v>Passive</v>
      </c>
      <c r="S705">
        <f>VLOOKUP(B705,'Analysis 1.3'!$AA$1:$AF$1454,4,FALSE)</f>
        <v>176.92500000000291</v>
      </c>
    </row>
    <row r="706" spans="1:19" x14ac:dyDescent="0.3">
      <c r="A706">
        <v>993889</v>
      </c>
      <c r="B706">
        <v>562</v>
      </c>
      <c r="C706" s="1" t="s">
        <v>106</v>
      </c>
      <c r="D706" s="3">
        <v>45006.98333333333</v>
      </c>
      <c r="E706" t="s">
        <v>96</v>
      </c>
      <c r="F706" t="s">
        <v>50</v>
      </c>
      <c r="G706">
        <v>2862</v>
      </c>
      <c r="H706" t="str">
        <f>VLOOKUP(B706,'Customers (2)'!$A$1:$F$2501,2,0)</f>
        <v>Singapore</v>
      </c>
      <c r="I706" t="str">
        <f>VLOOKUP(B706,'Customers (2)'!$A$1:$F$2501,3,0)</f>
        <v>F</v>
      </c>
      <c r="J706">
        <f>VLOOKUP(B706,'Customers (2)'!$A$1:$F$2501,4,0)</f>
        <v>75</v>
      </c>
      <c r="K706" t="str">
        <f>VLOOKUP(B706,'Customers (2)'!$A$1:$F$2501,5,0)</f>
        <v>B</v>
      </c>
      <c r="L706" t="str">
        <f>VLOOKUP(B706,'Customers (2)'!$A$1:$F$2501,6,0)</f>
        <v>Senior</v>
      </c>
      <c r="M706" t="str">
        <f t="shared" si="43"/>
        <v>March</v>
      </c>
      <c r="N706" t="str">
        <f t="shared" si="44"/>
        <v>Tuesday</v>
      </c>
      <c r="O706" t="str">
        <f t="shared" si="45"/>
        <v>23:36:00</v>
      </c>
      <c r="P706">
        <f t="shared" si="46"/>
        <v>23</v>
      </c>
      <c r="Q706" t="str">
        <f>VLOOKUP(B706,'Analysis 1.3'!$AA$1:$AF$1454,5,FALSE)</f>
        <v>Repeat</v>
      </c>
      <c r="R706" t="str">
        <f>VLOOKUP(B706,'Analysis 1.3'!$AA$1:$AF$1454,6,FALSE)</f>
        <v>Passive</v>
      </c>
      <c r="S706">
        <f>VLOOKUP(B706,'Analysis 1.3'!$AA$1:$AF$1454,4,FALSE)</f>
        <v>130.00555555555184</v>
      </c>
    </row>
    <row r="707" spans="1:19" x14ac:dyDescent="0.3">
      <c r="A707">
        <v>1182819</v>
      </c>
      <c r="B707">
        <v>562</v>
      </c>
      <c r="C707" s="1" t="s">
        <v>106</v>
      </c>
      <c r="D707" s="3">
        <v>45161.976388888892</v>
      </c>
      <c r="E707" t="s">
        <v>191</v>
      </c>
      <c r="F707" t="s">
        <v>90</v>
      </c>
      <c r="G707">
        <v>7031</v>
      </c>
      <c r="H707" t="str">
        <f>VLOOKUP(B707,'Customers (2)'!$A$1:$F$2501,2,0)</f>
        <v>Singapore</v>
      </c>
      <c r="I707" t="str">
        <f>VLOOKUP(B707,'Customers (2)'!$A$1:$F$2501,3,0)</f>
        <v>F</v>
      </c>
      <c r="J707">
        <f>VLOOKUP(B707,'Customers (2)'!$A$1:$F$2501,4,0)</f>
        <v>75</v>
      </c>
      <c r="K707" t="str">
        <f>VLOOKUP(B707,'Customers (2)'!$A$1:$F$2501,5,0)</f>
        <v>B</v>
      </c>
      <c r="L707" t="str">
        <f>VLOOKUP(B707,'Customers (2)'!$A$1:$F$2501,6,0)</f>
        <v>Senior</v>
      </c>
      <c r="M707" t="str">
        <f t="shared" ref="M707:M770" si="47">TEXT(D707,"MMMM")</f>
        <v>August</v>
      </c>
      <c r="N707" t="str">
        <f t="shared" ref="N707:N770" si="48">TEXT(D707,"dddd")</f>
        <v>Wednesday</v>
      </c>
      <c r="O707" t="str">
        <f t="shared" ref="O707:O770" si="49">TEXT(D707,"HH:mm:ss")</f>
        <v>23:26:00</v>
      </c>
      <c r="P707">
        <f t="shared" ref="P707:P770" si="50">HOUR(D707)</f>
        <v>23</v>
      </c>
      <c r="Q707" t="str">
        <f>VLOOKUP(B707,'Analysis 1.3'!$AA$1:$AF$1454,5,FALSE)</f>
        <v>Repeat</v>
      </c>
      <c r="R707" t="str">
        <f>VLOOKUP(B707,'Analysis 1.3'!$AA$1:$AF$1454,6,FALSE)</f>
        <v>Passive</v>
      </c>
      <c r="S707">
        <f>VLOOKUP(B707,'Analysis 1.3'!$AA$1:$AF$1454,4,FALSE)</f>
        <v>130.00555555555184</v>
      </c>
    </row>
    <row r="708" spans="1:19" x14ac:dyDescent="0.3">
      <c r="A708">
        <v>11114</v>
      </c>
      <c r="B708">
        <v>563</v>
      </c>
      <c r="C708" s="1" t="s">
        <v>100</v>
      </c>
      <c r="D708" s="2">
        <v>45002.969444444447</v>
      </c>
      <c r="E708" t="s">
        <v>98</v>
      </c>
      <c r="F708" t="s">
        <v>4</v>
      </c>
      <c r="G708">
        <v>6371</v>
      </c>
      <c r="H708" t="str">
        <f>VLOOKUP(B708,'Customers (2)'!$A$1:$F$2501,2,0)</f>
        <v>France</v>
      </c>
      <c r="I708" t="str">
        <f>VLOOKUP(B708,'Customers (2)'!$A$1:$F$2501,3,0)</f>
        <v>F</v>
      </c>
      <c r="J708">
        <f>VLOOKUP(B708,'Customers (2)'!$A$1:$F$2501,4,0)</f>
        <v>80</v>
      </c>
      <c r="K708" t="str">
        <f>VLOOKUP(B708,'Customers (2)'!$A$1:$F$2501,5,0)</f>
        <v>B</v>
      </c>
      <c r="L708" t="str">
        <f>VLOOKUP(B708,'Customers (2)'!$A$1:$F$2501,6,0)</f>
        <v>Senior</v>
      </c>
      <c r="M708" t="str">
        <f t="shared" si="47"/>
        <v>March</v>
      </c>
      <c r="N708" t="str">
        <f t="shared" si="48"/>
        <v>Friday</v>
      </c>
      <c r="O708" t="str">
        <f t="shared" si="49"/>
        <v>23:16:00</v>
      </c>
      <c r="P708">
        <f t="shared" si="50"/>
        <v>23</v>
      </c>
      <c r="Q708" t="str">
        <f>VLOOKUP(B708,'Analysis 1.3'!$AA$1:$AF$1454,5,FALSE)</f>
        <v>One time</v>
      </c>
      <c r="R708" t="str">
        <f>VLOOKUP(B708,'Analysis 1.3'!$AA$1:$AF$1454,6,FALSE)</f>
        <v>Lost</v>
      </c>
      <c r="S708">
        <f>VLOOKUP(B708,'Analysis 1.3'!$AA$1:$AF$1454,4,FALSE)</f>
        <v>289.01249999999709</v>
      </c>
    </row>
    <row r="709" spans="1:19" x14ac:dyDescent="0.3">
      <c r="A709">
        <v>491960</v>
      </c>
      <c r="B709">
        <v>564</v>
      </c>
      <c r="C709" s="1" t="s">
        <v>99</v>
      </c>
      <c r="D709" s="2">
        <v>45117.005555555559</v>
      </c>
      <c r="E709" t="s">
        <v>96</v>
      </c>
      <c r="F709" t="s">
        <v>27</v>
      </c>
      <c r="G709">
        <v>1650</v>
      </c>
      <c r="H709" t="str">
        <f>VLOOKUP(B709,'Customers (2)'!$A$1:$F$2501,2,0)</f>
        <v>USA</v>
      </c>
      <c r="I709" t="str">
        <f>VLOOKUP(B709,'Customers (2)'!$A$1:$F$2501,3,0)</f>
        <v>F</v>
      </c>
      <c r="J709">
        <f>VLOOKUP(B709,'Customers (2)'!$A$1:$F$2501,4,0)</f>
        <v>83</v>
      </c>
      <c r="K709" t="str">
        <f>VLOOKUP(B709,'Customers (2)'!$A$1:$F$2501,5,0)</f>
        <v>B</v>
      </c>
      <c r="L709" t="str">
        <f>VLOOKUP(B709,'Customers (2)'!$A$1:$F$2501,6,0)</f>
        <v>Senior</v>
      </c>
      <c r="M709" t="str">
        <f t="shared" si="47"/>
        <v>July</v>
      </c>
      <c r="N709" t="str">
        <f t="shared" si="48"/>
        <v>Monday</v>
      </c>
      <c r="O709" t="str">
        <f t="shared" si="49"/>
        <v>00:08:00</v>
      </c>
      <c r="P709">
        <f t="shared" si="50"/>
        <v>0</v>
      </c>
      <c r="Q709" t="str">
        <f>VLOOKUP(B709,'Analysis 1.3'!$AA$1:$AF$1454,5,FALSE)</f>
        <v>Repeat</v>
      </c>
      <c r="R709" t="str">
        <f>VLOOKUP(B709,'Analysis 1.3'!$AA$1:$AF$1454,6,FALSE)</f>
        <v>Passive</v>
      </c>
      <c r="S709">
        <f>VLOOKUP(B709,'Analysis 1.3'!$AA$1:$AF$1454,4,FALSE)</f>
        <v>174.97638888888469</v>
      </c>
    </row>
    <row r="710" spans="1:19" x14ac:dyDescent="0.3">
      <c r="A710">
        <v>1605731</v>
      </c>
      <c r="B710">
        <v>564</v>
      </c>
      <c r="C710" s="1" t="s">
        <v>99</v>
      </c>
      <c r="D710" s="3">
        <v>45101.001388888886</v>
      </c>
      <c r="E710" t="s">
        <v>191</v>
      </c>
      <c r="F710" t="s">
        <v>16</v>
      </c>
      <c r="G710">
        <v>6271</v>
      </c>
      <c r="H710" t="str">
        <f>VLOOKUP(B710,'Customers (2)'!$A$1:$F$2501,2,0)</f>
        <v>USA</v>
      </c>
      <c r="I710" t="str">
        <f>VLOOKUP(B710,'Customers (2)'!$A$1:$F$2501,3,0)</f>
        <v>F</v>
      </c>
      <c r="J710">
        <f>VLOOKUP(B710,'Customers (2)'!$A$1:$F$2501,4,0)</f>
        <v>83</v>
      </c>
      <c r="K710" t="str">
        <f>VLOOKUP(B710,'Customers (2)'!$A$1:$F$2501,5,0)</f>
        <v>B</v>
      </c>
      <c r="L710" t="str">
        <f>VLOOKUP(B710,'Customers (2)'!$A$1:$F$2501,6,0)</f>
        <v>Senior</v>
      </c>
      <c r="M710" t="str">
        <f t="shared" si="47"/>
        <v>June</v>
      </c>
      <c r="N710" t="str">
        <f t="shared" si="48"/>
        <v>Saturday</v>
      </c>
      <c r="O710" t="str">
        <f t="shared" si="49"/>
        <v>00:02:00</v>
      </c>
      <c r="P710">
        <f t="shared" si="50"/>
        <v>0</v>
      </c>
      <c r="Q710" t="str">
        <f>VLOOKUP(B710,'Analysis 1.3'!$AA$1:$AF$1454,5,FALSE)</f>
        <v>Repeat</v>
      </c>
      <c r="R710" t="str">
        <f>VLOOKUP(B710,'Analysis 1.3'!$AA$1:$AF$1454,6,FALSE)</f>
        <v>Passive</v>
      </c>
      <c r="S710">
        <f>VLOOKUP(B710,'Analysis 1.3'!$AA$1:$AF$1454,4,FALSE)</f>
        <v>174.97638888888469</v>
      </c>
    </row>
    <row r="711" spans="1:19" x14ac:dyDescent="0.3">
      <c r="A711">
        <v>385361</v>
      </c>
      <c r="B711">
        <v>565</v>
      </c>
      <c r="C711" s="1" t="s">
        <v>100</v>
      </c>
      <c r="D711" s="2">
        <v>45249.974999999999</v>
      </c>
      <c r="E711" t="s">
        <v>97</v>
      </c>
      <c r="F711" t="s">
        <v>59</v>
      </c>
      <c r="G711">
        <v>9005</v>
      </c>
      <c r="H711" t="str">
        <f>VLOOKUP(B711,'Customers (2)'!$A$1:$F$2501,2,0)</f>
        <v>France</v>
      </c>
      <c r="I711" t="str">
        <f>VLOOKUP(B711,'Customers (2)'!$A$1:$F$2501,3,0)</f>
        <v>M</v>
      </c>
      <c r="J711">
        <f>VLOOKUP(B711,'Customers (2)'!$A$1:$F$2501,4,0)</f>
        <v>62</v>
      </c>
      <c r="K711" t="str">
        <f>VLOOKUP(B711,'Customers (2)'!$A$1:$F$2501,5,0)</f>
        <v>B</v>
      </c>
      <c r="L711" t="str">
        <f>VLOOKUP(B711,'Customers (2)'!$A$1:$F$2501,6,0)</f>
        <v>Senior</v>
      </c>
      <c r="M711" t="str">
        <f t="shared" si="47"/>
        <v>November</v>
      </c>
      <c r="N711" t="str">
        <f t="shared" si="48"/>
        <v>Sunday</v>
      </c>
      <c r="O711" t="str">
        <f t="shared" si="49"/>
        <v>23:24:00</v>
      </c>
      <c r="P711">
        <f t="shared" si="50"/>
        <v>23</v>
      </c>
      <c r="Q711" t="str">
        <f>VLOOKUP(B711,'Analysis 1.3'!$AA$1:$AF$1454,5,FALSE)</f>
        <v>One time</v>
      </c>
      <c r="R711" t="str">
        <f>VLOOKUP(B711,'Analysis 1.3'!$AA$1:$AF$1454,6,FALSE)</f>
        <v>Recent</v>
      </c>
      <c r="S711">
        <f>VLOOKUP(B711,'Analysis 1.3'!$AA$1:$AF$1454,4,FALSE)</f>
        <v>42.006944444445253</v>
      </c>
    </row>
    <row r="712" spans="1:19" x14ac:dyDescent="0.3">
      <c r="A712">
        <v>7615</v>
      </c>
      <c r="B712">
        <v>566</v>
      </c>
      <c r="C712" s="1" t="s">
        <v>99</v>
      </c>
      <c r="D712" s="2">
        <v>45233.990277777775</v>
      </c>
      <c r="E712" t="s">
        <v>191</v>
      </c>
      <c r="F712" t="s">
        <v>13</v>
      </c>
      <c r="G712">
        <v>8303</v>
      </c>
      <c r="H712" t="str">
        <f>VLOOKUP(B712,'Customers (2)'!$A$1:$F$2501,2,0)</f>
        <v>USA</v>
      </c>
      <c r="I712" t="str">
        <f>VLOOKUP(B712,'Customers (2)'!$A$1:$F$2501,3,0)</f>
        <v>M</v>
      </c>
      <c r="J712">
        <f>VLOOKUP(B712,'Customers (2)'!$A$1:$F$2501,4,0)</f>
        <v>74</v>
      </c>
      <c r="K712" t="str">
        <f>VLOOKUP(B712,'Customers (2)'!$A$1:$F$2501,5,0)</f>
        <v>B</v>
      </c>
      <c r="L712" t="str">
        <f>VLOOKUP(B712,'Customers (2)'!$A$1:$F$2501,6,0)</f>
        <v>Senior</v>
      </c>
      <c r="M712" t="str">
        <f t="shared" si="47"/>
        <v>November</v>
      </c>
      <c r="N712" t="str">
        <f t="shared" si="48"/>
        <v>Friday</v>
      </c>
      <c r="O712" t="str">
        <f t="shared" si="49"/>
        <v>23:46:00</v>
      </c>
      <c r="P712">
        <f t="shared" si="50"/>
        <v>23</v>
      </c>
      <c r="Q712" t="str">
        <f>VLOOKUP(B712,'Analysis 1.3'!$AA$1:$AF$1454,5,FALSE)</f>
        <v>One time</v>
      </c>
      <c r="R712" t="str">
        <f>VLOOKUP(B712,'Analysis 1.3'!$AA$1:$AF$1454,6,FALSE)</f>
        <v>Recent</v>
      </c>
      <c r="S712">
        <f>VLOOKUP(B712,'Analysis 1.3'!$AA$1:$AF$1454,4,FALSE)</f>
        <v>57.991666666668607</v>
      </c>
    </row>
    <row r="713" spans="1:19" x14ac:dyDescent="0.3">
      <c r="A713">
        <v>950100</v>
      </c>
      <c r="B713">
        <v>567</v>
      </c>
      <c r="C713" s="1" t="s">
        <v>101</v>
      </c>
      <c r="D713" s="3">
        <v>45267.965277777781</v>
      </c>
      <c r="E713" t="s">
        <v>98</v>
      </c>
      <c r="F713" t="s">
        <v>87</v>
      </c>
      <c r="G713">
        <v>4903</v>
      </c>
      <c r="H713" t="str">
        <f>VLOOKUP(B713,'Customers (2)'!$A$1:$F$2501,2,0)</f>
        <v>Australia</v>
      </c>
      <c r="I713" t="str">
        <f>VLOOKUP(B713,'Customers (2)'!$A$1:$F$2501,3,0)</f>
        <v>M</v>
      </c>
      <c r="J713">
        <f>VLOOKUP(B713,'Customers (2)'!$A$1:$F$2501,4,0)</f>
        <v>37</v>
      </c>
      <c r="K713" t="str">
        <f>VLOOKUP(B713,'Customers (2)'!$A$1:$F$2501,5,0)</f>
        <v>B</v>
      </c>
      <c r="L713" t="str">
        <f>VLOOKUP(B713,'Customers (2)'!$A$1:$F$2501,6,0)</f>
        <v>Middle</v>
      </c>
      <c r="M713" t="str">
        <f t="shared" si="47"/>
        <v>December</v>
      </c>
      <c r="N713" t="str">
        <f t="shared" si="48"/>
        <v>Thursday</v>
      </c>
      <c r="O713" t="str">
        <f t="shared" si="49"/>
        <v>23:10:00</v>
      </c>
      <c r="P713">
        <f t="shared" si="50"/>
        <v>23</v>
      </c>
      <c r="Q713" t="str">
        <f>VLOOKUP(B713,'Analysis 1.3'!$AA$1:$AF$1454,5,FALSE)</f>
        <v>Repeat</v>
      </c>
      <c r="R713" t="str">
        <f>VLOOKUP(B713,'Analysis 1.3'!$AA$1:$AF$1454,6,FALSE)</f>
        <v>Recent</v>
      </c>
      <c r="S713">
        <f>VLOOKUP(B713,'Analysis 1.3'!$AA$1:$AF$1454,4,FALSE)</f>
        <v>24.016666666662786</v>
      </c>
    </row>
    <row r="714" spans="1:19" x14ac:dyDescent="0.3">
      <c r="A714">
        <v>1682358</v>
      </c>
      <c r="B714">
        <v>567</v>
      </c>
      <c r="C714" s="1" t="s">
        <v>101</v>
      </c>
      <c r="D714" s="3">
        <v>45012.97152777778</v>
      </c>
      <c r="E714" t="s">
        <v>98</v>
      </c>
      <c r="F714" t="s">
        <v>63</v>
      </c>
      <c r="G714">
        <v>4540</v>
      </c>
      <c r="H714" t="str">
        <f>VLOOKUP(B714,'Customers (2)'!$A$1:$F$2501,2,0)</f>
        <v>Australia</v>
      </c>
      <c r="I714" t="str">
        <f>VLOOKUP(B714,'Customers (2)'!$A$1:$F$2501,3,0)</f>
        <v>M</v>
      </c>
      <c r="J714">
        <f>VLOOKUP(B714,'Customers (2)'!$A$1:$F$2501,4,0)</f>
        <v>37</v>
      </c>
      <c r="K714" t="str">
        <f>VLOOKUP(B714,'Customers (2)'!$A$1:$F$2501,5,0)</f>
        <v>B</v>
      </c>
      <c r="L714" t="str">
        <f>VLOOKUP(B714,'Customers (2)'!$A$1:$F$2501,6,0)</f>
        <v>Middle</v>
      </c>
      <c r="M714" t="str">
        <f t="shared" si="47"/>
        <v>March</v>
      </c>
      <c r="N714" t="str">
        <f t="shared" si="48"/>
        <v>Monday</v>
      </c>
      <c r="O714" t="str">
        <f t="shared" si="49"/>
        <v>23:19:00</v>
      </c>
      <c r="P714">
        <f t="shared" si="50"/>
        <v>23</v>
      </c>
      <c r="Q714" t="str">
        <f>VLOOKUP(B714,'Analysis 1.3'!$AA$1:$AF$1454,5,FALSE)</f>
        <v>Repeat</v>
      </c>
      <c r="R714" t="str">
        <f>VLOOKUP(B714,'Analysis 1.3'!$AA$1:$AF$1454,6,FALSE)</f>
        <v>Recent</v>
      </c>
      <c r="S714">
        <f>VLOOKUP(B714,'Analysis 1.3'!$AA$1:$AF$1454,4,FALSE)</f>
        <v>24.016666666662786</v>
      </c>
    </row>
    <row r="715" spans="1:19" x14ac:dyDescent="0.3">
      <c r="A715">
        <v>571764</v>
      </c>
      <c r="B715">
        <v>568</v>
      </c>
      <c r="C715" s="1" t="s">
        <v>100</v>
      </c>
      <c r="D715" s="2">
        <v>45146.008333333331</v>
      </c>
      <c r="E715" t="s">
        <v>96</v>
      </c>
      <c r="F715" t="s">
        <v>34</v>
      </c>
      <c r="G715">
        <v>1895</v>
      </c>
      <c r="H715" t="str">
        <f>VLOOKUP(B715,'Customers (2)'!$A$1:$F$2501,2,0)</f>
        <v>France</v>
      </c>
      <c r="I715" t="str">
        <f>VLOOKUP(B715,'Customers (2)'!$A$1:$F$2501,3,0)</f>
        <v>F</v>
      </c>
      <c r="J715">
        <f>VLOOKUP(B715,'Customers (2)'!$A$1:$F$2501,4,0)</f>
        <v>82</v>
      </c>
      <c r="K715" t="str">
        <f>VLOOKUP(B715,'Customers (2)'!$A$1:$F$2501,5,0)</f>
        <v>B</v>
      </c>
      <c r="L715" t="str">
        <f>VLOOKUP(B715,'Customers (2)'!$A$1:$F$2501,6,0)</f>
        <v>Senior</v>
      </c>
      <c r="M715" t="str">
        <f t="shared" si="47"/>
        <v>August</v>
      </c>
      <c r="N715" t="str">
        <f t="shared" si="48"/>
        <v>Tuesday</v>
      </c>
      <c r="O715" t="str">
        <f t="shared" si="49"/>
        <v>00:12:00</v>
      </c>
      <c r="P715">
        <f t="shared" si="50"/>
        <v>0</v>
      </c>
      <c r="Q715" t="str">
        <f>VLOOKUP(B715,'Analysis 1.3'!$AA$1:$AF$1454,5,FALSE)</f>
        <v>One time</v>
      </c>
      <c r="R715" t="str">
        <f>VLOOKUP(B715,'Analysis 1.3'!$AA$1:$AF$1454,6,FALSE)</f>
        <v>Passive</v>
      </c>
      <c r="S715">
        <f>VLOOKUP(B715,'Analysis 1.3'!$AA$1:$AF$1454,4,FALSE)</f>
        <v>145.9736111111124</v>
      </c>
    </row>
    <row r="716" spans="1:19" x14ac:dyDescent="0.3">
      <c r="A716">
        <v>740564</v>
      </c>
      <c r="B716">
        <v>569</v>
      </c>
      <c r="C716" s="1" t="s">
        <v>99</v>
      </c>
      <c r="D716" s="3">
        <v>44970.033333333333</v>
      </c>
      <c r="E716" t="s">
        <v>191</v>
      </c>
      <c r="F716" t="s">
        <v>24</v>
      </c>
      <c r="G716">
        <v>1398</v>
      </c>
      <c r="H716" t="str">
        <f>VLOOKUP(B716,'Customers (2)'!$A$1:$F$2501,2,0)</f>
        <v>USA</v>
      </c>
      <c r="I716" t="str">
        <f>VLOOKUP(B716,'Customers (2)'!$A$1:$F$2501,3,0)</f>
        <v>M</v>
      </c>
      <c r="J716">
        <f>VLOOKUP(B716,'Customers (2)'!$A$1:$F$2501,4,0)</f>
        <v>62</v>
      </c>
      <c r="K716" t="str">
        <f>VLOOKUP(B716,'Customers (2)'!$A$1:$F$2501,5,0)</f>
        <v>B</v>
      </c>
      <c r="L716" t="str">
        <f>VLOOKUP(B716,'Customers (2)'!$A$1:$F$2501,6,0)</f>
        <v>Senior</v>
      </c>
      <c r="M716" t="str">
        <f t="shared" si="47"/>
        <v>February</v>
      </c>
      <c r="N716" t="str">
        <f t="shared" si="48"/>
        <v>Monday</v>
      </c>
      <c r="O716" t="str">
        <f t="shared" si="49"/>
        <v>00:48:00</v>
      </c>
      <c r="P716">
        <f t="shared" si="50"/>
        <v>0</v>
      </c>
      <c r="Q716" t="str">
        <f>VLOOKUP(B716,'Analysis 1.3'!$AA$1:$AF$1454,5,FALSE)</f>
        <v>Repeat</v>
      </c>
      <c r="R716" t="str">
        <f>VLOOKUP(B716,'Analysis 1.3'!$AA$1:$AF$1454,6,FALSE)</f>
        <v>Lost</v>
      </c>
      <c r="S716">
        <f>VLOOKUP(B716,'Analysis 1.3'!$AA$1:$AF$1454,4,FALSE)</f>
        <v>273.0090277777781</v>
      </c>
    </row>
    <row r="717" spans="1:19" x14ac:dyDescent="0.3">
      <c r="A717">
        <v>858083</v>
      </c>
      <c r="B717">
        <v>569</v>
      </c>
      <c r="C717" s="1" t="s">
        <v>99</v>
      </c>
      <c r="D717" s="3">
        <v>45004.017361111109</v>
      </c>
      <c r="E717" t="s">
        <v>98</v>
      </c>
      <c r="F717" t="s">
        <v>81</v>
      </c>
      <c r="G717">
        <v>5575</v>
      </c>
      <c r="H717" t="str">
        <f>VLOOKUP(B717,'Customers (2)'!$A$1:$F$2501,2,0)</f>
        <v>USA</v>
      </c>
      <c r="I717" t="str">
        <f>VLOOKUP(B717,'Customers (2)'!$A$1:$F$2501,3,0)</f>
        <v>M</v>
      </c>
      <c r="J717">
        <f>VLOOKUP(B717,'Customers (2)'!$A$1:$F$2501,4,0)</f>
        <v>62</v>
      </c>
      <c r="K717" t="str">
        <f>VLOOKUP(B717,'Customers (2)'!$A$1:$F$2501,5,0)</f>
        <v>B</v>
      </c>
      <c r="L717" t="str">
        <f>VLOOKUP(B717,'Customers (2)'!$A$1:$F$2501,6,0)</f>
        <v>Senior</v>
      </c>
      <c r="M717" t="str">
        <f t="shared" si="47"/>
        <v>March</v>
      </c>
      <c r="N717" t="str">
        <f t="shared" si="48"/>
        <v>Sunday</v>
      </c>
      <c r="O717" t="str">
        <f t="shared" si="49"/>
        <v>00:25:00</v>
      </c>
      <c r="P717">
        <f t="shared" si="50"/>
        <v>0</v>
      </c>
      <c r="Q717" t="str">
        <f>VLOOKUP(B717,'Analysis 1.3'!$AA$1:$AF$1454,5,FALSE)</f>
        <v>Repeat</v>
      </c>
      <c r="R717" t="str">
        <f>VLOOKUP(B717,'Analysis 1.3'!$AA$1:$AF$1454,6,FALSE)</f>
        <v>Lost</v>
      </c>
      <c r="S717">
        <f>VLOOKUP(B717,'Analysis 1.3'!$AA$1:$AF$1454,4,FALSE)</f>
        <v>273.0090277777781</v>
      </c>
    </row>
    <row r="718" spans="1:19" x14ac:dyDescent="0.3">
      <c r="A718">
        <v>1407976</v>
      </c>
      <c r="B718">
        <v>569</v>
      </c>
      <c r="C718" s="1" t="s">
        <v>99</v>
      </c>
      <c r="D718" s="3">
        <v>45018.972916666666</v>
      </c>
      <c r="E718" t="s">
        <v>96</v>
      </c>
      <c r="F718" t="s">
        <v>36</v>
      </c>
      <c r="G718">
        <v>8751</v>
      </c>
      <c r="H718" t="str">
        <f>VLOOKUP(B718,'Customers (2)'!$A$1:$F$2501,2,0)</f>
        <v>USA</v>
      </c>
      <c r="I718" t="str">
        <f>VLOOKUP(B718,'Customers (2)'!$A$1:$F$2501,3,0)</f>
        <v>M</v>
      </c>
      <c r="J718">
        <f>VLOOKUP(B718,'Customers (2)'!$A$1:$F$2501,4,0)</f>
        <v>62</v>
      </c>
      <c r="K718" t="str">
        <f>VLOOKUP(B718,'Customers (2)'!$A$1:$F$2501,5,0)</f>
        <v>B</v>
      </c>
      <c r="L718" t="str">
        <f>VLOOKUP(B718,'Customers (2)'!$A$1:$F$2501,6,0)</f>
        <v>Senior</v>
      </c>
      <c r="M718" t="str">
        <f t="shared" si="47"/>
        <v>April</v>
      </c>
      <c r="N718" t="str">
        <f t="shared" si="48"/>
        <v>Sunday</v>
      </c>
      <c r="O718" t="str">
        <f t="shared" si="49"/>
        <v>23:21:00</v>
      </c>
      <c r="P718">
        <f t="shared" si="50"/>
        <v>23</v>
      </c>
      <c r="Q718" t="str">
        <f>VLOOKUP(B718,'Analysis 1.3'!$AA$1:$AF$1454,5,FALSE)</f>
        <v>Repeat</v>
      </c>
      <c r="R718" t="str">
        <f>VLOOKUP(B718,'Analysis 1.3'!$AA$1:$AF$1454,6,FALSE)</f>
        <v>Lost</v>
      </c>
      <c r="S718">
        <f>VLOOKUP(B718,'Analysis 1.3'!$AA$1:$AF$1454,4,FALSE)</f>
        <v>273.0090277777781</v>
      </c>
    </row>
    <row r="719" spans="1:19" x14ac:dyDescent="0.3">
      <c r="A719">
        <v>182299</v>
      </c>
      <c r="B719">
        <v>570</v>
      </c>
      <c r="C719" s="1" t="s">
        <v>113</v>
      </c>
      <c r="D719" s="2">
        <v>45212.022916666669</v>
      </c>
      <c r="E719" t="s">
        <v>97</v>
      </c>
      <c r="F719" t="s">
        <v>27</v>
      </c>
      <c r="G719">
        <v>2238</v>
      </c>
      <c r="H719" t="str">
        <f>VLOOKUP(B719,'Customers (2)'!$A$1:$F$2501,2,0)</f>
        <v>India</v>
      </c>
      <c r="I719" t="str">
        <f>VLOOKUP(B719,'Customers (2)'!$A$1:$F$2501,3,0)</f>
        <v>F</v>
      </c>
      <c r="J719">
        <f>VLOOKUP(B719,'Customers (2)'!$A$1:$F$2501,4,0)</f>
        <v>66</v>
      </c>
      <c r="K719" t="str">
        <f>VLOOKUP(B719,'Customers (2)'!$A$1:$F$2501,5,0)</f>
        <v>B</v>
      </c>
      <c r="L719" t="str">
        <f>VLOOKUP(B719,'Customers (2)'!$A$1:$F$2501,6,0)</f>
        <v>Senior</v>
      </c>
      <c r="M719" t="str">
        <f t="shared" si="47"/>
        <v>October</v>
      </c>
      <c r="N719" t="str">
        <f t="shared" si="48"/>
        <v>Friday</v>
      </c>
      <c r="O719" t="str">
        <f t="shared" si="49"/>
        <v>00:33:00</v>
      </c>
      <c r="P719">
        <f t="shared" si="50"/>
        <v>0</v>
      </c>
      <c r="Q719" t="str">
        <f>VLOOKUP(B719,'Analysis 1.3'!$AA$1:$AF$1454,5,FALSE)</f>
        <v>One time</v>
      </c>
      <c r="R719" t="str">
        <f>VLOOKUP(B719,'Analysis 1.3'!$AA$1:$AF$1454,6,FALSE)</f>
        <v>Recent</v>
      </c>
      <c r="S719">
        <f>VLOOKUP(B719,'Analysis 1.3'!$AA$1:$AF$1454,4,FALSE)</f>
        <v>79.959027777775191</v>
      </c>
    </row>
    <row r="720" spans="1:19" x14ac:dyDescent="0.3">
      <c r="A720">
        <v>69722</v>
      </c>
      <c r="B720">
        <v>571</v>
      </c>
      <c r="C720" s="1" t="s">
        <v>102</v>
      </c>
      <c r="D720" s="2">
        <v>45174.040277777778</v>
      </c>
      <c r="E720" t="s">
        <v>98</v>
      </c>
      <c r="F720" t="s">
        <v>32</v>
      </c>
      <c r="G720">
        <v>1269</v>
      </c>
      <c r="H720" t="str">
        <f>VLOOKUP(B720,'Customers (2)'!$A$1:$F$2501,2,0)</f>
        <v>Finland</v>
      </c>
      <c r="I720" t="str">
        <f>VLOOKUP(B720,'Customers (2)'!$A$1:$F$2501,3,0)</f>
        <v>F</v>
      </c>
      <c r="J720">
        <f>VLOOKUP(B720,'Customers (2)'!$A$1:$F$2501,4,0)</f>
        <v>88</v>
      </c>
      <c r="K720" t="str">
        <f>VLOOKUP(B720,'Customers (2)'!$A$1:$F$2501,5,0)</f>
        <v>B</v>
      </c>
      <c r="L720" t="str">
        <f>VLOOKUP(B720,'Customers (2)'!$A$1:$F$2501,6,0)</f>
        <v>Senior</v>
      </c>
      <c r="M720" t="str">
        <f t="shared" si="47"/>
        <v>September</v>
      </c>
      <c r="N720" t="str">
        <f t="shared" si="48"/>
        <v>Tuesday</v>
      </c>
      <c r="O720" t="str">
        <f t="shared" si="49"/>
        <v>00:58:00</v>
      </c>
      <c r="P720">
        <f t="shared" si="50"/>
        <v>0</v>
      </c>
      <c r="Q720" t="str">
        <f>VLOOKUP(B720,'Analysis 1.3'!$AA$1:$AF$1454,5,FALSE)</f>
        <v>One time</v>
      </c>
      <c r="R720" t="str">
        <f>VLOOKUP(B720,'Analysis 1.3'!$AA$1:$AF$1454,6,FALSE)</f>
        <v>Passive</v>
      </c>
      <c r="S720">
        <f>VLOOKUP(B720,'Analysis 1.3'!$AA$1:$AF$1454,4,FALSE)</f>
        <v>117.9416666666657</v>
      </c>
    </row>
    <row r="721" spans="1:19" x14ac:dyDescent="0.3">
      <c r="A721">
        <v>583129</v>
      </c>
      <c r="B721">
        <v>575</v>
      </c>
      <c r="C721" s="1" t="s">
        <v>113</v>
      </c>
      <c r="D721" s="2">
        <v>45248.953472222223</v>
      </c>
      <c r="E721" t="s">
        <v>191</v>
      </c>
      <c r="F721" t="s">
        <v>11</v>
      </c>
      <c r="G721">
        <v>7035</v>
      </c>
      <c r="H721" t="str">
        <f>VLOOKUP(B721,'Customers (2)'!$A$1:$F$2501,2,0)</f>
        <v>India</v>
      </c>
      <c r="I721" t="str">
        <f>VLOOKUP(B721,'Customers (2)'!$A$1:$F$2501,3,0)</f>
        <v>F</v>
      </c>
      <c r="J721">
        <f>VLOOKUP(B721,'Customers (2)'!$A$1:$F$2501,4,0)</f>
        <v>85</v>
      </c>
      <c r="K721" t="str">
        <f>VLOOKUP(B721,'Customers (2)'!$A$1:$F$2501,5,0)</f>
        <v>B</v>
      </c>
      <c r="L721" t="str">
        <f>VLOOKUP(B721,'Customers (2)'!$A$1:$F$2501,6,0)</f>
        <v>Senior</v>
      </c>
      <c r="M721" t="str">
        <f t="shared" si="47"/>
        <v>November</v>
      </c>
      <c r="N721" t="str">
        <f t="shared" si="48"/>
        <v>Saturday</v>
      </c>
      <c r="O721" t="str">
        <f t="shared" si="49"/>
        <v>22:53:00</v>
      </c>
      <c r="P721">
        <f t="shared" si="50"/>
        <v>22</v>
      </c>
      <c r="Q721" t="str">
        <f>VLOOKUP(B721,'Analysis 1.3'!$AA$1:$AF$1454,5,FALSE)</f>
        <v>Repeat</v>
      </c>
      <c r="R721" t="str">
        <f>VLOOKUP(B721,'Analysis 1.3'!$AA$1:$AF$1454,6,FALSE)</f>
        <v>Recent</v>
      </c>
      <c r="S721">
        <f>VLOOKUP(B721,'Analysis 1.3'!$AA$1:$AF$1454,4,FALSE)</f>
        <v>24.900000000001455</v>
      </c>
    </row>
    <row r="722" spans="1:19" x14ac:dyDescent="0.3">
      <c r="A722">
        <v>1020737</v>
      </c>
      <c r="B722">
        <v>575</v>
      </c>
      <c r="C722" s="1" t="s">
        <v>113</v>
      </c>
      <c r="D722" s="3">
        <v>45267.081944444442</v>
      </c>
      <c r="E722" t="s">
        <v>97</v>
      </c>
      <c r="F722" t="s">
        <v>76</v>
      </c>
      <c r="G722">
        <v>7392</v>
      </c>
      <c r="H722" t="str">
        <f>VLOOKUP(B722,'Customers (2)'!$A$1:$F$2501,2,0)</f>
        <v>India</v>
      </c>
      <c r="I722" t="str">
        <f>VLOOKUP(B722,'Customers (2)'!$A$1:$F$2501,3,0)</f>
        <v>F</v>
      </c>
      <c r="J722">
        <f>VLOOKUP(B722,'Customers (2)'!$A$1:$F$2501,4,0)</f>
        <v>85</v>
      </c>
      <c r="K722" t="str">
        <f>VLOOKUP(B722,'Customers (2)'!$A$1:$F$2501,5,0)</f>
        <v>B</v>
      </c>
      <c r="L722" t="str">
        <f>VLOOKUP(B722,'Customers (2)'!$A$1:$F$2501,6,0)</f>
        <v>Senior</v>
      </c>
      <c r="M722" t="str">
        <f t="shared" si="47"/>
        <v>December</v>
      </c>
      <c r="N722" t="str">
        <f t="shared" si="48"/>
        <v>Thursday</v>
      </c>
      <c r="O722" t="str">
        <f t="shared" si="49"/>
        <v>01:58:00</v>
      </c>
      <c r="P722">
        <f t="shared" si="50"/>
        <v>1</v>
      </c>
      <c r="Q722" t="str">
        <f>VLOOKUP(B722,'Analysis 1.3'!$AA$1:$AF$1454,5,FALSE)</f>
        <v>Repeat</v>
      </c>
      <c r="R722" t="str">
        <f>VLOOKUP(B722,'Analysis 1.3'!$AA$1:$AF$1454,6,FALSE)</f>
        <v>Recent</v>
      </c>
      <c r="S722">
        <f>VLOOKUP(B722,'Analysis 1.3'!$AA$1:$AF$1454,4,FALSE)</f>
        <v>24.900000000001455</v>
      </c>
    </row>
    <row r="723" spans="1:19" x14ac:dyDescent="0.3">
      <c r="A723">
        <v>397428</v>
      </c>
      <c r="B723">
        <v>576</v>
      </c>
      <c r="C723" s="1" t="s">
        <v>99</v>
      </c>
      <c r="D723" s="2">
        <v>45056.961111111108</v>
      </c>
      <c r="E723" t="s">
        <v>97</v>
      </c>
      <c r="F723" t="s">
        <v>65</v>
      </c>
      <c r="G723">
        <v>1426</v>
      </c>
      <c r="H723" t="str">
        <f>VLOOKUP(B723,'Customers (2)'!$A$1:$F$2501,2,0)</f>
        <v>USA</v>
      </c>
      <c r="I723" t="str">
        <f>VLOOKUP(B723,'Customers (2)'!$A$1:$F$2501,3,0)</f>
        <v>M</v>
      </c>
      <c r="J723">
        <f>VLOOKUP(B723,'Customers (2)'!$A$1:$F$2501,4,0)</f>
        <v>47</v>
      </c>
      <c r="K723" t="str">
        <f>VLOOKUP(B723,'Customers (2)'!$A$1:$F$2501,5,0)</f>
        <v>B</v>
      </c>
      <c r="L723" t="str">
        <f>VLOOKUP(B723,'Customers (2)'!$A$1:$F$2501,6,0)</f>
        <v>Middle</v>
      </c>
      <c r="M723" t="str">
        <f t="shared" si="47"/>
        <v>May</v>
      </c>
      <c r="N723" t="str">
        <f t="shared" si="48"/>
        <v>Wednesday</v>
      </c>
      <c r="O723" t="str">
        <f t="shared" si="49"/>
        <v>23:04:00</v>
      </c>
      <c r="P723">
        <f t="shared" si="50"/>
        <v>23</v>
      </c>
      <c r="Q723" t="str">
        <f>VLOOKUP(B723,'Analysis 1.3'!$AA$1:$AF$1454,5,FALSE)</f>
        <v>Repeat</v>
      </c>
      <c r="R723" t="str">
        <f>VLOOKUP(B723,'Analysis 1.3'!$AA$1:$AF$1454,6,FALSE)</f>
        <v>Passive</v>
      </c>
      <c r="S723">
        <f>VLOOKUP(B723,'Analysis 1.3'!$AA$1:$AF$1454,4,FALSE)</f>
        <v>150.98402777777665</v>
      </c>
    </row>
    <row r="724" spans="1:19" x14ac:dyDescent="0.3">
      <c r="A724">
        <v>992007</v>
      </c>
      <c r="B724">
        <v>576</v>
      </c>
      <c r="C724" s="1" t="s">
        <v>99</v>
      </c>
      <c r="D724" s="3">
        <v>45140.997916666667</v>
      </c>
      <c r="E724" t="s">
        <v>97</v>
      </c>
      <c r="F724" t="s">
        <v>41</v>
      </c>
      <c r="G724">
        <v>839</v>
      </c>
      <c r="H724" t="str">
        <f>VLOOKUP(B724,'Customers (2)'!$A$1:$F$2501,2,0)</f>
        <v>USA</v>
      </c>
      <c r="I724" t="str">
        <f>VLOOKUP(B724,'Customers (2)'!$A$1:$F$2501,3,0)</f>
        <v>M</v>
      </c>
      <c r="J724">
        <f>VLOOKUP(B724,'Customers (2)'!$A$1:$F$2501,4,0)</f>
        <v>47</v>
      </c>
      <c r="K724" t="str">
        <f>VLOOKUP(B724,'Customers (2)'!$A$1:$F$2501,5,0)</f>
        <v>B</v>
      </c>
      <c r="L724" t="str">
        <f>VLOOKUP(B724,'Customers (2)'!$A$1:$F$2501,6,0)</f>
        <v>Middle</v>
      </c>
      <c r="M724" t="str">
        <f t="shared" si="47"/>
        <v>August</v>
      </c>
      <c r="N724" t="str">
        <f t="shared" si="48"/>
        <v>Wednesday</v>
      </c>
      <c r="O724" t="str">
        <f t="shared" si="49"/>
        <v>23:57:00</v>
      </c>
      <c r="P724">
        <f t="shared" si="50"/>
        <v>23</v>
      </c>
      <c r="Q724" t="str">
        <f>VLOOKUP(B724,'Analysis 1.3'!$AA$1:$AF$1454,5,FALSE)</f>
        <v>Repeat</v>
      </c>
      <c r="R724" t="str">
        <f>VLOOKUP(B724,'Analysis 1.3'!$AA$1:$AF$1454,6,FALSE)</f>
        <v>Passive</v>
      </c>
      <c r="S724">
        <f>VLOOKUP(B724,'Analysis 1.3'!$AA$1:$AF$1454,4,FALSE)</f>
        <v>150.98402777777665</v>
      </c>
    </row>
    <row r="725" spans="1:19" x14ac:dyDescent="0.3">
      <c r="A725">
        <v>483229</v>
      </c>
      <c r="B725">
        <v>577</v>
      </c>
      <c r="C725" s="1" t="s">
        <v>100</v>
      </c>
      <c r="D725" s="2">
        <v>44970.046527777777</v>
      </c>
      <c r="E725" t="s">
        <v>97</v>
      </c>
      <c r="F725" t="s">
        <v>78</v>
      </c>
      <c r="G725">
        <v>1958</v>
      </c>
      <c r="H725" t="str">
        <f>VLOOKUP(B725,'Customers (2)'!$A$1:$F$2501,2,0)</f>
        <v>France</v>
      </c>
      <c r="I725" t="str">
        <f>VLOOKUP(B725,'Customers (2)'!$A$1:$F$2501,3,0)</f>
        <v>F</v>
      </c>
      <c r="J725">
        <f>VLOOKUP(B725,'Customers (2)'!$A$1:$F$2501,4,0)</f>
        <v>74</v>
      </c>
      <c r="K725" t="str">
        <f>VLOOKUP(B725,'Customers (2)'!$A$1:$F$2501,5,0)</f>
        <v>B</v>
      </c>
      <c r="L725" t="str">
        <f>VLOOKUP(B725,'Customers (2)'!$A$1:$F$2501,6,0)</f>
        <v>Senior</v>
      </c>
      <c r="M725" t="str">
        <f t="shared" si="47"/>
        <v>February</v>
      </c>
      <c r="N725" t="str">
        <f t="shared" si="48"/>
        <v>Monday</v>
      </c>
      <c r="O725" t="str">
        <f t="shared" si="49"/>
        <v>01:07:00</v>
      </c>
      <c r="P725">
        <f t="shared" si="50"/>
        <v>1</v>
      </c>
      <c r="Q725" t="str">
        <f>VLOOKUP(B725,'Analysis 1.3'!$AA$1:$AF$1454,5,FALSE)</f>
        <v>Repeat</v>
      </c>
      <c r="R725" t="str">
        <f>VLOOKUP(B725,'Analysis 1.3'!$AA$1:$AF$1454,6,FALSE)</f>
        <v>Recent</v>
      </c>
      <c r="S725">
        <f>VLOOKUP(B725,'Analysis 1.3'!$AA$1:$AF$1454,4,FALSE)</f>
        <v>58.974999999998545</v>
      </c>
    </row>
    <row r="726" spans="1:19" x14ac:dyDescent="0.3">
      <c r="A726">
        <v>1052606</v>
      </c>
      <c r="B726">
        <v>577</v>
      </c>
      <c r="C726" s="1" t="s">
        <v>100</v>
      </c>
      <c r="D726" s="3">
        <v>45233.006944444445</v>
      </c>
      <c r="E726" t="s">
        <v>97</v>
      </c>
      <c r="F726" t="s">
        <v>57</v>
      </c>
      <c r="G726">
        <v>701</v>
      </c>
      <c r="H726" t="str">
        <f>VLOOKUP(B726,'Customers (2)'!$A$1:$F$2501,2,0)</f>
        <v>France</v>
      </c>
      <c r="I726" t="str">
        <f>VLOOKUP(B726,'Customers (2)'!$A$1:$F$2501,3,0)</f>
        <v>F</v>
      </c>
      <c r="J726">
        <f>VLOOKUP(B726,'Customers (2)'!$A$1:$F$2501,4,0)</f>
        <v>74</v>
      </c>
      <c r="K726" t="str">
        <f>VLOOKUP(B726,'Customers (2)'!$A$1:$F$2501,5,0)</f>
        <v>B</v>
      </c>
      <c r="L726" t="str">
        <f>VLOOKUP(B726,'Customers (2)'!$A$1:$F$2501,6,0)</f>
        <v>Senior</v>
      </c>
      <c r="M726" t="str">
        <f t="shared" si="47"/>
        <v>November</v>
      </c>
      <c r="N726" t="str">
        <f t="shared" si="48"/>
        <v>Friday</v>
      </c>
      <c r="O726" t="str">
        <f t="shared" si="49"/>
        <v>00:10:00</v>
      </c>
      <c r="P726">
        <f t="shared" si="50"/>
        <v>0</v>
      </c>
      <c r="Q726" t="str">
        <f>VLOOKUP(B726,'Analysis 1.3'!$AA$1:$AF$1454,5,FALSE)</f>
        <v>Repeat</v>
      </c>
      <c r="R726" t="str">
        <f>VLOOKUP(B726,'Analysis 1.3'!$AA$1:$AF$1454,6,FALSE)</f>
        <v>Recent</v>
      </c>
      <c r="S726">
        <f>VLOOKUP(B726,'Analysis 1.3'!$AA$1:$AF$1454,4,FALSE)</f>
        <v>58.974999999998545</v>
      </c>
    </row>
    <row r="727" spans="1:19" x14ac:dyDescent="0.3">
      <c r="A727">
        <v>721053</v>
      </c>
      <c r="B727">
        <v>579</v>
      </c>
      <c r="C727" s="1" t="s">
        <v>99</v>
      </c>
      <c r="D727" s="3">
        <v>45039.002083333333</v>
      </c>
      <c r="E727" t="s">
        <v>96</v>
      </c>
      <c r="F727" t="s">
        <v>39</v>
      </c>
      <c r="G727">
        <v>5093</v>
      </c>
      <c r="H727" t="str">
        <f>VLOOKUP(B727,'Customers (2)'!$A$1:$F$2501,2,0)</f>
        <v>USA</v>
      </c>
      <c r="I727" t="str">
        <f>VLOOKUP(B727,'Customers (2)'!$A$1:$F$2501,3,0)</f>
        <v>F</v>
      </c>
      <c r="J727">
        <f>VLOOKUP(B727,'Customers (2)'!$A$1:$F$2501,4,0)</f>
        <v>62</v>
      </c>
      <c r="K727" t="str">
        <f>VLOOKUP(B727,'Customers (2)'!$A$1:$F$2501,5,0)</f>
        <v>B</v>
      </c>
      <c r="L727" t="str">
        <f>VLOOKUP(B727,'Customers (2)'!$A$1:$F$2501,6,0)</f>
        <v>Senior</v>
      </c>
      <c r="M727" t="str">
        <f t="shared" si="47"/>
        <v>April</v>
      </c>
      <c r="N727" t="str">
        <f t="shared" si="48"/>
        <v>Sunday</v>
      </c>
      <c r="O727" t="str">
        <f t="shared" si="49"/>
        <v>00:03:00</v>
      </c>
      <c r="P727">
        <f t="shared" si="50"/>
        <v>0</v>
      </c>
      <c r="Q727" t="str">
        <f>VLOOKUP(B727,'Analysis 1.3'!$AA$1:$AF$1454,5,FALSE)</f>
        <v>One time</v>
      </c>
      <c r="R727" t="str">
        <f>VLOOKUP(B727,'Analysis 1.3'!$AA$1:$AF$1454,6,FALSE)</f>
        <v>Lost</v>
      </c>
      <c r="S727">
        <f>VLOOKUP(B727,'Analysis 1.3'!$AA$1:$AF$1454,4,FALSE)</f>
        <v>252.97986111111095</v>
      </c>
    </row>
    <row r="728" spans="1:19" x14ac:dyDescent="0.3">
      <c r="A728">
        <v>957373</v>
      </c>
      <c r="B728">
        <v>580</v>
      </c>
      <c r="C728" s="1" t="s">
        <v>99</v>
      </c>
      <c r="D728" s="3">
        <v>45093.961805555555</v>
      </c>
      <c r="E728" t="s">
        <v>96</v>
      </c>
      <c r="F728" t="s">
        <v>24</v>
      </c>
      <c r="G728">
        <v>4659</v>
      </c>
      <c r="H728" t="str">
        <f>VLOOKUP(B728,'Customers (2)'!$A$1:$F$2501,2,0)</f>
        <v>USA</v>
      </c>
      <c r="I728" t="str">
        <f>VLOOKUP(B728,'Customers (2)'!$A$1:$F$2501,3,0)</f>
        <v>F</v>
      </c>
      <c r="J728">
        <f>VLOOKUP(B728,'Customers (2)'!$A$1:$F$2501,4,0)</f>
        <v>24</v>
      </c>
      <c r="K728" t="str">
        <f>VLOOKUP(B728,'Customers (2)'!$A$1:$F$2501,5,0)</f>
        <v>B</v>
      </c>
      <c r="L728" t="str">
        <f>VLOOKUP(B728,'Customers (2)'!$A$1:$F$2501,6,0)</f>
        <v>Young</v>
      </c>
      <c r="M728" t="str">
        <f t="shared" si="47"/>
        <v>June</v>
      </c>
      <c r="N728" t="str">
        <f t="shared" si="48"/>
        <v>Friday</v>
      </c>
      <c r="O728" t="str">
        <f t="shared" si="49"/>
        <v>23:05:00</v>
      </c>
      <c r="P728">
        <f t="shared" si="50"/>
        <v>23</v>
      </c>
      <c r="Q728" t="str">
        <f>VLOOKUP(B728,'Analysis 1.3'!$AA$1:$AF$1454,5,FALSE)</f>
        <v>One time</v>
      </c>
      <c r="R728" t="str">
        <f>VLOOKUP(B728,'Analysis 1.3'!$AA$1:$AF$1454,6,FALSE)</f>
        <v>Lost</v>
      </c>
      <c r="S728">
        <f>VLOOKUP(B728,'Analysis 1.3'!$AA$1:$AF$1454,4,FALSE)</f>
        <v>198.02013888888905</v>
      </c>
    </row>
    <row r="729" spans="1:19" x14ac:dyDescent="0.3">
      <c r="A729">
        <v>886188</v>
      </c>
      <c r="B729">
        <v>581</v>
      </c>
      <c r="C729" s="1" t="s">
        <v>99</v>
      </c>
      <c r="D729" s="3">
        <v>45202.05</v>
      </c>
      <c r="E729" t="s">
        <v>98</v>
      </c>
      <c r="F729" t="s">
        <v>76</v>
      </c>
      <c r="G729">
        <v>5000</v>
      </c>
      <c r="H729" t="str">
        <f>VLOOKUP(B729,'Customers (2)'!$A$1:$F$2501,2,0)</f>
        <v>USA</v>
      </c>
      <c r="I729" t="str">
        <f>VLOOKUP(B729,'Customers (2)'!$A$1:$F$2501,3,0)</f>
        <v>M</v>
      </c>
      <c r="J729">
        <f>VLOOKUP(B729,'Customers (2)'!$A$1:$F$2501,4,0)</f>
        <v>53</v>
      </c>
      <c r="K729" t="str">
        <f>VLOOKUP(B729,'Customers (2)'!$A$1:$F$2501,5,0)</f>
        <v>B</v>
      </c>
      <c r="L729" t="str">
        <f>VLOOKUP(B729,'Customers (2)'!$A$1:$F$2501,6,0)</f>
        <v>Middle</v>
      </c>
      <c r="M729" t="str">
        <f t="shared" si="47"/>
        <v>October</v>
      </c>
      <c r="N729" t="str">
        <f t="shared" si="48"/>
        <v>Tuesday</v>
      </c>
      <c r="O729" t="str">
        <f t="shared" si="49"/>
        <v>01:12:00</v>
      </c>
      <c r="P729">
        <f t="shared" si="50"/>
        <v>1</v>
      </c>
      <c r="Q729" t="str">
        <f>VLOOKUP(B729,'Analysis 1.3'!$AA$1:$AF$1454,5,FALSE)</f>
        <v>Repeat</v>
      </c>
      <c r="R729" t="str">
        <f>VLOOKUP(B729,'Analysis 1.3'!$AA$1:$AF$1454,6,FALSE)</f>
        <v>Recent</v>
      </c>
      <c r="S729">
        <f>VLOOKUP(B729,'Analysis 1.3'!$AA$1:$AF$1454,4,FALSE)</f>
        <v>38.01249999999709</v>
      </c>
    </row>
    <row r="730" spans="1:19" x14ac:dyDescent="0.3">
      <c r="A730">
        <v>1107821</v>
      </c>
      <c r="B730">
        <v>581</v>
      </c>
      <c r="C730" s="1" t="s">
        <v>99</v>
      </c>
      <c r="D730" s="3">
        <v>45217.017361111109</v>
      </c>
      <c r="E730" t="s">
        <v>98</v>
      </c>
      <c r="F730" t="s">
        <v>8</v>
      </c>
      <c r="G730">
        <v>3452</v>
      </c>
      <c r="H730" t="str">
        <f>VLOOKUP(B730,'Customers (2)'!$A$1:$F$2501,2,0)</f>
        <v>USA</v>
      </c>
      <c r="I730" t="str">
        <f>VLOOKUP(B730,'Customers (2)'!$A$1:$F$2501,3,0)</f>
        <v>M</v>
      </c>
      <c r="J730">
        <f>VLOOKUP(B730,'Customers (2)'!$A$1:$F$2501,4,0)</f>
        <v>53</v>
      </c>
      <c r="K730" t="str">
        <f>VLOOKUP(B730,'Customers (2)'!$A$1:$F$2501,5,0)</f>
        <v>B</v>
      </c>
      <c r="L730" t="str">
        <f>VLOOKUP(B730,'Customers (2)'!$A$1:$F$2501,6,0)</f>
        <v>Middle</v>
      </c>
      <c r="M730" t="str">
        <f t="shared" si="47"/>
        <v>October</v>
      </c>
      <c r="N730" t="str">
        <f t="shared" si="48"/>
        <v>Wednesday</v>
      </c>
      <c r="O730" t="str">
        <f t="shared" si="49"/>
        <v>00:25:00</v>
      </c>
      <c r="P730">
        <f t="shared" si="50"/>
        <v>0</v>
      </c>
      <c r="Q730" t="str">
        <f>VLOOKUP(B730,'Analysis 1.3'!$AA$1:$AF$1454,5,FALSE)</f>
        <v>Repeat</v>
      </c>
      <c r="R730" t="str">
        <f>VLOOKUP(B730,'Analysis 1.3'!$AA$1:$AF$1454,6,FALSE)</f>
        <v>Recent</v>
      </c>
      <c r="S730">
        <f>VLOOKUP(B730,'Analysis 1.3'!$AA$1:$AF$1454,4,FALSE)</f>
        <v>38.01249999999709</v>
      </c>
    </row>
    <row r="731" spans="1:19" x14ac:dyDescent="0.3">
      <c r="A731">
        <v>1273418</v>
      </c>
      <c r="B731">
        <v>581</v>
      </c>
      <c r="C731" s="1" t="s">
        <v>99</v>
      </c>
      <c r="D731" s="3">
        <v>45253.969444444447</v>
      </c>
      <c r="E731" t="s">
        <v>191</v>
      </c>
      <c r="F731" t="s">
        <v>55</v>
      </c>
      <c r="G731">
        <v>5316</v>
      </c>
      <c r="H731" t="str">
        <f>VLOOKUP(B731,'Customers (2)'!$A$1:$F$2501,2,0)</f>
        <v>USA</v>
      </c>
      <c r="I731" t="str">
        <f>VLOOKUP(B731,'Customers (2)'!$A$1:$F$2501,3,0)</f>
        <v>M</v>
      </c>
      <c r="J731">
        <f>VLOOKUP(B731,'Customers (2)'!$A$1:$F$2501,4,0)</f>
        <v>53</v>
      </c>
      <c r="K731" t="str">
        <f>VLOOKUP(B731,'Customers (2)'!$A$1:$F$2501,5,0)</f>
        <v>B</v>
      </c>
      <c r="L731" t="str">
        <f>VLOOKUP(B731,'Customers (2)'!$A$1:$F$2501,6,0)</f>
        <v>Middle</v>
      </c>
      <c r="M731" t="str">
        <f t="shared" si="47"/>
        <v>November</v>
      </c>
      <c r="N731" t="str">
        <f t="shared" si="48"/>
        <v>Thursday</v>
      </c>
      <c r="O731" t="str">
        <f t="shared" si="49"/>
        <v>23:16:00</v>
      </c>
      <c r="P731">
        <f t="shared" si="50"/>
        <v>23</v>
      </c>
      <c r="Q731" t="str">
        <f>VLOOKUP(B731,'Analysis 1.3'!$AA$1:$AF$1454,5,FALSE)</f>
        <v>Repeat</v>
      </c>
      <c r="R731" t="str">
        <f>VLOOKUP(B731,'Analysis 1.3'!$AA$1:$AF$1454,6,FALSE)</f>
        <v>Recent</v>
      </c>
      <c r="S731">
        <f>VLOOKUP(B731,'Analysis 1.3'!$AA$1:$AF$1454,4,FALSE)</f>
        <v>38.01249999999709</v>
      </c>
    </row>
    <row r="732" spans="1:19" x14ac:dyDescent="0.3">
      <c r="A732">
        <v>101471</v>
      </c>
      <c r="B732">
        <v>584</v>
      </c>
      <c r="C732" s="1" t="s">
        <v>99</v>
      </c>
      <c r="D732" s="2">
        <v>45255.05</v>
      </c>
      <c r="E732" t="s">
        <v>96</v>
      </c>
      <c r="F732" t="s">
        <v>35</v>
      </c>
      <c r="G732">
        <v>9105</v>
      </c>
      <c r="H732" t="str">
        <f>VLOOKUP(B732,'Customers (2)'!$A$1:$F$2501,2,0)</f>
        <v>USA</v>
      </c>
      <c r="I732" t="str">
        <f>VLOOKUP(B732,'Customers (2)'!$A$1:$F$2501,3,0)</f>
        <v>F</v>
      </c>
      <c r="J732">
        <f>VLOOKUP(B732,'Customers (2)'!$A$1:$F$2501,4,0)</f>
        <v>70</v>
      </c>
      <c r="K732" t="str">
        <f>VLOOKUP(B732,'Customers (2)'!$A$1:$F$2501,5,0)</f>
        <v>B</v>
      </c>
      <c r="L732" t="str">
        <f>VLOOKUP(B732,'Customers (2)'!$A$1:$F$2501,6,0)</f>
        <v>Senior</v>
      </c>
      <c r="M732" t="str">
        <f t="shared" si="47"/>
        <v>November</v>
      </c>
      <c r="N732" t="str">
        <f t="shared" si="48"/>
        <v>Saturday</v>
      </c>
      <c r="O732" t="str">
        <f t="shared" si="49"/>
        <v>01:12:00</v>
      </c>
      <c r="P732">
        <f t="shared" si="50"/>
        <v>1</v>
      </c>
      <c r="Q732" t="str">
        <f>VLOOKUP(B732,'Analysis 1.3'!$AA$1:$AF$1454,5,FALSE)</f>
        <v>Repeat</v>
      </c>
      <c r="R732" t="str">
        <f>VLOOKUP(B732,'Analysis 1.3'!$AA$1:$AF$1454,6,FALSE)</f>
        <v>Recent</v>
      </c>
      <c r="S732">
        <f>VLOOKUP(B732,'Analysis 1.3'!$AA$1:$AF$1454,4,FALSE)</f>
        <v>36.931944444440887</v>
      </c>
    </row>
    <row r="733" spans="1:19" x14ac:dyDescent="0.3">
      <c r="A733">
        <v>1104723</v>
      </c>
      <c r="B733">
        <v>584</v>
      </c>
      <c r="C733" s="1" t="s">
        <v>99</v>
      </c>
      <c r="D733" s="3">
        <v>44952.986111111109</v>
      </c>
      <c r="E733" t="s">
        <v>98</v>
      </c>
      <c r="F733" t="s">
        <v>70</v>
      </c>
      <c r="G733">
        <v>1066</v>
      </c>
      <c r="H733" t="str">
        <f>VLOOKUP(B733,'Customers (2)'!$A$1:$F$2501,2,0)</f>
        <v>USA</v>
      </c>
      <c r="I733" t="str">
        <f>VLOOKUP(B733,'Customers (2)'!$A$1:$F$2501,3,0)</f>
        <v>F</v>
      </c>
      <c r="J733">
        <f>VLOOKUP(B733,'Customers (2)'!$A$1:$F$2501,4,0)</f>
        <v>70</v>
      </c>
      <c r="K733" t="str">
        <f>VLOOKUP(B733,'Customers (2)'!$A$1:$F$2501,5,0)</f>
        <v>B</v>
      </c>
      <c r="L733" t="str">
        <f>VLOOKUP(B733,'Customers (2)'!$A$1:$F$2501,6,0)</f>
        <v>Senior</v>
      </c>
      <c r="M733" t="str">
        <f t="shared" si="47"/>
        <v>January</v>
      </c>
      <c r="N733" t="str">
        <f t="shared" si="48"/>
        <v>Thursday</v>
      </c>
      <c r="O733" t="str">
        <f t="shared" si="49"/>
        <v>23:40:00</v>
      </c>
      <c r="P733">
        <f t="shared" si="50"/>
        <v>23</v>
      </c>
      <c r="Q733" t="str">
        <f>VLOOKUP(B733,'Analysis 1.3'!$AA$1:$AF$1454,5,FALSE)</f>
        <v>Repeat</v>
      </c>
      <c r="R733" t="str">
        <f>VLOOKUP(B733,'Analysis 1.3'!$AA$1:$AF$1454,6,FALSE)</f>
        <v>Recent</v>
      </c>
      <c r="S733">
        <f>VLOOKUP(B733,'Analysis 1.3'!$AA$1:$AF$1454,4,FALSE)</f>
        <v>36.931944444440887</v>
      </c>
    </row>
    <row r="734" spans="1:19" x14ac:dyDescent="0.3">
      <c r="A734">
        <v>1075036</v>
      </c>
      <c r="B734">
        <v>587</v>
      </c>
      <c r="C734" s="1" t="s">
        <v>99</v>
      </c>
      <c r="D734" s="3">
        <v>45062.978472222225</v>
      </c>
      <c r="E734" t="s">
        <v>191</v>
      </c>
      <c r="F734" t="s">
        <v>91</v>
      </c>
      <c r="G734">
        <v>5378</v>
      </c>
      <c r="H734" t="str">
        <f>VLOOKUP(B734,'Customers (2)'!$A$1:$F$2501,2,0)</f>
        <v>USA</v>
      </c>
      <c r="I734" t="str">
        <f>VLOOKUP(B734,'Customers (2)'!$A$1:$F$2501,3,0)</f>
        <v>M</v>
      </c>
      <c r="J734">
        <f>VLOOKUP(B734,'Customers (2)'!$A$1:$F$2501,4,0)</f>
        <v>51</v>
      </c>
      <c r="K734" t="str">
        <f>VLOOKUP(B734,'Customers (2)'!$A$1:$F$2501,5,0)</f>
        <v>B</v>
      </c>
      <c r="L734" t="str">
        <f>VLOOKUP(B734,'Customers (2)'!$A$1:$F$2501,6,0)</f>
        <v>Middle</v>
      </c>
      <c r="M734" t="str">
        <f t="shared" si="47"/>
        <v>May</v>
      </c>
      <c r="N734" t="str">
        <f t="shared" si="48"/>
        <v>Tuesday</v>
      </c>
      <c r="O734" t="str">
        <f t="shared" si="49"/>
        <v>23:29:00</v>
      </c>
      <c r="P734">
        <f t="shared" si="50"/>
        <v>23</v>
      </c>
      <c r="Q734" t="str">
        <f>VLOOKUP(B734,'Analysis 1.3'!$AA$1:$AF$1454,5,FALSE)</f>
        <v>Repeat</v>
      </c>
      <c r="R734" t="str">
        <f>VLOOKUP(B734,'Analysis 1.3'!$AA$1:$AF$1454,6,FALSE)</f>
        <v>Lost</v>
      </c>
      <c r="S734">
        <f>VLOOKUP(B734,'Analysis 1.3'!$AA$1:$AF$1454,4,FALSE)</f>
        <v>207.99027777777519</v>
      </c>
    </row>
    <row r="735" spans="1:19" x14ac:dyDescent="0.3">
      <c r="A735">
        <v>1115751</v>
      </c>
      <c r="B735">
        <v>587</v>
      </c>
      <c r="C735" s="1" t="s">
        <v>99</v>
      </c>
      <c r="D735" s="3">
        <v>45083.991666666669</v>
      </c>
      <c r="E735" t="s">
        <v>191</v>
      </c>
      <c r="F735" t="s">
        <v>75</v>
      </c>
      <c r="G735">
        <v>3833</v>
      </c>
      <c r="H735" t="str">
        <f>VLOOKUP(B735,'Customers (2)'!$A$1:$F$2501,2,0)</f>
        <v>USA</v>
      </c>
      <c r="I735" t="str">
        <f>VLOOKUP(B735,'Customers (2)'!$A$1:$F$2501,3,0)</f>
        <v>M</v>
      </c>
      <c r="J735">
        <f>VLOOKUP(B735,'Customers (2)'!$A$1:$F$2501,4,0)</f>
        <v>51</v>
      </c>
      <c r="K735" t="str">
        <f>VLOOKUP(B735,'Customers (2)'!$A$1:$F$2501,5,0)</f>
        <v>B</v>
      </c>
      <c r="L735" t="str">
        <f>VLOOKUP(B735,'Customers (2)'!$A$1:$F$2501,6,0)</f>
        <v>Middle</v>
      </c>
      <c r="M735" t="str">
        <f t="shared" si="47"/>
        <v>June</v>
      </c>
      <c r="N735" t="str">
        <f t="shared" si="48"/>
        <v>Tuesday</v>
      </c>
      <c r="O735" t="str">
        <f t="shared" si="49"/>
        <v>23:48:00</v>
      </c>
      <c r="P735">
        <f t="shared" si="50"/>
        <v>23</v>
      </c>
      <c r="Q735" t="str">
        <f>VLOOKUP(B735,'Analysis 1.3'!$AA$1:$AF$1454,5,FALSE)</f>
        <v>Repeat</v>
      </c>
      <c r="R735" t="str">
        <f>VLOOKUP(B735,'Analysis 1.3'!$AA$1:$AF$1454,6,FALSE)</f>
        <v>Lost</v>
      </c>
      <c r="S735">
        <f>VLOOKUP(B735,'Analysis 1.3'!$AA$1:$AF$1454,4,FALSE)</f>
        <v>207.99027777777519</v>
      </c>
    </row>
    <row r="736" spans="1:19" x14ac:dyDescent="0.3">
      <c r="A736">
        <v>1032588</v>
      </c>
      <c r="B736">
        <v>588</v>
      </c>
      <c r="C736" s="1" t="s">
        <v>107</v>
      </c>
      <c r="D736" s="3">
        <v>45241.034722222219</v>
      </c>
      <c r="E736" t="s">
        <v>96</v>
      </c>
      <c r="F736" t="s">
        <v>42</v>
      </c>
      <c r="G736">
        <v>6085</v>
      </c>
      <c r="H736" t="str">
        <f>VLOOKUP(B736,'Customers (2)'!$A$1:$F$2501,2,0)</f>
        <v>Italy</v>
      </c>
      <c r="I736" t="str">
        <f>VLOOKUP(B736,'Customers (2)'!$A$1:$F$2501,3,0)</f>
        <v>F</v>
      </c>
      <c r="J736">
        <f>VLOOKUP(B736,'Customers (2)'!$A$1:$F$2501,4,0)</f>
        <v>42</v>
      </c>
      <c r="K736" t="str">
        <f>VLOOKUP(B736,'Customers (2)'!$A$1:$F$2501,5,0)</f>
        <v>B</v>
      </c>
      <c r="L736" t="str">
        <f>VLOOKUP(B736,'Customers (2)'!$A$1:$F$2501,6,0)</f>
        <v>Middle</v>
      </c>
      <c r="M736" t="str">
        <f t="shared" si="47"/>
        <v>November</v>
      </c>
      <c r="N736" t="str">
        <f t="shared" si="48"/>
        <v>Saturday</v>
      </c>
      <c r="O736" t="str">
        <f t="shared" si="49"/>
        <v>00:50:00</v>
      </c>
      <c r="P736">
        <f t="shared" si="50"/>
        <v>0</v>
      </c>
      <c r="Q736" t="str">
        <f>VLOOKUP(B736,'Analysis 1.3'!$AA$1:$AF$1454,5,FALSE)</f>
        <v>Repeat</v>
      </c>
      <c r="R736" t="str">
        <f>VLOOKUP(B736,'Analysis 1.3'!$AA$1:$AF$1454,6,FALSE)</f>
        <v>Recent</v>
      </c>
      <c r="S736">
        <f>VLOOKUP(B736,'Analysis 1.3'!$AA$1:$AF$1454,4,FALSE)</f>
        <v>50.947222222224809</v>
      </c>
    </row>
    <row r="737" spans="1:19" x14ac:dyDescent="0.3">
      <c r="A737">
        <v>1369791</v>
      </c>
      <c r="B737">
        <v>588</v>
      </c>
      <c r="C737" s="1" t="s">
        <v>107</v>
      </c>
      <c r="D737" s="3">
        <v>44964.046527777777</v>
      </c>
      <c r="E737" t="s">
        <v>97</v>
      </c>
      <c r="F737" t="s">
        <v>83</v>
      </c>
      <c r="G737">
        <v>6758</v>
      </c>
      <c r="H737" t="str">
        <f>VLOOKUP(B737,'Customers (2)'!$A$1:$F$2501,2,0)</f>
        <v>Italy</v>
      </c>
      <c r="I737" t="str">
        <f>VLOOKUP(B737,'Customers (2)'!$A$1:$F$2501,3,0)</f>
        <v>F</v>
      </c>
      <c r="J737">
        <f>VLOOKUP(B737,'Customers (2)'!$A$1:$F$2501,4,0)</f>
        <v>42</v>
      </c>
      <c r="K737" t="str">
        <f>VLOOKUP(B737,'Customers (2)'!$A$1:$F$2501,5,0)</f>
        <v>B</v>
      </c>
      <c r="L737" t="str">
        <f>VLOOKUP(B737,'Customers (2)'!$A$1:$F$2501,6,0)</f>
        <v>Middle</v>
      </c>
      <c r="M737" t="str">
        <f t="shared" si="47"/>
        <v>February</v>
      </c>
      <c r="N737" t="str">
        <f t="shared" si="48"/>
        <v>Tuesday</v>
      </c>
      <c r="O737" t="str">
        <f t="shared" si="49"/>
        <v>01:07:00</v>
      </c>
      <c r="P737">
        <f t="shared" si="50"/>
        <v>1</v>
      </c>
      <c r="Q737" t="str">
        <f>VLOOKUP(B737,'Analysis 1.3'!$AA$1:$AF$1454,5,FALSE)</f>
        <v>Repeat</v>
      </c>
      <c r="R737" t="str">
        <f>VLOOKUP(B737,'Analysis 1.3'!$AA$1:$AF$1454,6,FALSE)</f>
        <v>Recent</v>
      </c>
      <c r="S737">
        <f>VLOOKUP(B737,'Analysis 1.3'!$AA$1:$AF$1454,4,FALSE)</f>
        <v>50.947222222224809</v>
      </c>
    </row>
    <row r="738" spans="1:19" x14ac:dyDescent="0.3">
      <c r="A738">
        <v>229056</v>
      </c>
      <c r="B738">
        <v>594</v>
      </c>
      <c r="C738" s="1" t="s">
        <v>99</v>
      </c>
      <c r="D738" s="2">
        <v>45083.081944444442</v>
      </c>
      <c r="E738" t="s">
        <v>96</v>
      </c>
      <c r="F738" t="s">
        <v>74</v>
      </c>
      <c r="G738">
        <v>4328</v>
      </c>
      <c r="H738" t="str">
        <f>VLOOKUP(B738,'Customers (2)'!$A$1:$F$2501,2,0)</f>
        <v>USA</v>
      </c>
      <c r="I738" t="str">
        <f>VLOOKUP(B738,'Customers (2)'!$A$1:$F$2501,3,0)</f>
        <v>F</v>
      </c>
      <c r="J738">
        <f>VLOOKUP(B738,'Customers (2)'!$A$1:$F$2501,4,0)</f>
        <v>58</v>
      </c>
      <c r="K738" t="str">
        <f>VLOOKUP(B738,'Customers (2)'!$A$1:$F$2501,5,0)</f>
        <v>B</v>
      </c>
      <c r="L738" t="str">
        <f>VLOOKUP(B738,'Customers (2)'!$A$1:$F$2501,6,0)</f>
        <v>Middle</v>
      </c>
      <c r="M738" t="str">
        <f t="shared" si="47"/>
        <v>June</v>
      </c>
      <c r="N738" t="str">
        <f t="shared" si="48"/>
        <v>Tuesday</v>
      </c>
      <c r="O738" t="str">
        <f t="shared" si="49"/>
        <v>01:58:00</v>
      </c>
      <c r="P738">
        <f t="shared" si="50"/>
        <v>1</v>
      </c>
      <c r="Q738" t="str">
        <f>VLOOKUP(B738,'Analysis 1.3'!$AA$1:$AF$1454,5,FALSE)</f>
        <v>One time</v>
      </c>
      <c r="R738" t="str">
        <f>VLOOKUP(B738,'Analysis 1.3'!$AA$1:$AF$1454,6,FALSE)</f>
        <v>Lost</v>
      </c>
      <c r="S738">
        <f>VLOOKUP(B738,'Analysis 1.3'!$AA$1:$AF$1454,4,FALSE)</f>
        <v>208.90000000000146</v>
      </c>
    </row>
    <row r="739" spans="1:19" x14ac:dyDescent="0.3">
      <c r="A739">
        <v>327243</v>
      </c>
      <c r="B739">
        <v>595</v>
      </c>
      <c r="C739" s="1" t="s">
        <v>99</v>
      </c>
      <c r="D739" s="2">
        <v>45054.037499999999</v>
      </c>
      <c r="E739" t="s">
        <v>96</v>
      </c>
      <c r="F739" t="s">
        <v>48</v>
      </c>
      <c r="G739">
        <v>8969</v>
      </c>
      <c r="H739" t="str">
        <f>VLOOKUP(B739,'Customers (2)'!$A$1:$F$2501,2,0)</f>
        <v>USA</v>
      </c>
      <c r="I739" t="str">
        <f>VLOOKUP(B739,'Customers (2)'!$A$1:$F$2501,3,0)</f>
        <v>F</v>
      </c>
      <c r="J739">
        <f>VLOOKUP(B739,'Customers (2)'!$A$1:$F$2501,4,0)</f>
        <v>90</v>
      </c>
      <c r="K739" t="str">
        <f>VLOOKUP(B739,'Customers (2)'!$A$1:$F$2501,5,0)</f>
        <v>B</v>
      </c>
      <c r="L739" t="str">
        <f>VLOOKUP(B739,'Customers (2)'!$A$1:$F$2501,6,0)</f>
        <v>Senior</v>
      </c>
      <c r="M739" t="str">
        <f t="shared" si="47"/>
        <v>May</v>
      </c>
      <c r="N739" t="str">
        <f t="shared" si="48"/>
        <v>Monday</v>
      </c>
      <c r="O739" t="str">
        <f t="shared" si="49"/>
        <v>00:54:00</v>
      </c>
      <c r="P739">
        <f t="shared" si="50"/>
        <v>0</v>
      </c>
      <c r="Q739" t="str">
        <f>VLOOKUP(B739,'Analysis 1.3'!$AA$1:$AF$1454,5,FALSE)</f>
        <v>One time</v>
      </c>
      <c r="R739" t="str">
        <f>VLOOKUP(B739,'Analysis 1.3'!$AA$1:$AF$1454,6,FALSE)</f>
        <v>Lost</v>
      </c>
      <c r="S739">
        <f>VLOOKUP(B739,'Analysis 1.3'!$AA$1:$AF$1454,4,FALSE)</f>
        <v>237.94444444444525</v>
      </c>
    </row>
    <row r="740" spans="1:19" x14ac:dyDescent="0.3">
      <c r="A740">
        <v>497663</v>
      </c>
      <c r="B740">
        <v>596</v>
      </c>
      <c r="C740" s="1" t="s">
        <v>102</v>
      </c>
      <c r="D740" s="2">
        <v>45236.002083333333</v>
      </c>
      <c r="E740" t="s">
        <v>96</v>
      </c>
      <c r="F740" t="s">
        <v>85</v>
      </c>
      <c r="G740">
        <v>6580</v>
      </c>
      <c r="H740" t="str">
        <f>VLOOKUP(B740,'Customers (2)'!$A$1:$F$2501,2,0)</f>
        <v>Finland</v>
      </c>
      <c r="I740" t="str">
        <f>VLOOKUP(B740,'Customers (2)'!$A$1:$F$2501,3,0)</f>
        <v>M</v>
      </c>
      <c r="J740">
        <f>VLOOKUP(B740,'Customers (2)'!$A$1:$F$2501,4,0)</f>
        <v>66</v>
      </c>
      <c r="K740" t="str">
        <f>VLOOKUP(B740,'Customers (2)'!$A$1:$F$2501,5,0)</f>
        <v>B</v>
      </c>
      <c r="L740" t="str">
        <f>VLOOKUP(B740,'Customers (2)'!$A$1:$F$2501,6,0)</f>
        <v>Senior</v>
      </c>
      <c r="M740" t="str">
        <f t="shared" si="47"/>
        <v>November</v>
      </c>
      <c r="N740" t="str">
        <f t="shared" si="48"/>
        <v>Monday</v>
      </c>
      <c r="O740" t="str">
        <f t="shared" si="49"/>
        <v>00:03:00</v>
      </c>
      <c r="P740">
        <f t="shared" si="50"/>
        <v>0</v>
      </c>
      <c r="Q740" t="str">
        <f>VLOOKUP(B740,'Analysis 1.3'!$AA$1:$AF$1454,5,FALSE)</f>
        <v>One time</v>
      </c>
      <c r="R740" t="str">
        <f>VLOOKUP(B740,'Analysis 1.3'!$AA$1:$AF$1454,6,FALSE)</f>
        <v>Recent</v>
      </c>
      <c r="S740">
        <f>VLOOKUP(B740,'Analysis 1.3'!$AA$1:$AF$1454,4,FALSE)</f>
        <v>55.979861111110949</v>
      </c>
    </row>
    <row r="741" spans="1:19" x14ac:dyDescent="0.3">
      <c r="A741">
        <v>857496</v>
      </c>
      <c r="B741">
        <v>597</v>
      </c>
      <c r="C741" s="1" t="s">
        <v>100</v>
      </c>
      <c r="D741" s="3">
        <v>44997.044444444444</v>
      </c>
      <c r="E741" t="s">
        <v>98</v>
      </c>
      <c r="F741" t="s">
        <v>27</v>
      </c>
      <c r="G741">
        <v>4933</v>
      </c>
      <c r="H741" t="str">
        <f>VLOOKUP(B741,'Customers (2)'!$A$1:$F$2501,2,0)</f>
        <v>France</v>
      </c>
      <c r="I741" t="str">
        <f>VLOOKUP(B741,'Customers (2)'!$A$1:$F$2501,3,0)</f>
        <v>F</v>
      </c>
      <c r="J741">
        <f>VLOOKUP(B741,'Customers (2)'!$A$1:$F$2501,4,0)</f>
        <v>43</v>
      </c>
      <c r="K741" t="str">
        <f>VLOOKUP(B741,'Customers (2)'!$A$1:$F$2501,5,0)</f>
        <v>B</v>
      </c>
      <c r="L741" t="str">
        <f>VLOOKUP(B741,'Customers (2)'!$A$1:$F$2501,6,0)</f>
        <v>Middle</v>
      </c>
      <c r="M741" t="str">
        <f t="shared" si="47"/>
        <v>March</v>
      </c>
      <c r="N741" t="str">
        <f t="shared" si="48"/>
        <v>Sunday</v>
      </c>
      <c r="O741" t="str">
        <f t="shared" si="49"/>
        <v>01:04:00</v>
      </c>
      <c r="P741">
        <f t="shared" si="50"/>
        <v>1</v>
      </c>
      <c r="Q741" t="str">
        <f>VLOOKUP(B741,'Analysis 1.3'!$AA$1:$AF$1454,5,FALSE)</f>
        <v>Repeat</v>
      </c>
      <c r="R741" t="str">
        <f>VLOOKUP(B741,'Analysis 1.3'!$AA$1:$AF$1454,6,FALSE)</f>
        <v>Recent</v>
      </c>
      <c r="S741">
        <f>VLOOKUP(B741,'Analysis 1.3'!$AA$1:$AF$1454,4,FALSE)</f>
        <v>44.930555555554747</v>
      </c>
    </row>
    <row r="742" spans="1:19" x14ac:dyDescent="0.3">
      <c r="A742">
        <v>1659771</v>
      </c>
      <c r="B742">
        <v>597</v>
      </c>
      <c r="C742" s="1" t="s">
        <v>100</v>
      </c>
      <c r="D742" s="3">
        <v>45247.051388888889</v>
      </c>
      <c r="E742" t="s">
        <v>97</v>
      </c>
      <c r="F742" t="s">
        <v>23</v>
      </c>
      <c r="G742">
        <v>2382</v>
      </c>
      <c r="H742" t="str">
        <f>VLOOKUP(B742,'Customers (2)'!$A$1:$F$2501,2,0)</f>
        <v>France</v>
      </c>
      <c r="I742" t="str">
        <f>VLOOKUP(B742,'Customers (2)'!$A$1:$F$2501,3,0)</f>
        <v>F</v>
      </c>
      <c r="J742">
        <f>VLOOKUP(B742,'Customers (2)'!$A$1:$F$2501,4,0)</f>
        <v>43</v>
      </c>
      <c r="K742" t="str">
        <f>VLOOKUP(B742,'Customers (2)'!$A$1:$F$2501,5,0)</f>
        <v>B</v>
      </c>
      <c r="L742" t="str">
        <f>VLOOKUP(B742,'Customers (2)'!$A$1:$F$2501,6,0)</f>
        <v>Middle</v>
      </c>
      <c r="M742" t="str">
        <f t="shared" si="47"/>
        <v>November</v>
      </c>
      <c r="N742" t="str">
        <f t="shared" si="48"/>
        <v>Friday</v>
      </c>
      <c r="O742" t="str">
        <f t="shared" si="49"/>
        <v>01:14:00</v>
      </c>
      <c r="P742">
        <f t="shared" si="50"/>
        <v>1</v>
      </c>
      <c r="Q742" t="str">
        <f>VLOOKUP(B742,'Analysis 1.3'!$AA$1:$AF$1454,5,FALSE)</f>
        <v>Repeat</v>
      </c>
      <c r="R742" t="str">
        <f>VLOOKUP(B742,'Analysis 1.3'!$AA$1:$AF$1454,6,FALSE)</f>
        <v>Recent</v>
      </c>
      <c r="S742">
        <f>VLOOKUP(B742,'Analysis 1.3'!$AA$1:$AF$1454,4,FALSE)</f>
        <v>44.930555555554747</v>
      </c>
    </row>
    <row r="743" spans="1:19" x14ac:dyDescent="0.3">
      <c r="A743">
        <v>375561</v>
      </c>
      <c r="B743">
        <v>599</v>
      </c>
      <c r="C743" s="1" t="s">
        <v>101</v>
      </c>
      <c r="D743" s="2">
        <v>45289.01666666667</v>
      </c>
      <c r="E743" t="s">
        <v>97</v>
      </c>
      <c r="F743" t="s">
        <v>8</v>
      </c>
      <c r="G743">
        <v>3609</v>
      </c>
      <c r="H743" t="str">
        <f>VLOOKUP(B743,'Customers (2)'!$A$1:$F$2501,2,0)</f>
        <v>Australia</v>
      </c>
      <c r="I743" t="str">
        <f>VLOOKUP(B743,'Customers (2)'!$A$1:$F$2501,3,0)</f>
        <v>F</v>
      </c>
      <c r="J743">
        <f>VLOOKUP(B743,'Customers (2)'!$A$1:$F$2501,4,0)</f>
        <v>32</v>
      </c>
      <c r="K743" t="str">
        <f>VLOOKUP(B743,'Customers (2)'!$A$1:$F$2501,5,0)</f>
        <v>B</v>
      </c>
      <c r="L743" t="str">
        <f>VLOOKUP(B743,'Customers (2)'!$A$1:$F$2501,6,0)</f>
        <v>Young</v>
      </c>
      <c r="M743" t="str">
        <f t="shared" si="47"/>
        <v>December</v>
      </c>
      <c r="N743" t="str">
        <f t="shared" si="48"/>
        <v>Friday</v>
      </c>
      <c r="O743" t="str">
        <f t="shared" si="49"/>
        <v>00:24:00</v>
      </c>
      <c r="P743">
        <f t="shared" si="50"/>
        <v>0</v>
      </c>
      <c r="Q743" t="str">
        <f>VLOOKUP(B743,'Analysis 1.3'!$AA$1:$AF$1454,5,FALSE)</f>
        <v>Repeat</v>
      </c>
      <c r="R743" t="str">
        <f>VLOOKUP(B743,'Analysis 1.3'!$AA$1:$AF$1454,6,FALSE)</f>
        <v>Recent</v>
      </c>
      <c r="S743">
        <f>VLOOKUP(B743,'Analysis 1.3'!$AA$1:$AF$1454,4,FALSE)</f>
        <v>2.9652777777737356</v>
      </c>
    </row>
    <row r="744" spans="1:19" x14ac:dyDescent="0.3">
      <c r="A744">
        <v>865712</v>
      </c>
      <c r="B744">
        <v>599</v>
      </c>
      <c r="C744" s="1" t="s">
        <v>101</v>
      </c>
      <c r="D744" s="3">
        <v>45174.068749999999</v>
      </c>
      <c r="E744" t="s">
        <v>98</v>
      </c>
      <c r="F744" t="s">
        <v>34</v>
      </c>
      <c r="G744">
        <v>8680</v>
      </c>
      <c r="H744" t="str">
        <f>VLOOKUP(B744,'Customers (2)'!$A$1:$F$2501,2,0)</f>
        <v>Australia</v>
      </c>
      <c r="I744" t="str">
        <f>VLOOKUP(B744,'Customers (2)'!$A$1:$F$2501,3,0)</f>
        <v>F</v>
      </c>
      <c r="J744">
        <f>VLOOKUP(B744,'Customers (2)'!$A$1:$F$2501,4,0)</f>
        <v>32</v>
      </c>
      <c r="K744" t="str">
        <f>VLOOKUP(B744,'Customers (2)'!$A$1:$F$2501,5,0)</f>
        <v>B</v>
      </c>
      <c r="L744" t="str">
        <f>VLOOKUP(B744,'Customers (2)'!$A$1:$F$2501,6,0)</f>
        <v>Young</v>
      </c>
      <c r="M744" t="str">
        <f t="shared" si="47"/>
        <v>September</v>
      </c>
      <c r="N744" t="str">
        <f t="shared" si="48"/>
        <v>Tuesday</v>
      </c>
      <c r="O744" t="str">
        <f t="shared" si="49"/>
        <v>01:39:00</v>
      </c>
      <c r="P744">
        <f t="shared" si="50"/>
        <v>1</v>
      </c>
      <c r="Q744" t="str">
        <f>VLOOKUP(B744,'Analysis 1.3'!$AA$1:$AF$1454,5,FALSE)</f>
        <v>Repeat</v>
      </c>
      <c r="R744" t="str">
        <f>VLOOKUP(B744,'Analysis 1.3'!$AA$1:$AF$1454,6,FALSE)</f>
        <v>Recent</v>
      </c>
      <c r="S744">
        <f>VLOOKUP(B744,'Analysis 1.3'!$AA$1:$AF$1454,4,FALSE)</f>
        <v>2.9652777777737356</v>
      </c>
    </row>
    <row r="745" spans="1:19" x14ac:dyDescent="0.3">
      <c r="A745">
        <v>1194493</v>
      </c>
      <c r="B745">
        <v>600</v>
      </c>
      <c r="C745" s="1" t="s">
        <v>99</v>
      </c>
      <c r="D745" s="3">
        <v>45110.009027777778</v>
      </c>
      <c r="E745" t="s">
        <v>96</v>
      </c>
      <c r="F745" t="s">
        <v>88</v>
      </c>
      <c r="G745">
        <v>3567</v>
      </c>
      <c r="H745" t="str">
        <f>VLOOKUP(B745,'Customers (2)'!$A$1:$F$2501,2,0)</f>
        <v>USA</v>
      </c>
      <c r="I745" t="str">
        <f>VLOOKUP(B745,'Customers (2)'!$A$1:$F$2501,3,0)</f>
        <v>M</v>
      </c>
      <c r="J745">
        <f>VLOOKUP(B745,'Customers (2)'!$A$1:$F$2501,4,0)</f>
        <v>77</v>
      </c>
      <c r="K745" t="str">
        <f>VLOOKUP(B745,'Customers (2)'!$A$1:$F$2501,5,0)</f>
        <v>B</v>
      </c>
      <c r="L745" t="str">
        <f>VLOOKUP(B745,'Customers (2)'!$A$1:$F$2501,6,0)</f>
        <v>Senior</v>
      </c>
      <c r="M745" t="str">
        <f t="shared" si="47"/>
        <v>July</v>
      </c>
      <c r="N745" t="str">
        <f t="shared" si="48"/>
        <v>Monday</v>
      </c>
      <c r="O745" t="str">
        <f t="shared" si="49"/>
        <v>00:13:00</v>
      </c>
      <c r="P745">
        <f t="shared" si="50"/>
        <v>0</v>
      </c>
      <c r="Q745" t="str">
        <f>VLOOKUP(B745,'Analysis 1.3'!$AA$1:$AF$1454,5,FALSE)</f>
        <v>One time</v>
      </c>
      <c r="R745" t="str">
        <f>VLOOKUP(B745,'Analysis 1.3'!$AA$1:$AF$1454,6,FALSE)</f>
        <v>Lost</v>
      </c>
      <c r="S745">
        <f>VLOOKUP(B745,'Analysis 1.3'!$AA$1:$AF$1454,4,FALSE)</f>
        <v>181.9729166666657</v>
      </c>
    </row>
    <row r="746" spans="1:19" x14ac:dyDescent="0.3">
      <c r="A746">
        <v>1171525</v>
      </c>
      <c r="B746">
        <v>602</v>
      </c>
      <c r="C746" s="1" t="s">
        <v>104</v>
      </c>
      <c r="D746" s="3">
        <v>44988.992361111108</v>
      </c>
      <c r="E746" t="s">
        <v>96</v>
      </c>
      <c r="F746" t="s">
        <v>93</v>
      </c>
      <c r="G746">
        <v>849</v>
      </c>
      <c r="H746" t="str">
        <f>VLOOKUP(B746,'Customers (2)'!$A$1:$F$2501,2,0)</f>
        <v>Austria</v>
      </c>
      <c r="I746" t="str">
        <f>VLOOKUP(B746,'Customers (2)'!$A$1:$F$2501,3,0)</f>
        <v>F</v>
      </c>
      <c r="J746">
        <f>VLOOKUP(B746,'Customers (2)'!$A$1:$F$2501,4,0)</f>
        <v>24</v>
      </c>
      <c r="K746" t="str">
        <f>VLOOKUP(B746,'Customers (2)'!$A$1:$F$2501,5,0)</f>
        <v>B</v>
      </c>
      <c r="L746" t="str">
        <f>VLOOKUP(B746,'Customers (2)'!$A$1:$F$2501,6,0)</f>
        <v>Young</v>
      </c>
      <c r="M746" t="str">
        <f t="shared" si="47"/>
        <v>March</v>
      </c>
      <c r="N746" t="str">
        <f t="shared" si="48"/>
        <v>Friday</v>
      </c>
      <c r="O746" t="str">
        <f t="shared" si="49"/>
        <v>23:49:00</v>
      </c>
      <c r="P746">
        <f t="shared" si="50"/>
        <v>23</v>
      </c>
      <c r="Q746" t="str">
        <f>VLOOKUP(B746,'Analysis 1.3'!$AA$1:$AF$1454,5,FALSE)</f>
        <v>One time</v>
      </c>
      <c r="R746" t="str">
        <f>VLOOKUP(B746,'Analysis 1.3'!$AA$1:$AF$1454,6,FALSE)</f>
        <v>Lost</v>
      </c>
      <c r="S746">
        <f>VLOOKUP(B746,'Analysis 1.3'!$AA$1:$AF$1454,4,FALSE)</f>
        <v>302.98958333333576</v>
      </c>
    </row>
    <row r="747" spans="1:19" x14ac:dyDescent="0.3">
      <c r="A747">
        <v>1454237</v>
      </c>
      <c r="B747">
        <v>604</v>
      </c>
      <c r="C747" s="1" t="s">
        <v>104</v>
      </c>
      <c r="D747" s="3">
        <v>45250.027777777781</v>
      </c>
      <c r="E747" t="s">
        <v>97</v>
      </c>
      <c r="F747" t="s">
        <v>27</v>
      </c>
      <c r="G747">
        <v>8617</v>
      </c>
      <c r="H747" t="str">
        <f>VLOOKUP(B747,'Customers (2)'!$A$1:$F$2501,2,0)</f>
        <v>Austria</v>
      </c>
      <c r="I747" t="str">
        <f>VLOOKUP(B747,'Customers (2)'!$A$1:$F$2501,3,0)</f>
        <v>F</v>
      </c>
      <c r="J747">
        <f>VLOOKUP(B747,'Customers (2)'!$A$1:$F$2501,4,0)</f>
        <v>85</v>
      </c>
      <c r="K747" t="str">
        <f>VLOOKUP(B747,'Customers (2)'!$A$1:$F$2501,5,0)</f>
        <v>B</v>
      </c>
      <c r="L747" t="str">
        <f>VLOOKUP(B747,'Customers (2)'!$A$1:$F$2501,6,0)</f>
        <v>Senior</v>
      </c>
      <c r="M747" t="str">
        <f t="shared" si="47"/>
        <v>November</v>
      </c>
      <c r="N747" t="str">
        <f t="shared" si="48"/>
        <v>Monday</v>
      </c>
      <c r="O747" t="str">
        <f t="shared" si="49"/>
        <v>00:40:00</v>
      </c>
      <c r="P747">
        <f t="shared" si="50"/>
        <v>0</v>
      </c>
      <c r="Q747" t="str">
        <f>VLOOKUP(B747,'Analysis 1.3'!$AA$1:$AF$1454,5,FALSE)</f>
        <v>One time</v>
      </c>
      <c r="R747" t="str">
        <f>VLOOKUP(B747,'Analysis 1.3'!$AA$1:$AF$1454,6,FALSE)</f>
        <v>Recent</v>
      </c>
      <c r="S747">
        <f>VLOOKUP(B747,'Analysis 1.3'!$AA$1:$AF$1454,4,FALSE)</f>
        <v>41.954166666662786</v>
      </c>
    </row>
    <row r="748" spans="1:19" x14ac:dyDescent="0.3">
      <c r="A748">
        <v>706696</v>
      </c>
      <c r="B748">
        <v>606</v>
      </c>
      <c r="C748" s="1" t="s">
        <v>99</v>
      </c>
      <c r="D748" s="3">
        <v>45116.02847222222</v>
      </c>
      <c r="E748" t="s">
        <v>96</v>
      </c>
      <c r="F748" t="s">
        <v>27</v>
      </c>
      <c r="G748">
        <v>3500</v>
      </c>
      <c r="H748" t="str">
        <f>VLOOKUP(B748,'Customers (2)'!$A$1:$F$2501,2,0)</f>
        <v>USA</v>
      </c>
      <c r="I748" t="str">
        <f>VLOOKUP(B748,'Customers (2)'!$A$1:$F$2501,3,0)</f>
        <v>M</v>
      </c>
      <c r="J748">
        <f>VLOOKUP(B748,'Customers (2)'!$A$1:$F$2501,4,0)</f>
        <v>18</v>
      </c>
      <c r="K748" t="str">
        <f>VLOOKUP(B748,'Customers (2)'!$A$1:$F$2501,5,0)</f>
        <v>B</v>
      </c>
      <c r="L748" t="str">
        <f>VLOOKUP(B748,'Customers (2)'!$A$1:$F$2501,6,0)</f>
        <v>Young</v>
      </c>
      <c r="M748" t="str">
        <f t="shared" si="47"/>
        <v>July</v>
      </c>
      <c r="N748" t="str">
        <f t="shared" si="48"/>
        <v>Sunday</v>
      </c>
      <c r="O748" t="str">
        <f t="shared" si="49"/>
        <v>00:41:00</v>
      </c>
      <c r="P748">
        <f t="shared" si="50"/>
        <v>0</v>
      </c>
      <c r="Q748" t="str">
        <f>VLOOKUP(B748,'Analysis 1.3'!$AA$1:$AF$1454,5,FALSE)</f>
        <v>Repeat</v>
      </c>
      <c r="R748" t="str">
        <f>VLOOKUP(B748,'Analysis 1.3'!$AA$1:$AF$1454,6,FALSE)</f>
        <v>Recent</v>
      </c>
      <c r="S748">
        <f>VLOOKUP(B748,'Analysis 1.3'!$AA$1:$AF$1454,4,FALSE)</f>
        <v>35.95625000000291</v>
      </c>
    </row>
    <row r="749" spans="1:19" x14ac:dyDescent="0.3">
      <c r="A749">
        <v>1088350</v>
      </c>
      <c r="B749">
        <v>606</v>
      </c>
      <c r="C749" s="1" t="s">
        <v>99</v>
      </c>
      <c r="D749" s="3">
        <v>45256.025694444441</v>
      </c>
      <c r="E749" t="s">
        <v>98</v>
      </c>
      <c r="F749" t="s">
        <v>53</v>
      </c>
      <c r="G749">
        <v>3144</v>
      </c>
      <c r="H749" t="str">
        <f>VLOOKUP(B749,'Customers (2)'!$A$1:$F$2501,2,0)</f>
        <v>USA</v>
      </c>
      <c r="I749" t="str">
        <f>VLOOKUP(B749,'Customers (2)'!$A$1:$F$2501,3,0)</f>
        <v>M</v>
      </c>
      <c r="J749">
        <f>VLOOKUP(B749,'Customers (2)'!$A$1:$F$2501,4,0)</f>
        <v>18</v>
      </c>
      <c r="K749" t="str">
        <f>VLOOKUP(B749,'Customers (2)'!$A$1:$F$2501,5,0)</f>
        <v>B</v>
      </c>
      <c r="L749" t="str">
        <f>VLOOKUP(B749,'Customers (2)'!$A$1:$F$2501,6,0)</f>
        <v>Young</v>
      </c>
      <c r="M749" t="str">
        <f t="shared" si="47"/>
        <v>November</v>
      </c>
      <c r="N749" t="str">
        <f t="shared" si="48"/>
        <v>Sunday</v>
      </c>
      <c r="O749" t="str">
        <f t="shared" si="49"/>
        <v>00:37:00</v>
      </c>
      <c r="P749">
        <f t="shared" si="50"/>
        <v>0</v>
      </c>
      <c r="Q749" t="str">
        <f>VLOOKUP(B749,'Analysis 1.3'!$AA$1:$AF$1454,5,FALSE)</f>
        <v>Repeat</v>
      </c>
      <c r="R749" t="str">
        <f>VLOOKUP(B749,'Analysis 1.3'!$AA$1:$AF$1454,6,FALSE)</f>
        <v>Recent</v>
      </c>
      <c r="S749">
        <f>VLOOKUP(B749,'Analysis 1.3'!$AA$1:$AF$1454,4,FALSE)</f>
        <v>35.95625000000291</v>
      </c>
    </row>
    <row r="750" spans="1:19" x14ac:dyDescent="0.3">
      <c r="A750">
        <v>1391623</v>
      </c>
      <c r="B750">
        <v>606</v>
      </c>
      <c r="C750" s="1" t="s">
        <v>99</v>
      </c>
      <c r="D750" s="3">
        <v>45117.974999999999</v>
      </c>
      <c r="E750" t="s">
        <v>98</v>
      </c>
      <c r="F750" t="s">
        <v>66</v>
      </c>
      <c r="G750">
        <v>6445</v>
      </c>
      <c r="H750" t="str">
        <f>VLOOKUP(B750,'Customers (2)'!$A$1:$F$2501,2,0)</f>
        <v>USA</v>
      </c>
      <c r="I750" t="str">
        <f>VLOOKUP(B750,'Customers (2)'!$A$1:$F$2501,3,0)</f>
        <v>M</v>
      </c>
      <c r="J750">
        <f>VLOOKUP(B750,'Customers (2)'!$A$1:$F$2501,4,0)</f>
        <v>18</v>
      </c>
      <c r="K750" t="str">
        <f>VLOOKUP(B750,'Customers (2)'!$A$1:$F$2501,5,0)</f>
        <v>B</v>
      </c>
      <c r="L750" t="str">
        <f>VLOOKUP(B750,'Customers (2)'!$A$1:$F$2501,6,0)</f>
        <v>Young</v>
      </c>
      <c r="M750" t="str">
        <f t="shared" si="47"/>
        <v>July</v>
      </c>
      <c r="N750" t="str">
        <f t="shared" si="48"/>
        <v>Monday</v>
      </c>
      <c r="O750" t="str">
        <f t="shared" si="49"/>
        <v>23:24:00</v>
      </c>
      <c r="P750">
        <f t="shared" si="50"/>
        <v>23</v>
      </c>
      <c r="Q750" t="str">
        <f>VLOOKUP(B750,'Analysis 1.3'!$AA$1:$AF$1454,5,FALSE)</f>
        <v>Repeat</v>
      </c>
      <c r="R750" t="str">
        <f>VLOOKUP(B750,'Analysis 1.3'!$AA$1:$AF$1454,6,FALSE)</f>
        <v>Recent</v>
      </c>
      <c r="S750">
        <f>VLOOKUP(B750,'Analysis 1.3'!$AA$1:$AF$1454,4,FALSE)</f>
        <v>35.95625000000291</v>
      </c>
    </row>
    <row r="751" spans="1:19" x14ac:dyDescent="0.3">
      <c r="A751">
        <v>1389485</v>
      </c>
      <c r="B751">
        <v>607</v>
      </c>
      <c r="C751" s="1" t="s">
        <v>106</v>
      </c>
      <c r="D751" s="3">
        <v>45236.022916666669</v>
      </c>
      <c r="E751" t="s">
        <v>98</v>
      </c>
      <c r="F751" t="s">
        <v>19</v>
      </c>
      <c r="G751">
        <v>8449</v>
      </c>
      <c r="H751" t="str">
        <f>VLOOKUP(B751,'Customers (2)'!$A$1:$F$2501,2,0)</f>
        <v>Singapore</v>
      </c>
      <c r="I751" t="str">
        <f>VLOOKUP(B751,'Customers (2)'!$A$1:$F$2501,3,0)</f>
        <v>F</v>
      </c>
      <c r="J751">
        <f>VLOOKUP(B751,'Customers (2)'!$A$1:$F$2501,4,0)</f>
        <v>41</v>
      </c>
      <c r="K751" t="str">
        <f>VLOOKUP(B751,'Customers (2)'!$A$1:$F$2501,5,0)</f>
        <v>B</v>
      </c>
      <c r="L751" t="str">
        <f>VLOOKUP(B751,'Customers (2)'!$A$1:$F$2501,6,0)</f>
        <v>Middle</v>
      </c>
      <c r="M751" t="str">
        <f t="shared" si="47"/>
        <v>November</v>
      </c>
      <c r="N751" t="str">
        <f t="shared" si="48"/>
        <v>Monday</v>
      </c>
      <c r="O751" t="str">
        <f t="shared" si="49"/>
        <v>00:33:00</v>
      </c>
      <c r="P751">
        <f t="shared" si="50"/>
        <v>0</v>
      </c>
      <c r="Q751" t="str">
        <f>VLOOKUP(B751,'Analysis 1.3'!$AA$1:$AF$1454,5,FALSE)</f>
        <v>One time</v>
      </c>
      <c r="R751" t="str">
        <f>VLOOKUP(B751,'Analysis 1.3'!$AA$1:$AF$1454,6,FALSE)</f>
        <v>Recent</v>
      </c>
      <c r="S751">
        <f>VLOOKUP(B751,'Analysis 1.3'!$AA$1:$AF$1454,4,FALSE)</f>
        <v>55.959027777775191</v>
      </c>
    </row>
    <row r="752" spans="1:19" x14ac:dyDescent="0.3">
      <c r="A752">
        <v>942316</v>
      </c>
      <c r="B752">
        <v>608</v>
      </c>
      <c r="C752" s="1" t="s">
        <v>108</v>
      </c>
      <c r="D752" s="3">
        <v>44930.033333333333</v>
      </c>
      <c r="E752" t="s">
        <v>191</v>
      </c>
      <c r="F752" t="s">
        <v>65</v>
      </c>
      <c r="G752">
        <v>455</v>
      </c>
      <c r="H752" t="str">
        <f>VLOOKUP(B752,'Customers (2)'!$A$1:$F$2501,2,0)</f>
        <v>Denmark</v>
      </c>
      <c r="I752" t="str">
        <f>VLOOKUP(B752,'Customers (2)'!$A$1:$F$2501,3,0)</f>
        <v>M</v>
      </c>
      <c r="J752">
        <f>VLOOKUP(B752,'Customers (2)'!$A$1:$F$2501,4,0)</f>
        <v>57</v>
      </c>
      <c r="K752" t="str">
        <f>VLOOKUP(B752,'Customers (2)'!$A$1:$F$2501,5,0)</f>
        <v>B</v>
      </c>
      <c r="L752" t="str">
        <f>VLOOKUP(B752,'Customers (2)'!$A$1:$F$2501,6,0)</f>
        <v>Middle</v>
      </c>
      <c r="M752" t="str">
        <f t="shared" si="47"/>
        <v>January</v>
      </c>
      <c r="N752" t="str">
        <f t="shared" si="48"/>
        <v>Wednesday</v>
      </c>
      <c r="O752" t="str">
        <f t="shared" si="49"/>
        <v>00:48:00</v>
      </c>
      <c r="P752">
        <f t="shared" si="50"/>
        <v>0</v>
      </c>
      <c r="Q752" t="str">
        <f>VLOOKUP(B752,'Analysis 1.3'!$AA$1:$AF$1454,5,FALSE)</f>
        <v>Repeat</v>
      </c>
      <c r="R752" t="str">
        <f>VLOOKUP(B752,'Analysis 1.3'!$AA$1:$AF$1454,6,FALSE)</f>
        <v>Lost</v>
      </c>
      <c r="S752">
        <f>VLOOKUP(B752,'Analysis 1.3'!$AA$1:$AF$1454,4,FALSE)</f>
        <v>321.89861111110804</v>
      </c>
    </row>
    <row r="753" spans="1:19" x14ac:dyDescent="0.3">
      <c r="A753">
        <v>950345</v>
      </c>
      <c r="B753">
        <v>608</v>
      </c>
      <c r="C753" s="1" t="s">
        <v>108</v>
      </c>
      <c r="D753" s="3">
        <v>44970.083333333336</v>
      </c>
      <c r="E753" t="s">
        <v>96</v>
      </c>
      <c r="F753" t="s">
        <v>78</v>
      </c>
      <c r="G753">
        <v>4841</v>
      </c>
      <c r="H753" t="str">
        <f>VLOOKUP(B753,'Customers (2)'!$A$1:$F$2501,2,0)</f>
        <v>Denmark</v>
      </c>
      <c r="I753" t="str">
        <f>VLOOKUP(B753,'Customers (2)'!$A$1:$F$2501,3,0)</f>
        <v>M</v>
      </c>
      <c r="J753">
        <f>VLOOKUP(B753,'Customers (2)'!$A$1:$F$2501,4,0)</f>
        <v>57</v>
      </c>
      <c r="K753" t="str">
        <f>VLOOKUP(B753,'Customers (2)'!$A$1:$F$2501,5,0)</f>
        <v>B</v>
      </c>
      <c r="L753" t="str">
        <f>VLOOKUP(B753,'Customers (2)'!$A$1:$F$2501,6,0)</f>
        <v>Middle</v>
      </c>
      <c r="M753" t="str">
        <f t="shared" si="47"/>
        <v>February</v>
      </c>
      <c r="N753" t="str">
        <f t="shared" si="48"/>
        <v>Monday</v>
      </c>
      <c r="O753" t="str">
        <f t="shared" si="49"/>
        <v>02:00:00</v>
      </c>
      <c r="P753">
        <f t="shared" si="50"/>
        <v>2</v>
      </c>
      <c r="Q753" t="str">
        <f>VLOOKUP(B753,'Analysis 1.3'!$AA$1:$AF$1454,5,FALSE)</f>
        <v>Repeat</v>
      </c>
      <c r="R753" t="str">
        <f>VLOOKUP(B753,'Analysis 1.3'!$AA$1:$AF$1454,6,FALSE)</f>
        <v>Lost</v>
      </c>
      <c r="S753">
        <f>VLOOKUP(B753,'Analysis 1.3'!$AA$1:$AF$1454,4,FALSE)</f>
        <v>321.89861111110804</v>
      </c>
    </row>
    <row r="754" spans="1:19" x14ac:dyDescent="0.3">
      <c r="A754">
        <v>411449</v>
      </c>
      <c r="B754">
        <v>609</v>
      </c>
      <c r="C754" s="1" t="s">
        <v>99</v>
      </c>
      <c r="D754" s="2">
        <v>45047.006944444445</v>
      </c>
      <c r="E754" t="s">
        <v>191</v>
      </c>
      <c r="F754" t="s">
        <v>90</v>
      </c>
      <c r="G754">
        <v>4109</v>
      </c>
      <c r="H754" t="str">
        <f>VLOOKUP(B754,'Customers (2)'!$A$1:$F$2501,2,0)</f>
        <v>USA</v>
      </c>
      <c r="I754" t="str">
        <f>VLOOKUP(B754,'Customers (2)'!$A$1:$F$2501,3,0)</f>
        <v>M</v>
      </c>
      <c r="J754">
        <f>VLOOKUP(B754,'Customers (2)'!$A$1:$F$2501,4,0)</f>
        <v>87</v>
      </c>
      <c r="K754" t="str">
        <f>VLOOKUP(B754,'Customers (2)'!$A$1:$F$2501,5,0)</f>
        <v>B</v>
      </c>
      <c r="L754" t="str">
        <f>VLOOKUP(B754,'Customers (2)'!$A$1:$F$2501,6,0)</f>
        <v>Senior</v>
      </c>
      <c r="M754" t="str">
        <f t="shared" si="47"/>
        <v>May</v>
      </c>
      <c r="N754" t="str">
        <f t="shared" si="48"/>
        <v>Monday</v>
      </c>
      <c r="O754" t="str">
        <f t="shared" si="49"/>
        <v>00:10:00</v>
      </c>
      <c r="P754">
        <f t="shared" si="50"/>
        <v>0</v>
      </c>
      <c r="Q754" t="str">
        <f>VLOOKUP(B754,'Analysis 1.3'!$AA$1:$AF$1454,5,FALSE)</f>
        <v>Repeat</v>
      </c>
      <c r="R754" t="str">
        <f>VLOOKUP(B754,'Analysis 1.3'!$AA$1:$AF$1454,6,FALSE)</f>
        <v>Lost</v>
      </c>
      <c r="S754">
        <f>VLOOKUP(B754,'Analysis 1.3'!$AA$1:$AF$1454,4,FALSE)</f>
        <v>222.95763888888905</v>
      </c>
    </row>
    <row r="755" spans="1:19" x14ac:dyDescent="0.3">
      <c r="A755">
        <v>831821</v>
      </c>
      <c r="B755">
        <v>609</v>
      </c>
      <c r="C755" s="1" t="s">
        <v>99</v>
      </c>
      <c r="D755" s="3">
        <v>45069.024305555555</v>
      </c>
      <c r="E755" t="s">
        <v>97</v>
      </c>
      <c r="F755" t="s">
        <v>78</v>
      </c>
      <c r="G755">
        <v>1827</v>
      </c>
      <c r="H755" t="str">
        <f>VLOOKUP(B755,'Customers (2)'!$A$1:$F$2501,2,0)</f>
        <v>USA</v>
      </c>
      <c r="I755" t="str">
        <f>VLOOKUP(B755,'Customers (2)'!$A$1:$F$2501,3,0)</f>
        <v>M</v>
      </c>
      <c r="J755">
        <f>VLOOKUP(B755,'Customers (2)'!$A$1:$F$2501,4,0)</f>
        <v>87</v>
      </c>
      <c r="K755" t="str">
        <f>VLOOKUP(B755,'Customers (2)'!$A$1:$F$2501,5,0)</f>
        <v>B</v>
      </c>
      <c r="L755" t="str">
        <f>VLOOKUP(B755,'Customers (2)'!$A$1:$F$2501,6,0)</f>
        <v>Senior</v>
      </c>
      <c r="M755" t="str">
        <f t="shared" si="47"/>
        <v>May</v>
      </c>
      <c r="N755" t="str">
        <f t="shared" si="48"/>
        <v>Tuesday</v>
      </c>
      <c r="O755" t="str">
        <f t="shared" si="49"/>
        <v>00:35:00</v>
      </c>
      <c r="P755">
        <f t="shared" si="50"/>
        <v>0</v>
      </c>
      <c r="Q755" t="str">
        <f>VLOOKUP(B755,'Analysis 1.3'!$AA$1:$AF$1454,5,FALSE)</f>
        <v>Repeat</v>
      </c>
      <c r="R755" t="str">
        <f>VLOOKUP(B755,'Analysis 1.3'!$AA$1:$AF$1454,6,FALSE)</f>
        <v>Lost</v>
      </c>
      <c r="S755">
        <f>VLOOKUP(B755,'Analysis 1.3'!$AA$1:$AF$1454,4,FALSE)</f>
        <v>222.95763888888905</v>
      </c>
    </row>
    <row r="756" spans="1:19" x14ac:dyDescent="0.3">
      <c r="A756">
        <v>1412551</v>
      </c>
      <c r="B756">
        <v>610</v>
      </c>
      <c r="C756" s="1" t="s">
        <v>100</v>
      </c>
      <c r="D756" s="3">
        <v>45176.007638888892</v>
      </c>
      <c r="E756" t="s">
        <v>96</v>
      </c>
      <c r="F756" t="s">
        <v>43</v>
      </c>
      <c r="G756">
        <v>425</v>
      </c>
      <c r="H756" t="str">
        <f>VLOOKUP(B756,'Customers (2)'!$A$1:$F$2501,2,0)</f>
        <v>France</v>
      </c>
      <c r="I756" t="str">
        <f>VLOOKUP(B756,'Customers (2)'!$A$1:$F$2501,3,0)</f>
        <v>F</v>
      </c>
      <c r="J756">
        <f>VLOOKUP(B756,'Customers (2)'!$A$1:$F$2501,4,0)</f>
        <v>62</v>
      </c>
      <c r="K756" t="str">
        <f>VLOOKUP(B756,'Customers (2)'!$A$1:$F$2501,5,0)</f>
        <v>B</v>
      </c>
      <c r="L756" t="str">
        <f>VLOOKUP(B756,'Customers (2)'!$A$1:$F$2501,6,0)</f>
        <v>Senior</v>
      </c>
      <c r="M756" t="str">
        <f t="shared" si="47"/>
        <v>September</v>
      </c>
      <c r="N756" t="str">
        <f t="shared" si="48"/>
        <v>Thursday</v>
      </c>
      <c r="O756" t="str">
        <f t="shared" si="49"/>
        <v>00:11:00</v>
      </c>
      <c r="P756">
        <f t="shared" si="50"/>
        <v>0</v>
      </c>
      <c r="Q756" t="str">
        <f>VLOOKUP(B756,'Analysis 1.3'!$AA$1:$AF$1454,5,FALSE)</f>
        <v>Repeat</v>
      </c>
      <c r="R756" t="str">
        <f>VLOOKUP(B756,'Analysis 1.3'!$AA$1:$AF$1454,6,FALSE)</f>
        <v>Passive</v>
      </c>
      <c r="S756">
        <f>VLOOKUP(B756,'Analysis 1.3'!$AA$1:$AF$1454,4,FALSE)</f>
        <v>115.97430555555184</v>
      </c>
    </row>
    <row r="757" spans="1:19" x14ac:dyDescent="0.3">
      <c r="A757">
        <v>1509554</v>
      </c>
      <c r="B757">
        <v>610</v>
      </c>
      <c r="C757" s="1" t="s">
        <v>100</v>
      </c>
      <c r="D757" s="3">
        <v>45032.023611111108</v>
      </c>
      <c r="E757" t="s">
        <v>97</v>
      </c>
      <c r="F757" t="s">
        <v>35</v>
      </c>
      <c r="G757">
        <v>4098</v>
      </c>
      <c r="H757" t="str">
        <f>VLOOKUP(B757,'Customers (2)'!$A$1:$F$2501,2,0)</f>
        <v>France</v>
      </c>
      <c r="I757" t="str">
        <f>VLOOKUP(B757,'Customers (2)'!$A$1:$F$2501,3,0)</f>
        <v>F</v>
      </c>
      <c r="J757">
        <f>VLOOKUP(B757,'Customers (2)'!$A$1:$F$2501,4,0)</f>
        <v>62</v>
      </c>
      <c r="K757" t="str">
        <f>VLOOKUP(B757,'Customers (2)'!$A$1:$F$2501,5,0)</f>
        <v>B</v>
      </c>
      <c r="L757" t="str">
        <f>VLOOKUP(B757,'Customers (2)'!$A$1:$F$2501,6,0)</f>
        <v>Senior</v>
      </c>
      <c r="M757" t="str">
        <f t="shared" si="47"/>
        <v>April</v>
      </c>
      <c r="N757" t="str">
        <f t="shared" si="48"/>
        <v>Sunday</v>
      </c>
      <c r="O757" t="str">
        <f t="shared" si="49"/>
        <v>00:34:00</v>
      </c>
      <c r="P757">
        <f t="shared" si="50"/>
        <v>0</v>
      </c>
      <c r="Q757" t="str">
        <f>VLOOKUP(B757,'Analysis 1.3'!$AA$1:$AF$1454,5,FALSE)</f>
        <v>Repeat</v>
      </c>
      <c r="R757" t="str">
        <f>VLOOKUP(B757,'Analysis 1.3'!$AA$1:$AF$1454,6,FALSE)</f>
        <v>Passive</v>
      </c>
      <c r="S757">
        <f>VLOOKUP(B757,'Analysis 1.3'!$AA$1:$AF$1454,4,FALSE)</f>
        <v>115.97430555555184</v>
      </c>
    </row>
    <row r="758" spans="1:19" x14ac:dyDescent="0.3">
      <c r="A758">
        <v>609375</v>
      </c>
      <c r="B758">
        <v>612</v>
      </c>
      <c r="C758" s="1"/>
      <c r="D758" s="2">
        <v>45042.007638888892</v>
      </c>
      <c r="E758" t="s">
        <v>96</v>
      </c>
      <c r="F758" t="s">
        <v>90</v>
      </c>
      <c r="G758">
        <v>9567</v>
      </c>
      <c r="H758" t="str">
        <f>VLOOKUP(B758,'Customers (2)'!$A$1:$F$2501,2,0)</f>
        <v>USA</v>
      </c>
      <c r="I758" t="str">
        <f>VLOOKUP(B758,'Customers (2)'!$A$1:$F$2501,3,0)</f>
        <v>M</v>
      </c>
      <c r="J758">
        <f>VLOOKUP(B758,'Customers (2)'!$A$1:$F$2501,4,0)</f>
        <v>18</v>
      </c>
      <c r="K758" t="str">
        <f>VLOOKUP(B758,'Customers (2)'!$A$1:$F$2501,5,0)</f>
        <v>B</v>
      </c>
      <c r="L758" t="str">
        <f>VLOOKUP(B758,'Customers (2)'!$A$1:$F$2501,6,0)</f>
        <v>Young</v>
      </c>
      <c r="M758" t="str">
        <f t="shared" si="47"/>
        <v>April</v>
      </c>
      <c r="N758" t="str">
        <f t="shared" si="48"/>
        <v>Wednesday</v>
      </c>
      <c r="O758" t="str">
        <f t="shared" si="49"/>
        <v>00:11:00</v>
      </c>
      <c r="P758">
        <f t="shared" si="50"/>
        <v>0</v>
      </c>
      <c r="Q758" t="str">
        <f>VLOOKUP(B758,'Analysis 1.3'!$AA$1:$AF$1454,5,FALSE)</f>
        <v>One time</v>
      </c>
      <c r="R758" t="str">
        <f>VLOOKUP(B758,'Analysis 1.3'!$AA$1:$AF$1454,6,FALSE)</f>
        <v>Lost</v>
      </c>
      <c r="S758">
        <f>VLOOKUP(B758,'Analysis 1.3'!$AA$1:$AF$1454,4,FALSE)</f>
        <v>249.97430555555184</v>
      </c>
    </row>
    <row r="759" spans="1:19" x14ac:dyDescent="0.3">
      <c r="A759">
        <v>214557</v>
      </c>
      <c r="B759">
        <v>613</v>
      </c>
      <c r="C759" s="1" t="s">
        <v>113</v>
      </c>
      <c r="D759" s="2">
        <v>45082.019444444442</v>
      </c>
      <c r="E759" t="s">
        <v>191</v>
      </c>
      <c r="F759" t="s">
        <v>72</v>
      </c>
      <c r="G759">
        <v>5981</v>
      </c>
      <c r="H759" t="str">
        <f>VLOOKUP(B759,'Customers (2)'!$A$1:$F$2501,2,0)</f>
        <v>India</v>
      </c>
      <c r="I759" t="str">
        <f>VLOOKUP(B759,'Customers (2)'!$A$1:$F$2501,3,0)</f>
        <v>F</v>
      </c>
      <c r="J759">
        <f>VLOOKUP(B759,'Customers (2)'!$A$1:$F$2501,4,0)</f>
        <v>51</v>
      </c>
      <c r="K759" t="str">
        <f>VLOOKUP(B759,'Customers (2)'!$A$1:$F$2501,5,0)</f>
        <v>B</v>
      </c>
      <c r="L759" t="str">
        <f>VLOOKUP(B759,'Customers (2)'!$A$1:$F$2501,6,0)</f>
        <v>Middle</v>
      </c>
      <c r="M759" t="str">
        <f t="shared" si="47"/>
        <v>June</v>
      </c>
      <c r="N759" t="str">
        <f t="shared" si="48"/>
        <v>Monday</v>
      </c>
      <c r="O759" t="str">
        <f t="shared" si="49"/>
        <v>00:28:00</v>
      </c>
      <c r="P759">
        <f t="shared" si="50"/>
        <v>0</v>
      </c>
      <c r="Q759" t="str">
        <f>VLOOKUP(B759,'Analysis 1.3'!$AA$1:$AF$1454,5,FALSE)</f>
        <v>Repeat</v>
      </c>
      <c r="R759" t="str">
        <f>VLOOKUP(B759,'Analysis 1.3'!$AA$1:$AF$1454,6,FALSE)</f>
        <v>Lost</v>
      </c>
      <c r="S759">
        <f>VLOOKUP(B759,'Analysis 1.3'!$AA$1:$AF$1454,4,FALSE)</f>
        <v>209.96250000000146</v>
      </c>
    </row>
    <row r="760" spans="1:19" x14ac:dyDescent="0.3">
      <c r="A760">
        <v>674745</v>
      </c>
      <c r="B760">
        <v>613</v>
      </c>
      <c r="C760" s="1" t="s">
        <v>113</v>
      </c>
      <c r="D760" s="3">
        <v>44978.042361111111</v>
      </c>
      <c r="E760" t="s">
        <v>191</v>
      </c>
      <c r="F760" t="s">
        <v>78</v>
      </c>
      <c r="G760">
        <v>4027</v>
      </c>
      <c r="H760" t="str">
        <f>VLOOKUP(B760,'Customers (2)'!$A$1:$F$2501,2,0)</f>
        <v>India</v>
      </c>
      <c r="I760" t="str">
        <f>VLOOKUP(B760,'Customers (2)'!$A$1:$F$2501,3,0)</f>
        <v>F</v>
      </c>
      <c r="J760">
        <f>VLOOKUP(B760,'Customers (2)'!$A$1:$F$2501,4,0)</f>
        <v>51</v>
      </c>
      <c r="K760" t="str">
        <f>VLOOKUP(B760,'Customers (2)'!$A$1:$F$2501,5,0)</f>
        <v>B</v>
      </c>
      <c r="L760" t="str">
        <f>VLOOKUP(B760,'Customers (2)'!$A$1:$F$2501,6,0)</f>
        <v>Middle</v>
      </c>
      <c r="M760" t="str">
        <f t="shared" si="47"/>
        <v>February</v>
      </c>
      <c r="N760" t="str">
        <f t="shared" si="48"/>
        <v>Tuesday</v>
      </c>
      <c r="O760" t="str">
        <f t="shared" si="49"/>
        <v>01:01:00</v>
      </c>
      <c r="P760">
        <f t="shared" si="50"/>
        <v>1</v>
      </c>
      <c r="Q760" t="str">
        <f>VLOOKUP(B760,'Analysis 1.3'!$AA$1:$AF$1454,5,FALSE)</f>
        <v>Repeat</v>
      </c>
      <c r="R760" t="str">
        <f>VLOOKUP(B760,'Analysis 1.3'!$AA$1:$AF$1454,6,FALSE)</f>
        <v>Lost</v>
      </c>
      <c r="S760">
        <f>VLOOKUP(B760,'Analysis 1.3'!$AA$1:$AF$1454,4,FALSE)</f>
        <v>209.96250000000146</v>
      </c>
    </row>
    <row r="761" spans="1:19" x14ac:dyDescent="0.3">
      <c r="A761">
        <v>1373414</v>
      </c>
      <c r="B761">
        <v>613</v>
      </c>
      <c r="C761" s="1" t="s">
        <v>113</v>
      </c>
      <c r="D761" s="3">
        <v>44970.990277777775</v>
      </c>
      <c r="E761" t="s">
        <v>191</v>
      </c>
      <c r="F761" t="s">
        <v>27</v>
      </c>
      <c r="G761">
        <v>5539</v>
      </c>
      <c r="H761" t="str">
        <f>VLOOKUP(B761,'Customers (2)'!$A$1:$F$2501,2,0)</f>
        <v>India</v>
      </c>
      <c r="I761" t="str">
        <f>VLOOKUP(B761,'Customers (2)'!$A$1:$F$2501,3,0)</f>
        <v>F</v>
      </c>
      <c r="J761">
        <f>VLOOKUP(B761,'Customers (2)'!$A$1:$F$2501,4,0)</f>
        <v>51</v>
      </c>
      <c r="K761" t="str">
        <f>VLOOKUP(B761,'Customers (2)'!$A$1:$F$2501,5,0)</f>
        <v>B</v>
      </c>
      <c r="L761" t="str">
        <f>VLOOKUP(B761,'Customers (2)'!$A$1:$F$2501,6,0)</f>
        <v>Middle</v>
      </c>
      <c r="M761" t="str">
        <f t="shared" si="47"/>
        <v>February</v>
      </c>
      <c r="N761" t="str">
        <f t="shared" si="48"/>
        <v>Monday</v>
      </c>
      <c r="O761" t="str">
        <f t="shared" si="49"/>
        <v>23:46:00</v>
      </c>
      <c r="P761">
        <f t="shared" si="50"/>
        <v>23</v>
      </c>
      <c r="Q761" t="str">
        <f>VLOOKUP(B761,'Analysis 1.3'!$AA$1:$AF$1454,5,FALSE)</f>
        <v>Repeat</v>
      </c>
      <c r="R761" t="str">
        <f>VLOOKUP(B761,'Analysis 1.3'!$AA$1:$AF$1454,6,FALSE)</f>
        <v>Lost</v>
      </c>
      <c r="S761">
        <f>VLOOKUP(B761,'Analysis 1.3'!$AA$1:$AF$1454,4,FALSE)</f>
        <v>209.96250000000146</v>
      </c>
    </row>
    <row r="762" spans="1:19" x14ac:dyDescent="0.3">
      <c r="A762">
        <v>165674</v>
      </c>
      <c r="B762">
        <v>614</v>
      </c>
      <c r="C762" s="1" t="s">
        <v>99</v>
      </c>
      <c r="D762" s="2">
        <v>45259.023611111108</v>
      </c>
      <c r="E762" t="s">
        <v>97</v>
      </c>
      <c r="F762" t="s">
        <v>4</v>
      </c>
      <c r="G762">
        <v>8831</v>
      </c>
      <c r="H762" t="str">
        <f>VLOOKUP(B762,'Customers (2)'!$A$1:$F$2501,2,0)</f>
        <v>USA</v>
      </c>
      <c r="I762" t="str">
        <f>VLOOKUP(B762,'Customers (2)'!$A$1:$F$2501,3,0)</f>
        <v>M</v>
      </c>
      <c r="J762">
        <f>VLOOKUP(B762,'Customers (2)'!$A$1:$F$2501,4,0)</f>
        <v>36</v>
      </c>
      <c r="K762" t="str">
        <f>VLOOKUP(B762,'Customers (2)'!$A$1:$F$2501,5,0)</f>
        <v>B</v>
      </c>
      <c r="L762" t="str">
        <f>VLOOKUP(B762,'Customers (2)'!$A$1:$F$2501,6,0)</f>
        <v>Middle</v>
      </c>
      <c r="M762" t="str">
        <f t="shared" si="47"/>
        <v>November</v>
      </c>
      <c r="N762" t="str">
        <f t="shared" si="48"/>
        <v>Wednesday</v>
      </c>
      <c r="O762" t="str">
        <f t="shared" si="49"/>
        <v>00:34:00</v>
      </c>
      <c r="P762">
        <f t="shared" si="50"/>
        <v>0</v>
      </c>
      <c r="Q762" t="str">
        <f>VLOOKUP(B762,'Analysis 1.3'!$AA$1:$AF$1454,5,FALSE)</f>
        <v>Repeat</v>
      </c>
      <c r="R762" t="str">
        <f>VLOOKUP(B762,'Analysis 1.3'!$AA$1:$AF$1454,6,FALSE)</f>
        <v>Recent</v>
      </c>
      <c r="S762">
        <f>VLOOKUP(B762,'Analysis 1.3'!$AA$1:$AF$1454,4,FALSE)</f>
        <v>32.958333333335759</v>
      </c>
    </row>
    <row r="763" spans="1:19" x14ac:dyDescent="0.3">
      <c r="A763">
        <v>171420</v>
      </c>
      <c r="B763">
        <v>614</v>
      </c>
      <c r="C763" s="1" t="s">
        <v>99</v>
      </c>
      <c r="D763" s="2">
        <v>44943.035416666666</v>
      </c>
      <c r="E763" t="s">
        <v>98</v>
      </c>
      <c r="F763" t="s">
        <v>10</v>
      </c>
      <c r="G763">
        <v>8738</v>
      </c>
      <c r="H763" t="str">
        <f>VLOOKUP(B763,'Customers (2)'!$A$1:$F$2501,2,0)</f>
        <v>USA</v>
      </c>
      <c r="I763" t="str">
        <f>VLOOKUP(B763,'Customers (2)'!$A$1:$F$2501,3,0)</f>
        <v>M</v>
      </c>
      <c r="J763">
        <f>VLOOKUP(B763,'Customers (2)'!$A$1:$F$2501,4,0)</f>
        <v>36</v>
      </c>
      <c r="K763" t="str">
        <f>VLOOKUP(B763,'Customers (2)'!$A$1:$F$2501,5,0)</f>
        <v>B</v>
      </c>
      <c r="L763" t="str">
        <f>VLOOKUP(B763,'Customers (2)'!$A$1:$F$2501,6,0)</f>
        <v>Middle</v>
      </c>
      <c r="M763" t="str">
        <f t="shared" si="47"/>
        <v>January</v>
      </c>
      <c r="N763" t="str">
        <f t="shared" si="48"/>
        <v>Tuesday</v>
      </c>
      <c r="O763" t="str">
        <f t="shared" si="49"/>
        <v>00:51:00</v>
      </c>
      <c r="P763">
        <f t="shared" si="50"/>
        <v>0</v>
      </c>
      <c r="Q763" t="str">
        <f>VLOOKUP(B763,'Analysis 1.3'!$AA$1:$AF$1454,5,FALSE)</f>
        <v>Repeat</v>
      </c>
      <c r="R763" t="str">
        <f>VLOOKUP(B763,'Analysis 1.3'!$AA$1:$AF$1454,6,FALSE)</f>
        <v>Recent</v>
      </c>
      <c r="S763">
        <f>VLOOKUP(B763,'Analysis 1.3'!$AA$1:$AF$1454,4,FALSE)</f>
        <v>32.958333333335759</v>
      </c>
    </row>
    <row r="764" spans="1:19" x14ac:dyDescent="0.3">
      <c r="A764">
        <v>533511</v>
      </c>
      <c r="B764">
        <v>615</v>
      </c>
      <c r="C764" s="1" t="s">
        <v>100</v>
      </c>
      <c r="D764" s="2">
        <v>45008.00277777778</v>
      </c>
      <c r="E764" t="s">
        <v>98</v>
      </c>
      <c r="F764" t="s">
        <v>69</v>
      </c>
      <c r="G764">
        <v>4159</v>
      </c>
      <c r="H764" t="str">
        <f>VLOOKUP(B764,'Customers (2)'!$A$1:$F$2501,2,0)</f>
        <v>France</v>
      </c>
      <c r="I764" t="str">
        <f>VLOOKUP(B764,'Customers (2)'!$A$1:$F$2501,3,0)</f>
        <v>F</v>
      </c>
      <c r="J764">
        <f>VLOOKUP(B764,'Customers (2)'!$A$1:$F$2501,4,0)</f>
        <v>53</v>
      </c>
      <c r="K764" t="str">
        <f>VLOOKUP(B764,'Customers (2)'!$A$1:$F$2501,5,0)</f>
        <v>B</v>
      </c>
      <c r="L764" t="str">
        <f>VLOOKUP(B764,'Customers (2)'!$A$1:$F$2501,6,0)</f>
        <v>Middle</v>
      </c>
      <c r="M764" t="str">
        <f t="shared" si="47"/>
        <v>March</v>
      </c>
      <c r="N764" t="str">
        <f t="shared" si="48"/>
        <v>Thursday</v>
      </c>
      <c r="O764" t="str">
        <f t="shared" si="49"/>
        <v>00:04:00</v>
      </c>
      <c r="P764">
        <f t="shared" si="50"/>
        <v>0</v>
      </c>
      <c r="Q764" t="str">
        <f>VLOOKUP(B764,'Analysis 1.3'!$AA$1:$AF$1454,5,FALSE)</f>
        <v>One time</v>
      </c>
      <c r="R764" t="str">
        <f>VLOOKUP(B764,'Analysis 1.3'!$AA$1:$AF$1454,6,FALSE)</f>
        <v>Lost</v>
      </c>
      <c r="S764">
        <f>VLOOKUP(B764,'Analysis 1.3'!$AA$1:$AF$1454,4,FALSE)</f>
        <v>283.97916666666424</v>
      </c>
    </row>
    <row r="765" spans="1:19" x14ac:dyDescent="0.3">
      <c r="A765">
        <v>1496982</v>
      </c>
      <c r="B765">
        <v>616</v>
      </c>
      <c r="C765" s="1" t="s">
        <v>100</v>
      </c>
      <c r="D765" s="3">
        <v>45109.043749999997</v>
      </c>
      <c r="E765" t="s">
        <v>98</v>
      </c>
      <c r="F765" t="s">
        <v>27</v>
      </c>
      <c r="G765">
        <v>4824</v>
      </c>
      <c r="H765" t="str">
        <f>VLOOKUP(B765,'Customers (2)'!$A$1:$F$2501,2,0)</f>
        <v>France</v>
      </c>
      <c r="I765" t="str">
        <f>VLOOKUP(B765,'Customers (2)'!$A$1:$F$2501,3,0)</f>
        <v>M</v>
      </c>
      <c r="J765">
        <f>VLOOKUP(B765,'Customers (2)'!$A$1:$F$2501,4,0)</f>
        <v>40</v>
      </c>
      <c r="K765" t="str">
        <f>VLOOKUP(B765,'Customers (2)'!$A$1:$F$2501,5,0)</f>
        <v>B</v>
      </c>
      <c r="L765" t="str">
        <f>VLOOKUP(B765,'Customers (2)'!$A$1:$F$2501,6,0)</f>
        <v>Middle</v>
      </c>
      <c r="M765" t="str">
        <f t="shared" si="47"/>
        <v>July</v>
      </c>
      <c r="N765" t="str">
        <f t="shared" si="48"/>
        <v>Sunday</v>
      </c>
      <c r="O765" t="str">
        <f t="shared" si="49"/>
        <v>01:03:00</v>
      </c>
      <c r="P765">
        <f t="shared" si="50"/>
        <v>1</v>
      </c>
      <c r="Q765" t="str">
        <f>VLOOKUP(B765,'Analysis 1.3'!$AA$1:$AF$1454,5,FALSE)</f>
        <v>One time</v>
      </c>
      <c r="R765" t="str">
        <f>VLOOKUP(B765,'Analysis 1.3'!$AA$1:$AF$1454,6,FALSE)</f>
        <v>Lost</v>
      </c>
      <c r="S765">
        <f>VLOOKUP(B765,'Analysis 1.3'!$AA$1:$AF$1454,4,FALSE)</f>
        <v>182.93819444444671</v>
      </c>
    </row>
    <row r="766" spans="1:19" x14ac:dyDescent="0.3">
      <c r="A766">
        <v>908364</v>
      </c>
      <c r="B766">
        <v>617</v>
      </c>
      <c r="C766" s="1" t="s">
        <v>99</v>
      </c>
      <c r="D766" s="3">
        <v>45078.996527777781</v>
      </c>
      <c r="E766" t="s">
        <v>96</v>
      </c>
      <c r="F766" t="s">
        <v>43</v>
      </c>
      <c r="G766">
        <v>5116</v>
      </c>
      <c r="H766" t="str">
        <f>VLOOKUP(B766,'Customers (2)'!$A$1:$F$2501,2,0)</f>
        <v>USA</v>
      </c>
      <c r="I766" t="str">
        <f>VLOOKUP(B766,'Customers (2)'!$A$1:$F$2501,3,0)</f>
        <v>F</v>
      </c>
      <c r="J766">
        <f>VLOOKUP(B766,'Customers (2)'!$A$1:$F$2501,4,0)</f>
        <v>45</v>
      </c>
      <c r="K766" t="str">
        <f>VLOOKUP(B766,'Customers (2)'!$A$1:$F$2501,5,0)</f>
        <v>B</v>
      </c>
      <c r="L766" t="str">
        <f>VLOOKUP(B766,'Customers (2)'!$A$1:$F$2501,6,0)</f>
        <v>Middle</v>
      </c>
      <c r="M766" t="str">
        <f t="shared" si="47"/>
        <v>June</v>
      </c>
      <c r="N766" t="str">
        <f t="shared" si="48"/>
        <v>Thursday</v>
      </c>
      <c r="O766" t="str">
        <f t="shared" si="49"/>
        <v>23:55:00</v>
      </c>
      <c r="P766">
        <f t="shared" si="50"/>
        <v>23</v>
      </c>
      <c r="Q766" t="str">
        <f>VLOOKUP(B766,'Analysis 1.3'!$AA$1:$AF$1454,5,FALSE)</f>
        <v>One time</v>
      </c>
      <c r="R766" t="str">
        <f>VLOOKUP(B766,'Analysis 1.3'!$AA$1:$AF$1454,6,FALSE)</f>
        <v>Lost</v>
      </c>
      <c r="S766">
        <f>VLOOKUP(B766,'Analysis 1.3'!$AA$1:$AF$1454,4,FALSE)</f>
        <v>212.98541666666279</v>
      </c>
    </row>
    <row r="767" spans="1:19" x14ac:dyDescent="0.3">
      <c r="A767">
        <v>183654</v>
      </c>
      <c r="B767">
        <v>618</v>
      </c>
      <c r="C767" s="1" t="s">
        <v>102</v>
      </c>
      <c r="D767" s="2">
        <v>45152.959722222222</v>
      </c>
      <c r="E767" t="s">
        <v>96</v>
      </c>
      <c r="F767" t="s">
        <v>27</v>
      </c>
      <c r="G767">
        <v>1434</v>
      </c>
      <c r="H767" t="str">
        <f>VLOOKUP(B767,'Customers (2)'!$A$1:$F$2501,2,0)</f>
        <v>Finland</v>
      </c>
      <c r="I767" t="str">
        <f>VLOOKUP(B767,'Customers (2)'!$A$1:$F$2501,3,0)</f>
        <v>F</v>
      </c>
      <c r="J767">
        <f>VLOOKUP(B767,'Customers (2)'!$A$1:$F$2501,4,0)</f>
        <v>58</v>
      </c>
      <c r="K767" t="str">
        <f>VLOOKUP(B767,'Customers (2)'!$A$1:$F$2501,5,0)</f>
        <v>B</v>
      </c>
      <c r="L767" t="str">
        <f>VLOOKUP(B767,'Customers (2)'!$A$1:$F$2501,6,0)</f>
        <v>Middle</v>
      </c>
      <c r="M767" t="str">
        <f t="shared" si="47"/>
        <v>August</v>
      </c>
      <c r="N767" t="str">
        <f t="shared" si="48"/>
        <v>Monday</v>
      </c>
      <c r="O767" t="str">
        <f t="shared" si="49"/>
        <v>23:02:00</v>
      </c>
      <c r="P767">
        <f t="shared" si="50"/>
        <v>23</v>
      </c>
      <c r="Q767" t="str">
        <f>VLOOKUP(B767,'Analysis 1.3'!$AA$1:$AF$1454,5,FALSE)</f>
        <v>Repeat</v>
      </c>
      <c r="R767" t="str">
        <f>VLOOKUP(B767,'Analysis 1.3'!$AA$1:$AF$1454,6,FALSE)</f>
        <v>Passive</v>
      </c>
      <c r="S767">
        <f>VLOOKUP(B767,'Analysis 1.3'!$AA$1:$AF$1454,4,FALSE)</f>
        <v>87.916666666664241</v>
      </c>
    </row>
    <row r="768" spans="1:19" x14ac:dyDescent="0.3">
      <c r="A768">
        <v>1582591</v>
      </c>
      <c r="B768">
        <v>618</v>
      </c>
      <c r="C768" s="1" t="s">
        <v>102</v>
      </c>
      <c r="D768" s="3">
        <v>45204.06527777778</v>
      </c>
      <c r="E768" t="s">
        <v>97</v>
      </c>
      <c r="F768" t="s">
        <v>15</v>
      </c>
      <c r="G768">
        <v>6609</v>
      </c>
      <c r="H768" t="str">
        <f>VLOOKUP(B768,'Customers (2)'!$A$1:$F$2501,2,0)</f>
        <v>Finland</v>
      </c>
      <c r="I768" t="str">
        <f>VLOOKUP(B768,'Customers (2)'!$A$1:$F$2501,3,0)</f>
        <v>F</v>
      </c>
      <c r="J768">
        <f>VLOOKUP(B768,'Customers (2)'!$A$1:$F$2501,4,0)</f>
        <v>58</v>
      </c>
      <c r="K768" t="str">
        <f>VLOOKUP(B768,'Customers (2)'!$A$1:$F$2501,5,0)</f>
        <v>B</v>
      </c>
      <c r="L768" t="str">
        <f>VLOOKUP(B768,'Customers (2)'!$A$1:$F$2501,6,0)</f>
        <v>Middle</v>
      </c>
      <c r="M768" t="str">
        <f t="shared" si="47"/>
        <v>October</v>
      </c>
      <c r="N768" t="str">
        <f t="shared" si="48"/>
        <v>Thursday</v>
      </c>
      <c r="O768" t="str">
        <f t="shared" si="49"/>
        <v>01:34:00</v>
      </c>
      <c r="P768">
        <f t="shared" si="50"/>
        <v>1</v>
      </c>
      <c r="Q768" t="str">
        <f>VLOOKUP(B768,'Analysis 1.3'!$AA$1:$AF$1454,5,FALSE)</f>
        <v>Repeat</v>
      </c>
      <c r="R768" t="str">
        <f>VLOOKUP(B768,'Analysis 1.3'!$AA$1:$AF$1454,6,FALSE)</f>
        <v>Passive</v>
      </c>
      <c r="S768">
        <f>VLOOKUP(B768,'Analysis 1.3'!$AA$1:$AF$1454,4,FALSE)</f>
        <v>87.916666666664241</v>
      </c>
    </row>
    <row r="769" spans="1:19" x14ac:dyDescent="0.3">
      <c r="A769">
        <v>1481396</v>
      </c>
      <c r="B769">
        <v>619</v>
      </c>
      <c r="C769" s="1" t="s">
        <v>99</v>
      </c>
      <c r="D769" s="3">
        <v>45253.049305555556</v>
      </c>
      <c r="E769" t="s">
        <v>97</v>
      </c>
      <c r="F769" t="s">
        <v>92</v>
      </c>
      <c r="G769">
        <v>3557</v>
      </c>
      <c r="H769" t="str">
        <f>VLOOKUP(B769,'Customers (2)'!$A$1:$F$2501,2,0)</f>
        <v>USA</v>
      </c>
      <c r="I769" t="str">
        <f>VLOOKUP(B769,'Customers (2)'!$A$1:$F$2501,3,0)</f>
        <v>F</v>
      </c>
      <c r="J769">
        <f>VLOOKUP(B769,'Customers (2)'!$A$1:$F$2501,4,0)</f>
        <v>38</v>
      </c>
      <c r="K769" t="str">
        <f>VLOOKUP(B769,'Customers (2)'!$A$1:$F$2501,5,0)</f>
        <v>B</v>
      </c>
      <c r="L769" t="str">
        <f>VLOOKUP(B769,'Customers (2)'!$A$1:$F$2501,6,0)</f>
        <v>Middle</v>
      </c>
      <c r="M769" t="str">
        <f t="shared" si="47"/>
        <v>November</v>
      </c>
      <c r="N769" t="str">
        <f t="shared" si="48"/>
        <v>Thursday</v>
      </c>
      <c r="O769" t="str">
        <f t="shared" si="49"/>
        <v>01:11:00</v>
      </c>
      <c r="P769">
        <f t="shared" si="50"/>
        <v>1</v>
      </c>
      <c r="Q769" t="str">
        <f>VLOOKUP(B769,'Analysis 1.3'!$AA$1:$AF$1454,5,FALSE)</f>
        <v>One time</v>
      </c>
      <c r="R769" t="str">
        <f>VLOOKUP(B769,'Analysis 1.3'!$AA$1:$AF$1454,6,FALSE)</f>
        <v>Recent</v>
      </c>
      <c r="S769">
        <f>VLOOKUP(B769,'Analysis 1.3'!$AA$1:$AF$1454,4,FALSE)</f>
        <v>38.932638888887595</v>
      </c>
    </row>
    <row r="770" spans="1:19" x14ac:dyDescent="0.3">
      <c r="A770">
        <v>127349</v>
      </c>
      <c r="B770">
        <v>620</v>
      </c>
      <c r="C770" s="1" t="s">
        <v>106</v>
      </c>
      <c r="D770" s="2">
        <v>45027.025000000001</v>
      </c>
      <c r="E770" t="s">
        <v>191</v>
      </c>
      <c r="F770" t="s">
        <v>78</v>
      </c>
      <c r="G770">
        <v>4477</v>
      </c>
      <c r="H770" t="str">
        <f>VLOOKUP(B770,'Customers (2)'!$A$1:$F$2501,2,0)</f>
        <v>Singapore</v>
      </c>
      <c r="I770" t="str">
        <f>VLOOKUP(B770,'Customers (2)'!$A$1:$F$2501,3,0)</f>
        <v>M</v>
      </c>
      <c r="J770">
        <f>VLOOKUP(B770,'Customers (2)'!$A$1:$F$2501,4,0)</f>
        <v>41</v>
      </c>
      <c r="K770" t="str">
        <f>VLOOKUP(B770,'Customers (2)'!$A$1:$F$2501,5,0)</f>
        <v>B</v>
      </c>
      <c r="L770" t="str">
        <f>VLOOKUP(B770,'Customers (2)'!$A$1:$F$2501,6,0)</f>
        <v>Middle</v>
      </c>
      <c r="M770" t="str">
        <f t="shared" si="47"/>
        <v>April</v>
      </c>
      <c r="N770" t="str">
        <f t="shared" si="48"/>
        <v>Tuesday</v>
      </c>
      <c r="O770" t="str">
        <f t="shared" si="49"/>
        <v>00:36:00</v>
      </c>
      <c r="P770">
        <f t="shared" si="50"/>
        <v>0</v>
      </c>
      <c r="Q770" t="str">
        <f>VLOOKUP(B770,'Analysis 1.3'!$AA$1:$AF$1454,5,FALSE)</f>
        <v>One time</v>
      </c>
      <c r="R770" t="str">
        <f>VLOOKUP(B770,'Analysis 1.3'!$AA$1:$AF$1454,6,FALSE)</f>
        <v>Lost</v>
      </c>
      <c r="S770">
        <f>VLOOKUP(B770,'Analysis 1.3'!$AA$1:$AF$1454,4,FALSE)</f>
        <v>264.95694444444234</v>
      </c>
    </row>
    <row r="771" spans="1:19" x14ac:dyDescent="0.3">
      <c r="A771">
        <v>1347158</v>
      </c>
      <c r="B771">
        <v>621</v>
      </c>
      <c r="C771" s="1" t="s">
        <v>99</v>
      </c>
      <c r="D771" s="3">
        <v>45161.975694444445</v>
      </c>
      <c r="E771" t="s">
        <v>98</v>
      </c>
      <c r="F771" t="s">
        <v>92</v>
      </c>
      <c r="G771">
        <v>468</v>
      </c>
      <c r="H771" t="str">
        <f>VLOOKUP(B771,'Customers (2)'!$A$1:$F$2501,2,0)</f>
        <v>USA</v>
      </c>
      <c r="I771" t="str">
        <f>VLOOKUP(B771,'Customers (2)'!$A$1:$F$2501,3,0)</f>
        <v>F</v>
      </c>
      <c r="J771">
        <f>VLOOKUP(B771,'Customers (2)'!$A$1:$F$2501,4,0)</f>
        <v>50</v>
      </c>
      <c r="K771" t="str">
        <f>VLOOKUP(B771,'Customers (2)'!$A$1:$F$2501,5,0)</f>
        <v>B</v>
      </c>
      <c r="L771" t="str">
        <f>VLOOKUP(B771,'Customers (2)'!$A$1:$F$2501,6,0)</f>
        <v>Middle</v>
      </c>
      <c r="M771" t="str">
        <f t="shared" ref="M771:M834" si="51">TEXT(D771,"MMMM")</f>
        <v>August</v>
      </c>
      <c r="N771" t="str">
        <f t="shared" ref="N771:N834" si="52">TEXT(D771,"dddd")</f>
        <v>Wednesday</v>
      </c>
      <c r="O771" t="str">
        <f t="shared" ref="O771:O834" si="53">TEXT(D771,"HH:mm:ss")</f>
        <v>23:25:00</v>
      </c>
      <c r="P771">
        <f t="shared" ref="P771:P834" si="54">HOUR(D771)</f>
        <v>23</v>
      </c>
      <c r="Q771" t="str">
        <f>VLOOKUP(B771,'Analysis 1.3'!$AA$1:$AF$1454,5,FALSE)</f>
        <v>Repeat</v>
      </c>
      <c r="R771" t="str">
        <f>VLOOKUP(B771,'Analysis 1.3'!$AA$1:$AF$1454,6,FALSE)</f>
        <v>Passive</v>
      </c>
      <c r="S771">
        <f>VLOOKUP(B771,'Analysis 1.3'!$AA$1:$AF$1454,4,FALSE)</f>
        <v>130.00624999999854</v>
      </c>
    </row>
    <row r="772" spans="1:19" x14ac:dyDescent="0.3">
      <c r="A772">
        <v>1503619</v>
      </c>
      <c r="B772">
        <v>621</v>
      </c>
      <c r="C772" s="1" t="s">
        <v>99</v>
      </c>
      <c r="D772" s="3">
        <v>44943.037499999999</v>
      </c>
      <c r="E772" t="s">
        <v>96</v>
      </c>
      <c r="F772" t="s">
        <v>51</v>
      </c>
      <c r="G772">
        <v>4436</v>
      </c>
      <c r="H772" t="str">
        <f>VLOOKUP(B772,'Customers (2)'!$A$1:$F$2501,2,0)</f>
        <v>USA</v>
      </c>
      <c r="I772" t="str">
        <f>VLOOKUP(B772,'Customers (2)'!$A$1:$F$2501,3,0)</f>
        <v>F</v>
      </c>
      <c r="J772">
        <f>VLOOKUP(B772,'Customers (2)'!$A$1:$F$2501,4,0)</f>
        <v>50</v>
      </c>
      <c r="K772" t="str">
        <f>VLOOKUP(B772,'Customers (2)'!$A$1:$F$2501,5,0)</f>
        <v>B</v>
      </c>
      <c r="L772" t="str">
        <f>VLOOKUP(B772,'Customers (2)'!$A$1:$F$2501,6,0)</f>
        <v>Middle</v>
      </c>
      <c r="M772" t="str">
        <f t="shared" si="51"/>
        <v>January</v>
      </c>
      <c r="N772" t="str">
        <f t="shared" si="52"/>
        <v>Tuesday</v>
      </c>
      <c r="O772" t="str">
        <f t="shared" si="53"/>
        <v>00:54:00</v>
      </c>
      <c r="P772">
        <f t="shared" si="54"/>
        <v>0</v>
      </c>
      <c r="Q772" t="str">
        <f>VLOOKUP(B772,'Analysis 1.3'!$AA$1:$AF$1454,5,FALSE)</f>
        <v>Repeat</v>
      </c>
      <c r="R772" t="str">
        <f>VLOOKUP(B772,'Analysis 1.3'!$AA$1:$AF$1454,6,FALSE)</f>
        <v>Passive</v>
      </c>
      <c r="S772">
        <f>VLOOKUP(B772,'Analysis 1.3'!$AA$1:$AF$1454,4,FALSE)</f>
        <v>130.00624999999854</v>
      </c>
    </row>
    <row r="773" spans="1:19" x14ac:dyDescent="0.3">
      <c r="A773">
        <v>535352</v>
      </c>
      <c r="B773">
        <v>622</v>
      </c>
      <c r="C773" s="1" t="s">
        <v>113</v>
      </c>
      <c r="D773" s="2">
        <v>45130.976388888892</v>
      </c>
      <c r="E773" t="s">
        <v>98</v>
      </c>
      <c r="F773" t="s">
        <v>14</v>
      </c>
      <c r="G773">
        <v>9155</v>
      </c>
      <c r="H773" t="str">
        <f>VLOOKUP(B773,'Customers (2)'!$A$1:$F$2501,2,0)</f>
        <v>India</v>
      </c>
      <c r="I773" t="str">
        <f>VLOOKUP(B773,'Customers (2)'!$A$1:$F$2501,3,0)</f>
        <v>M</v>
      </c>
      <c r="J773">
        <f>VLOOKUP(B773,'Customers (2)'!$A$1:$F$2501,4,0)</f>
        <v>71</v>
      </c>
      <c r="K773" t="str">
        <f>VLOOKUP(B773,'Customers (2)'!$A$1:$F$2501,5,0)</f>
        <v>B</v>
      </c>
      <c r="L773" t="str">
        <f>VLOOKUP(B773,'Customers (2)'!$A$1:$F$2501,6,0)</f>
        <v>Senior</v>
      </c>
      <c r="M773" t="str">
        <f t="shared" si="51"/>
        <v>July</v>
      </c>
      <c r="N773" t="str">
        <f t="shared" si="52"/>
        <v>Sunday</v>
      </c>
      <c r="O773" t="str">
        <f t="shared" si="53"/>
        <v>23:26:00</v>
      </c>
      <c r="P773">
        <f t="shared" si="54"/>
        <v>23</v>
      </c>
      <c r="Q773" t="str">
        <f>VLOOKUP(B773,'Analysis 1.3'!$AA$1:$AF$1454,5,FALSE)</f>
        <v>Repeat</v>
      </c>
      <c r="R773" t="str">
        <f>VLOOKUP(B773,'Analysis 1.3'!$AA$1:$AF$1454,6,FALSE)</f>
        <v>Passive</v>
      </c>
      <c r="S773">
        <f>VLOOKUP(B773,'Analysis 1.3'!$AA$1:$AF$1454,4,FALSE)</f>
        <v>161.00555555555184</v>
      </c>
    </row>
    <row r="774" spans="1:19" x14ac:dyDescent="0.3">
      <c r="A774">
        <v>841572</v>
      </c>
      <c r="B774">
        <v>622</v>
      </c>
      <c r="C774" s="1" t="s">
        <v>113</v>
      </c>
      <c r="D774" s="3">
        <v>44985.941666666666</v>
      </c>
      <c r="E774" t="s">
        <v>97</v>
      </c>
      <c r="F774" t="s">
        <v>78</v>
      </c>
      <c r="G774">
        <v>7748</v>
      </c>
      <c r="H774" t="str">
        <f>VLOOKUP(B774,'Customers (2)'!$A$1:$F$2501,2,0)</f>
        <v>India</v>
      </c>
      <c r="I774" t="str">
        <f>VLOOKUP(B774,'Customers (2)'!$A$1:$F$2501,3,0)</f>
        <v>M</v>
      </c>
      <c r="J774">
        <f>VLOOKUP(B774,'Customers (2)'!$A$1:$F$2501,4,0)</f>
        <v>71</v>
      </c>
      <c r="K774" t="str">
        <f>VLOOKUP(B774,'Customers (2)'!$A$1:$F$2501,5,0)</f>
        <v>B</v>
      </c>
      <c r="L774" t="str">
        <f>VLOOKUP(B774,'Customers (2)'!$A$1:$F$2501,6,0)</f>
        <v>Senior</v>
      </c>
      <c r="M774" t="str">
        <f t="shared" si="51"/>
        <v>February</v>
      </c>
      <c r="N774" t="str">
        <f t="shared" si="52"/>
        <v>Tuesday</v>
      </c>
      <c r="O774" t="str">
        <f t="shared" si="53"/>
        <v>22:36:00</v>
      </c>
      <c r="P774">
        <f t="shared" si="54"/>
        <v>22</v>
      </c>
      <c r="Q774" t="str">
        <f>VLOOKUP(B774,'Analysis 1.3'!$AA$1:$AF$1454,5,FALSE)</f>
        <v>Repeat</v>
      </c>
      <c r="R774" t="str">
        <f>VLOOKUP(B774,'Analysis 1.3'!$AA$1:$AF$1454,6,FALSE)</f>
        <v>Passive</v>
      </c>
      <c r="S774">
        <f>VLOOKUP(B774,'Analysis 1.3'!$AA$1:$AF$1454,4,FALSE)</f>
        <v>161.00555555555184</v>
      </c>
    </row>
    <row r="775" spans="1:19" x14ac:dyDescent="0.3">
      <c r="A775">
        <v>869899</v>
      </c>
      <c r="B775">
        <v>623</v>
      </c>
      <c r="C775" s="1" t="s">
        <v>113</v>
      </c>
      <c r="D775" s="3">
        <v>45097.067361111112</v>
      </c>
      <c r="E775" t="s">
        <v>97</v>
      </c>
      <c r="F775" t="s">
        <v>40</v>
      </c>
      <c r="G775">
        <v>7143</v>
      </c>
      <c r="H775" t="str">
        <f>VLOOKUP(B775,'Customers (2)'!$A$1:$F$2501,2,0)</f>
        <v>India</v>
      </c>
      <c r="I775" t="str">
        <f>VLOOKUP(B775,'Customers (2)'!$A$1:$F$2501,3,0)</f>
        <v>F</v>
      </c>
      <c r="J775">
        <f>VLOOKUP(B775,'Customers (2)'!$A$1:$F$2501,4,0)</f>
        <v>80</v>
      </c>
      <c r="K775" t="str">
        <f>VLOOKUP(B775,'Customers (2)'!$A$1:$F$2501,5,0)</f>
        <v>B</v>
      </c>
      <c r="L775" t="str">
        <f>VLOOKUP(B775,'Customers (2)'!$A$1:$F$2501,6,0)</f>
        <v>Senior</v>
      </c>
      <c r="M775" t="str">
        <f t="shared" si="51"/>
        <v>June</v>
      </c>
      <c r="N775" t="str">
        <f t="shared" si="52"/>
        <v>Tuesday</v>
      </c>
      <c r="O775" t="str">
        <f t="shared" si="53"/>
        <v>01:37:00</v>
      </c>
      <c r="P775">
        <f t="shared" si="54"/>
        <v>1</v>
      </c>
      <c r="Q775" t="str">
        <f>VLOOKUP(B775,'Analysis 1.3'!$AA$1:$AF$1454,5,FALSE)</f>
        <v>Repeat</v>
      </c>
      <c r="R775" t="str">
        <f>VLOOKUP(B775,'Analysis 1.3'!$AA$1:$AF$1454,6,FALSE)</f>
        <v>Passive</v>
      </c>
      <c r="S775">
        <f>VLOOKUP(B775,'Analysis 1.3'!$AA$1:$AF$1454,4,FALSE)</f>
        <v>157.91458333333139</v>
      </c>
    </row>
    <row r="776" spans="1:19" x14ac:dyDescent="0.3">
      <c r="A776">
        <v>1443815</v>
      </c>
      <c r="B776">
        <v>623</v>
      </c>
      <c r="C776" s="1" t="s">
        <v>113</v>
      </c>
      <c r="D776" s="3">
        <v>44952.998611111114</v>
      </c>
      <c r="E776" t="s">
        <v>97</v>
      </c>
      <c r="F776" t="s">
        <v>46</v>
      </c>
      <c r="G776">
        <v>9333</v>
      </c>
      <c r="H776" t="str">
        <f>VLOOKUP(B776,'Customers (2)'!$A$1:$F$2501,2,0)</f>
        <v>India</v>
      </c>
      <c r="I776" t="str">
        <f>VLOOKUP(B776,'Customers (2)'!$A$1:$F$2501,3,0)</f>
        <v>F</v>
      </c>
      <c r="J776">
        <f>VLOOKUP(B776,'Customers (2)'!$A$1:$F$2501,4,0)</f>
        <v>80</v>
      </c>
      <c r="K776" t="str">
        <f>VLOOKUP(B776,'Customers (2)'!$A$1:$F$2501,5,0)</f>
        <v>B</v>
      </c>
      <c r="L776" t="str">
        <f>VLOOKUP(B776,'Customers (2)'!$A$1:$F$2501,6,0)</f>
        <v>Senior</v>
      </c>
      <c r="M776" t="str">
        <f t="shared" si="51"/>
        <v>January</v>
      </c>
      <c r="N776" t="str">
        <f t="shared" si="52"/>
        <v>Thursday</v>
      </c>
      <c r="O776" t="str">
        <f t="shared" si="53"/>
        <v>23:58:00</v>
      </c>
      <c r="P776">
        <f t="shared" si="54"/>
        <v>23</v>
      </c>
      <c r="Q776" t="str">
        <f>VLOOKUP(B776,'Analysis 1.3'!$AA$1:$AF$1454,5,FALSE)</f>
        <v>Repeat</v>
      </c>
      <c r="R776" t="str">
        <f>VLOOKUP(B776,'Analysis 1.3'!$AA$1:$AF$1454,6,FALSE)</f>
        <v>Passive</v>
      </c>
      <c r="S776">
        <f>VLOOKUP(B776,'Analysis 1.3'!$AA$1:$AF$1454,4,FALSE)</f>
        <v>157.91458333333139</v>
      </c>
    </row>
    <row r="777" spans="1:19" x14ac:dyDescent="0.3">
      <c r="A777">
        <v>1558722</v>
      </c>
      <c r="B777">
        <v>623</v>
      </c>
      <c r="C777" s="1" t="s">
        <v>113</v>
      </c>
      <c r="D777" s="3">
        <v>45134.067361111112</v>
      </c>
      <c r="E777" t="s">
        <v>98</v>
      </c>
      <c r="F777" t="s">
        <v>27</v>
      </c>
      <c r="G777">
        <v>1232</v>
      </c>
      <c r="H777" t="str">
        <f>VLOOKUP(B777,'Customers (2)'!$A$1:$F$2501,2,0)</f>
        <v>India</v>
      </c>
      <c r="I777" t="str">
        <f>VLOOKUP(B777,'Customers (2)'!$A$1:$F$2501,3,0)</f>
        <v>F</v>
      </c>
      <c r="J777">
        <f>VLOOKUP(B777,'Customers (2)'!$A$1:$F$2501,4,0)</f>
        <v>80</v>
      </c>
      <c r="K777" t="str">
        <f>VLOOKUP(B777,'Customers (2)'!$A$1:$F$2501,5,0)</f>
        <v>B</v>
      </c>
      <c r="L777" t="str">
        <f>VLOOKUP(B777,'Customers (2)'!$A$1:$F$2501,6,0)</f>
        <v>Senior</v>
      </c>
      <c r="M777" t="str">
        <f t="shared" si="51"/>
        <v>July</v>
      </c>
      <c r="N777" t="str">
        <f t="shared" si="52"/>
        <v>Thursday</v>
      </c>
      <c r="O777" t="str">
        <f t="shared" si="53"/>
        <v>01:37:00</v>
      </c>
      <c r="P777">
        <f t="shared" si="54"/>
        <v>1</v>
      </c>
      <c r="Q777" t="str">
        <f>VLOOKUP(B777,'Analysis 1.3'!$AA$1:$AF$1454,5,FALSE)</f>
        <v>Repeat</v>
      </c>
      <c r="R777" t="str">
        <f>VLOOKUP(B777,'Analysis 1.3'!$AA$1:$AF$1454,6,FALSE)</f>
        <v>Passive</v>
      </c>
      <c r="S777">
        <f>VLOOKUP(B777,'Analysis 1.3'!$AA$1:$AF$1454,4,FALSE)</f>
        <v>157.91458333333139</v>
      </c>
    </row>
    <row r="778" spans="1:19" x14ac:dyDescent="0.3">
      <c r="A778">
        <v>122068</v>
      </c>
      <c r="B778">
        <v>624</v>
      </c>
      <c r="C778" s="1" t="s">
        <v>101</v>
      </c>
      <c r="D778" s="2">
        <v>45200.071527777778</v>
      </c>
      <c r="E778" t="s">
        <v>96</v>
      </c>
      <c r="F778" t="s">
        <v>18</v>
      </c>
      <c r="G778">
        <v>3030</v>
      </c>
      <c r="H778" t="str">
        <f>VLOOKUP(B778,'Customers (2)'!$A$1:$F$2501,2,0)</f>
        <v>Australia</v>
      </c>
      <c r="I778" t="str">
        <f>VLOOKUP(B778,'Customers (2)'!$A$1:$F$2501,3,0)</f>
        <v>M</v>
      </c>
      <c r="J778">
        <f>VLOOKUP(B778,'Customers (2)'!$A$1:$F$2501,4,0)</f>
        <v>43</v>
      </c>
      <c r="K778" t="str">
        <f>VLOOKUP(B778,'Customers (2)'!$A$1:$F$2501,5,0)</f>
        <v>B</v>
      </c>
      <c r="L778" t="str">
        <f>VLOOKUP(B778,'Customers (2)'!$A$1:$F$2501,6,0)</f>
        <v>Middle</v>
      </c>
      <c r="M778" t="str">
        <f t="shared" si="51"/>
        <v>October</v>
      </c>
      <c r="N778" t="str">
        <f t="shared" si="52"/>
        <v>Sunday</v>
      </c>
      <c r="O778" t="str">
        <f t="shared" si="53"/>
        <v>01:43:00</v>
      </c>
      <c r="P778">
        <f t="shared" si="54"/>
        <v>1</v>
      </c>
      <c r="Q778" t="str">
        <f>VLOOKUP(B778,'Analysis 1.3'!$AA$1:$AF$1454,5,FALSE)</f>
        <v>Repeat</v>
      </c>
      <c r="R778" t="str">
        <f>VLOOKUP(B778,'Analysis 1.3'!$AA$1:$AF$1454,6,FALSE)</f>
        <v>Passive</v>
      </c>
      <c r="S778">
        <f>VLOOKUP(B778,'Analysis 1.3'!$AA$1:$AF$1454,4,FALSE)</f>
        <v>91.910416666665697</v>
      </c>
    </row>
    <row r="779" spans="1:19" x14ac:dyDescent="0.3">
      <c r="A779">
        <v>312581</v>
      </c>
      <c r="B779">
        <v>624</v>
      </c>
      <c r="C779" s="1" t="s">
        <v>101</v>
      </c>
      <c r="D779" s="2">
        <v>45145.033333333333</v>
      </c>
      <c r="E779" t="s">
        <v>191</v>
      </c>
      <c r="F779" t="s">
        <v>44</v>
      </c>
      <c r="G779">
        <v>5721</v>
      </c>
      <c r="H779" t="str">
        <f>VLOOKUP(B779,'Customers (2)'!$A$1:$F$2501,2,0)</f>
        <v>Australia</v>
      </c>
      <c r="I779" t="str">
        <f>VLOOKUP(B779,'Customers (2)'!$A$1:$F$2501,3,0)</f>
        <v>M</v>
      </c>
      <c r="J779">
        <f>VLOOKUP(B779,'Customers (2)'!$A$1:$F$2501,4,0)</f>
        <v>43</v>
      </c>
      <c r="K779" t="str">
        <f>VLOOKUP(B779,'Customers (2)'!$A$1:$F$2501,5,0)</f>
        <v>B</v>
      </c>
      <c r="L779" t="str">
        <f>VLOOKUP(B779,'Customers (2)'!$A$1:$F$2501,6,0)</f>
        <v>Middle</v>
      </c>
      <c r="M779" t="str">
        <f t="shared" si="51"/>
        <v>August</v>
      </c>
      <c r="N779" t="str">
        <f t="shared" si="52"/>
        <v>Monday</v>
      </c>
      <c r="O779" t="str">
        <f t="shared" si="53"/>
        <v>00:48:00</v>
      </c>
      <c r="P779">
        <f t="shared" si="54"/>
        <v>0</v>
      </c>
      <c r="Q779" t="str">
        <f>VLOOKUP(B779,'Analysis 1.3'!$AA$1:$AF$1454,5,FALSE)</f>
        <v>Repeat</v>
      </c>
      <c r="R779" t="str">
        <f>VLOOKUP(B779,'Analysis 1.3'!$AA$1:$AF$1454,6,FALSE)</f>
        <v>Passive</v>
      </c>
      <c r="S779">
        <f>VLOOKUP(B779,'Analysis 1.3'!$AA$1:$AF$1454,4,FALSE)</f>
        <v>91.910416666665697</v>
      </c>
    </row>
    <row r="780" spans="1:19" x14ac:dyDescent="0.3">
      <c r="A780">
        <v>148310</v>
      </c>
      <c r="B780">
        <v>625</v>
      </c>
      <c r="C780" s="1" t="s">
        <v>113</v>
      </c>
      <c r="D780" s="2">
        <v>45049.015277777777</v>
      </c>
      <c r="E780" t="s">
        <v>96</v>
      </c>
      <c r="F780" t="s">
        <v>21</v>
      </c>
      <c r="G780">
        <v>2291</v>
      </c>
      <c r="H780" t="str">
        <f>VLOOKUP(B780,'Customers (2)'!$A$1:$F$2501,2,0)</f>
        <v>India</v>
      </c>
      <c r="I780" t="str">
        <f>VLOOKUP(B780,'Customers (2)'!$A$1:$F$2501,3,0)</f>
        <v>M</v>
      </c>
      <c r="J780">
        <f>VLOOKUP(B780,'Customers (2)'!$A$1:$F$2501,4,0)</f>
        <v>54</v>
      </c>
      <c r="K780" t="str">
        <f>VLOOKUP(B780,'Customers (2)'!$A$1:$F$2501,5,0)</f>
        <v>B</v>
      </c>
      <c r="L780" t="str">
        <f>VLOOKUP(B780,'Customers (2)'!$A$1:$F$2501,6,0)</f>
        <v>Middle</v>
      </c>
      <c r="M780" t="str">
        <f t="shared" si="51"/>
        <v>May</v>
      </c>
      <c r="N780" t="str">
        <f t="shared" si="52"/>
        <v>Wednesday</v>
      </c>
      <c r="O780" t="str">
        <f t="shared" si="53"/>
        <v>00:22:00</v>
      </c>
      <c r="P780">
        <f t="shared" si="54"/>
        <v>0</v>
      </c>
      <c r="Q780" t="str">
        <f>VLOOKUP(B780,'Analysis 1.3'!$AA$1:$AF$1454,5,FALSE)</f>
        <v>One time</v>
      </c>
      <c r="R780" t="str">
        <f>VLOOKUP(B780,'Analysis 1.3'!$AA$1:$AF$1454,6,FALSE)</f>
        <v>Lost</v>
      </c>
      <c r="S780">
        <f>VLOOKUP(B780,'Analysis 1.3'!$AA$1:$AF$1454,4,FALSE)</f>
        <v>242.96666666666715</v>
      </c>
    </row>
    <row r="781" spans="1:19" x14ac:dyDescent="0.3">
      <c r="A781">
        <v>663055</v>
      </c>
      <c r="B781">
        <v>626</v>
      </c>
      <c r="C781" s="1" t="s">
        <v>99</v>
      </c>
      <c r="D781" s="2">
        <v>45096.975694444445</v>
      </c>
      <c r="E781" t="s">
        <v>97</v>
      </c>
      <c r="F781" t="s">
        <v>63</v>
      </c>
      <c r="G781">
        <v>6976</v>
      </c>
      <c r="H781" t="str">
        <f>VLOOKUP(B781,'Customers (2)'!$A$1:$F$2501,2,0)</f>
        <v>USA</v>
      </c>
      <c r="I781" t="str">
        <f>VLOOKUP(B781,'Customers (2)'!$A$1:$F$2501,3,0)</f>
        <v>F</v>
      </c>
      <c r="J781">
        <f>VLOOKUP(B781,'Customers (2)'!$A$1:$F$2501,4,0)</f>
        <v>59</v>
      </c>
      <c r="K781" t="str">
        <f>VLOOKUP(B781,'Customers (2)'!$A$1:$F$2501,5,0)</f>
        <v>B</v>
      </c>
      <c r="L781" t="str">
        <f>VLOOKUP(B781,'Customers (2)'!$A$1:$F$2501,6,0)</f>
        <v>Middle</v>
      </c>
      <c r="M781" t="str">
        <f t="shared" si="51"/>
        <v>June</v>
      </c>
      <c r="N781" t="str">
        <f t="shared" si="52"/>
        <v>Monday</v>
      </c>
      <c r="O781" t="str">
        <f t="shared" si="53"/>
        <v>23:25:00</v>
      </c>
      <c r="P781">
        <f t="shared" si="54"/>
        <v>23</v>
      </c>
      <c r="Q781" t="str">
        <f>VLOOKUP(B781,'Analysis 1.3'!$AA$1:$AF$1454,5,FALSE)</f>
        <v>One time</v>
      </c>
      <c r="R781" t="str">
        <f>VLOOKUP(B781,'Analysis 1.3'!$AA$1:$AF$1454,6,FALSE)</f>
        <v>Lost</v>
      </c>
      <c r="S781">
        <f>VLOOKUP(B781,'Analysis 1.3'!$AA$1:$AF$1454,4,FALSE)</f>
        <v>195.00624999999854</v>
      </c>
    </row>
    <row r="782" spans="1:19" x14ac:dyDescent="0.3">
      <c r="A782">
        <v>1338945</v>
      </c>
      <c r="B782">
        <v>627</v>
      </c>
      <c r="C782" s="1" t="s">
        <v>102</v>
      </c>
      <c r="D782" s="3">
        <v>44981.010416666664</v>
      </c>
      <c r="E782" t="s">
        <v>191</v>
      </c>
      <c r="F782" t="s">
        <v>14</v>
      </c>
      <c r="G782">
        <v>4854</v>
      </c>
      <c r="H782" t="str">
        <f>VLOOKUP(B782,'Customers (2)'!$A$1:$F$2501,2,0)</f>
        <v>Finland</v>
      </c>
      <c r="I782" t="str">
        <f>VLOOKUP(B782,'Customers (2)'!$A$1:$F$2501,3,0)</f>
        <v>M</v>
      </c>
      <c r="J782">
        <f>VLOOKUP(B782,'Customers (2)'!$A$1:$F$2501,4,0)</f>
        <v>62</v>
      </c>
      <c r="K782" t="str">
        <f>VLOOKUP(B782,'Customers (2)'!$A$1:$F$2501,5,0)</f>
        <v>B</v>
      </c>
      <c r="L782" t="str">
        <f>VLOOKUP(B782,'Customers (2)'!$A$1:$F$2501,6,0)</f>
        <v>Senior</v>
      </c>
      <c r="M782" t="str">
        <f t="shared" si="51"/>
        <v>February</v>
      </c>
      <c r="N782" t="str">
        <f t="shared" si="52"/>
        <v>Friday</v>
      </c>
      <c r="O782" t="str">
        <f t="shared" si="53"/>
        <v>00:15:00</v>
      </c>
      <c r="P782">
        <f t="shared" si="54"/>
        <v>0</v>
      </c>
      <c r="Q782" t="str">
        <f>VLOOKUP(B782,'Analysis 1.3'!$AA$1:$AF$1454,5,FALSE)</f>
        <v>One time</v>
      </c>
      <c r="R782" t="str">
        <f>VLOOKUP(B782,'Analysis 1.3'!$AA$1:$AF$1454,6,FALSE)</f>
        <v>Lost</v>
      </c>
      <c r="S782">
        <f>VLOOKUP(B782,'Analysis 1.3'!$AA$1:$AF$1454,4,FALSE)</f>
        <v>310.97152777777956</v>
      </c>
    </row>
    <row r="783" spans="1:19" x14ac:dyDescent="0.3">
      <c r="A783">
        <v>134419</v>
      </c>
      <c r="B783">
        <v>628</v>
      </c>
      <c r="C783" s="1" t="s">
        <v>100</v>
      </c>
      <c r="D783" s="2">
        <v>44960.954861111109</v>
      </c>
      <c r="E783" t="s">
        <v>98</v>
      </c>
      <c r="F783" t="s">
        <v>80</v>
      </c>
      <c r="G783">
        <v>2768</v>
      </c>
      <c r="H783" t="str">
        <f>VLOOKUP(B783,'Customers (2)'!$A$1:$F$2501,2,0)</f>
        <v>France</v>
      </c>
      <c r="I783" t="str">
        <f>VLOOKUP(B783,'Customers (2)'!$A$1:$F$2501,3,0)</f>
        <v>F</v>
      </c>
      <c r="J783">
        <f>VLOOKUP(B783,'Customers (2)'!$A$1:$F$2501,4,0)</f>
        <v>85</v>
      </c>
      <c r="K783" t="str">
        <f>VLOOKUP(B783,'Customers (2)'!$A$1:$F$2501,5,0)</f>
        <v>B</v>
      </c>
      <c r="L783" t="str">
        <f>VLOOKUP(B783,'Customers (2)'!$A$1:$F$2501,6,0)</f>
        <v>Senior</v>
      </c>
      <c r="M783" t="str">
        <f t="shared" si="51"/>
        <v>February</v>
      </c>
      <c r="N783" t="str">
        <f t="shared" si="52"/>
        <v>Friday</v>
      </c>
      <c r="O783" t="str">
        <f t="shared" si="53"/>
        <v>22:55:00</v>
      </c>
      <c r="P783">
        <f t="shared" si="54"/>
        <v>22</v>
      </c>
      <c r="Q783" t="str">
        <f>VLOOKUP(B783,'Analysis 1.3'!$AA$1:$AF$1454,5,FALSE)</f>
        <v>One time</v>
      </c>
      <c r="R783" t="str">
        <f>VLOOKUP(B783,'Analysis 1.3'!$AA$1:$AF$1454,6,FALSE)</f>
        <v>Lost</v>
      </c>
      <c r="S783">
        <f>VLOOKUP(B783,'Analysis 1.3'!$AA$1:$AF$1454,4,FALSE)</f>
        <v>331.0270833333343</v>
      </c>
    </row>
    <row r="784" spans="1:19" x14ac:dyDescent="0.3">
      <c r="A784">
        <v>333900</v>
      </c>
      <c r="B784">
        <v>629</v>
      </c>
      <c r="C784" s="1" t="s">
        <v>99</v>
      </c>
      <c r="D784" s="2">
        <v>45242.047222222223</v>
      </c>
      <c r="E784" t="s">
        <v>96</v>
      </c>
      <c r="F784" t="s">
        <v>25</v>
      </c>
      <c r="G784">
        <v>8694</v>
      </c>
      <c r="H784" t="str">
        <f>VLOOKUP(B784,'Customers (2)'!$A$1:$F$2501,2,0)</f>
        <v>USA</v>
      </c>
      <c r="I784" t="str">
        <f>VLOOKUP(B784,'Customers (2)'!$A$1:$F$2501,3,0)</f>
        <v>M</v>
      </c>
      <c r="J784">
        <f>VLOOKUP(B784,'Customers (2)'!$A$1:$F$2501,4,0)</f>
        <v>82</v>
      </c>
      <c r="K784" t="str">
        <f>VLOOKUP(B784,'Customers (2)'!$A$1:$F$2501,5,0)</f>
        <v>B</v>
      </c>
      <c r="L784" t="str">
        <f>VLOOKUP(B784,'Customers (2)'!$A$1:$F$2501,6,0)</f>
        <v>Senior</v>
      </c>
      <c r="M784" t="str">
        <f t="shared" si="51"/>
        <v>November</v>
      </c>
      <c r="N784" t="str">
        <f t="shared" si="52"/>
        <v>Sunday</v>
      </c>
      <c r="O784" t="str">
        <f t="shared" si="53"/>
        <v>01:08:00</v>
      </c>
      <c r="P784">
        <f t="shared" si="54"/>
        <v>1</v>
      </c>
      <c r="Q784" t="str">
        <f>VLOOKUP(B784,'Analysis 1.3'!$AA$1:$AF$1454,5,FALSE)</f>
        <v>One time</v>
      </c>
      <c r="R784" t="str">
        <f>VLOOKUP(B784,'Analysis 1.3'!$AA$1:$AF$1454,6,FALSE)</f>
        <v>Recent</v>
      </c>
      <c r="S784">
        <f>VLOOKUP(B784,'Analysis 1.3'!$AA$1:$AF$1454,4,FALSE)</f>
        <v>49.934722222220444</v>
      </c>
    </row>
    <row r="785" spans="1:19" x14ac:dyDescent="0.3">
      <c r="A785">
        <v>1107986</v>
      </c>
      <c r="B785">
        <v>632</v>
      </c>
      <c r="C785" s="1" t="s">
        <v>99</v>
      </c>
      <c r="D785" s="3">
        <v>45187.020833333336</v>
      </c>
      <c r="E785" t="s">
        <v>96</v>
      </c>
      <c r="F785" t="s">
        <v>46</v>
      </c>
      <c r="G785">
        <v>384</v>
      </c>
      <c r="H785" t="str">
        <f>VLOOKUP(B785,'Customers (2)'!$A$1:$F$2501,2,0)</f>
        <v>USA</v>
      </c>
      <c r="I785" t="str">
        <f>VLOOKUP(B785,'Customers (2)'!$A$1:$F$2501,3,0)</f>
        <v>F</v>
      </c>
      <c r="J785">
        <f>VLOOKUP(B785,'Customers (2)'!$A$1:$F$2501,4,0)</f>
        <v>67</v>
      </c>
      <c r="K785" t="str">
        <f>VLOOKUP(B785,'Customers (2)'!$A$1:$F$2501,5,0)</f>
        <v>B</v>
      </c>
      <c r="L785" t="str">
        <f>VLOOKUP(B785,'Customers (2)'!$A$1:$F$2501,6,0)</f>
        <v>Senior</v>
      </c>
      <c r="M785" t="str">
        <f t="shared" si="51"/>
        <v>September</v>
      </c>
      <c r="N785" t="str">
        <f t="shared" si="52"/>
        <v>Monday</v>
      </c>
      <c r="O785" t="str">
        <f t="shared" si="53"/>
        <v>00:30:00</v>
      </c>
      <c r="P785">
        <f t="shared" si="54"/>
        <v>0</v>
      </c>
      <c r="Q785" t="str">
        <f>VLOOKUP(B785,'Analysis 1.3'!$AA$1:$AF$1454,5,FALSE)</f>
        <v>Repeat</v>
      </c>
      <c r="R785" t="str">
        <f>VLOOKUP(B785,'Analysis 1.3'!$AA$1:$AF$1454,6,FALSE)</f>
        <v>Passive</v>
      </c>
      <c r="S785">
        <f>VLOOKUP(B785,'Analysis 1.3'!$AA$1:$AF$1454,4,FALSE)</f>
        <v>104.96111111110804</v>
      </c>
    </row>
    <row r="786" spans="1:19" x14ac:dyDescent="0.3">
      <c r="A786">
        <v>1675253</v>
      </c>
      <c r="B786">
        <v>632</v>
      </c>
      <c r="C786" s="1" t="s">
        <v>99</v>
      </c>
      <c r="D786" s="3">
        <v>45164.012499999997</v>
      </c>
      <c r="E786" t="s">
        <v>98</v>
      </c>
      <c r="F786" t="s">
        <v>27</v>
      </c>
      <c r="G786">
        <v>3340</v>
      </c>
      <c r="H786" t="str">
        <f>VLOOKUP(B786,'Customers (2)'!$A$1:$F$2501,2,0)</f>
        <v>USA</v>
      </c>
      <c r="I786" t="str">
        <f>VLOOKUP(B786,'Customers (2)'!$A$1:$F$2501,3,0)</f>
        <v>F</v>
      </c>
      <c r="J786">
        <f>VLOOKUP(B786,'Customers (2)'!$A$1:$F$2501,4,0)</f>
        <v>67</v>
      </c>
      <c r="K786" t="str">
        <f>VLOOKUP(B786,'Customers (2)'!$A$1:$F$2501,5,0)</f>
        <v>B</v>
      </c>
      <c r="L786" t="str">
        <f>VLOOKUP(B786,'Customers (2)'!$A$1:$F$2501,6,0)</f>
        <v>Senior</v>
      </c>
      <c r="M786" t="str">
        <f t="shared" si="51"/>
        <v>August</v>
      </c>
      <c r="N786" t="str">
        <f t="shared" si="52"/>
        <v>Saturday</v>
      </c>
      <c r="O786" t="str">
        <f t="shared" si="53"/>
        <v>00:18:00</v>
      </c>
      <c r="P786">
        <f t="shared" si="54"/>
        <v>0</v>
      </c>
      <c r="Q786" t="str">
        <f>VLOOKUP(B786,'Analysis 1.3'!$AA$1:$AF$1454,5,FALSE)</f>
        <v>Repeat</v>
      </c>
      <c r="R786" t="str">
        <f>VLOOKUP(B786,'Analysis 1.3'!$AA$1:$AF$1454,6,FALSE)</f>
        <v>Passive</v>
      </c>
      <c r="S786">
        <f>VLOOKUP(B786,'Analysis 1.3'!$AA$1:$AF$1454,4,FALSE)</f>
        <v>104.96111111110804</v>
      </c>
    </row>
    <row r="787" spans="1:19" x14ac:dyDescent="0.3">
      <c r="A787">
        <v>243485</v>
      </c>
      <c r="B787">
        <v>633</v>
      </c>
      <c r="C787" s="1" t="s">
        <v>100</v>
      </c>
      <c r="D787" s="2">
        <v>45119.011111111111</v>
      </c>
      <c r="E787" t="s">
        <v>98</v>
      </c>
      <c r="F787" t="s">
        <v>17</v>
      </c>
      <c r="G787">
        <v>6552</v>
      </c>
      <c r="H787" t="str">
        <f>VLOOKUP(B787,'Customers (2)'!$A$1:$F$2501,2,0)</f>
        <v>France</v>
      </c>
      <c r="I787" t="str">
        <f>VLOOKUP(B787,'Customers (2)'!$A$1:$F$2501,3,0)</f>
        <v>F</v>
      </c>
      <c r="J787">
        <f>VLOOKUP(B787,'Customers (2)'!$A$1:$F$2501,4,0)</f>
        <v>88</v>
      </c>
      <c r="K787" t="str">
        <f>VLOOKUP(B787,'Customers (2)'!$A$1:$F$2501,5,0)</f>
        <v>B</v>
      </c>
      <c r="L787" t="str">
        <f>VLOOKUP(B787,'Customers (2)'!$A$1:$F$2501,6,0)</f>
        <v>Senior</v>
      </c>
      <c r="M787" t="str">
        <f t="shared" si="51"/>
        <v>July</v>
      </c>
      <c r="N787" t="str">
        <f t="shared" si="52"/>
        <v>Wednesday</v>
      </c>
      <c r="O787" t="str">
        <f t="shared" si="53"/>
        <v>00:16:00</v>
      </c>
      <c r="P787">
        <f t="shared" si="54"/>
        <v>0</v>
      </c>
      <c r="Q787" t="str">
        <f>VLOOKUP(B787,'Analysis 1.3'!$AA$1:$AF$1454,5,FALSE)</f>
        <v>Repeat</v>
      </c>
      <c r="R787" t="str">
        <f>VLOOKUP(B787,'Analysis 1.3'!$AA$1:$AF$1454,6,FALSE)</f>
        <v>Recent</v>
      </c>
      <c r="S787">
        <f>VLOOKUP(B787,'Analysis 1.3'!$AA$1:$AF$1454,4,FALSE)</f>
        <v>74.977083333331393</v>
      </c>
    </row>
    <row r="788" spans="1:19" x14ac:dyDescent="0.3">
      <c r="A788">
        <v>624736</v>
      </c>
      <c r="B788">
        <v>633</v>
      </c>
      <c r="C788" s="1" t="s">
        <v>100</v>
      </c>
      <c r="D788" s="2">
        <v>45067.070833333331</v>
      </c>
      <c r="E788" t="s">
        <v>98</v>
      </c>
      <c r="F788" t="s">
        <v>57</v>
      </c>
      <c r="G788">
        <v>486</v>
      </c>
      <c r="H788" t="str">
        <f>VLOOKUP(B788,'Customers (2)'!$A$1:$F$2501,2,0)</f>
        <v>France</v>
      </c>
      <c r="I788" t="str">
        <f>VLOOKUP(B788,'Customers (2)'!$A$1:$F$2501,3,0)</f>
        <v>F</v>
      </c>
      <c r="J788">
        <f>VLOOKUP(B788,'Customers (2)'!$A$1:$F$2501,4,0)</f>
        <v>88</v>
      </c>
      <c r="K788" t="str">
        <f>VLOOKUP(B788,'Customers (2)'!$A$1:$F$2501,5,0)</f>
        <v>B</v>
      </c>
      <c r="L788" t="str">
        <f>VLOOKUP(B788,'Customers (2)'!$A$1:$F$2501,6,0)</f>
        <v>Senior</v>
      </c>
      <c r="M788" t="str">
        <f t="shared" si="51"/>
        <v>May</v>
      </c>
      <c r="N788" t="str">
        <f t="shared" si="52"/>
        <v>Sunday</v>
      </c>
      <c r="O788" t="str">
        <f t="shared" si="53"/>
        <v>01:42:00</v>
      </c>
      <c r="P788">
        <f t="shared" si="54"/>
        <v>1</v>
      </c>
      <c r="Q788" t="str">
        <f>VLOOKUP(B788,'Analysis 1.3'!$AA$1:$AF$1454,5,FALSE)</f>
        <v>Repeat</v>
      </c>
      <c r="R788" t="str">
        <f>VLOOKUP(B788,'Analysis 1.3'!$AA$1:$AF$1454,6,FALSE)</f>
        <v>Recent</v>
      </c>
      <c r="S788">
        <f>VLOOKUP(B788,'Analysis 1.3'!$AA$1:$AF$1454,4,FALSE)</f>
        <v>74.977083333331393</v>
      </c>
    </row>
    <row r="789" spans="1:19" x14ac:dyDescent="0.3">
      <c r="A789">
        <v>1371439</v>
      </c>
      <c r="B789">
        <v>633</v>
      </c>
      <c r="C789" s="1" t="s">
        <v>100</v>
      </c>
      <c r="D789" s="3">
        <v>45217.004861111112</v>
      </c>
      <c r="E789" t="s">
        <v>96</v>
      </c>
      <c r="F789" t="s">
        <v>43</v>
      </c>
      <c r="G789">
        <v>4266</v>
      </c>
      <c r="H789" t="str">
        <f>VLOOKUP(B789,'Customers (2)'!$A$1:$F$2501,2,0)</f>
        <v>France</v>
      </c>
      <c r="I789" t="str">
        <f>VLOOKUP(B789,'Customers (2)'!$A$1:$F$2501,3,0)</f>
        <v>F</v>
      </c>
      <c r="J789">
        <f>VLOOKUP(B789,'Customers (2)'!$A$1:$F$2501,4,0)</f>
        <v>88</v>
      </c>
      <c r="K789" t="str">
        <f>VLOOKUP(B789,'Customers (2)'!$A$1:$F$2501,5,0)</f>
        <v>B</v>
      </c>
      <c r="L789" t="str">
        <f>VLOOKUP(B789,'Customers (2)'!$A$1:$F$2501,6,0)</f>
        <v>Senior</v>
      </c>
      <c r="M789" t="str">
        <f t="shared" si="51"/>
        <v>October</v>
      </c>
      <c r="N789" t="str">
        <f t="shared" si="52"/>
        <v>Wednesday</v>
      </c>
      <c r="O789" t="str">
        <f t="shared" si="53"/>
        <v>00:07:00</v>
      </c>
      <c r="P789">
        <f t="shared" si="54"/>
        <v>0</v>
      </c>
      <c r="Q789" t="str">
        <f>VLOOKUP(B789,'Analysis 1.3'!$AA$1:$AF$1454,5,FALSE)</f>
        <v>Repeat</v>
      </c>
      <c r="R789" t="str">
        <f>VLOOKUP(B789,'Analysis 1.3'!$AA$1:$AF$1454,6,FALSE)</f>
        <v>Recent</v>
      </c>
      <c r="S789">
        <f>VLOOKUP(B789,'Analysis 1.3'!$AA$1:$AF$1454,4,FALSE)</f>
        <v>74.977083333331393</v>
      </c>
    </row>
    <row r="790" spans="1:19" x14ac:dyDescent="0.3">
      <c r="A790">
        <v>725371</v>
      </c>
      <c r="B790">
        <v>634</v>
      </c>
      <c r="C790" s="1" t="s">
        <v>99</v>
      </c>
      <c r="D790" s="3">
        <v>44928.984027777777</v>
      </c>
      <c r="E790" t="s">
        <v>98</v>
      </c>
      <c r="F790" t="s">
        <v>72</v>
      </c>
      <c r="G790">
        <v>7071</v>
      </c>
      <c r="H790" t="str">
        <f>VLOOKUP(B790,'Customers (2)'!$A$1:$F$2501,2,0)</f>
        <v>USA</v>
      </c>
      <c r="I790" t="str">
        <f>VLOOKUP(B790,'Customers (2)'!$A$1:$F$2501,3,0)</f>
        <v>M</v>
      </c>
      <c r="J790">
        <f>VLOOKUP(B790,'Customers (2)'!$A$1:$F$2501,4,0)</f>
        <v>62</v>
      </c>
      <c r="K790" t="str">
        <f>VLOOKUP(B790,'Customers (2)'!$A$1:$F$2501,5,0)</f>
        <v>B</v>
      </c>
      <c r="L790" t="str">
        <f>VLOOKUP(B790,'Customers (2)'!$A$1:$F$2501,6,0)</f>
        <v>Senior</v>
      </c>
      <c r="M790" t="str">
        <f t="shared" si="51"/>
        <v>January</v>
      </c>
      <c r="N790" t="str">
        <f t="shared" si="52"/>
        <v>Monday</v>
      </c>
      <c r="O790" t="str">
        <f t="shared" si="53"/>
        <v>23:37:00</v>
      </c>
      <c r="P790">
        <f t="shared" si="54"/>
        <v>23</v>
      </c>
      <c r="Q790" t="str">
        <f>VLOOKUP(B790,'Analysis 1.3'!$AA$1:$AF$1454,5,FALSE)</f>
        <v>Repeat</v>
      </c>
      <c r="R790" t="str">
        <f>VLOOKUP(B790,'Analysis 1.3'!$AA$1:$AF$1454,6,FALSE)</f>
        <v>Recent</v>
      </c>
      <c r="S790">
        <f>VLOOKUP(B790,'Analysis 1.3'!$AA$1:$AF$1454,4,FALSE)</f>
        <v>38.025000000001455</v>
      </c>
    </row>
    <row r="791" spans="1:19" x14ac:dyDescent="0.3">
      <c r="A791">
        <v>1052119</v>
      </c>
      <c r="B791">
        <v>634</v>
      </c>
      <c r="C791" s="1" t="s">
        <v>99</v>
      </c>
      <c r="D791" s="3">
        <v>45153.006944444445</v>
      </c>
      <c r="E791" t="s">
        <v>191</v>
      </c>
      <c r="F791" t="s">
        <v>4</v>
      </c>
      <c r="G791">
        <v>4462</v>
      </c>
      <c r="H791" t="str">
        <f>VLOOKUP(B791,'Customers (2)'!$A$1:$F$2501,2,0)</f>
        <v>USA</v>
      </c>
      <c r="I791" t="str">
        <f>VLOOKUP(B791,'Customers (2)'!$A$1:$F$2501,3,0)</f>
        <v>M</v>
      </c>
      <c r="J791">
        <f>VLOOKUP(B791,'Customers (2)'!$A$1:$F$2501,4,0)</f>
        <v>62</v>
      </c>
      <c r="K791" t="str">
        <f>VLOOKUP(B791,'Customers (2)'!$A$1:$F$2501,5,0)</f>
        <v>B</v>
      </c>
      <c r="L791" t="str">
        <f>VLOOKUP(B791,'Customers (2)'!$A$1:$F$2501,6,0)</f>
        <v>Senior</v>
      </c>
      <c r="M791" t="str">
        <f t="shared" si="51"/>
        <v>August</v>
      </c>
      <c r="N791" t="str">
        <f t="shared" si="52"/>
        <v>Tuesday</v>
      </c>
      <c r="O791" t="str">
        <f t="shared" si="53"/>
        <v>00:10:00</v>
      </c>
      <c r="P791">
        <f t="shared" si="54"/>
        <v>0</v>
      </c>
      <c r="Q791" t="str">
        <f>VLOOKUP(B791,'Analysis 1.3'!$AA$1:$AF$1454,5,FALSE)</f>
        <v>Repeat</v>
      </c>
      <c r="R791" t="str">
        <f>VLOOKUP(B791,'Analysis 1.3'!$AA$1:$AF$1454,6,FALSE)</f>
        <v>Recent</v>
      </c>
      <c r="S791">
        <f>VLOOKUP(B791,'Analysis 1.3'!$AA$1:$AF$1454,4,FALSE)</f>
        <v>38.025000000001455</v>
      </c>
    </row>
    <row r="792" spans="1:19" x14ac:dyDescent="0.3">
      <c r="A792">
        <v>1567280</v>
      </c>
      <c r="B792">
        <v>634</v>
      </c>
      <c r="C792" s="1" t="s">
        <v>99</v>
      </c>
      <c r="D792" s="3">
        <v>45253.956944444442</v>
      </c>
      <c r="E792" t="s">
        <v>97</v>
      </c>
      <c r="F792" t="s">
        <v>25</v>
      </c>
      <c r="G792">
        <v>9698</v>
      </c>
      <c r="H792" t="str">
        <f>VLOOKUP(B792,'Customers (2)'!$A$1:$F$2501,2,0)</f>
        <v>USA</v>
      </c>
      <c r="I792" t="str">
        <f>VLOOKUP(B792,'Customers (2)'!$A$1:$F$2501,3,0)</f>
        <v>M</v>
      </c>
      <c r="J792">
        <f>VLOOKUP(B792,'Customers (2)'!$A$1:$F$2501,4,0)</f>
        <v>62</v>
      </c>
      <c r="K792" t="str">
        <f>VLOOKUP(B792,'Customers (2)'!$A$1:$F$2501,5,0)</f>
        <v>B</v>
      </c>
      <c r="L792" t="str">
        <f>VLOOKUP(B792,'Customers (2)'!$A$1:$F$2501,6,0)</f>
        <v>Senior</v>
      </c>
      <c r="M792" t="str">
        <f t="shared" si="51"/>
        <v>November</v>
      </c>
      <c r="N792" t="str">
        <f t="shared" si="52"/>
        <v>Thursday</v>
      </c>
      <c r="O792" t="str">
        <f t="shared" si="53"/>
        <v>22:58:00</v>
      </c>
      <c r="P792">
        <f t="shared" si="54"/>
        <v>22</v>
      </c>
      <c r="Q792" t="str">
        <f>VLOOKUP(B792,'Analysis 1.3'!$AA$1:$AF$1454,5,FALSE)</f>
        <v>Repeat</v>
      </c>
      <c r="R792" t="str">
        <f>VLOOKUP(B792,'Analysis 1.3'!$AA$1:$AF$1454,6,FALSE)</f>
        <v>Recent</v>
      </c>
      <c r="S792">
        <f>VLOOKUP(B792,'Analysis 1.3'!$AA$1:$AF$1454,4,FALSE)</f>
        <v>38.025000000001455</v>
      </c>
    </row>
    <row r="793" spans="1:19" x14ac:dyDescent="0.3">
      <c r="A793">
        <v>453466</v>
      </c>
      <c r="B793">
        <v>637</v>
      </c>
      <c r="C793" s="1" t="s">
        <v>99</v>
      </c>
      <c r="D793" s="2">
        <v>44996.057638888888</v>
      </c>
      <c r="E793" t="s">
        <v>96</v>
      </c>
      <c r="F793" t="s">
        <v>25</v>
      </c>
      <c r="G793">
        <v>6625</v>
      </c>
      <c r="H793" t="str">
        <f>VLOOKUP(B793,'Customers (2)'!$A$1:$F$2501,2,0)</f>
        <v>USA</v>
      </c>
      <c r="I793" t="str">
        <f>VLOOKUP(B793,'Customers (2)'!$A$1:$F$2501,3,0)</f>
        <v>M</v>
      </c>
      <c r="J793">
        <f>VLOOKUP(B793,'Customers (2)'!$A$1:$F$2501,4,0)</f>
        <v>38</v>
      </c>
      <c r="K793" t="str">
        <f>VLOOKUP(B793,'Customers (2)'!$A$1:$F$2501,5,0)</f>
        <v>B</v>
      </c>
      <c r="L793" t="str">
        <f>VLOOKUP(B793,'Customers (2)'!$A$1:$F$2501,6,0)</f>
        <v>Middle</v>
      </c>
      <c r="M793" t="str">
        <f t="shared" si="51"/>
        <v>March</v>
      </c>
      <c r="N793" t="str">
        <f t="shared" si="52"/>
        <v>Saturday</v>
      </c>
      <c r="O793" t="str">
        <f t="shared" si="53"/>
        <v>01:23:00</v>
      </c>
      <c r="P793">
        <f t="shared" si="54"/>
        <v>1</v>
      </c>
      <c r="Q793" t="str">
        <f>VLOOKUP(B793,'Analysis 1.3'!$AA$1:$AF$1454,5,FALSE)</f>
        <v>Repeat</v>
      </c>
      <c r="R793" t="str">
        <f>VLOOKUP(B793,'Analysis 1.3'!$AA$1:$AF$1454,6,FALSE)</f>
        <v>Passive</v>
      </c>
      <c r="S793">
        <f>VLOOKUP(B793,'Analysis 1.3'!$AA$1:$AF$1454,4,FALSE)</f>
        <v>139.95763888888905</v>
      </c>
    </row>
    <row r="794" spans="1:19" x14ac:dyDescent="0.3">
      <c r="A794">
        <v>1401727</v>
      </c>
      <c r="B794">
        <v>637</v>
      </c>
      <c r="C794" s="1" t="s">
        <v>99</v>
      </c>
      <c r="D794" s="3">
        <v>45152.024305555555</v>
      </c>
      <c r="E794" t="s">
        <v>96</v>
      </c>
      <c r="F794" t="s">
        <v>31</v>
      </c>
      <c r="G794">
        <v>4277</v>
      </c>
      <c r="H794" t="str">
        <f>VLOOKUP(B794,'Customers (2)'!$A$1:$F$2501,2,0)</f>
        <v>USA</v>
      </c>
      <c r="I794" t="str">
        <f>VLOOKUP(B794,'Customers (2)'!$A$1:$F$2501,3,0)</f>
        <v>M</v>
      </c>
      <c r="J794">
        <f>VLOOKUP(B794,'Customers (2)'!$A$1:$F$2501,4,0)</f>
        <v>38</v>
      </c>
      <c r="K794" t="str">
        <f>VLOOKUP(B794,'Customers (2)'!$A$1:$F$2501,5,0)</f>
        <v>B</v>
      </c>
      <c r="L794" t="str">
        <f>VLOOKUP(B794,'Customers (2)'!$A$1:$F$2501,6,0)</f>
        <v>Middle</v>
      </c>
      <c r="M794" t="str">
        <f t="shared" si="51"/>
        <v>August</v>
      </c>
      <c r="N794" t="str">
        <f t="shared" si="52"/>
        <v>Monday</v>
      </c>
      <c r="O794" t="str">
        <f t="shared" si="53"/>
        <v>00:35:00</v>
      </c>
      <c r="P794">
        <f t="shared" si="54"/>
        <v>0</v>
      </c>
      <c r="Q794" t="str">
        <f>VLOOKUP(B794,'Analysis 1.3'!$AA$1:$AF$1454,5,FALSE)</f>
        <v>Repeat</v>
      </c>
      <c r="R794" t="str">
        <f>VLOOKUP(B794,'Analysis 1.3'!$AA$1:$AF$1454,6,FALSE)</f>
        <v>Passive</v>
      </c>
      <c r="S794">
        <f>VLOOKUP(B794,'Analysis 1.3'!$AA$1:$AF$1454,4,FALSE)</f>
        <v>139.95763888888905</v>
      </c>
    </row>
    <row r="795" spans="1:19" x14ac:dyDescent="0.3">
      <c r="A795">
        <v>360154</v>
      </c>
      <c r="B795">
        <v>638</v>
      </c>
      <c r="C795" s="1" t="s">
        <v>100</v>
      </c>
      <c r="D795" s="2">
        <v>45070.034722222219</v>
      </c>
      <c r="E795" t="s">
        <v>96</v>
      </c>
      <c r="F795" t="s">
        <v>27</v>
      </c>
      <c r="G795">
        <v>9618</v>
      </c>
      <c r="H795" t="str">
        <f>VLOOKUP(B795,'Customers (2)'!$A$1:$F$2501,2,0)</f>
        <v>France</v>
      </c>
      <c r="I795" t="str">
        <f>VLOOKUP(B795,'Customers (2)'!$A$1:$F$2501,3,0)</f>
        <v>M</v>
      </c>
      <c r="J795">
        <f>VLOOKUP(B795,'Customers (2)'!$A$1:$F$2501,4,0)</f>
        <v>65</v>
      </c>
      <c r="K795" t="str">
        <f>VLOOKUP(B795,'Customers (2)'!$A$1:$F$2501,5,0)</f>
        <v>B</v>
      </c>
      <c r="L795" t="str">
        <f>VLOOKUP(B795,'Customers (2)'!$A$1:$F$2501,6,0)</f>
        <v>Senior</v>
      </c>
      <c r="M795" t="str">
        <f t="shared" si="51"/>
        <v>May</v>
      </c>
      <c r="N795" t="str">
        <f t="shared" si="52"/>
        <v>Wednesday</v>
      </c>
      <c r="O795" t="str">
        <f t="shared" si="53"/>
        <v>00:50:00</v>
      </c>
      <c r="P795">
        <f t="shared" si="54"/>
        <v>0</v>
      </c>
      <c r="Q795" t="str">
        <f>VLOOKUP(B795,'Analysis 1.3'!$AA$1:$AF$1454,5,FALSE)</f>
        <v>One time</v>
      </c>
      <c r="R795" t="str">
        <f>VLOOKUP(B795,'Analysis 1.3'!$AA$1:$AF$1454,6,FALSE)</f>
        <v>Lost</v>
      </c>
      <c r="S795">
        <f>VLOOKUP(B795,'Analysis 1.3'!$AA$1:$AF$1454,4,FALSE)</f>
        <v>221.94722222222481</v>
      </c>
    </row>
    <row r="796" spans="1:19" x14ac:dyDescent="0.3">
      <c r="A796">
        <v>50499</v>
      </c>
      <c r="B796">
        <v>639</v>
      </c>
      <c r="C796" s="1" t="s">
        <v>99</v>
      </c>
      <c r="D796" s="2">
        <v>45018.963888888888</v>
      </c>
      <c r="E796" t="s">
        <v>98</v>
      </c>
      <c r="F796" t="s">
        <v>32</v>
      </c>
      <c r="G796">
        <v>3514</v>
      </c>
      <c r="H796" t="str">
        <f>VLOOKUP(B796,'Customers (2)'!$A$1:$F$2501,2,0)</f>
        <v>USA</v>
      </c>
      <c r="I796" t="str">
        <f>VLOOKUP(B796,'Customers (2)'!$A$1:$F$2501,3,0)</f>
        <v>F</v>
      </c>
      <c r="J796">
        <f>VLOOKUP(B796,'Customers (2)'!$A$1:$F$2501,4,0)</f>
        <v>59</v>
      </c>
      <c r="K796" t="str">
        <f>VLOOKUP(B796,'Customers (2)'!$A$1:$F$2501,5,0)</f>
        <v>B</v>
      </c>
      <c r="L796" t="str">
        <f>VLOOKUP(B796,'Customers (2)'!$A$1:$F$2501,6,0)</f>
        <v>Middle</v>
      </c>
      <c r="M796" t="str">
        <f t="shared" si="51"/>
        <v>April</v>
      </c>
      <c r="N796" t="str">
        <f t="shared" si="52"/>
        <v>Sunday</v>
      </c>
      <c r="O796" t="str">
        <f t="shared" si="53"/>
        <v>23:08:00</v>
      </c>
      <c r="P796">
        <f t="shared" si="54"/>
        <v>23</v>
      </c>
      <c r="Q796" t="str">
        <f>VLOOKUP(B796,'Analysis 1.3'!$AA$1:$AF$1454,5,FALSE)</f>
        <v>One time</v>
      </c>
      <c r="R796" t="str">
        <f>VLOOKUP(B796,'Analysis 1.3'!$AA$1:$AF$1454,6,FALSE)</f>
        <v>Lost</v>
      </c>
      <c r="S796">
        <f>VLOOKUP(B796,'Analysis 1.3'!$AA$1:$AF$1454,4,FALSE)</f>
        <v>273.0180555555562</v>
      </c>
    </row>
    <row r="797" spans="1:19" x14ac:dyDescent="0.3">
      <c r="A797">
        <v>943149</v>
      </c>
      <c r="B797">
        <v>640</v>
      </c>
      <c r="C797" s="1" t="s">
        <v>100</v>
      </c>
      <c r="D797" s="3">
        <v>45193.949305555558</v>
      </c>
      <c r="E797" t="s">
        <v>191</v>
      </c>
      <c r="F797" t="s">
        <v>88</v>
      </c>
      <c r="G797">
        <v>6730</v>
      </c>
      <c r="H797" t="str">
        <f>VLOOKUP(B797,'Customers (2)'!$A$1:$F$2501,2,0)</f>
        <v>France</v>
      </c>
      <c r="I797" t="str">
        <f>VLOOKUP(B797,'Customers (2)'!$A$1:$F$2501,3,0)</f>
        <v>F</v>
      </c>
      <c r="J797">
        <f>VLOOKUP(B797,'Customers (2)'!$A$1:$F$2501,4,0)</f>
        <v>51</v>
      </c>
      <c r="K797" t="str">
        <f>VLOOKUP(B797,'Customers (2)'!$A$1:$F$2501,5,0)</f>
        <v>B</v>
      </c>
      <c r="L797" t="str">
        <f>VLOOKUP(B797,'Customers (2)'!$A$1:$F$2501,6,0)</f>
        <v>Middle</v>
      </c>
      <c r="M797" t="str">
        <f t="shared" si="51"/>
        <v>September</v>
      </c>
      <c r="N797" t="str">
        <f t="shared" si="52"/>
        <v>Sunday</v>
      </c>
      <c r="O797" t="str">
        <f t="shared" si="53"/>
        <v>22:47:00</v>
      </c>
      <c r="P797">
        <f t="shared" si="54"/>
        <v>22</v>
      </c>
      <c r="Q797" t="str">
        <f>VLOOKUP(B797,'Analysis 1.3'!$AA$1:$AF$1454,5,FALSE)</f>
        <v>Repeat</v>
      </c>
      <c r="R797" t="str">
        <f>VLOOKUP(B797,'Analysis 1.3'!$AA$1:$AF$1454,6,FALSE)</f>
        <v>Recent</v>
      </c>
      <c r="S797">
        <f>VLOOKUP(B797,'Analysis 1.3'!$AA$1:$AF$1454,4,FALSE)</f>
        <v>36.995138888887595</v>
      </c>
    </row>
    <row r="798" spans="1:19" x14ac:dyDescent="0.3">
      <c r="A798">
        <v>1274561</v>
      </c>
      <c r="B798">
        <v>640</v>
      </c>
      <c r="C798" s="1" t="s">
        <v>100</v>
      </c>
      <c r="D798" s="3">
        <v>45188.081250000003</v>
      </c>
      <c r="E798" t="s">
        <v>97</v>
      </c>
      <c r="F798" t="s">
        <v>59</v>
      </c>
      <c r="G798">
        <v>3448</v>
      </c>
      <c r="H798" t="str">
        <f>VLOOKUP(B798,'Customers (2)'!$A$1:$F$2501,2,0)</f>
        <v>France</v>
      </c>
      <c r="I798" t="str">
        <f>VLOOKUP(B798,'Customers (2)'!$A$1:$F$2501,3,0)</f>
        <v>F</v>
      </c>
      <c r="J798">
        <f>VLOOKUP(B798,'Customers (2)'!$A$1:$F$2501,4,0)</f>
        <v>51</v>
      </c>
      <c r="K798" t="str">
        <f>VLOOKUP(B798,'Customers (2)'!$A$1:$F$2501,5,0)</f>
        <v>B</v>
      </c>
      <c r="L798" t="str">
        <f>VLOOKUP(B798,'Customers (2)'!$A$1:$F$2501,6,0)</f>
        <v>Middle</v>
      </c>
      <c r="M798" t="str">
        <f t="shared" si="51"/>
        <v>September</v>
      </c>
      <c r="N798" t="str">
        <f t="shared" si="52"/>
        <v>Tuesday</v>
      </c>
      <c r="O798" t="str">
        <f t="shared" si="53"/>
        <v>01:57:00</v>
      </c>
      <c r="P798">
        <f t="shared" si="54"/>
        <v>1</v>
      </c>
      <c r="Q798" t="str">
        <f>VLOOKUP(B798,'Analysis 1.3'!$AA$1:$AF$1454,5,FALSE)</f>
        <v>Repeat</v>
      </c>
      <c r="R798" t="str">
        <f>VLOOKUP(B798,'Analysis 1.3'!$AA$1:$AF$1454,6,FALSE)</f>
        <v>Recent</v>
      </c>
      <c r="S798">
        <f>VLOOKUP(B798,'Analysis 1.3'!$AA$1:$AF$1454,4,FALSE)</f>
        <v>36.995138888887595</v>
      </c>
    </row>
    <row r="799" spans="1:19" x14ac:dyDescent="0.3">
      <c r="A799">
        <v>1297796</v>
      </c>
      <c r="B799">
        <v>640</v>
      </c>
      <c r="C799" s="1" t="s">
        <v>100</v>
      </c>
      <c r="D799" s="3">
        <v>44983.027777777781</v>
      </c>
      <c r="E799" t="s">
        <v>97</v>
      </c>
      <c r="F799" t="s">
        <v>27</v>
      </c>
      <c r="G799">
        <v>9438</v>
      </c>
      <c r="H799" t="str">
        <f>VLOOKUP(B799,'Customers (2)'!$A$1:$F$2501,2,0)</f>
        <v>France</v>
      </c>
      <c r="I799" t="str">
        <f>VLOOKUP(B799,'Customers (2)'!$A$1:$F$2501,3,0)</f>
        <v>F</v>
      </c>
      <c r="J799">
        <f>VLOOKUP(B799,'Customers (2)'!$A$1:$F$2501,4,0)</f>
        <v>51</v>
      </c>
      <c r="K799" t="str">
        <f>VLOOKUP(B799,'Customers (2)'!$A$1:$F$2501,5,0)</f>
        <v>B</v>
      </c>
      <c r="L799" t="str">
        <f>VLOOKUP(B799,'Customers (2)'!$A$1:$F$2501,6,0)</f>
        <v>Middle</v>
      </c>
      <c r="M799" t="str">
        <f t="shared" si="51"/>
        <v>February</v>
      </c>
      <c r="N799" t="str">
        <f t="shared" si="52"/>
        <v>Sunday</v>
      </c>
      <c r="O799" t="str">
        <f t="shared" si="53"/>
        <v>00:40:00</v>
      </c>
      <c r="P799">
        <f t="shared" si="54"/>
        <v>0</v>
      </c>
      <c r="Q799" t="str">
        <f>VLOOKUP(B799,'Analysis 1.3'!$AA$1:$AF$1454,5,FALSE)</f>
        <v>Repeat</v>
      </c>
      <c r="R799" t="str">
        <f>VLOOKUP(B799,'Analysis 1.3'!$AA$1:$AF$1454,6,FALSE)</f>
        <v>Recent</v>
      </c>
      <c r="S799">
        <f>VLOOKUP(B799,'Analysis 1.3'!$AA$1:$AF$1454,4,FALSE)</f>
        <v>36.995138888887595</v>
      </c>
    </row>
    <row r="800" spans="1:19" x14ac:dyDescent="0.3">
      <c r="A800">
        <v>1676930</v>
      </c>
      <c r="B800">
        <v>640</v>
      </c>
      <c r="C800" s="1" t="s">
        <v>100</v>
      </c>
      <c r="D800" s="3">
        <v>45254.986805555556</v>
      </c>
      <c r="E800" t="s">
        <v>98</v>
      </c>
      <c r="F800" t="s">
        <v>27</v>
      </c>
      <c r="G800">
        <v>598</v>
      </c>
      <c r="H800" t="str">
        <f>VLOOKUP(B800,'Customers (2)'!$A$1:$F$2501,2,0)</f>
        <v>France</v>
      </c>
      <c r="I800" t="str">
        <f>VLOOKUP(B800,'Customers (2)'!$A$1:$F$2501,3,0)</f>
        <v>F</v>
      </c>
      <c r="J800">
        <f>VLOOKUP(B800,'Customers (2)'!$A$1:$F$2501,4,0)</f>
        <v>51</v>
      </c>
      <c r="K800" t="str">
        <f>VLOOKUP(B800,'Customers (2)'!$A$1:$F$2501,5,0)</f>
        <v>B</v>
      </c>
      <c r="L800" t="str">
        <f>VLOOKUP(B800,'Customers (2)'!$A$1:$F$2501,6,0)</f>
        <v>Middle</v>
      </c>
      <c r="M800" t="str">
        <f t="shared" si="51"/>
        <v>November</v>
      </c>
      <c r="N800" t="str">
        <f t="shared" si="52"/>
        <v>Friday</v>
      </c>
      <c r="O800" t="str">
        <f t="shared" si="53"/>
        <v>23:41:00</v>
      </c>
      <c r="P800">
        <f t="shared" si="54"/>
        <v>23</v>
      </c>
      <c r="Q800" t="str">
        <f>VLOOKUP(B800,'Analysis 1.3'!$AA$1:$AF$1454,5,FALSE)</f>
        <v>Repeat</v>
      </c>
      <c r="R800" t="str">
        <f>VLOOKUP(B800,'Analysis 1.3'!$AA$1:$AF$1454,6,FALSE)</f>
        <v>Recent</v>
      </c>
      <c r="S800">
        <f>VLOOKUP(B800,'Analysis 1.3'!$AA$1:$AF$1454,4,FALSE)</f>
        <v>36.995138888887595</v>
      </c>
    </row>
    <row r="801" spans="1:19" x14ac:dyDescent="0.3">
      <c r="A801">
        <v>688175</v>
      </c>
      <c r="B801">
        <v>642</v>
      </c>
      <c r="C801" s="1" t="s">
        <v>100</v>
      </c>
      <c r="D801" s="3">
        <v>45238.036111111112</v>
      </c>
      <c r="E801" t="s">
        <v>97</v>
      </c>
      <c r="F801" t="s">
        <v>43</v>
      </c>
      <c r="G801">
        <v>1612</v>
      </c>
      <c r="H801" t="str">
        <f>VLOOKUP(B801,'Customers (2)'!$A$1:$F$2501,2,0)</f>
        <v>France</v>
      </c>
      <c r="I801" t="str">
        <f>VLOOKUP(B801,'Customers (2)'!$A$1:$F$2501,3,0)</f>
        <v>F</v>
      </c>
      <c r="J801">
        <f>VLOOKUP(B801,'Customers (2)'!$A$1:$F$2501,4,0)</f>
        <v>32</v>
      </c>
      <c r="K801" t="str">
        <f>VLOOKUP(B801,'Customers (2)'!$A$1:$F$2501,5,0)</f>
        <v>B</v>
      </c>
      <c r="L801" t="str">
        <f>VLOOKUP(B801,'Customers (2)'!$A$1:$F$2501,6,0)</f>
        <v>Young</v>
      </c>
      <c r="M801" t="str">
        <f t="shared" si="51"/>
        <v>November</v>
      </c>
      <c r="N801" t="str">
        <f t="shared" si="52"/>
        <v>Wednesday</v>
      </c>
      <c r="O801" t="str">
        <f t="shared" si="53"/>
        <v>00:52:00</v>
      </c>
      <c r="P801">
        <f t="shared" si="54"/>
        <v>0</v>
      </c>
      <c r="Q801" t="str">
        <f>VLOOKUP(B801,'Analysis 1.3'!$AA$1:$AF$1454,5,FALSE)</f>
        <v>Repeat</v>
      </c>
      <c r="R801" t="str">
        <f>VLOOKUP(B801,'Analysis 1.3'!$AA$1:$AF$1454,6,FALSE)</f>
        <v>Recent</v>
      </c>
      <c r="S801">
        <f>VLOOKUP(B801,'Analysis 1.3'!$AA$1:$AF$1454,4,FALSE)</f>
        <v>13.913888888884685</v>
      </c>
    </row>
    <row r="802" spans="1:19" x14ac:dyDescent="0.3">
      <c r="A802">
        <v>1177486</v>
      </c>
      <c r="B802">
        <v>642</v>
      </c>
      <c r="C802" s="1" t="s">
        <v>100</v>
      </c>
      <c r="D802" s="3">
        <v>45278.068055555559</v>
      </c>
      <c r="E802" t="s">
        <v>97</v>
      </c>
      <c r="F802" t="s">
        <v>53</v>
      </c>
      <c r="G802">
        <v>2740</v>
      </c>
      <c r="H802" t="str">
        <f>VLOOKUP(B802,'Customers (2)'!$A$1:$F$2501,2,0)</f>
        <v>France</v>
      </c>
      <c r="I802" t="str">
        <f>VLOOKUP(B802,'Customers (2)'!$A$1:$F$2501,3,0)</f>
        <v>F</v>
      </c>
      <c r="J802">
        <f>VLOOKUP(B802,'Customers (2)'!$A$1:$F$2501,4,0)</f>
        <v>32</v>
      </c>
      <c r="K802" t="str">
        <f>VLOOKUP(B802,'Customers (2)'!$A$1:$F$2501,5,0)</f>
        <v>B</v>
      </c>
      <c r="L802" t="str">
        <f>VLOOKUP(B802,'Customers (2)'!$A$1:$F$2501,6,0)</f>
        <v>Young</v>
      </c>
      <c r="M802" t="str">
        <f t="shared" si="51"/>
        <v>December</v>
      </c>
      <c r="N802" t="str">
        <f t="shared" si="52"/>
        <v>Monday</v>
      </c>
      <c r="O802" t="str">
        <f t="shared" si="53"/>
        <v>01:38:00</v>
      </c>
      <c r="P802">
        <f t="shared" si="54"/>
        <v>1</v>
      </c>
      <c r="Q802" t="str">
        <f>VLOOKUP(B802,'Analysis 1.3'!$AA$1:$AF$1454,5,FALSE)</f>
        <v>Repeat</v>
      </c>
      <c r="R802" t="str">
        <f>VLOOKUP(B802,'Analysis 1.3'!$AA$1:$AF$1454,6,FALSE)</f>
        <v>Recent</v>
      </c>
      <c r="S802">
        <f>VLOOKUP(B802,'Analysis 1.3'!$AA$1:$AF$1454,4,FALSE)</f>
        <v>13.913888888884685</v>
      </c>
    </row>
    <row r="803" spans="1:19" x14ac:dyDescent="0.3">
      <c r="A803">
        <v>544608</v>
      </c>
      <c r="B803">
        <v>643</v>
      </c>
      <c r="C803" s="1" t="s">
        <v>113</v>
      </c>
      <c r="D803" s="2">
        <v>45192.080555555556</v>
      </c>
      <c r="E803" t="s">
        <v>97</v>
      </c>
      <c r="F803" t="s">
        <v>18</v>
      </c>
      <c r="G803">
        <v>3678</v>
      </c>
      <c r="H803" t="str">
        <f>VLOOKUP(B803,'Customers (2)'!$A$1:$F$2501,2,0)</f>
        <v>India</v>
      </c>
      <c r="I803" t="str">
        <f>VLOOKUP(B803,'Customers (2)'!$A$1:$F$2501,3,0)</f>
        <v>F</v>
      </c>
      <c r="J803">
        <f>VLOOKUP(B803,'Customers (2)'!$A$1:$F$2501,4,0)</f>
        <v>39</v>
      </c>
      <c r="K803" t="str">
        <f>VLOOKUP(B803,'Customers (2)'!$A$1:$F$2501,5,0)</f>
        <v>B</v>
      </c>
      <c r="L803" t="str">
        <f>VLOOKUP(B803,'Customers (2)'!$A$1:$F$2501,6,0)</f>
        <v>Middle</v>
      </c>
      <c r="M803" t="str">
        <f t="shared" si="51"/>
        <v>September</v>
      </c>
      <c r="N803" t="str">
        <f t="shared" si="52"/>
        <v>Saturday</v>
      </c>
      <c r="O803" t="str">
        <f t="shared" si="53"/>
        <v>01:56:00</v>
      </c>
      <c r="P803">
        <f t="shared" si="54"/>
        <v>1</v>
      </c>
      <c r="Q803" t="str">
        <f>VLOOKUP(B803,'Analysis 1.3'!$AA$1:$AF$1454,5,FALSE)</f>
        <v>One time</v>
      </c>
      <c r="R803" t="str">
        <f>VLOOKUP(B803,'Analysis 1.3'!$AA$1:$AF$1454,6,FALSE)</f>
        <v>Passive</v>
      </c>
      <c r="S803">
        <f>VLOOKUP(B803,'Analysis 1.3'!$AA$1:$AF$1454,4,FALSE)</f>
        <v>99.901388888887595</v>
      </c>
    </row>
    <row r="804" spans="1:19" x14ac:dyDescent="0.3">
      <c r="A804">
        <v>1043175</v>
      </c>
      <c r="B804">
        <v>644</v>
      </c>
      <c r="C804" s="1" t="s">
        <v>106</v>
      </c>
      <c r="D804" s="3">
        <v>45106.981944444444</v>
      </c>
      <c r="E804" t="s">
        <v>98</v>
      </c>
      <c r="F804" t="s">
        <v>9</v>
      </c>
      <c r="G804">
        <v>3317</v>
      </c>
      <c r="H804" t="str">
        <f>VLOOKUP(B804,'Customers (2)'!$A$1:$F$2501,2,0)</f>
        <v>Singapore</v>
      </c>
      <c r="I804" t="str">
        <f>VLOOKUP(B804,'Customers (2)'!$A$1:$F$2501,3,0)</f>
        <v>M</v>
      </c>
      <c r="J804">
        <f>VLOOKUP(B804,'Customers (2)'!$A$1:$F$2501,4,0)</f>
        <v>61</v>
      </c>
      <c r="K804" t="str">
        <f>VLOOKUP(B804,'Customers (2)'!$A$1:$F$2501,5,0)</f>
        <v>B</v>
      </c>
      <c r="L804" t="str">
        <f>VLOOKUP(B804,'Customers (2)'!$A$1:$F$2501,6,0)</f>
        <v>Senior</v>
      </c>
      <c r="M804" t="str">
        <f t="shared" si="51"/>
        <v>June</v>
      </c>
      <c r="N804" t="str">
        <f t="shared" si="52"/>
        <v>Thursday</v>
      </c>
      <c r="O804" t="str">
        <f t="shared" si="53"/>
        <v>23:34:00</v>
      </c>
      <c r="P804">
        <f t="shared" si="54"/>
        <v>23</v>
      </c>
      <c r="Q804" t="str">
        <f>VLOOKUP(B804,'Analysis 1.3'!$AA$1:$AF$1454,5,FALSE)</f>
        <v>One time</v>
      </c>
      <c r="R804" t="str">
        <f>VLOOKUP(B804,'Analysis 1.3'!$AA$1:$AF$1454,6,FALSE)</f>
        <v>Lost</v>
      </c>
      <c r="S804">
        <f>VLOOKUP(B804,'Analysis 1.3'!$AA$1:$AF$1454,4,FALSE)</f>
        <v>185</v>
      </c>
    </row>
    <row r="805" spans="1:19" x14ac:dyDescent="0.3">
      <c r="A805">
        <v>180775</v>
      </c>
      <c r="B805">
        <v>645</v>
      </c>
      <c r="C805" s="1" t="s">
        <v>108</v>
      </c>
      <c r="D805" s="2">
        <v>45005.003472222219</v>
      </c>
      <c r="E805" t="s">
        <v>98</v>
      </c>
      <c r="F805" t="s">
        <v>26</v>
      </c>
      <c r="G805">
        <v>4981</v>
      </c>
      <c r="H805" t="str">
        <f>VLOOKUP(B805,'Customers (2)'!$A$1:$F$2501,2,0)</f>
        <v>Denmark</v>
      </c>
      <c r="I805" t="str">
        <f>VLOOKUP(B805,'Customers (2)'!$A$1:$F$2501,3,0)</f>
        <v>F</v>
      </c>
      <c r="J805">
        <f>VLOOKUP(B805,'Customers (2)'!$A$1:$F$2501,4,0)</f>
        <v>40</v>
      </c>
      <c r="K805" t="str">
        <f>VLOOKUP(B805,'Customers (2)'!$A$1:$F$2501,5,0)</f>
        <v>B</v>
      </c>
      <c r="L805" t="str">
        <f>VLOOKUP(B805,'Customers (2)'!$A$1:$F$2501,6,0)</f>
        <v>Middle</v>
      </c>
      <c r="M805" t="str">
        <f t="shared" si="51"/>
        <v>March</v>
      </c>
      <c r="N805" t="str">
        <f t="shared" si="52"/>
        <v>Monday</v>
      </c>
      <c r="O805" t="str">
        <f t="shared" si="53"/>
        <v>00:05:00</v>
      </c>
      <c r="P805">
        <f t="shared" si="54"/>
        <v>0</v>
      </c>
      <c r="Q805" t="str">
        <f>VLOOKUP(B805,'Analysis 1.3'!$AA$1:$AF$1454,5,FALSE)</f>
        <v>Repeat</v>
      </c>
      <c r="R805" t="str">
        <f>VLOOKUP(B805,'Analysis 1.3'!$AA$1:$AF$1454,6,FALSE)</f>
        <v>Lost</v>
      </c>
      <c r="S805">
        <f>VLOOKUP(B805,'Analysis 1.3'!$AA$1:$AF$1454,4,FALSE)</f>
        <v>254.96111111110804</v>
      </c>
    </row>
    <row r="806" spans="1:19" x14ac:dyDescent="0.3">
      <c r="A806">
        <v>476585</v>
      </c>
      <c r="B806">
        <v>645</v>
      </c>
      <c r="C806" s="1" t="s">
        <v>108</v>
      </c>
      <c r="D806" s="2">
        <v>45037.020833333336</v>
      </c>
      <c r="E806" t="s">
        <v>97</v>
      </c>
      <c r="F806" t="s">
        <v>66</v>
      </c>
      <c r="G806">
        <v>7949</v>
      </c>
      <c r="H806" t="str">
        <f>VLOOKUP(B806,'Customers (2)'!$A$1:$F$2501,2,0)</f>
        <v>Denmark</v>
      </c>
      <c r="I806" t="str">
        <f>VLOOKUP(B806,'Customers (2)'!$A$1:$F$2501,3,0)</f>
        <v>F</v>
      </c>
      <c r="J806">
        <f>VLOOKUP(B806,'Customers (2)'!$A$1:$F$2501,4,0)</f>
        <v>40</v>
      </c>
      <c r="K806" t="str">
        <f>VLOOKUP(B806,'Customers (2)'!$A$1:$F$2501,5,0)</f>
        <v>B</v>
      </c>
      <c r="L806" t="str">
        <f>VLOOKUP(B806,'Customers (2)'!$A$1:$F$2501,6,0)</f>
        <v>Middle</v>
      </c>
      <c r="M806" t="str">
        <f t="shared" si="51"/>
        <v>April</v>
      </c>
      <c r="N806" t="str">
        <f t="shared" si="52"/>
        <v>Friday</v>
      </c>
      <c r="O806" t="str">
        <f t="shared" si="53"/>
        <v>00:30:00</v>
      </c>
      <c r="P806">
        <f t="shared" si="54"/>
        <v>0</v>
      </c>
      <c r="Q806" t="str">
        <f>VLOOKUP(B806,'Analysis 1.3'!$AA$1:$AF$1454,5,FALSE)</f>
        <v>Repeat</v>
      </c>
      <c r="R806" t="str">
        <f>VLOOKUP(B806,'Analysis 1.3'!$AA$1:$AF$1454,6,FALSE)</f>
        <v>Lost</v>
      </c>
      <c r="S806">
        <f>VLOOKUP(B806,'Analysis 1.3'!$AA$1:$AF$1454,4,FALSE)</f>
        <v>254.96111111110804</v>
      </c>
    </row>
    <row r="807" spans="1:19" x14ac:dyDescent="0.3">
      <c r="A807">
        <v>912973</v>
      </c>
      <c r="B807">
        <v>646</v>
      </c>
      <c r="C807" s="1" t="s">
        <v>106</v>
      </c>
      <c r="D807" s="3">
        <v>45280.975694444445</v>
      </c>
      <c r="E807" t="s">
        <v>191</v>
      </c>
      <c r="F807" t="s">
        <v>27</v>
      </c>
      <c r="G807">
        <v>816</v>
      </c>
      <c r="H807" t="str">
        <f>VLOOKUP(B807,'Customers (2)'!$A$1:$F$2501,2,0)</f>
        <v>Singapore</v>
      </c>
      <c r="I807" t="str">
        <f>VLOOKUP(B807,'Customers (2)'!$A$1:$F$2501,3,0)</f>
        <v>F</v>
      </c>
      <c r="J807">
        <f>VLOOKUP(B807,'Customers (2)'!$A$1:$F$2501,4,0)</f>
        <v>69</v>
      </c>
      <c r="K807" t="str">
        <f>VLOOKUP(B807,'Customers (2)'!$A$1:$F$2501,5,0)</f>
        <v>B</v>
      </c>
      <c r="L807" t="str">
        <f>VLOOKUP(B807,'Customers (2)'!$A$1:$F$2501,6,0)</f>
        <v>Senior</v>
      </c>
      <c r="M807" t="str">
        <f t="shared" si="51"/>
        <v>December</v>
      </c>
      <c r="N807" t="str">
        <f t="shared" si="52"/>
        <v>Wednesday</v>
      </c>
      <c r="O807" t="str">
        <f t="shared" si="53"/>
        <v>23:25:00</v>
      </c>
      <c r="P807">
        <f t="shared" si="54"/>
        <v>23</v>
      </c>
      <c r="Q807" t="str">
        <f>VLOOKUP(B807,'Analysis 1.3'!$AA$1:$AF$1454,5,FALSE)</f>
        <v>One time</v>
      </c>
      <c r="R807" t="str">
        <f>VLOOKUP(B807,'Analysis 1.3'!$AA$1:$AF$1454,6,FALSE)</f>
        <v>Recent</v>
      </c>
      <c r="S807">
        <f>VLOOKUP(B807,'Analysis 1.3'!$AA$1:$AF$1454,4,FALSE)</f>
        <v>11.006249999998545</v>
      </c>
    </row>
    <row r="808" spans="1:19" x14ac:dyDescent="0.3">
      <c r="A808">
        <v>1074708</v>
      </c>
      <c r="B808">
        <v>647</v>
      </c>
      <c r="C808" s="1" t="s">
        <v>101</v>
      </c>
      <c r="D808" s="3">
        <v>44997.98333333333</v>
      </c>
      <c r="E808" t="s">
        <v>97</v>
      </c>
      <c r="F808" t="s">
        <v>43</v>
      </c>
      <c r="G808">
        <v>7648</v>
      </c>
      <c r="H808" t="str">
        <f>VLOOKUP(B808,'Customers (2)'!$A$1:$F$2501,2,0)</f>
        <v>Australia</v>
      </c>
      <c r="I808" t="str">
        <f>VLOOKUP(B808,'Customers (2)'!$A$1:$F$2501,3,0)</f>
        <v>M</v>
      </c>
      <c r="J808">
        <f>VLOOKUP(B808,'Customers (2)'!$A$1:$F$2501,4,0)</f>
        <v>76</v>
      </c>
      <c r="K808" t="str">
        <f>VLOOKUP(B808,'Customers (2)'!$A$1:$F$2501,5,0)</f>
        <v>B</v>
      </c>
      <c r="L808" t="str">
        <f>VLOOKUP(B808,'Customers (2)'!$A$1:$F$2501,6,0)</f>
        <v>Senior</v>
      </c>
      <c r="M808" t="str">
        <f t="shared" si="51"/>
        <v>March</v>
      </c>
      <c r="N808" t="str">
        <f t="shared" si="52"/>
        <v>Sunday</v>
      </c>
      <c r="O808" t="str">
        <f t="shared" si="53"/>
        <v>23:36:00</v>
      </c>
      <c r="P808">
        <f t="shared" si="54"/>
        <v>23</v>
      </c>
      <c r="Q808" t="str">
        <f>VLOOKUP(B808,'Analysis 1.3'!$AA$1:$AF$1454,5,FALSE)</f>
        <v>Repeat</v>
      </c>
      <c r="R808" t="str">
        <f>VLOOKUP(B808,'Analysis 1.3'!$AA$1:$AF$1454,6,FALSE)</f>
        <v>Lost</v>
      </c>
      <c r="S808">
        <f>VLOOKUP(B808,'Analysis 1.3'!$AA$1:$AF$1454,4,FALSE)</f>
        <v>207.9375</v>
      </c>
    </row>
    <row r="809" spans="1:19" x14ac:dyDescent="0.3">
      <c r="A809">
        <v>1543135</v>
      </c>
      <c r="B809">
        <v>647</v>
      </c>
      <c r="C809" s="1" t="s">
        <v>101</v>
      </c>
      <c r="D809" s="3">
        <v>45084.044444444444</v>
      </c>
      <c r="E809" t="s">
        <v>97</v>
      </c>
      <c r="F809" t="s">
        <v>53</v>
      </c>
      <c r="G809">
        <v>9026</v>
      </c>
      <c r="H809" t="str">
        <f>VLOOKUP(B809,'Customers (2)'!$A$1:$F$2501,2,0)</f>
        <v>Australia</v>
      </c>
      <c r="I809" t="str">
        <f>VLOOKUP(B809,'Customers (2)'!$A$1:$F$2501,3,0)</f>
        <v>M</v>
      </c>
      <c r="J809">
        <f>VLOOKUP(B809,'Customers (2)'!$A$1:$F$2501,4,0)</f>
        <v>76</v>
      </c>
      <c r="K809" t="str">
        <f>VLOOKUP(B809,'Customers (2)'!$A$1:$F$2501,5,0)</f>
        <v>B</v>
      </c>
      <c r="L809" t="str">
        <f>VLOOKUP(B809,'Customers (2)'!$A$1:$F$2501,6,0)</f>
        <v>Senior</v>
      </c>
      <c r="M809" t="str">
        <f t="shared" si="51"/>
        <v>June</v>
      </c>
      <c r="N809" t="str">
        <f t="shared" si="52"/>
        <v>Wednesday</v>
      </c>
      <c r="O809" t="str">
        <f t="shared" si="53"/>
        <v>01:04:00</v>
      </c>
      <c r="P809">
        <f t="shared" si="54"/>
        <v>1</v>
      </c>
      <c r="Q809" t="str">
        <f>VLOOKUP(B809,'Analysis 1.3'!$AA$1:$AF$1454,5,FALSE)</f>
        <v>Repeat</v>
      </c>
      <c r="R809" t="str">
        <f>VLOOKUP(B809,'Analysis 1.3'!$AA$1:$AF$1454,6,FALSE)</f>
        <v>Lost</v>
      </c>
      <c r="S809">
        <f>VLOOKUP(B809,'Analysis 1.3'!$AA$1:$AF$1454,4,FALSE)</f>
        <v>207.9375</v>
      </c>
    </row>
    <row r="810" spans="1:19" x14ac:dyDescent="0.3">
      <c r="A810">
        <v>320251</v>
      </c>
      <c r="B810">
        <v>648</v>
      </c>
      <c r="C810" s="1" t="s">
        <v>104</v>
      </c>
      <c r="D810" s="2">
        <v>45241.069444444445</v>
      </c>
      <c r="E810" t="s">
        <v>97</v>
      </c>
      <c r="F810" t="s">
        <v>47</v>
      </c>
      <c r="G810">
        <v>8979</v>
      </c>
      <c r="H810" t="str">
        <f>VLOOKUP(B810,'Customers (2)'!$A$1:$F$2501,2,0)</f>
        <v>Austria</v>
      </c>
      <c r="I810" t="str">
        <f>VLOOKUP(B810,'Customers (2)'!$A$1:$F$2501,3,0)</f>
        <v>F</v>
      </c>
      <c r="J810">
        <f>VLOOKUP(B810,'Customers (2)'!$A$1:$F$2501,4,0)</f>
        <v>34</v>
      </c>
      <c r="K810" t="str">
        <f>VLOOKUP(B810,'Customers (2)'!$A$1:$F$2501,5,0)</f>
        <v>B</v>
      </c>
      <c r="L810" t="str">
        <f>VLOOKUP(B810,'Customers (2)'!$A$1:$F$2501,6,0)</f>
        <v>Young</v>
      </c>
      <c r="M810" t="str">
        <f t="shared" si="51"/>
        <v>November</v>
      </c>
      <c r="N810" t="str">
        <f t="shared" si="52"/>
        <v>Saturday</v>
      </c>
      <c r="O810" t="str">
        <f t="shared" si="53"/>
        <v>01:40:00</v>
      </c>
      <c r="P810">
        <f t="shared" si="54"/>
        <v>1</v>
      </c>
      <c r="Q810" t="str">
        <f>VLOOKUP(B810,'Analysis 1.3'!$AA$1:$AF$1454,5,FALSE)</f>
        <v>One time</v>
      </c>
      <c r="R810" t="str">
        <f>VLOOKUP(B810,'Analysis 1.3'!$AA$1:$AF$1454,6,FALSE)</f>
        <v>Recent</v>
      </c>
      <c r="S810">
        <f>VLOOKUP(B810,'Analysis 1.3'!$AA$1:$AF$1454,4,FALSE)</f>
        <v>50.912499999998545</v>
      </c>
    </row>
    <row r="811" spans="1:19" x14ac:dyDescent="0.3">
      <c r="A811">
        <v>529245</v>
      </c>
      <c r="B811">
        <v>650</v>
      </c>
      <c r="C811" s="1" t="s">
        <v>100</v>
      </c>
      <c r="D811" s="2">
        <v>44973.015972222223</v>
      </c>
      <c r="E811" t="s">
        <v>191</v>
      </c>
      <c r="F811" t="s">
        <v>30</v>
      </c>
      <c r="G811">
        <v>1465</v>
      </c>
      <c r="H811" t="str">
        <f>VLOOKUP(B811,'Customers (2)'!$A$1:$F$2501,2,0)</f>
        <v>France</v>
      </c>
      <c r="I811" t="str">
        <f>VLOOKUP(B811,'Customers (2)'!$A$1:$F$2501,3,0)</f>
        <v>F</v>
      </c>
      <c r="J811">
        <f>VLOOKUP(B811,'Customers (2)'!$A$1:$F$2501,4,0)</f>
        <v>38</v>
      </c>
      <c r="K811" t="str">
        <f>VLOOKUP(B811,'Customers (2)'!$A$1:$F$2501,5,0)</f>
        <v>B</v>
      </c>
      <c r="L811" t="str">
        <f>VLOOKUP(B811,'Customers (2)'!$A$1:$F$2501,6,0)</f>
        <v>Middle</v>
      </c>
      <c r="M811" t="str">
        <f t="shared" si="51"/>
        <v>February</v>
      </c>
      <c r="N811" t="str">
        <f t="shared" si="52"/>
        <v>Thursday</v>
      </c>
      <c r="O811" t="str">
        <f t="shared" si="53"/>
        <v>00:23:00</v>
      </c>
      <c r="P811">
        <f t="shared" si="54"/>
        <v>0</v>
      </c>
      <c r="Q811" t="str">
        <f>VLOOKUP(B811,'Analysis 1.3'!$AA$1:$AF$1454,5,FALSE)</f>
        <v>One time</v>
      </c>
      <c r="R811" t="str">
        <f>VLOOKUP(B811,'Analysis 1.3'!$AA$1:$AF$1454,6,FALSE)</f>
        <v>Lost</v>
      </c>
      <c r="S811">
        <f>VLOOKUP(B811,'Analysis 1.3'!$AA$1:$AF$1454,4,FALSE)</f>
        <v>318.96597222222044</v>
      </c>
    </row>
    <row r="812" spans="1:19" x14ac:dyDescent="0.3">
      <c r="A812">
        <v>402186</v>
      </c>
      <c r="B812">
        <v>651</v>
      </c>
      <c r="C812" s="1" t="s">
        <v>99</v>
      </c>
      <c r="D812" s="2">
        <v>45143.002083333333</v>
      </c>
      <c r="E812" t="s">
        <v>98</v>
      </c>
      <c r="F812" t="s">
        <v>94</v>
      </c>
      <c r="G812">
        <v>8800</v>
      </c>
      <c r="H812" t="str">
        <f>VLOOKUP(B812,'Customers (2)'!$A$1:$F$2501,2,0)</f>
        <v>USA</v>
      </c>
      <c r="I812" t="str">
        <f>VLOOKUP(B812,'Customers (2)'!$A$1:$F$2501,3,0)</f>
        <v>F</v>
      </c>
      <c r="J812">
        <f>VLOOKUP(B812,'Customers (2)'!$A$1:$F$2501,4,0)</f>
        <v>61</v>
      </c>
      <c r="K812" t="str">
        <f>VLOOKUP(B812,'Customers (2)'!$A$1:$F$2501,5,0)</f>
        <v>B</v>
      </c>
      <c r="L812" t="str">
        <f>VLOOKUP(B812,'Customers (2)'!$A$1:$F$2501,6,0)</f>
        <v>Senior</v>
      </c>
      <c r="M812" t="str">
        <f t="shared" si="51"/>
        <v>August</v>
      </c>
      <c r="N812" t="str">
        <f t="shared" si="52"/>
        <v>Saturday</v>
      </c>
      <c r="O812" t="str">
        <f t="shared" si="53"/>
        <v>00:03:00</v>
      </c>
      <c r="P812">
        <f t="shared" si="54"/>
        <v>0</v>
      </c>
      <c r="Q812" t="str">
        <f>VLOOKUP(B812,'Analysis 1.3'!$AA$1:$AF$1454,5,FALSE)</f>
        <v>Repeat</v>
      </c>
      <c r="R812" t="str">
        <f>VLOOKUP(B812,'Analysis 1.3'!$AA$1:$AF$1454,6,FALSE)</f>
        <v>Passive</v>
      </c>
      <c r="S812">
        <f>VLOOKUP(B812,'Analysis 1.3'!$AA$1:$AF$1454,4,FALSE)</f>
        <v>148.97986111111095</v>
      </c>
    </row>
    <row r="813" spans="1:19" x14ac:dyDescent="0.3">
      <c r="A813">
        <v>960053</v>
      </c>
      <c r="B813">
        <v>651</v>
      </c>
      <c r="C813" s="1" t="s">
        <v>99</v>
      </c>
      <c r="D813" s="3">
        <v>45139.013888888891</v>
      </c>
      <c r="E813" t="s">
        <v>98</v>
      </c>
      <c r="F813" t="s">
        <v>32</v>
      </c>
      <c r="G813">
        <v>3417</v>
      </c>
      <c r="H813" t="str">
        <f>VLOOKUP(B813,'Customers (2)'!$A$1:$F$2501,2,0)</f>
        <v>USA</v>
      </c>
      <c r="I813" t="str">
        <f>VLOOKUP(B813,'Customers (2)'!$A$1:$F$2501,3,0)</f>
        <v>F</v>
      </c>
      <c r="J813">
        <f>VLOOKUP(B813,'Customers (2)'!$A$1:$F$2501,4,0)</f>
        <v>61</v>
      </c>
      <c r="K813" t="str">
        <f>VLOOKUP(B813,'Customers (2)'!$A$1:$F$2501,5,0)</f>
        <v>B</v>
      </c>
      <c r="L813" t="str">
        <f>VLOOKUP(B813,'Customers (2)'!$A$1:$F$2501,6,0)</f>
        <v>Senior</v>
      </c>
      <c r="M813" t="str">
        <f t="shared" si="51"/>
        <v>August</v>
      </c>
      <c r="N813" t="str">
        <f t="shared" si="52"/>
        <v>Tuesday</v>
      </c>
      <c r="O813" t="str">
        <f t="shared" si="53"/>
        <v>00:20:00</v>
      </c>
      <c r="P813">
        <f t="shared" si="54"/>
        <v>0</v>
      </c>
      <c r="Q813" t="str">
        <f>VLOOKUP(B813,'Analysis 1.3'!$AA$1:$AF$1454,5,FALSE)</f>
        <v>Repeat</v>
      </c>
      <c r="R813" t="str">
        <f>VLOOKUP(B813,'Analysis 1.3'!$AA$1:$AF$1454,6,FALSE)</f>
        <v>Passive</v>
      </c>
      <c r="S813">
        <f>VLOOKUP(B813,'Analysis 1.3'!$AA$1:$AF$1454,4,FALSE)</f>
        <v>148.97986111111095</v>
      </c>
    </row>
    <row r="814" spans="1:19" x14ac:dyDescent="0.3">
      <c r="A814">
        <v>1494544</v>
      </c>
      <c r="B814">
        <v>651</v>
      </c>
      <c r="C814" s="1" t="s">
        <v>99</v>
      </c>
      <c r="D814" s="3">
        <v>45097.082638888889</v>
      </c>
      <c r="E814" t="s">
        <v>97</v>
      </c>
      <c r="F814" t="s">
        <v>27</v>
      </c>
      <c r="G814">
        <v>1370</v>
      </c>
      <c r="H814" t="str">
        <f>VLOOKUP(B814,'Customers (2)'!$A$1:$F$2501,2,0)</f>
        <v>USA</v>
      </c>
      <c r="I814" t="str">
        <f>VLOOKUP(B814,'Customers (2)'!$A$1:$F$2501,3,0)</f>
        <v>F</v>
      </c>
      <c r="J814">
        <f>VLOOKUP(B814,'Customers (2)'!$A$1:$F$2501,4,0)</f>
        <v>61</v>
      </c>
      <c r="K814" t="str">
        <f>VLOOKUP(B814,'Customers (2)'!$A$1:$F$2501,5,0)</f>
        <v>B</v>
      </c>
      <c r="L814" t="str">
        <f>VLOOKUP(B814,'Customers (2)'!$A$1:$F$2501,6,0)</f>
        <v>Senior</v>
      </c>
      <c r="M814" t="str">
        <f t="shared" si="51"/>
        <v>June</v>
      </c>
      <c r="N814" t="str">
        <f t="shared" si="52"/>
        <v>Tuesday</v>
      </c>
      <c r="O814" t="str">
        <f t="shared" si="53"/>
        <v>01:59:00</v>
      </c>
      <c r="P814">
        <f t="shared" si="54"/>
        <v>1</v>
      </c>
      <c r="Q814" t="str">
        <f>VLOOKUP(B814,'Analysis 1.3'!$AA$1:$AF$1454,5,FALSE)</f>
        <v>Repeat</v>
      </c>
      <c r="R814" t="str">
        <f>VLOOKUP(B814,'Analysis 1.3'!$AA$1:$AF$1454,6,FALSE)</f>
        <v>Passive</v>
      </c>
      <c r="S814">
        <f>VLOOKUP(B814,'Analysis 1.3'!$AA$1:$AF$1454,4,FALSE)</f>
        <v>148.97986111111095</v>
      </c>
    </row>
    <row r="815" spans="1:19" x14ac:dyDescent="0.3">
      <c r="A815">
        <v>31707</v>
      </c>
      <c r="B815">
        <v>652</v>
      </c>
      <c r="C815" s="1" t="s">
        <v>99</v>
      </c>
      <c r="D815" s="2">
        <v>45057.021527777775</v>
      </c>
      <c r="E815" t="s">
        <v>96</v>
      </c>
      <c r="F815" t="s">
        <v>14</v>
      </c>
      <c r="G815">
        <v>8379</v>
      </c>
      <c r="H815" t="str">
        <f>VLOOKUP(B815,'Customers (2)'!$A$1:$F$2501,2,0)</f>
        <v>USA</v>
      </c>
      <c r="I815" t="str">
        <f>VLOOKUP(B815,'Customers (2)'!$A$1:$F$2501,3,0)</f>
        <v>F</v>
      </c>
      <c r="J815">
        <f>VLOOKUP(B815,'Customers (2)'!$A$1:$F$2501,4,0)</f>
        <v>79</v>
      </c>
      <c r="K815" t="str">
        <f>VLOOKUP(B815,'Customers (2)'!$A$1:$F$2501,5,0)</f>
        <v>B</v>
      </c>
      <c r="L815" t="str">
        <f>VLOOKUP(B815,'Customers (2)'!$A$1:$F$2501,6,0)</f>
        <v>Senior</v>
      </c>
      <c r="M815" t="str">
        <f t="shared" si="51"/>
        <v>May</v>
      </c>
      <c r="N815" t="str">
        <f t="shared" si="52"/>
        <v>Thursday</v>
      </c>
      <c r="O815" t="str">
        <f t="shared" si="53"/>
        <v>00:31:00</v>
      </c>
      <c r="P815">
        <f t="shared" si="54"/>
        <v>0</v>
      </c>
      <c r="Q815" t="str">
        <f>VLOOKUP(B815,'Analysis 1.3'!$AA$1:$AF$1454,5,FALSE)</f>
        <v>One time</v>
      </c>
      <c r="R815" t="str">
        <f>VLOOKUP(B815,'Analysis 1.3'!$AA$1:$AF$1454,6,FALSE)</f>
        <v>Lost</v>
      </c>
      <c r="S815">
        <f>VLOOKUP(B815,'Analysis 1.3'!$AA$1:$AF$1454,4,FALSE)</f>
        <v>234.96041666666861</v>
      </c>
    </row>
    <row r="816" spans="1:19" x14ac:dyDescent="0.3">
      <c r="A816">
        <v>800145</v>
      </c>
      <c r="B816">
        <v>653</v>
      </c>
      <c r="C816" s="1" t="s">
        <v>100</v>
      </c>
      <c r="D816" s="3">
        <v>45017.03402777778</v>
      </c>
      <c r="F816" t="s">
        <v>75</v>
      </c>
      <c r="G816">
        <v>2086</v>
      </c>
      <c r="H816" t="str">
        <f>VLOOKUP(B816,'Customers (2)'!$A$1:$F$2501,2,0)</f>
        <v>France</v>
      </c>
      <c r="I816" t="str">
        <f>VLOOKUP(B816,'Customers (2)'!$A$1:$F$2501,3,0)</f>
        <v>F</v>
      </c>
      <c r="J816">
        <f>VLOOKUP(B816,'Customers (2)'!$A$1:$F$2501,4,0)</f>
        <v>68</v>
      </c>
      <c r="K816" t="str">
        <f>VLOOKUP(B816,'Customers (2)'!$A$1:$F$2501,5,0)</f>
        <v>B</v>
      </c>
      <c r="L816" t="str">
        <f>VLOOKUP(B816,'Customers (2)'!$A$1:$F$2501,6,0)</f>
        <v>Senior</v>
      </c>
      <c r="M816" t="str">
        <f t="shared" si="51"/>
        <v>April</v>
      </c>
      <c r="N816" t="str">
        <f t="shared" si="52"/>
        <v>Saturday</v>
      </c>
      <c r="O816" t="str">
        <f t="shared" si="53"/>
        <v>00:49:00</v>
      </c>
      <c r="P816">
        <f t="shared" si="54"/>
        <v>0</v>
      </c>
      <c r="Q816" t="str">
        <f>VLOOKUP(B816,'Analysis 1.3'!$AA$1:$AF$1454,5,FALSE)</f>
        <v>One time</v>
      </c>
      <c r="R816" t="str">
        <f>VLOOKUP(B816,'Analysis 1.3'!$AA$1:$AF$1454,6,FALSE)</f>
        <v>Lost</v>
      </c>
      <c r="S816">
        <f>VLOOKUP(B816,'Analysis 1.3'!$AA$1:$AF$1454,4,FALSE)</f>
        <v>274.94791666666424</v>
      </c>
    </row>
    <row r="817" spans="1:19" x14ac:dyDescent="0.3">
      <c r="A817">
        <v>347273</v>
      </c>
      <c r="B817">
        <v>654</v>
      </c>
      <c r="C817" s="1" t="s">
        <v>100</v>
      </c>
      <c r="D817" s="2">
        <v>45085.012499999997</v>
      </c>
      <c r="E817" t="s">
        <v>96</v>
      </c>
      <c r="F817" t="s">
        <v>36</v>
      </c>
      <c r="G817">
        <v>9105</v>
      </c>
      <c r="H817" t="str">
        <f>VLOOKUP(B817,'Customers (2)'!$A$1:$F$2501,2,0)</f>
        <v>France</v>
      </c>
      <c r="I817" t="str">
        <f>VLOOKUP(B817,'Customers (2)'!$A$1:$F$2501,3,0)</f>
        <v>M</v>
      </c>
      <c r="J817">
        <f>VLOOKUP(B817,'Customers (2)'!$A$1:$F$2501,4,0)</f>
        <v>51</v>
      </c>
      <c r="K817" t="str">
        <f>VLOOKUP(B817,'Customers (2)'!$A$1:$F$2501,5,0)</f>
        <v>B</v>
      </c>
      <c r="L817" t="str">
        <f>VLOOKUP(B817,'Customers (2)'!$A$1:$F$2501,6,0)</f>
        <v>Middle</v>
      </c>
      <c r="M817" t="str">
        <f t="shared" si="51"/>
        <v>June</v>
      </c>
      <c r="N817" t="str">
        <f t="shared" si="52"/>
        <v>Thursday</v>
      </c>
      <c r="O817" t="str">
        <f t="shared" si="53"/>
        <v>00:18:00</v>
      </c>
      <c r="P817">
        <f t="shared" si="54"/>
        <v>0</v>
      </c>
      <c r="Q817" t="str">
        <f>VLOOKUP(B817,'Analysis 1.3'!$AA$1:$AF$1454,5,FALSE)</f>
        <v>Repeat</v>
      </c>
      <c r="R817" t="str">
        <f>VLOOKUP(B817,'Analysis 1.3'!$AA$1:$AF$1454,6,FALSE)</f>
        <v>Recent</v>
      </c>
      <c r="S817">
        <f>VLOOKUP(B817,'Analysis 1.3'!$AA$1:$AF$1454,4,FALSE)</f>
        <v>48.000694444446708</v>
      </c>
    </row>
    <row r="818" spans="1:19" x14ac:dyDescent="0.3">
      <c r="A818">
        <v>1086104</v>
      </c>
      <c r="B818">
        <v>654</v>
      </c>
      <c r="C818" s="1" t="s">
        <v>100</v>
      </c>
      <c r="D818" s="3">
        <v>45191.015277777777</v>
      </c>
      <c r="E818" t="s">
        <v>98</v>
      </c>
      <c r="F818" t="s">
        <v>66</v>
      </c>
      <c r="G818">
        <v>1737</v>
      </c>
      <c r="H818" t="str">
        <f>VLOOKUP(B818,'Customers (2)'!$A$1:$F$2501,2,0)</f>
        <v>France</v>
      </c>
      <c r="I818" t="str">
        <f>VLOOKUP(B818,'Customers (2)'!$A$1:$F$2501,3,0)</f>
        <v>M</v>
      </c>
      <c r="J818">
        <f>VLOOKUP(B818,'Customers (2)'!$A$1:$F$2501,4,0)</f>
        <v>51</v>
      </c>
      <c r="K818" t="str">
        <f>VLOOKUP(B818,'Customers (2)'!$A$1:$F$2501,5,0)</f>
        <v>B</v>
      </c>
      <c r="L818" t="str">
        <f>VLOOKUP(B818,'Customers (2)'!$A$1:$F$2501,6,0)</f>
        <v>Middle</v>
      </c>
      <c r="M818" t="str">
        <f t="shared" si="51"/>
        <v>September</v>
      </c>
      <c r="N818" t="str">
        <f t="shared" si="52"/>
        <v>Friday</v>
      </c>
      <c r="O818" t="str">
        <f t="shared" si="53"/>
        <v>00:22:00</v>
      </c>
      <c r="P818">
        <f t="shared" si="54"/>
        <v>0</v>
      </c>
      <c r="Q818" t="str">
        <f>VLOOKUP(B818,'Analysis 1.3'!$AA$1:$AF$1454,5,FALSE)</f>
        <v>Repeat</v>
      </c>
      <c r="R818" t="str">
        <f>VLOOKUP(B818,'Analysis 1.3'!$AA$1:$AF$1454,6,FALSE)</f>
        <v>Recent</v>
      </c>
      <c r="S818">
        <f>VLOOKUP(B818,'Analysis 1.3'!$AA$1:$AF$1454,4,FALSE)</f>
        <v>48.000694444446708</v>
      </c>
    </row>
    <row r="819" spans="1:19" x14ac:dyDescent="0.3">
      <c r="A819">
        <v>1646606</v>
      </c>
      <c r="B819">
        <v>654</v>
      </c>
      <c r="C819" s="1" t="s">
        <v>100</v>
      </c>
      <c r="D819" s="3">
        <v>45243.981249999997</v>
      </c>
      <c r="E819" t="s">
        <v>97</v>
      </c>
      <c r="F819" t="s">
        <v>6</v>
      </c>
      <c r="G819">
        <v>673</v>
      </c>
      <c r="H819" t="str">
        <f>VLOOKUP(B819,'Customers (2)'!$A$1:$F$2501,2,0)</f>
        <v>France</v>
      </c>
      <c r="I819" t="str">
        <f>VLOOKUP(B819,'Customers (2)'!$A$1:$F$2501,3,0)</f>
        <v>M</v>
      </c>
      <c r="J819">
        <f>VLOOKUP(B819,'Customers (2)'!$A$1:$F$2501,4,0)</f>
        <v>51</v>
      </c>
      <c r="K819" t="str">
        <f>VLOOKUP(B819,'Customers (2)'!$A$1:$F$2501,5,0)</f>
        <v>B</v>
      </c>
      <c r="L819" t="str">
        <f>VLOOKUP(B819,'Customers (2)'!$A$1:$F$2501,6,0)</f>
        <v>Middle</v>
      </c>
      <c r="M819" t="str">
        <f t="shared" si="51"/>
        <v>November</v>
      </c>
      <c r="N819" t="str">
        <f t="shared" si="52"/>
        <v>Monday</v>
      </c>
      <c r="O819" t="str">
        <f t="shared" si="53"/>
        <v>23:33:00</v>
      </c>
      <c r="P819">
        <f t="shared" si="54"/>
        <v>23</v>
      </c>
      <c r="Q819" t="str">
        <f>VLOOKUP(B819,'Analysis 1.3'!$AA$1:$AF$1454,5,FALSE)</f>
        <v>Repeat</v>
      </c>
      <c r="R819" t="str">
        <f>VLOOKUP(B819,'Analysis 1.3'!$AA$1:$AF$1454,6,FALSE)</f>
        <v>Recent</v>
      </c>
      <c r="S819">
        <f>VLOOKUP(B819,'Analysis 1.3'!$AA$1:$AF$1454,4,FALSE)</f>
        <v>48.000694444446708</v>
      </c>
    </row>
    <row r="820" spans="1:19" x14ac:dyDescent="0.3">
      <c r="A820">
        <v>775306</v>
      </c>
      <c r="B820">
        <v>655</v>
      </c>
      <c r="C820" s="1" t="s">
        <v>99</v>
      </c>
      <c r="D820" s="3">
        <v>45101.959722222222</v>
      </c>
      <c r="E820" t="s">
        <v>98</v>
      </c>
      <c r="F820" t="s">
        <v>46</v>
      </c>
      <c r="G820">
        <v>7346</v>
      </c>
      <c r="H820" t="str">
        <f>VLOOKUP(B820,'Customers (2)'!$A$1:$F$2501,2,0)</f>
        <v>USA</v>
      </c>
      <c r="I820" t="str">
        <f>VLOOKUP(B820,'Customers (2)'!$A$1:$F$2501,3,0)</f>
        <v>M</v>
      </c>
      <c r="J820">
        <f>VLOOKUP(B820,'Customers (2)'!$A$1:$F$2501,4,0)</f>
        <v>22</v>
      </c>
      <c r="K820" t="str">
        <f>VLOOKUP(B820,'Customers (2)'!$A$1:$F$2501,5,0)</f>
        <v>B</v>
      </c>
      <c r="L820" t="str">
        <f>VLOOKUP(B820,'Customers (2)'!$A$1:$F$2501,6,0)</f>
        <v>Young</v>
      </c>
      <c r="M820" t="str">
        <f t="shared" si="51"/>
        <v>June</v>
      </c>
      <c r="N820" t="str">
        <f t="shared" si="52"/>
        <v>Saturday</v>
      </c>
      <c r="O820" t="str">
        <f t="shared" si="53"/>
        <v>23:02:00</v>
      </c>
      <c r="P820">
        <f t="shared" si="54"/>
        <v>23</v>
      </c>
      <c r="Q820" t="str">
        <f>VLOOKUP(B820,'Analysis 1.3'!$AA$1:$AF$1454,5,FALSE)</f>
        <v>One time</v>
      </c>
      <c r="R820" t="str">
        <f>VLOOKUP(B820,'Analysis 1.3'!$AA$1:$AF$1454,6,FALSE)</f>
        <v>Lost</v>
      </c>
      <c r="S820">
        <f>VLOOKUP(B820,'Analysis 1.3'!$AA$1:$AF$1454,4,FALSE)</f>
        <v>190.0222222222219</v>
      </c>
    </row>
    <row r="821" spans="1:19" x14ac:dyDescent="0.3">
      <c r="A821">
        <v>1452068</v>
      </c>
      <c r="B821">
        <v>658</v>
      </c>
      <c r="C821" s="1" t="s">
        <v>113</v>
      </c>
      <c r="D821" s="3">
        <v>45199.05972222222</v>
      </c>
      <c r="E821" t="s">
        <v>98</v>
      </c>
      <c r="F821" t="s">
        <v>49</v>
      </c>
      <c r="G821">
        <v>1299</v>
      </c>
      <c r="H821" t="str">
        <f>VLOOKUP(B821,'Customers (2)'!$A$1:$F$2501,2,0)</f>
        <v>India</v>
      </c>
      <c r="I821" t="str">
        <f>VLOOKUP(B821,'Customers (2)'!$A$1:$F$2501,3,0)</f>
        <v>M</v>
      </c>
      <c r="J821">
        <f>VLOOKUP(B821,'Customers (2)'!$A$1:$F$2501,4,0)</f>
        <v>42</v>
      </c>
      <c r="K821" t="str">
        <f>VLOOKUP(B821,'Customers (2)'!$A$1:$F$2501,5,0)</f>
        <v>B</v>
      </c>
      <c r="L821" t="str">
        <f>VLOOKUP(B821,'Customers (2)'!$A$1:$F$2501,6,0)</f>
        <v>Middle</v>
      </c>
      <c r="M821" t="str">
        <f t="shared" si="51"/>
        <v>September</v>
      </c>
      <c r="N821" t="str">
        <f t="shared" si="52"/>
        <v>Saturday</v>
      </c>
      <c r="O821" t="str">
        <f t="shared" si="53"/>
        <v>01:26:00</v>
      </c>
      <c r="P821">
        <f t="shared" si="54"/>
        <v>1</v>
      </c>
      <c r="Q821" t="str">
        <f>VLOOKUP(B821,'Analysis 1.3'!$AA$1:$AF$1454,5,FALSE)</f>
        <v>One time</v>
      </c>
      <c r="R821" t="str">
        <f>VLOOKUP(B821,'Analysis 1.3'!$AA$1:$AF$1454,6,FALSE)</f>
        <v>Passive</v>
      </c>
      <c r="S821">
        <f>VLOOKUP(B821,'Analysis 1.3'!$AA$1:$AF$1454,4,FALSE)</f>
        <v>92.922222222223354</v>
      </c>
    </row>
    <row r="822" spans="1:19" x14ac:dyDescent="0.3">
      <c r="A822">
        <v>1366020</v>
      </c>
      <c r="B822">
        <v>659</v>
      </c>
      <c r="C822" s="1" t="s">
        <v>101</v>
      </c>
      <c r="D822" s="3">
        <v>45148.972222222219</v>
      </c>
      <c r="E822" t="s">
        <v>97</v>
      </c>
      <c r="F822" t="s">
        <v>43</v>
      </c>
      <c r="G822">
        <v>9989</v>
      </c>
      <c r="H822" t="str">
        <f>VLOOKUP(B822,'Customers (2)'!$A$1:$F$2501,2,0)</f>
        <v>Australia</v>
      </c>
      <c r="I822" t="str">
        <f>VLOOKUP(B822,'Customers (2)'!$A$1:$F$2501,3,0)</f>
        <v>F</v>
      </c>
      <c r="J822">
        <f>VLOOKUP(B822,'Customers (2)'!$A$1:$F$2501,4,0)</f>
        <v>61</v>
      </c>
      <c r="K822" t="str">
        <f>VLOOKUP(B822,'Customers (2)'!$A$1:$F$2501,5,0)</f>
        <v>B</v>
      </c>
      <c r="L822" t="str">
        <f>VLOOKUP(B822,'Customers (2)'!$A$1:$F$2501,6,0)</f>
        <v>Senior</v>
      </c>
      <c r="M822" t="str">
        <f t="shared" si="51"/>
        <v>August</v>
      </c>
      <c r="N822" t="str">
        <f t="shared" si="52"/>
        <v>Thursday</v>
      </c>
      <c r="O822" t="str">
        <f t="shared" si="53"/>
        <v>23:20:00</v>
      </c>
      <c r="P822">
        <f t="shared" si="54"/>
        <v>23</v>
      </c>
      <c r="Q822" t="str">
        <f>VLOOKUP(B822,'Analysis 1.3'!$AA$1:$AF$1454,5,FALSE)</f>
        <v>One time</v>
      </c>
      <c r="R822" t="str">
        <f>VLOOKUP(B822,'Analysis 1.3'!$AA$1:$AF$1454,6,FALSE)</f>
        <v>Passive</v>
      </c>
      <c r="S822">
        <f>VLOOKUP(B822,'Analysis 1.3'!$AA$1:$AF$1454,4,FALSE)</f>
        <v>143.00972222222481</v>
      </c>
    </row>
    <row r="823" spans="1:19" x14ac:dyDescent="0.3">
      <c r="A823">
        <v>1571075</v>
      </c>
      <c r="B823">
        <v>660</v>
      </c>
      <c r="C823" s="1" t="s">
        <v>99</v>
      </c>
      <c r="D823" s="3">
        <v>45071.058333333334</v>
      </c>
      <c r="E823" t="s">
        <v>96</v>
      </c>
      <c r="F823" t="s">
        <v>70</v>
      </c>
      <c r="G823">
        <v>4346</v>
      </c>
      <c r="H823" t="str">
        <f>VLOOKUP(B823,'Customers (2)'!$A$1:$F$2501,2,0)</f>
        <v>USA</v>
      </c>
      <c r="I823" t="str">
        <f>VLOOKUP(B823,'Customers (2)'!$A$1:$F$2501,3,0)</f>
        <v>M</v>
      </c>
      <c r="J823">
        <f>VLOOKUP(B823,'Customers (2)'!$A$1:$F$2501,4,0)</f>
        <v>23</v>
      </c>
      <c r="K823" t="str">
        <f>VLOOKUP(B823,'Customers (2)'!$A$1:$F$2501,5,0)</f>
        <v>B</v>
      </c>
      <c r="L823" t="str">
        <f>VLOOKUP(B823,'Customers (2)'!$A$1:$F$2501,6,0)</f>
        <v>Young</v>
      </c>
      <c r="M823" t="str">
        <f t="shared" si="51"/>
        <v>May</v>
      </c>
      <c r="N823" t="str">
        <f t="shared" si="52"/>
        <v>Thursday</v>
      </c>
      <c r="O823" t="str">
        <f t="shared" si="53"/>
        <v>01:24:00</v>
      </c>
      <c r="P823">
        <f t="shared" si="54"/>
        <v>1</v>
      </c>
      <c r="Q823" t="str">
        <f>VLOOKUP(B823,'Analysis 1.3'!$AA$1:$AF$1454,5,FALSE)</f>
        <v>One time</v>
      </c>
      <c r="R823" t="str">
        <f>VLOOKUP(B823,'Analysis 1.3'!$AA$1:$AF$1454,6,FALSE)</f>
        <v>Lost</v>
      </c>
      <c r="S823">
        <f>VLOOKUP(B823,'Analysis 1.3'!$AA$1:$AF$1454,4,FALSE)</f>
        <v>220.92361111110949</v>
      </c>
    </row>
    <row r="824" spans="1:19" x14ac:dyDescent="0.3">
      <c r="A824">
        <v>1134072</v>
      </c>
      <c r="B824">
        <v>662</v>
      </c>
      <c r="C824" s="1" t="s">
        <v>99</v>
      </c>
      <c r="D824" s="3">
        <v>45266.03402777778</v>
      </c>
      <c r="E824" t="s">
        <v>97</v>
      </c>
      <c r="F824" t="s">
        <v>26</v>
      </c>
      <c r="G824">
        <v>3885</v>
      </c>
      <c r="H824" t="str">
        <f>VLOOKUP(B824,'Customers (2)'!$A$1:$F$2501,2,0)</f>
        <v>USA</v>
      </c>
      <c r="I824" t="str">
        <f>VLOOKUP(B824,'Customers (2)'!$A$1:$F$2501,3,0)</f>
        <v>F</v>
      </c>
      <c r="J824">
        <f>VLOOKUP(B824,'Customers (2)'!$A$1:$F$2501,4,0)</f>
        <v>23</v>
      </c>
      <c r="K824" t="str">
        <f>VLOOKUP(B824,'Customers (2)'!$A$1:$F$2501,5,0)</f>
        <v>B</v>
      </c>
      <c r="L824" t="str">
        <f>VLOOKUP(B824,'Customers (2)'!$A$1:$F$2501,6,0)</f>
        <v>Young</v>
      </c>
      <c r="M824" t="str">
        <f t="shared" si="51"/>
        <v>December</v>
      </c>
      <c r="N824" t="str">
        <f t="shared" si="52"/>
        <v>Wednesday</v>
      </c>
      <c r="O824" t="str">
        <f t="shared" si="53"/>
        <v>00:49:00</v>
      </c>
      <c r="P824">
        <f t="shared" si="54"/>
        <v>0</v>
      </c>
      <c r="Q824" t="str">
        <f>VLOOKUP(B824,'Analysis 1.3'!$AA$1:$AF$1454,5,FALSE)</f>
        <v>One time</v>
      </c>
      <c r="R824" t="str">
        <f>VLOOKUP(B824,'Analysis 1.3'!$AA$1:$AF$1454,6,FALSE)</f>
        <v>Recent</v>
      </c>
      <c r="S824">
        <f>VLOOKUP(B824,'Analysis 1.3'!$AA$1:$AF$1454,4,FALSE)</f>
        <v>25.947916666664241</v>
      </c>
    </row>
    <row r="825" spans="1:19" x14ac:dyDescent="0.3">
      <c r="A825">
        <v>1111675</v>
      </c>
      <c r="B825">
        <v>665</v>
      </c>
      <c r="C825" s="1" t="s">
        <v>100</v>
      </c>
      <c r="D825" s="3">
        <v>44983.98333333333</v>
      </c>
      <c r="E825" t="s">
        <v>96</v>
      </c>
      <c r="F825" t="s">
        <v>13</v>
      </c>
      <c r="G825">
        <v>5031</v>
      </c>
      <c r="H825" t="str">
        <f>VLOOKUP(B825,'Customers (2)'!$A$1:$F$2501,2,0)</f>
        <v>France</v>
      </c>
      <c r="I825" t="str">
        <f>VLOOKUP(B825,'Customers (2)'!$A$1:$F$2501,3,0)</f>
        <v>M</v>
      </c>
      <c r="J825">
        <f>VLOOKUP(B825,'Customers (2)'!$A$1:$F$2501,4,0)</f>
        <v>42</v>
      </c>
      <c r="K825" t="str">
        <f>VLOOKUP(B825,'Customers (2)'!$A$1:$F$2501,5,0)</f>
        <v>B</v>
      </c>
      <c r="L825" t="str">
        <f>VLOOKUP(B825,'Customers (2)'!$A$1:$F$2501,6,0)</f>
        <v>Middle</v>
      </c>
      <c r="M825" t="str">
        <f t="shared" si="51"/>
        <v>February</v>
      </c>
      <c r="N825" t="str">
        <f t="shared" si="52"/>
        <v>Sunday</v>
      </c>
      <c r="O825" t="str">
        <f t="shared" si="53"/>
        <v>23:36:00</v>
      </c>
      <c r="P825">
        <f t="shared" si="54"/>
        <v>23</v>
      </c>
      <c r="Q825" t="str">
        <f>VLOOKUP(B825,'Analysis 1.3'!$AA$1:$AF$1454,5,FALSE)</f>
        <v>One time</v>
      </c>
      <c r="R825" t="str">
        <f>VLOOKUP(B825,'Analysis 1.3'!$AA$1:$AF$1454,6,FALSE)</f>
        <v>Lost</v>
      </c>
      <c r="S825">
        <f>VLOOKUP(B825,'Analysis 1.3'!$AA$1:$AF$1454,4,FALSE)</f>
        <v>307.99861111111386</v>
      </c>
    </row>
    <row r="826" spans="1:19" x14ac:dyDescent="0.3">
      <c r="A826">
        <v>1061512</v>
      </c>
      <c r="B826">
        <v>666</v>
      </c>
      <c r="C826" s="1" t="s">
        <v>100</v>
      </c>
      <c r="D826" s="3">
        <v>44987.058333333334</v>
      </c>
      <c r="E826" t="s">
        <v>191</v>
      </c>
      <c r="F826" t="s">
        <v>47</v>
      </c>
      <c r="G826">
        <v>1743</v>
      </c>
      <c r="H826" t="str">
        <f>VLOOKUP(B826,'Customers (2)'!$A$1:$F$2501,2,0)</f>
        <v>France</v>
      </c>
      <c r="I826" t="str">
        <f>VLOOKUP(B826,'Customers (2)'!$A$1:$F$2501,3,0)</f>
        <v>F</v>
      </c>
      <c r="J826">
        <f>VLOOKUP(B826,'Customers (2)'!$A$1:$F$2501,4,0)</f>
        <v>24</v>
      </c>
      <c r="K826" t="str">
        <f>VLOOKUP(B826,'Customers (2)'!$A$1:$F$2501,5,0)</f>
        <v>B</v>
      </c>
      <c r="L826" t="str">
        <f>VLOOKUP(B826,'Customers (2)'!$A$1:$F$2501,6,0)</f>
        <v>Young</v>
      </c>
      <c r="M826" t="str">
        <f t="shared" si="51"/>
        <v>March</v>
      </c>
      <c r="N826" t="str">
        <f t="shared" si="52"/>
        <v>Thursday</v>
      </c>
      <c r="O826" t="str">
        <f t="shared" si="53"/>
        <v>01:24:00</v>
      </c>
      <c r="P826">
        <f t="shared" si="54"/>
        <v>1</v>
      </c>
      <c r="Q826" t="str">
        <f>VLOOKUP(B826,'Analysis 1.3'!$AA$1:$AF$1454,5,FALSE)</f>
        <v>One time</v>
      </c>
      <c r="R826" t="str">
        <f>VLOOKUP(B826,'Analysis 1.3'!$AA$1:$AF$1454,6,FALSE)</f>
        <v>Lost</v>
      </c>
      <c r="S826">
        <f>VLOOKUP(B826,'Analysis 1.3'!$AA$1:$AF$1454,4,FALSE)</f>
        <v>304.92361111110949</v>
      </c>
    </row>
    <row r="827" spans="1:19" x14ac:dyDescent="0.3">
      <c r="A827">
        <v>515145</v>
      </c>
      <c r="B827">
        <v>667</v>
      </c>
      <c r="C827" s="1" t="s">
        <v>100</v>
      </c>
      <c r="D827" s="2">
        <v>45251.938194444447</v>
      </c>
      <c r="E827" t="s">
        <v>96</v>
      </c>
      <c r="F827" t="s">
        <v>40</v>
      </c>
      <c r="G827">
        <v>6458</v>
      </c>
      <c r="H827" t="str">
        <f>VLOOKUP(B827,'Customers (2)'!$A$1:$F$2501,2,0)</f>
        <v>France</v>
      </c>
      <c r="I827" t="str">
        <f>VLOOKUP(B827,'Customers (2)'!$A$1:$F$2501,3,0)</f>
        <v>M</v>
      </c>
      <c r="J827">
        <f>VLOOKUP(B827,'Customers (2)'!$A$1:$F$2501,4,0)</f>
        <v>64</v>
      </c>
      <c r="K827" t="str">
        <f>VLOOKUP(B827,'Customers (2)'!$A$1:$F$2501,5,0)</f>
        <v>B</v>
      </c>
      <c r="L827" t="str">
        <f>VLOOKUP(B827,'Customers (2)'!$A$1:$F$2501,6,0)</f>
        <v>Senior</v>
      </c>
      <c r="M827" t="str">
        <f t="shared" si="51"/>
        <v>November</v>
      </c>
      <c r="N827" t="str">
        <f t="shared" si="52"/>
        <v>Tuesday</v>
      </c>
      <c r="O827" t="str">
        <f t="shared" si="53"/>
        <v>22:31:00</v>
      </c>
      <c r="P827">
        <f t="shared" si="54"/>
        <v>22</v>
      </c>
      <c r="Q827" t="str">
        <f>VLOOKUP(B827,'Analysis 1.3'!$AA$1:$AF$1454,5,FALSE)</f>
        <v>Repeat</v>
      </c>
      <c r="R827" t="str">
        <f>VLOOKUP(B827,'Analysis 1.3'!$AA$1:$AF$1454,6,FALSE)</f>
        <v>Recent</v>
      </c>
      <c r="S827">
        <f>VLOOKUP(B827,'Analysis 1.3'!$AA$1:$AF$1454,4,FALSE)</f>
        <v>40.04374999999709</v>
      </c>
    </row>
    <row r="828" spans="1:19" x14ac:dyDescent="0.3">
      <c r="A828">
        <v>909180</v>
      </c>
      <c r="B828">
        <v>667</v>
      </c>
      <c r="C828" s="1" t="s">
        <v>100</v>
      </c>
      <c r="D828" s="3">
        <v>45078.033333333333</v>
      </c>
      <c r="E828" t="s">
        <v>191</v>
      </c>
      <c r="F828" t="s">
        <v>12</v>
      </c>
      <c r="G828">
        <v>1650</v>
      </c>
      <c r="H828" t="str">
        <f>VLOOKUP(B828,'Customers (2)'!$A$1:$F$2501,2,0)</f>
        <v>France</v>
      </c>
      <c r="I828" t="str">
        <f>VLOOKUP(B828,'Customers (2)'!$A$1:$F$2501,3,0)</f>
        <v>M</v>
      </c>
      <c r="J828">
        <f>VLOOKUP(B828,'Customers (2)'!$A$1:$F$2501,4,0)</f>
        <v>64</v>
      </c>
      <c r="K828" t="str">
        <f>VLOOKUP(B828,'Customers (2)'!$A$1:$F$2501,5,0)</f>
        <v>B</v>
      </c>
      <c r="L828" t="str">
        <f>VLOOKUP(B828,'Customers (2)'!$A$1:$F$2501,6,0)</f>
        <v>Senior</v>
      </c>
      <c r="M828" t="str">
        <f t="shared" si="51"/>
        <v>June</v>
      </c>
      <c r="N828" t="str">
        <f t="shared" si="52"/>
        <v>Thursday</v>
      </c>
      <c r="O828" t="str">
        <f t="shared" si="53"/>
        <v>00:48:00</v>
      </c>
      <c r="P828">
        <f t="shared" si="54"/>
        <v>0</v>
      </c>
      <c r="Q828" t="str">
        <f>VLOOKUP(B828,'Analysis 1.3'!$AA$1:$AF$1454,5,FALSE)</f>
        <v>Repeat</v>
      </c>
      <c r="R828" t="str">
        <f>VLOOKUP(B828,'Analysis 1.3'!$AA$1:$AF$1454,6,FALSE)</f>
        <v>Recent</v>
      </c>
      <c r="S828">
        <f>VLOOKUP(B828,'Analysis 1.3'!$AA$1:$AF$1454,4,FALSE)</f>
        <v>40.04374999999709</v>
      </c>
    </row>
    <row r="829" spans="1:19" x14ac:dyDescent="0.3">
      <c r="A829">
        <v>539679</v>
      </c>
      <c r="B829">
        <v>668</v>
      </c>
      <c r="C829" s="1" t="s">
        <v>100</v>
      </c>
      <c r="D829" s="2">
        <v>45053.019444444442</v>
      </c>
      <c r="E829" t="s">
        <v>98</v>
      </c>
      <c r="F829" t="s">
        <v>90</v>
      </c>
      <c r="G829">
        <v>24</v>
      </c>
      <c r="H829" t="str">
        <f>VLOOKUP(B829,'Customers (2)'!$A$1:$F$2501,2,0)</f>
        <v>France</v>
      </c>
      <c r="I829" t="str">
        <f>VLOOKUP(B829,'Customers (2)'!$A$1:$F$2501,3,0)</f>
        <v>F</v>
      </c>
      <c r="J829">
        <f>VLOOKUP(B829,'Customers (2)'!$A$1:$F$2501,4,0)</f>
        <v>90</v>
      </c>
      <c r="K829" t="str">
        <f>VLOOKUP(B829,'Customers (2)'!$A$1:$F$2501,5,0)</f>
        <v>B</v>
      </c>
      <c r="L829" t="str">
        <f>VLOOKUP(B829,'Customers (2)'!$A$1:$F$2501,6,0)</f>
        <v>Senior</v>
      </c>
      <c r="M829" t="str">
        <f t="shared" si="51"/>
        <v>May</v>
      </c>
      <c r="N829" t="str">
        <f t="shared" si="52"/>
        <v>Sunday</v>
      </c>
      <c r="O829" t="str">
        <f t="shared" si="53"/>
        <v>00:28:00</v>
      </c>
      <c r="P829">
        <f t="shared" si="54"/>
        <v>0</v>
      </c>
      <c r="Q829" t="str">
        <f>VLOOKUP(B829,'Analysis 1.3'!$AA$1:$AF$1454,5,FALSE)</f>
        <v>Repeat</v>
      </c>
      <c r="R829" t="str">
        <f>VLOOKUP(B829,'Analysis 1.3'!$AA$1:$AF$1454,6,FALSE)</f>
        <v>Recent</v>
      </c>
      <c r="S829">
        <f>VLOOKUP(B829,'Analysis 1.3'!$AA$1:$AF$1454,4,FALSE)</f>
        <v>7.0187500000029104</v>
      </c>
    </row>
    <row r="830" spans="1:19" x14ac:dyDescent="0.3">
      <c r="A830">
        <v>1471535</v>
      </c>
      <c r="B830">
        <v>668</v>
      </c>
      <c r="C830" s="1" t="s">
        <v>100</v>
      </c>
      <c r="D830" s="3">
        <v>45284.963194444441</v>
      </c>
      <c r="E830" t="s">
        <v>97</v>
      </c>
      <c r="F830" t="s">
        <v>43</v>
      </c>
      <c r="G830">
        <v>6311</v>
      </c>
      <c r="H830" t="str">
        <f>VLOOKUP(B830,'Customers (2)'!$A$1:$F$2501,2,0)</f>
        <v>France</v>
      </c>
      <c r="I830" t="str">
        <f>VLOOKUP(B830,'Customers (2)'!$A$1:$F$2501,3,0)</f>
        <v>F</v>
      </c>
      <c r="J830">
        <f>VLOOKUP(B830,'Customers (2)'!$A$1:$F$2501,4,0)</f>
        <v>90</v>
      </c>
      <c r="K830" t="str">
        <f>VLOOKUP(B830,'Customers (2)'!$A$1:$F$2501,5,0)</f>
        <v>B</v>
      </c>
      <c r="L830" t="str">
        <f>VLOOKUP(B830,'Customers (2)'!$A$1:$F$2501,6,0)</f>
        <v>Senior</v>
      </c>
      <c r="M830" t="str">
        <f t="shared" si="51"/>
        <v>December</v>
      </c>
      <c r="N830" t="str">
        <f t="shared" si="52"/>
        <v>Sunday</v>
      </c>
      <c r="O830" t="str">
        <f t="shared" si="53"/>
        <v>23:07:00</v>
      </c>
      <c r="P830">
        <f t="shared" si="54"/>
        <v>23</v>
      </c>
      <c r="Q830" t="str">
        <f>VLOOKUP(B830,'Analysis 1.3'!$AA$1:$AF$1454,5,FALSE)</f>
        <v>Repeat</v>
      </c>
      <c r="R830" t="str">
        <f>VLOOKUP(B830,'Analysis 1.3'!$AA$1:$AF$1454,6,FALSE)</f>
        <v>Recent</v>
      </c>
      <c r="S830">
        <f>VLOOKUP(B830,'Analysis 1.3'!$AA$1:$AF$1454,4,FALSE)</f>
        <v>7.0187500000029104</v>
      </c>
    </row>
    <row r="831" spans="1:19" x14ac:dyDescent="0.3">
      <c r="A831">
        <v>294015</v>
      </c>
      <c r="B831">
        <v>669</v>
      </c>
      <c r="C831" s="1" t="s">
        <v>99</v>
      </c>
      <c r="D831" s="2">
        <v>45172.977083333331</v>
      </c>
      <c r="E831" t="s">
        <v>97</v>
      </c>
      <c r="F831" t="s">
        <v>72</v>
      </c>
      <c r="G831">
        <v>9046</v>
      </c>
      <c r="H831" t="str">
        <f>VLOOKUP(B831,'Customers (2)'!$A$1:$F$2501,2,0)</f>
        <v>USA</v>
      </c>
      <c r="I831" t="str">
        <f>VLOOKUP(B831,'Customers (2)'!$A$1:$F$2501,3,0)</f>
        <v>M</v>
      </c>
      <c r="J831">
        <f>VLOOKUP(B831,'Customers (2)'!$A$1:$F$2501,4,0)</f>
        <v>33</v>
      </c>
      <c r="K831" t="str">
        <f>VLOOKUP(B831,'Customers (2)'!$A$1:$F$2501,5,0)</f>
        <v>B</v>
      </c>
      <c r="L831" t="str">
        <f>VLOOKUP(B831,'Customers (2)'!$A$1:$F$2501,6,0)</f>
        <v>Young</v>
      </c>
      <c r="M831" t="str">
        <f t="shared" si="51"/>
        <v>September</v>
      </c>
      <c r="N831" t="str">
        <f t="shared" si="52"/>
        <v>Sunday</v>
      </c>
      <c r="O831" t="str">
        <f t="shared" si="53"/>
        <v>23:27:00</v>
      </c>
      <c r="P831">
        <f t="shared" si="54"/>
        <v>23</v>
      </c>
      <c r="Q831" t="str">
        <f>VLOOKUP(B831,'Analysis 1.3'!$AA$1:$AF$1454,5,FALSE)</f>
        <v>One time</v>
      </c>
      <c r="R831" t="str">
        <f>VLOOKUP(B831,'Analysis 1.3'!$AA$1:$AF$1454,6,FALSE)</f>
        <v>Passive</v>
      </c>
      <c r="S831">
        <f>VLOOKUP(B831,'Analysis 1.3'!$AA$1:$AF$1454,4,FALSE)</f>
        <v>119.0048611111124</v>
      </c>
    </row>
    <row r="832" spans="1:19" x14ac:dyDescent="0.3">
      <c r="A832">
        <v>837435</v>
      </c>
      <c r="B832">
        <v>670</v>
      </c>
      <c r="C832" s="1" t="s">
        <v>101</v>
      </c>
      <c r="D832" s="3">
        <v>45173.994444444441</v>
      </c>
      <c r="E832" t="s">
        <v>191</v>
      </c>
      <c r="F832" t="s">
        <v>22</v>
      </c>
      <c r="G832">
        <v>4671</v>
      </c>
      <c r="H832" t="str">
        <f>VLOOKUP(B832,'Customers (2)'!$A$1:$F$2501,2,0)</f>
        <v>Australia</v>
      </c>
      <c r="I832" t="str">
        <f>VLOOKUP(B832,'Customers (2)'!$A$1:$F$2501,3,0)</f>
        <v>F</v>
      </c>
      <c r="J832">
        <f>VLOOKUP(B832,'Customers (2)'!$A$1:$F$2501,4,0)</f>
        <v>57</v>
      </c>
      <c r="K832" t="str">
        <f>VLOOKUP(B832,'Customers (2)'!$A$1:$F$2501,5,0)</f>
        <v>B</v>
      </c>
      <c r="L832" t="str">
        <f>VLOOKUP(B832,'Customers (2)'!$A$1:$F$2501,6,0)</f>
        <v>Middle</v>
      </c>
      <c r="M832" t="str">
        <f t="shared" si="51"/>
        <v>September</v>
      </c>
      <c r="N832" t="str">
        <f t="shared" si="52"/>
        <v>Monday</v>
      </c>
      <c r="O832" t="str">
        <f t="shared" si="53"/>
        <v>23:52:00</v>
      </c>
      <c r="P832">
        <f t="shared" si="54"/>
        <v>23</v>
      </c>
      <c r="Q832" t="str">
        <f>VLOOKUP(B832,'Analysis 1.3'!$AA$1:$AF$1454,5,FALSE)</f>
        <v>One time</v>
      </c>
      <c r="R832" t="str">
        <f>VLOOKUP(B832,'Analysis 1.3'!$AA$1:$AF$1454,6,FALSE)</f>
        <v>Passive</v>
      </c>
      <c r="S832">
        <f>VLOOKUP(B832,'Analysis 1.3'!$AA$1:$AF$1454,4,FALSE)</f>
        <v>117.98750000000291</v>
      </c>
    </row>
    <row r="833" spans="1:19" x14ac:dyDescent="0.3">
      <c r="A833">
        <v>593240</v>
      </c>
      <c r="B833">
        <v>672</v>
      </c>
      <c r="C833" s="1" t="s">
        <v>99</v>
      </c>
      <c r="D833" s="2">
        <v>45265.026388888888</v>
      </c>
      <c r="E833" t="s">
        <v>191</v>
      </c>
      <c r="F833" t="s">
        <v>31</v>
      </c>
      <c r="G833">
        <v>7472</v>
      </c>
      <c r="H833" t="str">
        <f>VLOOKUP(B833,'Customers (2)'!$A$1:$F$2501,2,0)</f>
        <v>USA</v>
      </c>
      <c r="I833" t="str">
        <f>VLOOKUP(B833,'Customers (2)'!$A$1:$F$2501,3,0)</f>
        <v>F</v>
      </c>
      <c r="J833">
        <f>VLOOKUP(B833,'Customers (2)'!$A$1:$F$2501,4,0)</f>
        <v>78</v>
      </c>
      <c r="K833" t="str">
        <f>VLOOKUP(B833,'Customers (2)'!$A$1:$F$2501,5,0)</f>
        <v>B</v>
      </c>
      <c r="L833" t="str">
        <f>VLOOKUP(B833,'Customers (2)'!$A$1:$F$2501,6,0)</f>
        <v>Senior</v>
      </c>
      <c r="M833" t="str">
        <f t="shared" si="51"/>
        <v>December</v>
      </c>
      <c r="N833" t="str">
        <f t="shared" si="52"/>
        <v>Tuesday</v>
      </c>
      <c r="O833" t="str">
        <f t="shared" si="53"/>
        <v>00:38:00</v>
      </c>
      <c r="P833">
        <f t="shared" si="54"/>
        <v>0</v>
      </c>
      <c r="Q833" t="str">
        <f>VLOOKUP(B833,'Analysis 1.3'!$AA$1:$AF$1454,5,FALSE)</f>
        <v>Repeat</v>
      </c>
      <c r="R833" t="str">
        <f>VLOOKUP(B833,'Analysis 1.3'!$AA$1:$AF$1454,6,FALSE)</f>
        <v>Recent</v>
      </c>
      <c r="S833">
        <f>VLOOKUP(B833,'Analysis 1.3'!$AA$1:$AF$1454,4,FALSE)</f>
        <v>26.955555555556202</v>
      </c>
    </row>
    <row r="834" spans="1:19" x14ac:dyDescent="0.3">
      <c r="A834">
        <v>655800</v>
      </c>
      <c r="B834">
        <v>672</v>
      </c>
      <c r="C834" s="1" t="s">
        <v>99</v>
      </c>
      <c r="D834" s="2">
        <v>44944.98541666667</v>
      </c>
      <c r="E834" t="s">
        <v>191</v>
      </c>
      <c r="F834" t="s">
        <v>8</v>
      </c>
      <c r="G834">
        <v>6855</v>
      </c>
      <c r="H834" t="str">
        <f>VLOOKUP(B834,'Customers (2)'!$A$1:$F$2501,2,0)</f>
        <v>USA</v>
      </c>
      <c r="I834" t="str">
        <f>VLOOKUP(B834,'Customers (2)'!$A$1:$F$2501,3,0)</f>
        <v>F</v>
      </c>
      <c r="J834">
        <f>VLOOKUP(B834,'Customers (2)'!$A$1:$F$2501,4,0)</f>
        <v>78</v>
      </c>
      <c r="K834" t="str">
        <f>VLOOKUP(B834,'Customers (2)'!$A$1:$F$2501,5,0)</f>
        <v>B</v>
      </c>
      <c r="L834" t="str">
        <f>VLOOKUP(B834,'Customers (2)'!$A$1:$F$2501,6,0)</f>
        <v>Senior</v>
      </c>
      <c r="M834" t="str">
        <f t="shared" si="51"/>
        <v>January</v>
      </c>
      <c r="N834" t="str">
        <f t="shared" si="52"/>
        <v>Wednesday</v>
      </c>
      <c r="O834" t="str">
        <f t="shared" si="53"/>
        <v>23:39:00</v>
      </c>
      <c r="P834">
        <f t="shared" si="54"/>
        <v>23</v>
      </c>
      <c r="Q834" t="str">
        <f>VLOOKUP(B834,'Analysis 1.3'!$AA$1:$AF$1454,5,FALSE)</f>
        <v>Repeat</v>
      </c>
      <c r="R834" t="str">
        <f>VLOOKUP(B834,'Analysis 1.3'!$AA$1:$AF$1454,6,FALSE)</f>
        <v>Recent</v>
      </c>
      <c r="S834">
        <f>VLOOKUP(B834,'Analysis 1.3'!$AA$1:$AF$1454,4,FALSE)</f>
        <v>26.955555555556202</v>
      </c>
    </row>
    <row r="835" spans="1:19" x14ac:dyDescent="0.3">
      <c r="A835">
        <v>569033</v>
      </c>
      <c r="B835">
        <v>674</v>
      </c>
      <c r="C835" s="1" t="s">
        <v>99</v>
      </c>
      <c r="D835" s="2">
        <v>45230.99722222222</v>
      </c>
      <c r="E835" t="s">
        <v>98</v>
      </c>
      <c r="F835" t="s">
        <v>8</v>
      </c>
      <c r="G835">
        <v>8931</v>
      </c>
      <c r="H835" t="str">
        <f>VLOOKUP(B835,'Customers (2)'!$A$1:$F$2501,2,0)</f>
        <v>USA</v>
      </c>
      <c r="I835" t="str">
        <f>VLOOKUP(B835,'Customers (2)'!$A$1:$F$2501,3,0)</f>
        <v>F</v>
      </c>
      <c r="J835">
        <f>VLOOKUP(B835,'Customers (2)'!$A$1:$F$2501,4,0)</f>
        <v>71</v>
      </c>
      <c r="K835" t="str">
        <f>VLOOKUP(B835,'Customers (2)'!$A$1:$F$2501,5,0)</f>
        <v>B</v>
      </c>
      <c r="L835" t="str">
        <f>VLOOKUP(B835,'Customers (2)'!$A$1:$F$2501,6,0)</f>
        <v>Senior</v>
      </c>
      <c r="M835" t="str">
        <f t="shared" ref="M835:M898" si="55">TEXT(D835,"MMMM")</f>
        <v>October</v>
      </c>
      <c r="N835" t="str">
        <f t="shared" ref="N835:N898" si="56">TEXT(D835,"dddd")</f>
        <v>Tuesday</v>
      </c>
      <c r="O835" t="str">
        <f t="shared" ref="O835:O898" si="57">TEXT(D835,"HH:mm:ss")</f>
        <v>23:56:00</v>
      </c>
      <c r="P835">
        <f t="shared" ref="P835:P898" si="58">HOUR(D835)</f>
        <v>23</v>
      </c>
      <c r="Q835" t="str">
        <f>VLOOKUP(B835,'Analysis 1.3'!$AA$1:$AF$1454,5,FALSE)</f>
        <v>One time</v>
      </c>
      <c r="R835" t="str">
        <f>VLOOKUP(B835,'Analysis 1.3'!$AA$1:$AF$1454,6,FALSE)</f>
        <v>Recent</v>
      </c>
      <c r="S835">
        <f>VLOOKUP(B835,'Analysis 1.3'!$AA$1:$AF$1454,4,FALSE)</f>
        <v>60.984722222223354</v>
      </c>
    </row>
    <row r="836" spans="1:19" x14ac:dyDescent="0.3">
      <c r="A836">
        <v>81061</v>
      </c>
      <c r="B836">
        <v>676</v>
      </c>
      <c r="C836" s="1" t="s">
        <v>113</v>
      </c>
      <c r="D836" s="2">
        <v>45015.019444444442</v>
      </c>
      <c r="E836" t="s">
        <v>98</v>
      </c>
      <c r="F836" t="s">
        <v>33</v>
      </c>
      <c r="G836">
        <v>4219</v>
      </c>
      <c r="H836" t="str">
        <f>VLOOKUP(B836,'Customers (2)'!$A$1:$F$2501,2,0)</f>
        <v>India</v>
      </c>
      <c r="I836" t="str">
        <f>VLOOKUP(B836,'Customers (2)'!$A$1:$F$2501,3,0)</f>
        <v>F</v>
      </c>
      <c r="J836">
        <f>VLOOKUP(B836,'Customers (2)'!$A$1:$F$2501,4,0)</f>
        <v>74</v>
      </c>
      <c r="K836" t="str">
        <f>VLOOKUP(B836,'Customers (2)'!$A$1:$F$2501,5,0)</f>
        <v>B</v>
      </c>
      <c r="L836" t="str">
        <f>VLOOKUP(B836,'Customers (2)'!$A$1:$F$2501,6,0)</f>
        <v>Senior</v>
      </c>
      <c r="M836" t="str">
        <f t="shared" si="55"/>
        <v>March</v>
      </c>
      <c r="N836" t="str">
        <f t="shared" si="56"/>
        <v>Thursday</v>
      </c>
      <c r="O836" t="str">
        <f t="shared" si="57"/>
        <v>00:28:00</v>
      </c>
      <c r="P836">
        <f t="shared" si="58"/>
        <v>0</v>
      </c>
      <c r="Q836" t="str">
        <f>VLOOKUP(B836,'Analysis 1.3'!$AA$1:$AF$1454,5,FALSE)</f>
        <v>Repeat</v>
      </c>
      <c r="R836" t="str">
        <f>VLOOKUP(B836,'Analysis 1.3'!$AA$1:$AF$1454,6,FALSE)</f>
        <v>Passive</v>
      </c>
      <c r="S836">
        <f>VLOOKUP(B836,'Analysis 1.3'!$AA$1:$AF$1454,4,FALSE)</f>
        <v>175.94583333333139</v>
      </c>
    </row>
    <row r="837" spans="1:19" x14ac:dyDescent="0.3">
      <c r="A837">
        <v>1602189</v>
      </c>
      <c r="B837">
        <v>676</v>
      </c>
      <c r="C837" s="1" t="s">
        <v>113</v>
      </c>
      <c r="D837" s="3">
        <v>45116.036111111112</v>
      </c>
      <c r="E837" t="s">
        <v>97</v>
      </c>
      <c r="F837" t="s">
        <v>57</v>
      </c>
      <c r="G837">
        <v>179</v>
      </c>
      <c r="H837" t="str">
        <f>VLOOKUP(B837,'Customers (2)'!$A$1:$F$2501,2,0)</f>
        <v>India</v>
      </c>
      <c r="I837" t="str">
        <f>VLOOKUP(B837,'Customers (2)'!$A$1:$F$2501,3,0)</f>
        <v>F</v>
      </c>
      <c r="J837">
        <f>VLOOKUP(B837,'Customers (2)'!$A$1:$F$2501,4,0)</f>
        <v>74</v>
      </c>
      <c r="K837" t="str">
        <f>VLOOKUP(B837,'Customers (2)'!$A$1:$F$2501,5,0)</f>
        <v>B</v>
      </c>
      <c r="L837" t="str">
        <f>VLOOKUP(B837,'Customers (2)'!$A$1:$F$2501,6,0)</f>
        <v>Senior</v>
      </c>
      <c r="M837" t="str">
        <f t="shared" si="55"/>
        <v>July</v>
      </c>
      <c r="N837" t="str">
        <f t="shared" si="56"/>
        <v>Sunday</v>
      </c>
      <c r="O837" t="str">
        <f t="shared" si="57"/>
        <v>00:52:00</v>
      </c>
      <c r="P837">
        <f t="shared" si="58"/>
        <v>0</v>
      </c>
      <c r="Q837" t="str">
        <f>VLOOKUP(B837,'Analysis 1.3'!$AA$1:$AF$1454,5,FALSE)</f>
        <v>Repeat</v>
      </c>
      <c r="R837" t="str">
        <f>VLOOKUP(B837,'Analysis 1.3'!$AA$1:$AF$1454,6,FALSE)</f>
        <v>Passive</v>
      </c>
      <c r="S837">
        <f>VLOOKUP(B837,'Analysis 1.3'!$AA$1:$AF$1454,4,FALSE)</f>
        <v>175.94583333333139</v>
      </c>
    </row>
    <row r="838" spans="1:19" x14ac:dyDescent="0.3">
      <c r="A838">
        <v>275961</v>
      </c>
      <c r="B838">
        <v>679</v>
      </c>
      <c r="C838" s="1" t="s">
        <v>106</v>
      </c>
      <c r="D838" s="2">
        <v>45248.998611111114</v>
      </c>
      <c r="E838" t="s">
        <v>98</v>
      </c>
      <c r="F838" t="s">
        <v>19</v>
      </c>
      <c r="G838">
        <v>2936</v>
      </c>
      <c r="H838" t="str">
        <f>VLOOKUP(B838,'Customers (2)'!$A$1:$F$2501,2,0)</f>
        <v>Singapore</v>
      </c>
      <c r="I838" t="str">
        <f>VLOOKUP(B838,'Customers (2)'!$A$1:$F$2501,3,0)</f>
        <v>M</v>
      </c>
      <c r="J838">
        <f>VLOOKUP(B838,'Customers (2)'!$A$1:$F$2501,4,0)</f>
        <v>34</v>
      </c>
      <c r="K838" t="str">
        <f>VLOOKUP(B838,'Customers (2)'!$A$1:$F$2501,5,0)</f>
        <v>B</v>
      </c>
      <c r="L838" t="str">
        <f>VLOOKUP(B838,'Customers (2)'!$A$1:$F$2501,6,0)</f>
        <v>Young</v>
      </c>
      <c r="M838" t="str">
        <f t="shared" si="55"/>
        <v>November</v>
      </c>
      <c r="N838" t="str">
        <f t="shared" si="56"/>
        <v>Saturday</v>
      </c>
      <c r="O838" t="str">
        <f t="shared" si="57"/>
        <v>23:58:00</v>
      </c>
      <c r="P838">
        <f t="shared" si="58"/>
        <v>23</v>
      </c>
      <c r="Q838" t="str">
        <f>VLOOKUP(B838,'Analysis 1.3'!$AA$1:$AF$1454,5,FALSE)</f>
        <v>Repeat</v>
      </c>
      <c r="R838" t="str">
        <f>VLOOKUP(B838,'Analysis 1.3'!$AA$1:$AF$1454,6,FALSE)</f>
        <v>Recent</v>
      </c>
      <c r="S838">
        <f>VLOOKUP(B838,'Analysis 1.3'!$AA$1:$AF$1454,4,FALSE)</f>
        <v>42.983333333329938</v>
      </c>
    </row>
    <row r="839" spans="1:19" x14ac:dyDescent="0.3">
      <c r="A839">
        <v>510973</v>
      </c>
      <c r="B839">
        <v>679</v>
      </c>
      <c r="C839" s="1" t="s">
        <v>106</v>
      </c>
      <c r="D839" s="2">
        <v>44976.044444444444</v>
      </c>
      <c r="E839" t="s">
        <v>96</v>
      </c>
      <c r="F839" t="s">
        <v>90</v>
      </c>
      <c r="G839">
        <v>7192</v>
      </c>
      <c r="H839" t="str">
        <f>VLOOKUP(B839,'Customers (2)'!$A$1:$F$2501,2,0)</f>
        <v>Singapore</v>
      </c>
      <c r="I839" t="str">
        <f>VLOOKUP(B839,'Customers (2)'!$A$1:$F$2501,3,0)</f>
        <v>M</v>
      </c>
      <c r="J839">
        <f>VLOOKUP(B839,'Customers (2)'!$A$1:$F$2501,4,0)</f>
        <v>34</v>
      </c>
      <c r="K839" t="str">
        <f>VLOOKUP(B839,'Customers (2)'!$A$1:$F$2501,5,0)</f>
        <v>B</v>
      </c>
      <c r="L839" t="str">
        <f>VLOOKUP(B839,'Customers (2)'!$A$1:$F$2501,6,0)</f>
        <v>Young</v>
      </c>
      <c r="M839" t="str">
        <f t="shared" si="55"/>
        <v>February</v>
      </c>
      <c r="N839" t="str">
        <f t="shared" si="56"/>
        <v>Sunday</v>
      </c>
      <c r="O839" t="str">
        <f t="shared" si="57"/>
        <v>01:04:00</v>
      </c>
      <c r="P839">
        <f t="shared" si="58"/>
        <v>1</v>
      </c>
      <c r="Q839" t="str">
        <f>VLOOKUP(B839,'Analysis 1.3'!$AA$1:$AF$1454,5,FALSE)</f>
        <v>Repeat</v>
      </c>
      <c r="R839" t="str">
        <f>VLOOKUP(B839,'Analysis 1.3'!$AA$1:$AF$1454,6,FALSE)</f>
        <v>Recent</v>
      </c>
      <c r="S839">
        <f>VLOOKUP(B839,'Analysis 1.3'!$AA$1:$AF$1454,4,FALSE)</f>
        <v>42.983333333329938</v>
      </c>
    </row>
    <row r="840" spans="1:19" x14ac:dyDescent="0.3">
      <c r="A840">
        <v>231094</v>
      </c>
      <c r="B840">
        <v>680</v>
      </c>
      <c r="C840" s="1" t="s">
        <v>99</v>
      </c>
      <c r="D840" s="2">
        <v>45259.035416666666</v>
      </c>
      <c r="E840" t="s">
        <v>96</v>
      </c>
      <c r="F840" t="s">
        <v>38</v>
      </c>
      <c r="G840">
        <v>7379</v>
      </c>
      <c r="H840" t="str">
        <f>VLOOKUP(B840,'Customers (2)'!$A$1:$F$2501,2,0)</f>
        <v>USA</v>
      </c>
      <c r="I840" t="str">
        <f>VLOOKUP(B840,'Customers (2)'!$A$1:$F$2501,3,0)</f>
        <v>M</v>
      </c>
      <c r="J840">
        <f>VLOOKUP(B840,'Customers (2)'!$A$1:$F$2501,4,0)</f>
        <v>81</v>
      </c>
      <c r="K840" t="str">
        <f>VLOOKUP(B840,'Customers (2)'!$A$1:$F$2501,5,0)</f>
        <v>B</v>
      </c>
      <c r="L840" t="str">
        <f>VLOOKUP(B840,'Customers (2)'!$A$1:$F$2501,6,0)</f>
        <v>Senior</v>
      </c>
      <c r="M840" t="str">
        <f t="shared" si="55"/>
        <v>November</v>
      </c>
      <c r="N840" t="str">
        <f t="shared" si="56"/>
        <v>Wednesday</v>
      </c>
      <c r="O840" t="str">
        <f t="shared" si="57"/>
        <v>00:51:00</v>
      </c>
      <c r="P840">
        <f t="shared" si="58"/>
        <v>0</v>
      </c>
      <c r="Q840" t="str">
        <f>VLOOKUP(B840,'Analysis 1.3'!$AA$1:$AF$1454,5,FALSE)</f>
        <v>Repeat</v>
      </c>
      <c r="R840" t="str">
        <f>VLOOKUP(B840,'Analysis 1.3'!$AA$1:$AF$1454,6,FALSE)</f>
        <v>Recent</v>
      </c>
      <c r="S840">
        <f>VLOOKUP(B840,'Analysis 1.3'!$AA$1:$AF$1454,4,FALSE)</f>
        <v>32.946527777778101</v>
      </c>
    </row>
    <row r="841" spans="1:19" x14ac:dyDescent="0.3">
      <c r="A841">
        <v>768093</v>
      </c>
      <c r="B841">
        <v>680</v>
      </c>
      <c r="C841" s="1" t="s">
        <v>99</v>
      </c>
      <c r="D841" s="3">
        <v>44986.020833333336</v>
      </c>
      <c r="E841" t="s">
        <v>96</v>
      </c>
      <c r="F841" t="s">
        <v>70</v>
      </c>
      <c r="G841">
        <v>8126</v>
      </c>
      <c r="H841" t="str">
        <f>VLOOKUP(B841,'Customers (2)'!$A$1:$F$2501,2,0)</f>
        <v>USA</v>
      </c>
      <c r="I841" t="str">
        <f>VLOOKUP(B841,'Customers (2)'!$A$1:$F$2501,3,0)</f>
        <v>M</v>
      </c>
      <c r="J841">
        <f>VLOOKUP(B841,'Customers (2)'!$A$1:$F$2501,4,0)</f>
        <v>81</v>
      </c>
      <c r="K841" t="str">
        <f>VLOOKUP(B841,'Customers (2)'!$A$1:$F$2501,5,0)</f>
        <v>B</v>
      </c>
      <c r="L841" t="str">
        <f>VLOOKUP(B841,'Customers (2)'!$A$1:$F$2501,6,0)</f>
        <v>Senior</v>
      </c>
      <c r="M841" t="str">
        <f t="shared" si="55"/>
        <v>March</v>
      </c>
      <c r="N841" t="str">
        <f t="shared" si="56"/>
        <v>Wednesday</v>
      </c>
      <c r="O841" t="str">
        <f t="shared" si="57"/>
        <v>00:30:00</v>
      </c>
      <c r="P841">
        <f t="shared" si="58"/>
        <v>0</v>
      </c>
      <c r="Q841" t="str">
        <f>VLOOKUP(B841,'Analysis 1.3'!$AA$1:$AF$1454,5,FALSE)</f>
        <v>Repeat</v>
      </c>
      <c r="R841" t="str">
        <f>VLOOKUP(B841,'Analysis 1.3'!$AA$1:$AF$1454,6,FALSE)</f>
        <v>Recent</v>
      </c>
      <c r="S841">
        <f>VLOOKUP(B841,'Analysis 1.3'!$AA$1:$AF$1454,4,FALSE)</f>
        <v>32.946527777778101</v>
      </c>
    </row>
    <row r="842" spans="1:19" x14ac:dyDescent="0.3">
      <c r="A842">
        <v>1343250</v>
      </c>
      <c r="B842">
        <v>681</v>
      </c>
      <c r="C842" s="1" t="s">
        <v>99</v>
      </c>
      <c r="D842" s="3">
        <v>45234.959722222222</v>
      </c>
      <c r="E842" t="s">
        <v>97</v>
      </c>
      <c r="F842" t="s">
        <v>27</v>
      </c>
      <c r="G842">
        <v>6365</v>
      </c>
      <c r="H842" t="str">
        <f>VLOOKUP(B842,'Customers (2)'!$A$1:$F$2501,2,0)</f>
        <v>USA</v>
      </c>
      <c r="I842" t="str">
        <f>VLOOKUP(B842,'Customers (2)'!$A$1:$F$2501,3,0)</f>
        <v>M</v>
      </c>
      <c r="J842">
        <f>VLOOKUP(B842,'Customers (2)'!$A$1:$F$2501,4,0)</f>
        <v>62</v>
      </c>
      <c r="K842" t="str">
        <f>VLOOKUP(B842,'Customers (2)'!$A$1:$F$2501,5,0)</f>
        <v>B</v>
      </c>
      <c r="L842" t="str">
        <f>VLOOKUP(B842,'Customers (2)'!$A$1:$F$2501,6,0)</f>
        <v>Senior</v>
      </c>
      <c r="M842" t="str">
        <f t="shared" si="55"/>
        <v>November</v>
      </c>
      <c r="N842" t="str">
        <f t="shared" si="56"/>
        <v>Saturday</v>
      </c>
      <c r="O842" t="str">
        <f t="shared" si="57"/>
        <v>23:02:00</v>
      </c>
      <c r="P842">
        <f t="shared" si="58"/>
        <v>23</v>
      </c>
      <c r="Q842" t="str">
        <f>VLOOKUP(B842,'Analysis 1.3'!$AA$1:$AF$1454,5,FALSE)</f>
        <v>One time</v>
      </c>
      <c r="R842" t="str">
        <f>VLOOKUP(B842,'Analysis 1.3'!$AA$1:$AF$1454,6,FALSE)</f>
        <v>Recent</v>
      </c>
      <c r="S842">
        <f>VLOOKUP(B842,'Analysis 1.3'!$AA$1:$AF$1454,4,FALSE)</f>
        <v>57.022222222221899</v>
      </c>
    </row>
    <row r="843" spans="1:19" x14ac:dyDescent="0.3">
      <c r="A843">
        <v>464859</v>
      </c>
      <c r="B843">
        <v>683</v>
      </c>
      <c r="C843" s="1" t="s">
        <v>101</v>
      </c>
      <c r="D843" s="2">
        <v>44940.984722222223</v>
      </c>
      <c r="E843" t="s">
        <v>96</v>
      </c>
      <c r="F843" t="s">
        <v>51</v>
      </c>
      <c r="G843">
        <v>6431</v>
      </c>
      <c r="H843" t="str">
        <f>VLOOKUP(B843,'Customers (2)'!$A$1:$F$2501,2,0)</f>
        <v>Australia</v>
      </c>
      <c r="I843" t="str">
        <f>VLOOKUP(B843,'Customers (2)'!$A$1:$F$2501,3,0)</f>
        <v>F</v>
      </c>
      <c r="J843">
        <f>VLOOKUP(B843,'Customers (2)'!$A$1:$F$2501,4,0)</f>
        <v>47</v>
      </c>
      <c r="K843" t="str">
        <f>VLOOKUP(B843,'Customers (2)'!$A$1:$F$2501,5,0)</f>
        <v>B</v>
      </c>
      <c r="L843" t="str">
        <f>VLOOKUP(B843,'Customers (2)'!$A$1:$F$2501,6,0)</f>
        <v>Middle</v>
      </c>
      <c r="M843" t="str">
        <f t="shared" si="55"/>
        <v>January</v>
      </c>
      <c r="N843" t="str">
        <f t="shared" si="56"/>
        <v>Saturday</v>
      </c>
      <c r="O843" t="str">
        <f t="shared" si="57"/>
        <v>23:38:00</v>
      </c>
      <c r="P843">
        <f t="shared" si="58"/>
        <v>23</v>
      </c>
      <c r="Q843" t="str">
        <f>VLOOKUP(B843,'Analysis 1.3'!$AA$1:$AF$1454,5,FALSE)</f>
        <v>Repeat</v>
      </c>
      <c r="R843" t="str">
        <f>VLOOKUP(B843,'Analysis 1.3'!$AA$1:$AF$1454,6,FALSE)</f>
        <v>Passive</v>
      </c>
      <c r="S843">
        <f>VLOOKUP(B843,'Analysis 1.3'!$AA$1:$AF$1454,4,FALSE)</f>
        <v>157.95833333333576</v>
      </c>
    </row>
    <row r="844" spans="1:19" x14ac:dyDescent="0.3">
      <c r="A844">
        <v>1181602</v>
      </c>
      <c r="B844">
        <v>683</v>
      </c>
      <c r="C844" s="1" t="s">
        <v>101</v>
      </c>
      <c r="D844" s="3">
        <v>45134.023611111108</v>
      </c>
      <c r="E844" t="s">
        <v>98</v>
      </c>
      <c r="F844" t="s">
        <v>81</v>
      </c>
      <c r="G844">
        <v>8578</v>
      </c>
      <c r="H844" t="str">
        <f>VLOOKUP(B844,'Customers (2)'!$A$1:$F$2501,2,0)</f>
        <v>Australia</v>
      </c>
      <c r="I844" t="str">
        <f>VLOOKUP(B844,'Customers (2)'!$A$1:$F$2501,3,0)</f>
        <v>F</v>
      </c>
      <c r="J844">
        <f>VLOOKUP(B844,'Customers (2)'!$A$1:$F$2501,4,0)</f>
        <v>47</v>
      </c>
      <c r="K844" t="str">
        <f>VLOOKUP(B844,'Customers (2)'!$A$1:$F$2501,5,0)</f>
        <v>B</v>
      </c>
      <c r="L844" t="str">
        <f>VLOOKUP(B844,'Customers (2)'!$A$1:$F$2501,6,0)</f>
        <v>Middle</v>
      </c>
      <c r="M844" t="str">
        <f t="shared" si="55"/>
        <v>July</v>
      </c>
      <c r="N844" t="str">
        <f t="shared" si="56"/>
        <v>Thursday</v>
      </c>
      <c r="O844" t="str">
        <f t="shared" si="57"/>
        <v>00:34:00</v>
      </c>
      <c r="P844">
        <f t="shared" si="58"/>
        <v>0</v>
      </c>
      <c r="Q844" t="str">
        <f>VLOOKUP(B844,'Analysis 1.3'!$AA$1:$AF$1454,5,FALSE)</f>
        <v>Repeat</v>
      </c>
      <c r="R844" t="str">
        <f>VLOOKUP(B844,'Analysis 1.3'!$AA$1:$AF$1454,6,FALSE)</f>
        <v>Passive</v>
      </c>
      <c r="S844">
        <f>VLOOKUP(B844,'Analysis 1.3'!$AA$1:$AF$1454,4,FALSE)</f>
        <v>157.95833333333576</v>
      </c>
    </row>
    <row r="845" spans="1:19" x14ac:dyDescent="0.3">
      <c r="A845">
        <v>1422378</v>
      </c>
      <c r="B845">
        <v>684</v>
      </c>
      <c r="C845" s="1" t="s">
        <v>102</v>
      </c>
      <c r="D845" s="3">
        <v>45236.007638888892</v>
      </c>
      <c r="E845" t="s">
        <v>98</v>
      </c>
      <c r="F845" t="s">
        <v>27</v>
      </c>
      <c r="G845">
        <v>3274</v>
      </c>
      <c r="H845" t="str">
        <f>VLOOKUP(B845,'Customers (2)'!$A$1:$F$2501,2,0)</f>
        <v>Finland</v>
      </c>
      <c r="I845" t="str">
        <f>VLOOKUP(B845,'Customers (2)'!$A$1:$F$2501,3,0)</f>
        <v>F</v>
      </c>
      <c r="J845">
        <f>VLOOKUP(B845,'Customers (2)'!$A$1:$F$2501,4,0)</f>
        <v>88</v>
      </c>
      <c r="K845" t="str">
        <f>VLOOKUP(B845,'Customers (2)'!$A$1:$F$2501,5,0)</f>
        <v>B</v>
      </c>
      <c r="L845" t="str">
        <f>VLOOKUP(B845,'Customers (2)'!$A$1:$F$2501,6,0)</f>
        <v>Senior</v>
      </c>
      <c r="M845" t="str">
        <f t="shared" si="55"/>
        <v>November</v>
      </c>
      <c r="N845" t="str">
        <f t="shared" si="56"/>
        <v>Monday</v>
      </c>
      <c r="O845" t="str">
        <f t="shared" si="57"/>
        <v>00:11:00</v>
      </c>
      <c r="P845">
        <f t="shared" si="58"/>
        <v>0</v>
      </c>
      <c r="Q845" t="str">
        <f>VLOOKUP(B845,'Analysis 1.3'!$AA$1:$AF$1454,5,FALSE)</f>
        <v>Repeat</v>
      </c>
      <c r="R845" t="str">
        <f>VLOOKUP(B845,'Analysis 1.3'!$AA$1:$AF$1454,6,FALSE)</f>
        <v>Recent</v>
      </c>
      <c r="S845">
        <f>VLOOKUP(B845,'Analysis 1.3'!$AA$1:$AF$1454,4,FALSE)</f>
        <v>55.974305555551837</v>
      </c>
    </row>
    <row r="846" spans="1:19" x14ac:dyDescent="0.3">
      <c r="A846">
        <v>1499914</v>
      </c>
      <c r="B846">
        <v>684</v>
      </c>
      <c r="C846" s="1" t="s">
        <v>102</v>
      </c>
      <c r="D846" s="3">
        <v>44964.945138888892</v>
      </c>
      <c r="E846" t="s">
        <v>191</v>
      </c>
      <c r="F846" t="s">
        <v>27</v>
      </c>
      <c r="G846">
        <v>7716</v>
      </c>
      <c r="H846" t="str">
        <f>VLOOKUP(B846,'Customers (2)'!$A$1:$F$2501,2,0)</f>
        <v>Finland</v>
      </c>
      <c r="I846" t="str">
        <f>VLOOKUP(B846,'Customers (2)'!$A$1:$F$2501,3,0)</f>
        <v>F</v>
      </c>
      <c r="J846">
        <f>VLOOKUP(B846,'Customers (2)'!$A$1:$F$2501,4,0)</f>
        <v>88</v>
      </c>
      <c r="K846" t="str">
        <f>VLOOKUP(B846,'Customers (2)'!$A$1:$F$2501,5,0)</f>
        <v>B</v>
      </c>
      <c r="L846" t="str">
        <f>VLOOKUP(B846,'Customers (2)'!$A$1:$F$2501,6,0)</f>
        <v>Senior</v>
      </c>
      <c r="M846" t="str">
        <f t="shared" si="55"/>
        <v>February</v>
      </c>
      <c r="N846" t="str">
        <f t="shared" si="56"/>
        <v>Tuesday</v>
      </c>
      <c r="O846" t="str">
        <f t="shared" si="57"/>
        <v>22:41:00</v>
      </c>
      <c r="P846">
        <f t="shared" si="58"/>
        <v>22</v>
      </c>
      <c r="Q846" t="str">
        <f>VLOOKUP(B846,'Analysis 1.3'!$AA$1:$AF$1454,5,FALSE)</f>
        <v>Repeat</v>
      </c>
      <c r="R846" t="str">
        <f>VLOOKUP(B846,'Analysis 1.3'!$AA$1:$AF$1454,6,FALSE)</f>
        <v>Recent</v>
      </c>
      <c r="S846">
        <f>VLOOKUP(B846,'Analysis 1.3'!$AA$1:$AF$1454,4,FALSE)</f>
        <v>55.974305555551837</v>
      </c>
    </row>
    <row r="847" spans="1:19" x14ac:dyDescent="0.3">
      <c r="A847">
        <v>441275</v>
      </c>
      <c r="B847">
        <v>685</v>
      </c>
      <c r="C847" s="1" t="s">
        <v>101</v>
      </c>
      <c r="D847" s="2">
        <v>44944.98333333333</v>
      </c>
      <c r="E847" t="s">
        <v>96</v>
      </c>
      <c r="F847" t="s">
        <v>20</v>
      </c>
      <c r="G847">
        <v>7319</v>
      </c>
      <c r="H847" t="str">
        <f>VLOOKUP(B847,'Customers (2)'!$A$1:$F$2501,2,0)</f>
        <v>Australia</v>
      </c>
      <c r="I847" t="str">
        <f>VLOOKUP(B847,'Customers (2)'!$A$1:$F$2501,3,0)</f>
        <v>M</v>
      </c>
      <c r="J847">
        <f>VLOOKUP(B847,'Customers (2)'!$A$1:$F$2501,4,0)</f>
        <v>50</v>
      </c>
      <c r="K847" t="str">
        <f>VLOOKUP(B847,'Customers (2)'!$A$1:$F$2501,5,0)</f>
        <v>B</v>
      </c>
      <c r="L847" t="str">
        <f>VLOOKUP(B847,'Customers (2)'!$A$1:$F$2501,6,0)</f>
        <v>Middle</v>
      </c>
      <c r="M847" t="str">
        <f t="shared" si="55"/>
        <v>January</v>
      </c>
      <c r="N847" t="str">
        <f t="shared" si="56"/>
        <v>Wednesday</v>
      </c>
      <c r="O847" t="str">
        <f t="shared" si="57"/>
        <v>23:36:00</v>
      </c>
      <c r="P847">
        <f t="shared" si="58"/>
        <v>23</v>
      </c>
      <c r="Q847" t="str">
        <f>VLOOKUP(B847,'Analysis 1.3'!$AA$1:$AF$1454,5,FALSE)</f>
        <v>Repeat</v>
      </c>
      <c r="R847" t="str">
        <f>VLOOKUP(B847,'Analysis 1.3'!$AA$1:$AF$1454,6,FALSE)</f>
        <v>Recent</v>
      </c>
      <c r="S847">
        <f>VLOOKUP(B847,'Analysis 1.3'!$AA$1:$AF$1454,4,FALSE)</f>
        <v>52.913194444445253</v>
      </c>
    </row>
    <row r="848" spans="1:19" x14ac:dyDescent="0.3">
      <c r="A848">
        <v>461731</v>
      </c>
      <c r="B848">
        <v>685</v>
      </c>
      <c r="C848" s="1" t="s">
        <v>101</v>
      </c>
      <c r="D848" s="2">
        <v>45239.068749999999</v>
      </c>
      <c r="E848" t="s">
        <v>98</v>
      </c>
      <c r="F848" t="s">
        <v>77</v>
      </c>
      <c r="G848">
        <v>5092</v>
      </c>
      <c r="H848" t="str">
        <f>VLOOKUP(B848,'Customers (2)'!$A$1:$F$2501,2,0)</f>
        <v>Australia</v>
      </c>
      <c r="I848" t="str">
        <f>VLOOKUP(B848,'Customers (2)'!$A$1:$F$2501,3,0)</f>
        <v>M</v>
      </c>
      <c r="J848">
        <f>VLOOKUP(B848,'Customers (2)'!$A$1:$F$2501,4,0)</f>
        <v>50</v>
      </c>
      <c r="K848" t="str">
        <f>VLOOKUP(B848,'Customers (2)'!$A$1:$F$2501,5,0)</f>
        <v>B</v>
      </c>
      <c r="L848" t="str">
        <f>VLOOKUP(B848,'Customers (2)'!$A$1:$F$2501,6,0)</f>
        <v>Middle</v>
      </c>
      <c r="M848" t="str">
        <f t="shared" si="55"/>
        <v>November</v>
      </c>
      <c r="N848" t="str">
        <f t="shared" si="56"/>
        <v>Thursday</v>
      </c>
      <c r="O848" t="str">
        <f t="shared" si="57"/>
        <v>01:39:00</v>
      </c>
      <c r="P848">
        <f t="shared" si="58"/>
        <v>1</v>
      </c>
      <c r="Q848" t="str">
        <f>VLOOKUP(B848,'Analysis 1.3'!$AA$1:$AF$1454,5,FALSE)</f>
        <v>Repeat</v>
      </c>
      <c r="R848" t="str">
        <f>VLOOKUP(B848,'Analysis 1.3'!$AA$1:$AF$1454,6,FALSE)</f>
        <v>Recent</v>
      </c>
      <c r="S848">
        <f>VLOOKUP(B848,'Analysis 1.3'!$AA$1:$AF$1454,4,FALSE)</f>
        <v>52.913194444445253</v>
      </c>
    </row>
    <row r="849" spans="1:19" x14ac:dyDescent="0.3">
      <c r="A849">
        <v>549930</v>
      </c>
      <c r="B849">
        <v>685</v>
      </c>
      <c r="C849" s="1" t="s">
        <v>101</v>
      </c>
      <c r="D849" s="2">
        <v>45103.995833333334</v>
      </c>
      <c r="E849" t="s">
        <v>97</v>
      </c>
      <c r="F849" t="s">
        <v>5</v>
      </c>
      <c r="G849">
        <v>8311</v>
      </c>
      <c r="H849" t="str">
        <f>VLOOKUP(B849,'Customers (2)'!$A$1:$F$2501,2,0)</f>
        <v>Australia</v>
      </c>
      <c r="I849" t="str">
        <f>VLOOKUP(B849,'Customers (2)'!$A$1:$F$2501,3,0)</f>
        <v>M</v>
      </c>
      <c r="J849">
        <f>VLOOKUP(B849,'Customers (2)'!$A$1:$F$2501,4,0)</f>
        <v>50</v>
      </c>
      <c r="K849" t="str">
        <f>VLOOKUP(B849,'Customers (2)'!$A$1:$F$2501,5,0)</f>
        <v>B</v>
      </c>
      <c r="L849" t="str">
        <f>VLOOKUP(B849,'Customers (2)'!$A$1:$F$2501,6,0)</f>
        <v>Middle</v>
      </c>
      <c r="M849" t="str">
        <f t="shared" si="55"/>
        <v>June</v>
      </c>
      <c r="N849" t="str">
        <f t="shared" si="56"/>
        <v>Monday</v>
      </c>
      <c r="O849" t="str">
        <f t="shared" si="57"/>
        <v>23:54:00</v>
      </c>
      <c r="P849">
        <f t="shared" si="58"/>
        <v>23</v>
      </c>
      <c r="Q849" t="str">
        <f>VLOOKUP(B849,'Analysis 1.3'!$AA$1:$AF$1454,5,FALSE)</f>
        <v>Repeat</v>
      </c>
      <c r="R849" t="str">
        <f>VLOOKUP(B849,'Analysis 1.3'!$AA$1:$AF$1454,6,FALSE)</f>
        <v>Recent</v>
      </c>
      <c r="S849">
        <f>VLOOKUP(B849,'Analysis 1.3'!$AA$1:$AF$1454,4,FALSE)</f>
        <v>52.913194444445253</v>
      </c>
    </row>
    <row r="850" spans="1:19" x14ac:dyDescent="0.3">
      <c r="A850">
        <v>823885</v>
      </c>
      <c r="B850">
        <v>687</v>
      </c>
      <c r="C850" s="1" t="s">
        <v>100</v>
      </c>
      <c r="D850" s="3">
        <v>45054.044444444444</v>
      </c>
      <c r="E850" t="s">
        <v>191</v>
      </c>
      <c r="F850" t="s">
        <v>94</v>
      </c>
      <c r="G850">
        <v>5519</v>
      </c>
      <c r="H850" t="str">
        <f>VLOOKUP(B850,'Customers (2)'!$A$1:$F$2501,2,0)</f>
        <v>France</v>
      </c>
      <c r="I850" t="str">
        <f>VLOOKUP(B850,'Customers (2)'!$A$1:$F$2501,3,0)</f>
        <v>F</v>
      </c>
      <c r="J850">
        <f>VLOOKUP(B850,'Customers (2)'!$A$1:$F$2501,4,0)</f>
        <v>50</v>
      </c>
      <c r="K850" t="str">
        <f>VLOOKUP(B850,'Customers (2)'!$A$1:$F$2501,5,0)</f>
        <v>B</v>
      </c>
      <c r="L850" t="str">
        <f>VLOOKUP(B850,'Customers (2)'!$A$1:$F$2501,6,0)</f>
        <v>Middle</v>
      </c>
      <c r="M850" t="str">
        <f t="shared" si="55"/>
        <v>May</v>
      </c>
      <c r="N850" t="str">
        <f t="shared" si="56"/>
        <v>Monday</v>
      </c>
      <c r="O850" t="str">
        <f t="shared" si="57"/>
        <v>01:04:00</v>
      </c>
      <c r="P850">
        <f t="shared" si="58"/>
        <v>1</v>
      </c>
      <c r="Q850" t="str">
        <f>VLOOKUP(B850,'Analysis 1.3'!$AA$1:$AF$1454,5,FALSE)</f>
        <v>Repeat</v>
      </c>
      <c r="R850" t="str">
        <f>VLOOKUP(B850,'Analysis 1.3'!$AA$1:$AF$1454,6,FALSE)</f>
        <v>Lost</v>
      </c>
      <c r="S850">
        <f>VLOOKUP(B850,'Analysis 1.3'!$AA$1:$AF$1454,4,FALSE)</f>
        <v>237.9375</v>
      </c>
    </row>
    <row r="851" spans="1:19" x14ac:dyDescent="0.3">
      <c r="A851">
        <v>1178982</v>
      </c>
      <c r="B851">
        <v>687</v>
      </c>
      <c r="C851" s="1" t="s">
        <v>100</v>
      </c>
      <c r="D851" s="3">
        <v>45044.044444444444</v>
      </c>
      <c r="E851" t="s">
        <v>191</v>
      </c>
      <c r="F851" t="s">
        <v>64</v>
      </c>
      <c r="G851">
        <v>52</v>
      </c>
      <c r="H851" t="str">
        <f>VLOOKUP(B851,'Customers (2)'!$A$1:$F$2501,2,0)</f>
        <v>France</v>
      </c>
      <c r="I851" t="str">
        <f>VLOOKUP(B851,'Customers (2)'!$A$1:$F$2501,3,0)</f>
        <v>F</v>
      </c>
      <c r="J851">
        <f>VLOOKUP(B851,'Customers (2)'!$A$1:$F$2501,4,0)</f>
        <v>50</v>
      </c>
      <c r="K851" t="str">
        <f>VLOOKUP(B851,'Customers (2)'!$A$1:$F$2501,5,0)</f>
        <v>B</v>
      </c>
      <c r="L851" t="str">
        <f>VLOOKUP(B851,'Customers (2)'!$A$1:$F$2501,6,0)</f>
        <v>Middle</v>
      </c>
      <c r="M851" t="str">
        <f t="shared" si="55"/>
        <v>April</v>
      </c>
      <c r="N851" t="str">
        <f t="shared" si="56"/>
        <v>Friday</v>
      </c>
      <c r="O851" t="str">
        <f t="shared" si="57"/>
        <v>01:04:00</v>
      </c>
      <c r="P851">
        <f t="shared" si="58"/>
        <v>1</v>
      </c>
      <c r="Q851" t="str">
        <f>VLOOKUP(B851,'Analysis 1.3'!$AA$1:$AF$1454,5,FALSE)</f>
        <v>Repeat</v>
      </c>
      <c r="R851" t="str">
        <f>VLOOKUP(B851,'Analysis 1.3'!$AA$1:$AF$1454,6,FALSE)</f>
        <v>Lost</v>
      </c>
      <c r="S851">
        <f>VLOOKUP(B851,'Analysis 1.3'!$AA$1:$AF$1454,4,FALSE)</f>
        <v>237.9375</v>
      </c>
    </row>
    <row r="852" spans="1:19" x14ac:dyDescent="0.3">
      <c r="A852">
        <v>82755</v>
      </c>
      <c r="B852">
        <v>689</v>
      </c>
      <c r="C852" s="1" t="s">
        <v>100</v>
      </c>
      <c r="D852" s="2">
        <v>45232.054861111108</v>
      </c>
      <c r="E852" t="s">
        <v>97</v>
      </c>
      <c r="F852" t="s">
        <v>27</v>
      </c>
      <c r="G852">
        <v>5551</v>
      </c>
      <c r="H852" t="str">
        <f>VLOOKUP(B852,'Customers (2)'!$A$1:$F$2501,2,0)</f>
        <v>France</v>
      </c>
      <c r="I852" t="str">
        <f>VLOOKUP(B852,'Customers (2)'!$A$1:$F$2501,3,0)</f>
        <v>F</v>
      </c>
      <c r="J852">
        <f>VLOOKUP(B852,'Customers (2)'!$A$1:$F$2501,4,0)</f>
        <v>41</v>
      </c>
      <c r="K852" t="str">
        <f>VLOOKUP(B852,'Customers (2)'!$A$1:$F$2501,5,0)</f>
        <v>B</v>
      </c>
      <c r="L852" t="str">
        <f>VLOOKUP(B852,'Customers (2)'!$A$1:$F$2501,6,0)</f>
        <v>Middle</v>
      </c>
      <c r="M852" t="str">
        <f t="shared" si="55"/>
        <v>November</v>
      </c>
      <c r="N852" t="str">
        <f t="shared" si="56"/>
        <v>Thursday</v>
      </c>
      <c r="O852" t="str">
        <f t="shared" si="57"/>
        <v>01:19:00</v>
      </c>
      <c r="P852">
        <f t="shared" si="58"/>
        <v>1</v>
      </c>
      <c r="Q852" t="str">
        <f>VLOOKUP(B852,'Analysis 1.3'!$AA$1:$AF$1454,5,FALSE)</f>
        <v>Repeat</v>
      </c>
      <c r="R852" t="str">
        <f>VLOOKUP(B852,'Analysis 1.3'!$AA$1:$AF$1454,6,FALSE)</f>
        <v>Recent</v>
      </c>
      <c r="S852">
        <f>VLOOKUP(B852,'Analysis 1.3'!$AA$1:$AF$1454,4,FALSE)</f>
        <v>59.927083333335759</v>
      </c>
    </row>
    <row r="853" spans="1:19" x14ac:dyDescent="0.3">
      <c r="A853">
        <v>1580103</v>
      </c>
      <c r="B853">
        <v>689</v>
      </c>
      <c r="C853" s="1" t="s">
        <v>100</v>
      </c>
      <c r="D853" s="3">
        <v>44992.039583333331</v>
      </c>
      <c r="E853" t="s">
        <v>96</v>
      </c>
      <c r="F853" t="s">
        <v>46</v>
      </c>
      <c r="G853">
        <v>5667</v>
      </c>
      <c r="H853" t="str">
        <f>VLOOKUP(B853,'Customers (2)'!$A$1:$F$2501,2,0)</f>
        <v>France</v>
      </c>
      <c r="I853" t="str">
        <f>VLOOKUP(B853,'Customers (2)'!$A$1:$F$2501,3,0)</f>
        <v>F</v>
      </c>
      <c r="J853">
        <f>VLOOKUP(B853,'Customers (2)'!$A$1:$F$2501,4,0)</f>
        <v>41</v>
      </c>
      <c r="K853" t="str">
        <f>VLOOKUP(B853,'Customers (2)'!$A$1:$F$2501,5,0)</f>
        <v>B</v>
      </c>
      <c r="L853" t="str">
        <f>VLOOKUP(B853,'Customers (2)'!$A$1:$F$2501,6,0)</f>
        <v>Middle</v>
      </c>
      <c r="M853" t="str">
        <f t="shared" si="55"/>
        <v>March</v>
      </c>
      <c r="N853" t="str">
        <f t="shared" si="56"/>
        <v>Tuesday</v>
      </c>
      <c r="O853" t="str">
        <f t="shared" si="57"/>
        <v>00:57:00</v>
      </c>
      <c r="P853">
        <f t="shared" si="58"/>
        <v>0</v>
      </c>
      <c r="Q853" t="str">
        <f>VLOOKUP(B853,'Analysis 1.3'!$AA$1:$AF$1454,5,FALSE)</f>
        <v>Repeat</v>
      </c>
      <c r="R853" t="str">
        <f>VLOOKUP(B853,'Analysis 1.3'!$AA$1:$AF$1454,6,FALSE)</f>
        <v>Recent</v>
      </c>
      <c r="S853">
        <f>VLOOKUP(B853,'Analysis 1.3'!$AA$1:$AF$1454,4,FALSE)</f>
        <v>59.927083333335759</v>
      </c>
    </row>
    <row r="854" spans="1:19" x14ac:dyDescent="0.3">
      <c r="A854">
        <v>457958</v>
      </c>
      <c r="B854">
        <v>690</v>
      </c>
      <c r="C854" s="1" t="s">
        <v>109</v>
      </c>
      <c r="D854" s="2">
        <v>44929.030555555553</v>
      </c>
      <c r="E854" t="s">
        <v>96</v>
      </c>
      <c r="F854" t="s">
        <v>52</v>
      </c>
      <c r="G854">
        <v>2923</v>
      </c>
      <c r="H854" t="str">
        <f>VLOOKUP(B854,'Customers (2)'!$A$1:$F$2501,2,0)</f>
        <v>Germany</v>
      </c>
      <c r="I854" t="str">
        <f>VLOOKUP(B854,'Customers (2)'!$A$1:$F$2501,3,0)</f>
        <v>M</v>
      </c>
      <c r="J854">
        <f>VLOOKUP(B854,'Customers (2)'!$A$1:$F$2501,4,0)</f>
        <v>37</v>
      </c>
      <c r="K854" t="str">
        <f>VLOOKUP(B854,'Customers (2)'!$A$1:$F$2501,5,0)</f>
        <v>B</v>
      </c>
      <c r="L854" t="str">
        <f>VLOOKUP(B854,'Customers (2)'!$A$1:$F$2501,6,0)</f>
        <v>Middle</v>
      </c>
      <c r="M854" t="str">
        <f t="shared" si="55"/>
        <v>January</v>
      </c>
      <c r="N854" t="str">
        <f t="shared" si="56"/>
        <v>Tuesday</v>
      </c>
      <c r="O854" t="str">
        <f t="shared" si="57"/>
        <v>00:44:00</v>
      </c>
      <c r="P854">
        <f t="shared" si="58"/>
        <v>0</v>
      </c>
      <c r="Q854" t="str">
        <f>VLOOKUP(B854,'Analysis 1.3'!$AA$1:$AF$1454,5,FALSE)</f>
        <v>Repeat</v>
      </c>
      <c r="R854" t="str">
        <f>VLOOKUP(B854,'Analysis 1.3'!$AA$1:$AF$1454,6,FALSE)</f>
        <v>Recent</v>
      </c>
      <c r="S854">
        <f>VLOOKUP(B854,'Analysis 1.3'!$AA$1:$AF$1454,4,FALSE)</f>
        <v>30.929861111108039</v>
      </c>
    </row>
    <row r="855" spans="1:19" x14ac:dyDescent="0.3">
      <c r="A855">
        <v>561511</v>
      </c>
      <c r="B855">
        <v>690</v>
      </c>
      <c r="C855" s="1" t="s">
        <v>109</v>
      </c>
      <c r="D855" s="2">
        <v>45261.052083333336</v>
      </c>
      <c r="E855" t="s">
        <v>96</v>
      </c>
      <c r="F855" t="s">
        <v>19</v>
      </c>
      <c r="G855">
        <v>6808</v>
      </c>
      <c r="H855" t="str">
        <f>VLOOKUP(B855,'Customers (2)'!$A$1:$F$2501,2,0)</f>
        <v>Germany</v>
      </c>
      <c r="I855" t="str">
        <f>VLOOKUP(B855,'Customers (2)'!$A$1:$F$2501,3,0)</f>
        <v>M</v>
      </c>
      <c r="J855">
        <f>VLOOKUP(B855,'Customers (2)'!$A$1:$F$2501,4,0)</f>
        <v>37</v>
      </c>
      <c r="K855" t="str">
        <f>VLOOKUP(B855,'Customers (2)'!$A$1:$F$2501,5,0)</f>
        <v>B</v>
      </c>
      <c r="L855" t="str">
        <f>VLOOKUP(B855,'Customers (2)'!$A$1:$F$2501,6,0)</f>
        <v>Middle</v>
      </c>
      <c r="M855" t="str">
        <f t="shared" si="55"/>
        <v>December</v>
      </c>
      <c r="N855" t="str">
        <f t="shared" si="56"/>
        <v>Friday</v>
      </c>
      <c r="O855" t="str">
        <f t="shared" si="57"/>
        <v>01:15:00</v>
      </c>
      <c r="P855">
        <f t="shared" si="58"/>
        <v>1</v>
      </c>
      <c r="Q855" t="str">
        <f>VLOOKUP(B855,'Analysis 1.3'!$AA$1:$AF$1454,5,FALSE)</f>
        <v>Repeat</v>
      </c>
      <c r="R855" t="str">
        <f>VLOOKUP(B855,'Analysis 1.3'!$AA$1:$AF$1454,6,FALSE)</f>
        <v>Recent</v>
      </c>
      <c r="S855">
        <f>VLOOKUP(B855,'Analysis 1.3'!$AA$1:$AF$1454,4,FALSE)</f>
        <v>30.929861111108039</v>
      </c>
    </row>
    <row r="856" spans="1:19" x14ac:dyDescent="0.3">
      <c r="A856">
        <v>303923</v>
      </c>
      <c r="B856">
        <v>691</v>
      </c>
      <c r="C856" s="1" t="s">
        <v>103</v>
      </c>
      <c r="D856" s="2">
        <v>45076.959722222222</v>
      </c>
      <c r="E856" t="s">
        <v>98</v>
      </c>
      <c r="F856" t="s">
        <v>43</v>
      </c>
      <c r="G856">
        <v>5642</v>
      </c>
      <c r="H856" t="str">
        <f>VLOOKUP(B856,'Customers (2)'!$A$1:$F$2501,2,0)</f>
        <v>Norway</v>
      </c>
      <c r="I856" t="str">
        <f>VLOOKUP(B856,'Customers (2)'!$A$1:$F$2501,3,0)</f>
        <v>F</v>
      </c>
      <c r="J856">
        <f>VLOOKUP(B856,'Customers (2)'!$A$1:$F$2501,4,0)</f>
        <v>33</v>
      </c>
      <c r="K856" t="str">
        <f>VLOOKUP(B856,'Customers (2)'!$A$1:$F$2501,5,0)</f>
        <v>B</v>
      </c>
      <c r="L856" t="str">
        <f>VLOOKUP(B856,'Customers (2)'!$A$1:$F$2501,6,0)</f>
        <v>Young</v>
      </c>
      <c r="M856" t="str">
        <f t="shared" si="55"/>
        <v>May</v>
      </c>
      <c r="N856" t="str">
        <f t="shared" si="56"/>
        <v>Tuesday</v>
      </c>
      <c r="O856" t="str">
        <f t="shared" si="57"/>
        <v>23:02:00</v>
      </c>
      <c r="P856">
        <f t="shared" si="58"/>
        <v>23</v>
      </c>
      <c r="Q856" t="str">
        <f>VLOOKUP(B856,'Analysis 1.3'!$AA$1:$AF$1454,5,FALSE)</f>
        <v>One time</v>
      </c>
      <c r="R856" t="str">
        <f>VLOOKUP(B856,'Analysis 1.3'!$AA$1:$AF$1454,6,FALSE)</f>
        <v>Lost</v>
      </c>
      <c r="S856">
        <f>VLOOKUP(B856,'Analysis 1.3'!$AA$1:$AF$1454,4,FALSE)</f>
        <v>215.0222222222219</v>
      </c>
    </row>
    <row r="857" spans="1:19" x14ac:dyDescent="0.3">
      <c r="A857">
        <v>1039541</v>
      </c>
      <c r="B857">
        <v>694</v>
      </c>
      <c r="C857" s="1" t="s">
        <v>102</v>
      </c>
      <c r="D857" s="3">
        <v>44949.015972222223</v>
      </c>
      <c r="E857" t="s">
        <v>96</v>
      </c>
      <c r="F857" t="s">
        <v>4</v>
      </c>
      <c r="G857">
        <v>8648</v>
      </c>
      <c r="H857" t="str">
        <f>VLOOKUP(B857,'Customers (2)'!$A$1:$F$2501,2,0)</f>
        <v>Finland</v>
      </c>
      <c r="I857" t="str">
        <f>VLOOKUP(B857,'Customers (2)'!$A$1:$F$2501,3,0)</f>
        <v>M</v>
      </c>
      <c r="J857">
        <f>VLOOKUP(B857,'Customers (2)'!$A$1:$F$2501,4,0)</f>
        <v>36</v>
      </c>
      <c r="K857" t="str">
        <f>VLOOKUP(B857,'Customers (2)'!$A$1:$F$2501,5,0)</f>
        <v>B</v>
      </c>
      <c r="L857" t="str">
        <f>VLOOKUP(B857,'Customers (2)'!$A$1:$F$2501,6,0)</f>
        <v>Middle</v>
      </c>
      <c r="M857" t="str">
        <f t="shared" si="55"/>
        <v>January</v>
      </c>
      <c r="N857" t="str">
        <f t="shared" si="56"/>
        <v>Monday</v>
      </c>
      <c r="O857" t="str">
        <f t="shared" si="57"/>
        <v>00:23:00</v>
      </c>
      <c r="P857">
        <f t="shared" si="58"/>
        <v>0</v>
      </c>
      <c r="Q857" t="str">
        <f>VLOOKUP(B857,'Analysis 1.3'!$AA$1:$AF$1454,5,FALSE)</f>
        <v>Repeat</v>
      </c>
      <c r="R857" t="str">
        <f>VLOOKUP(B857,'Analysis 1.3'!$AA$1:$AF$1454,6,FALSE)</f>
        <v>Recent</v>
      </c>
      <c r="S857">
        <f>VLOOKUP(B857,'Analysis 1.3'!$AA$1:$AF$1454,4,FALSE)</f>
        <v>64.931250000001455</v>
      </c>
    </row>
    <row r="858" spans="1:19" x14ac:dyDescent="0.3">
      <c r="A858">
        <v>1551349</v>
      </c>
      <c r="B858">
        <v>694</v>
      </c>
      <c r="C858" s="1" t="s">
        <v>102</v>
      </c>
      <c r="D858" s="3">
        <v>45227.050694444442</v>
      </c>
      <c r="E858" t="s">
        <v>97</v>
      </c>
      <c r="F858" t="s">
        <v>29</v>
      </c>
      <c r="G858">
        <v>9059</v>
      </c>
      <c r="H858" t="str">
        <f>VLOOKUP(B858,'Customers (2)'!$A$1:$F$2501,2,0)</f>
        <v>Finland</v>
      </c>
      <c r="I858" t="str">
        <f>VLOOKUP(B858,'Customers (2)'!$A$1:$F$2501,3,0)</f>
        <v>M</v>
      </c>
      <c r="J858">
        <f>VLOOKUP(B858,'Customers (2)'!$A$1:$F$2501,4,0)</f>
        <v>36</v>
      </c>
      <c r="K858" t="str">
        <f>VLOOKUP(B858,'Customers (2)'!$A$1:$F$2501,5,0)</f>
        <v>B</v>
      </c>
      <c r="L858" t="str">
        <f>VLOOKUP(B858,'Customers (2)'!$A$1:$F$2501,6,0)</f>
        <v>Middle</v>
      </c>
      <c r="M858" t="str">
        <f t="shared" si="55"/>
        <v>October</v>
      </c>
      <c r="N858" t="str">
        <f t="shared" si="56"/>
        <v>Saturday</v>
      </c>
      <c r="O858" t="str">
        <f t="shared" si="57"/>
        <v>01:13:00</v>
      </c>
      <c r="P858">
        <f t="shared" si="58"/>
        <v>1</v>
      </c>
      <c r="Q858" t="str">
        <f>VLOOKUP(B858,'Analysis 1.3'!$AA$1:$AF$1454,5,FALSE)</f>
        <v>Repeat</v>
      </c>
      <c r="R858" t="str">
        <f>VLOOKUP(B858,'Analysis 1.3'!$AA$1:$AF$1454,6,FALSE)</f>
        <v>Recent</v>
      </c>
      <c r="S858">
        <f>VLOOKUP(B858,'Analysis 1.3'!$AA$1:$AF$1454,4,FALSE)</f>
        <v>64.931250000001455</v>
      </c>
    </row>
    <row r="859" spans="1:19" x14ac:dyDescent="0.3">
      <c r="A859">
        <v>573406</v>
      </c>
      <c r="B859">
        <v>695</v>
      </c>
      <c r="C859" s="1" t="s">
        <v>100</v>
      </c>
      <c r="D859" s="2">
        <v>45188.998611111114</v>
      </c>
      <c r="E859" t="s">
        <v>96</v>
      </c>
      <c r="F859" t="s">
        <v>42</v>
      </c>
      <c r="G859">
        <v>989</v>
      </c>
      <c r="H859" t="str">
        <f>VLOOKUP(B859,'Customers (2)'!$A$1:$F$2501,2,0)</f>
        <v>France</v>
      </c>
      <c r="I859" t="str">
        <f>VLOOKUP(B859,'Customers (2)'!$A$1:$F$2501,3,0)</f>
        <v>M</v>
      </c>
      <c r="J859">
        <f>VLOOKUP(B859,'Customers (2)'!$A$1:$F$2501,4,0)</f>
        <v>25</v>
      </c>
      <c r="K859" t="str">
        <f>VLOOKUP(B859,'Customers (2)'!$A$1:$F$2501,5,0)</f>
        <v>B</v>
      </c>
      <c r="L859" t="str">
        <f>VLOOKUP(B859,'Customers (2)'!$A$1:$F$2501,6,0)</f>
        <v>Young</v>
      </c>
      <c r="M859" t="str">
        <f t="shared" si="55"/>
        <v>September</v>
      </c>
      <c r="N859" t="str">
        <f t="shared" si="56"/>
        <v>Tuesday</v>
      </c>
      <c r="O859" t="str">
        <f t="shared" si="57"/>
        <v>23:58:00</v>
      </c>
      <c r="P859">
        <f t="shared" si="58"/>
        <v>23</v>
      </c>
      <c r="Q859" t="str">
        <f>VLOOKUP(B859,'Analysis 1.3'!$AA$1:$AF$1454,5,FALSE)</f>
        <v>One time</v>
      </c>
      <c r="R859" t="str">
        <f>VLOOKUP(B859,'Analysis 1.3'!$AA$1:$AF$1454,6,FALSE)</f>
        <v>Passive</v>
      </c>
      <c r="S859">
        <f>VLOOKUP(B859,'Analysis 1.3'!$AA$1:$AF$1454,4,FALSE)</f>
        <v>102.98333333332994</v>
      </c>
    </row>
    <row r="860" spans="1:19" x14ac:dyDescent="0.3">
      <c r="A860">
        <v>1679147</v>
      </c>
      <c r="B860">
        <v>696</v>
      </c>
      <c r="C860" s="1" t="s">
        <v>100</v>
      </c>
      <c r="D860" s="3">
        <v>45032.98333333333</v>
      </c>
      <c r="E860" t="s">
        <v>96</v>
      </c>
      <c r="F860" t="s">
        <v>65</v>
      </c>
      <c r="G860">
        <v>4669</v>
      </c>
      <c r="H860" t="str">
        <f>VLOOKUP(B860,'Customers (2)'!$A$1:$F$2501,2,0)</f>
        <v>France</v>
      </c>
      <c r="I860" t="str">
        <f>VLOOKUP(B860,'Customers (2)'!$A$1:$F$2501,3,0)</f>
        <v>F</v>
      </c>
      <c r="J860">
        <f>VLOOKUP(B860,'Customers (2)'!$A$1:$F$2501,4,0)</f>
        <v>30</v>
      </c>
      <c r="K860" t="str">
        <f>VLOOKUP(B860,'Customers (2)'!$A$1:$F$2501,5,0)</f>
        <v>B</v>
      </c>
      <c r="L860" t="str">
        <f>VLOOKUP(B860,'Customers (2)'!$A$1:$F$2501,6,0)</f>
        <v>Young</v>
      </c>
      <c r="M860" t="str">
        <f t="shared" si="55"/>
        <v>April</v>
      </c>
      <c r="N860" t="str">
        <f t="shared" si="56"/>
        <v>Sunday</v>
      </c>
      <c r="O860" t="str">
        <f t="shared" si="57"/>
        <v>23:36:00</v>
      </c>
      <c r="P860">
        <f t="shared" si="58"/>
        <v>23</v>
      </c>
      <c r="Q860" t="str">
        <f>VLOOKUP(B860,'Analysis 1.3'!$AA$1:$AF$1454,5,FALSE)</f>
        <v>One time</v>
      </c>
      <c r="R860" t="str">
        <f>VLOOKUP(B860,'Analysis 1.3'!$AA$1:$AF$1454,6,FALSE)</f>
        <v>Lost</v>
      </c>
      <c r="S860">
        <f>VLOOKUP(B860,'Analysis 1.3'!$AA$1:$AF$1454,4,FALSE)</f>
        <v>258.99861111111386</v>
      </c>
    </row>
    <row r="861" spans="1:19" x14ac:dyDescent="0.3">
      <c r="A861">
        <v>158217</v>
      </c>
      <c r="B861">
        <v>698</v>
      </c>
      <c r="C861" s="1" t="s">
        <v>101</v>
      </c>
      <c r="D861" s="2">
        <v>45075.083333333336</v>
      </c>
      <c r="E861" t="s">
        <v>191</v>
      </c>
      <c r="F861" t="s">
        <v>44</v>
      </c>
      <c r="G861">
        <v>424</v>
      </c>
      <c r="H861" t="str">
        <f>VLOOKUP(B861,'Customers (2)'!$A$1:$F$2501,2,0)</f>
        <v>Australia</v>
      </c>
      <c r="I861" t="str">
        <f>VLOOKUP(B861,'Customers (2)'!$A$1:$F$2501,3,0)</f>
        <v>M</v>
      </c>
      <c r="J861">
        <f>VLOOKUP(B861,'Customers (2)'!$A$1:$F$2501,4,0)</f>
        <v>61</v>
      </c>
      <c r="K861" t="str">
        <f>VLOOKUP(B861,'Customers (2)'!$A$1:$F$2501,5,0)</f>
        <v>B</v>
      </c>
      <c r="L861" t="str">
        <f>VLOOKUP(B861,'Customers (2)'!$A$1:$F$2501,6,0)</f>
        <v>Senior</v>
      </c>
      <c r="M861" t="str">
        <f t="shared" si="55"/>
        <v>May</v>
      </c>
      <c r="N861" t="str">
        <f t="shared" si="56"/>
        <v>Monday</v>
      </c>
      <c r="O861" t="str">
        <f t="shared" si="57"/>
        <v>02:00:00</v>
      </c>
      <c r="P861">
        <f t="shared" si="58"/>
        <v>2</v>
      </c>
      <c r="Q861" t="str">
        <f>VLOOKUP(B861,'Analysis 1.3'!$AA$1:$AF$1454,5,FALSE)</f>
        <v>Repeat</v>
      </c>
      <c r="R861" t="str">
        <f>VLOOKUP(B861,'Analysis 1.3'!$AA$1:$AF$1454,6,FALSE)</f>
        <v>Passive</v>
      </c>
      <c r="S861">
        <f>VLOOKUP(B861,'Analysis 1.3'!$AA$1:$AF$1454,4,FALSE)</f>
        <v>143.94444444444525</v>
      </c>
    </row>
    <row r="862" spans="1:19" x14ac:dyDescent="0.3">
      <c r="A862">
        <v>1664973</v>
      </c>
      <c r="B862">
        <v>698</v>
      </c>
      <c r="C862" s="1" t="s">
        <v>101</v>
      </c>
      <c r="D862" s="3">
        <v>45148.037499999999</v>
      </c>
      <c r="E862" t="s">
        <v>191</v>
      </c>
      <c r="F862" t="s">
        <v>53</v>
      </c>
      <c r="G862">
        <v>1301</v>
      </c>
      <c r="H862" t="str">
        <f>VLOOKUP(B862,'Customers (2)'!$A$1:$F$2501,2,0)</f>
        <v>Australia</v>
      </c>
      <c r="I862" t="str">
        <f>VLOOKUP(B862,'Customers (2)'!$A$1:$F$2501,3,0)</f>
        <v>M</v>
      </c>
      <c r="J862">
        <f>VLOOKUP(B862,'Customers (2)'!$A$1:$F$2501,4,0)</f>
        <v>61</v>
      </c>
      <c r="K862" t="str">
        <f>VLOOKUP(B862,'Customers (2)'!$A$1:$F$2501,5,0)</f>
        <v>B</v>
      </c>
      <c r="L862" t="str">
        <f>VLOOKUP(B862,'Customers (2)'!$A$1:$F$2501,6,0)</f>
        <v>Senior</v>
      </c>
      <c r="M862" t="str">
        <f t="shared" si="55"/>
        <v>August</v>
      </c>
      <c r="N862" t="str">
        <f t="shared" si="56"/>
        <v>Thursday</v>
      </c>
      <c r="O862" t="str">
        <f t="shared" si="57"/>
        <v>00:54:00</v>
      </c>
      <c r="P862">
        <f t="shared" si="58"/>
        <v>0</v>
      </c>
      <c r="Q862" t="str">
        <f>VLOOKUP(B862,'Analysis 1.3'!$AA$1:$AF$1454,5,FALSE)</f>
        <v>Repeat</v>
      </c>
      <c r="R862" t="str">
        <f>VLOOKUP(B862,'Analysis 1.3'!$AA$1:$AF$1454,6,FALSE)</f>
        <v>Passive</v>
      </c>
      <c r="S862">
        <f>VLOOKUP(B862,'Analysis 1.3'!$AA$1:$AF$1454,4,FALSE)</f>
        <v>143.94444444444525</v>
      </c>
    </row>
    <row r="863" spans="1:19" x14ac:dyDescent="0.3">
      <c r="A863">
        <v>1553858</v>
      </c>
      <c r="B863">
        <v>699</v>
      </c>
      <c r="C863" s="1" t="s">
        <v>99</v>
      </c>
      <c r="D863" s="3">
        <v>45169.052777777775</v>
      </c>
      <c r="E863" t="s">
        <v>97</v>
      </c>
      <c r="F863" t="s">
        <v>47</v>
      </c>
      <c r="G863">
        <v>7598</v>
      </c>
      <c r="H863" t="str">
        <f>VLOOKUP(B863,'Customers (2)'!$A$1:$F$2501,2,0)</f>
        <v>USA</v>
      </c>
      <c r="I863" t="str">
        <f>VLOOKUP(B863,'Customers (2)'!$A$1:$F$2501,3,0)</f>
        <v>F</v>
      </c>
      <c r="J863">
        <f>VLOOKUP(B863,'Customers (2)'!$A$1:$F$2501,4,0)</f>
        <v>68</v>
      </c>
      <c r="K863" t="str">
        <f>VLOOKUP(B863,'Customers (2)'!$A$1:$F$2501,5,0)</f>
        <v>B</v>
      </c>
      <c r="L863" t="str">
        <f>VLOOKUP(B863,'Customers (2)'!$A$1:$F$2501,6,0)</f>
        <v>Senior</v>
      </c>
      <c r="M863" t="str">
        <f t="shared" si="55"/>
        <v>August</v>
      </c>
      <c r="N863" t="str">
        <f t="shared" si="56"/>
        <v>Thursday</v>
      </c>
      <c r="O863" t="str">
        <f t="shared" si="57"/>
        <v>01:16:00</v>
      </c>
      <c r="P863">
        <f t="shared" si="58"/>
        <v>1</v>
      </c>
      <c r="Q863" t="str">
        <f>VLOOKUP(B863,'Analysis 1.3'!$AA$1:$AF$1454,5,FALSE)</f>
        <v>One time</v>
      </c>
      <c r="R863" t="str">
        <f>VLOOKUP(B863,'Analysis 1.3'!$AA$1:$AF$1454,6,FALSE)</f>
        <v>Passive</v>
      </c>
      <c r="S863">
        <f>VLOOKUP(B863,'Analysis 1.3'!$AA$1:$AF$1454,4,FALSE)</f>
        <v>122.92916666666861</v>
      </c>
    </row>
    <row r="864" spans="1:19" x14ac:dyDescent="0.3">
      <c r="A864">
        <v>823894</v>
      </c>
      <c r="B864">
        <v>700</v>
      </c>
      <c r="C864" s="1" t="s">
        <v>99</v>
      </c>
      <c r="D864" s="3">
        <v>45033.040277777778</v>
      </c>
      <c r="E864" t="s">
        <v>98</v>
      </c>
      <c r="F864" t="s">
        <v>53</v>
      </c>
      <c r="G864">
        <v>1666</v>
      </c>
      <c r="H864" t="str">
        <f>VLOOKUP(B864,'Customers (2)'!$A$1:$F$2501,2,0)</f>
        <v>USA</v>
      </c>
      <c r="I864" t="str">
        <f>VLOOKUP(B864,'Customers (2)'!$A$1:$F$2501,3,0)</f>
        <v>F</v>
      </c>
      <c r="J864">
        <f>VLOOKUP(B864,'Customers (2)'!$A$1:$F$2501,4,0)</f>
        <v>53</v>
      </c>
      <c r="K864" t="str">
        <f>VLOOKUP(B864,'Customers (2)'!$A$1:$F$2501,5,0)</f>
        <v>B</v>
      </c>
      <c r="L864" t="str">
        <f>VLOOKUP(B864,'Customers (2)'!$A$1:$F$2501,6,0)</f>
        <v>Middle</v>
      </c>
      <c r="M864" t="str">
        <f t="shared" si="55"/>
        <v>April</v>
      </c>
      <c r="N864" t="str">
        <f t="shared" si="56"/>
        <v>Monday</v>
      </c>
      <c r="O864" t="str">
        <f t="shared" si="57"/>
        <v>00:58:00</v>
      </c>
      <c r="P864">
        <f t="shared" si="58"/>
        <v>0</v>
      </c>
      <c r="Q864" t="str">
        <f>VLOOKUP(B864,'Analysis 1.3'!$AA$1:$AF$1454,5,FALSE)</f>
        <v>One time</v>
      </c>
      <c r="R864" t="str">
        <f>VLOOKUP(B864,'Analysis 1.3'!$AA$1:$AF$1454,6,FALSE)</f>
        <v>Lost</v>
      </c>
      <c r="S864">
        <f>VLOOKUP(B864,'Analysis 1.3'!$AA$1:$AF$1454,4,FALSE)</f>
        <v>258.9416666666657</v>
      </c>
    </row>
    <row r="865" spans="1:19" x14ac:dyDescent="0.3">
      <c r="A865">
        <v>1242334</v>
      </c>
      <c r="B865">
        <v>701</v>
      </c>
      <c r="C865" s="1" t="s">
        <v>113</v>
      </c>
      <c r="D865" s="3">
        <v>44965.96875</v>
      </c>
      <c r="E865" t="s">
        <v>98</v>
      </c>
      <c r="F865" t="s">
        <v>27</v>
      </c>
      <c r="G865">
        <v>4664</v>
      </c>
      <c r="H865" t="str">
        <f>VLOOKUP(B865,'Customers (2)'!$A$1:$F$2501,2,0)</f>
        <v>India</v>
      </c>
      <c r="I865" t="str">
        <f>VLOOKUP(B865,'Customers (2)'!$A$1:$F$2501,3,0)</f>
        <v>M</v>
      </c>
      <c r="J865">
        <f>VLOOKUP(B865,'Customers (2)'!$A$1:$F$2501,4,0)</f>
        <v>72</v>
      </c>
      <c r="K865" t="str">
        <f>VLOOKUP(B865,'Customers (2)'!$A$1:$F$2501,5,0)</f>
        <v>B</v>
      </c>
      <c r="L865" t="str">
        <f>VLOOKUP(B865,'Customers (2)'!$A$1:$F$2501,6,0)</f>
        <v>Senior</v>
      </c>
      <c r="M865" t="str">
        <f t="shared" si="55"/>
        <v>February</v>
      </c>
      <c r="N865" t="str">
        <f t="shared" si="56"/>
        <v>Wednesday</v>
      </c>
      <c r="O865" t="str">
        <f t="shared" si="57"/>
        <v>23:15:00</v>
      </c>
      <c r="P865">
        <f t="shared" si="58"/>
        <v>23</v>
      </c>
      <c r="Q865" t="str">
        <f>VLOOKUP(B865,'Analysis 1.3'!$AA$1:$AF$1454,5,FALSE)</f>
        <v>Repeat</v>
      </c>
      <c r="R865" t="str">
        <f>VLOOKUP(B865,'Analysis 1.3'!$AA$1:$AF$1454,6,FALSE)</f>
        <v>Recent</v>
      </c>
      <c r="S865">
        <f>VLOOKUP(B865,'Analysis 1.3'!$AA$1:$AF$1454,4,FALSE)</f>
        <v>27.929166666668607</v>
      </c>
    </row>
    <row r="866" spans="1:19" x14ac:dyDescent="0.3">
      <c r="A866">
        <v>1429209</v>
      </c>
      <c r="B866">
        <v>701</v>
      </c>
      <c r="C866" s="1" t="s">
        <v>113</v>
      </c>
      <c r="D866" s="3">
        <v>45264.052777777775</v>
      </c>
      <c r="E866" t="s">
        <v>191</v>
      </c>
      <c r="F866" t="s">
        <v>51</v>
      </c>
      <c r="G866">
        <v>1494</v>
      </c>
      <c r="H866" t="str">
        <f>VLOOKUP(B866,'Customers (2)'!$A$1:$F$2501,2,0)</f>
        <v>India</v>
      </c>
      <c r="I866" t="str">
        <f>VLOOKUP(B866,'Customers (2)'!$A$1:$F$2501,3,0)</f>
        <v>M</v>
      </c>
      <c r="J866">
        <f>VLOOKUP(B866,'Customers (2)'!$A$1:$F$2501,4,0)</f>
        <v>72</v>
      </c>
      <c r="K866" t="str">
        <f>VLOOKUP(B866,'Customers (2)'!$A$1:$F$2501,5,0)</f>
        <v>B</v>
      </c>
      <c r="L866" t="str">
        <f>VLOOKUP(B866,'Customers (2)'!$A$1:$F$2501,6,0)</f>
        <v>Senior</v>
      </c>
      <c r="M866" t="str">
        <f t="shared" si="55"/>
        <v>December</v>
      </c>
      <c r="N866" t="str">
        <f t="shared" si="56"/>
        <v>Monday</v>
      </c>
      <c r="O866" t="str">
        <f t="shared" si="57"/>
        <v>01:16:00</v>
      </c>
      <c r="P866">
        <f t="shared" si="58"/>
        <v>1</v>
      </c>
      <c r="Q866" t="str">
        <f>VLOOKUP(B866,'Analysis 1.3'!$AA$1:$AF$1454,5,FALSE)</f>
        <v>Repeat</v>
      </c>
      <c r="R866" t="str">
        <f>VLOOKUP(B866,'Analysis 1.3'!$AA$1:$AF$1454,6,FALSE)</f>
        <v>Recent</v>
      </c>
      <c r="S866">
        <f>VLOOKUP(B866,'Analysis 1.3'!$AA$1:$AF$1454,4,FALSE)</f>
        <v>27.929166666668607</v>
      </c>
    </row>
    <row r="867" spans="1:19" x14ac:dyDescent="0.3">
      <c r="A867">
        <v>423933</v>
      </c>
      <c r="B867">
        <v>703</v>
      </c>
      <c r="C867" s="1" t="s">
        <v>99</v>
      </c>
      <c r="D867" s="2">
        <v>45007.063194444447</v>
      </c>
      <c r="E867" t="s">
        <v>191</v>
      </c>
      <c r="F867" t="s">
        <v>70</v>
      </c>
      <c r="G867">
        <v>4027</v>
      </c>
      <c r="H867" t="str">
        <f>VLOOKUP(B867,'Customers (2)'!$A$1:$F$2501,2,0)</f>
        <v>USA</v>
      </c>
      <c r="I867" t="str">
        <f>VLOOKUP(B867,'Customers (2)'!$A$1:$F$2501,3,0)</f>
        <v>M</v>
      </c>
      <c r="J867">
        <f>VLOOKUP(B867,'Customers (2)'!$A$1:$F$2501,4,0)</f>
        <v>84</v>
      </c>
      <c r="K867" t="str">
        <f>VLOOKUP(B867,'Customers (2)'!$A$1:$F$2501,5,0)</f>
        <v>B</v>
      </c>
      <c r="L867" t="str">
        <f>VLOOKUP(B867,'Customers (2)'!$A$1:$F$2501,6,0)</f>
        <v>Senior</v>
      </c>
      <c r="M867" t="str">
        <f t="shared" si="55"/>
        <v>March</v>
      </c>
      <c r="N867" t="str">
        <f t="shared" si="56"/>
        <v>Wednesday</v>
      </c>
      <c r="O867" t="str">
        <f t="shared" si="57"/>
        <v>01:31:00</v>
      </c>
      <c r="P867">
        <f t="shared" si="58"/>
        <v>1</v>
      </c>
      <c r="Q867" t="str">
        <f>VLOOKUP(B867,'Analysis 1.3'!$AA$1:$AF$1454,5,FALSE)</f>
        <v>One time</v>
      </c>
      <c r="R867" t="str">
        <f>VLOOKUP(B867,'Analysis 1.3'!$AA$1:$AF$1454,6,FALSE)</f>
        <v>Lost</v>
      </c>
      <c r="S867">
        <f>VLOOKUP(B867,'Analysis 1.3'!$AA$1:$AF$1454,4,FALSE)</f>
        <v>284.91874999999709</v>
      </c>
    </row>
    <row r="868" spans="1:19" x14ac:dyDescent="0.3">
      <c r="A868">
        <v>617035</v>
      </c>
      <c r="B868">
        <v>704</v>
      </c>
      <c r="C868" s="1" t="s">
        <v>99</v>
      </c>
      <c r="D868" s="2">
        <v>45115.975694444445</v>
      </c>
      <c r="E868" t="s">
        <v>97</v>
      </c>
      <c r="F868" t="s">
        <v>81</v>
      </c>
      <c r="G868">
        <v>777</v>
      </c>
      <c r="H868" t="str">
        <f>VLOOKUP(B868,'Customers (2)'!$A$1:$F$2501,2,0)</f>
        <v>USA</v>
      </c>
      <c r="I868" t="str">
        <f>VLOOKUP(B868,'Customers (2)'!$A$1:$F$2501,3,0)</f>
        <v>F</v>
      </c>
      <c r="J868">
        <f>VLOOKUP(B868,'Customers (2)'!$A$1:$F$2501,4,0)</f>
        <v>76</v>
      </c>
      <c r="K868" t="str">
        <f>VLOOKUP(B868,'Customers (2)'!$A$1:$F$2501,5,0)</f>
        <v>B</v>
      </c>
      <c r="L868" t="str">
        <f>VLOOKUP(B868,'Customers (2)'!$A$1:$F$2501,6,0)</f>
        <v>Senior</v>
      </c>
      <c r="M868" t="str">
        <f t="shared" si="55"/>
        <v>July</v>
      </c>
      <c r="N868" t="str">
        <f t="shared" si="56"/>
        <v>Saturday</v>
      </c>
      <c r="O868" t="str">
        <f t="shared" si="57"/>
        <v>23:25:00</v>
      </c>
      <c r="P868">
        <f t="shared" si="58"/>
        <v>23</v>
      </c>
      <c r="Q868" t="str">
        <f>VLOOKUP(B868,'Analysis 1.3'!$AA$1:$AF$1454,5,FALSE)</f>
        <v>Repeat</v>
      </c>
      <c r="R868" t="str">
        <f>VLOOKUP(B868,'Analysis 1.3'!$AA$1:$AF$1454,6,FALSE)</f>
        <v>Passive</v>
      </c>
      <c r="S868">
        <f>VLOOKUP(B868,'Analysis 1.3'!$AA$1:$AF$1454,4,FALSE)</f>
        <v>96.926388888889051</v>
      </c>
    </row>
    <row r="869" spans="1:19" x14ac:dyDescent="0.3">
      <c r="A869">
        <v>805121</v>
      </c>
      <c r="B869">
        <v>704</v>
      </c>
      <c r="C869" s="1" t="s">
        <v>99</v>
      </c>
      <c r="D869" s="3">
        <v>45174.073611111111</v>
      </c>
      <c r="E869" t="s">
        <v>98</v>
      </c>
      <c r="F869" t="s">
        <v>77</v>
      </c>
      <c r="G869">
        <v>6764</v>
      </c>
      <c r="H869" t="str">
        <f>VLOOKUP(B869,'Customers (2)'!$A$1:$F$2501,2,0)</f>
        <v>USA</v>
      </c>
      <c r="I869" t="str">
        <f>VLOOKUP(B869,'Customers (2)'!$A$1:$F$2501,3,0)</f>
        <v>F</v>
      </c>
      <c r="J869">
        <f>VLOOKUP(B869,'Customers (2)'!$A$1:$F$2501,4,0)</f>
        <v>76</v>
      </c>
      <c r="K869" t="str">
        <f>VLOOKUP(B869,'Customers (2)'!$A$1:$F$2501,5,0)</f>
        <v>B</v>
      </c>
      <c r="L869" t="str">
        <f>VLOOKUP(B869,'Customers (2)'!$A$1:$F$2501,6,0)</f>
        <v>Senior</v>
      </c>
      <c r="M869" t="str">
        <f t="shared" si="55"/>
        <v>September</v>
      </c>
      <c r="N869" t="str">
        <f t="shared" si="56"/>
        <v>Tuesday</v>
      </c>
      <c r="O869" t="str">
        <f t="shared" si="57"/>
        <v>01:46:00</v>
      </c>
      <c r="P869">
        <f t="shared" si="58"/>
        <v>1</v>
      </c>
      <c r="Q869" t="str">
        <f>VLOOKUP(B869,'Analysis 1.3'!$AA$1:$AF$1454,5,FALSE)</f>
        <v>Repeat</v>
      </c>
      <c r="R869" t="str">
        <f>VLOOKUP(B869,'Analysis 1.3'!$AA$1:$AF$1454,6,FALSE)</f>
        <v>Passive</v>
      </c>
      <c r="S869">
        <f>VLOOKUP(B869,'Analysis 1.3'!$AA$1:$AF$1454,4,FALSE)</f>
        <v>96.926388888889051</v>
      </c>
    </row>
    <row r="870" spans="1:19" x14ac:dyDescent="0.3">
      <c r="A870">
        <v>976435</v>
      </c>
      <c r="B870">
        <v>704</v>
      </c>
      <c r="C870" s="1" t="s">
        <v>99</v>
      </c>
      <c r="D870" s="3">
        <v>45195.055555555555</v>
      </c>
      <c r="E870" t="s">
        <v>98</v>
      </c>
      <c r="F870" t="s">
        <v>7</v>
      </c>
      <c r="G870">
        <v>5887</v>
      </c>
      <c r="H870" t="str">
        <f>VLOOKUP(B870,'Customers (2)'!$A$1:$F$2501,2,0)</f>
        <v>USA</v>
      </c>
      <c r="I870" t="str">
        <f>VLOOKUP(B870,'Customers (2)'!$A$1:$F$2501,3,0)</f>
        <v>F</v>
      </c>
      <c r="J870">
        <f>VLOOKUP(B870,'Customers (2)'!$A$1:$F$2501,4,0)</f>
        <v>76</v>
      </c>
      <c r="K870" t="str">
        <f>VLOOKUP(B870,'Customers (2)'!$A$1:$F$2501,5,0)</f>
        <v>B</v>
      </c>
      <c r="L870" t="str">
        <f>VLOOKUP(B870,'Customers (2)'!$A$1:$F$2501,6,0)</f>
        <v>Senior</v>
      </c>
      <c r="M870" t="str">
        <f t="shared" si="55"/>
        <v>September</v>
      </c>
      <c r="N870" t="str">
        <f t="shared" si="56"/>
        <v>Tuesday</v>
      </c>
      <c r="O870" t="str">
        <f t="shared" si="57"/>
        <v>01:20:00</v>
      </c>
      <c r="P870">
        <f t="shared" si="58"/>
        <v>1</v>
      </c>
      <c r="Q870" t="str">
        <f>VLOOKUP(B870,'Analysis 1.3'!$AA$1:$AF$1454,5,FALSE)</f>
        <v>Repeat</v>
      </c>
      <c r="R870" t="str">
        <f>VLOOKUP(B870,'Analysis 1.3'!$AA$1:$AF$1454,6,FALSE)</f>
        <v>Passive</v>
      </c>
      <c r="S870">
        <f>VLOOKUP(B870,'Analysis 1.3'!$AA$1:$AF$1454,4,FALSE)</f>
        <v>96.926388888889051</v>
      </c>
    </row>
    <row r="871" spans="1:19" x14ac:dyDescent="0.3">
      <c r="A871">
        <v>576171</v>
      </c>
      <c r="B871">
        <v>707</v>
      </c>
      <c r="C871" s="1" t="s">
        <v>100</v>
      </c>
      <c r="D871" s="2">
        <v>45231.98333333333</v>
      </c>
      <c r="E871" t="s">
        <v>191</v>
      </c>
      <c r="F871" t="s">
        <v>43</v>
      </c>
      <c r="G871">
        <v>9989</v>
      </c>
      <c r="H871" t="str">
        <f>VLOOKUP(B871,'Customers (2)'!$A$1:$F$2501,2,0)</f>
        <v>France</v>
      </c>
      <c r="I871" t="str">
        <f>VLOOKUP(B871,'Customers (2)'!$A$1:$F$2501,3,0)</f>
        <v>M</v>
      </c>
      <c r="J871">
        <f>VLOOKUP(B871,'Customers (2)'!$A$1:$F$2501,4,0)</f>
        <v>23</v>
      </c>
      <c r="K871" t="str">
        <f>VLOOKUP(B871,'Customers (2)'!$A$1:$F$2501,5,0)</f>
        <v>B</v>
      </c>
      <c r="L871" t="str">
        <f>VLOOKUP(B871,'Customers (2)'!$A$1:$F$2501,6,0)</f>
        <v>Young</v>
      </c>
      <c r="M871" t="str">
        <f t="shared" si="55"/>
        <v>November</v>
      </c>
      <c r="N871" t="str">
        <f t="shared" si="56"/>
        <v>Wednesday</v>
      </c>
      <c r="O871" t="str">
        <f t="shared" si="57"/>
        <v>23:36:00</v>
      </c>
      <c r="P871">
        <f t="shared" si="58"/>
        <v>23</v>
      </c>
      <c r="Q871" t="str">
        <f>VLOOKUP(B871,'Analysis 1.3'!$AA$1:$AF$1454,5,FALSE)</f>
        <v>One time</v>
      </c>
      <c r="R871" t="str">
        <f>VLOOKUP(B871,'Analysis 1.3'!$AA$1:$AF$1454,6,FALSE)</f>
        <v>Recent</v>
      </c>
      <c r="S871">
        <f>VLOOKUP(B871,'Analysis 1.3'!$AA$1:$AF$1454,4,FALSE)</f>
        <v>59.99861111111386</v>
      </c>
    </row>
    <row r="872" spans="1:19" x14ac:dyDescent="0.3">
      <c r="A872">
        <v>864744</v>
      </c>
      <c r="B872">
        <v>709</v>
      </c>
      <c r="C872" s="1" t="s">
        <v>100</v>
      </c>
      <c r="D872" s="3">
        <v>44955.98541666667</v>
      </c>
      <c r="E872" t="s">
        <v>96</v>
      </c>
      <c r="F872" t="s">
        <v>54</v>
      </c>
      <c r="G872">
        <v>2914</v>
      </c>
      <c r="H872" t="str">
        <f>VLOOKUP(B872,'Customers (2)'!$A$1:$F$2501,2,0)</f>
        <v>France</v>
      </c>
      <c r="I872" t="str">
        <f>VLOOKUP(B872,'Customers (2)'!$A$1:$F$2501,3,0)</f>
        <v>F</v>
      </c>
      <c r="J872">
        <f>VLOOKUP(B872,'Customers (2)'!$A$1:$F$2501,4,0)</f>
        <v>58</v>
      </c>
      <c r="K872" t="str">
        <f>VLOOKUP(B872,'Customers (2)'!$A$1:$F$2501,5,0)</f>
        <v>B</v>
      </c>
      <c r="L872" t="str">
        <f>VLOOKUP(B872,'Customers (2)'!$A$1:$F$2501,6,0)</f>
        <v>Middle</v>
      </c>
      <c r="M872" t="str">
        <f t="shared" si="55"/>
        <v>January</v>
      </c>
      <c r="N872" t="str">
        <f t="shared" si="56"/>
        <v>Sunday</v>
      </c>
      <c r="O872" t="str">
        <f t="shared" si="57"/>
        <v>23:39:00</v>
      </c>
      <c r="P872">
        <f t="shared" si="58"/>
        <v>23</v>
      </c>
      <c r="Q872" t="str">
        <f>VLOOKUP(B872,'Analysis 1.3'!$AA$1:$AF$1454,5,FALSE)</f>
        <v>One time</v>
      </c>
      <c r="R872" t="str">
        <f>VLOOKUP(B872,'Analysis 1.3'!$AA$1:$AF$1454,6,FALSE)</f>
        <v>Lost</v>
      </c>
      <c r="S872">
        <f>VLOOKUP(B872,'Analysis 1.3'!$AA$1:$AF$1454,4,FALSE)</f>
        <v>335.99652777777374</v>
      </c>
    </row>
    <row r="873" spans="1:19" x14ac:dyDescent="0.3">
      <c r="A873">
        <v>897460</v>
      </c>
      <c r="B873">
        <v>711</v>
      </c>
      <c r="C873" s="1" t="s">
        <v>99</v>
      </c>
      <c r="D873" s="3">
        <v>45193.961805555555</v>
      </c>
      <c r="E873" t="s">
        <v>97</v>
      </c>
      <c r="F873" t="s">
        <v>34</v>
      </c>
      <c r="G873">
        <v>3851</v>
      </c>
      <c r="H873" t="str">
        <f>VLOOKUP(B873,'Customers (2)'!$A$1:$F$2501,2,0)</f>
        <v>USA</v>
      </c>
      <c r="I873" t="str">
        <f>VLOOKUP(B873,'Customers (2)'!$A$1:$F$2501,3,0)</f>
        <v>M</v>
      </c>
      <c r="J873">
        <f>VLOOKUP(B873,'Customers (2)'!$A$1:$F$2501,4,0)</f>
        <v>56</v>
      </c>
      <c r="K873" t="str">
        <f>VLOOKUP(B873,'Customers (2)'!$A$1:$F$2501,5,0)</f>
        <v>B</v>
      </c>
      <c r="L873" t="str">
        <f>VLOOKUP(B873,'Customers (2)'!$A$1:$F$2501,6,0)</f>
        <v>Middle</v>
      </c>
      <c r="M873" t="str">
        <f t="shared" si="55"/>
        <v>September</v>
      </c>
      <c r="N873" t="str">
        <f t="shared" si="56"/>
        <v>Sunday</v>
      </c>
      <c r="O873" t="str">
        <f t="shared" si="57"/>
        <v>23:05:00</v>
      </c>
      <c r="P873">
        <f t="shared" si="58"/>
        <v>23</v>
      </c>
      <c r="Q873" t="str">
        <f>VLOOKUP(B873,'Analysis 1.3'!$AA$1:$AF$1454,5,FALSE)</f>
        <v>Repeat</v>
      </c>
      <c r="R873" t="str">
        <f>VLOOKUP(B873,'Analysis 1.3'!$AA$1:$AF$1454,6,FALSE)</f>
        <v>Passive</v>
      </c>
      <c r="S873">
        <f>VLOOKUP(B873,'Analysis 1.3'!$AA$1:$AF$1454,4,FALSE)</f>
        <v>98.020138888889051</v>
      </c>
    </row>
    <row r="874" spans="1:19" x14ac:dyDescent="0.3">
      <c r="A874">
        <v>968469</v>
      </c>
      <c r="B874">
        <v>711</v>
      </c>
      <c r="C874" s="1" t="s">
        <v>99</v>
      </c>
      <c r="D874" s="3">
        <v>45186.010416666664</v>
      </c>
      <c r="E874" t="s">
        <v>97</v>
      </c>
      <c r="F874" t="s">
        <v>82</v>
      </c>
      <c r="G874">
        <v>187</v>
      </c>
      <c r="H874" t="str">
        <f>VLOOKUP(B874,'Customers (2)'!$A$1:$F$2501,2,0)</f>
        <v>USA</v>
      </c>
      <c r="I874" t="str">
        <f>VLOOKUP(B874,'Customers (2)'!$A$1:$F$2501,3,0)</f>
        <v>M</v>
      </c>
      <c r="J874">
        <f>VLOOKUP(B874,'Customers (2)'!$A$1:$F$2501,4,0)</f>
        <v>56</v>
      </c>
      <c r="K874" t="str">
        <f>VLOOKUP(B874,'Customers (2)'!$A$1:$F$2501,5,0)</f>
        <v>B</v>
      </c>
      <c r="L874" t="str">
        <f>VLOOKUP(B874,'Customers (2)'!$A$1:$F$2501,6,0)</f>
        <v>Middle</v>
      </c>
      <c r="M874" t="str">
        <f t="shared" si="55"/>
        <v>September</v>
      </c>
      <c r="N874" t="str">
        <f t="shared" si="56"/>
        <v>Sunday</v>
      </c>
      <c r="O874" t="str">
        <f t="shared" si="57"/>
        <v>00:15:00</v>
      </c>
      <c r="P874">
        <f t="shared" si="58"/>
        <v>0</v>
      </c>
      <c r="Q874" t="str">
        <f>VLOOKUP(B874,'Analysis 1.3'!$AA$1:$AF$1454,5,FALSE)</f>
        <v>Repeat</v>
      </c>
      <c r="R874" t="str">
        <f>VLOOKUP(B874,'Analysis 1.3'!$AA$1:$AF$1454,6,FALSE)</f>
        <v>Passive</v>
      </c>
      <c r="S874">
        <f>VLOOKUP(B874,'Analysis 1.3'!$AA$1:$AF$1454,4,FALSE)</f>
        <v>98.020138888889051</v>
      </c>
    </row>
    <row r="875" spans="1:19" x14ac:dyDescent="0.3">
      <c r="A875">
        <v>202059</v>
      </c>
      <c r="B875">
        <v>712</v>
      </c>
      <c r="C875" s="1" t="s">
        <v>99</v>
      </c>
      <c r="D875" s="2">
        <v>45012.058333333334</v>
      </c>
      <c r="E875" t="s">
        <v>191</v>
      </c>
      <c r="F875" t="s">
        <v>43</v>
      </c>
      <c r="G875">
        <v>7202</v>
      </c>
      <c r="H875" t="str">
        <f>VLOOKUP(B875,'Customers (2)'!$A$1:$F$2501,2,0)</f>
        <v>USA</v>
      </c>
      <c r="I875" t="str">
        <f>VLOOKUP(B875,'Customers (2)'!$A$1:$F$2501,3,0)</f>
        <v>M</v>
      </c>
      <c r="J875">
        <f>VLOOKUP(B875,'Customers (2)'!$A$1:$F$2501,4,0)</f>
        <v>90</v>
      </c>
      <c r="K875" t="str">
        <f>VLOOKUP(B875,'Customers (2)'!$A$1:$F$2501,5,0)</f>
        <v>B</v>
      </c>
      <c r="L875" t="str">
        <f>VLOOKUP(B875,'Customers (2)'!$A$1:$F$2501,6,0)</f>
        <v>Senior</v>
      </c>
      <c r="M875" t="str">
        <f t="shared" si="55"/>
        <v>March</v>
      </c>
      <c r="N875" t="str">
        <f t="shared" si="56"/>
        <v>Monday</v>
      </c>
      <c r="O875" t="str">
        <f t="shared" si="57"/>
        <v>01:24:00</v>
      </c>
      <c r="P875">
        <f t="shared" si="58"/>
        <v>1</v>
      </c>
      <c r="Q875" t="str">
        <f>VLOOKUP(B875,'Analysis 1.3'!$AA$1:$AF$1454,5,FALSE)</f>
        <v>Repeat</v>
      </c>
      <c r="R875" t="str">
        <f>VLOOKUP(B875,'Analysis 1.3'!$AA$1:$AF$1454,6,FALSE)</f>
        <v>Recent</v>
      </c>
      <c r="S875">
        <f>VLOOKUP(B875,'Analysis 1.3'!$AA$1:$AF$1454,4,FALSE)</f>
        <v>13.034722222218988</v>
      </c>
    </row>
    <row r="876" spans="1:19" x14ac:dyDescent="0.3">
      <c r="A876">
        <v>854481</v>
      </c>
      <c r="B876">
        <v>712</v>
      </c>
      <c r="C876" s="1" t="s">
        <v>99</v>
      </c>
      <c r="D876" s="3">
        <v>45278.947222222225</v>
      </c>
      <c r="E876" t="s">
        <v>96</v>
      </c>
      <c r="F876" t="s">
        <v>26</v>
      </c>
      <c r="G876">
        <v>1745</v>
      </c>
      <c r="H876" t="str">
        <f>VLOOKUP(B876,'Customers (2)'!$A$1:$F$2501,2,0)</f>
        <v>USA</v>
      </c>
      <c r="I876" t="str">
        <f>VLOOKUP(B876,'Customers (2)'!$A$1:$F$2501,3,0)</f>
        <v>M</v>
      </c>
      <c r="J876">
        <f>VLOOKUP(B876,'Customers (2)'!$A$1:$F$2501,4,0)</f>
        <v>90</v>
      </c>
      <c r="K876" t="str">
        <f>VLOOKUP(B876,'Customers (2)'!$A$1:$F$2501,5,0)</f>
        <v>B</v>
      </c>
      <c r="L876" t="str">
        <f>VLOOKUP(B876,'Customers (2)'!$A$1:$F$2501,6,0)</f>
        <v>Senior</v>
      </c>
      <c r="M876" t="str">
        <f t="shared" si="55"/>
        <v>December</v>
      </c>
      <c r="N876" t="str">
        <f t="shared" si="56"/>
        <v>Monday</v>
      </c>
      <c r="O876" t="str">
        <f t="shared" si="57"/>
        <v>22:44:00</v>
      </c>
      <c r="P876">
        <f t="shared" si="58"/>
        <v>22</v>
      </c>
      <c r="Q876" t="str">
        <f>VLOOKUP(B876,'Analysis 1.3'!$AA$1:$AF$1454,5,FALSE)</f>
        <v>Repeat</v>
      </c>
      <c r="R876" t="str">
        <f>VLOOKUP(B876,'Analysis 1.3'!$AA$1:$AF$1454,6,FALSE)</f>
        <v>Recent</v>
      </c>
      <c r="S876">
        <f>VLOOKUP(B876,'Analysis 1.3'!$AA$1:$AF$1454,4,FALSE)</f>
        <v>13.034722222218988</v>
      </c>
    </row>
    <row r="877" spans="1:19" x14ac:dyDescent="0.3">
      <c r="A877">
        <v>935551</v>
      </c>
      <c r="B877">
        <v>712</v>
      </c>
      <c r="C877" s="1" t="s">
        <v>99</v>
      </c>
      <c r="D877" s="3">
        <v>45274.066666666666</v>
      </c>
      <c r="E877" t="s">
        <v>191</v>
      </c>
      <c r="F877" t="s">
        <v>56</v>
      </c>
      <c r="G877">
        <v>6779</v>
      </c>
      <c r="H877" t="str">
        <f>VLOOKUP(B877,'Customers (2)'!$A$1:$F$2501,2,0)</f>
        <v>USA</v>
      </c>
      <c r="I877" t="str">
        <f>VLOOKUP(B877,'Customers (2)'!$A$1:$F$2501,3,0)</f>
        <v>M</v>
      </c>
      <c r="J877">
        <f>VLOOKUP(B877,'Customers (2)'!$A$1:$F$2501,4,0)</f>
        <v>90</v>
      </c>
      <c r="K877" t="str">
        <f>VLOOKUP(B877,'Customers (2)'!$A$1:$F$2501,5,0)</f>
        <v>B</v>
      </c>
      <c r="L877" t="str">
        <f>VLOOKUP(B877,'Customers (2)'!$A$1:$F$2501,6,0)</f>
        <v>Senior</v>
      </c>
      <c r="M877" t="str">
        <f t="shared" si="55"/>
        <v>December</v>
      </c>
      <c r="N877" t="str">
        <f t="shared" si="56"/>
        <v>Thursday</v>
      </c>
      <c r="O877" t="str">
        <f t="shared" si="57"/>
        <v>01:36:00</v>
      </c>
      <c r="P877">
        <f t="shared" si="58"/>
        <v>1</v>
      </c>
      <c r="Q877" t="str">
        <f>VLOOKUP(B877,'Analysis 1.3'!$AA$1:$AF$1454,5,FALSE)</f>
        <v>Repeat</v>
      </c>
      <c r="R877" t="str">
        <f>VLOOKUP(B877,'Analysis 1.3'!$AA$1:$AF$1454,6,FALSE)</f>
        <v>Recent</v>
      </c>
      <c r="S877">
        <f>VLOOKUP(B877,'Analysis 1.3'!$AA$1:$AF$1454,4,FALSE)</f>
        <v>13.034722222218988</v>
      </c>
    </row>
    <row r="878" spans="1:19" x14ac:dyDescent="0.3">
      <c r="A878">
        <v>279515</v>
      </c>
      <c r="B878">
        <v>713</v>
      </c>
      <c r="C878" s="1" t="s">
        <v>102</v>
      </c>
      <c r="D878" s="2">
        <v>45184.958333333336</v>
      </c>
      <c r="E878" t="s">
        <v>97</v>
      </c>
      <c r="F878" t="s">
        <v>43</v>
      </c>
      <c r="G878">
        <v>4633</v>
      </c>
      <c r="H878" t="str">
        <f>VLOOKUP(B878,'Customers (2)'!$A$1:$F$2501,2,0)</f>
        <v>Finland</v>
      </c>
      <c r="I878" t="str">
        <f>VLOOKUP(B878,'Customers (2)'!$A$1:$F$2501,3,0)</f>
        <v>M</v>
      </c>
      <c r="J878">
        <f>VLOOKUP(B878,'Customers (2)'!$A$1:$F$2501,4,0)</f>
        <v>89</v>
      </c>
      <c r="K878" t="str">
        <f>VLOOKUP(B878,'Customers (2)'!$A$1:$F$2501,5,0)</f>
        <v>B</v>
      </c>
      <c r="L878" t="str">
        <f>VLOOKUP(B878,'Customers (2)'!$A$1:$F$2501,6,0)</f>
        <v>Senior</v>
      </c>
      <c r="M878" t="str">
        <f t="shared" si="55"/>
        <v>September</v>
      </c>
      <c r="N878" t="str">
        <f t="shared" si="56"/>
        <v>Friday</v>
      </c>
      <c r="O878" t="str">
        <f t="shared" si="57"/>
        <v>23:00:00</v>
      </c>
      <c r="P878">
        <f t="shared" si="58"/>
        <v>23</v>
      </c>
      <c r="Q878" t="str">
        <f>VLOOKUP(B878,'Analysis 1.3'!$AA$1:$AF$1454,5,FALSE)</f>
        <v>Repeat</v>
      </c>
      <c r="R878" t="str">
        <f>VLOOKUP(B878,'Analysis 1.3'!$AA$1:$AF$1454,6,FALSE)</f>
        <v>Recent</v>
      </c>
      <c r="S878">
        <f>VLOOKUP(B878,'Analysis 1.3'!$AA$1:$AF$1454,4,FALSE)</f>
        <v>60.010416666664241</v>
      </c>
    </row>
    <row r="879" spans="1:19" x14ac:dyDescent="0.3">
      <c r="A879">
        <v>1165475</v>
      </c>
      <c r="B879">
        <v>713</v>
      </c>
      <c r="C879" s="1" t="s">
        <v>102</v>
      </c>
      <c r="D879" s="3">
        <v>45231.97152777778</v>
      </c>
      <c r="E879" t="s">
        <v>98</v>
      </c>
      <c r="F879" t="s">
        <v>55</v>
      </c>
      <c r="G879">
        <v>4856</v>
      </c>
      <c r="H879" t="str">
        <f>VLOOKUP(B879,'Customers (2)'!$A$1:$F$2501,2,0)</f>
        <v>Finland</v>
      </c>
      <c r="I879" t="str">
        <f>VLOOKUP(B879,'Customers (2)'!$A$1:$F$2501,3,0)</f>
        <v>M</v>
      </c>
      <c r="J879">
        <f>VLOOKUP(B879,'Customers (2)'!$A$1:$F$2501,4,0)</f>
        <v>89</v>
      </c>
      <c r="K879" t="str">
        <f>VLOOKUP(B879,'Customers (2)'!$A$1:$F$2501,5,0)</f>
        <v>B</v>
      </c>
      <c r="L879" t="str">
        <f>VLOOKUP(B879,'Customers (2)'!$A$1:$F$2501,6,0)</f>
        <v>Senior</v>
      </c>
      <c r="M879" t="str">
        <f t="shared" si="55"/>
        <v>November</v>
      </c>
      <c r="N879" t="str">
        <f t="shared" si="56"/>
        <v>Wednesday</v>
      </c>
      <c r="O879" t="str">
        <f t="shared" si="57"/>
        <v>23:19:00</v>
      </c>
      <c r="P879">
        <f t="shared" si="58"/>
        <v>23</v>
      </c>
      <c r="Q879" t="str">
        <f>VLOOKUP(B879,'Analysis 1.3'!$AA$1:$AF$1454,5,FALSE)</f>
        <v>Repeat</v>
      </c>
      <c r="R879" t="str">
        <f>VLOOKUP(B879,'Analysis 1.3'!$AA$1:$AF$1454,6,FALSE)</f>
        <v>Recent</v>
      </c>
      <c r="S879">
        <f>VLOOKUP(B879,'Analysis 1.3'!$AA$1:$AF$1454,4,FALSE)</f>
        <v>60.010416666664241</v>
      </c>
    </row>
    <row r="880" spans="1:19" x14ac:dyDescent="0.3">
      <c r="A880">
        <v>1544633</v>
      </c>
      <c r="B880">
        <v>714</v>
      </c>
      <c r="C880" s="1" t="s">
        <v>99</v>
      </c>
      <c r="D880" s="3">
        <v>45157.04791666667</v>
      </c>
      <c r="E880" t="s">
        <v>96</v>
      </c>
      <c r="F880" t="s">
        <v>35</v>
      </c>
      <c r="G880">
        <v>347</v>
      </c>
      <c r="H880" t="str">
        <f>VLOOKUP(B880,'Customers (2)'!$A$1:$F$2501,2,0)</f>
        <v>USA</v>
      </c>
      <c r="I880" t="str">
        <f>VLOOKUP(B880,'Customers (2)'!$A$1:$F$2501,3,0)</f>
        <v>M</v>
      </c>
      <c r="J880">
        <f>VLOOKUP(B880,'Customers (2)'!$A$1:$F$2501,4,0)</f>
        <v>25</v>
      </c>
      <c r="K880" t="str">
        <f>VLOOKUP(B880,'Customers (2)'!$A$1:$F$2501,5,0)</f>
        <v>B</v>
      </c>
      <c r="L880" t="str">
        <f>VLOOKUP(B880,'Customers (2)'!$A$1:$F$2501,6,0)</f>
        <v>Young</v>
      </c>
      <c r="M880" t="str">
        <f t="shared" si="55"/>
        <v>August</v>
      </c>
      <c r="N880" t="str">
        <f t="shared" si="56"/>
        <v>Saturday</v>
      </c>
      <c r="O880" t="str">
        <f t="shared" si="57"/>
        <v>01:09:00</v>
      </c>
      <c r="P880">
        <f t="shared" si="58"/>
        <v>1</v>
      </c>
      <c r="Q880" t="str">
        <f>VLOOKUP(B880,'Analysis 1.3'!$AA$1:$AF$1454,5,FALSE)</f>
        <v>One time</v>
      </c>
      <c r="R880" t="str">
        <f>VLOOKUP(B880,'Analysis 1.3'!$AA$1:$AF$1454,6,FALSE)</f>
        <v>Passive</v>
      </c>
      <c r="S880">
        <f>VLOOKUP(B880,'Analysis 1.3'!$AA$1:$AF$1454,4,FALSE)</f>
        <v>134.93402777777374</v>
      </c>
    </row>
    <row r="881" spans="1:19" x14ac:dyDescent="0.3">
      <c r="A881">
        <v>165080</v>
      </c>
      <c r="B881">
        <v>715</v>
      </c>
      <c r="C881" s="1" t="s">
        <v>99</v>
      </c>
      <c r="D881" s="2">
        <v>45283.973611111112</v>
      </c>
      <c r="E881" t="s">
        <v>98</v>
      </c>
      <c r="F881" t="s">
        <v>47</v>
      </c>
      <c r="G881">
        <v>3378</v>
      </c>
      <c r="H881" t="str">
        <f>VLOOKUP(B881,'Customers (2)'!$A$1:$F$2501,2,0)</f>
        <v>USA</v>
      </c>
      <c r="I881" t="str">
        <f>VLOOKUP(B881,'Customers (2)'!$A$1:$F$2501,3,0)</f>
        <v>M</v>
      </c>
      <c r="J881">
        <f>VLOOKUP(B881,'Customers (2)'!$A$1:$F$2501,4,0)</f>
        <v>81</v>
      </c>
      <c r="K881" t="str">
        <f>VLOOKUP(B881,'Customers (2)'!$A$1:$F$2501,5,0)</f>
        <v>B</v>
      </c>
      <c r="L881" t="str">
        <f>VLOOKUP(B881,'Customers (2)'!$A$1:$F$2501,6,0)</f>
        <v>Senior</v>
      </c>
      <c r="M881" t="str">
        <f t="shared" si="55"/>
        <v>December</v>
      </c>
      <c r="N881" t="str">
        <f t="shared" si="56"/>
        <v>Saturday</v>
      </c>
      <c r="O881" t="str">
        <f t="shared" si="57"/>
        <v>23:22:00</v>
      </c>
      <c r="P881">
        <f t="shared" si="58"/>
        <v>23</v>
      </c>
      <c r="Q881" t="str">
        <f>VLOOKUP(B881,'Analysis 1.3'!$AA$1:$AF$1454,5,FALSE)</f>
        <v>One time</v>
      </c>
      <c r="R881" t="str">
        <f>VLOOKUP(B881,'Analysis 1.3'!$AA$1:$AF$1454,6,FALSE)</f>
        <v>Recent</v>
      </c>
      <c r="S881">
        <f>VLOOKUP(B881,'Analysis 1.3'!$AA$1:$AF$1454,4,FALSE)</f>
        <v>8.0083333333313931</v>
      </c>
    </row>
    <row r="882" spans="1:19" x14ac:dyDescent="0.3">
      <c r="A882">
        <v>1585349</v>
      </c>
      <c r="B882">
        <v>716</v>
      </c>
      <c r="C882" s="1" t="s">
        <v>113</v>
      </c>
      <c r="D882" s="3">
        <v>44982.967361111114</v>
      </c>
      <c r="E882" t="s">
        <v>97</v>
      </c>
      <c r="F882" t="s">
        <v>20</v>
      </c>
      <c r="G882">
        <v>9212</v>
      </c>
      <c r="H882" t="str">
        <f>VLOOKUP(B882,'Customers (2)'!$A$1:$F$2501,2,0)</f>
        <v>India</v>
      </c>
      <c r="I882" t="str">
        <f>VLOOKUP(B882,'Customers (2)'!$A$1:$F$2501,3,0)</f>
        <v>M</v>
      </c>
      <c r="J882">
        <f>VLOOKUP(B882,'Customers (2)'!$A$1:$F$2501,4,0)</f>
        <v>86</v>
      </c>
      <c r="K882" t="str">
        <f>VLOOKUP(B882,'Customers (2)'!$A$1:$F$2501,5,0)</f>
        <v>B</v>
      </c>
      <c r="L882" t="str">
        <f>VLOOKUP(B882,'Customers (2)'!$A$1:$F$2501,6,0)</f>
        <v>Senior</v>
      </c>
      <c r="M882" t="str">
        <f t="shared" si="55"/>
        <v>February</v>
      </c>
      <c r="N882" t="str">
        <f t="shared" si="56"/>
        <v>Saturday</v>
      </c>
      <c r="O882" t="str">
        <f t="shared" si="57"/>
        <v>23:13:00</v>
      </c>
      <c r="P882">
        <f t="shared" si="58"/>
        <v>23</v>
      </c>
      <c r="Q882" t="str">
        <f>VLOOKUP(B882,'Analysis 1.3'!$AA$1:$AF$1454,5,FALSE)</f>
        <v>One time</v>
      </c>
      <c r="R882" t="str">
        <f>VLOOKUP(B882,'Analysis 1.3'!$AA$1:$AF$1454,6,FALSE)</f>
        <v>Lost</v>
      </c>
      <c r="S882">
        <f>VLOOKUP(B882,'Analysis 1.3'!$AA$1:$AF$1454,4,FALSE)</f>
        <v>309.01458333332994</v>
      </c>
    </row>
    <row r="883" spans="1:19" x14ac:dyDescent="0.3">
      <c r="A883">
        <v>812395</v>
      </c>
      <c r="B883">
        <v>717</v>
      </c>
      <c r="C883" s="1" t="s">
        <v>101</v>
      </c>
      <c r="D883" s="3">
        <v>45139.974999999999</v>
      </c>
      <c r="E883" t="s">
        <v>96</v>
      </c>
      <c r="F883" t="s">
        <v>54</v>
      </c>
      <c r="G883">
        <v>9421</v>
      </c>
      <c r="H883" t="str">
        <f>VLOOKUP(B883,'Customers (2)'!$A$1:$F$2501,2,0)</f>
        <v>Australia</v>
      </c>
      <c r="I883" t="str">
        <f>VLOOKUP(B883,'Customers (2)'!$A$1:$F$2501,3,0)</f>
        <v>M</v>
      </c>
      <c r="J883">
        <f>VLOOKUP(B883,'Customers (2)'!$A$1:$F$2501,4,0)</f>
        <v>90</v>
      </c>
      <c r="K883" t="str">
        <f>VLOOKUP(B883,'Customers (2)'!$A$1:$F$2501,5,0)</f>
        <v>B</v>
      </c>
      <c r="L883" t="str">
        <f>VLOOKUP(B883,'Customers (2)'!$A$1:$F$2501,6,0)</f>
        <v>Senior</v>
      </c>
      <c r="M883" t="str">
        <f t="shared" si="55"/>
        <v>August</v>
      </c>
      <c r="N883" t="str">
        <f t="shared" si="56"/>
        <v>Tuesday</v>
      </c>
      <c r="O883" t="str">
        <f t="shared" si="57"/>
        <v>23:24:00</v>
      </c>
      <c r="P883">
        <f t="shared" si="58"/>
        <v>23</v>
      </c>
      <c r="Q883" t="str">
        <f>VLOOKUP(B883,'Analysis 1.3'!$AA$1:$AF$1454,5,FALSE)</f>
        <v>One time</v>
      </c>
      <c r="R883" t="str">
        <f>VLOOKUP(B883,'Analysis 1.3'!$AA$1:$AF$1454,6,FALSE)</f>
        <v>Passive</v>
      </c>
      <c r="S883">
        <f>VLOOKUP(B883,'Analysis 1.3'!$AA$1:$AF$1454,4,FALSE)</f>
        <v>152.00694444444525</v>
      </c>
    </row>
    <row r="884" spans="1:19" x14ac:dyDescent="0.3">
      <c r="A884">
        <v>151746</v>
      </c>
      <c r="B884">
        <v>718</v>
      </c>
      <c r="C884" s="1" t="s">
        <v>103</v>
      </c>
      <c r="D884" s="2">
        <v>45070.082638888889</v>
      </c>
      <c r="E884" t="s">
        <v>97</v>
      </c>
      <c r="F884" t="s">
        <v>67</v>
      </c>
      <c r="G884">
        <v>7817</v>
      </c>
      <c r="H884" t="str">
        <f>VLOOKUP(B884,'Customers (2)'!$A$1:$F$2501,2,0)</f>
        <v>Norway</v>
      </c>
      <c r="I884" t="str">
        <f>VLOOKUP(B884,'Customers (2)'!$A$1:$F$2501,3,0)</f>
        <v>F</v>
      </c>
      <c r="J884">
        <f>VLOOKUP(B884,'Customers (2)'!$A$1:$F$2501,4,0)</f>
        <v>77</v>
      </c>
      <c r="K884" t="str">
        <f>VLOOKUP(B884,'Customers (2)'!$A$1:$F$2501,5,0)</f>
        <v>B</v>
      </c>
      <c r="L884" t="str">
        <f>VLOOKUP(B884,'Customers (2)'!$A$1:$F$2501,6,0)</f>
        <v>Senior</v>
      </c>
      <c r="M884" t="str">
        <f t="shared" si="55"/>
        <v>May</v>
      </c>
      <c r="N884" t="str">
        <f t="shared" si="56"/>
        <v>Wednesday</v>
      </c>
      <c r="O884" t="str">
        <f t="shared" si="57"/>
        <v>01:59:00</v>
      </c>
      <c r="P884">
        <f t="shared" si="58"/>
        <v>1</v>
      </c>
      <c r="Q884" t="str">
        <f>VLOOKUP(B884,'Analysis 1.3'!$AA$1:$AF$1454,5,FALSE)</f>
        <v>Repeat</v>
      </c>
      <c r="R884" t="str">
        <f>VLOOKUP(B884,'Analysis 1.3'!$AA$1:$AF$1454,6,FALSE)</f>
        <v>Lost</v>
      </c>
      <c r="S884">
        <f>VLOOKUP(B884,'Analysis 1.3'!$AA$1:$AF$1454,4,FALSE)</f>
        <v>190.94513888888469</v>
      </c>
    </row>
    <row r="885" spans="1:19" x14ac:dyDescent="0.3">
      <c r="A885">
        <v>1373309</v>
      </c>
      <c r="B885">
        <v>718</v>
      </c>
      <c r="C885" s="1" t="s">
        <v>103</v>
      </c>
      <c r="D885" s="3">
        <v>45101.036805555559</v>
      </c>
      <c r="E885" t="s">
        <v>96</v>
      </c>
      <c r="F885" t="s">
        <v>88</v>
      </c>
      <c r="G885">
        <v>2634</v>
      </c>
      <c r="H885" t="str">
        <f>VLOOKUP(B885,'Customers (2)'!$A$1:$F$2501,2,0)</f>
        <v>Norway</v>
      </c>
      <c r="I885" t="str">
        <f>VLOOKUP(B885,'Customers (2)'!$A$1:$F$2501,3,0)</f>
        <v>F</v>
      </c>
      <c r="J885">
        <f>VLOOKUP(B885,'Customers (2)'!$A$1:$F$2501,4,0)</f>
        <v>77</v>
      </c>
      <c r="K885" t="str">
        <f>VLOOKUP(B885,'Customers (2)'!$A$1:$F$2501,5,0)</f>
        <v>B</v>
      </c>
      <c r="L885" t="str">
        <f>VLOOKUP(B885,'Customers (2)'!$A$1:$F$2501,6,0)</f>
        <v>Senior</v>
      </c>
      <c r="M885" t="str">
        <f t="shared" si="55"/>
        <v>June</v>
      </c>
      <c r="N885" t="str">
        <f t="shared" si="56"/>
        <v>Saturday</v>
      </c>
      <c r="O885" t="str">
        <f t="shared" si="57"/>
        <v>00:53:00</v>
      </c>
      <c r="P885">
        <f t="shared" si="58"/>
        <v>0</v>
      </c>
      <c r="Q885" t="str">
        <f>VLOOKUP(B885,'Analysis 1.3'!$AA$1:$AF$1454,5,FALSE)</f>
        <v>Repeat</v>
      </c>
      <c r="R885" t="str">
        <f>VLOOKUP(B885,'Analysis 1.3'!$AA$1:$AF$1454,6,FALSE)</f>
        <v>Lost</v>
      </c>
      <c r="S885">
        <f>VLOOKUP(B885,'Analysis 1.3'!$AA$1:$AF$1454,4,FALSE)</f>
        <v>190.94513888888469</v>
      </c>
    </row>
    <row r="886" spans="1:19" x14ac:dyDescent="0.3">
      <c r="A886">
        <v>88156</v>
      </c>
      <c r="B886">
        <v>719</v>
      </c>
      <c r="C886" s="1" t="s">
        <v>103</v>
      </c>
      <c r="D886" s="2">
        <v>45274.046527777777</v>
      </c>
      <c r="E886" t="s">
        <v>96</v>
      </c>
      <c r="F886" t="s">
        <v>30</v>
      </c>
      <c r="G886">
        <v>9836</v>
      </c>
      <c r="H886" t="str">
        <f>VLOOKUP(B886,'Customers (2)'!$A$1:$F$2501,2,0)</f>
        <v>Norway</v>
      </c>
      <c r="I886" t="str">
        <f>VLOOKUP(B886,'Customers (2)'!$A$1:$F$2501,3,0)</f>
        <v>M</v>
      </c>
      <c r="J886">
        <f>VLOOKUP(B886,'Customers (2)'!$A$1:$F$2501,4,0)</f>
        <v>29</v>
      </c>
      <c r="K886" t="str">
        <f>VLOOKUP(B886,'Customers (2)'!$A$1:$F$2501,5,0)</f>
        <v>B</v>
      </c>
      <c r="L886" t="str">
        <f>VLOOKUP(B886,'Customers (2)'!$A$1:$F$2501,6,0)</f>
        <v>Young</v>
      </c>
      <c r="M886" t="str">
        <f t="shared" si="55"/>
        <v>December</v>
      </c>
      <c r="N886" t="str">
        <f t="shared" si="56"/>
        <v>Thursday</v>
      </c>
      <c r="O886" t="str">
        <f t="shared" si="57"/>
        <v>01:07:00</v>
      </c>
      <c r="P886">
        <f t="shared" si="58"/>
        <v>1</v>
      </c>
      <c r="Q886" t="str">
        <f>VLOOKUP(B886,'Analysis 1.3'!$AA$1:$AF$1454,5,FALSE)</f>
        <v>One time</v>
      </c>
      <c r="R886" t="str">
        <f>VLOOKUP(B886,'Analysis 1.3'!$AA$1:$AF$1454,6,FALSE)</f>
        <v>Recent</v>
      </c>
      <c r="S886">
        <f>VLOOKUP(B886,'Analysis 1.3'!$AA$1:$AF$1454,4,FALSE)</f>
        <v>17.935416666667152</v>
      </c>
    </row>
    <row r="887" spans="1:19" x14ac:dyDescent="0.3">
      <c r="A887">
        <v>1061210</v>
      </c>
      <c r="B887">
        <v>721</v>
      </c>
      <c r="C887" s="1" t="s">
        <v>113</v>
      </c>
      <c r="D887" s="3">
        <v>45267.006249999999</v>
      </c>
      <c r="E887" t="s">
        <v>191</v>
      </c>
      <c r="F887" t="s">
        <v>63</v>
      </c>
      <c r="G887">
        <v>1496</v>
      </c>
      <c r="H887" t="str">
        <f>VLOOKUP(B887,'Customers (2)'!$A$1:$F$2501,2,0)</f>
        <v>India</v>
      </c>
      <c r="I887" t="str">
        <f>VLOOKUP(B887,'Customers (2)'!$A$1:$F$2501,3,0)</f>
        <v>M</v>
      </c>
      <c r="J887">
        <f>VLOOKUP(B887,'Customers (2)'!$A$1:$F$2501,4,0)</f>
        <v>46</v>
      </c>
      <c r="K887" t="str">
        <f>VLOOKUP(B887,'Customers (2)'!$A$1:$F$2501,5,0)</f>
        <v>B</v>
      </c>
      <c r="L887" t="str">
        <f>VLOOKUP(B887,'Customers (2)'!$A$1:$F$2501,6,0)</f>
        <v>Middle</v>
      </c>
      <c r="M887" t="str">
        <f t="shared" si="55"/>
        <v>December</v>
      </c>
      <c r="N887" t="str">
        <f t="shared" si="56"/>
        <v>Thursday</v>
      </c>
      <c r="O887" t="str">
        <f t="shared" si="57"/>
        <v>00:09:00</v>
      </c>
      <c r="P887">
        <f t="shared" si="58"/>
        <v>0</v>
      </c>
      <c r="Q887" t="str">
        <f>VLOOKUP(B887,'Analysis 1.3'!$AA$1:$AF$1454,5,FALSE)</f>
        <v>Repeat</v>
      </c>
      <c r="R887" t="str">
        <f>VLOOKUP(B887,'Analysis 1.3'!$AA$1:$AF$1454,6,FALSE)</f>
        <v>Recent</v>
      </c>
      <c r="S887">
        <f>VLOOKUP(B887,'Analysis 1.3'!$AA$1:$AF$1454,4,FALSE)</f>
        <v>24.975694444445253</v>
      </c>
    </row>
    <row r="888" spans="1:19" x14ac:dyDescent="0.3">
      <c r="A888">
        <v>1312340</v>
      </c>
      <c r="B888">
        <v>721</v>
      </c>
      <c r="C888" s="1" t="s">
        <v>113</v>
      </c>
      <c r="D888" s="3">
        <v>45197.013888888891</v>
      </c>
      <c r="E888" t="s">
        <v>97</v>
      </c>
      <c r="F888" t="s">
        <v>27</v>
      </c>
      <c r="G888">
        <v>9364</v>
      </c>
      <c r="H888" t="str">
        <f>VLOOKUP(B888,'Customers (2)'!$A$1:$F$2501,2,0)</f>
        <v>India</v>
      </c>
      <c r="I888" t="str">
        <f>VLOOKUP(B888,'Customers (2)'!$A$1:$F$2501,3,0)</f>
        <v>M</v>
      </c>
      <c r="J888">
        <f>VLOOKUP(B888,'Customers (2)'!$A$1:$F$2501,4,0)</f>
        <v>46</v>
      </c>
      <c r="K888" t="str">
        <f>VLOOKUP(B888,'Customers (2)'!$A$1:$F$2501,5,0)</f>
        <v>B</v>
      </c>
      <c r="L888" t="str">
        <f>VLOOKUP(B888,'Customers (2)'!$A$1:$F$2501,6,0)</f>
        <v>Middle</v>
      </c>
      <c r="M888" t="str">
        <f t="shared" si="55"/>
        <v>September</v>
      </c>
      <c r="N888" t="str">
        <f t="shared" si="56"/>
        <v>Thursday</v>
      </c>
      <c r="O888" t="str">
        <f t="shared" si="57"/>
        <v>00:20:00</v>
      </c>
      <c r="P888">
        <f t="shared" si="58"/>
        <v>0</v>
      </c>
      <c r="Q888" t="str">
        <f>VLOOKUP(B888,'Analysis 1.3'!$AA$1:$AF$1454,5,FALSE)</f>
        <v>Repeat</v>
      </c>
      <c r="R888" t="str">
        <f>VLOOKUP(B888,'Analysis 1.3'!$AA$1:$AF$1454,6,FALSE)</f>
        <v>Recent</v>
      </c>
      <c r="S888">
        <f>VLOOKUP(B888,'Analysis 1.3'!$AA$1:$AF$1454,4,FALSE)</f>
        <v>24.975694444445253</v>
      </c>
    </row>
    <row r="889" spans="1:19" x14ac:dyDescent="0.3">
      <c r="A889">
        <v>296042</v>
      </c>
      <c r="B889">
        <v>722</v>
      </c>
      <c r="C889" s="1" t="s">
        <v>99</v>
      </c>
      <c r="D889" s="2">
        <v>45167.033333333333</v>
      </c>
      <c r="E889" t="s">
        <v>191</v>
      </c>
      <c r="F889" t="s">
        <v>4</v>
      </c>
      <c r="G889">
        <v>3962</v>
      </c>
      <c r="H889" t="str">
        <f>VLOOKUP(B889,'Customers (2)'!$A$1:$F$2501,2,0)</f>
        <v>USA</v>
      </c>
      <c r="I889" t="str">
        <f>VLOOKUP(B889,'Customers (2)'!$A$1:$F$2501,3,0)</f>
        <v>F</v>
      </c>
      <c r="J889">
        <f>VLOOKUP(B889,'Customers (2)'!$A$1:$F$2501,4,0)</f>
        <v>27</v>
      </c>
      <c r="K889" t="str">
        <f>VLOOKUP(B889,'Customers (2)'!$A$1:$F$2501,5,0)</f>
        <v>B</v>
      </c>
      <c r="L889" t="str">
        <f>VLOOKUP(B889,'Customers (2)'!$A$1:$F$2501,6,0)</f>
        <v>Young</v>
      </c>
      <c r="M889" t="str">
        <f t="shared" si="55"/>
        <v>August</v>
      </c>
      <c r="N889" t="str">
        <f t="shared" si="56"/>
        <v>Tuesday</v>
      </c>
      <c r="O889" t="str">
        <f t="shared" si="57"/>
        <v>00:48:00</v>
      </c>
      <c r="P889">
        <f t="shared" si="58"/>
        <v>0</v>
      </c>
      <c r="Q889" t="str">
        <f>VLOOKUP(B889,'Analysis 1.3'!$AA$1:$AF$1454,5,FALSE)</f>
        <v>Repeat</v>
      </c>
      <c r="R889" t="str">
        <f>VLOOKUP(B889,'Analysis 1.3'!$AA$1:$AF$1454,6,FALSE)</f>
        <v>Passive</v>
      </c>
      <c r="S889">
        <f>VLOOKUP(B889,'Analysis 1.3'!$AA$1:$AF$1454,4,FALSE)</f>
        <v>124.94861111111095</v>
      </c>
    </row>
    <row r="890" spans="1:19" x14ac:dyDescent="0.3">
      <c r="A890">
        <v>1182759</v>
      </c>
      <c r="B890">
        <v>722</v>
      </c>
      <c r="C890" s="1" t="s">
        <v>99</v>
      </c>
      <c r="D890" s="3">
        <v>44933.04583333333</v>
      </c>
      <c r="E890" t="s">
        <v>98</v>
      </c>
      <c r="F890" t="s">
        <v>82</v>
      </c>
      <c r="G890">
        <v>2645</v>
      </c>
      <c r="H890" t="str">
        <f>VLOOKUP(B890,'Customers (2)'!$A$1:$F$2501,2,0)</f>
        <v>USA</v>
      </c>
      <c r="I890" t="str">
        <f>VLOOKUP(B890,'Customers (2)'!$A$1:$F$2501,3,0)</f>
        <v>F</v>
      </c>
      <c r="J890">
        <f>VLOOKUP(B890,'Customers (2)'!$A$1:$F$2501,4,0)</f>
        <v>27</v>
      </c>
      <c r="K890" t="str">
        <f>VLOOKUP(B890,'Customers (2)'!$A$1:$F$2501,5,0)</f>
        <v>B</v>
      </c>
      <c r="L890" t="str">
        <f>VLOOKUP(B890,'Customers (2)'!$A$1:$F$2501,6,0)</f>
        <v>Young</v>
      </c>
      <c r="M890" t="str">
        <f t="shared" si="55"/>
        <v>January</v>
      </c>
      <c r="N890" t="str">
        <f t="shared" si="56"/>
        <v>Saturday</v>
      </c>
      <c r="O890" t="str">
        <f t="shared" si="57"/>
        <v>01:06:00</v>
      </c>
      <c r="P890">
        <f t="shared" si="58"/>
        <v>1</v>
      </c>
      <c r="Q890" t="str">
        <f>VLOOKUP(B890,'Analysis 1.3'!$AA$1:$AF$1454,5,FALSE)</f>
        <v>Repeat</v>
      </c>
      <c r="R890" t="str">
        <f>VLOOKUP(B890,'Analysis 1.3'!$AA$1:$AF$1454,6,FALSE)</f>
        <v>Passive</v>
      </c>
      <c r="S890">
        <f>VLOOKUP(B890,'Analysis 1.3'!$AA$1:$AF$1454,4,FALSE)</f>
        <v>124.94861111111095</v>
      </c>
    </row>
    <row r="891" spans="1:19" x14ac:dyDescent="0.3">
      <c r="A891">
        <v>60635</v>
      </c>
      <c r="B891">
        <v>723</v>
      </c>
      <c r="C891" s="1" t="s">
        <v>108</v>
      </c>
      <c r="D891" s="2">
        <v>44939.004861111112</v>
      </c>
      <c r="E891" t="s">
        <v>96</v>
      </c>
      <c r="F891" t="s">
        <v>16</v>
      </c>
      <c r="G891">
        <v>2575</v>
      </c>
      <c r="H891" t="str">
        <f>VLOOKUP(B891,'Customers (2)'!$A$1:$F$2501,2,0)</f>
        <v>Denmark</v>
      </c>
      <c r="I891" t="str">
        <f>VLOOKUP(B891,'Customers (2)'!$A$1:$F$2501,3,0)</f>
        <v>F</v>
      </c>
      <c r="J891">
        <f>VLOOKUP(B891,'Customers (2)'!$A$1:$F$2501,4,0)</f>
        <v>80</v>
      </c>
      <c r="K891" t="str">
        <f>VLOOKUP(B891,'Customers (2)'!$A$1:$F$2501,5,0)</f>
        <v>B</v>
      </c>
      <c r="L891" t="str">
        <f>VLOOKUP(B891,'Customers (2)'!$A$1:$F$2501,6,0)</f>
        <v>Senior</v>
      </c>
      <c r="M891" t="str">
        <f t="shared" si="55"/>
        <v>January</v>
      </c>
      <c r="N891" t="str">
        <f t="shared" si="56"/>
        <v>Friday</v>
      </c>
      <c r="O891" t="str">
        <f t="shared" si="57"/>
        <v>00:07:00</v>
      </c>
      <c r="P891">
        <f t="shared" si="58"/>
        <v>0</v>
      </c>
      <c r="Q891" t="str">
        <f>VLOOKUP(B891,'Analysis 1.3'!$AA$1:$AF$1454,5,FALSE)</f>
        <v>Repeat</v>
      </c>
      <c r="R891" t="str">
        <f>VLOOKUP(B891,'Analysis 1.3'!$AA$1:$AF$1454,6,FALSE)</f>
        <v>Passive</v>
      </c>
      <c r="S891">
        <f>VLOOKUP(B891,'Analysis 1.3'!$AA$1:$AF$1454,4,FALSE)</f>
        <v>108.9909722222219</v>
      </c>
    </row>
    <row r="892" spans="1:19" x14ac:dyDescent="0.3">
      <c r="A892">
        <v>106529</v>
      </c>
      <c r="B892">
        <v>723</v>
      </c>
      <c r="C892" s="1" t="s">
        <v>108</v>
      </c>
      <c r="D892" s="2">
        <v>44953.000694444447</v>
      </c>
      <c r="E892" t="s">
        <v>96</v>
      </c>
      <c r="F892" t="s">
        <v>43</v>
      </c>
      <c r="G892">
        <v>6130</v>
      </c>
      <c r="H892" t="str">
        <f>VLOOKUP(B892,'Customers (2)'!$A$1:$F$2501,2,0)</f>
        <v>Denmark</v>
      </c>
      <c r="I892" t="str">
        <f>VLOOKUP(B892,'Customers (2)'!$A$1:$F$2501,3,0)</f>
        <v>F</v>
      </c>
      <c r="J892">
        <f>VLOOKUP(B892,'Customers (2)'!$A$1:$F$2501,4,0)</f>
        <v>80</v>
      </c>
      <c r="K892" t="str">
        <f>VLOOKUP(B892,'Customers (2)'!$A$1:$F$2501,5,0)</f>
        <v>B</v>
      </c>
      <c r="L892" t="str">
        <f>VLOOKUP(B892,'Customers (2)'!$A$1:$F$2501,6,0)</f>
        <v>Senior</v>
      </c>
      <c r="M892" t="str">
        <f t="shared" si="55"/>
        <v>January</v>
      </c>
      <c r="N892" t="str">
        <f t="shared" si="56"/>
        <v>Friday</v>
      </c>
      <c r="O892" t="str">
        <f t="shared" si="57"/>
        <v>00:01:00</v>
      </c>
      <c r="P892">
        <f t="shared" si="58"/>
        <v>0</v>
      </c>
      <c r="Q892" t="str">
        <f>VLOOKUP(B892,'Analysis 1.3'!$AA$1:$AF$1454,5,FALSE)</f>
        <v>Repeat</v>
      </c>
      <c r="R892" t="str">
        <f>VLOOKUP(B892,'Analysis 1.3'!$AA$1:$AF$1454,6,FALSE)</f>
        <v>Passive</v>
      </c>
      <c r="S892">
        <f>VLOOKUP(B892,'Analysis 1.3'!$AA$1:$AF$1454,4,FALSE)</f>
        <v>108.9909722222219</v>
      </c>
    </row>
    <row r="893" spans="1:19" x14ac:dyDescent="0.3">
      <c r="A893">
        <v>630634</v>
      </c>
      <c r="B893">
        <v>723</v>
      </c>
      <c r="C893" s="1" t="s">
        <v>108</v>
      </c>
      <c r="D893" s="2">
        <v>45182.990972222222</v>
      </c>
      <c r="E893" t="s">
        <v>96</v>
      </c>
      <c r="F893" t="s">
        <v>27</v>
      </c>
      <c r="G893">
        <v>2225</v>
      </c>
      <c r="H893" t="str">
        <f>VLOOKUP(B893,'Customers (2)'!$A$1:$F$2501,2,0)</f>
        <v>Denmark</v>
      </c>
      <c r="I893" t="str">
        <f>VLOOKUP(B893,'Customers (2)'!$A$1:$F$2501,3,0)</f>
        <v>F</v>
      </c>
      <c r="J893">
        <f>VLOOKUP(B893,'Customers (2)'!$A$1:$F$2501,4,0)</f>
        <v>80</v>
      </c>
      <c r="K893" t="str">
        <f>VLOOKUP(B893,'Customers (2)'!$A$1:$F$2501,5,0)</f>
        <v>B</v>
      </c>
      <c r="L893" t="str">
        <f>VLOOKUP(B893,'Customers (2)'!$A$1:$F$2501,6,0)</f>
        <v>Senior</v>
      </c>
      <c r="M893" t="str">
        <f t="shared" si="55"/>
        <v>September</v>
      </c>
      <c r="N893" t="str">
        <f t="shared" si="56"/>
        <v>Wednesday</v>
      </c>
      <c r="O893" t="str">
        <f t="shared" si="57"/>
        <v>23:47:00</v>
      </c>
      <c r="P893">
        <f t="shared" si="58"/>
        <v>23</v>
      </c>
      <c r="Q893" t="str">
        <f>VLOOKUP(B893,'Analysis 1.3'!$AA$1:$AF$1454,5,FALSE)</f>
        <v>Repeat</v>
      </c>
      <c r="R893" t="str">
        <f>VLOOKUP(B893,'Analysis 1.3'!$AA$1:$AF$1454,6,FALSE)</f>
        <v>Passive</v>
      </c>
      <c r="S893">
        <f>VLOOKUP(B893,'Analysis 1.3'!$AA$1:$AF$1454,4,FALSE)</f>
        <v>108.9909722222219</v>
      </c>
    </row>
    <row r="894" spans="1:19" x14ac:dyDescent="0.3">
      <c r="A894">
        <v>1242726</v>
      </c>
      <c r="B894">
        <v>724</v>
      </c>
      <c r="C894" s="1" t="s">
        <v>99</v>
      </c>
      <c r="D894" s="3">
        <v>44952.98333333333</v>
      </c>
      <c r="E894" t="s">
        <v>98</v>
      </c>
      <c r="F894" t="s">
        <v>34</v>
      </c>
      <c r="G894">
        <v>3036</v>
      </c>
      <c r="H894" t="str">
        <f>VLOOKUP(B894,'Customers (2)'!$A$1:$F$2501,2,0)</f>
        <v>USA</v>
      </c>
      <c r="I894" t="str">
        <f>VLOOKUP(B894,'Customers (2)'!$A$1:$F$2501,3,0)</f>
        <v>M</v>
      </c>
      <c r="J894">
        <f>VLOOKUP(B894,'Customers (2)'!$A$1:$F$2501,4,0)</f>
        <v>30</v>
      </c>
      <c r="K894" t="str">
        <f>VLOOKUP(B894,'Customers (2)'!$A$1:$F$2501,5,0)</f>
        <v>B</v>
      </c>
      <c r="L894" t="str">
        <f>VLOOKUP(B894,'Customers (2)'!$A$1:$F$2501,6,0)</f>
        <v>Young</v>
      </c>
      <c r="M894" t="str">
        <f t="shared" si="55"/>
        <v>January</v>
      </c>
      <c r="N894" t="str">
        <f t="shared" si="56"/>
        <v>Thursday</v>
      </c>
      <c r="O894" t="str">
        <f t="shared" si="57"/>
        <v>23:36:00</v>
      </c>
      <c r="P894">
        <f t="shared" si="58"/>
        <v>23</v>
      </c>
      <c r="Q894" t="str">
        <f>VLOOKUP(B894,'Analysis 1.3'!$AA$1:$AF$1454,5,FALSE)</f>
        <v>One time</v>
      </c>
      <c r="R894" t="str">
        <f>VLOOKUP(B894,'Analysis 1.3'!$AA$1:$AF$1454,6,FALSE)</f>
        <v>Lost</v>
      </c>
      <c r="S894">
        <f>VLOOKUP(B894,'Analysis 1.3'!$AA$1:$AF$1454,4,FALSE)</f>
        <v>338.99861111111386</v>
      </c>
    </row>
    <row r="895" spans="1:19" x14ac:dyDescent="0.3">
      <c r="A895">
        <v>28720</v>
      </c>
      <c r="B895">
        <v>725</v>
      </c>
      <c r="C895" s="1" t="s">
        <v>99</v>
      </c>
      <c r="D895" s="2">
        <v>44980.036805555559</v>
      </c>
      <c r="E895" t="s">
        <v>191</v>
      </c>
      <c r="F895" t="s">
        <v>40</v>
      </c>
      <c r="G895">
        <v>405</v>
      </c>
      <c r="H895" t="str">
        <f>VLOOKUP(B895,'Customers (2)'!$A$1:$F$2501,2,0)</f>
        <v>USA</v>
      </c>
      <c r="I895" t="str">
        <f>VLOOKUP(B895,'Customers (2)'!$A$1:$F$2501,3,0)</f>
        <v>M</v>
      </c>
      <c r="J895">
        <f>VLOOKUP(B895,'Customers (2)'!$A$1:$F$2501,4,0)</f>
        <v>22</v>
      </c>
      <c r="K895" t="str">
        <f>VLOOKUP(B895,'Customers (2)'!$A$1:$F$2501,5,0)</f>
        <v>B</v>
      </c>
      <c r="L895" t="str">
        <f>VLOOKUP(B895,'Customers (2)'!$A$1:$F$2501,6,0)</f>
        <v>Young</v>
      </c>
      <c r="M895" t="str">
        <f t="shared" si="55"/>
        <v>February</v>
      </c>
      <c r="N895" t="str">
        <f t="shared" si="56"/>
        <v>Thursday</v>
      </c>
      <c r="O895" t="str">
        <f t="shared" si="57"/>
        <v>00:53:00</v>
      </c>
      <c r="P895">
        <f t="shared" si="58"/>
        <v>0</v>
      </c>
      <c r="Q895" t="str">
        <f>VLOOKUP(B895,'Analysis 1.3'!$AA$1:$AF$1454,5,FALSE)</f>
        <v>One time</v>
      </c>
      <c r="R895" t="str">
        <f>VLOOKUP(B895,'Analysis 1.3'!$AA$1:$AF$1454,6,FALSE)</f>
        <v>Lost</v>
      </c>
      <c r="S895">
        <f>VLOOKUP(B895,'Analysis 1.3'!$AA$1:$AF$1454,4,FALSE)</f>
        <v>311.94513888888469</v>
      </c>
    </row>
    <row r="896" spans="1:19" x14ac:dyDescent="0.3">
      <c r="A896">
        <v>86258</v>
      </c>
      <c r="B896">
        <v>726</v>
      </c>
      <c r="C896" s="1" t="s">
        <v>99</v>
      </c>
      <c r="D896" s="2">
        <v>45253.078472222223</v>
      </c>
      <c r="E896" t="s">
        <v>97</v>
      </c>
      <c r="F896" t="s">
        <v>29</v>
      </c>
      <c r="G896">
        <v>6129</v>
      </c>
      <c r="H896" t="str">
        <f>VLOOKUP(B896,'Customers (2)'!$A$1:$F$2501,2,0)</f>
        <v>USA</v>
      </c>
      <c r="I896" t="str">
        <f>VLOOKUP(B896,'Customers (2)'!$A$1:$F$2501,3,0)</f>
        <v>M</v>
      </c>
      <c r="J896">
        <f>VLOOKUP(B896,'Customers (2)'!$A$1:$F$2501,4,0)</f>
        <v>73</v>
      </c>
      <c r="K896" t="str">
        <f>VLOOKUP(B896,'Customers (2)'!$A$1:$F$2501,5,0)</f>
        <v>B</v>
      </c>
      <c r="L896" t="str">
        <f>VLOOKUP(B896,'Customers (2)'!$A$1:$F$2501,6,0)</f>
        <v>Senior</v>
      </c>
      <c r="M896" t="str">
        <f t="shared" si="55"/>
        <v>November</v>
      </c>
      <c r="N896" t="str">
        <f t="shared" si="56"/>
        <v>Thursday</v>
      </c>
      <c r="O896" t="str">
        <f t="shared" si="57"/>
        <v>01:53:00</v>
      </c>
      <c r="P896">
        <f t="shared" si="58"/>
        <v>1</v>
      </c>
      <c r="Q896" t="str">
        <f>VLOOKUP(B896,'Analysis 1.3'!$AA$1:$AF$1454,5,FALSE)</f>
        <v>One time</v>
      </c>
      <c r="R896" t="str">
        <f>VLOOKUP(B896,'Analysis 1.3'!$AA$1:$AF$1454,6,FALSE)</f>
        <v>Recent</v>
      </c>
      <c r="S896">
        <f>VLOOKUP(B896,'Analysis 1.3'!$AA$1:$AF$1454,4,FALSE)</f>
        <v>38.903472222220444</v>
      </c>
    </row>
    <row r="897" spans="1:19" x14ac:dyDescent="0.3">
      <c r="A897">
        <v>1453804</v>
      </c>
      <c r="B897">
        <v>727</v>
      </c>
      <c r="C897" s="1" t="s">
        <v>100</v>
      </c>
      <c r="D897" s="3">
        <v>44941.941666666666</v>
      </c>
      <c r="E897" t="s">
        <v>97</v>
      </c>
      <c r="F897" t="s">
        <v>77</v>
      </c>
      <c r="G897">
        <v>9801</v>
      </c>
      <c r="H897" t="str">
        <f>VLOOKUP(B897,'Customers (2)'!$A$1:$F$2501,2,0)</f>
        <v>France</v>
      </c>
      <c r="I897" t="str">
        <f>VLOOKUP(B897,'Customers (2)'!$A$1:$F$2501,3,0)</f>
        <v>M</v>
      </c>
      <c r="J897">
        <f>VLOOKUP(B897,'Customers (2)'!$A$1:$F$2501,4,0)</f>
        <v>64</v>
      </c>
      <c r="K897" t="str">
        <f>VLOOKUP(B897,'Customers (2)'!$A$1:$F$2501,5,0)</f>
        <v>B</v>
      </c>
      <c r="L897" t="str">
        <f>VLOOKUP(B897,'Customers (2)'!$A$1:$F$2501,6,0)</f>
        <v>Senior</v>
      </c>
      <c r="M897" t="str">
        <f t="shared" si="55"/>
        <v>January</v>
      </c>
      <c r="N897" t="str">
        <f t="shared" si="56"/>
        <v>Sunday</v>
      </c>
      <c r="O897" t="str">
        <f t="shared" si="57"/>
        <v>22:36:00</v>
      </c>
      <c r="P897">
        <f t="shared" si="58"/>
        <v>22</v>
      </c>
      <c r="Q897" t="str">
        <f>VLOOKUP(B897,'Analysis 1.3'!$AA$1:$AF$1454,5,FALSE)</f>
        <v>Repeat</v>
      </c>
      <c r="R897" t="str">
        <f>VLOOKUP(B897,'Analysis 1.3'!$AA$1:$AF$1454,6,FALSE)</f>
        <v>Recent</v>
      </c>
      <c r="S897">
        <f>VLOOKUP(B897,'Analysis 1.3'!$AA$1:$AF$1454,4,FALSE)</f>
        <v>28.042361111110949</v>
      </c>
    </row>
    <row r="898" spans="1:19" x14ac:dyDescent="0.3">
      <c r="A898">
        <v>1672683</v>
      </c>
      <c r="B898">
        <v>727</v>
      </c>
      <c r="C898" s="1" t="s">
        <v>100</v>
      </c>
      <c r="D898" s="3">
        <v>45263.939583333333</v>
      </c>
      <c r="E898" t="s">
        <v>191</v>
      </c>
      <c r="F898" t="s">
        <v>43</v>
      </c>
      <c r="G898">
        <v>8160</v>
      </c>
      <c r="H898" t="str">
        <f>VLOOKUP(B898,'Customers (2)'!$A$1:$F$2501,2,0)</f>
        <v>France</v>
      </c>
      <c r="I898" t="str">
        <f>VLOOKUP(B898,'Customers (2)'!$A$1:$F$2501,3,0)</f>
        <v>M</v>
      </c>
      <c r="J898">
        <f>VLOOKUP(B898,'Customers (2)'!$A$1:$F$2501,4,0)</f>
        <v>64</v>
      </c>
      <c r="K898" t="str">
        <f>VLOOKUP(B898,'Customers (2)'!$A$1:$F$2501,5,0)</f>
        <v>B</v>
      </c>
      <c r="L898" t="str">
        <f>VLOOKUP(B898,'Customers (2)'!$A$1:$F$2501,6,0)</f>
        <v>Senior</v>
      </c>
      <c r="M898" t="str">
        <f t="shared" si="55"/>
        <v>December</v>
      </c>
      <c r="N898" t="str">
        <f t="shared" si="56"/>
        <v>Sunday</v>
      </c>
      <c r="O898" t="str">
        <f t="shared" si="57"/>
        <v>22:33:00</v>
      </c>
      <c r="P898">
        <f t="shared" si="58"/>
        <v>22</v>
      </c>
      <c r="Q898" t="str">
        <f>VLOOKUP(B898,'Analysis 1.3'!$AA$1:$AF$1454,5,FALSE)</f>
        <v>Repeat</v>
      </c>
      <c r="R898" t="str">
        <f>VLOOKUP(B898,'Analysis 1.3'!$AA$1:$AF$1454,6,FALSE)</f>
        <v>Recent</v>
      </c>
      <c r="S898">
        <f>VLOOKUP(B898,'Analysis 1.3'!$AA$1:$AF$1454,4,FALSE)</f>
        <v>28.042361111110949</v>
      </c>
    </row>
    <row r="899" spans="1:19" x14ac:dyDescent="0.3">
      <c r="A899">
        <v>1206775</v>
      </c>
      <c r="B899">
        <v>728</v>
      </c>
      <c r="C899" s="1" t="s">
        <v>113</v>
      </c>
      <c r="D899" s="3">
        <v>45202.973611111112</v>
      </c>
      <c r="E899" t="s">
        <v>97</v>
      </c>
      <c r="F899" t="s">
        <v>26</v>
      </c>
      <c r="G899">
        <v>967</v>
      </c>
      <c r="H899" t="str">
        <f>VLOOKUP(B899,'Customers (2)'!$A$1:$F$2501,2,0)</f>
        <v>India</v>
      </c>
      <c r="I899" t="str">
        <f>VLOOKUP(B899,'Customers (2)'!$A$1:$F$2501,3,0)</f>
        <v>F</v>
      </c>
      <c r="J899">
        <f>VLOOKUP(B899,'Customers (2)'!$A$1:$F$2501,4,0)</f>
        <v>64</v>
      </c>
      <c r="K899" t="str">
        <f>VLOOKUP(B899,'Customers (2)'!$A$1:$F$2501,5,0)</f>
        <v>B</v>
      </c>
      <c r="L899" t="str">
        <f>VLOOKUP(B899,'Customers (2)'!$A$1:$F$2501,6,0)</f>
        <v>Senior</v>
      </c>
      <c r="M899" t="str">
        <f t="shared" ref="M899:M962" si="59">TEXT(D899,"MMMM")</f>
        <v>October</v>
      </c>
      <c r="N899" t="str">
        <f t="shared" ref="N899:N962" si="60">TEXT(D899,"dddd")</f>
        <v>Tuesday</v>
      </c>
      <c r="O899" t="str">
        <f t="shared" ref="O899:O962" si="61">TEXT(D899,"HH:mm:ss")</f>
        <v>23:22:00</v>
      </c>
      <c r="P899">
        <f t="shared" ref="P899:P962" si="62">HOUR(D899)</f>
        <v>23</v>
      </c>
      <c r="Q899" t="str">
        <f>VLOOKUP(B899,'Analysis 1.3'!$AA$1:$AF$1454,5,FALSE)</f>
        <v>One time</v>
      </c>
      <c r="R899" t="str">
        <f>VLOOKUP(B899,'Analysis 1.3'!$AA$1:$AF$1454,6,FALSE)</f>
        <v>Passive</v>
      </c>
      <c r="S899">
        <f>VLOOKUP(B899,'Analysis 1.3'!$AA$1:$AF$1454,4,FALSE)</f>
        <v>89.008333333331393</v>
      </c>
    </row>
    <row r="900" spans="1:19" x14ac:dyDescent="0.3">
      <c r="A900">
        <v>1213449</v>
      </c>
      <c r="B900">
        <v>729</v>
      </c>
      <c r="C900" s="1" t="s">
        <v>107</v>
      </c>
      <c r="D900" s="3">
        <v>44992.015972222223</v>
      </c>
      <c r="E900" t="s">
        <v>96</v>
      </c>
      <c r="F900" t="s">
        <v>25</v>
      </c>
      <c r="G900">
        <v>3344</v>
      </c>
      <c r="H900" t="str">
        <f>VLOOKUP(B900,'Customers (2)'!$A$1:$F$2501,2,0)</f>
        <v>Italy</v>
      </c>
      <c r="I900" t="str">
        <f>VLOOKUP(B900,'Customers (2)'!$A$1:$F$2501,3,0)</f>
        <v>M</v>
      </c>
      <c r="J900">
        <f>VLOOKUP(B900,'Customers (2)'!$A$1:$F$2501,4,0)</f>
        <v>66</v>
      </c>
      <c r="K900" t="str">
        <f>VLOOKUP(B900,'Customers (2)'!$A$1:$F$2501,5,0)</f>
        <v>B</v>
      </c>
      <c r="L900" t="str">
        <f>VLOOKUP(B900,'Customers (2)'!$A$1:$F$2501,6,0)</f>
        <v>Senior</v>
      </c>
      <c r="M900" t="str">
        <f t="shared" si="59"/>
        <v>March</v>
      </c>
      <c r="N900" t="str">
        <f t="shared" si="60"/>
        <v>Tuesday</v>
      </c>
      <c r="O900" t="str">
        <f t="shared" si="61"/>
        <v>00:23:00</v>
      </c>
      <c r="P900">
        <f t="shared" si="62"/>
        <v>0</v>
      </c>
      <c r="Q900" t="str">
        <f>VLOOKUP(B900,'Analysis 1.3'!$AA$1:$AF$1454,5,FALSE)</f>
        <v>Repeat</v>
      </c>
      <c r="R900" t="str">
        <f>VLOOKUP(B900,'Analysis 1.3'!$AA$1:$AF$1454,6,FALSE)</f>
        <v>Lost</v>
      </c>
      <c r="S900">
        <f>VLOOKUP(B900,'Analysis 1.3'!$AA$1:$AF$1454,4,FALSE)</f>
        <v>239.95486111110949</v>
      </c>
    </row>
    <row r="901" spans="1:19" x14ac:dyDescent="0.3">
      <c r="A901">
        <v>1583961</v>
      </c>
      <c r="B901">
        <v>729</v>
      </c>
      <c r="C901" s="1" t="s">
        <v>107</v>
      </c>
      <c r="D901" s="3">
        <v>45052.027083333334</v>
      </c>
      <c r="E901" t="s">
        <v>191</v>
      </c>
      <c r="F901" t="s">
        <v>13</v>
      </c>
      <c r="G901">
        <v>6820</v>
      </c>
      <c r="H901" t="str">
        <f>VLOOKUP(B901,'Customers (2)'!$A$1:$F$2501,2,0)</f>
        <v>Italy</v>
      </c>
      <c r="I901" t="str">
        <f>VLOOKUP(B901,'Customers (2)'!$A$1:$F$2501,3,0)</f>
        <v>M</v>
      </c>
      <c r="J901">
        <f>VLOOKUP(B901,'Customers (2)'!$A$1:$F$2501,4,0)</f>
        <v>66</v>
      </c>
      <c r="K901" t="str">
        <f>VLOOKUP(B901,'Customers (2)'!$A$1:$F$2501,5,0)</f>
        <v>B</v>
      </c>
      <c r="L901" t="str">
        <f>VLOOKUP(B901,'Customers (2)'!$A$1:$F$2501,6,0)</f>
        <v>Senior</v>
      </c>
      <c r="M901" t="str">
        <f t="shared" si="59"/>
        <v>May</v>
      </c>
      <c r="N901" t="str">
        <f t="shared" si="60"/>
        <v>Saturday</v>
      </c>
      <c r="O901" t="str">
        <f t="shared" si="61"/>
        <v>00:39:00</v>
      </c>
      <c r="P901">
        <f t="shared" si="62"/>
        <v>0</v>
      </c>
      <c r="Q901" t="str">
        <f>VLOOKUP(B901,'Analysis 1.3'!$AA$1:$AF$1454,5,FALSE)</f>
        <v>Repeat</v>
      </c>
      <c r="R901" t="str">
        <f>VLOOKUP(B901,'Analysis 1.3'!$AA$1:$AF$1454,6,FALSE)</f>
        <v>Lost</v>
      </c>
      <c r="S901">
        <f>VLOOKUP(B901,'Analysis 1.3'!$AA$1:$AF$1454,4,FALSE)</f>
        <v>239.95486111110949</v>
      </c>
    </row>
    <row r="902" spans="1:19" x14ac:dyDescent="0.3">
      <c r="A902">
        <v>1612026</v>
      </c>
      <c r="B902">
        <v>730</v>
      </c>
      <c r="C902" s="1" t="s">
        <v>104</v>
      </c>
      <c r="D902" s="3">
        <v>44951.061805555553</v>
      </c>
      <c r="E902" t="s">
        <v>97</v>
      </c>
      <c r="F902" t="s">
        <v>85</v>
      </c>
      <c r="G902">
        <v>5053</v>
      </c>
      <c r="H902" t="str">
        <f>VLOOKUP(B902,'Customers (2)'!$A$1:$F$2501,2,0)</f>
        <v>Austria</v>
      </c>
      <c r="I902" t="str">
        <f>VLOOKUP(B902,'Customers (2)'!$A$1:$F$2501,3,0)</f>
        <v>F</v>
      </c>
      <c r="J902">
        <f>VLOOKUP(B902,'Customers (2)'!$A$1:$F$2501,4,0)</f>
        <v>61</v>
      </c>
      <c r="K902" t="str">
        <f>VLOOKUP(B902,'Customers (2)'!$A$1:$F$2501,5,0)</f>
        <v>B</v>
      </c>
      <c r="L902" t="str">
        <f>VLOOKUP(B902,'Customers (2)'!$A$1:$F$2501,6,0)</f>
        <v>Senior</v>
      </c>
      <c r="M902" t="str">
        <f t="shared" si="59"/>
        <v>January</v>
      </c>
      <c r="N902" t="str">
        <f t="shared" si="60"/>
        <v>Wednesday</v>
      </c>
      <c r="O902" t="str">
        <f t="shared" si="61"/>
        <v>01:29:00</v>
      </c>
      <c r="P902">
        <f t="shared" si="62"/>
        <v>1</v>
      </c>
      <c r="Q902" t="str">
        <f>VLOOKUP(B902,'Analysis 1.3'!$AA$1:$AF$1454,5,FALSE)</f>
        <v>One time</v>
      </c>
      <c r="R902" t="str">
        <f>VLOOKUP(B902,'Analysis 1.3'!$AA$1:$AF$1454,6,FALSE)</f>
        <v>Lost</v>
      </c>
      <c r="S902">
        <f>VLOOKUP(B902,'Analysis 1.3'!$AA$1:$AF$1454,4,FALSE)</f>
        <v>340.92013888889051</v>
      </c>
    </row>
    <row r="903" spans="1:19" x14ac:dyDescent="0.3">
      <c r="A903">
        <v>308888</v>
      </c>
      <c r="B903">
        <v>731</v>
      </c>
      <c r="C903" s="1" t="s">
        <v>100</v>
      </c>
      <c r="D903" s="2">
        <v>45022.04791666667</v>
      </c>
      <c r="E903" t="s">
        <v>98</v>
      </c>
      <c r="F903" t="s">
        <v>37</v>
      </c>
      <c r="G903">
        <v>5383</v>
      </c>
      <c r="H903" t="str">
        <f>VLOOKUP(B903,'Customers (2)'!$A$1:$F$2501,2,0)</f>
        <v>France</v>
      </c>
      <c r="I903" t="str">
        <f>VLOOKUP(B903,'Customers (2)'!$A$1:$F$2501,3,0)</f>
        <v>M</v>
      </c>
      <c r="J903">
        <f>VLOOKUP(B903,'Customers (2)'!$A$1:$F$2501,4,0)</f>
        <v>78</v>
      </c>
      <c r="K903" t="str">
        <f>VLOOKUP(B903,'Customers (2)'!$A$1:$F$2501,5,0)</f>
        <v>B</v>
      </c>
      <c r="L903" t="str">
        <f>VLOOKUP(B903,'Customers (2)'!$A$1:$F$2501,6,0)</f>
        <v>Senior</v>
      </c>
      <c r="M903" t="str">
        <f t="shared" si="59"/>
        <v>April</v>
      </c>
      <c r="N903" t="str">
        <f t="shared" si="60"/>
        <v>Thursday</v>
      </c>
      <c r="O903" t="str">
        <f t="shared" si="61"/>
        <v>01:09:00</v>
      </c>
      <c r="P903">
        <f t="shared" si="62"/>
        <v>1</v>
      </c>
      <c r="Q903" t="str">
        <f>VLOOKUP(B903,'Analysis 1.3'!$AA$1:$AF$1454,5,FALSE)</f>
        <v>One time</v>
      </c>
      <c r="R903" t="str">
        <f>VLOOKUP(B903,'Analysis 1.3'!$AA$1:$AF$1454,6,FALSE)</f>
        <v>Lost</v>
      </c>
      <c r="S903">
        <f>VLOOKUP(B903,'Analysis 1.3'!$AA$1:$AF$1454,4,FALSE)</f>
        <v>269.93402777777374</v>
      </c>
    </row>
    <row r="904" spans="1:19" x14ac:dyDescent="0.3">
      <c r="A904">
        <v>936199</v>
      </c>
      <c r="B904">
        <v>734</v>
      </c>
      <c r="C904" s="1" t="s">
        <v>107</v>
      </c>
      <c r="D904" s="3">
        <v>45084.015972222223</v>
      </c>
      <c r="E904" t="s">
        <v>98</v>
      </c>
      <c r="F904" t="s">
        <v>27</v>
      </c>
      <c r="G904">
        <v>6734</v>
      </c>
      <c r="H904" t="str">
        <f>VLOOKUP(B904,'Customers (2)'!$A$1:$F$2501,2,0)</f>
        <v>Italy</v>
      </c>
      <c r="I904" t="str">
        <f>VLOOKUP(B904,'Customers (2)'!$A$1:$F$2501,3,0)</f>
        <v>F</v>
      </c>
      <c r="J904">
        <f>VLOOKUP(B904,'Customers (2)'!$A$1:$F$2501,4,0)</f>
        <v>75</v>
      </c>
      <c r="K904" t="str">
        <f>VLOOKUP(B904,'Customers (2)'!$A$1:$F$2501,5,0)</f>
        <v>B</v>
      </c>
      <c r="L904" t="str">
        <f>VLOOKUP(B904,'Customers (2)'!$A$1:$F$2501,6,0)</f>
        <v>Senior</v>
      </c>
      <c r="M904" t="str">
        <f t="shared" si="59"/>
        <v>June</v>
      </c>
      <c r="N904" t="str">
        <f t="shared" si="60"/>
        <v>Wednesday</v>
      </c>
      <c r="O904" t="str">
        <f t="shared" si="61"/>
        <v>00:23:00</v>
      </c>
      <c r="P904">
        <f t="shared" si="62"/>
        <v>0</v>
      </c>
      <c r="Q904" t="str">
        <f>VLOOKUP(B904,'Analysis 1.3'!$AA$1:$AF$1454,5,FALSE)</f>
        <v>One time</v>
      </c>
      <c r="R904" t="str">
        <f>VLOOKUP(B904,'Analysis 1.3'!$AA$1:$AF$1454,6,FALSE)</f>
        <v>Lost</v>
      </c>
      <c r="S904">
        <f>VLOOKUP(B904,'Analysis 1.3'!$AA$1:$AF$1454,4,FALSE)</f>
        <v>207.96597222222044</v>
      </c>
    </row>
    <row r="905" spans="1:19" x14ac:dyDescent="0.3">
      <c r="A905">
        <v>1348880</v>
      </c>
      <c r="B905">
        <v>735</v>
      </c>
      <c r="C905" s="1" t="s">
        <v>113</v>
      </c>
      <c r="D905" s="3">
        <v>44951.021527777775</v>
      </c>
      <c r="E905" t="s">
        <v>191</v>
      </c>
      <c r="F905" t="s">
        <v>55</v>
      </c>
      <c r="G905">
        <v>9491</v>
      </c>
      <c r="H905" t="str">
        <f>VLOOKUP(B905,'Customers (2)'!$A$1:$F$2501,2,0)</f>
        <v>India</v>
      </c>
      <c r="I905" t="str">
        <f>VLOOKUP(B905,'Customers (2)'!$A$1:$F$2501,3,0)</f>
        <v>F</v>
      </c>
      <c r="J905">
        <f>VLOOKUP(B905,'Customers (2)'!$A$1:$F$2501,4,0)</f>
        <v>42</v>
      </c>
      <c r="K905" t="str">
        <f>VLOOKUP(B905,'Customers (2)'!$A$1:$F$2501,5,0)</f>
        <v>B</v>
      </c>
      <c r="L905" t="str">
        <f>VLOOKUP(B905,'Customers (2)'!$A$1:$F$2501,6,0)</f>
        <v>Middle</v>
      </c>
      <c r="M905" t="str">
        <f t="shared" si="59"/>
        <v>January</v>
      </c>
      <c r="N905" t="str">
        <f t="shared" si="60"/>
        <v>Wednesday</v>
      </c>
      <c r="O905" t="str">
        <f t="shared" si="61"/>
        <v>00:31:00</v>
      </c>
      <c r="P905">
        <f t="shared" si="62"/>
        <v>0</v>
      </c>
      <c r="Q905" t="str">
        <f>VLOOKUP(B905,'Analysis 1.3'!$AA$1:$AF$1454,5,FALSE)</f>
        <v>One time</v>
      </c>
      <c r="R905" t="str">
        <f>VLOOKUP(B905,'Analysis 1.3'!$AA$1:$AF$1454,6,FALSE)</f>
        <v>Lost</v>
      </c>
      <c r="S905">
        <f>VLOOKUP(B905,'Analysis 1.3'!$AA$1:$AF$1454,4,FALSE)</f>
        <v>340.96041666666861</v>
      </c>
    </row>
    <row r="906" spans="1:19" x14ac:dyDescent="0.3">
      <c r="A906">
        <v>557919</v>
      </c>
      <c r="B906">
        <v>736</v>
      </c>
      <c r="C906" s="1" t="s">
        <v>99</v>
      </c>
      <c r="D906" s="2">
        <v>45237.07708333333</v>
      </c>
      <c r="E906" t="s">
        <v>191</v>
      </c>
      <c r="F906" t="s">
        <v>11</v>
      </c>
      <c r="G906">
        <v>1848</v>
      </c>
      <c r="H906" t="str">
        <f>VLOOKUP(B906,'Customers (2)'!$A$1:$F$2501,2,0)</f>
        <v>USA</v>
      </c>
      <c r="I906" t="str">
        <f>VLOOKUP(B906,'Customers (2)'!$A$1:$F$2501,3,0)</f>
        <v>M</v>
      </c>
      <c r="J906">
        <f>VLOOKUP(B906,'Customers (2)'!$A$1:$F$2501,4,0)</f>
        <v>50</v>
      </c>
      <c r="K906" t="str">
        <f>VLOOKUP(B906,'Customers (2)'!$A$1:$F$2501,5,0)</f>
        <v>B</v>
      </c>
      <c r="L906" t="str">
        <f>VLOOKUP(B906,'Customers (2)'!$A$1:$F$2501,6,0)</f>
        <v>Middle</v>
      </c>
      <c r="M906" t="str">
        <f t="shared" si="59"/>
        <v>November</v>
      </c>
      <c r="N906" t="str">
        <f t="shared" si="60"/>
        <v>Tuesday</v>
      </c>
      <c r="O906" t="str">
        <f t="shared" si="61"/>
        <v>01:51:00</v>
      </c>
      <c r="P906">
        <f t="shared" si="62"/>
        <v>1</v>
      </c>
      <c r="Q906" t="str">
        <f>VLOOKUP(B906,'Analysis 1.3'!$AA$1:$AF$1454,5,FALSE)</f>
        <v>Repeat</v>
      </c>
      <c r="R906" t="str">
        <f>VLOOKUP(B906,'Analysis 1.3'!$AA$1:$AF$1454,6,FALSE)</f>
        <v>Recent</v>
      </c>
      <c r="S906">
        <f>VLOOKUP(B906,'Analysis 1.3'!$AA$1:$AF$1454,4,FALSE)</f>
        <v>54.90486111111386</v>
      </c>
    </row>
    <row r="907" spans="1:19" x14ac:dyDescent="0.3">
      <c r="A907">
        <v>740082</v>
      </c>
      <c r="B907">
        <v>736</v>
      </c>
      <c r="C907" s="1" t="s">
        <v>99</v>
      </c>
      <c r="D907" s="3">
        <v>45026.993750000001</v>
      </c>
      <c r="E907" t="s">
        <v>97</v>
      </c>
      <c r="F907" t="s">
        <v>29</v>
      </c>
      <c r="G907">
        <v>2994</v>
      </c>
      <c r="H907" t="str">
        <f>VLOOKUP(B907,'Customers (2)'!$A$1:$F$2501,2,0)</f>
        <v>USA</v>
      </c>
      <c r="I907" t="str">
        <f>VLOOKUP(B907,'Customers (2)'!$A$1:$F$2501,3,0)</f>
        <v>M</v>
      </c>
      <c r="J907">
        <f>VLOOKUP(B907,'Customers (2)'!$A$1:$F$2501,4,0)</f>
        <v>50</v>
      </c>
      <c r="K907" t="str">
        <f>VLOOKUP(B907,'Customers (2)'!$A$1:$F$2501,5,0)</f>
        <v>B</v>
      </c>
      <c r="L907" t="str">
        <f>VLOOKUP(B907,'Customers (2)'!$A$1:$F$2501,6,0)</f>
        <v>Middle</v>
      </c>
      <c r="M907" t="str">
        <f t="shared" si="59"/>
        <v>April</v>
      </c>
      <c r="N907" t="str">
        <f t="shared" si="60"/>
        <v>Monday</v>
      </c>
      <c r="O907" t="str">
        <f t="shared" si="61"/>
        <v>23:51:00</v>
      </c>
      <c r="P907">
        <f t="shared" si="62"/>
        <v>23</v>
      </c>
      <c r="Q907" t="str">
        <f>VLOOKUP(B907,'Analysis 1.3'!$AA$1:$AF$1454,5,FALSE)</f>
        <v>Repeat</v>
      </c>
      <c r="R907" t="str">
        <f>VLOOKUP(B907,'Analysis 1.3'!$AA$1:$AF$1454,6,FALSE)</f>
        <v>Recent</v>
      </c>
      <c r="S907">
        <f>VLOOKUP(B907,'Analysis 1.3'!$AA$1:$AF$1454,4,FALSE)</f>
        <v>54.90486111111386</v>
      </c>
    </row>
    <row r="908" spans="1:19" x14ac:dyDescent="0.3">
      <c r="A908">
        <v>800421</v>
      </c>
      <c r="B908">
        <v>736</v>
      </c>
      <c r="C908" s="1" t="s">
        <v>99</v>
      </c>
      <c r="D908" s="3">
        <v>45133.083333333336</v>
      </c>
      <c r="E908" t="s">
        <v>97</v>
      </c>
      <c r="F908" t="s">
        <v>20</v>
      </c>
      <c r="G908">
        <v>3687</v>
      </c>
      <c r="H908" t="str">
        <f>VLOOKUP(B908,'Customers (2)'!$A$1:$F$2501,2,0)</f>
        <v>USA</v>
      </c>
      <c r="I908" t="str">
        <f>VLOOKUP(B908,'Customers (2)'!$A$1:$F$2501,3,0)</f>
        <v>M</v>
      </c>
      <c r="J908">
        <f>VLOOKUP(B908,'Customers (2)'!$A$1:$F$2501,4,0)</f>
        <v>50</v>
      </c>
      <c r="K908" t="str">
        <f>VLOOKUP(B908,'Customers (2)'!$A$1:$F$2501,5,0)</f>
        <v>B</v>
      </c>
      <c r="L908" t="str">
        <f>VLOOKUP(B908,'Customers (2)'!$A$1:$F$2501,6,0)</f>
        <v>Middle</v>
      </c>
      <c r="M908" t="str">
        <f t="shared" si="59"/>
        <v>July</v>
      </c>
      <c r="N908" t="str">
        <f t="shared" si="60"/>
        <v>Wednesday</v>
      </c>
      <c r="O908" t="str">
        <f t="shared" si="61"/>
        <v>02:00:00</v>
      </c>
      <c r="P908">
        <f t="shared" si="62"/>
        <v>2</v>
      </c>
      <c r="Q908" t="str">
        <f>VLOOKUP(B908,'Analysis 1.3'!$AA$1:$AF$1454,5,FALSE)</f>
        <v>Repeat</v>
      </c>
      <c r="R908" t="str">
        <f>VLOOKUP(B908,'Analysis 1.3'!$AA$1:$AF$1454,6,FALSE)</f>
        <v>Recent</v>
      </c>
      <c r="S908">
        <f>VLOOKUP(B908,'Analysis 1.3'!$AA$1:$AF$1454,4,FALSE)</f>
        <v>54.90486111111386</v>
      </c>
    </row>
    <row r="909" spans="1:19" x14ac:dyDescent="0.3">
      <c r="A909">
        <v>840743</v>
      </c>
      <c r="B909">
        <v>736</v>
      </c>
      <c r="C909" s="1" t="s">
        <v>99</v>
      </c>
      <c r="D909" s="3">
        <v>45231.975694444445</v>
      </c>
      <c r="E909" t="s">
        <v>98</v>
      </c>
      <c r="F909" t="s">
        <v>15</v>
      </c>
      <c r="G909">
        <v>3437</v>
      </c>
      <c r="H909" t="str">
        <f>VLOOKUP(B909,'Customers (2)'!$A$1:$F$2501,2,0)</f>
        <v>USA</v>
      </c>
      <c r="I909" t="str">
        <f>VLOOKUP(B909,'Customers (2)'!$A$1:$F$2501,3,0)</f>
        <v>M</v>
      </c>
      <c r="J909">
        <f>VLOOKUP(B909,'Customers (2)'!$A$1:$F$2501,4,0)</f>
        <v>50</v>
      </c>
      <c r="K909" t="str">
        <f>VLOOKUP(B909,'Customers (2)'!$A$1:$F$2501,5,0)</f>
        <v>B</v>
      </c>
      <c r="L909" t="str">
        <f>VLOOKUP(B909,'Customers (2)'!$A$1:$F$2501,6,0)</f>
        <v>Middle</v>
      </c>
      <c r="M909" t="str">
        <f t="shared" si="59"/>
        <v>November</v>
      </c>
      <c r="N909" t="str">
        <f t="shared" si="60"/>
        <v>Wednesday</v>
      </c>
      <c r="O909" t="str">
        <f t="shared" si="61"/>
        <v>23:25:00</v>
      </c>
      <c r="P909">
        <f t="shared" si="62"/>
        <v>23</v>
      </c>
      <c r="Q909" t="str">
        <f>VLOOKUP(B909,'Analysis 1.3'!$AA$1:$AF$1454,5,FALSE)</f>
        <v>Repeat</v>
      </c>
      <c r="R909" t="str">
        <f>VLOOKUP(B909,'Analysis 1.3'!$AA$1:$AF$1454,6,FALSE)</f>
        <v>Recent</v>
      </c>
      <c r="S909">
        <f>VLOOKUP(B909,'Analysis 1.3'!$AA$1:$AF$1454,4,FALSE)</f>
        <v>54.90486111111386</v>
      </c>
    </row>
    <row r="910" spans="1:19" x14ac:dyDescent="0.3">
      <c r="A910">
        <v>1469471</v>
      </c>
      <c r="B910">
        <v>736</v>
      </c>
      <c r="C910" s="1" t="s">
        <v>99</v>
      </c>
      <c r="D910" s="3">
        <v>45043.006944444445</v>
      </c>
      <c r="E910" t="s">
        <v>97</v>
      </c>
      <c r="F910" t="s">
        <v>43</v>
      </c>
      <c r="G910">
        <v>4917</v>
      </c>
      <c r="H910" t="str">
        <f>VLOOKUP(B910,'Customers (2)'!$A$1:$F$2501,2,0)</f>
        <v>USA</v>
      </c>
      <c r="I910" t="str">
        <f>VLOOKUP(B910,'Customers (2)'!$A$1:$F$2501,3,0)</f>
        <v>M</v>
      </c>
      <c r="J910">
        <f>VLOOKUP(B910,'Customers (2)'!$A$1:$F$2501,4,0)</f>
        <v>50</v>
      </c>
      <c r="K910" t="str">
        <f>VLOOKUP(B910,'Customers (2)'!$A$1:$F$2501,5,0)</f>
        <v>B</v>
      </c>
      <c r="L910" t="str">
        <f>VLOOKUP(B910,'Customers (2)'!$A$1:$F$2501,6,0)</f>
        <v>Middle</v>
      </c>
      <c r="M910" t="str">
        <f t="shared" si="59"/>
        <v>April</v>
      </c>
      <c r="N910" t="str">
        <f t="shared" si="60"/>
        <v>Thursday</v>
      </c>
      <c r="O910" t="str">
        <f t="shared" si="61"/>
        <v>00:10:00</v>
      </c>
      <c r="P910">
        <f t="shared" si="62"/>
        <v>0</v>
      </c>
      <c r="Q910" t="str">
        <f>VLOOKUP(B910,'Analysis 1.3'!$AA$1:$AF$1454,5,FALSE)</f>
        <v>Repeat</v>
      </c>
      <c r="R910" t="str">
        <f>VLOOKUP(B910,'Analysis 1.3'!$AA$1:$AF$1454,6,FALSE)</f>
        <v>Recent</v>
      </c>
      <c r="S910">
        <f>VLOOKUP(B910,'Analysis 1.3'!$AA$1:$AF$1454,4,FALSE)</f>
        <v>54.90486111111386</v>
      </c>
    </row>
    <row r="911" spans="1:19" x14ac:dyDescent="0.3">
      <c r="A911">
        <v>75706</v>
      </c>
      <c r="B911">
        <v>737</v>
      </c>
      <c r="C911" s="1" t="s">
        <v>113</v>
      </c>
      <c r="D911" s="2">
        <v>45021.993750000001</v>
      </c>
      <c r="E911" t="s">
        <v>98</v>
      </c>
      <c r="F911" t="s">
        <v>59</v>
      </c>
      <c r="G911">
        <v>989</v>
      </c>
      <c r="H911" t="str">
        <f>VLOOKUP(B911,'Customers (2)'!$A$1:$F$2501,2,0)</f>
        <v>India</v>
      </c>
      <c r="I911" t="str">
        <f>VLOOKUP(B911,'Customers (2)'!$A$1:$F$2501,3,0)</f>
        <v>M</v>
      </c>
      <c r="J911">
        <f>VLOOKUP(B911,'Customers (2)'!$A$1:$F$2501,4,0)</f>
        <v>42</v>
      </c>
      <c r="K911" t="str">
        <f>VLOOKUP(B911,'Customers (2)'!$A$1:$F$2501,5,0)</f>
        <v>B</v>
      </c>
      <c r="L911" t="str">
        <f>VLOOKUP(B911,'Customers (2)'!$A$1:$F$2501,6,0)</f>
        <v>Middle</v>
      </c>
      <c r="M911" t="str">
        <f t="shared" si="59"/>
        <v>April</v>
      </c>
      <c r="N911" t="str">
        <f t="shared" si="60"/>
        <v>Wednesday</v>
      </c>
      <c r="O911" t="str">
        <f t="shared" si="61"/>
        <v>23:51:00</v>
      </c>
      <c r="P911">
        <f t="shared" si="62"/>
        <v>23</v>
      </c>
      <c r="Q911" t="str">
        <f>VLOOKUP(B911,'Analysis 1.3'!$AA$1:$AF$1454,5,FALSE)</f>
        <v>Repeat</v>
      </c>
      <c r="R911" t="str">
        <f>VLOOKUP(B911,'Analysis 1.3'!$AA$1:$AF$1454,6,FALSE)</f>
        <v>Lost</v>
      </c>
      <c r="S911">
        <f>VLOOKUP(B911,'Analysis 1.3'!$AA$1:$AF$1454,4,FALSE)</f>
        <v>208.0131944444438</v>
      </c>
    </row>
    <row r="912" spans="1:19" x14ac:dyDescent="0.3">
      <c r="A912">
        <v>160435</v>
      </c>
      <c r="B912">
        <v>737</v>
      </c>
      <c r="C912" s="1" t="s">
        <v>113</v>
      </c>
      <c r="D912" s="2">
        <v>45083.96875</v>
      </c>
      <c r="E912" t="s">
        <v>96</v>
      </c>
      <c r="F912" t="s">
        <v>14</v>
      </c>
      <c r="G912">
        <v>2127</v>
      </c>
      <c r="H912" t="str">
        <f>VLOOKUP(B912,'Customers (2)'!$A$1:$F$2501,2,0)</f>
        <v>India</v>
      </c>
      <c r="I912" t="str">
        <f>VLOOKUP(B912,'Customers (2)'!$A$1:$F$2501,3,0)</f>
        <v>M</v>
      </c>
      <c r="J912">
        <f>VLOOKUP(B912,'Customers (2)'!$A$1:$F$2501,4,0)</f>
        <v>42</v>
      </c>
      <c r="K912" t="str">
        <f>VLOOKUP(B912,'Customers (2)'!$A$1:$F$2501,5,0)</f>
        <v>B</v>
      </c>
      <c r="L912" t="str">
        <f>VLOOKUP(B912,'Customers (2)'!$A$1:$F$2501,6,0)</f>
        <v>Middle</v>
      </c>
      <c r="M912" t="str">
        <f t="shared" si="59"/>
        <v>June</v>
      </c>
      <c r="N912" t="str">
        <f t="shared" si="60"/>
        <v>Tuesday</v>
      </c>
      <c r="O912" t="str">
        <f t="shared" si="61"/>
        <v>23:15:00</v>
      </c>
      <c r="P912">
        <f t="shared" si="62"/>
        <v>23</v>
      </c>
      <c r="Q912" t="str">
        <f>VLOOKUP(B912,'Analysis 1.3'!$AA$1:$AF$1454,5,FALSE)</f>
        <v>Repeat</v>
      </c>
      <c r="R912" t="str">
        <f>VLOOKUP(B912,'Analysis 1.3'!$AA$1:$AF$1454,6,FALSE)</f>
        <v>Lost</v>
      </c>
      <c r="S912">
        <f>VLOOKUP(B912,'Analysis 1.3'!$AA$1:$AF$1454,4,FALSE)</f>
        <v>208.0131944444438</v>
      </c>
    </row>
    <row r="913" spans="1:19" x14ac:dyDescent="0.3">
      <c r="A913">
        <v>536530</v>
      </c>
      <c r="B913">
        <v>738</v>
      </c>
      <c r="C913" s="1" t="s">
        <v>100</v>
      </c>
      <c r="D913" s="2">
        <v>45043.998611111114</v>
      </c>
      <c r="E913" t="s">
        <v>191</v>
      </c>
      <c r="F913" t="s">
        <v>43</v>
      </c>
      <c r="G913">
        <v>891</v>
      </c>
      <c r="H913" t="str">
        <f>VLOOKUP(B913,'Customers (2)'!$A$1:$F$2501,2,0)</f>
        <v>France</v>
      </c>
      <c r="I913" t="str">
        <f>VLOOKUP(B913,'Customers (2)'!$A$1:$F$2501,3,0)</f>
        <v>M</v>
      </c>
      <c r="J913">
        <f>VLOOKUP(B913,'Customers (2)'!$A$1:$F$2501,4,0)</f>
        <v>25</v>
      </c>
      <c r="K913" t="str">
        <f>VLOOKUP(B913,'Customers (2)'!$A$1:$F$2501,5,0)</f>
        <v>B</v>
      </c>
      <c r="L913" t="str">
        <f>VLOOKUP(B913,'Customers (2)'!$A$1:$F$2501,6,0)</f>
        <v>Young</v>
      </c>
      <c r="M913" t="str">
        <f t="shared" si="59"/>
        <v>April</v>
      </c>
      <c r="N913" t="str">
        <f t="shared" si="60"/>
        <v>Thursday</v>
      </c>
      <c r="O913" t="str">
        <f t="shared" si="61"/>
        <v>23:58:00</v>
      </c>
      <c r="P913">
        <f t="shared" si="62"/>
        <v>23</v>
      </c>
      <c r="Q913" t="str">
        <f>VLOOKUP(B913,'Analysis 1.3'!$AA$1:$AF$1454,5,FALSE)</f>
        <v>Repeat</v>
      </c>
      <c r="R913" t="str">
        <f>VLOOKUP(B913,'Analysis 1.3'!$AA$1:$AF$1454,6,FALSE)</f>
        <v>Passive</v>
      </c>
      <c r="S913">
        <f>VLOOKUP(B913,'Analysis 1.3'!$AA$1:$AF$1454,4,FALSE)</f>
        <v>151.95833333333576</v>
      </c>
    </row>
    <row r="914" spans="1:19" x14ac:dyDescent="0.3">
      <c r="A914">
        <v>794975</v>
      </c>
      <c r="B914">
        <v>738</v>
      </c>
      <c r="C914" s="1" t="s">
        <v>100</v>
      </c>
      <c r="D914" s="3">
        <v>44979.058333333334</v>
      </c>
      <c r="E914" t="s">
        <v>97</v>
      </c>
      <c r="F914" t="s">
        <v>46</v>
      </c>
      <c r="G914">
        <v>1230</v>
      </c>
      <c r="H914" t="str">
        <f>VLOOKUP(B914,'Customers (2)'!$A$1:$F$2501,2,0)</f>
        <v>France</v>
      </c>
      <c r="I914" t="str">
        <f>VLOOKUP(B914,'Customers (2)'!$A$1:$F$2501,3,0)</f>
        <v>M</v>
      </c>
      <c r="J914">
        <f>VLOOKUP(B914,'Customers (2)'!$A$1:$F$2501,4,0)</f>
        <v>25</v>
      </c>
      <c r="K914" t="str">
        <f>VLOOKUP(B914,'Customers (2)'!$A$1:$F$2501,5,0)</f>
        <v>B</v>
      </c>
      <c r="L914" t="str">
        <f>VLOOKUP(B914,'Customers (2)'!$A$1:$F$2501,6,0)</f>
        <v>Young</v>
      </c>
      <c r="M914" t="str">
        <f t="shared" si="59"/>
        <v>February</v>
      </c>
      <c r="N914" t="str">
        <f t="shared" si="60"/>
        <v>Wednesday</v>
      </c>
      <c r="O914" t="str">
        <f t="shared" si="61"/>
        <v>01:24:00</v>
      </c>
      <c r="P914">
        <f t="shared" si="62"/>
        <v>1</v>
      </c>
      <c r="Q914" t="str">
        <f>VLOOKUP(B914,'Analysis 1.3'!$AA$1:$AF$1454,5,FALSE)</f>
        <v>Repeat</v>
      </c>
      <c r="R914" t="str">
        <f>VLOOKUP(B914,'Analysis 1.3'!$AA$1:$AF$1454,6,FALSE)</f>
        <v>Passive</v>
      </c>
      <c r="S914">
        <f>VLOOKUP(B914,'Analysis 1.3'!$AA$1:$AF$1454,4,FALSE)</f>
        <v>151.95833333333576</v>
      </c>
    </row>
    <row r="915" spans="1:19" x14ac:dyDescent="0.3">
      <c r="A915">
        <v>1503185</v>
      </c>
      <c r="B915">
        <v>738</v>
      </c>
      <c r="C915" s="1" t="s">
        <v>100</v>
      </c>
      <c r="D915" s="3">
        <v>45140.023611111108</v>
      </c>
      <c r="E915" t="s">
        <v>191</v>
      </c>
      <c r="F915" t="s">
        <v>85</v>
      </c>
      <c r="G915">
        <v>7706</v>
      </c>
      <c r="H915" t="str">
        <f>VLOOKUP(B915,'Customers (2)'!$A$1:$F$2501,2,0)</f>
        <v>France</v>
      </c>
      <c r="I915" t="str">
        <f>VLOOKUP(B915,'Customers (2)'!$A$1:$F$2501,3,0)</f>
        <v>M</v>
      </c>
      <c r="J915">
        <f>VLOOKUP(B915,'Customers (2)'!$A$1:$F$2501,4,0)</f>
        <v>25</v>
      </c>
      <c r="K915" t="str">
        <f>VLOOKUP(B915,'Customers (2)'!$A$1:$F$2501,5,0)</f>
        <v>B</v>
      </c>
      <c r="L915" t="str">
        <f>VLOOKUP(B915,'Customers (2)'!$A$1:$F$2501,6,0)</f>
        <v>Young</v>
      </c>
      <c r="M915" t="str">
        <f t="shared" si="59"/>
        <v>August</v>
      </c>
      <c r="N915" t="str">
        <f t="shared" si="60"/>
        <v>Wednesday</v>
      </c>
      <c r="O915" t="str">
        <f t="shared" si="61"/>
        <v>00:34:00</v>
      </c>
      <c r="P915">
        <f t="shared" si="62"/>
        <v>0</v>
      </c>
      <c r="Q915" t="str">
        <f>VLOOKUP(B915,'Analysis 1.3'!$AA$1:$AF$1454,5,FALSE)</f>
        <v>Repeat</v>
      </c>
      <c r="R915" t="str">
        <f>VLOOKUP(B915,'Analysis 1.3'!$AA$1:$AF$1454,6,FALSE)</f>
        <v>Passive</v>
      </c>
      <c r="S915">
        <f>VLOOKUP(B915,'Analysis 1.3'!$AA$1:$AF$1454,4,FALSE)</f>
        <v>151.95833333333576</v>
      </c>
    </row>
    <row r="916" spans="1:19" x14ac:dyDescent="0.3">
      <c r="A916">
        <v>1069023</v>
      </c>
      <c r="B916">
        <v>739</v>
      </c>
      <c r="C916" s="1" t="s">
        <v>113</v>
      </c>
      <c r="D916" s="3">
        <v>44971.02847222222</v>
      </c>
      <c r="E916" t="s">
        <v>97</v>
      </c>
      <c r="F916" t="s">
        <v>43</v>
      </c>
      <c r="G916">
        <v>4804</v>
      </c>
      <c r="H916" t="str">
        <f>VLOOKUP(B916,'Customers (2)'!$A$1:$F$2501,2,0)</f>
        <v>India</v>
      </c>
      <c r="I916" t="str">
        <f>VLOOKUP(B916,'Customers (2)'!$A$1:$F$2501,3,0)</f>
        <v>F</v>
      </c>
      <c r="J916">
        <f>VLOOKUP(B916,'Customers (2)'!$A$1:$F$2501,4,0)</f>
        <v>51</v>
      </c>
      <c r="K916" t="str">
        <f>VLOOKUP(B916,'Customers (2)'!$A$1:$F$2501,5,0)</f>
        <v>B</v>
      </c>
      <c r="L916" t="str">
        <f>VLOOKUP(B916,'Customers (2)'!$A$1:$F$2501,6,0)</f>
        <v>Middle</v>
      </c>
      <c r="M916" t="str">
        <f t="shared" si="59"/>
        <v>February</v>
      </c>
      <c r="N916" t="str">
        <f t="shared" si="60"/>
        <v>Tuesday</v>
      </c>
      <c r="O916" t="str">
        <f t="shared" si="61"/>
        <v>00:41:00</v>
      </c>
      <c r="P916">
        <f t="shared" si="62"/>
        <v>0</v>
      </c>
      <c r="Q916" t="str">
        <f>VLOOKUP(B916,'Analysis 1.3'!$AA$1:$AF$1454,5,FALSE)</f>
        <v>One time</v>
      </c>
      <c r="R916" t="str">
        <f>VLOOKUP(B916,'Analysis 1.3'!$AA$1:$AF$1454,6,FALSE)</f>
        <v>Lost</v>
      </c>
      <c r="S916">
        <f>VLOOKUP(B916,'Analysis 1.3'!$AA$1:$AF$1454,4,FALSE)</f>
        <v>320.95347222222335</v>
      </c>
    </row>
    <row r="917" spans="1:19" x14ac:dyDescent="0.3">
      <c r="A917">
        <v>896228</v>
      </c>
      <c r="B917">
        <v>741</v>
      </c>
      <c r="C917" s="1" t="s">
        <v>99</v>
      </c>
      <c r="D917" s="3">
        <v>45235.008333333331</v>
      </c>
      <c r="E917" t="s">
        <v>191</v>
      </c>
      <c r="F917" t="s">
        <v>33</v>
      </c>
      <c r="G917">
        <v>3208</v>
      </c>
      <c r="H917" t="str">
        <f>VLOOKUP(B917,'Customers (2)'!$A$1:$F$2501,2,0)</f>
        <v>USA</v>
      </c>
      <c r="I917" t="str">
        <f>VLOOKUP(B917,'Customers (2)'!$A$1:$F$2501,3,0)</f>
        <v>F</v>
      </c>
      <c r="J917">
        <f>VLOOKUP(B917,'Customers (2)'!$A$1:$F$2501,4,0)</f>
        <v>25</v>
      </c>
      <c r="K917" t="str">
        <f>VLOOKUP(B917,'Customers (2)'!$A$1:$F$2501,5,0)</f>
        <v>B</v>
      </c>
      <c r="L917" t="str">
        <f>VLOOKUP(B917,'Customers (2)'!$A$1:$F$2501,6,0)</f>
        <v>Young</v>
      </c>
      <c r="M917" t="str">
        <f t="shared" si="59"/>
        <v>November</v>
      </c>
      <c r="N917" t="str">
        <f t="shared" si="60"/>
        <v>Sunday</v>
      </c>
      <c r="O917" t="str">
        <f t="shared" si="61"/>
        <v>00:12:00</v>
      </c>
      <c r="P917">
        <f t="shared" si="62"/>
        <v>0</v>
      </c>
      <c r="Q917" t="str">
        <f>VLOOKUP(B917,'Analysis 1.3'!$AA$1:$AF$1454,5,FALSE)</f>
        <v>Repeat</v>
      </c>
      <c r="R917" t="str">
        <f>VLOOKUP(B917,'Analysis 1.3'!$AA$1:$AF$1454,6,FALSE)</f>
        <v>Recent</v>
      </c>
      <c r="S917">
        <f>VLOOKUP(B917,'Analysis 1.3'!$AA$1:$AF$1454,4,FALSE)</f>
        <v>50.961805555554747</v>
      </c>
    </row>
    <row r="918" spans="1:19" x14ac:dyDescent="0.3">
      <c r="A918">
        <v>1140822</v>
      </c>
      <c r="B918">
        <v>741</v>
      </c>
      <c r="C918" s="1" t="s">
        <v>99</v>
      </c>
      <c r="D918" s="3">
        <v>45241.020138888889</v>
      </c>
      <c r="E918" t="s">
        <v>97</v>
      </c>
      <c r="F918" t="s">
        <v>27</v>
      </c>
      <c r="G918">
        <v>2833</v>
      </c>
      <c r="H918" t="str">
        <f>VLOOKUP(B918,'Customers (2)'!$A$1:$F$2501,2,0)</f>
        <v>USA</v>
      </c>
      <c r="I918" t="str">
        <f>VLOOKUP(B918,'Customers (2)'!$A$1:$F$2501,3,0)</f>
        <v>F</v>
      </c>
      <c r="J918">
        <f>VLOOKUP(B918,'Customers (2)'!$A$1:$F$2501,4,0)</f>
        <v>25</v>
      </c>
      <c r="K918" t="str">
        <f>VLOOKUP(B918,'Customers (2)'!$A$1:$F$2501,5,0)</f>
        <v>B</v>
      </c>
      <c r="L918" t="str">
        <f>VLOOKUP(B918,'Customers (2)'!$A$1:$F$2501,6,0)</f>
        <v>Young</v>
      </c>
      <c r="M918" t="str">
        <f t="shared" si="59"/>
        <v>November</v>
      </c>
      <c r="N918" t="str">
        <f t="shared" si="60"/>
        <v>Saturday</v>
      </c>
      <c r="O918" t="str">
        <f t="shared" si="61"/>
        <v>00:29:00</v>
      </c>
      <c r="P918">
        <f t="shared" si="62"/>
        <v>0</v>
      </c>
      <c r="Q918" t="str">
        <f>VLOOKUP(B918,'Analysis 1.3'!$AA$1:$AF$1454,5,FALSE)</f>
        <v>Repeat</v>
      </c>
      <c r="R918" t="str">
        <f>VLOOKUP(B918,'Analysis 1.3'!$AA$1:$AF$1454,6,FALSE)</f>
        <v>Recent</v>
      </c>
      <c r="S918">
        <f>VLOOKUP(B918,'Analysis 1.3'!$AA$1:$AF$1454,4,FALSE)</f>
        <v>50.961805555554747</v>
      </c>
    </row>
    <row r="919" spans="1:19" x14ac:dyDescent="0.3">
      <c r="A919">
        <v>1627081</v>
      </c>
      <c r="B919">
        <v>741</v>
      </c>
      <c r="C919" s="1" t="s">
        <v>99</v>
      </c>
      <c r="D919" s="3">
        <v>44935.066666666666</v>
      </c>
      <c r="E919" t="s">
        <v>96</v>
      </c>
      <c r="F919" t="s">
        <v>43</v>
      </c>
      <c r="G919">
        <v>5636</v>
      </c>
      <c r="H919" t="str">
        <f>VLOOKUP(B919,'Customers (2)'!$A$1:$F$2501,2,0)</f>
        <v>USA</v>
      </c>
      <c r="I919" t="str">
        <f>VLOOKUP(B919,'Customers (2)'!$A$1:$F$2501,3,0)</f>
        <v>F</v>
      </c>
      <c r="J919">
        <f>VLOOKUP(B919,'Customers (2)'!$A$1:$F$2501,4,0)</f>
        <v>25</v>
      </c>
      <c r="K919" t="str">
        <f>VLOOKUP(B919,'Customers (2)'!$A$1:$F$2501,5,0)</f>
        <v>B</v>
      </c>
      <c r="L919" t="str">
        <f>VLOOKUP(B919,'Customers (2)'!$A$1:$F$2501,6,0)</f>
        <v>Young</v>
      </c>
      <c r="M919" t="str">
        <f t="shared" si="59"/>
        <v>January</v>
      </c>
      <c r="N919" t="str">
        <f t="shared" si="60"/>
        <v>Monday</v>
      </c>
      <c r="O919" t="str">
        <f t="shared" si="61"/>
        <v>01:36:00</v>
      </c>
      <c r="P919">
        <f t="shared" si="62"/>
        <v>1</v>
      </c>
      <c r="Q919" t="str">
        <f>VLOOKUP(B919,'Analysis 1.3'!$AA$1:$AF$1454,5,FALSE)</f>
        <v>Repeat</v>
      </c>
      <c r="R919" t="str">
        <f>VLOOKUP(B919,'Analysis 1.3'!$AA$1:$AF$1454,6,FALSE)</f>
        <v>Recent</v>
      </c>
      <c r="S919">
        <f>VLOOKUP(B919,'Analysis 1.3'!$AA$1:$AF$1454,4,FALSE)</f>
        <v>50.961805555554747</v>
      </c>
    </row>
    <row r="920" spans="1:19" x14ac:dyDescent="0.3">
      <c r="A920">
        <v>1536982</v>
      </c>
      <c r="B920">
        <v>742</v>
      </c>
      <c r="C920" s="1" t="s">
        <v>99</v>
      </c>
      <c r="D920" s="3">
        <v>45018.008333333331</v>
      </c>
      <c r="E920" t="s">
        <v>96</v>
      </c>
      <c r="F920" t="s">
        <v>17</v>
      </c>
      <c r="G920">
        <v>5486</v>
      </c>
      <c r="H920" t="str">
        <f>VLOOKUP(B920,'Customers (2)'!$A$1:$F$2501,2,0)</f>
        <v>USA</v>
      </c>
      <c r="I920" t="str">
        <f>VLOOKUP(B920,'Customers (2)'!$A$1:$F$2501,3,0)</f>
        <v>F</v>
      </c>
      <c r="J920">
        <f>VLOOKUP(B920,'Customers (2)'!$A$1:$F$2501,4,0)</f>
        <v>63</v>
      </c>
      <c r="K920" t="str">
        <f>VLOOKUP(B920,'Customers (2)'!$A$1:$F$2501,5,0)</f>
        <v>B</v>
      </c>
      <c r="L920" t="str">
        <f>VLOOKUP(B920,'Customers (2)'!$A$1:$F$2501,6,0)</f>
        <v>Senior</v>
      </c>
      <c r="M920" t="str">
        <f t="shared" si="59"/>
        <v>April</v>
      </c>
      <c r="N920" t="str">
        <f t="shared" si="60"/>
        <v>Sunday</v>
      </c>
      <c r="O920" t="str">
        <f t="shared" si="61"/>
        <v>00:12:00</v>
      </c>
      <c r="P920">
        <f t="shared" si="62"/>
        <v>0</v>
      </c>
      <c r="Q920" t="str">
        <f>VLOOKUP(B920,'Analysis 1.3'!$AA$1:$AF$1454,5,FALSE)</f>
        <v>One time</v>
      </c>
      <c r="R920" t="str">
        <f>VLOOKUP(B920,'Analysis 1.3'!$AA$1:$AF$1454,6,FALSE)</f>
        <v>Lost</v>
      </c>
      <c r="S920">
        <f>VLOOKUP(B920,'Analysis 1.3'!$AA$1:$AF$1454,4,FALSE)</f>
        <v>273.9736111111124</v>
      </c>
    </row>
    <row r="921" spans="1:19" x14ac:dyDescent="0.3">
      <c r="A921">
        <v>2889</v>
      </c>
      <c r="B921">
        <v>743</v>
      </c>
      <c r="C921" s="1" t="s">
        <v>99</v>
      </c>
      <c r="D921" s="2">
        <v>45258.021527777775</v>
      </c>
      <c r="E921" t="s">
        <v>191</v>
      </c>
      <c r="F921" t="s">
        <v>7</v>
      </c>
      <c r="G921">
        <v>8397</v>
      </c>
      <c r="H921" t="str">
        <f>VLOOKUP(B921,'Customers (2)'!$A$1:$F$2501,2,0)</f>
        <v>USA</v>
      </c>
      <c r="I921" t="str">
        <f>VLOOKUP(B921,'Customers (2)'!$A$1:$F$2501,3,0)</f>
        <v>F</v>
      </c>
      <c r="J921">
        <f>VLOOKUP(B921,'Customers (2)'!$A$1:$F$2501,4,0)</f>
        <v>29</v>
      </c>
      <c r="K921" t="str">
        <f>VLOOKUP(B921,'Customers (2)'!$A$1:$F$2501,5,0)</f>
        <v>B</v>
      </c>
      <c r="L921" t="str">
        <f>VLOOKUP(B921,'Customers (2)'!$A$1:$F$2501,6,0)</f>
        <v>Young</v>
      </c>
      <c r="M921" t="str">
        <f t="shared" si="59"/>
        <v>November</v>
      </c>
      <c r="N921" t="str">
        <f t="shared" si="60"/>
        <v>Tuesday</v>
      </c>
      <c r="O921" t="str">
        <f t="shared" si="61"/>
        <v>00:31:00</v>
      </c>
      <c r="P921">
        <f t="shared" si="62"/>
        <v>0</v>
      </c>
      <c r="Q921" t="str">
        <f>VLOOKUP(B921,'Analysis 1.3'!$AA$1:$AF$1454,5,FALSE)</f>
        <v>One time</v>
      </c>
      <c r="R921" t="str">
        <f>VLOOKUP(B921,'Analysis 1.3'!$AA$1:$AF$1454,6,FALSE)</f>
        <v>Recent</v>
      </c>
      <c r="S921">
        <f>VLOOKUP(B921,'Analysis 1.3'!$AA$1:$AF$1454,4,FALSE)</f>
        <v>33.960416666668607</v>
      </c>
    </row>
    <row r="922" spans="1:19" x14ac:dyDescent="0.3">
      <c r="A922">
        <v>37737</v>
      </c>
      <c r="B922">
        <v>744</v>
      </c>
      <c r="C922" s="1" t="s">
        <v>102</v>
      </c>
      <c r="D922" s="2">
        <v>45223.003472222219</v>
      </c>
      <c r="E922" t="s">
        <v>98</v>
      </c>
      <c r="F922" t="s">
        <v>7</v>
      </c>
      <c r="G922">
        <v>9738</v>
      </c>
      <c r="H922" t="str">
        <f>VLOOKUP(B922,'Customers (2)'!$A$1:$F$2501,2,0)</f>
        <v>Finland</v>
      </c>
      <c r="I922" t="str">
        <f>VLOOKUP(B922,'Customers (2)'!$A$1:$F$2501,3,0)</f>
        <v>M</v>
      </c>
      <c r="J922">
        <f>VLOOKUP(B922,'Customers (2)'!$A$1:$F$2501,4,0)</f>
        <v>33</v>
      </c>
      <c r="K922" t="str">
        <f>VLOOKUP(B922,'Customers (2)'!$A$1:$F$2501,5,0)</f>
        <v>B</v>
      </c>
      <c r="L922" t="str">
        <f>VLOOKUP(B922,'Customers (2)'!$A$1:$F$2501,6,0)</f>
        <v>Young</v>
      </c>
      <c r="M922" t="str">
        <f t="shared" si="59"/>
        <v>October</v>
      </c>
      <c r="N922" t="str">
        <f t="shared" si="60"/>
        <v>Tuesday</v>
      </c>
      <c r="O922" t="str">
        <f t="shared" si="61"/>
        <v>00:05:00</v>
      </c>
      <c r="P922">
        <f t="shared" si="62"/>
        <v>0</v>
      </c>
      <c r="Q922" t="str">
        <f>VLOOKUP(B922,'Analysis 1.3'!$AA$1:$AF$1454,5,FALSE)</f>
        <v>Repeat</v>
      </c>
      <c r="R922" t="str">
        <f>VLOOKUP(B922,'Analysis 1.3'!$AA$1:$AF$1454,6,FALSE)</f>
        <v>Recent</v>
      </c>
      <c r="S922">
        <f>VLOOKUP(B922,'Analysis 1.3'!$AA$1:$AF$1454,4,FALSE)</f>
        <v>13.986805555556202</v>
      </c>
    </row>
    <row r="923" spans="1:19" x14ac:dyDescent="0.3">
      <c r="A923">
        <v>737066</v>
      </c>
      <c r="B923">
        <v>744</v>
      </c>
      <c r="C923" s="1" t="s">
        <v>102</v>
      </c>
      <c r="D923" s="3">
        <v>44978.013888888891</v>
      </c>
      <c r="E923" t="s">
        <v>96</v>
      </c>
      <c r="F923" t="s">
        <v>43</v>
      </c>
      <c r="G923">
        <v>9597</v>
      </c>
      <c r="H923" t="str">
        <f>VLOOKUP(B923,'Customers (2)'!$A$1:$F$2501,2,0)</f>
        <v>Finland</v>
      </c>
      <c r="I923" t="str">
        <f>VLOOKUP(B923,'Customers (2)'!$A$1:$F$2501,3,0)</f>
        <v>M</v>
      </c>
      <c r="J923">
        <f>VLOOKUP(B923,'Customers (2)'!$A$1:$F$2501,4,0)</f>
        <v>33</v>
      </c>
      <c r="K923" t="str">
        <f>VLOOKUP(B923,'Customers (2)'!$A$1:$F$2501,5,0)</f>
        <v>B</v>
      </c>
      <c r="L923" t="str">
        <f>VLOOKUP(B923,'Customers (2)'!$A$1:$F$2501,6,0)</f>
        <v>Young</v>
      </c>
      <c r="M923" t="str">
        <f t="shared" si="59"/>
        <v>February</v>
      </c>
      <c r="N923" t="str">
        <f t="shared" si="60"/>
        <v>Tuesday</v>
      </c>
      <c r="O923" t="str">
        <f t="shared" si="61"/>
        <v>00:20:00</v>
      </c>
      <c r="P923">
        <f t="shared" si="62"/>
        <v>0</v>
      </c>
      <c r="Q923" t="str">
        <f>VLOOKUP(B923,'Analysis 1.3'!$AA$1:$AF$1454,5,FALSE)</f>
        <v>Repeat</v>
      </c>
      <c r="R923" t="str">
        <f>VLOOKUP(B923,'Analysis 1.3'!$AA$1:$AF$1454,6,FALSE)</f>
        <v>Recent</v>
      </c>
      <c r="S923">
        <f>VLOOKUP(B923,'Analysis 1.3'!$AA$1:$AF$1454,4,FALSE)</f>
        <v>13.986805555556202</v>
      </c>
    </row>
    <row r="924" spans="1:19" x14ac:dyDescent="0.3">
      <c r="A924">
        <v>1014724</v>
      </c>
      <c r="B924">
        <v>744</v>
      </c>
      <c r="C924" s="1" t="s">
        <v>102</v>
      </c>
      <c r="D924" s="3">
        <v>45277.995138888888</v>
      </c>
      <c r="E924" t="s">
        <v>96</v>
      </c>
      <c r="F924" t="s">
        <v>51</v>
      </c>
      <c r="G924">
        <v>231</v>
      </c>
      <c r="H924" t="str">
        <f>VLOOKUP(B924,'Customers (2)'!$A$1:$F$2501,2,0)</f>
        <v>Finland</v>
      </c>
      <c r="I924" t="str">
        <f>VLOOKUP(B924,'Customers (2)'!$A$1:$F$2501,3,0)</f>
        <v>M</v>
      </c>
      <c r="J924">
        <f>VLOOKUP(B924,'Customers (2)'!$A$1:$F$2501,4,0)</f>
        <v>33</v>
      </c>
      <c r="K924" t="str">
        <f>VLOOKUP(B924,'Customers (2)'!$A$1:$F$2501,5,0)</f>
        <v>B</v>
      </c>
      <c r="L924" t="str">
        <f>VLOOKUP(B924,'Customers (2)'!$A$1:$F$2501,6,0)</f>
        <v>Young</v>
      </c>
      <c r="M924" t="str">
        <f t="shared" si="59"/>
        <v>December</v>
      </c>
      <c r="N924" t="str">
        <f t="shared" si="60"/>
        <v>Sunday</v>
      </c>
      <c r="O924" t="str">
        <f t="shared" si="61"/>
        <v>23:53:00</v>
      </c>
      <c r="P924">
        <f t="shared" si="62"/>
        <v>23</v>
      </c>
      <c r="Q924" t="str">
        <f>VLOOKUP(B924,'Analysis 1.3'!$AA$1:$AF$1454,5,FALSE)</f>
        <v>Repeat</v>
      </c>
      <c r="R924" t="str">
        <f>VLOOKUP(B924,'Analysis 1.3'!$AA$1:$AF$1454,6,FALSE)</f>
        <v>Recent</v>
      </c>
      <c r="S924">
        <f>VLOOKUP(B924,'Analysis 1.3'!$AA$1:$AF$1454,4,FALSE)</f>
        <v>13.986805555556202</v>
      </c>
    </row>
    <row r="925" spans="1:19" x14ac:dyDescent="0.3">
      <c r="A925">
        <v>1130380</v>
      </c>
      <c r="B925">
        <v>745</v>
      </c>
      <c r="C925" s="1" t="s">
        <v>101</v>
      </c>
      <c r="D925" s="3">
        <v>45250.954861111109</v>
      </c>
      <c r="E925" t="s">
        <v>98</v>
      </c>
      <c r="F925" t="s">
        <v>34</v>
      </c>
      <c r="G925">
        <v>7425</v>
      </c>
      <c r="H925" t="str">
        <f>VLOOKUP(B925,'Customers (2)'!$A$1:$F$2501,2,0)</f>
        <v>Australia</v>
      </c>
      <c r="I925" t="str">
        <f>VLOOKUP(B925,'Customers (2)'!$A$1:$F$2501,3,0)</f>
        <v>M</v>
      </c>
      <c r="J925">
        <f>VLOOKUP(B925,'Customers (2)'!$A$1:$F$2501,4,0)</f>
        <v>27</v>
      </c>
      <c r="K925" t="str">
        <f>VLOOKUP(B925,'Customers (2)'!$A$1:$F$2501,5,0)</f>
        <v>B</v>
      </c>
      <c r="L925" t="str">
        <f>VLOOKUP(B925,'Customers (2)'!$A$1:$F$2501,6,0)</f>
        <v>Young</v>
      </c>
      <c r="M925" t="str">
        <f t="shared" si="59"/>
        <v>November</v>
      </c>
      <c r="N925" t="str">
        <f t="shared" si="60"/>
        <v>Monday</v>
      </c>
      <c r="O925" t="str">
        <f t="shared" si="61"/>
        <v>22:55:00</v>
      </c>
      <c r="P925">
        <f t="shared" si="62"/>
        <v>22</v>
      </c>
      <c r="Q925" t="str">
        <f>VLOOKUP(B925,'Analysis 1.3'!$AA$1:$AF$1454,5,FALSE)</f>
        <v>One time</v>
      </c>
      <c r="R925" t="str">
        <f>VLOOKUP(B925,'Analysis 1.3'!$AA$1:$AF$1454,6,FALSE)</f>
        <v>Recent</v>
      </c>
      <c r="S925">
        <f>VLOOKUP(B925,'Analysis 1.3'!$AA$1:$AF$1454,4,FALSE)</f>
        <v>41.027083333334303</v>
      </c>
    </row>
    <row r="926" spans="1:19" x14ac:dyDescent="0.3">
      <c r="A926">
        <v>888702</v>
      </c>
      <c r="B926">
        <v>746</v>
      </c>
      <c r="C926" s="1" t="s">
        <v>99</v>
      </c>
      <c r="D926" s="3">
        <v>45188.036111111112</v>
      </c>
      <c r="E926" t="s">
        <v>97</v>
      </c>
      <c r="F926" t="s">
        <v>14</v>
      </c>
      <c r="G926">
        <v>98</v>
      </c>
      <c r="H926" t="str">
        <f>VLOOKUP(B926,'Customers (2)'!$A$1:$F$2501,2,0)</f>
        <v>USA</v>
      </c>
      <c r="I926" t="str">
        <f>VLOOKUP(B926,'Customers (2)'!$A$1:$F$2501,3,0)</f>
        <v>F</v>
      </c>
      <c r="J926">
        <f>VLOOKUP(B926,'Customers (2)'!$A$1:$F$2501,4,0)</f>
        <v>75</v>
      </c>
      <c r="K926" t="str">
        <f>VLOOKUP(B926,'Customers (2)'!$A$1:$F$2501,5,0)</f>
        <v>B</v>
      </c>
      <c r="L926" t="str">
        <f>VLOOKUP(B926,'Customers (2)'!$A$1:$F$2501,6,0)</f>
        <v>Senior</v>
      </c>
      <c r="M926" t="str">
        <f t="shared" si="59"/>
        <v>September</v>
      </c>
      <c r="N926" t="str">
        <f t="shared" si="60"/>
        <v>Tuesday</v>
      </c>
      <c r="O926" t="str">
        <f t="shared" si="61"/>
        <v>00:52:00</v>
      </c>
      <c r="P926">
        <f t="shared" si="62"/>
        <v>0</v>
      </c>
      <c r="Q926" t="str">
        <f>VLOOKUP(B926,'Analysis 1.3'!$AA$1:$AF$1454,5,FALSE)</f>
        <v>Repeat</v>
      </c>
      <c r="R926" t="str">
        <f>VLOOKUP(B926,'Analysis 1.3'!$AA$1:$AF$1454,6,FALSE)</f>
        <v>Passive</v>
      </c>
      <c r="S926">
        <f>VLOOKUP(B926,'Analysis 1.3'!$AA$1:$AF$1454,4,FALSE)</f>
        <v>103.94583333333139</v>
      </c>
    </row>
    <row r="927" spans="1:19" x14ac:dyDescent="0.3">
      <c r="A927">
        <v>1500373</v>
      </c>
      <c r="B927">
        <v>746</v>
      </c>
      <c r="C927" s="1" t="s">
        <v>99</v>
      </c>
      <c r="D927" s="3">
        <v>45035.951388888891</v>
      </c>
      <c r="E927" t="s">
        <v>191</v>
      </c>
      <c r="F927" t="s">
        <v>78</v>
      </c>
      <c r="G927">
        <v>1017</v>
      </c>
      <c r="H927" t="str">
        <f>VLOOKUP(B927,'Customers (2)'!$A$1:$F$2501,2,0)</f>
        <v>USA</v>
      </c>
      <c r="I927" t="str">
        <f>VLOOKUP(B927,'Customers (2)'!$A$1:$F$2501,3,0)</f>
        <v>F</v>
      </c>
      <c r="J927">
        <f>VLOOKUP(B927,'Customers (2)'!$A$1:$F$2501,4,0)</f>
        <v>75</v>
      </c>
      <c r="K927" t="str">
        <f>VLOOKUP(B927,'Customers (2)'!$A$1:$F$2501,5,0)</f>
        <v>B</v>
      </c>
      <c r="L927" t="str">
        <f>VLOOKUP(B927,'Customers (2)'!$A$1:$F$2501,6,0)</f>
        <v>Senior</v>
      </c>
      <c r="M927" t="str">
        <f t="shared" si="59"/>
        <v>April</v>
      </c>
      <c r="N927" t="str">
        <f t="shared" si="60"/>
        <v>Wednesday</v>
      </c>
      <c r="O927" t="str">
        <f t="shared" si="61"/>
        <v>22:50:00</v>
      </c>
      <c r="P927">
        <f t="shared" si="62"/>
        <v>22</v>
      </c>
      <c r="Q927" t="str">
        <f>VLOOKUP(B927,'Analysis 1.3'!$AA$1:$AF$1454,5,FALSE)</f>
        <v>Repeat</v>
      </c>
      <c r="R927" t="str">
        <f>VLOOKUP(B927,'Analysis 1.3'!$AA$1:$AF$1454,6,FALSE)</f>
        <v>Passive</v>
      </c>
      <c r="S927">
        <f>VLOOKUP(B927,'Analysis 1.3'!$AA$1:$AF$1454,4,FALSE)</f>
        <v>103.94583333333139</v>
      </c>
    </row>
    <row r="928" spans="1:19" x14ac:dyDescent="0.3">
      <c r="A928">
        <v>1234702</v>
      </c>
      <c r="B928">
        <v>747</v>
      </c>
      <c r="C928" s="1" t="s">
        <v>107</v>
      </c>
      <c r="D928" s="3">
        <v>45202.008333333331</v>
      </c>
      <c r="E928" t="s">
        <v>96</v>
      </c>
      <c r="F928" t="s">
        <v>64</v>
      </c>
      <c r="G928">
        <v>8157</v>
      </c>
      <c r="H928" t="str">
        <f>VLOOKUP(B928,'Customers (2)'!$A$1:$F$2501,2,0)</f>
        <v>Italy</v>
      </c>
      <c r="I928" t="str">
        <f>VLOOKUP(B928,'Customers (2)'!$A$1:$F$2501,3,0)</f>
        <v>F</v>
      </c>
      <c r="J928">
        <f>VLOOKUP(B928,'Customers (2)'!$A$1:$F$2501,4,0)</f>
        <v>64</v>
      </c>
      <c r="K928" t="str">
        <f>VLOOKUP(B928,'Customers (2)'!$A$1:$F$2501,5,0)</f>
        <v>B</v>
      </c>
      <c r="L928" t="str">
        <f>VLOOKUP(B928,'Customers (2)'!$A$1:$F$2501,6,0)</f>
        <v>Senior</v>
      </c>
      <c r="M928" t="str">
        <f t="shared" si="59"/>
        <v>October</v>
      </c>
      <c r="N928" t="str">
        <f t="shared" si="60"/>
        <v>Tuesday</v>
      </c>
      <c r="O928" t="str">
        <f t="shared" si="61"/>
        <v>00:12:00</v>
      </c>
      <c r="P928">
        <f t="shared" si="62"/>
        <v>0</v>
      </c>
      <c r="Q928" t="str">
        <f>VLOOKUP(B928,'Analysis 1.3'!$AA$1:$AF$1454,5,FALSE)</f>
        <v>One time</v>
      </c>
      <c r="R928" t="str">
        <f>VLOOKUP(B928,'Analysis 1.3'!$AA$1:$AF$1454,6,FALSE)</f>
        <v>Passive</v>
      </c>
      <c r="S928">
        <f>VLOOKUP(B928,'Analysis 1.3'!$AA$1:$AF$1454,4,FALSE)</f>
        <v>89.973611111112405</v>
      </c>
    </row>
    <row r="929" spans="1:19" x14ac:dyDescent="0.3">
      <c r="A929">
        <v>80630</v>
      </c>
      <c r="B929">
        <v>748</v>
      </c>
      <c r="C929" s="1" t="s">
        <v>99</v>
      </c>
      <c r="D929" s="2">
        <v>45059.980555555558</v>
      </c>
      <c r="E929" t="s">
        <v>191</v>
      </c>
      <c r="F929" t="s">
        <v>61</v>
      </c>
      <c r="G929">
        <v>62</v>
      </c>
      <c r="H929" t="str">
        <f>VLOOKUP(B929,'Customers (2)'!$A$1:$F$2501,2,0)</f>
        <v>USA</v>
      </c>
      <c r="I929" t="str">
        <f>VLOOKUP(B929,'Customers (2)'!$A$1:$F$2501,3,0)</f>
        <v>F</v>
      </c>
      <c r="J929">
        <f>VLOOKUP(B929,'Customers (2)'!$A$1:$F$2501,4,0)</f>
        <v>40</v>
      </c>
      <c r="K929" t="str">
        <f>VLOOKUP(B929,'Customers (2)'!$A$1:$F$2501,5,0)</f>
        <v>B</v>
      </c>
      <c r="L929" t="str">
        <f>VLOOKUP(B929,'Customers (2)'!$A$1:$F$2501,6,0)</f>
        <v>Middle</v>
      </c>
      <c r="M929" t="str">
        <f t="shared" si="59"/>
        <v>May</v>
      </c>
      <c r="N929" t="str">
        <f t="shared" si="60"/>
        <v>Saturday</v>
      </c>
      <c r="O929" t="str">
        <f t="shared" si="61"/>
        <v>23:32:00</v>
      </c>
      <c r="P929">
        <f t="shared" si="62"/>
        <v>23</v>
      </c>
      <c r="Q929" t="str">
        <f>VLOOKUP(B929,'Analysis 1.3'!$AA$1:$AF$1454,5,FALSE)</f>
        <v>Repeat</v>
      </c>
      <c r="R929" t="str">
        <f>VLOOKUP(B929,'Analysis 1.3'!$AA$1:$AF$1454,6,FALSE)</f>
        <v>Lost</v>
      </c>
      <c r="S929">
        <f>VLOOKUP(B929,'Analysis 1.3'!$AA$1:$AF$1454,4,FALSE)</f>
        <v>232.00138888888614</v>
      </c>
    </row>
    <row r="930" spans="1:19" x14ac:dyDescent="0.3">
      <c r="A930">
        <v>719899</v>
      </c>
      <c r="B930">
        <v>748</v>
      </c>
      <c r="C930" s="1" t="s">
        <v>99</v>
      </c>
      <c r="D930" s="3">
        <v>44993.978472222225</v>
      </c>
      <c r="E930" t="s">
        <v>97</v>
      </c>
      <c r="F930" t="s">
        <v>66</v>
      </c>
      <c r="G930">
        <v>2445</v>
      </c>
      <c r="H930" t="str">
        <f>VLOOKUP(B930,'Customers (2)'!$A$1:$F$2501,2,0)</f>
        <v>USA</v>
      </c>
      <c r="I930" t="str">
        <f>VLOOKUP(B930,'Customers (2)'!$A$1:$F$2501,3,0)</f>
        <v>F</v>
      </c>
      <c r="J930">
        <f>VLOOKUP(B930,'Customers (2)'!$A$1:$F$2501,4,0)</f>
        <v>40</v>
      </c>
      <c r="K930" t="str">
        <f>VLOOKUP(B930,'Customers (2)'!$A$1:$F$2501,5,0)</f>
        <v>B</v>
      </c>
      <c r="L930" t="str">
        <f>VLOOKUP(B930,'Customers (2)'!$A$1:$F$2501,6,0)</f>
        <v>Middle</v>
      </c>
      <c r="M930" t="str">
        <f t="shared" si="59"/>
        <v>March</v>
      </c>
      <c r="N930" t="str">
        <f t="shared" si="60"/>
        <v>Wednesday</v>
      </c>
      <c r="O930" t="str">
        <f t="shared" si="61"/>
        <v>23:29:00</v>
      </c>
      <c r="P930">
        <f t="shared" si="62"/>
        <v>23</v>
      </c>
      <c r="Q930" t="str">
        <f>VLOOKUP(B930,'Analysis 1.3'!$AA$1:$AF$1454,5,FALSE)</f>
        <v>Repeat</v>
      </c>
      <c r="R930" t="str">
        <f>VLOOKUP(B930,'Analysis 1.3'!$AA$1:$AF$1454,6,FALSE)</f>
        <v>Lost</v>
      </c>
      <c r="S930">
        <f>VLOOKUP(B930,'Analysis 1.3'!$AA$1:$AF$1454,4,FALSE)</f>
        <v>232.00138888888614</v>
      </c>
    </row>
    <row r="931" spans="1:19" x14ac:dyDescent="0.3">
      <c r="A931">
        <v>1252899</v>
      </c>
      <c r="B931">
        <v>749</v>
      </c>
      <c r="C931" s="1" t="s">
        <v>106</v>
      </c>
      <c r="D931" s="3">
        <v>45261.070138888892</v>
      </c>
      <c r="E931" t="s">
        <v>97</v>
      </c>
      <c r="F931" t="s">
        <v>71</v>
      </c>
      <c r="G931">
        <v>3812</v>
      </c>
      <c r="H931" t="str">
        <f>VLOOKUP(B931,'Customers (2)'!$A$1:$F$2501,2,0)</f>
        <v>Singapore</v>
      </c>
      <c r="I931" t="str">
        <f>VLOOKUP(B931,'Customers (2)'!$A$1:$F$2501,3,0)</f>
        <v>F</v>
      </c>
      <c r="J931">
        <f>VLOOKUP(B931,'Customers (2)'!$A$1:$F$2501,4,0)</f>
        <v>82</v>
      </c>
      <c r="K931" t="str">
        <f>VLOOKUP(B931,'Customers (2)'!$A$1:$F$2501,5,0)</f>
        <v>B</v>
      </c>
      <c r="L931" t="str">
        <f>VLOOKUP(B931,'Customers (2)'!$A$1:$F$2501,6,0)</f>
        <v>Senior</v>
      </c>
      <c r="M931" t="str">
        <f t="shared" si="59"/>
        <v>December</v>
      </c>
      <c r="N931" t="str">
        <f t="shared" si="60"/>
        <v>Friday</v>
      </c>
      <c r="O931" t="str">
        <f t="shared" si="61"/>
        <v>01:41:00</v>
      </c>
      <c r="P931">
        <f t="shared" si="62"/>
        <v>1</v>
      </c>
      <c r="Q931" t="str">
        <f>VLOOKUP(B931,'Analysis 1.3'!$AA$1:$AF$1454,5,FALSE)</f>
        <v>Repeat</v>
      </c>
      <c r="R931" t="str">
        <f>VLOOKUP(B931,'Analysis 1.3'!$AA$1:$AF$1454,6,FALSE)</f>
        <v>Recent</v>
      </c>
      <c r="S931">
        <f>VLOOKUP(B931,'Analysis 1.3'!$AA$1:$AF$1454,4,FALSE)</f>
        <v>30.911805555551837</v>
      </c>
    </row>
    <row r="932" spans="1:19" x14ac:dyDescent="0.3">
      <c r="A932">
        <v>1405341</v>
      </c>
      <c r="B932">
        <v>749</v>
      </c>
      <c r="C932" s="1" t="s">
        <v>106</v>
      </c>
      <c r="D932" s="3">
        <v>45115.061111111114</v>
      </c>
      <c r="E932" t="s">
        <v>98</v>
      </c>
      <c r="F932" t="s">
        <v>91</v>
      </c>
      <c r="G932">
        <v>1177</v>
      </c>
      <c r="H932" t="str">
        <f>VLOOKUP(B932,'Customers (2)'!$A$1:$F$2501,2,0)</f>
        <v>Singapore</v>
      </c>
      <c r="I932" t="str">
        <f>VLOOKUP(B932,'Customers (2)'!$A$1:$F$2501,3,0)</f>
        <v>F</v>
      </c>
      <c r="J932">
        <f>VLOOKUP(B932,'Customers (2)'!$A$1:$F$2501,4,0)</f>
        <v>82</v>
      </c>
      <c r="K932" t="str">
        <f>VLOOKUP(B932,'Customers (2)'!$A$1:$F$2501,5,0)</f>
        <v>B</v>
      </c>
      <c r="L932" t="str">
        <f>VLOOKUP(B932,'Customers (2)'!$A$1:$F$2501,6,0)</f>
        <v>Senior</v>
      </c>
      <c r="M932" t="str">
        <f t="shared" si="59"/>
        <v>July</v>
      </c>
      <c r="N932" t="str">
        <f t="shared" si="60"/>
        <v>Saturday</v>
      </c>
      <c r="O932" t="str">
        <f t="shared" si="61"/>
        <v>01:28:00</v>
      </c>
      <c r="P932">
        <f t="shared" si="62"/>
        <v>1</v>
      </c>
      <c r="Q932" t="str">
        <f>VLOOKUP(B932,'Analysis 1.3'!$AA$1:$AF$1454,5,FALSE)</f>
        <v>Repeat</v>
      </c>
      <c r="R932" t="str">
        <f>VLOOKUP(B932,'Analysis 1.3'!$AA$1:$AF$1454,6,FALSE)</f>
        <v>Recent</v>
      </c>
      <c r="S932">
        <f>VLOOKUP(B932,'Analysis 1.3'!$AA$1:$AF$1454,4,FALSE)</f>
        <v>30.911805555551837</v>
      </c>
    </row>
    <row r="933" spans="1:19" x14ac:dyDescent="0.3">
      <c r="A933">
        <v>1005091</v>
      </c>
      <c r="B933">
        <v>750</v>
      </c>
      <c r="C933" s="1" t="s">
        <v>102</v>
      </c>
      <c r="D933" s="3">
        <v>45014.97152777778</v>
      </c>
      <c r="E933" t="s">
        <v>97</v>
      </c>
      <c r="F933" t="s">
        <v>27</v>
      </c>
      <c r="G933">
        <v>6680</v>
      </c>
      <c r="H933" t="str">
        <f>VLOOKUP(B933,'Customers (2)'!$A$1:$F$2501,2,0)</f>
        <v>Finland</v>
      </c>
      <c r="I933" t="str">
        <f>VLOOKUP(B933,'Customers (2)'!$A$1:$F$2501,3,0)</f>
        <v>M</v>
      </c>
      <c r="J933">
        <f>VLOOKUP(B933,'Customers (2)'!$A$1:$F$2501,4,0)</f>
        <v>40</v>
      </c>
      <c r="K933" t="str">
        <f>VLOOKUP(B933,'Customers (2)'!$A$1:$F$2501,5,0)</f>
        <v>B</v>
      </c>
      <c r="L933" t="str">
        <f>VLOOKUP(B933,'Customers (2)'!$A$1:$F$2501,6,0)</f>
        <v>Middle</v>
      </c>
      <c r="M933" t="str">
        <f t="shared" si="59"/>
        <v>March</v>
      </c>
      <c r="N933" t="str">
        <f t="shared" si="60"/>
        <v>Wednesday</v>
      </c>
      <c r="O933" t="str">
        <f t="shared" si="61"/>
        <v>23:19:00</v>
      </c>
      <c r="P933">
        <f t="shared" si="62"/>
        <v>23</v>
      </c>
      <c r="Q933" t="str">
        <f>VLOOKUP(B933,'Analysis 1.3'!$AA$1:$AF$1454,5,FALSE)</f>
        <v>One time</v>
      </c>
      <c r="R933" t="str">
        <f>VLOOKUP(B933,'Analysis 1.3'!$AA$1:$AF$1454,6,FALSE)</f>
        <v>Lost</v>
      </c>
      <c r="S933">
        <f>VLOOKUP(B933,'Analysis 1.3'!$AA$1:$AF$1454,4,FALSE)</f>
        <v>277.01041666666424</v>
      </c>
    </row>
    <row r="934" spans="1:19" x14ac:dyDescent="0.3">
      <c r="A934">
        <v>408889</v>
      </c>
      <c r="B934">
        <v>751</v>
      </c>
      <c r="C934" s="1" t="s">
        <v>113</v>
      </c>
      <c r="D934" s="2">
        <v>44977.000694444447</v>
      </c>
      <c r="E934" t="s">
        <v>97</v>
      </c>
      <c r="F934" t="s">
        <v>81</v>
      </c>
      <c r="G934">
        <v>8398</v>
      </c>
      <c r="H934" t="str">
        <f>VLOOKUP(B934,'Customers (2)'!$A$1:$F$2501,2,0)</f>
        <v>India</v>
      </c>
      <c r="I934" t="str">
        <f>VLOOKUP(B934,'Customers (2)'!$A$1:$F$2501,3,0)</f>
        <v>M</v>
      </c>
      <c r="J934">
        <f>VLOOKUP(B934,'Customers (2)'!$A$1:$F$2501,4,0)</f>
        <v>82</v>
      </c>
      <c r="K934" t="str">
        <f>VLOOKUP(B934,'Customers (2)'!$A$1:$F$2501,5,0)</f>
        <v>B</v>
      </c>
      <c r="L934" t="str">
        <f>VLOOKUP(B934,'Customers (2)'!$A$1:$F$2501,6,0)</f>
        <v>Senior</v>
      </c>
      <c r="M934" t="str">
        <f t="shared" si="59"/>
        <v>February</v>
      </c>
      <c r="N934" t="str">
        <f t="shared" si="60"/>
        <v>Monday</v>
      </c>
      <c r="O934" t="str">
        <f t="shared" si="61"/>
        <v>00:01:00</v>
      </c>
      <c r="P934">
        <f t="shared" si="62"/>
        <v>0</v>
      </c>
      <c r="Q934" t="str">
        <f>VLOOKUP(B934,'Analysis 1.3'!$AA$1:$AF$1454,5,FALSE)</f>
        <v>One time</v>
      </c>
      <c r="R934" t="str">
        <f>VLOOKUP(B934,'Analysis 1.3'!$AA$1:$AF$1454,6,FALSE)</f>
        <v>Lost</v>
      </c>
      <c r="S934">
        <f>VLOOKUP(B934,'Analysis 1.3'!$AA$1:$AF$1454,4,FALSE)</f>
        <v>314.98124999999709</v>
      </c>
    </row>
    <row r="935" spans="1:19" x14ac:dyDescent="0.3">
      <c r="A935">
        <v>224155</v>
      </c>
      <c r="B935">
        <v>753</v>
      </c>
      <c r="C935" s="1" t="s">
        <v>99</v>
      </c>
      <c r="D935" s="2">
        <v>45212</v>
      </c>
      <c r="E935" t="s">
        <v>97</v>
      </c>
      <c r="F935" t="s">
        <v>30</v>
      </c>
      <c r="G935">
        <v>4988</v>
      </c>
      <c r="H935" t="str">
        <f>VLOOKUP(B935,'Customers (2)'!$A$1:$F$2501,2,0)</f>
        <v>USA</v>
      </c>
      <c r="I935" t="str">
        <f>VLOOKUP(B935,'Customers (2)'!$A$1:$F$2501,3,0)</f>
        <v>M</v>
      </c>
      <c r="J935">
        <f>VLOOKUP(B935,'Customers (2)'!$A$1:$F$2501,4,0)</f>
        <v>18</v>
      </c>
      <c r="K935" t="str">
        <f>VLOOKUP(B935,'Customers (2)'!$A$1:$F$2501,5,0)</f>
        <v>B</v>
      </c>
      <c r="L935" t="str">
        <f>VLOOKUP(B935,'Customers (2)'!$A$1:$F$2501,6,0)</f>
        <v>Young</v>
      </c>
      <c r="M935" t="str">
        <f t="shared" si="59"/>
        <v>October</v>
      </c>
      <c r="N935" t="str">
        <f t="shared" si="60"/>
        <v>Friday</v>
      </c>
      <c r="O935" t="str">
        <f t="shared" si="61"/>
        <v>00:00:00</v>
      </c>
      <c r="P935">
        <f t="shared" si="62"/>
        <v>0</v>
      </c>
      <c r="Q935" t="str">
        <f>VLOOKUP(B935,'Analysis 1.3'!$AA$1:$AF$1454,5,FALSE)</f>
        <v>Repeat</v>
      </c>
      <c r="R935" t="str">
        <f>VLOOKUP(B935,'Analysis 1.3'!$AA$1:$AF$1454,6,FALSE)</f>
        <v>Recent</v>
      </c>
      <c r="S935">
        <f>VLOOKUP(B935,'Analysis 1.3'!$AA$1:$AF$1454,4,FALSE)</f>
        <v>79.981944444443798</v>
      </c>
    </row>
    <row r="936" spans="1:19" x14ac:dyDescent="0.3">
      <c r="A936">
        <v>951047</v>
      </c>
      <c r="B936">
        <v>753</v>
      </c>
      <c r="C936" s="1" t="s">
        <v>99</v>
      </c>
      <c r="D936" s="3">
        <v>44938.989583333336</v>
      </c>
      <c r="E936" t="s">
        <v>191</v>
      </c>
      <c r="F936" t="s">
        <v>27</v>
      </c>
      <c r="G936">
        <v>1714</v>
      </c>
      <c r="H936" t="str">
        <f>VLOOKUP(B936,'Customers (2)'!$A$1:$F$2501,2,0)</f>
        <v>USA</v>
      </c>
      <c r="I936" t="str">
        <f>VLOOKUP(B936,'Customers (2)'!$A$1:$F$2501,3,0)</f>
        <v>M</v>
      </c>
      <c r="J936">
        <f>VLOOKUP(B936,'Customers (2)'!$A$1:$F$2501,4,0)</f>
        <v>18</v>
      </c>
      <c r="K936" t="str">
        <f>VLOOKUP(B936,'Customers (2)'!$A$1:$F$2501,5,0)</f>
        <v>B</v>
      </c>
      <c r="L936" t="str">
        <f>VLOOKUP(B936,'Customers (2)'!$A$1:$F$2501,6,0)</f>
        <v>Young</v>
      </c>
      <c r="M936" t="str">
        <f t="shared" si="59"/>
        <v>January</v>
      </c>
      <c r="N936" t="str">
        <f t="shared" si="60"/>
        <v>Thursday</v>
      </c>
      <c r="O936" t="str">
        <f t="shared" si="61"/>
        <v>23:45:00</v>
      </c>
      <c r="P936">
        <f t="shared" si="62"/>
        <v>23</v>
      </c>
      <c r="Q936" t="str">
        <f>VLOOKUP(B936,'Analysis 1.3'!$AA$1:$AF$1454,5,FALSE)</f>
        <v>Repeat</v>
      </c>
      <c r="R936" t="str">
        <f>VLOOKUP(B936,'Analysis 1.3'!$AA$1:$AF$1454,6,FALSE)</f>
        <v>Recent</v>
      </c>
      <c r="S936">
        <f>VLOOKUP(B936,'Analysis 1.3'!$AA$1:$AF$1454,4,FALSE)</f>
        <v>79.981944444443798</v>
      </c>
    </row>
    <row r="937" spans="1:19" x14ac:dyDescent="0.3">
      <c r="A937">
        <v>1664960</v>
      </c>
      <c r="B937">
        <v>754</v>
      </c>
      <c r="C937" s="1" t="s">
        <v>107</v>
      </c>
      <c r="D937" s="3">
        <v>45070.953472222223</v>
      </c>
      <c r="E937" t="s">
        <v>98</v>
      </c>
      <c r="F937" t="s">
        <v>23</v>
      </c>
      <c r="G937">
        <v>4918</v>
      </c>
      <c r="H937" t="str">
        <f>VLOOKUP(B937,'Customers (2)'!$A$1:$F$2501,2,0)</f>
        <v>Italy</v>
      </c>
      <c r="I937" t="str">
        <f>VLOOKUP(B937,'Customers (2)'!$A$1:$F$2501,3,0)</f>
        <v>F</v>
      </c>
      <c r="J937">
        <f>VLOOKUP(B937,'Customers (2)'!$A$1:$F$2501,4,0)</f>
        <v>58</v>
      </c>
      <c r="K937" t="str">
        <f>VLOOKUP(B937,'Customers (2)'!$A$1:$F$2501,5,0)</f>
        <v>B</v>
      </c>
      <c r="L937" t="str">
        <f>VLOOKUP(B937,'Customers (2)'!$A$1:$F$2501,6,0)</f>
        <v>Middle</v>
      </c>
      <c r="M937" t="str">
        <f t="shared" si="59"/>
        <v>May</v>
      </c>
      <c r="N937" t="str">
        <f t="shared" si="60"/>
        <v>Wednesday</v>
      </c>
      <c r="O937" t="str">
        <f t="shared" si="61"/>
        <v>22:53:00</v>
      </c>
      <c r="P937">
        <f t="shared" si="62"/>
        <v>22</v>
      </c>
      <c r="Q937" t="str">
        <f>VLOOKUP(B937,'Analysis 1.3'!$AA$1:$AF$1454,5,FALSE)</f>
        <v>One time</v>
      </c>
      <c r="R937" t="str">
        <f>VLOOKUP(B937,'Analysis 1.3'!$AA$1:$AF$1454,6,FALSE)</f>
        <v>Lost</v>
      </c>
      <c r="S937">
        <f>VLOOKUP(B937,'Analysis 1.3'!$AA$1:$AF$1454,4,FALSE)</f>
        <v>221.02847222222044</v>
      </c>
    </row>
    <row r="938" spans="1:19" x14ac:dyDescent="0.3">
      <c r="A938">
        <v>1292166</v>
      </c>
      <c r="B938">
        <v>758</v>
      </c>
      <c r="C938" s="1" t="s">
        <v>99</v>
      </c>
      <c r="D938" s="3">
        <v>44974.002083333333</v>
      </c>
      <c r="E938" t="s">
        <v>96</v>
      </c>
      <c r="F938" t="s">
        <v>25</v>
      </c>
      <c r="G938">
        <v>7030</v>
      </c>
      <c r="H938" t="str">
        <f>VLOOKUP(B938,'Customers (2)'!$A$1:$F$2501,2,0)</f>
        <v>USA</v>
      </c>
      <c r="I938" t="str">
        <f>VLOOKUP(B938,'Customers (2)'!$A$1:$F$2501,3,0)</f>
        <v>F</v>
      </c>
      <c r="J938">
        <f>VLOOKUP(B938,'Customers (2)'!$A$1:$F$2501,4,0)</f>
        <v>22</v>
      </c>
      <c r="K938" t="str">
        <f>VLOOKUP(B938,'Customers (2)'!$A$1:$F$2501,5,0)</f>
        <v>B</v>
      </c>
      <c r="L938" t="str">
        <f>VLOOKUP(B938,'Customers (2)'!$A$1:$F$2501,6,0)</f>
        <v>Young</v>
      </c>
      <c r="M938" t="str">
        <f t="shared" si="59"/>
        <v>February</v>
      </c>
      <c r="N938" t="str">
        <f t="shared" si="60"/>
        <v>Friday</v>
      </c>
      <c r="O938" t="str">
        <f t="shared" si="61"/>
        <v>00:03:00</v>
      </c>
      <c r="P938">
        <f t="shared" si="62"/>
        <v>0</v>
      </c>
      <c r="Q938" t="str">
        <f>VLOOKUP(B938,'Analysis 1.3'!$AA$1:$AF$1454,5,FALSE)</f>
        <v>One time</v>
      </c>
      <c r="R938" t="str">
        <f>VLOOKUP(B938,'Analysis 1.3'!$AA$1:$AF$1454,6,FALSE)</f>
        <v>Lost</v>
      </c>
      <c r="S938">
        <f>VLOOKUP(B938,'Analysis 1.3'!$AA$1:$AF$1454,4,FALSE)</f>
        <v>317.97986111111095</v>
      </c>
    </row>
    <row r="939" spans="1:19" x14ac:dyDescent="0.3">
      <c r="A939">
        <v>788263</v>
      </c>
      <c r="B939">
        <v>759</v>
      </c>
      <c r="C939" s="1" t="s">
        <v>99</v>
      </c>
      <c r="D939" s="3">
        <v>44934.044444444444</v>
      </c>
      <c r="E939" t="s">
        <v>97</v>
      </c>
      <c r="F939" t="s">
        <v>70</v>
      </c>
      <c r="G939">
        <v>8883</v>
      </c>
      <c r="H939" t="str">
        <f>VLOOKUP(B939,'Customers (2)'!$A$1:$F$2501,2,0)</f>
        <v>USA</v>
      </c>
      <c r="I939" t="str">
        <f>VLOOKUP(B939,'Customers (2)'!$A$1:$F$2501,3,0)</f>
        <v>M</v>
      </c>
      <c r="J939">
        <f>VLOOKUP(B939,'Customers (2)'!$A$1:$F$2501,4,0)</f>
        <v>19</v>
      </c>
      <c r="K939" t="str">
        <f>VLOOKUP(B939,'Customers (2)'!$A$1:$F$2501,5,0)</f>
        <v>B</v>
      </c>
      <c r="L939" t="str">
        <f>VLOOKUP(B939,'Customers (2)'!$A$1:$F$2501,6,0)</f>
        <v>Young</v>
      </c>
      <c r="M939" t="str">
        <f t="shared" si="59"/>
        <v>January</v>
      </c>
      <c r="N939" t="str">
        <f t="shared" si="60"/>
        <v>Sunday</v>
      </c>
      <c r="O939" t="str">
        <f t="shared" si="61"/>
        <v>01:04:00</v>
      </c>
      <c r="P939">
        <f t="shared" si="62"/>
        <v>1</v>
      </c>
      <c r="Q939" t="str">
        <f>VLOOKUP(B939,'Analysis 1.3'!$AA$1:$AF$1454,5,FALSE)</f>
        <v>Repeat</v>
      </c>
      <c r="R939" t="str">
        <f>VLOOKUP(B939,'Analysis 1.3'!$AA$1:$AF$1454,6,FALSE)</f>
        <v>Recent</v>
      </c>
      <c r="S939">
        <f>VLOOKUP(B939,'Analysis 1.3'!$AA$1:$AF$1454,4,FALSE)</f>
        <v>65.930555555554747</v>
      </c>
    </row>
    <row r="940" spans="1:19" x14ac:dyDescent="0.3">
      <c r="A940">
        <v>964231</v>
      </c>
      <c r="B940">
        <v>759</v>
      </c>
      <c r="C940" s="1" t="s">
        <v>99</v>
      </c>
      <c r="D940" s="3">
        <v>45226.051388888889</v>
      </c>
      <c r="E940" t="s">
        <v>98</v>
      </c>
      <c r="F940" t="s">
        <v>69</v>
      </c>
      <c r="G940">
        <v>6583</v>
      </c>
      <c r="H940" t="str">
        <f>VLOOKUP(B940,'Customers (2)'!$A$1:$F$2501,2,0)</f>
        <v>USA</v>
      </c>
      <c r="I940" t="str">
        <f>VLOOKUP(B940,'Customers (2)'!$A$1:$F$2501,3,0)</f>
        <v>M</v>
      </c>
      <c r="J940">
        <f>VLOOKUP(B940,'Customers (2)'!$A$1:$F$2501,4,0)</f>
        <v>19</v>
      </c>
      <c r="K940" t="str">
        <f>VLOOKUP(B940,'Customers (2)'!$A$1:$F$2501,5,0)</f>
        <v>B</v>
      </c>
      <c r="L940" t="str">
        <f>VLOOKUP(B940,'Customers (2)'!$A$1:$F$2501,6,0)</f>
        <v>Young</v>
      </c>
      <c r="M940" t="str">
        <f t="shared" si="59"/>
        <v>October</v>
      </c>
      <c r="N940" t="str">
        <f t="shared" si="60"/>
        <v>Friday</v>
      </c>
      <c r="O940" t="str">
        <f t="shared" si="61"/>
        <v>01:14:00</v>
      </c>
      <c r="P940">
        <f t="shared" si="62"/>
        <v>1</v>
      </c>
      <c r="Q940" t="str">
        <f>VLOOKUP(B940,'Analysis 1.3'!$AA$1:$AF$1454,5,FALSE)</f>
        <v>Repeat</v>
      </c>
      <c r="R940" t="str">
        <f>VLOOKUP(B940,'Analysis 1.3'!$AA$1:$AF$1454,6,FALSE)</f>
        <v>Recent</v>
      </c>
      <c r="S940">
        <f>VLOOKUP(B940,'Analysis 1.3'!$AA$1:$AF$1454,4,FALSE)</f>
        <v>65.930555555554747</v>
      </c>
    </row>
    <row r="941" spans="1:19" x14ac:dyDescent="0.3">
      <c r="A941">
        <v>1140100</v>
      </c>
      <c r="B941">
        <v>759</v>
      </c>
      <c r="C941" s="1" t="s">
        <v>99</v>
      </c>
      <c r="D941" s="3">
        <v>45084.044444444444</v>
      </c>
      <c r="E941" t="s">
        <v>98</v>
      </c>
      <c r="F941" t="s">
        <v>24</v>
      </c>
      <c r="G941">
        <v>6772</v>
      </c>
      <c r="H941" t="str">
        <f>VLOOKUP(B941,'Customers (2)'!$A$1:$F$2501,2,0)</f>
        <v>USA</v>
      </c>
      <c r="I941" t="str">
        <f>VLOOKUP(B941,'Customers (2)'!$A$1:$F$2501,3,0)</f>
        <v>M</v>
      </c>
      <c r="J941">
        <f>VLOOKUP(B941,'Customers (2)'!$A$1:$F$2501,4,0)</f>
        <v>19</v>
      </c>
      <c r="K941" t="str">
        <f>VLOOKUP(B941,'Customers (2)'!$A$1:$F$2501,5,0)</f>
        <v>B</v>
      </c>
      <c r="L941" t="str">
        <f>VLOOKUP(B941,'Customers (2)'!$A$1:$F$2501,6,0)</f>
        <v>Young</v>
      </c>
      <c r="M941" t="str">
        <f t="shared" si="59"/>
        <v>June</v>
      </c>
      <c r="N941" t="str">
        <f t="shared" si="60"/>
        <v>Wednesday</v>
      </c>
      <c r="O941" t="str">
        <f t="shared" si="61"/>
        <v>01:04:00</v>
      </c>
      <c r="P941">
        <f t="shared" si="62"/>
        <v>1</v>
      </c>
      <c r="Q941" t="str">
        <f>VLOOKUP(B941,'Analysis 1.3'!$AA$1:$AF$1454,5,FALSE)</f>
        <v>Repeat</v>
      </c>
      <c r="R941" t="str">
        <f>VLOOKUP(B941,'Analysis 1.3'!$AA$1:$AF$1454,6,FALSE)</f>
        <v>Recent</v>
      </c>
      <c r="S941">
        <f>VLOOKUP(B941,'Analysis 1.3'!$AA$1:$AF$1454,4,FALSE)</f>
        <v>65.930555555554747</v>
      </c>
    </row>
    <row r="942" spans="1:19" x14ac:dyDescent="0.3">
      <c r="A942">
        <v>522201</v>
      </c>
      <c r="B942">
        <v>760</v>
      </c>
      <c r="C942" s="1" t="s">
        <v>113</v>
      </c>
      <c r="D942" s="2">
        <v>45240.990277777775</v>
      </c>
      <c r="E942" t="s">
        <v>96</v>
      </c>
      <c r="F942" t="s">
        <v>24</v>
      </c>
      <c r="G942">
        <v>9296</v>
      </c>
      <c r="H942" t="str">
        <f>VLOOKUP(B942,'Customers (2)'!$A$1:$F$2501,2,0)</f>
        <v>India</v>
      </c>
      <c r="I942" t="str">
        <f>VLOOKUP(B942,'Customers (2)'!$A$1:$F$2501,3,0)</f>
        <v>M</v>
      </c>
      <c r="J942">
        <f>VLOOKUP(B942,'Customers (2)'!$A$1:$F$2501,4,0)</f>
        <v>22</v>
      </c>
      <c r="K942" t="str">
        <f>VLOOKUP(B942,'Customers (2)'!$A$1:$F$2501,5,0)</f>
        <v>B</v>
      </c>
      <c r="L942" t="str">
        <f>VLOOKUP(B942,'Customers (2)'!$A$1:$F$2501,6,0)</f>
        <v>Young</v>
      </c>
      <c r="M942" t="str">
        <f t="shared" si="59"/>
        <v>November</v>
      </c>
      <c r="N942" t="str">
        <f t="shared" si="60"/>
        <v>Friday</v>
      </c>
      <c r="O942" t="str">
        <f t="shared" si="61"/>
        <v>23:46:00</v>
      </c>
      <c r="P942">
        <f t="shared" si="62"/>
        <v>23</v>
      </c>
      <c r="Q942" t="str">
        <f>VLOOKUP(B942,'Analysis 1.3'!$AA$1:$AF$1454,5,FALSE)</f>
        <v>Repeat</v>
      </c>
      <c r="R942" t="str">
        <f>VLOOKUP(B942,'Analysis 1.3'!$AA$1:$AF$1454,6,FALSE)</f>
        <v>Recent</v>
      </c>
      <c r="S942">
        <f>VLOOKUP(B942,'Analysis 1.3'!$AA$1:$AF$1454,4,FALSE)</f>
        <v>50.991666666668607</v>
      </c>
    </row>
    <row r="943" spans="1:19" x14ac:dyDescent="0.3">
      <c r="A943">
        <v>1360843</v>
      </c>
      <c r="B943">
        <v>760</v>
      </c>
      <c r="C943" s="1" t="s">
        <v>113</v>
      </c>
      <c r="D943" s="3">
        <v>45079.023611111108</v>
      </c>
      <c r="E943" t="s">
        <v>98</v>
      </c>
      <c r="F943" t="s">
        <v>16</v>
      </c>
      <c r="G943">
        <v>2752</v>
      </c>
      <c r="H943" t="str">
        <f>VLOOKUP(B943,'Customers (2)'!$A$1:$F$2501,2,0)</f>
        <v>India</v>
      </c>
      <c r="I943" t="str">
        <f>VLOOKUP(B943,'Customers (2)'!$A$1:$F$2501,3,0)</f>
        <v>M</v>
      </c>
      <c r="J943">
        <f>VLOOKUP(B943,'Customers (2)'!$A$1:$F$2501,4,0)</f>
        <v>22</v>
      </c>
      <c r="K943" t="str">
        <f>VLOOKUP(B943,'Customers (2)'!$A$1:$F$2501,5,0)</f>
        <v>B</v>
      </c>
      <c r="L943" t="str">
        <f>VLOOKUP(B943,'Customers (2)'!$A$1:$F$2501,6,0)</f>
        <v>Young</v>
      </c>
      <c r="M943" t="str">
        <f t="shared" si="59"/>
        <v>June</v>
      </c>
      <c r="N943" t="str">
        <f t="shared" si="60"/>
        <v>Friday</v>
      </c>
      <c r="O943" t="str">
        <f t="shared" si="61"/>
        <v>00:34:00</v>
      </c>
      <c r="P943">
        <f t="shared" si="62"/>
        <v>0</v>
      </c>
      <c r="Q943" t="str">
        <f>VLOOKUP(B943,'Analysis 1.3'!$AA$1:$AF$1454,5,FALSE)</f>
        <v>Repeat</v>
      </c>
      <c r="R943" t="str">
        <f>VLOOKUP(B943,'Analysis 1.3'!$AA$1:$AF$1454,6,FALSE)</f>
        <v>Recent</v>
      </c>
      <c r="S943">
        <f>VLOOKUP(B943,'Analysis 1.3'!$AA$1:$AF$1454,4,FALSE)</f>
        <v>50.991666666668607</v>
      </c>
    </row>
    <row r="944" spans="1:19" x14ac:dyDescent="0.3">
      <c r="A944">
        <v>1536418</v>
      </c>
      <c r="B944">
        <v>760</v>
      </c>
      <c r="C944" s="1" t="s">
        <v>113</v>
      </c>
      <c r="D944" s="3">
        <v>45083.944444444445</v>
      </c>
      <c r="E944" t="s">
        <v>98</v>
      </c>
      <c r="F944" t="s">
        <v>43</v>
      </c>
      <c r="G944">
        <v>5883</v>
      </c>
      <c r="H944" t="str">
        <f>VLOOKUP(B944,'Customers (2)'!$A$1:$F$2501,2,0)</f>
        <v>India</v>
      </c>
      <c r="I944" t="str">
        <f>VLOOKUP(B944,'Customers (2)'!$A$1:$F$2501,3,0)</f>
        <v>M</v>
      </c>
      <c r="J944">
        <f>VLOOKUP(B944,'Customers (2)'!$A$1:$F$2501,4,0)</f>
        <v>22</v>
      </c>
      <c r="K944" t="str">
        <f>VLOOKUP(B944,'Customers (2)'!$A$1:$F$2501,5,0)</f>
        <v>B</v>
      </c>
      <c r="L944" t="str">
        <f>VLOOKUP(B944,'Customers (2)'!$A$1:$F$2501,6,0)</f>
        <v>Young</v>
      </c>
      <c r="M944" t="str">
        <f t="shared" si="59"/>
        <v>June</v>
      </c>
      <c r="N944" t="str">
        <f t="shared" si="60"/>
        <v>Tuesday</v>
      </c>
      <c r="O944" t="str">
        <f t="shared" si="61"/>
        <v>22:40:00</v>
      </c>
      <c r="P944">
        <f t="shared" si="62"/>
        <v>22</v>
      </c>
      <c r="Q944" t="str">
        <f>VLOOKUP(B944,'Analysis 1.3'!$AA$1:$AF$1454,5,FALSE)</f>
        <v>Repeat</v>
      </c>
      <c r="R944" t="str">
        <f>VLOOKUP(B944,'Analysis 1.3'!$AA$1:$AF$1454,6,FALSE)</f>
        <v>Recent</v>
      </c>
      <c r="S944">
        <f>VLOOKUP(B944,'Analysis 1.3'!$AA$1:$AF$1454,4,FALSE)</f>
        <v>50.991666666668607</v>
      </c>
    </row>
    <row r="945" spans="1:19" x14ac:dyDescent="0.3">
      <c r="A945">
        <v>561399</v>
      </c>
      <c r="B945">
        <v>761</v>
      </c>
      <c r="C945" s="1" t="s">
        <v>108</v>
      </c>
      <c r="D945" s="2">
        <v>45225.033333333333</v>
      </c>
      <c r="E945" t="s">
        <v>96</v>
      </c>
      <c r="F945" t="s">
        <v>18</v>
      </c>
      <c r="G945">
        <v>6729</v>
      </c>
      <c r="H945" t="str">
        <f>VLOOKUP(B945,'Customers (2)'!$A$1:$F$2501,2,0)</f>
        <v>Denmark</v>
      </c>
      <c r="I945" t="str">
        <f>VLOOKUP(B945,'Customers (2)'!$A$1:$F$2501,3,0)</f>
        <v>M</v>
      </c>
      <c r="J945">
        <f>VLOOKUP(B945,'Customers (2)'!$A$1:$F$2501,4,0)</f>
        <v>42</v>
      </c>
      <c r="K945" t="str">
        <f>VLOOKUP(B945,'Customers (2)'!$A$1:$F$2501,5,0)</f>
        <v>B</v>
      </c>
      <c r="L945" t="str">
        <f>VLOOKUP(B945,'Customers (2)'!$A$1:$F$2501,6,0)</f>
        <v>Middle</v>
      </c>
      <c r="M945" t="str">
        <f t="shared" si="59"/>
        <v>October</v>
      </c>
      <c r="N945" t="str">
        <f t="shared" si="60"/>
        <v>Thursday</v>
      </c>
      <c r="O945" t="str">
        <f t="shared" si="61"/>
        <v>00:48:00</v>
      </c>
      <c r="P945">
        <f t="shared" si="62"/>
        <v>0</v>
      </c>
      <c r="Q945" t="str">
        <f>VLOOKUP(B945,'Analysis 1.3'!$AA$1:$AF$1454,5,FALSE)</f>
        <v>One time</v>
      </c>
      <c r="R945" t="str">
        <f>VLOOKUP(B945,'Analysis 1.3'!$AA$1:$AF$1454,6,FALSE)</f>
        <v>Recent</v>
      </c>
      <c r="S945">
        <f>VLOOKUP(B945,'Analysis 1.3'!$AA$1:$AF$1454,4,FALSE)</f>
        <v>66.948611111110949</v>
      </c>
    </row>
    <row r="946" spans="1:19" x14ac:dyDescent="0.3">
      <c r="A946">
        <v>387103</v>
      </c>
      <c r="B946">
        <v>762</v>
      </c>
      <c r="C946" s="1" t="s">
        <v>108</v>
      </c>
      <c r="D946" s="2">
        <v>45077.017361111109</v>
      </c>
      <c r="E946" t="s">
        <v>98</v>
      </c>
      <c r="F946" t="s">
        <v>88</v>
      </c>
      <c r="G946">
        <v>1379</v>
      </c>
      <c r="H946" t="str">
        <f>VLOOKUP(B946,'Customers (2)'!$A$1:$F$2501,2,0)</f>
        <v>Denmark</v>
      </c>
      <c r="I946" t="str">
        <f>VLOOKUP(B946,'Customers (2)'!$A$1:$F$2501,3,0)</f>
        <v>F</v>
      </c>
      <c r="J946">
        <f>VLOOKUP(B946,'Customers (2)'!$A$1:$F$2501,4,0)</f>
        <v>21</v>
      </c>
      <c r="K946" t="str">
        <f>VLOOKUP(B946,'Customers (2)'!$A$1:$F$2501,5,0)</f>
        <v>B</v>
      </c>
      <c r="L946" t="str">
        <f>VLOOKUP(B946,'Customers (2)'!$A$1:$F$2501,6,0)</f>
        <v>Young</v>
      </c>
      <c r="M946" t="str">
        <f t="shared" si="59"/>
        <v>May</v>
      </c>
      <c r="N946" t="str">
        <f t="shared" si="60"/>
        <v>Wednesday</v>
      </c>
      <c r="O946" t="str">
        <f t="shared" si="61"/>
        <v>00:25:00</v>
      </c>
      <c r="P946">
        <f t="shared" si="62"/>
        <v>0</v>
      </c>
      <c r="Q946" t="str">
        <f>VLOOKUP(B946,'Analysis 1.3'!$AA$1:$AF$1454,5,FALSE)</f>
        <v>Repeat</v>
      </c>
      <c r="R946" t="str">
        <f>VLOOKUP(B946,'Analysis 1.3'!$AA$1:$AF$1454,6,FALSE)</f>
        <v>Passive</v>
      </c>
      <c r="S946">
        <f>VLOOKUP(B946,'Analysis 1.3'!$AA$1:$AF$1454,4,FALSE)</f>
        <v>122.96805555555329</v>
      </c>
    </row>
    <row r="947" spans="1:19" x14ac:dyDescent="0.3">
      <c r="A947">
        <v>1654315</v>
      </c>
      <c r="B947">
        <v>762</v>
      </c>
      <c r="C947" s="1" t="s">
        <v>108</v>
      </c>
      <c r="D947" s="3">
        <v>45169.013888888891</v>
      </c>
      <c r="E947" t="s">
        <v>97</v>
      </c>
      <c r="F947" t="s">
        <v>15</v>
      </c>
      <c r="G947">
        <v>4846</v>
      </c>
      <c r="H947" t="str">
        <f>VLOOKUP(B947,'Customers (2)'!$A$1:$F$2501,2,0)</f>
        <v>Denmark</v>
      </c>
      <c r="I947" t="str">
        <f>VLOOKUP(B947,'Customers (2)'!$A$1:$F$2501,3,0)</f>
        <v>F</v>
      </c>
      <c r="J947">
        <f>VLOOKUP(B947,'Customers (2)'!$A$1:$F$2501,4,0)</f>
        <v>21</v>
      </c>
      <c r="K947" t="str">
        <f>VLOOKUP(B947,'Customers (2)'!$A$1:$F$2501,5,0)</f>
        <v>B</v>
      </c>
      <c r="L947" t="str">
        <f>VLOOKUP(B947,'Customers (2)'!$A$1:$F$2501,6,0)</f>
        <v>Young</v>
      </c>
      <c r="M947" t="str">
        <f t="shared" si="59"/>
        <v>August</v>
      </c>
      <c r="N947" t="str">
        <f t="shared" si="60"/>
        <v>Thursday</v>
      </c>
      <c r="O947" t="str">
        <f t="shared" si="61"/>
        <v>00:20:00</v>
      </c>
      <c r="P947">
        <f t="shared" si="62"/>
        <v>0</v>
      </c>
      <c r="Q947" t="str">
        <f>VLOOKUP(B947,'Analysis 1.3'!$AA$1:$AF$1454,5,FALSE)</f>
        <v>Repeat</v>
      </c>
      <c r="R947" t="str">
        <f>VLOOKUP(B947,'Analysis 1.3'!$AA$1:$AF$1454,6,FALSE)</f>
        <v>Passive</v>
      </c>
      <c r="S947">
        <f>VLOOKUP(B947,'Analysis 1.3'!$AA$1:$AF$1454,4,FALSE)</f>
        <v>122.96805555555329</v>
      </c>
    </row>
    <row r="948" spans="1:19" x14ac:dyDescent="0.3">
      <c r="A948">
        <v>63153</v>
      </c>
      <c r="B948">
        <v>765</v>
      </c>
      <c r="C948" s="1" t="s">
        <v>103</v>
      </c>
      <c r="D948" s="2">
        <v>45013.977083333331</v>
      </c>
      <c r="E948" t="s">
        <v>191</v>
      </c>
      <c r="F948" t="s">
        <v>22</v>
      </c>
      <c r="G948">
        <v>5427</v>
      </c>
      <c r="H948" t="str">
        <f>VLOOKUP(B948,'Customers (2)'!$A$1:$F$2501,2,0)</f>
        <v>Norway</v>
      </c>
      <c r="I948" t="str">
        <f>VLOOKUP(B948,'Customers (2)'!$A$1:$F$2501,3,0)</f>
        <v>F</v>
      </c>
      <c r="J948">
        <f>VLOOKUP(B948,'Customers (2)'!$A$1:$F$2501,4,0)</f>
        <v>46</v>
      </c>
      <c r="K948" t="str">
        <f>VLOOKUP(B948,'Customers (2)'!$A$1:$F$2501,5,0)</f>
        <v>B</v>
      </c>
      <c r="L948" t="str">
        <f>VLOOKUP(B948,'Customers (2)'!$A$1:$F$2501,6,0)</f>
        <v>Middle</v>
      </c>
      <c r="M948" t="str">
        <f t="shared" si="59"/>
        <v>March</v>
      </c>
      <c r="N948" t="str">
        <f t="shared" si="60"/>
        <v>Tuesday</v>
      </c>
      <c r="O948" t="str">
        <f t="shared" si="61"/>
        <v>23:27:00</v>
      </c>
      <c r="P948">
        <f t="shared" si="62"/>
        <v>23</v>
      </c>
      <c r="Q948" t="str">
        <f>VLOOKUP(B948,'Analysis 1.3'!$AA$1:$AF$1454,5,FALSE)</f>
        <v>Repeat</v>
      </c>
      <c r="R948" t="str">
        <f>VLOOKUP(B948,'Analysis 1.3'!$AA$1:$AF$1454,6,FALSE)</f>
        <v>Lost</v>
      </c>
      <c r="S948">
        <f>VLOOKUP(B948,'Analysis 1.3'!$AA$1:$AF$1454,4,FALSE)</f>
        <v>229.9326388888876</v>
      </c>
    </row>
    <row r="949" spans="1:19" x14ac:dyDescent="0.3">
      <c r="A949">
        <v>130037</v>
      </c>
      <c r="B949">
        <v>765</v>
      </c>
      <c r="C949" s="1" t="s">
        <v>103</v>
      </c>
      <c r="D949" s="2">
        <v>45062.049305555556</v>
      </c>
      <c r="E949" t="s">
        <v>97</v>
      </c>
      <c r="F949" t="s">
        <v>30</v>
      </c>
      <c r="G949">
        <v>7380</v>
      </c>
      <c r="H949" t="str">
        <f>VLOOKUP(B949,'Customers (2)'!$A$1:$F$2501,2,0)</f>
        <v>Norway</v>
      </c>
      <c r="I949" t="str">
        <f>VLOOKUP(B949,'Customers (2)'!$A$1:$F$2501,3,0)</f>
        <v>F</v>
      </c>
      <c r="J949">
        <f>VLOOKUP(B949,'Customers (2)'!$A$1:$F$2501,4,0)</f>
        <v>46</v>
      </c>
      <c r="K949" t="str">
        <f>VLOOKUP(B949,'Customers (2)'!$A$1:$F$2501,5,0)</f>
        <v>B</v>
      </c>
      <c r="L949" t="str">
        <f>VLOOKUP(B949,'Customers (2)'!$A$1:$F$2501,6,0)</f>
        <v>Middle</v>
      </c>
      <c r="M949" t="str">
        <f t="shared" si="59"/>
        <v>May</v>
      </c>
      <c r="N949" t="str">
        <f t="shared" si="60"/>
        <v>Tuesday</v>
      </c>
      <c r="O949" t="str">
        <f t="shared" si="61"/>
        <v>01:11:00</v>
      </c>
      <c r="P949">
        <f t="shared" si="62"/>
        <v>1</v>
      </c>
      <c r="Q949" t="str">
        <f>VLOOKUP(B949,'Analysis 1.3'!$AA$1:$AF$1454,5,FALSE)</f>
        <v>Repeat</v>
      </c>
      <c r="R949" t="str">
        <f>VLOOKUP(B949,'Analysis 1.3'!$AA$1:$AF$1454,6,FALSE)</f>
        <v>Lost</v>
      </c>
      <c r="S949">
        <f>VLOOKUP(B949,'Analysis 1.3'!$AA$1:$AF$1454,4,FALSE)</f>
        <v>229.9326388888876</v>
      </c>
    </row>
    <row r="950" spans="1:19" x14ac:dyDescent="0.3">
      <c r="A950">
        <v>238839</v>
      </c>
      <c r="B950">
        <v>766</v>
      </c>
      <c r="C950" s="1" t="s">
        <v>99</v>
      </c>
      <c r="D950" s="2">
        <v>45092.036111111112</v>
      </c>
      <c r="E950" t="s">
        <v>97</v>
      </c>
      <c r="F950" t="s">
        <v>78</v>
      </c>
      <c r="G950">
        <v>1367</v>
      </c>
      <c r="H950" t="str">
        <f>VLOOKUP(B950,'Customers (2)'!$A$1:$F$2501,2,0)</f>
        <v>USA</v>
      </c>
      <c r="I950" t="str">
        <f>VLOOKUP(B950,'Customers (2)'!$A$1:$F$2501,3,0)</f>
        <v>F</v>
      </c>
      <c r="J950">
        <f>VLOOKUP(B950,'Customers (2)'!$A$1:$F$2501,4,0)</f>
        <v>89</v>
      </c>
      <c r="K950" t="str">
        <f>VLOOKUP(B950,'Customers (2)'!$A$1:$F$2501,5,0)</f>
        <v>B</v>
      </c>
      <c r="L950" t="str">
        <f>VLOOKUP(B950,'Customers (2)'!$A$1:$F$2501,6,0)</f>
        <v>Senior</v>
      </c>
      <c r="M950" t="str">
        <f t="shared" si="59"/>
        <v>June</v>
      </c>
      <c r="N950" t="str">
        <f t="shared" si="60"/>
        <v>Thursday</v>
      </c>
      <c r="O950" t="str">
        <f t="shared" si="61"/>
        <v>00:52:00</v>
      </c>
      <c r="P950">
        <f t="shared" si="62"/>
        <v>0</v>
      </c>
      <c r="Q950" t="str">
        <f>VLOOKUP(B950,'Analysis 1.3'!$AA$1:$AF$1454,5,FALSE)</f>
        <v>Repeat</v>
      </c>
      <c r="R950" t="str">
        <f>VLOOKUP(B950,'Analysis 1.3'!$AA$1:$AF$1454,6,FALSE)</f>
        <v>Passive</v>
      </c>
      <c r="S950">
        <f>VLOOKUP(B950,'Analysis 1.3'!$AA$1:$AF$1454,4,FALSE)</f>
        <v>147.97013888888614</v>
      </c>
    </row>
    <row r="951" spans="1:19" x14ac:dyDescent="0.3">
      <c r="A951">
        <v>305175</v>
      </c>
      <c r="B951">
        <v>766</v>
      </c>
      <c r="C951" s="1" t="s">
        <v>99</v>
      </c>
      <c r="D951" s="2">
        <v>45144.011805555558</v>
      </c>
      <c r="E951" t="s">
        <v>191</v>
      </c>
      <c r="F951" t="s">
        <v>9</v>
      </c>
      <c r="G951">
        <v>1876</v>
      </c>
      <c r="H951" t="str">
        <f>VLOOKUP(B951,'Customers (2)'!$A$1:$F$2501,2,0)</f>
        <v>USA</v>
      </c>
      <c r="I951" t="str">
        <f>VLOOKUP(B951,'Customers (2)'!$A$1:$F$2501,3,0)</f>
        <v>F</v>
      </c>
      <c r="J951">
        <f>VLOOKUP(B951,'Customers (2)'!$A$1:$F$2501,4,0)</f>
        <v>89</v>
      </c>
      <c r="K951" t="str">
        <f>VLOOKUP(B951,'Customers (2)'!$A$1:$F$2501,5,0)</f>
        <v>B</v>
      </c>
      <c r="L951" t="str">
        <f>VLOOKUP(B951,'Customers (2)'!$A$1:$F$2501,6,0)</f>
        <v>Senior</v>
      </c>
      <c r="M951" t="str">
        <f t="shared" si="59"/>
        <v>August</v>
      </c>
      <c r="N951" t="str">
        <f t="shared" si="60"/>
        <v>Sunday</v>
      </c>
      <c r="O951" t="str">
        <f t="shared" si="61"/>
        <v>00:17:00</v>
      </c>
      <c r="P951">
        <f t="shared" si="62"/>
        <v>0</v>
      </c>
      <c r="Q951" t="str">
        <f>VLOOKUP(B951,'Analysis 1.3'!$AA$1:$AF$1454,5,FALSE)</f>
        <v>Repeat</v>
      </c>
      <c r="R951" t="str">
        <f>VLOOKUP(B951,'Analysis 1.3'!$AA$1:$AF$1454,6,FALSE)</f>
        <v>Passive</v>
      </c>
      <c r="S951">
        <f>VLOOKUP(B951,'Analysis 1.3'!$AA$1:$AF$1454,4,FALSE)</f>
        <v>147.97013888888614</v>
      </c>
    </row>
    <row r="952" spans="1:19" x14ac:dyDescent="0.3">
      <c r="A952">
        <v>659698</v>
      </c>
      <c r="B952">
        <v>767</v>
      </c>
      <c r="C952" s="1" t="s">
        <v>99</v>
      </c>
      <c r="D952" s="2">
        <v>45168.055555555555</v>
      </c>
      <c r="E952" t="s">
        <v>98</v>
      </c>
      <c r="F952" t="s">
        <v>43</v>
      </c>
      <c r="G952">
        <v>6482</v>
      </c>
      <c r="H952" t="str">
        <f>VLOOKUP(B952,'Customers (2)'!$A$1:$F$2501,2,0)</f>
        <v>USA</v>
      </c>
      <c r="I952" t="str">
        <f>VLOOKUP(B952,'Customers (2)'!$A$1:$F$2501,3,0)</f>
        <v>M</v>
      </c>
      <c r="J952">
        <f>VLOOKUP(B952,'Customers (2)'!$A$1:$F$2501,4,0)</f>
        <v>30</v>
      </c>
      <c r="K952" t="str">
        <f>VLOOKUP(B952,'Customers (2)'!$A$1:$F$2501,5,0)</f>
        <v>B</v>
      </c>
      <c r="L952" t="str">
        <f>VLOOKUP(B952,'Customers (2)'!$A$1:$F$2501,6,0)</f>
        <v>Young</v>
      </c>
      <c r="M952" t="str">
        <f t="shared" si="59"/>
        <v>August</v>
      </c>
      <c r="N952" t="str">
        <f t="shared" si="60"/>
        <v>Wednesday</v>
      </c>
      <c r="O952" t="str">
        <f t="shared" si="61"/>
        <v>01:20:00</v>
      </c>
      <c r="P952">
        <f t="shared" si="62"/>
        <v>1</v>
      </c>
      <c r="Q952" t="str">
        <f>VLOOKUP(B952,'Analysis 1.3'!$AA$1:$AF$1454,5,FALSE)</f>
        <v>Repeat</v>
      </c>
      <c r="R952" t="str">
        <f>VLOOKUP(B952,'Analysis 1.3'!$AA$1:$AF$1454,6,FALSE)</f>
        <v>Passive</v>
      </c>
      <c r="S952">
        <f>VLOOKUP(B952,'Analysis 1.3'!$AA$1:$AF$1454,4,FALSE)</f>
        <v>123.92638888888905</v>
      </c>
    </row>
    <row r="953" spans="1:19" x14ac:dyDescent="0.3">
      <c r="A953">
        <v>978487</v>
      </c>
      <c r="B953">
        <v>767</v>
      </c>
      <c r="C953" s="1" t="s">
        <v>99</v>
      </c>
      <c r="D953" s="3">
        <v>45097.979861111111</v>
      </c>
      <c r="E953" t="s">
        <v>96</v>
      </c>
      <c r="F953" t="s">
        <v>9</v>
      </c>
      <c r="G953">
        <v>8162</v>
      </c>
      <c r="H953" t="str">
        <f>VLOOKUP(B953,'Customers (2)'!$A$1:$F$2501,2,0)</f>
        <v>USA</v>
      </c>
      <c r="I953" t="str">
        <f>VLOOKUP(B953,'Customers (2)'!$A$1:$F$2501,3,0)</f>
        <v>M</v>
      </c>
      <c r="J953">
        <f>VLOOKUP(B953,'Customers (2)'!$A$1:$F$2501,4,0)</f>
        <v>30</v>
      </c>
      <c r="K953" t="str">
        <f>VLOOKUP(B953,'Customers (2)'!$A$1:$F$2501,5,0)</f>
        <v>B</v>
      </c>
      <c r="L953" t="str">
        <f>VLOOKUP(B953,'Customers (2)'!$A$1:$F$2501,6,0)</f>
        <v>Young</v>
      </c>
      <c r="M953" t="str">
        <f t="shared" si="59"/>
        <v>June</v>
      </c>
      <c r="N953" t="str">
        <f t="shared" si="60"/>
        <v>Tuesday</v>
      </c>
      <c r="O953" t="str">
        <f t="shared" si="61"/>
        <v>23:31:00</v>
      </c>
      <c r="P953">
        <f t="shared" si="62"/>
        <v>23</v>
      </c>
      <c r="Q953" t="str">
        <f>VLOOKUP(B953,'Analysis 1.3'!$AA$1:$AF$1454,5,FALSE)</f>
        <v>Repeat</v>
      </c>
      <c r="R953" t="str">
        <f>VLOOKUP(B953,'Analysis 1.3'!$AA$1:$AF$1454,6,FALSE)</f>
        <v>Passive</v>
      </c>
      <c r="S953">
        <f>VLOOKUP(B953,'Analysis 1.3'!$AA$1:$AF$1454,4,FALSE)</f>
        <v>123.92638888888905</v>
      </c>
    </row>
    <row r="954" spans="1:19" x14ac:dyDescent="0.3">
      <c r="A954">
        <v>807901</v>
      </c>
      <c r="B954">
        <v>768</v>
      </c>
      <c r="C954" s="1" t="s">
        <v>99</v>
      </c>
      <c r="D954" s="3">
        <v>44971.067361111112</v>
      </c>
      <c r="E954" t="s">
        <v>96</v>
      </c>
      <c r="F954" t="s">
        <v>26</v>
      </c>
      <c r="G954">
        <v>1538</v>
      </c>
      <c r="H954" t="str">
        <f>VLOOKUP(B954,'Customers (2)'!$A$1:$F$2501,2,0)</f>
        <v>USA</v>
      </c>
      <c r="I954" t="str">
        <f>VLOOKUP(B954,'Customers (2)'!$A$1:$F$2501,3,0)</f>
        <v>F</v>
      </c>
      <c r="J954">
        <f>VLOOKUP(B954,'Customers (2)'!$A$1:$F$2501,4,0)</f>
        <v>38</v>
      </c>
      <c r="K954" t="str">
        <f>VLOOKUP(B954,'Customers (2)'!$A$1:$F$2501,5,0)</f>
        <v>B</v>
      </c>
      <c r="L954" t="str">
        <f>VLOOKUP(B954,'Customers (2)'!$A$1:$F$2501,6,0)</f>
        <v>Middle</v>
      </c>
      <c r="M954" t="str">
        <f t="shared" si="59"/>
        <v>February</v>
      </c>
      <c r="N954" t="str">
        <f t="shared" si="60"/>
        <v>Tuesday</v>
      </c>
      <c r="O954" t="str">
        <f t="shared" si="61"/>
        <v>01:37:00</v>
      </c>
      <c r="P954">
        <f t="shared" si="62"/>
        <v>1</v>
      </c>
      <c r="Q954" t="str">
        <f>VLOOKUP(B954,'Analysis 1.3'!$AA$1:$AF$1454,5,FALSE)</f>
        <v>Repeat</v>
      </c>
      <c r="R954" t="str">
        <f>VLOOKUP(B954,'Analysis 1.3'!$AA$1:$AF$1454,6,FALSE)</f>
        <v>Passive</v>
      </c>
      <c r="S954">
        <f>VLOOKUP(B954,'Analysis 1.3'!$AA$1:$AF$1454,4,FALSE)</f>
        <v>103.92222222222335</v>
      </c>
    </row>
    <row r="955" spans="1:19" x14ac:dyDescent="0.3">
      <c r="A955">
        <v>1400564</v>
      </c>
      <c r="B955">
        <v>768</v>
      </c>
      <c r="C955" s="1" t="s">
        <v>99</v>
      </c>
      <c r="D955" s="3">
        <v>45188.05972222222</v>
      </c>
      <c r="E955" t="s">
        <v>97</v>
      </c>
      <c r="F955" t="s">
        <v>24</v>
      </c>
      <c r="G955">
        <v>5190</v>
      </c>
      <c r="H955" t="str">
        <f>VLOOKUP(B955,'Customers (2)'!$A$1:$F$2501,2,0)</f>
        <v>USA</v>
      </c>
      <c r="I955" t="str">
        <f>VLOOKUP(B955,'Customers (2)'!$A$1:$F$2501,3,0)</f>
        <v>F</v>
      </c>
      <c r="J955">
        <f>VLOOKUP(B955,'Customers (2)'!$A$1:$F$2501,4,0)</f>
        <v>38</v>
      </c>
      <c r="K955" t="str">
        <f>VLOOKUP(B955,'Customers (2)'!$A$1:$F$2501,5,0)</f>
        <v>B</v>
      </c>
      <c r="L955" t="str">
        <f>VLOOKUP(B955,'Customers (2)'!$A$1:$F$2501,6,0)</f>
        <v>Middle</v>
      </c>
      <c r="M955" t="str">
        <f t="shared" si="59"/>
        <v>September</v>
      </c>
      <c r="N955" t="str">
        <f t="shared" si="60"/>
        <v>Tuesday</v>
      </c>
      <c r="O955" t="str">
        <f t="shared" si="61"/>
        <v>01:26:00</v>
      </c>
      <c r="P955">
        <f t="shared" si="62"/>
        <v>1</v>
      </c>
      <c r="Q955" t="str">
        <f>VLOOKUP(B955,'Analysis 1.3'!$AA$1:$AF$1454,5,FALSE)</f>
        <v>Repeat</v>
      </c>
      <c r="R955" t="str">
        <f>VLOOKUP(B955,'Analysis 1.3'!$AA$1:$AF$1454,6,FALSE)</f>
        <v>Passive</v>
      </c>
      <c r="S955">
        <f>VLOOKUP(B955,'Analysis 1.3'!$AA$1:$AF$1454,4,FALSE)</f>
        <v>103.92222222222335</v>
      </c>
    </row>
    <row r="956" spans="1:19" x14ac:dyDescent="0.3">
      <c r="A956">
        <v>55920</v>
      </c>
      <c r="B956">
        <v>769</v>
      </c>
      <c r="C956" s="1" t="s">
        <v>100</v>
      </c>
      <c r="D956" s="2">
        <v>44964.968055555553</v>
      </c>
      <c r="E956" t="s">
        <v>96</v>
      </c>
      <c r="F956" t="s">
        <v>7</v>
      </c>
      <c r="G956">
        <v>9946</v>
      </c>
      <c r="H956" t="str">
        <f>VLOOKUP(B956,'Customers (2)'!$A$1:$F$2501,2,0)</f>
        <v>France</v>
      </c>
      <c r="I956" t="str">
        <f>VLOOKUP(B956,'Customers (2)'!$A$1:$F$2501,3,0)</f>
        <v>M</v>
      </c>
      <c r="J956">
        <f>VLOOKUP(B956,'Customers (2)'!$A$1:$F$2501,4,0)</f>
        <v>22</v>
      </c>
      <c r="K956" t="str">
        <f>VLOOKUP(B956,'Customers (2)'!$A$1:$F$2501,5,0)</f>
        <v>B</v>
      </c>
      <c r="L956" t="str">
        <f>VLOOKUP(B956,'Customers (2)'!$A$1:$F$2501,6,0)</f>
        <v>Young</v>
      </c>
      <c r="M956" t="str">
        <f t="shared" si="59"/>
        <v>February</v>
      </c>
      <c r="N956" t="str">
        <f t="shared" si="60"/>
        <v>Tuesday</v>
      </c>
      <c r="O956" t="str">
        <f t="shared" si="61"/>
        <v>23:14:00</v>
      </c>
      <c r="P956">
        <f t="shared" si="62"/>
        <v>23</v>
      </c>
      <c r="Q956" t="str">
        <f>VLOOKUP(B956,'Analysis 1.3'!$AA$1:$AF$1454,5,FALSE)</f>
        <v>One time</v>
      </c>
      <c r="R956" t="str">
        <f>VLOOKUP(B956,'Analysis 1.3'!$AA$1:$AF$1454,6,FALSE)</f>
        <v>Lost</v>
      </c>
      <c r="S956">
        <f>VLOOKUP(B956,'Analysis 1.3'!$AA$1:$AF$1454,4,FALSE)</f>
        <v>327.01388888889051</v>
      </c>
    </row>
    <row r="957" spans="1:19" x14ac:dyDescent="0.3">
      <c r="A957">
        <v>636888</v>
      </c>
      <c r="B957">
        <v>770</v>
      </c>
      <c r="C957" s="1" t="s">
        <v>113</v>
      </c>
      <c r="D957" s="2">
        <v>45256.060416666667</v>
      </c>
      <c r="E957" t="s">
        <v>98</v>
      </c>
      <c r="F957" t="s">
        <v>30</v>
      </c>
      <c r="G957">
        <v>3115</v>
      </c>
      <c r="H957" t="str">
        <f>VLOOKUP(B957,'Customers (2)'!$A$1:$F$2501,2,0)</f>
        <v>India</v>
      </c>
      <c r="I957" t="str">
        <f>VLOOKUP(B957,'Customers (2)'!$A$1:$F$2501,3,0)</f>
        <v>M</v>
      </c>
      <c r="J957">
        <f>VLOOKUP(B957,'Customers (2)'!$A$1:$F$2501,4,0)</f>
        <v>72</v>
      </c>
      <c r="K957" t="str">
        <f>VLOOKUP(B957,'Customers (2)'!$A$1:$F$2501,5,0)</f>
        <v>B</v>
      </c>
      <c r="L957" t="str">
        <f>VLOOKUP(B957,'Customers (2)'!$A$1:$F$2501,6,0)</f>
        <v>Senior</v>
      </c>
      <c r="M957" t="str">
        <f t="shared" si="59"/>
        <v>November</v>
      </c>
      <c r="N957" t="str">
        <f t="shared" si="60"/>
        <v>Sunday</v>
      </c>
      <c r="O957" t="str">
        <f t="shared" si="61"/>
        <v>01:27:00</v>
      </c>
      <c r="P957">
        <f t="shared" si="62"/>
        <v>1</v>
      </c>
      <c r="Q957" t="str">
        <f>VLOOKUP(B957,'Analysis 1.3'!$AA$1:$AF$1454,5,FALSE)</f>
        <v>One time</v>
      </c>
      <c r="R957" t="str">
        <f>VLOOKUP(B957,'Analysis 1.3'!$AA$1:$AF$1454,6,FALSE)</f>
        <v>Recent</v>
      </c>
      <c r="S957">
        <f>VLOOKUP(B957,'Analysis 1.3'!$AA$1:$AF$1454,4,FALSE)</f>
        <v>35.921527777776646</v>
      </c>
    </row>
    <row r="958" spans="1:19" x14ac:dyDescent="0.3">
      <c r="A958">
        <v>429796</v>
      </c>
      <c r="B958">
        <v>771</v>
      </c>
      <c r="C958" s="1" t="s">
        <v>108</v>
      </c>
      <c r="D958" s="2">
        <v>45171.030555555553</v>
      </c>
      <c r="E958" t="s">
        <v>98</v>
      </c>
      <c r="F958" t="s">
        <v>64</v>
      </c>
      <c r="G958">
        <v>9994</v>
      </c>
      <c r="H958" t="str">
        <f>VLOOKUP(B958,'Customers (2)'!$A$1:$F$2501,2,0)</f>
        <v>Denmark</v>
      </c>
      <c r="I958" t="str">
        <f>VLOOKUP(B958,'Customers (2)'!$A$1:$F$2501,3,0)</f>
        <v>M</v>
      </c>
      <c r="J958">
        <f>VLOOKUP(B958,'Customers (2)'!$A$1:$F$2501,4,0)</f>
        <v>82</v>
      </c>
      <c r="K958" t="str">
        <f>VLOOKUP(B958,'Customers (2)'!$A$1:$F$2501,5,0)</f>
        <v>B</v>
      </c>
      <c r="L958" t="str">
        <f>VLOOKUP(B958,'Customers (2)'!$A$1:$F$2501,6,0)</f>
        <v>Senior</v>
      </c>
      <c r="M958" t="str">
        <f t="shared" si="59"/>
        <v>September</v>
      </c>
      <c r="N958" t="str">
        <f t="shared" si="60"/>
        <v>Saturday</v>
      </c>
      <c r="O958" t="str">
        <f t="shared" si="61"/>
        <v>00:44:00</v>
      </c>
      <c r="P958">
        <f t="shared" si="62"/>
        <v>0</v>
      </c>
      <c r="Q958" t="str">
        <f>VLOOKUP(B958,'Analysis 1.3'!$AA$1:$AF$1454,5,FALSE)</f>
        <v>One time</v>
      </c>
      <c r="R958" t="str">
        <f>VLOOKUP(B958,'Analysis 1.3'!$AA$1:$AF$1454,6,FALSE)</f>
        <v>Passive</v>
      </c>
      <c r="S958">
        <f>VLOOKUP(B958,'Analysis 1.3'!$AA$1:$AF$1454,4,FALSE)</f>
        <v>120.95138888889051</v>
      </c>
    </row>
    <row r="959" spans="1:19" x14ac:dyDescent="0.3">
      <c r="A959">
        <v>1099712</v>
      </c>
      <c r="B959">
        <v>772</v>
      </c>
      <c r="C959" s="1" t="s">
        <v>100</v>
      </c>
      <c r="D959" s="3">
        <v>45175.061805555553</v>
      </c>
      <c r="E959" t="s">
        <v>97</v>
      </c>
      <c r="F959" t="s">
        <v>41</v>
      </c>
      <c r="G959">
        <v>9284</v>
      </c>
      <c r="H959" t="str">
        <f>VLOOKUP(B959,'Customers (2)'!$A$1:$F$2501,2,0)</f>
        <v>France</v>
      </c>
      <c r="I959" t="str">
        <f>VLOOKUP(B959,'Customers (2)'!$A$1:$F$2501,3,0)</f>
        <v>F</v>
      </c>
      <c r="J959">
        <f>VLOOKUP(B959,'Customers (2)'!$A$1:$F$2501,4,0)</f>
        <v>37</v>
      </c>
      <c r="K959" t="str">
        <f>VLOOKUP(B959,'Customers (2)'!$A$1:$F$2501,5,0)</f>
        <v>B</v>
      </c>
      <c r="L959" t="str">
        <f>VLOOKUP(B959,'Customers (2)'!$A$1:$F$2501,6,0)</f>
        <v>Middle</v>
      </c>
      <c r="M959" t="str">
        <f t="shared" si="59"/>
        <v>September</v>
      </c>
      <c r="N959" t="str">
        <f t="shared" si="60"/>
        <v>Wednesday</v>
      </c>
      <c r="O959" t="str">
        <f t="shared" si="61"/>
        <v>01:29:00</v>
      </c>
      <c r="P959">
        <f t="shared" si="62"/>
        <v>1</v>
      </c>
      <c r="Q959" t="str">
        <f>VLOOKUP(B959,'Analysis 1.3'!$AA$1:$AF$1454,5,FALSE)</f>
        <v>One time</v>
      </c>
      <c r="R959" t="str">
        <f>VLOOKUP(B959,'Analysis 1.3'!$AA$1:$AF$1454,6,FALSE)</f>
        <v>Passive</v>
      </c>
      <c r="S959">
        <f>VLOOKUP(B959,'Analysis 1.3'!$AA$1:$AF$1454,4,FALSE)</f>
        <v>116.92013888889051</v>
      </c>
    </row>
    <row r="960" spans="1:19" x14ac:dyDescent="0.3">
      <c r="A960">
        <v>76181</v>
      </c>
      <c r="B960">
        <v>773</v>
      </c>
      <c r="C960" s="1" t="s">
        <v>99</v>
      </c>
      <c r="D960" s="2">
        <v>45220.033333333333</v>
      </c>
      <c r="E960" t="s">
        <v>191</v>
      </c>
      <c r="F960" t="s">
        <v>4</v>
      </c>
      <c r="G960">
        <v>2221</v>
      </c>
      <c r="H960" t="str">
        <f>VLOOKUP(B960,'Customers (2)'!$A$1:$F$2501,2,0)</f>
        <v>USA</v>
      </c>
      <c r="I960" t="str">
        <f>VLOOKUP(B960,'Customers (2)'!$A$1:$F$2501,3,0)</f>
        <v>M</v>
      </c>
      <c r="J960">
        <f>VLOOKUP(B960,'Customers (2)'!$A$1:$F$2501,4,0)</f>
        <v>77</v>
      </c>
      <c r="K960" t="str">
        <f>VLOOKUP(B960,'Customers (2)'!$A$1:$F$2501,5,0)</f>
        <v>B</v>
      </c>
      <c r="L960" t="str">
        <f>VLOOKUP(B960,'Customers (2)'!$A$1:$F$2501,6,0)</f>
        <v>Senior</v>
      </c>
      <c r="M960" t="str">
        <f t="shared" si="59"/>
        <v>October</v>
      </c>
      <c r="N960" t="str">
        <f t="shared" si="60"/>
        <v>Saturday</v>
      </c>
      <c r="O960" t="str">
        <f t="shared" si="61"/>
        <v>00:48:00</v>
      </c>
      <c r="P960">
        <f t="shared" si="62"/>
        <v>0</v>
      </c>
      <c r="Q960" t="str">
        <f>VLOOKUP(B960,'Analysis 1.3'!$AA$1:$AF$1454,5,FALSE)</f>
        <v>Repeat</v>
      </c>
      <c r="R960" t="str">
        <f>VLOOKUP(B960,'Analysis 1.3'!$AA$1:$AF$1454,6,FALSE)</f>
        <v>Recent</v>
      </c>
      <c r="S960">
        <f>VLOOKUP(B960,'Analysis 1.3'!$AA$1:$AF$1454,4,FALSE)</f>
        <v>71.948611111110949</v>
      </c>
    </row>
    <row r="961" spans="1:19" x14ac:dyDescent="0.3">
      <c r="A961">
        <v>602695</v>
      </c>
      <c r="B961">
        <v>773</v>
      </c>
      <c r="C961" s="1" t="s">
        <v>99</v>
      </c>
      <c r="D961" s="2">
        <v>45123.997916666667</v>
      </c>
      <c r="E961" t="s">
        <v>96</v>
      </c>
      <c r="F961" t="s">
        <v>14</v>
      </c>
      <c r="G961">
        <v>469</v>
      </c>
      <c r="H961" t="str">
        <f>VLOOKUP(B961,'Customers (2)'!$A$1:$F$2501,2,0)</f>
        <v>USA</v>
      </c>
      <c r="I961" t="str">
        <f>VLOOKUP(B961,'Customers (2)'!$A$1:$F$2501,3,0)</f>
        <v>M</v>
      </c>
      <c r="J961">
        <f>VLOOKUP(B961,'Customers (2)'!$A$1:$F$2501,4,0)</f>
        <v>77</v>
      </c>
      <c r="K961" t="str">
        <f>VLOOKUP(B961,'Customers (2)'!$A$1:$F$2501,5,0)</f>
        <v>B</v>
      </c>
      <c r="L961" t="str">
        <f>VLOOKUP(B961,'Customers (2)'!$A$1:$F$2501,6,0)</f>
        <v>Senior</v>
      </c>
      <c r="M961" t="str">
        <f t="shared" si="59"/>
        <v>July</v>
      </c>
      <c r="N961" t="str">
        <f t="shared" si="60"/>
        <v>Sunday</v>
      </c>
      <c r="O961" t="str">
        <f t="shared" si="61"/>
        <v>23:57:00</v>
      </c>
      <c r="P961">
        <f t="shared" si="62"/>
        <v>23</v>
      </c>
      <c r="Q961" t="str">
        <f>VLOOKUP(B961,'Analysis 1.3'!$AA$1:$AF$1454,5,FALSE)</f>
        <v>Repeat</v>
      </c>
      <c r="R961" t="str">
        <f>VLOOKUP(B961,'Analysis 1.3'!$AA$1:$AF$1454,6,FALSE)</f>
        <v>Recent</v>
      </c>
      <c r="S961">
        <f>VLOOKUP(B961,'Analysis 1.3'!$AA$1:$AF$1454,4,FALSE)</f>
        <v>71.948611111110949</v>
      </c>
    </row>
    <row r="962" spans="1:19" x14ac:dyDescent="0.3">
      <c r="A962">
        <v>999060</v>
      </c>
      <c r="B962">
        <v>773</v>
      </c>
      <c r="C962" s="1" t="s">
        <v>99</v>
      </c>
      <c r="D962" s="3">
        <v>45063.038888888892</v>
      </c>
      <c r="E962" t="s">
        <v>191</v>
      </c>
      <c r="F962" t="s">
        <v>59</v>
      </c>
      <c r="G962">
        <v>2259</v>
      </c>
      <c r="H962" t="str">
        <f>VLOOKUP(B962,'Customers (2)'!$A$1:$F$2501,2,0)</f>
        <v>USA</v>
      </c>
      <c r="I962" t="str">
        <f>VLOOKUP(B962,'Customers (2)'!$A$1:$F$2501,3,0)</f>
        <v>M</v>
      </c>
      <c r="J962">
        <f>VLOOKUP(B962,'Customers (2)'!$A$1:$F$2501,4,0)</f>
        <v>77</v>
      </c>
      <c r="K962" t="str">
        <f>VLOOKUP(B962,'Customers (2)'!$A$1:$F$2501,5,0)</f>
        <v>B</v>
      </c>
      <c r="L962" t="str">
        <f>VLOOKUP(B962,'Customers (2)'!$A$1:$F$2501,6,0)</f>
        <v>Senior</v>
      </c>
      <c r="M962" t="str">
        <f t="shared" si="59"/>
        <v>May</v>
      </c>
      <c r="N962" t="str">
        <f t="shared" si="60"/>
        <v>Wednesday</v>
      </c>
      <c r="O962" t="str">
        <f t="shared" si="61"/>
        <v>00:56:00</v>
      </c>
      <c r="P962">
        <f t="shared" si="62"/>
        <v>0</v>
      </c>
      <c r="Q962" t="str">
        <f>VLOOKUP(B962,'Analysis 1.3'!$AA$1:$AF$1454,5,FALSE)</f>
        <v>Repeat</v>
      </c>
      <c r="R962" t="str">
        <f>VLOOKUP(B962,'Analysis 1.3'!$AA$1:$AF$1454,6,FALSE)</f>
        <v>Recent</v>
      </c>
      <c r="S962">
        <f>VLOOKUP(B962,'Analysis 1.3'!$AA$1:$AF$1454,4,FALSE)</f>
        <v>71.948611111110949</v>
      </c>
    </row>
    <row r="963" spans="1:19" x14ac:dyDescent="0.3">
      <c r="A963">
        <v>268063</v>
      </c>
      <c r="B963">
        <v>775</v>
      </c>
      <c r="C963" s="1" t="s">
        <v>106</v>
      </c>
      <c r="D963" s="2">
        <v>44956.081944444442</v>
      </c>
      <c r="E963" t="s">
        <v>191</v>
      </c>
      <c r="F963" t="s">
        <v>30</v>
      </c>
      <c r="G963">
        <v>4938</v>
      </c>
      <c r="H963" t="str">
        <f>VLOOKUP(B963,'Customers (2)'!$A$1:$F$2501,2,0)</f>
        <v>Singapore</v>
      </c>
      <c r="I963" t="str">
        <f>VLOOKUP(B963,'Customers (2)'!$A$1:$F$2501,3,0)</f>
        <v>M</v>
      </c>
      <c r="J963">
        <f>VLOOKUP(B963,'Customers (2)'!$A$1:$F$2501,4,0)</f>
        <v>68</v>
      </c>
      <c r="K963" t="str">
        <f>VLOOKUP(B963,'Customers (2)'!$A$1:$F$2501,5,0)</f>
        <v>B</v>
      </c>
      <c r="L963" t="str">
        <f>VLOOKUP(B963,'Customers (2)'!$A$1:$F$2501,6,0)</f>
        <v>Senior</v>
      </c>
      <c r="M963" t="str">
        <f t="shared" ref="M963:M1026" si="63">TEXT(D963,"MMMM")</f>
        <v>January</v>
      </c>
      <c r="N963" t="str">
        <f t="shared" ref="N963:N1026" si="64">TEXT(D963,"dddd")</f>
        <v>Monday</v>
      </c>
      <c r="O963" t="str">
        <f t="shared" ref="O963:O1026" si="65">TEXT(D963,"HH:mm:ss")</f>
        <v>01:58:00</v>
      </c>
      <c r="P963">
        <f t="shared" ref="P963:P1026" si="66">HOUR(D963)</f>
        <v>1</v>
      </c>
      <c r="Q963" t="str">
        <f>VLOOKUP(B963,'Analysis 1.3'!$AA$1:$AF$1454,5,FALSE)</f>
        <v>One time</v>
      </c>
      <c r="R963" t="str">
        <f>VLOOKUP(B963,'Analysis 1.3'!$AA$1:$AF$1454,6,FALSE)</f>
        <v>Lost</v>
      </c>
      <c r="S963">
        <f>VLOOKUP(B963,'Analysis 1.3'!$AA$1:$AF$1454,4,FALSE)</f>
        <v>335.90000000000146</v>
      </c>
    </row>
    <row r="964" spans="1:19" x14ac:dyDescent="0.3">
      <c r="A964">
        <v>382755</v>
      </c>
      <c r="B964">
        <v>777</v>
      </c>
      <c r="C964" s="1" t="s">
        <v>99</v>
      </c>
      <c r="D964" s="2">
        <v>45138.968055555553</v>
      </c>
      <c r="E964" t="s">
        <v>97</v>
      </c>
      <c r="F964" t="s">
        <v>82</v>
      </c>
      <c r="G964">
        <v>1008</v>
      </c>
      <c r="H964" t="str">
        <f>VLOOKUP(B964,'Customers (2)'!$A$1:$F$2501,2,0)</f>
        <v>USA</v>
      </c>
      <c r="I964" t="str">
        <f>VLOOKUP(B964,'Customers (2)'!$A$1:$F$2501,3,0)</f>
        <v>M</v>
      </c>
      <c r="J964">
        <f>VLOOKUP(B964,'Customers (2)'!$A$1:$F$2501,4,0)</f>
        <v>53</v>
      </c>
      <c r="K964" t="str">
        <f>VLOOKUP(B964,'Customers (2)'!$A$1:$F$2501,5,0)</f>
        <v>B</v>
      </c>
      <c r="L964" t="str">
        <f>VLOOKUP(B964,'Customers (2)'!$A$1:$F$2501,6,0)</f>
        <v>Middle</v>
      </c>
      <c r="M964" t="str">
        <f t="shared" si="63"/>
        <v>July</v>
      </c>
      <c r="N964" t="str">
        <f t="shared" si="64"/>
        <v>Monday</v>
      </c>
      <c r="O964" t="str">
        <f t="shared" si="65"/>
        <v>23:14:00</v>
      </c>
      <c r="P964">
        <f t="shared" si="66"/>
        <v>23</v>
      </c>
      <c r="Q964" t="str">
        <f>VLOOKUP(B964,'Analysis 1.3'!$AA$1:$AF$1454,5,FALSE)</f>
        <v>One time</v>
      </c>
      <c r="R964" t="str">
        <f>VLOOKUP(B964,'Analysis 1.3'!$AA$1:$AF$1454,6,FALSE)</f>
        <v>Passive</v>
      </c>
      <c r="S964">
        <f>VLOOKUP(B964,'Analysis 1.3'!$AA$1:$AF$1454,4,FALSE)</f>
        <v>153.01388888889051</v>
      </c>
    </row>
    <row r="965" spans="1:19" x14ac:dyDescent="0.3">
      <c r="A965">
        <v>943915</v>
      </c>
      <c r="B965">
        <v>778</v>
      </c>
      <c r="C965" s="1" t="s">
        <v>100</v>
      </c>
      <c r="D965" s="3">
        <v>44989.063888888886</v>
      </c>
      <c r="E965" t="s">
        <v>96</v>
      </c>
      <c r="F965" t="s">
        <v>46</v>
      </c>
      <c r="G965">
        <v>8064</v>
      </c>
      <c r="H965" t="str">
        <f>VLOOKUP(B965,'Customers (2)'!$A$1:$F$2501,2,0)</f>
        <v>France</v>
      </c>
      <c r="I965" t="str">
        <f>VLOOKUP(B965,'Customers (2)'!$A$1:$F$2501,3,0)</f>
        <v>F</v>
      </c>
      <c r="J965">
        <f>VLOOKUP(B965,'Customers (2)'!$A$1:$F$2501,4,0)</f>
        <v>26</v>
      </c>
      <c r="K965" t="str">
        <f>VLOOKUP(B965,'Customers (2)'!$A$1:$F$2501,5,0)</f>
        <v>B</v>
      </c>
      <c r="L965" t="str">
        <f>VLOOKUP(B965,'Customers (2)'!$A$1:$F$2501,6,0)</f>
        <v>Young</v>
      </c>
      <c r="M965" t="str">
        <f t="shared" si="63"/>
        <v>March</v>
      </c>
      <c r="N965" t="str">
        <f t="shared" si="64"/>
        <v>Saturday</v>
      </c>
      <c r="O965" t="str">
        <f t="shared" si="65"/>
        <v>01:32:00</v>
      </c>
      <c r="P965">
        <f t="shared" si="66"/>
        <v>1</v>
      </c>
      <c r="Q965" t="str">
        <f>VLOOKUP(B965,'Analysis 1.3'!$AA$1:$AF$1454,5,FALSE)</f>
        <v>One time</v>
      </c>
      <c r="R965" t="str">
        <f>VLOOKUP(B965,'Analysis 1.3'!$AA$1:$AF$1454,6,FALSE)</f>
        <v>Lost</v>
      </c>
      <c r="S965">
        <f>VLOOKUP(B965,'Analysis 1.3'!$AA$1:$AF$1454,4,FALSE)</f>
        <v>302.91805555555766</v>
      </c>
    </row>
    <row r="966" spans="1:19" x14ac:dyDescent="0.3">
      <c r="A966">
        <v>312391</v>
      </c>
      <c r="B966">
        <v>780</v>
      </c>
      <c r="C966" s="1" t="s">
        <v>113</v>
      </c>
      <c r="D966" s="2">
        <v>45276.961805555555</v>
      </c>
      <c r="E966" t="s">
        <v>98</v>
      </c>
      <c r="F966" t="s">
        <v>42</v>
      </c>
      <c r="G966">
        <v>3848</v>
      </c>
      <c r="H966" t="str">
        <f>VLOOKUP(B966,'Customers (2)'!$A$1:$F$2501,2,0)</f>
        <v>India</v>
      </c>
      <c r="I966" t="str">
        <f>VLOOKUP(B966,'Customers (2)'!$A$1:$F$2501,3,0)</f>
        <v>M</v>
      </c>
      <c r="J966">
        <f>VLOOKUP(B966,'Customers (2)'!$A$1:$F$2501,4,0)</f>
        <v>43</v>
      </c>
      <c r="K966" t="str">
        <f>VLOOKUP(B966,'Customers (2)'!$A$1:$F$2501,5,0)</f>
        <v>B</v>
      </c>
      <c r="L966" t="str">
        <f>VLOOKUP(B966,'Customers (2)'!$A$1:$F$2501,6,0)</f>
        <v>Middle</v>
      </c>
      <c r="M966" t="str">
        <f t="shared" si="63"/>
        <v>December</v>
      </c>
      <c r="N966" t="str">
        <f t="shared" si="64"/>
        <v>Saturday</v>
      </c>
      <c r="O966" t="str">
        <f t="shared" si="65"/>
        <v>23:05:00</v>
      </c>
      <c r="P966">
        <f t="shared" si="66"/>
        <v>23</v>
      </c>
      <c r="Q966" t="str">
        <f>VLOOKUP(B966,'Analysis 1.3'!$AA$1:$AF$1454,5,FALSE)</f>
        <v>Repeat</v>
      </c>
      <c r="R966" t="str">
        <f>VLOOKUP(B966,'Analysis 1.3'!$AA$1:$AF$1454,6,FALSE)</f>
        <v>Recent</v>
      </c>
      <c r="S966">
        <f>VLOOKUP(B966,'Analysis 1.3'!$AA$1:$AF$1454,4,FALSE)</f>
        <v>3.9416666666656965</v>
      </c>
    </row>
    <row r="967" spans="1:19" x14ac:dyDescent="0.3">
      <c r="A967">
        <v>427737</v>
      </c>
      <c r="B967">
        <v>780</v>
      </c>
      <c r="C967" s="1" t="s">
        <v>113</v>
      </c>
      <c r="D967" s="2">
        <v>45288.040277777778</v>
      </c>
      <c r="E967" t="s">
        <v>191</v>
      </c>
      <c r="F967" t="s">
        <v>73</v>
      </c>
      <c r="G967">
        <v>4456</v>
      </c>
      <c r="H967" t="str">
        <f>VLOOKUP(B967,'Customers (2)'!$A$1:$F$2501,2,0)</f>
        <v>India</v>
      </c>
      <c r="I967" t="str">
        <f>VLOOKUP(B967,'Customers (2)'!$A$1:$F$2501,3,0)</f>
        <v>M</v>
      </c>
      <c r="J967">
        <f>VLOOKUP(B967,'Customers (2)'!$A$1:$F$2501,4,0)</f>
        <v>43</v>
      </c>
      <c r="K967" t="str">
        <f>VLOOKUP(B967,'Customers (2)'!$A$1:$F$2501,5,0)</f>
        <v>B</v>
      </c>
      <c r="L967" t="str">
        <f>VLOOKUP(B967,'Customers (2)'!$A$1:$F$2501,6,0)</f>
        <v>Middle</v>
      </c>
      <c r="M967" t="str">
        <f t="shared" si="63"/>
        <v>December</v>
      </c>
      <c r="N967" t="str">
        <f t="shared" si="64"/>
        <v>Thursday</v>
      </c>
      <c r="O967" t="str">
        <f t="shared" si="65"/>
        <v>00:58:00</v>
      </c>
      <c r="P967">
        <f t="shared" si="66"/>
        <v>0</v>
      </c>
      <c r="Q967" t="str">
        <f>VLOOKUP(B967,'Analysis 1.3'!$AA$1:$AF$1454,5,FALSE)</f>
        <v>Repeat</v>
      </c>
      <c r="R967" t="str">
        <f>VLOOKUP(B967,'Analysis 1.3'!$AA$1:$AF$1454,6,FALSE)</f>
        <v>Recent</v>
      </c>
      <c r="S967">
        <f>VLOOKUP(B967,'Analysis 1.3'!$AA$1:$AF$1454,4,FALSE)</f>
        <v>3.9416666666656965</v>
      </c>
    </row>
    <row r="968" spans="1:19" x14ac:dyDescent="0.3">
      <c r="A968">
        <v>618196</v>
      </c>
      <c r="B968">
        <v>780</v>
      </c>
      <c r="C968" s="1" t="s">
        <v>113</v>
      </c>
      <c r="D968" s="2">
        <v>45250.065972222219</v>
      </c>
      <c r="E968" t="s">
        <v>191</v>
      </c>
      <c r="F968" t="s">
        <v>14</v>
      </c>
      <c r="G968">
        <v>9962</v>
      </c>
      <c r="H968" t="str">
        <f>VLOOKUP(B968,'Customers (2)'!$A$1:$F$2501,2,0)</f>
        <v>India</v>
      </c>
      <c r="I968" t="str">
        <f>VLOOKUP(B968,'Customers (2)'!$A$1:$F$2501,3,0)</f>
        <v>M</v>
      </c>
      <c r="J968">
        <f>VLOOKUP(B968,'Customers (2)'!$A$1:$F$2501,4,0)</f>
        <v>43</v>
      </c>
      <c r="K968" t="str">
        <f>VLOOKUP(B968,'Customers (2)'!$A$1:$F$2501,5,0)</f>
        <v>B</v>
      </c>
      <c r="L968" t="str">
        <f>VLOOKUP(B968,'Customers (2)'!$A$1:$F$2501,6,0)</f>
        <v>Middle</v>
      </c>
      <c r="M968" t="str">
        <f t="shared" si="63"/>
        <v>November</v>
      </c>
      <c r="N968" t="str">
        <f t="shared" si="64"/>
        <v>Monday</v>
      </c>
      <c r="O968" t="str">
        <f t="shared" si="65"/>
        <v>01:35:00</v>
      </c>
      <c r="P968">
        <f t="shared" si="66"/>
        <v>1</v>
      </c>
      <c r="Q968" t="str">
        <f>VLOOKUP(B968,'Analysis 1.3'!$AA$1:$AF$1454,5,FALSE)</f>
        <v>Repeat</v>
      </c>
      <c r="R968" t="str">
        <f>VLOOKUP(B968,'Analysis 1.3'!$AA$1:$AF$1454,6,FALSE)</f>
        <v>Recent</v>
      </c>
      <c r="S968">
        <f>VLOOKUP(B968,'Analysis 1.3'!$AA$1:$AF$1454,4,FALSE)</f>
        <v>3.9416666666656965</v>
      </c>
    </row>
    <row r="969" spans="1:19" x14ac:dyDescent="0.3">
      <c r="A969">
        <v>878658</v>
      </c>
      <c r="B969">
        <v>780</v>
      </c>
      <c r="C969" s="1" t="s">
        <v>113</v>
      </c>
      <c r="D969" s="3">
        <v>45217.061111111114</v>
      </c>
      <c r="E969" t="s">
        <v>96</v>
      </c>
      <c r="F969" t="s">
        <v>53</v>
      </c>
      <c r="G969">
        <v>3114</v>
      </c>
      <c r="H969" t="str">
        <f>VLOOKUP(B969,'Customers (2)'!$A$1:$F$2501,2,0)</f>
        <v>India</v>
      </c>
      <c r="I969" t="str">
        <f>VLOOKUP(B969,'Customers (2)'!$A$1:$F$2501,3,0)</f>
        <v>M</v>
      </c>
      <c r="J969">
        <f>VLOOKUP(B969,'Customers (2)'!$A$1:$F$2501,4,0)</f>
        <v>43</v>
      </c>
      <c r="K969" t="str">
        <f>VLOOKUP(B969,'Customers (2)'!$A$1:$F$2501,5,0)</f>
        <v>B</v>
      </c>
      <c r="L969" t="str">
        <f>VLOOKUP(B969,'Customers (2)'!$A$1:$F$2501,6,0)</f>
        <v>Middle</v>
      </c>
      <c r="M969" t="str">
        <f t="shared" si="63"/>
        <v>October</v>
      </c>
      <c r="N969" t="str">
        <f t="shared" si="64"/>
        <v>Wednesday</v>
      </c>
      <c r="O969" t="str">
        <f t="shared" si="65"/>
        <v>01:28:00</v>
      </c>
      <c r="P969">
        <f t="shared" si="66"/>
        <v>1</v>
      </c>
      <c r="Q969" t="str">
        <f>VLOOKUP(B969,'Analysis 1.3'!$AA$1:$AF$1454,5,FALSE)</f>
        <v>Repeat</v>
      </c>
      <c r="R969" t="str">
        <f>VLOOKUP(B969,'Analysis 1.3'!$AA$1:$AF$1454,6,FALSE)</f>
        <v>Recent</v>
      </c>
      <c r="S969">
        <f>VLOOKUP(B969,'Analysis 1.3'!$AA$1:$AF$1454,4,FALSE)</f>
        <v>3.9416666666656965</v>
      </c>
    </row>
    <row r="970" spans="1:19" x14ac:dyDescent="0.3">
      <c r="A970">
        <v>623784</v>
      </c>
      <c r="B970">
        <v>781</v>
      </c>
      <c r="C970" s="1" t="s">
        <v>102</v>
      </c>
      <c r="D970" s="2">
        <v>45240.073611111111</v>
      </c>
      <c r="E970" t="s">
        <v>97</v>
      </c>
      <c r="F970" t="s">
        <v>20</v>
      </c>
      <c r="G970">
        <v>6494</v>
      </c>
      <c r="H970" t="str">
        <f>VLOOKUP(B970,'Customers (2)'!$A$1:$F$2501,2,0)</f>
        <v>Finland</v>
      </c>
      <c r="I970" t="str">
        <f>VLOOKUP(B970,'Customers (2)'!$A$1:$F$2501,3,0)</f>
        <v>F</v>
      </c>
      <c r="J970">
        <f>VLOOKUP(B970,'Customers (2)'!$A$1:$F$2501,4,0)</f>
        <v>66</v>
      </c>
      <c r="K970" t="str">
        <f>VLOOKUP(B970,'Customers (2)'!$A$1:$F$2501,5,0)</f>
        <v>B</v>
      </c>
      <c r="L970" t="str">
        <f>VLOOKUP(B970,'Customers (2)'!$A$1:$F$2501,6,0)</f>
        <v>Senior</v>
      </c>
      <c r="M970" t="str">
        <f t="shared" si="63"/>
        <v>November</v>
      </c>
      <c r="N970" t="str">
        <f t="shared" si="64"/>
        <v>Friday</v>
      </c>
      <c r="O970" t="str">
        <f t="shared" si="65"/>
        <v>01:46:00</v>
      </c>
      <c r="P970">
        <f t="shared" si="66"/>
        <v>1</v>
      </c>
      <c r="Q970" t="str">
        <f>VLOOKUP(B970,'Analysis 1.3'!$AA$1:$AF$1454,5,FALSE)</f>
        <v>Repeat</v>
      </c>
      <c r="R970" t="str">
        <f>VLOOKUP(B970,'Analysis 1.3'!$AA$1:$AF$1454,6,FALSE)</f>
        <v>Recent</v>
      </c>
      <c r="S970">
        <f>VLOOKUP(B970,'Analysis 1.3'!$AA$1:$AF$1454,4,FALSE)</f>
        <v>51.908333333332848</v>
      </c>
    </row>
    <row r="971" spans="1:19" x14ac:dyDescent="0.3">
      <c r="A971">
        <v>641229</v>
      </c>
      <c r="B971">
        <v>781</v>
      </c>
      <c r="C971" s="1" t="s">
        <v>102</v>
      </c>
      <c r="D971" s="2">
        <v>44936.990277777775</v>
      </c>
      <c r="E971" t="s">
        <v>191</v>
      </c>
      <c r="F971" t="s">
        <v>37</v>
      </c>
      <c r="G971">
        <v>5740</v>
      </c>
      <c r="H971" t="str">
        <f>VLOOKUP(B971,'Customers (2)'!$A$1:$F$2501,2,0)</f>
        <v>Finland</v>
      </c>
      <c r="I971" t="str">
        <f>VLOOKUP(B971,'Customers (2)'!$A$1:$F$2501,3,0)</f>
        <v>F</v>
      </c>
      <c r="J971">
        <f>VLOOKUP(B971,'Customers (2)'!$A$1:$F$2501,4,0)</f>
        <v>66</v>
      </c>
      <c r="K971" t="str">
        <f>VLOOKUP(B971,'Customers (2)'!$A$1:$F$2501,5,0)</f>
        <v>B</v>
      </c>
      <c r="L971" t="str">
        <f>VLOOKUP(B971,'Customers (2)'!$A$1:$F$2501,6,0)</f>
        <v>Senior</v>
      </c>
      <c r="M971" t="str">
        <f t="shared" si="63"/>
        <v>January</v>
      </c>
      <c r="N971" t="str">
        <f t="shared" si="64"/>
        <v>Tuesday</v>
      </c>
      <c r="O971" t="str">
        <f t="shared" si="65"/>
        <v>23:46:00</v>
      </c>
      <c r="P971">
        <f t="shared" si="66"/>
        <v>23</v>
      </c>
      <c r="Q971" t="str">
        <f>VLOOKUP(B971,'Analysis 1.3'!$AA$1:$AF$1454,5,FALSE)</f>
        <v>Repeat</v>
      </c>
      <c r="R971" t="str">
        <f>VLOOKUP(B971,'Analysis 1.3'!$AA$1:$AF$1454,6,FALSE)</f>
        <v>Recent</v>
      </c>
      <c r="S971">
        <f>VLOOKUP(B971,'Analysis 1.3'!$AA$1:$AF$1454,4,FALSE)</f>
        <v>51.908333333332848</v>
      </c>
    </row>
    <row r="972" spans="1:19" x14ac:dyDescent="0.3">
      <c r="A972">
        <v>1198743</v>
      </c>
      <c r="B972">
        <v>782</v>
      </c>
      <c r="C972" s="1" t="s">
        <v>99</v>
      </c>
      <c r="D972" s="3">
        <v>45108.045138888891</v>
      </c>
      <c r="E972" t="s">
        <v>97</v>
      </c>
      <c r="F972" t="s">
        <v>71</v>
      </c>
      <c r="G972">
        <v>2152</v>
      </c>
      <c r="H972" t="str">
        <f>VLOOKUP(B972,'Customers (2)'!$A$1:$F$2501,2,0)</f>
        <v>USA</v>
      </c>
      <c r="I972" t="str">
        <f>VLOOKUP(B972,'Customers (2)'!$A$1:$F$2501,3,0)</f>
        <v>F</v>
      </c>
      <c r="J972">
        <f>VLOOKUP(B972,'Customers (2)'!$A$1:$F$2501,4,0)</f>
        <v>74</v>
      </c>
      <c r="K972" t="str">
        <f>VLOOKUP(B972,'Customers (2)'!$A$1:$F$2501,5,0)</f>
        <v>B</v>
      </c>
      <c r="L972" t="str">
        <f>VLOOKUP(B972,'Customers (2)'!$A$1:$F$2501,6,0)</f>
        <v>Senior</v>
      </c>
      <c r="M972" t="str">
        <f t="shared" si="63"/>
        <v>July</v>
      </c>
      <c r="N972" t="str">
        <f t="shared" si="64"/>
        <v>Saturday</v>
      </c>
      <c r="O972" t="str">
        <f t="shared" si="65"/>
        <v>01:05:00</v>
      </c>
      <c r="P972">
        <f t="shared" si="66"/>
        <v>1</v>
      </c>
      <c r="Q972" t="str">
        <f>VLOOKUP(B972,'Analysis 1.3'!$AA$1:$AF$1454,5,FALSE)</f>
        <v>One time</v>
      </c>
      <c r="R972" t="str">
        <f>VLOOKUP(B972,'Analysis 1.3'!$AA$1:$AF$1454,6,FALSE)</f>
        <v>Lost</v>
      </c>
      <c r="S972">
        <f>VLOOKUP(B972,'Analysis 1.3'!$AA$1:$AF$1454,4,FALSE)</f>
        <v>183.93680555555329</v>
      </c>
    </row>
    <row r="973" spans="1:19" x14ac:dyDescent="0.3">
      <c r="A973">
        <v>837731</v>
      </c>
      <c r="B973">
        <v>783</v>
      </c>
      <c r="C973" s="1" t="s">
        <v>99</v>
      </c>
      <c r="D973" s="3">
        <v>45166.970833333333</v>
      </c>
      <c r="E973" t="s">
        <v>96</v>
      </c>
      <c r="F973" t="s">
        <v>4</v>
      </c>
      <c r="G973">
        <v>3632</v>
      </c>
      <c r="H973" t="str">
        <f>VLOOKUP(B973,'Customers (2)'!$A$1:$F$2501,2,0)</f>
        <v>USA</v>
      </c>
      <c r="I973" t="str">
        <f>VLOOKUP(B973,'Customers (2)'!$A$1:$F$2501,3,0)</f>
        <v>F</v>
      </c>
      <c r="J973">
        <f>VLOOKUP(B973,'Customers (2)'!$A$1:$F$2501,4,0)</f>
        <v>42</v>
      </c>
      <c r="K973" t="str">
        <f>VLOOKUP(B973,'Customers (2)'!$A$1:$F$2501,5,0)</f>
        <v>B</v>
      </c>
      <c r="L973" t="str">
        <f>VLOOKUP(B973,'Customers (2)'!$A$1:$F$2501,6,0)</f>
        <v>Middle</v>
      </c>
      <c r="M973" t="str">
        <f t="shared" si="63"/>
        <v>August</v>
      </c>
      <c r="N973" t="str">
        <f t="shared" si="64"/>
        <v>Monday</v>
      </c>
      <c r="O973" t="str">
        <f t="shared" si="65"/>
        <v>23:18:00</v>
      </c>
      <c r="P973">
        <f t="shared" si="66"/>
        <v>23</v>
      </c>
      <c r="Q973" t="str">
        <f>VLOOKUP(B973,'Analysis 1.3'!$AA$1:$AF$1454,5,FALSE)</f>
        <v>One time</v>
      </c>
      <c r="R973" t="str">
        <f>VLOOKUP(B973,'Analysis 1.3'!$AA$1:$AF$1454,6,FALSE)</f>
        <v>Passive</v>
      </c>
      <c r="S973">
        <f>VLOOKUP(B973,'Analysis 1.3'!$AA$1:$AF$1454,4,FALSE)</f>
        <v>125.01111111111095</v>
      </c>
    </row>
    <row r="974" spans="1:19" x14ac:dyDescent="0.3">
      <c r="A974">
        <v>78613</v>
      </c>
      <c r="B974">
        <v>784</v>
      </c>
      <c r="C974" s="1" t="s">
        <v>99</v>
      </c>
      <c r="D974" s="2">
        <v>44999.001388888886</v>
      </c>
      <c r="E974" t="s">
        <v>191</v>
      </c>
      <c r="F974" t="s">
        <v>47</v>
      </c>
      <c r="G974">
        <v>6104</v>
      </c>
      <c r="H974" t="str">
        <f>VLOOKUP(B974,'Customers (2)'!$A$1:$F$2501,2,0)</f>
        <v>USA</v>
      </c>
      <c r="I974" t="str">
        <f>VLOOKUP(B974,'Customers (2)'!$A$1:$F$2501,3,0)</f>
        <v>M</v>
      </c>
      <c r="J974">
        <f>VLOOKUP(B974,'Customers (2)'!$A$1:$F$2501,4,0)</f>
        <v>38</v>
      </c>
      <c r="K974" t="str">
        <f>VLOOKUP(B974,'Customers (2)'!$A$1:$F$2501,5,0)</f>
        <v>B</v>
      </c>
      <c r="L974" t="str">
        <f>VLOOKUP(B974,'Customers (2)'!$A$1:$F$2501,6,0)</f>
        <v>Middle</v>
      </c>
      <c r="M974" t="str">
        <f t="shared" si="63"/>
        <v>March</v>
      </c>
      <c r="N974" t="str">
        <f t="shared" si="64"/>
        <v>Tuesday</v>
      </c>
      <c r="O974" t="str">
        <f t="shared" si="65"/>
        <v>00:02:00</v>
      </c>
      <c r="P974">
        <f t="shared" si="66"/>
        <v>0</v>
      </c>
      <c r="Q974" t="str">
        <f>VLOOKUP(B974,'Analysis 1.3'!$AA$1:$AF$1454,5,FALSE)</f>
        <v>One time</v>
      </c>
      <c r="R974" t="str">
        <f>VLOOKUP(B974,'Analysis 1.3'!$AA$1:$AF$1454,6,FALSE)</f>
        <v>Lost</v>
      </c>
      <c r="S974">
        <f>VLOOKUP(B974,'Analysis 1.3'!$AA$1:$AF$1454,4,FALSE)</f>
        <v>292.98055555555766</v>
      </c>
    </row>
    <row r="975" spans="1:19" x14ac:dyDescent="0.3">
      <c r="A975">
        <v>559015</v>
      </c>
      <c r="B975">
        <v>785</v>
      </c>
      <c r="C975" s="1" t="s">
        <v>111</v>
      </c>
      <c r="D975" s="2">
        <v>45059.031944444447</v>
      </c>
      <c r="E975" t="s">
        <v>96</v>
      </c>
      <c r="F975" t="s">
        <v>48</v>
      </c>
      <c r="G975">
        <v>9196</v>
      </c>
      <c r="H975" t="str">
        <f>VLOOKUP(B975,'Customers (2)'!$A$1:$F$2501,2,0)</f>
        <v>Ireland</v>
      </c>
      <c r="I975" t="str">
        <f>VLOOKUP(B975,'Customers (2)'!$A$1:$F$2501,3,0)</f>
        <v>M</v>
      </c>
      <c r="J975">
        <f>VLOOKUP(B975,'Customers (2)'!$A$1:$F$2501,4,0)</f>
        <v>44</v>
      </c>
      <c r="K975" t="str">
        <f>VLOOKUP(B975,'Customers (2)'!$A$1:$F$2501,5,0)</f>
        <v>B</v>
      </c>
      <c r="L975" t="str">
        <f>VLOOKUP(B975,'Customers (2)'!$A$1:$F$2501,6,0)</f>
        <v>Middle</v>
      </c>
      <c r="M975" t="str">
        <f t="shared" si="63"/>
        <v>May</v>
      </c>
      <c r="N975" t="str">
        <f t="shared" si="64"/>
        <v>Saturday</v>
      </c>
      <c r="O975" t="str">
        <f t="shared" si="65"/>
        <v>00:46:00</v>
      </c>
      <c r="P975">
        <f t="shared" si="66"/>
        <v>0</v>
      </c>
      <c r="Q975" t="str">
        <f>VLOOKUP(B975,'Analysis 1.3'!$AA$1:$AF$1454,5,FALSE)</f>
        <v>One time</v>
      </c>
      <c r="R975" t="str">
        <f>VLOOKUP(B975,'Analysis 1.3'!$AA$1:$AF$1454,6,FALSE)</f>
        <v>Lost</v>
      </c>
      <c r="S975">
        <f>VLOOKUP(B975,'Analysis 1.3'!$AA$1:$AF$1454,4,FALSE)</f>
        <v>232.94999999999709</v>
      </c>
    </row>
    <row r="976" spans="1:19" x14ac:dyDescent="0.3">
      <c r="A976">
        <v>583059</v>
      </c>
      <c r="B976">
        <v>786</v>
      </c>
      <c r="C976" s="1" t="s">
        <v>108</v>
      </c>
      <c r="D976" s="2">
        <v>45240.952777777777</v>
      </c>
      <c r="E976" t="s">
        <v>98</v>
      </c>
      <c r="F976" t="s">
        <v>17</v>
      </c>
      <c r="G976">
        <v>6333</v>
      </c>
      <c r="H976" t="str">
        <f>VLOOKUP(B976,'Customers (2)'!$A$1:$F$2501,2,0)</f>
        <v>Denmark</v>
      </c>
      <c r="I976" t="str">
        <f>VLOOKUP(B976,'Customers (2)'!$A$1:$F$2501,3,0)</f>
        <v>M</v>
      </c>
      <c r="J976">
        <f>VLOOKUP(B976,'Customers (2)'!$A$1:$F$2501,4,0)</f>
        <v>61</v>
      </c>
      <c r="K976" t="str">
        <f>VLOOKUP(B976,'Customers (2)'!$A$1:$F$2501,5,0)</f>
        <v>B</v>
      </c>
      <c r="L976" t="str">
        <f>VLOOKUP(B976,'Customers (2)'!$A$1:$F$2501,6,0)</f>
        <v>Senior</v>
      </c>
      <c r="M976" t="str">
        <f t="shared" si="63"/>
        <v>November</v>
      </c>
      <c r="N976" t="str">
        <f t="shared" si="64"/>
        <v>Friday</v>
      </c>
      <c r="O976" t="str">
        <f t="shared" si="65"/>
        <v>22:52:00</v>
      </c>
      <c r="P976">
        <f t="shared" si="66"/>
        <v>22</v>
      </c>
      <c r="Q976" t="str">
        <f>VLOOKUP(B976,'Analysis 1.3'!$AA$1:$AF$1454,5,FALSE)</f>
        <v>Repeat</v>
      </c>
      <c r="R976" t="str">
        <f>VLOOKUP(B976,'Analysis 1.3'!$AA$1:$AF$1454,6,FALSE)</f>
        <v>Recent</v>
      </c>
      <c r="S976">
        <f>VLOOKUP(B976,'Analysis 1.3'!$AA$1:$AF$1454,4,FALSE)</f>
        <v>51.029166666667152</v>
      </c>
    </row>
    <row r="977" spans="1:19" x14ac:dyDescent="0.3">
      <c r="A977">
        <v>1253641</v>
      </c>
      <c r="B977">
        <v>786</v>
      </c>
      <c r="C977" s="1" t="s">
        <v>108</v>
      </c>
      <c r="D977" s="3">
        <v>44956.076388888891</v>
      </c>
      <c r="E977" t="s">
        <v>98</v>
      </c>
      <c r="F977" t="s">
        <v>45</v>
      </c>
      <c r="G977">
        <v>2881</v>
      </c>
      <c r="H977" t="str">
        <f>VLOOKUP(B977,'Customers (2)'!$A$1:$F$2501,2,0)</f>
        <v>Denmark</v>
      </c>
      <c r="I977" t="str">
        <f>VLOOKUP(B977,'Customers (2)'!$A$1:$F$2501,3,0)</f>
        <v>M</v>
      </c>
      <c r="J977">
        <f>VLOOKUP(B977,'Customers (2)'!$A$1:$F$2501,4,0)</f>
        <v>61</v>
      </c>
      <c r="K977" t="str">
        <f>VLOOKUP(B977,'Customers (2)'!$A$1:$F$2501,5,0)</f>
        <v>B</v>
      </c>
      <c r="L977" t="str">
        <f>VLOOKUP(B977,'Customers (2)'!$A$1:$F$2501,6,0)</f>
        <v>Senior</v>
      </c>
      <c r="M977" t="str">
        <f t="shared" si="63"/>
        <v>January</v>
      </c>
      <c r="N977" t="str">
        <f t="shared" si="64"/>
        <v>Monday</v>
      </c>
      <c r="O977" t="str">
        <f t="shared" si="65"/>
        <v>01:50:00</v>
      </c>
      <c r="P977">
        <f t="shared" si="66"/>
        <v>1</v>
      </c>
      <c r="Q977" t="str">
        <f>VLOOKUP(B977,'Analysis 1.3'!$AA$1:$AF$1454,5,FALSE)</f>
        <v>Repeat</v>
      </c>
      <c r="R977" t="str">
        <f>VLOOKUP(B977,'Analysis 1.3'!$AA$1:$AF$1454,6,FALSE)</f>
        <v>Recent</v>
      </c>
      <c r="S977">
        <f>VLOOKUP(B977,'Analysis 1.3'!$AA$1:$AF$1454,4,FALSE)</f>
        <v>51.029166666667152</v>
      </c>
    </row>
    <row r="978" spans="1:19" x14ac:dyDescent="0.3">
      <c r="A978">
        <v>629953</v>
      </c>
      <c r="B978">
        <v>787</v>
      </c>
      <c r="C978" s="1" t="s">
        <v>104</v>
      </c>
      <c r="D978" s="2">
        <v>45045.03125</v>
      </c>
      <c r="E978" t="s">
        <v>98</v>
      </c>
      <c r="F978" t="s">
        <v>52</v>
      </c>
      <c r="G978">
        <v>9460</v>
      </c>
      <c r="H978" t="str">
        <f>VLOOKUP(B978,'Customers (2)'!$A$1:$F$2501,2,0)</f>
        <v>Austria</v>
      </c>
      <c r="I978" t="str">
        <f>VLOOKUP(B978,'Customers (2)'!$A$1:$F$2501,3,0)</f>
        <v>F</v>
      </c>
      <c r="J978">
        <f>VLOOKUP(B978,'Customers (2)'!$A$1:$F$2501,4,0)</f>
        <v>40</v>
      </c>
      <c r="K978" t="str">
        <f>VLOOKUP(B978,'Customers (2)'!$A$1:$F$2501,5,0)</f>
        <v>B</v>
      </c>
      <c r="L978" t="str">
        <f>VLOOKUP(B978,'Customers (2)'!$A$1:$F$2501,6,0)</f>
        <v>Middle</v>
      </c>
      <c r="M978" t="str">
        <f t="shared" si="63"/>
        <v>April</v>
      </c>
      <c r="N978" t="str">
        <f t="shared" si="64"/>
        <v>Saturday</v>
      </c>
      <c r="O978" t="str">
        <f t="shared" si="65"/>
        <v>00:45:00</v>
      </c>
      <c r="P978">
        <f t="shared" si="66"/>
        <v>0</v>
      </c>
      <c r="Q978" t="str">
        <f>VLOOKUP(B978,'Analysis 1.3'!$AA$1:$AF$1454,5,FALSE)</f>
        <v>Repeat</v>
      </c>
      <c r="R978" t="str">
        <f>VLOOKUP(B978,'Analysis 1.3'!$AA$1:$AF$1454,6,FALSE)</f>
        <v>Lost</v>
      </c>
      <c r="S978">
        <f>VLOOKUP(B978,'Analysis 1.3'!$AA$1:$AF$1454,4,FALSE)</f>
        <v>246.9506944444438</v>
      </c>
    </row>
    <row r="979" spans="1:19" x14ac:dyDescent="0.3">
      <c r="A979">
        <v>1081894</v>
      </c>
      <c r="B979">
        <v>787</v>
      </c>
      <c r="C979" s="1" t="s">
        <v>104</v>
      </c>
      <c r="D979" s="3">
        <v>44965.065972222219</v>
      </c>
      <c r="E979" t="s">
        <v>96</v>
      </c>
      <c r="F979" t="s">
        <v>7</v>
      </c>
      <c r="G979">
        <v>5113</v>
      </c>
      <c r="H979" t="str">
        <f>VLOOKUP(B979,'Customers (2)'!$A$1:$F$2501,2,0)</f>
        <v>Austria</v>
      </c>
      <c r="I979" t="str">
        <f>VLOOKUP(B979,'Customers (2)'!$A$1:$F$2501,3,0)</f>
        <v>F</v>
      </c>
      <c r="J979">
        <f>VLOOKUP(B979,'Customers (2)'!$A$1:$F$2501,4,0)</f>
        <v>40</v>
      </c>
      <c r="K979" t="str">
        <f>VLOOKUP(B979,'Customers (2)'!$A$1:$F$2501,5,0)</f>
        <v>B</v>
      </c>
      <c r="L979" t="str">
        <f>VLOOKUP(B979,'Customers (2)'!$A$1:$F$2501,6,0)</f>
        <v>Middle</v>
      </c>
      <c r="M979" t="str">
        <f t="shared" si="63"/>
        <v>February</v>
      </c>
      <c r="N979" t="str">
        <f t="shared" si="64"/>
        <v>Wednesday</v>
      </c>
      <c r="O979" t="str">
        <f t="shared" si="65"/>
        <v>01:35:00</v>
      </c>
      <c r="P979">
        <f t="shared" si="66"/>
        <v>1</v>
      </c>
      <c r="Q979" t="str">
        <f>VLOOKUP(B979,'Analysis 1.3'!$AA$1:$AF$1454,5,FALSE)</f>
        <v>Repeat</v>
      </c>
      <c r="R979" t="str">
        <f>VLOOKUP(B979,'Analysis 1.3'!$AA$1:$AF$1454,6,FALSE)</f>
        <v>Lost</v>
      </c>
      <c r="S979">
        <f>VLOOKUP(B979,'Analysis 1.3'!$AA$1:$AF$1454,4,FALSE)</f>
        <v>246.9506944444438</v>
      </c>
    </row>
    <row r="980" spans="1:19" x14ac:dyDescent="0.3">
      <c r="A980">
        <v>610023</v>
      </c>
      <c r="B980">
        <v>789</v>
      </c>
      <c r="C980" s="1" t="s">
        <v>100</v>
      </c>
      <c r="D980" s="2">
        <v>45074.051388888889</v>
      </c>
      <c r="E980" t="s">
        <v>191</v>
      </c>
      <c r="F980" t="s">
        <v>91</v>
      </c>
      <c r="G980">
        <v>620</v>
      </c>
      <c r="H980" t="str">
        <f>VLOOKUP(B980,'Customers (2)'!$A$1:$F$2501,2,0)</f>
        <v>France</v>
      </c>
      <c r="I980" t="str">
        <f>VLOOKUP(B980,'Customers (2)'!$A$1:$F$2501,3,0)</f>
        <v>M</v>
      </c>
      <c r="J980">
        <f>VLOOKUP(B980,'Customers (2)'!$A$1:$F$2501,4,0)</f>
        <v>62</v>
      </c>
      <c r="K980" t="str">
        <f>VLOOKUP(B980,'Customers (2)'!$A$1:$F$2501,5,0)</f>
        <v>B</v>
      </c>
      <c r="L980" t="str">
        <f>VLOOKUP(B980,'Customers (2)'!$A$1:$F$2501,6,0)</f>
        <v>Senior</v>
      </c>
      <c r="M980" t="str">
        <f t="shared" si="63"/>
        <v>May</v>
      </c>
      <c r="N980" t="str">
        <f t="shared" si="64"/>
        <v>Sunday</v>
      </c>
      <c r="O980" t="str">
        <f t="shared" si="65"/>
        <v>01:14:00</v>
      </c>
      <c r="P980">
        <f t="shared" si="66"/>
        <v>1</v>
      </c>
      <c r="Q980" t="str">
        <f>VLOOKUP(B980,'Analysis 1.3'!$AA$1:$AF$1454,5,FALSE)</f>
        <v>Repeat</v>
      </c>
      <c r="R980" t="str">
        <f>VLOOKUP(B980,'Analysis 1.3'!$AA$1:$AF$1454,6,FALSE)</f>
        <v>Lost</v>
      </c>
      <c r="S980">
        <f>VLOOKUP(B980,'Analysis 1.3'!$AA$1:$AF$1454,4,FALSE)</f>
        <v>217.93055555555475</v>
      </c>
    </row>
    <row r="981" spans="1:19" x14ac:dyDescent="0.3">
      <c r="A981">
        <v>917785</v>
      </c>
      <c r="B981">
        <v>789</v>
      </c>
      <c r="C981" s="1" t="s">
        <v>100</v>
      </c>
      <c r="D981" s="3">
        <v>45053.001388888886</v>
      </c>
      <c r="E981" t="s">
        <v>191</v>
      </c>
      <c r="F981" t="s">
        <v>72</v>
      </c>
      <c r="G981">
        <v>9379</v>
      </c>
      <c r="H981" t="str">
        <f>VLOOKUP(B981,'Customers (2)'!$A$1:$F$2501,2,0)</f>
        <v>France</v>
      </c>
      <c r="I981" t="str">
        <f>VLOOKUP(B981,'Customers (2)'!$A$1:$F$2501,3,0)</f>
        <v>M</v>
      </c>
      <c r="J981">
        <f>VLOOKUP(B981,'Customers (2)'!$A$1:$F$2501,4,0)</f>
        <v>62</v>
      </c>
      <c r="K981" t="str">
        <f>VLOOKUP(B981,'Customers (2)'!$A$1:$F$2501,5,0)</f>
        <v>B</v>
      </c>
      <c r="L981" t="str">
        <f>VLOOKUP(B981,'Customers (2)'!$A$1:$F$2501,6,0)</f>
        <v>Senior</v>
      </c>
      <c r="M981" t="str">
        <f t="shared" si="63"/>
        <v>May</v>
      </c>
      <c r="N981" t="str">
        <f t="shared" si="64"/>
        <v>Sunday</v>
      </c>
      <c r="O981" t="str">
        <f t="shared" si="65"/>
        <v>00:02:00</v>
      </c>
      <c r="P981">
        <f t="shared" si="66"/>
        <v>0</v>
      </c>
      <c r="Q981" t="str">
        <f>VLOOKUP(B981,'Analysis 1.3'!$AA$1:$AF$1454,5,FALSE)</f>
        <v>Repeat</v>
      </c>
      <c r="R981" t="str">
        <f>VLOOKUP(B981,'Analysis 1.3'!$AA$1:$AF$1454,6,FALSE)</f>
        <v>Lost</v>
      </c>
      <c r="S981">
        <f>VLOOKUP(B981,'Analysis 1.3'!$AA$1:$AF$1454,4,FALSE)</f>
        <v>217.93055555555475</v>
      </c>
    </row>
    <row r="982" spans="1:19" x14ac:dyDescent="0.3">
      <c r="A982">
        <v>1414158</v>
      </c>
      <c r="B982">
        <v>789</v>
      </c>
      <c r="C982" s="1" t="s">
        <v>100</v>
      </c>
      <c r="D982" s="3">
        <v>45005.045138888891</v>
      </c>
      <c r="E982" t="s">
        <v>97</v>
      </c>
      <c r="F982" t="s">
        <v>15</v>
      </c>
      <c r="G982">
        <v>8686</v>
      </c>
      <c r="H982" t="str">
        <f>VLOOKUP(B982,'Customers (2)'!$A$1:$F$2501,2,0)</f>
        <v>France</v>
      </c>
      <c r="I982" t="str">
        <f>VLOOKUP(B982,'Customers (2)'!$A$1:$F$2501,3,0)</f>
        <v>M</v>
      </c>
      <c r="J982">
        <f>VLOOKUP(B982,'Customers (2)'!$A$1:$F$2501,4,0)</f>
        <v>62</v>
      </c>
      <c r="K982" t="str">
        <f>VLOOKUP(B982,'Customers (2)'!$A$1:$F$2501,5,0)</f>
        <v>B</v>
      </c>
      <c r="L982" t="str">
        <f>VLOOKUP(B982,'Customers (2)'!$A$1:$F$2501,6,0)</f>
        <v>Senior</v>
      </c>
      <c r="M982" t="str">
        <f t="shared" si="63"/>
        <v>March</v>
      </c>
      <c r="N982" t="str">
        <f t="shared" si="64"/>
        <v>Monday</v>
      </c>
      <c r="O982" t="str">
        <f t="shared" si="65"/>
        <v>01:05:00</v>
      </c>
      <c r="P982">
        <f t="shared" si="66"/>
        <v>1</v>
      </c>
      <c r="Q982" t="str">
        <f>VLOOKUP(B982,'Analysis 1.3'!$AA$1:$AF$1454,5,FALSE)</f>
        <v>Repeat</v>
      </c>
      <c r="R982" t="str">
        <f>VLOOKUP(B982,'Analysis 1.3'!$AA$1:$AF$1454,6,FALSE)</f>
        <v>Lost</v>
      </c>
      <c r="S982">
        <f>VLOOKUP(B982,'Analysis 1.3'!$AA$1:$AF$1454,4,FALSE)</f>
        <v>217.93055555555475</v>
      </c>
    </row>
    <row r="983" spans="1:19" x14ac:dyDescent="0.3">
      <c r="A983">
        <v>177753</v>
      </c>
      <c r="B983">
        <v>790</v>
      </c>
      <c r="C983" s="1" t="s">
        <v>113</v>
      </c>
      <c r="D983" s="2">
        <v>45144.030555555553</v>
      </c>
      <c r="E983" t="s">
        <v>97</v>
      </c>
      <c r="F983" t="s">
        <v>21</v>
      </c>
      <c r="G983">
        <v>5420</v>
      </c>
      <c r="H983" t="str">
        <f>VLOOKUP(B983,'Customers (2)'!$A$1:$F$2501,2,0)</f>
        <v>India</v>
      </c>
      <c r="I983" t="str">
        <f>VLOOKUP(B983,'Customers (2)'!$A$1:$F$2501,3,0)</f>
        <v>M</v>
      </c>
      <c r="J983">
        <f>VLOOKUP(B983,'Customers (2)'!$A$1:$F$2501,4,0)</f>
        <v>85</v>
      </c>
      <c r="K983" t="str">
        <f>VLOOKUP(B983,'Customers (2)'!$A$1:$F$2501,5,0)</f>
        <v>B</v>
      </c>
      <c r="L983" t="str">
        <f>VLOOKUP(B983,'Customers (2)'!$A$1:$F$2501,6,0)</f>
        <v>Senior</v>
      </c>
      <c r="M983" t="str">
        <f t="shared" si="63"/>
        <v>August</v>
      </c>
      <c r="N983" t="str">
        <f t="shared" si="64"/>
        <v>Sunday</v>
      </c>
      <c r="O983" t="str">
        <f t="shared" si="65"/>
        <v>00:44:00</v>
      </c>
      <c r="P983">
        <f t="shared" si="66"/>
        <v>0</v>
      </c>
      <c r="Q983" t="str">
        <f>VLOOKUP(B983,'Analysis 1.3'!$AA$1:$AF$1454,5,FALSE)</f>
        <v>One time</v>
      </c>
      <c r="R983" t="str">
        <f>VLOOKUP(B983,'Analysis 1.3'!$AA$1:$AF$1454,6,FALSE)</f>
        <v>Passive</v>
      </c>
      <c r="S983">
        <f>VLOOKUP(B983,'Analysis 1.3'!$AA$1:$AF$1454,4,FALSE)</f>
        <v>147.95138888889051</v>
      </c>
    </row>
    <row r="984" spans="1:19" x14ac:dyDescent="0.3">
      <c r="A984">
        <v>1230163</v>
      </c>
      <c r="B984">
        <v>793</v>
      </c>
      <c r="C984" s="1" t="s">
        <v>99</v>
      </c>
      <c r="D984" s="3">
        <v>45082.945138888892</v>
      </c>
      <c r="E984" t="s">
        <v>191</v>
      </c>
      <c r="F984" t="s">
        <v>60</v>
      </c>
      <c r="G984">
        <v>7586</v>
      </c>
      <c r="H984" t="str">
        <f>VLOOKUP(B984,'Customers (2)'!$A$1:$F$2501,2,0)</f>
        <v>USA</v>
      </c>
      <c r="I984" t="str">
        <f>VLOOKUP(B984,'Customers (2)'!$A$1:$F$2501,3,0)</f>
        <v>F</v>
      </c>
      <c r="J984">
        <f>VLOOKUP(B984,'Customers (2)'!$A$1:$F$2501,4,0)</f>
        <v>87</v>
      </c>
      <c r="K984" t="str">
        <f>VLOOKUP(B984,'Customers (2)'!$A$1:$F$2501,5,0)</f>
        <v>B</v>
      </c>
      <c r="L984" t="str">
        <f>VLOOKUP(B984,'Customers (2)'!$A$1:$F$2501,6,0)</f>
        <v>Senior</v>
      </c>
      <c r="M984" t="str">
        <f t="shared" si="63"/>
        <v>June</v>
      </c>
      <c r="N984" t="str">
        <f t="shared" si="64"/>
        <v>Monday</v>
      </c>
      <c r="O984" t="str">
        <f t="shared" si="65"/>
        <v>22:41:00</v>
      </c>
      <c r="P984">
        <f t="shared" si="66"/>
        <v>22</v>
      </c>
      <c r="Q984" t="str">
        <f>VLOOKUP(B984,'Analysis 1.3'!$AA$1:$AF$1454,5,FALSE)</f>
        <v>One time</v>
      </c>
      <c r="R984" t="str">
        <f>VLOOKUP(B984,'Analysis 1.3'!$AA$1:$AF$1454,6,FALSE)</f>
        <v>Lost</v>
      </c>
      <c r="S984">
        <f>VLOOKUP(B984,'Analysis 1.3'!$AA$1:$AF$1454,4,FALSE)</f>
        <v>209.03680555555184</v>
      </c>
    </row>
    <row r="985" spans="1:19" x14ac:dyDescent="0.3">
      <c r="A985">
        <v>635137</v>
      </c>
      <c r="B985">
        <v>795</v>
      </c>
      <c r="C985" s="1" t="s">
        <v>102</v>
      </c>
      <c r="D985" s="2">
        <v>45114.018055555556</v>
      </c>
      <c r="E985" t="s">
        <v>97</v>
      </c>
      <c r="F985" t="s">
        <v>21</v>
      </c>
      <c r="G985">
        <v>7566</v>
      </c>
      <c r="H985" t="str">
        <f>VLOOKUP(B985,'Customers (2)'!$A$1:$F$2501,2,0)</f>
        <v>Finland</v>
      </c>
      <c r="I985" t="str">
        <f>VLOOKUP(B985,'Customers (2)'!$A$1:$F$2501,3,0)</f>
        <v>M</v>
      </c>
      <c r="J985">
        <f>VLOOKUP(B985,'Customers (2)'!$A$1:$F$2501,4,0)</f>
        <v>83</v>
      </c>
      <c r="K985" t="str">
        <f>VLOOKUP(B985,'Customers (2)'!$A$1:$F$2501,5,0)</f>
        <v>B</v>
      </c>
      <c r="L985" t="str">
        <f>VLOOKUP(B985,'Customers (2)'!$A$1:$F$2501,6,0)</f>
        <v>Senior</v>
      </c>
      <c r="M985" t="str">
        <f t="shared" si="63"/>
        <v>July</v>
      </c>
      <c r="N985" t="str">
        <f t="shared" si="64"/>
        <v>Friday</v>
      </c>
      <c r="O985" t="str">
        <f t="shared" si="65"/>
        <v>00:26:00</v>
      </c>
      <c r="P985">
        <f t="shared" si="66"/>
        <v>0</v>
      </c>
      <c r="Q985" t="str">
        <f>VLOOKUP(B985,'Analysis 1.3'!$AA$1:$AF$1454,5,FALSE)</f>
        <v>One time</v>
      </c>
      <c r="R985" t="str">
        <f>VLOOKUP(B985,'Analysis 1.3'!$AA$1:$AF$1454,6,FALSE)</f>
        <v>Passive</v>
      </c>
      <c r="S985">
        <f>VLOOKUP(B985,'Analysis 1.3'!$AA$1:$AF$1454,4,FALSE)</f>
        <v>177.9638888888876</v>
      </c>
    </row>
    <row r="986" spans="1:19" x14ac:dyDescent="0.3">
      <c r="A986">
        <v>525405</v>
      </c>
      <c r="B986">
        <v>796</v>
      </c>
      <c r="C986" s="1" t="s">
        <v>102</v>
      </c>
      <c r="D986" s="2">
        <v>44943.010416666664</v>
      </c>
      <c r="E986" t="s">
        <v>98</v>
      </c>
      <c r="F986" t="s">
        <v>66</v>
      </c>
      <c r="G986">
        <v>6640</v>
      </c>
      <c r="H986" t="str">
        <f>VLOOKUP(B986,'Customers (2)'!$A$1:$F$2501,2,0)</f>
        <v>Finland</v>
      </c>
      <c r="I986" t="str">
        <f>VLOOKUP(B986,'Customers (2)'!$A$1:$F$2501,3,0)</f>
        <v>F</v>
      </c>
      <c r="J986">
        <f>VLOOKUP(B986,'Customers (2)'!$A$1:$F$2501,4,0)</f>
        <v>27</v>
      </c>
      <c r="K986" t="str">
        <f>VLOOKUP(B986,'Customers (2)'!$A$1:$F$2501,5,0)</f>
        <v>B</v>
      </c>
      <c r="L986" t="str">
        <f>VLOOKUP(B986,'Customers (2)'!$A$1:$F$2501,6,0)</f>
        <v>Young</v>
      </c>
      <c r="M986" t="str">
        <f t="shared" si="63"/>
        <v>January</v>
      </c>
      <c r="N986" t="str">
        <f t="shared" si="64"/>
        <v>Tuesday</v>
      </c>
      <c r="O986" t="str">
        <f t="shared" si="65"/>
        <v>00:15:00</v>
      </c>
      <c r="P986">
        <f t="shared" si="66"/>
        <v>0</v>
      </c>
      <c r="Q986" t="str">
        <f>VLOOKUP(B986,'Analysis 1.3'!$AA$1:$AF$1454,5,FALSE)</f>
        <v>Repeat</v>
      </c>
      <c r="R986" t="str">
        <f>VLOOKUP(B986,'Analysis 1.3'!$AA$1:$AF$1454,6,FALSE)</f>
        <v>Lost</v>
      </c>
      <c r="S986">
        <f>VLOOKUP(B986,'Analysis 1.3'!$AA$1:$AF$1454,4,FALSE)</f>
        <v>318.94444444444525</v>
      </c>
    </row>
    <row r="987" spans="1:19" x14ac:dyDescent="0.3">
      <c r="A987">
        <v>1579155</v>
      </c>
      <c r="B987">
        <v>796</v>
      </c>
      <c r="C987" s="1" t="s">
        <v>102</v>
      </c>
      <c r="D987" s="3">
        <v>44973.037499999999</v>
      </c>
      <c r="E987" t="s">
        <v>97</v>
      </c>
      <c r="F987" t="s">
        <v>8</v>
      </c>
      <c r="G987">
        <v>799</v>
      </c>
      <c r="H987" t="str">
        <f>VLOOKUP(B987,'Customers (2)'!$A$1:$F$2501,2,0)</f>
        <v>Finland</v>
      </c>
      <c r="I987" t="str">
        <f>VLOOKUP(B987,'Customers (2)'!$A$1:$F$2501,3,0)</f>
        <v>F</v>
      </c>
      <c r="J987">
        <f>VLOOKUP(B987,'Customers (2)'!$A$1:$F$2501,4,0)</f>
        <v>27</v>
      </c>
      <c r="K987" t="str">
        <f>VLOOKUP(B987,'Customers (2)'!$A$1:$F$2501,5,0)</f>
        <v>B</v>
      </c>
      <c r="L987" t="str">
        <f>VLOOKUP(B987,'Customers (2)'!$A$1:$F$2501,6,0)</f>
        <v>Young</v>
      </c>
      <c r="M987" t="str">
        <f t="shared" si="63"/>
        <v>February</v>
      </c>
      <c r="N987" t="str">
        <f t="shared" si="64"/>
        <v>Thursday</v>
      </c>
      <c r="O987" t="str">
        <f t="shared" si="65"/>
        <v>00:54:00</v>
      </c>
      <c r="P987">
        <f t="shared" si="66"/>
        <v>0</v>
      </c>
      <c r="Q987" t="str">
        <f>VLOOKUP(B987,'Analysis 1.3'!$AA$1:$AF$1454,5,FALSE)</f>
        <v>Repeat</v>
      </c>
      <c r="R987" t="str">
        <f>VLOOKUP(B987,'Analysis 1.3'!$AA$1:$AF$1454,6,FALSE)</f>
        <v>Lost</v>
      </c>
      <c r="S987">
        <f>VLOOKUP(B987,'Analysis 1.3'!$AA$1:$AF$1454,4,FALSE)</f>
        <v>318.94444444444525</v>
      </c>
    </row>
    <row r="988" spans="1:19" x14ac:dyDescent="0.3">
      <c r="A988">
        <v>493809</v>
      </c>
      <c r="B988">
        <v>799</v>
      </c>
      <c r="C988" s="1" t="s">
        <v>99</v>
      </c>
      <c r="D988" s="2">
        <v>44969.083333333336</v>
      </c>
      <c r="E988" t="s">
        <v>191</v>
      </c>
      <c r="F988" t="s">
        <v>78</v>
      </c>
      <c r="G988">
        <v>8809</v>
      </c>
      <c r="H988" t="str">
        <f>VLOOKUP(B988,'Customers (2)'!$A$1:$F$2501,2,0)</f>
        <v>USA</v>
      </c>
      <c r="I988" t="str">
        <f>VLOOKUP(B988,'Customers (2)'!$A$1:$F$2501,3,0)</f>
        <v>F</v>
      </c>
      <c r="J988">
        <f>VLOOKUP(B988,'Customers (2)'!$A$1:$F$2501,4,0)</f>
        <v>59</v>
      </c>
      <c r="K988" t="str">
        <f>VLOOKUP(B988,'Customers (2)'!$A$1:$F$2501,5,0)</f>
        <v>B</v>
      </c>
      <c r="L988" t="str">
        <f>VLOOKUP(B988,'Customers (2)'!$A$1:$F$2501,6,0)</f>
        <v>Middle</v>
      </c>
      <c r="M988" t="str">
        <f t="shared" si="63"/>
        <v>February</v>
      </c>
      <c r="N988" t="str">
        <f t="shared" si="64"/>
        <v>Sunday</v>
      </c>
      <c r="O988" t="str">
        <f t="shared" si="65"/>
        <v>02:00:00</v>
      </c>
      <c r="P988">
        <f t="shared" si="66"/>
        <v>2</v>
      </c>
      <c r="Q988" t="str">
        <f>VLOOKUP(B988,'Analysis 1.3'!$AA$1:$AF$1454,5,FALSE)</f>
        <v>One time</v>
      </c>
      <c r="R988" t="str">
        <f>VLOOKUP(B988,'Analysis 1.3'!$AA$1:$AF$1454,6,FALSE)</f>
        <v>Lost</v>
      </c>
      <c r="S988">
        <f>VLOOKUP(B988,'Analysis 1.3'!$AA$1:$AF$1454,4,FALSE)</f>
        <v>322.89861111110804</v>
      </c>
    </row>
    <row r="989" spans="1:19" x14ac:dyDescent="0.3">
      <c r="A989">
        <v>44241</v>
      </c>
      <c r="B989">
        <v>800</v>
      </c>
      <c r="C989" s="1" t="s">
        <v>111</v>
      </c>
      <c r="D989" s="2">
        <v>45214.022222222222</v>
      </c>
      <c r="E989" t="s">
        <v>191</v>
      </c>
      <c r="F989" t="s">
        <v>17</v>
      </c>
      <c r="G989">
        <v>3306</v>
      </c>
      <c r="H989" t="str">
        <f>VLOOKUP(B989,'Customers (2)'!$A$1:$F$2501,2,0)</f>
        <v>Ireland</v>
      </c>
      <c r="I989" t="str">
        <f>VLOOKUP(B989,'Customers (2)'!$A$1:$F$2501,3,0)</f>
        <v>M</v>
      </c>
      <c r="J989">
        <f>VLOOKUP(B989,'Customers (2)'!$A$1:$F$2501,4,0)</f>
        <v>87</v>
      </c>
      <c r="K989" t="str">
        <f>VLOOKUP(B989,'Customers (2)'!$A$1:$F$2501,5,0)</f>
        <v>B</v>
      </c>
      <c r="L989" t="str">
        <f>VLOOKUP(B989,'Customers (2)'!$A$1:$F$2501,6,0)</f>
        <v>Senior</v>
      </c>
      <c r="M989" t="str">
        <f t="shared" si="63"/>
        <v>October</v>
      </c>
      <c r="N989" t="str">
        <f t="shared" si="64"/>
        <v>Sunday</v>
      </c>
      <c r="O989" t="str">
        <f t="shared" si="65"/>
        <v>00:32:00</v>
      </c>
      <c r="P989">
        <f t="shared" si="66"/>
        <v>0</v>
      </c>
      <c r="Q989" t="str">
        <f>VLOOKUP(B989,'Analysis 1.3'!$AA$1:$AF$1454,5,FALSE)</f>
        <v>One time</v>
      </c>
      <c r="R989" t="str">
        <f>VLOOKUP(B989,'Analysis 1.3'!$AA$1:$AF$1454,6,FALSE)</f>
        <v>Recent</v>
      </c>
      <c r="S989">
        <f>VLOOKUP(B989,'Analysis 1.3'!$AA$1:$AF$1454,4,FALSE)</f>
        <v>77.959722222221899</v>
      </c>
    </row>
    <row r="990" spans="1:19" x14ac:dyDescent="0.3">
      <c r="A990">
        <v>614468</v>
      </c>
      <c r="B990">
        <v>801</v>
      </c>
      <c r="C990" s="1" t="s">
        <v>100</v>
      </c>
      <c r="D990" s="2">
        <v>45185.044444444444</v>
      </c>
      <c r="E990" t="s">
        <v>98</v>
      </c>
      <c r="F990" t="s">
        <v>42</v>
      </c>
      <c r="G990">
        <v>1451</v>
      </c>
      <c r="H990" t="str">
        <f>VLOOKUP(B990,'Customers (2)'!$A$1:$F$2501,2,0)</f>
        <v>France</v>
      </c>
      <c r="I990" t="str">
        <f>VLOOKUP(B990,'Customers (2)'!$A$1:$F$2501,3,0)</f>
        <v>M</v>
      </c>
      <c r="J990">
        <f>VLOOKUP(B990,'Customers (2)'!$A$1:$F$2501,4,0)</f>
        <v>77</v>
      </c>
      <c r="K990" t="str">
        <f>VLOOKUP(B990,'Customers (2)'!$A$1:$F$2501,5,0)</f>
        <v>B</v>
      </c>
      <c r="L990" t="str">
        <f>VLOOKUP(B990,'Customers (2)'!$A$1:$F$2501,6,0)</f>
        <v>Senior</v>
      </c>
      <c r="M990" t="str">
        <f t="shared" si="63"/>
        <v>September</v>
      </c>
      <c r="N990" t="str">
        <f t="shared" si="64"/>
        <v>Saturday</v>
      </c>
      <c r="O990" t="str">
        <f t="shared" si="65"/>
        <v>01:04:00</v>
      </c>
      <c r="P990">
        <f t="shared" si="66"/>
        <v>1</v>
      </c>
      <c r="Q990" t="str">
        <f>VLOOKUP(B990,'Analysis 1.3'!$AA$1:$AF$1454,5,FALSE)</f>
        <v>Repeat</v>
      </c>
      <c r="R990" t="str">
        <f>VLOOKUP(B990,'Analysis 1.3'!$AA$1:$AF$1454,6,FALSE)</f>
        <v>Recent</v>
      </c>
      <c r="S990">
        <f>VLOOKUP(B990,'Analysis 1.3'!$AA$1:$AF$1454,4,FALSE)</f>
        <v>55.975694444445253</v>
      </c>
    </row>
    <row r="991" spans="1:19" x14ac:dyDescent="0.3">
      <c r="A991">
        <v>959426</v>
      </c>
      <c r="B991">
        <v>801</v>
      </c>
      <c r="C991" s="1" t="s">
        <v>100</v>
      </c>
      <c r="D991" s="3">
        <v>45236.006249999999</v>
      </c>
      <c r="E991" t="s">
        <v>97</v>
      </c>
      <c r="F991" t="s">
        <v>78</v>
      </c>
      <c r="G991">
        <v>6481</v>
      </c>
      <c r="H991" t="str">
        <f>VLOOKUP(B991,'Customers (2)'!$A$1:$F$2501,2,0)</f>
        <v>France</v>
      </c>
      <c r="I991" t="str">
        <f>VLOOKUP(B991,'Customers (2)'!$A$1:$F$2501,3,0)</f>
        <v>M</v>
      </c>
      <c r="J991">
        <f>VLOOKUP(B991,'Customers (2)'!$A$1:$F$2501,4,0)</f>
        <v>77</v>
      </c>
      <c r="K991" t="str">
        <f>VLOOKUP(B991,'Customers (2)'!$A$1:$F$2501,5,0)</f>
        <v>B</v>
      </c>
      <c r="L991" t="str">
        <f>VLOOKUP(B991,'Customers (2)'!$A$1:$F$2501,6,0)</f>
        <v>Senior</v>
      </c>
      <c r="M991" t="str">
        <f t="shared" si="63"/>
        <v>November</v>
      </c>
      <c r="N991" t="str">
        <f t="shared" si="64"/>
        <v>Monday</v>
      </c>
      <c r="O991" t="str">
        <f t="shared" si="65"/>
        <v>00:09:00</v>
      </c>
      <c r="P991">
        <f t="shared" si="66"/>
        <v>0</v>
      </c>
      <c r="Q991" t="str">
        <f>VLOOKUP(B991,'Analysis 1.3'!$AA$1:$AF$1454,5,FALSE)</f>
        <v>Repeat</v>
      </c>
      <c r="R991" t="str">
        <f>VLOOKUP(B991,'Analysis 1.3'!$AA$1:$AF$1454,6,FALSE)</f>
        <v>Recent</v>
      </c>
      <c r="S991">
        <f>VLOOKUP(B991,'Analysis 1.3'!$AA$1:$AF$1454,4,FALSE)</f>
        <v>55.975694444445253</v>
      </c>
    </row>
    <row r="992" spans="1:19" x14ac:dyDescent="0.3">
      <c r="A992">
        <v>219884</v>
      </c>
      <c r="B992">
        <v>802</v>
      </c>
      <c r="C992" s="1" t="s">
        <v>100</v>
      </c>
      <c r="D992" s="2">
        <v>44945.986805555556</v>
      </c>
      <c r="E992" t="s">
        <v>191</v>
      </c>
      <c r="F992" t="s">
        <v>77</v>
      </c>
      <c r="G992">
        <v>2233</v>
      </c>
      <c r="H992" t="str">
        <f>VLOOKUP(B992,'Customers (2)'!$A$1:$F$2501,2,0)</f>
        <v>France</v>
      </c>
      <c r="I992" t="str">
        <f>VLOOKUP(B992,'Customers (2)'!$A$1:$F$2501,3,0)</f>
        <v>F</v>
      </c>
      <c r="J992">
        <f>VLOOKUP(B992,'Customers (2)'!$A$1:$F$2501,4,0)</f>
        <v>89</v>
      </c>
      <c r="K992" t="str">
        <f>VLOOKUP(B992,'Customers (2)'!$A$1:$F$2501,5,0)</f>
        <v>B</v>
      </c>
      <c r="L992" t="str">
        <f>VLOOKUP(B992,'Customers (2)'!$A$1:$F$2501,6,0)</f>
        <v>Senior</v>
      </c>
      <c r="M992" t="str">
        <f t="shared" si="63"/>
        <v>January</v>
      </c>
      <c r="N992" t="str">
        <f t="shared" si="64"/>
        <v>Thursday</v>
      </c>
      <c r="O992" t="str">
        <f t="shared" si="65"/>
        <v>23:41:00</v>
      </c>
      <c r="P992">
        <f t="shared" si="66"/>
        <v>23</v>
      </c>
      <c r="Q992" t="str">
        <f>VLOOKUP(B992,'Analysis 1.3'!$AA$1:$AF$1454,5,FALSE)</f>
        <v>One time</v>
      </c>
      <c r="R992" t="str">
        <f>VLOOKUP(B992,'Analysis 1.3'!$AA$1:$AF$1454,6,FALSE)</f>
        <v>Lost</v>
      </c>
      <c r="S992">
        <f>VLOOKUP(B992,'Analysis 1.3'!$AA$1:$AF$1454,4,FALSE)</f>
        <v>345.9951388888876</v>
      </c>
    </row>
    <row r="993" spans="1:19" x14ac:dyDescent="0.3">
      <c r="A993">
        <v>1654679</v>
      </c>
      <c r="B993">
        <v>804</v>
      </c>
      <c r="C993" s="1" t="s">
        <v>109</v>
      </c>
      <c r="D993" s="3">
        <v>45095.98541666667</v>
      </c>
      <c r="E993" t="s">
        <v>96</v>
      </c>
      <c r="F993" t="s">
        <v>62</v>
      </c>
      <c r="G993">
        <v>8264</v>
      </c>
      <c r="H993" t="str">
        <f>VLOOKUP(B993,'Customers (2)'!$A$1:$F$2501,2,0)</f>
        <v>Germany</v>
      </c>
      <c r="I993" t="str">
        <f>VLOOKUP(B993,'Customers (2)'!$A$1:$F$2501,3,0)</f>
        <v>F</v>
      </c>
      <c r="J993">
        <f>VLOOKUP(B993,'Customers (2)'!$A$1:$F$2501,4,0)</f>
        <v>56</v>
      </c>
      <c r="K993" t="str">
        <f>VLOOKUP(B993,'Customers (2)'!$A$1:$F$2501,5,0)</f>
        <v>B</v>
      </c>
      <c r="L993" t="str">
        <f>VLOOKUP(B993,'Customers (2)'!$A$1:$F$2501,6,0)</f>
        <v>Middle</v>
      </c>
      <c r="M993" t="str">
        <f t="shared" si="63"/>
        <v>June</v>
      </c>
      <c r="N993" t="str">
        <f t="shared" si="64"/>
        <v>Sunday</v>
      </c>
      <c r="O993" t="str">
        <f t="shared" si="65"/>
        <v>23:39:00</v>
      </c>
      <c r="P993">
        <f t="shared" si="66"/>
        <v>23</v>
      </c>
      <c r="Q993" t="str">
        <f>VLOOKUP(B993,'Analysis 1.3'!$AA$1:$AF$1454,5,FALSE)</f>
        <v>One time</v>
      </c>
      <c r="R993" t="str">
        <f>VLOOKUP(B993,'Analysis 1.3'!$AA$1:$AF$1454,6,FALSE)</f>
        <v>Lost</v>
      </c>
      <c r="S993">
        <f>VLOOKUP(B993,'Analysis 1.3'!$AA$1:$AF$1454,4,FALSE)</f>
        <v>195.99652777777374</v>
      </c>
    </row>
    <row r="994" spans="1:19" x14ac:dyDescent="0.3">
      <c r="A994">
        <v>1409071</v>
      </c>
      <c r="B994">
        <v>807</v>
      </c>
      <c r="C994" s="1" t="s">
        <v>102</v>
      </c>
      <c r="D994" s="3">
        <v>45041.968055555553</v>
      </c>
      <c r="E994" t="s">
        <v>191</v>
      </c>
      <c r="F994" t="s">
        <v>37</v>
      </c>
      <c r="G994">
        <v>1067</v>
      </c>
      <c r="H994" t="str">
        <f>VLOOKUP(B994,'Customers (2)'!$A$1:$F$2501,2,0)</f>
        <v>Finland</v>
      </c>
      <c r="I994" t="str">
        <f>VLOOKUP(B994,'Customers (2)'!$A$1:$F$2501,3,0)</f>
        <v>F</v>
      </c>
      <c r="J994">
        <f>VLOOKUP(B994,'Customers (2)'!$A$1:$F$2501,4,0)</f>
        <v>56</v>
      </c>
      <c r="K994" t="str">
        <f>VLOOKUP(B994,'Customers (2)'!$A$1:$F$2501,5,0)</f>
        <v>B</v>
      </c>
      <c r="L994" t="str">
        <f>VLOOKUP(B994,'Customers (2)'!$A$1:$F$2501,6,0)</f>
        <v>Middle</v>
      </c>
      <c r="M994" t="str">
        <f t="shared" si="63"/>
        <v>April</v>
      </c>
      <c r="N994" t="str">
        <f t="shared" si="64"/>
        <v>Tuesday</v>
      </c>
      <c r="O994" t="str">
        <f t="shared" si="65"/>
        <v>23:14:00</v>
      </c>
      <c r="P994">
        <f t="shared" si="66"/>
        <v>23</v>
      </c>
      <c r="Q994" t="str">
        <f>VLOOKUP(B994,'Analysis 1.3'!$AA$1:$AF$1454,5,FALSE)</f>
        <v>One time</v>
      </c>
      <c r="R994" t="str">
        <f>VLOOKUP(B994,'Analysis 1.3'!$AA$1:$AF$1454,6,FALSE)</f>
        <v>Lost</v>
      </c>
      <c r="S994">
        <f>VLOOKUP(B994,'Analysis 1.3'!$AA$1:$AF$1454,4,FALSE)</f>
        <v>250.01388888889051</v>
      </c>
    </row>
    <row r="995" spans="1:19" x14ac:dyDescent="0.3">
      <c r="A995">
        <v>246834</v>
      </c>
      <c r="B995">
        <v>808</v>
      </c>
      <c r="C995" s="1" t="s">
        <v>99</v>
      </c>
      <c r="D995" s="2">
        <v>45134.023611111108</v>
      </c>
      <c r="E995" t="s">
        <v>96</v>
      </c>
      <c r="F995" t="s">
        <v>43</v>
      </c>
      <c r="G995">
        <v>9507</v>
      </c>
      <c r="H995" t="str">
        <f>VLOOKUP(B995,'Customers (2)'!$A$1:$F$2501,2,0)</f>
        <v>USA</v>
      </c>
      <c r="I995" t="str">
        <f>VLOOKUP(B995,'Customers (2)'!$A$1:$F$2501,3,0)</f>
        <v>F</v>
      </c>
      <c r="J995">
        <f>VLOOKUP(B995,'Customers (2)'!$A$1:$F$2501,4,0)</f>
        <v>41</v>
      </c>
      <c r="K995" t="str">
        <f>VLOOKUP(B995,'Customers (2)'!$A$1:$F$2501,5,0)</f>
        <v>B</v>
      </c>
      <c r="L995" t="str">
        <f>VLOOKUP(B995,'Customers (2)'!$A$1:$F$2501,6,0)</f>
        <v>Middle</v>
      </c>
      <c r="M995" t="str">
        <f t="shared" si="63"/>
        <v>July</v>
      </c>
      <c r="N995" t="str">
        <f t="shared" si="64"/>
        <v>Thursday</v>
      </c>
      <c r="O995" t="str">
        <f t="shared" si="65"/>
        <v>00:34:00</v>
      </c>
      <c r="P995">
        <f t="shared" si="66"/>
        <v>0</v>
      </c>
      <c r="Q995" t="str">
        <f>VLOOKUP(B995,'Analysis 1.3'!$AA$1:$AF$1454,5,FALSE)</f>
        <v>Repeat</v>
      </c>
      <c r="R995" t="str">
        <f>VLOOKUP(B995,'Analysis 1.3'!$AA$1:$AF$1454,6,FALSE)</f>
        <v>Recent</v>
      </c>
      <c r="S995">
        <f>VLOOKUP(B995,'Analysis 1.3'!$AA$1:$AF$1454,4,FALSE)</f>
        <v>39.011805555557657</v>
      </c>
    </row>
    <row r="996" spans="1:19" x14ac:dyDescent="0.3">
      <c r="A996">
        <v>1031465</v>
      </c>
      <c r="B996">
        <v>808</v>
      </c>
      <c r="C996" s="1" t="s">
        <v>99</v>
      </c>
      <c r="D996" s="3">
        <v>45252.970138888886</v>
      </c>
      <c r="E996" t="s">
        <v>98</v>
      </c>
      <c r="F996" t="s">
        <v>40</v>
      </c>
      <c r="G996">
        <v>7817</v>
      </c>
      <c r="H996" t="str">
        <f>VLOOKUP(B996,'Customers (2)'!$A$1:$F$2501,2,0)</f>
        <v>USA</v>
      </c>
      <c r="I996" t="str">
        <f>VLOOKUP(B996,'Customers (2)'!$A$1:$F$2501,3,0)</f>
        <v>F</v>
      </c>
      <c r="J996">
        <f>VLOOKUP(B996,'Customers (2)'!$A$1:$F$2501,4,0)</f>
        <v>41</v>
      </c>
      <c r="K996" t="str">
        <f>VLOOKUP(B996,'Customers (2)'!$A$1:$F$2501,5,0)</f>
        <v>B</v>
      </c>
      <c r="L996" t="str">
        <f>VLOOKUP(B996,'Customers (2)'!$A$1:$F$2501,6,0)</f>
        <v>Middle</v>
      </c>
      <c r="M996" t="str">
        <f t="shared" si="63"/>
        <v>November</v>
      </c>
      <c r="N996" t="str">
        <f t="shared" si="64"/>
        <v>Wednesday</v>
      </c>
      <c r="O996" t="str">
        <f t="shared" si="65"/>
        <v>23:17:00</v>
      </c>
      <c r="P996">
        <f t="shared" si="66"/>
        <v>23</v>
      </c>
      <c r="Q996" t="str">
        <f>VLOOKUP(B996,'Analysis 1.3'!$AA$1:$AF$1454,5,FALSE)</f>
        <v>Repeat</v>
      </c>
      <c r="R996" t="str">
        <f>VLOOKUP(B996,'Analysis 1.3'!$AA$1:$AF$1454,6,FALSE)</f>
        <v>Recent</v>
      </c>
      <c r="S996">
        <f>VLOOKUP(B996,'Analysis 1.3'!$AA$1:$AF$1454,4,FALSE)</f>
        <v>39.011805555557657</v>
      </c>
    </row>
    <row r="997" spans="1:19" x14ac:dyDescent="0.3">
      <c r="A997">
        <v>691268</v>
      </c>
      <c r="B997">
        <v>809</v>
      </c>
      <c r="C997" s="1" t="s">
        <v>99</v>
      </c>
      <c r="D997" s="3">
        <v>45068.036805555559</v>
      </c>
      <c r="E997" t="s">
        <v>98</v>
      </c>
      <c r="F997" t="s">
        <v>88</v>
      </c>
      <c r="G997">
        <v>9498</v>
      </c>
      <c r="H997" t="str">
        <f>VLOOKUP(B997,'Customers (2)'!$A$1:$F$2501,2,0)</f>
        <v>USA</v>
      </c>
      <c r="I997" t="str">
        <f>VLOOKUP(B997,'Customers (2)'!$A$1:$F$2501,3,0)</f>
        <v>M</v>
      </c>
      <c r="J997">
        <f>VLOOKUP(B997,'Customers (2)'!$A$1:$F$2501,4,0)</f>
        <v>87</v>
      </c>
      <c r="K997" t="str">
        <f>VLOOKUP(B997,'Customers (2)'!$A$1:$F$2501,5,0)</f>
        <v>B</v>
      </c>
      <c r="L997" t="str">
        <f>VLOOKUP(B997,'Customers (2)'!$A$1:$F$2501,6,0)</f>
        <v>Senior</v>
      </c>
      <c r="M997" t="str">
        <f t="shared" si="63"/>
        <v>May</v>
      </c>
      <c r="N997" t="str">
        <f t="shared" si="64"/>
        <v>Monday</v>
      </c>
      <c r="O997" t="str">
        <f t="shared" si="65"/>
        <v>00:53:00</v>
      </c>
      <c r="P997">
        <f t="shared" si="66"/>
        <v>0</v>
      </c>
      <c r="Q997" t="str">
        <f>VLOOKUP(B997,'Analysis 1.3'!$AA$1:$AF$1454,5,FALSE)</f>
        <v>One time</v>
      </c>
      <c r="R997" t="str">
        <f>VLOOKUP(B997,'Analysis 1.3'!$AA$1:$AF$1454,6,FALSE)</f>
        <v>Lost</v>
      </c>
      <c r="S997">
        <f>VLOOKUP(B997,'Analysis 1.3'!$AA$1:$AF$1454,4,FALSE)</f>
        <v>223.94513888888469</v>
      </c>
    </row>
    <row r="998" spans="1:19" x14ac:dyDescent="0.3">
      <c r="A998">
        <v>1391439</v>
      </c>
      <c r="B998">
        <v>811</v>
      </c>
      <c r="C998" s="1" t="s">
        <v>113</v>
      </c>
      <c r="D998" s="3">
        <v>45246.940972222219</v>
      </c>
      <c r="E998" t="s">
        <v>98</v>
      </c>
      <c r="F998" t="s">
        <v>21</v>
      </c>
      <c r="G998">
        <v>6152</v>
      </c>
      <c r="H998" t="str">
        <f>VLOOKUP(B998,'Customers (2)'!$A$1:$F$2501,2,0)</f>
        <v>India</v>
      </c>
      <c r="I998" t="str">
        <f>VLOOKUP(B998,'Customers (2)'!$A$1:$F$2501,3,0)</f>
        <v>F</v>
      </c>
      <c r="J998">
        <f>VLOOKUP(B998,'Customers (2)'!$A$1:$F$2501,4,0)</f>
        <v>32</v>
      </c>
      <c r="K998" t="str">
        <f>VLOOKUP(B998,'Customers (2)'!$A$1:$F$2501,5,0)</f>
        <v>B</v>
      </c>
      <c r="L998" t="str">
        <f>VLOOKUP(B998,'Customers (2)'!$A$1:$F$2501,6,0)</f>
        <v>Young</v>
      </c>
      <c r="M998" t="str">
        <f t="shared" si="63"/>
        <v>November</v>
      </c>
      <c r="N998" t="str">
        <f t="shared" si="64"/>
        <v>Thursday</v>
      </c>
      <c r="O998" t="str">
        <f t="shared" si="65"/>
        <v>22:35:00</v>
      </c>
      <c r="P998">
        <f t="shared" si="66"/>
        <v>22</v>
      </c>
      <c r="Q998" t="str">
        <f>VLOOKUP(B998,'Analysis 1.3'!$AA$1:$AF$1454,5,FALSE)</f>
        <v>One time</v>
      </c>
      <c r="R998" t="str">
        <f>VLOOKUP(B998,'Analysis 1.3'!$AA$1:$AF$1454,6,FALSE)</f>
        <v>Recent</v>
      </c>
      <c r="S998">
        <f>VLOOKUP(B998,'Analysis 1.3'!$AA$1:$AF$1454,4,FALSE)</f>
        <v>45.040972222224809</v>
      </c>
    </row>
    <row r="999" spans="1:19" x14ac:dyDescent="0.3">
      <c r="A999">
        <v>139755</v>
      </c>
      <c r="B999">
        <v>813</v>
      </c>
      <c r="C999" s="1" t="s">
        <v>106</v>
      </c>
      <c r="D999" s="2">
        <v>45136.979861111111</v>
      </c>
      <c r="E999" t="s">
        <v>96</v>
      </c>
      <c r="F999" t="s">
        <v>81</v>
      </c>
      <c r="G999">
        <v>7305</v>
      </c>
      <c r="H999" t="str">
        <f>VLOOKUP(B999,'Customers (2)'!$A$1:$F$2501,2,0)</f>
        <v>Singapore</v>
      </c>
      <c r="I999" t="str">
        <f>VLOOKUP(B999,'Customers (2)'!$A$1:$F$2501,3,0)</f>
        <v>M</v>
      </c>
      <c r="J999">
        <f>VLOOKUP(B999,'Customers (2)'!$A$1:$F$2501,4,0)</f>
        <v>51</v>
      </c>
      <c r="K999" t="str">
        <f>VLOOKUP(B999,'Customers (2)'!$A$1:$F$2501,5,0)</f>
        <v>B</v>
      </c>
      <c r="L999" t="str">
        <f>VLOOKUP(B999,'Customers (2)'!$A$1:$F$2501,6,0)</f>
        <v>Middle</v>
      </c>
      <c r="M999" t="str">
        <f t="shared" si="63"/>
        <v>July</v>
      </c>
      <c r="N999" t="str">
        <f t="shared" si="64"/>
        <v>Saturday</v>
      </c>
      <c r="O999" t="str">
        <f t="shared" si="65"/>
        <v>23:31:00</v>
      </c>
      <c r="P999">
        <f t="shared" si="66"/>
        <v>23</v>
      </c>
      <c r="Q999" t="str">
        <f>VLOOKUP(B999,'Analysis 1.3'!$AA$1:$AF$1454,5,FALSE)</f>
        <v>Repeat</v>
      </c>
      <c r="R999" t="str">
        <f>VLOOKUP(B999,'Analysis 1.3'!$AA$1:$AF$1454,6,FALSE)</f>
        <v>Passive</v>
      </c>
      <c r="S999">
        <f>VLOOKUP(B999,'Analysis 1.3'!$AA$1:$AF$1454,4,FALSE)</f>
        <v>151.9729166666657</v>
      </c>
    </row>
    <row r="1000" spans="1:19" x14ac:dyDescent="0.3">
      <c r="A1000">
        <v>145667</v>
      </c>
      <c r="B1000">
        <v>813</v>
      </c>
      <c r="C1000" s="1" t="s">
        <v>106</v>
      </c>
      <c r="D1000" s="2">
        <v>45140.009027777778</v>
      </c>
      <c r="E1000" t="s">
        <v>96</v>
      </c>
      <c r="F1000" t="s">
        <v>43</v>
      </c>
      <c r="G1000">
        <v>8841</v>
      </c>
      <c r="H1000" t="str">
        <f>VLOOKUP(B1000,'Customers (2)'!$A$1:$F$2501,2,0)</f>
        <v>Singapore</v>
      </c>
      <c r="I1000" t="str">
        <f>VLOOKUP(B1000,'Customers (2)'!$A$1:$F$2501,3,0)</f>
        <v>M</v>
      </c>
      <c r="J1000">
        <f>VLOOKUP(B1000,'Customers (2)'!$A$1:$F$2501,4,0)</f>
        <v>51</v>
      </c>
      <c r="K1000" t="str">
        <f>VLOOKUP(B1000,'Customers (2)'!$A$1:$F$2501,5,0)</f>
        <v>B</v>
      </c>
      <c r="L1000" t="str">
        <f>VLOOKUP(B1000,'Customers (2)'!$A$1:$F$2501,6,0)</f>
        <v>Middle</v>
      </c>
      <c r="M1000" t="str">
        <f t="shared" si="63"/>
        <v>August</v>
      </c>
      <c r="N1000" t="str">
        <f t="shared" si="64"/>
        <v>Wednesday</v>
      </c>
      <c r="O1000" t="str">
        <f t="shared" si="65"/>
        <v>00:13:00</v>
      </c>
      <c r="P1000">
        <f t="shared" si="66"/>
        <v>0</v>
      </c>
      <c r="Q1000" t="str">
        <f>VLOOKUP(B1000,'Analysis 1.3'!$AA$1:$AF$1454,5,FALSE)</f>
        <v>Repeat</v>
      </c>
      <c r="R1000" t="str">
        <f>VLOOKUP(B1000,'Analysis 1.3'!$AA$1:$AF$1454,6,FALSE)</f>
        <v>Passive</v>
      </c>
      <c r="S1000">
        <f>VLOOKUP(B1000,'Analysis 1.3'!$AA$1:$AF$1454,4,FALSE)</f>
        <v>151.9729166666657</v>
      </c>
    </row>
    <row r="1001" spans="1:19" x14ac:dyDescent="0.3">
      <c r="A1001">
        <v>166687</v>
      </c>
      <c r="B1001">
        <v>813</v>
      </c>
      <c r="C1001" s="1" t="s">
        <v>106</v>
      </c>
      <c r="D1001" s="2">
        <v>45067.024305555555</v>
      </c>
      <c r="E1001" t="s">
        <v>98</v>
      </c>
      <c r="F1001" t="s">
        <v>6</v>
      </c>
      <c r="G1001">
        <v>2254</v>
      </c>
      <c r="H1001" t="str">
        <f>VLOOKUP(B1001,'Customers (2)'!$A$1:$F$2501,2,0)</f>
        <v>Singapore</v>
      </c>
      <c r="I1001" t="str">
        <f>VLOOKUP(B1001,'Customers (2)'!$A$1:$F$2501,3,0)</f>
        <v>M</v>
      </c>
      <c r="J1001">
        <f>VLOOKUP(B1001,'Customers (2)'!$A$1:$F$2501,4,0)</f>
        <v>51</v>
      </c>
      <c r="K1001" t="str">
        <f>VLOOKUP(B1001,'Customers (2)'!$A$1:$F$2501,5,0)</f>
        <v>B</v>
      </c>
      <c r="L1001" t="str">
        <f>VLOOKUP(B1001,'Customers (2)'!$A$1:$F$2501,6,0)</f>
        <v>Middle</v>
      </c>
      <c r="M1001" t="str">
        <f t="shared" si="63"/>
        <v>May</v>
      </c>
      <c r="N1001" t="str">
        <f t="shared" si="64"/>
        <v>Sunday</v>
      </c>
      <c r="O1001" t="str">
        <f t="shared" si="65"/>
        <v>00:35:00</v>
      </c>
      <c r="P1001">
        <f t="shared" si="66"/>
        <v>0</v>
      </c>
      <c r="Q1001" t="str">
        <f>VLOOKUP(B1001,'Analysis 1.3'!$AA$1:$AF$1454,5,FALSE)</f>
        <v>Repeat</v>
      </c>
      <c r="R1001" t="str">
        <f>VLOOKUP(B1001,'Analysis 1.3'!$AA$1:$AF$1454,6,FALSE)</f>
        <v>Passive</v>
      </c>
      <c r="S1001">
        <f>VLOOKUP(B1001,'Analysis 1.3'!$AA$1:$AF$1454,4,FALSE)</f>
        <v>151.9729166666657</v>
      </c>
    </row>
    <row r="1002" spans="1:19" x14ac:dyDescent="0.3">
      <c r="A1002">
        <v>687698</v>
      </c>
      <c r="B1002">
        <v>814</v>
      </c>
      <c r="C1002" s="1" t="s">
        <v>99</v>
      </c>
      <c r="D1002" s="3">
        <v>44942.03125</v>
      </c>
      <c r="E1002" t="s">
        <v>97</v>
      </c>
      <c r="F1002" t="s">
        <v>73</v>
      </c>
      <c r="G1002">
        <v>4616</v>
      </c>
      <c r="H1002" t="str">
        <f>VLOOKUP(B1002,'Customers (2)'!$A$1:$F$2501,2,0)</f>
        <v>USA</v>
      </c>
      <c r="I1002" t="str">
        <f>VLOOKUP(B1002,'Customers (2)'!$A$1:$F$2501,3,0)</f>
        <v>F</v>
      </c>
      <c r="J1002">
        <f>VLOOKUP(B1002,'Customers (2)'!$A$1:$F$2501,4,0)</f>
        <v>60</v>
      </c>
      <c r="K1002" t="str">
        <f>VLOOKUP(B1002,'Customers (2)'!$A$1:$F$2501,5,0)</f>
        <v>B</v>
      </c>
      <c r="L1002" t="str">
        <f>VLOOKUP(B1002,'Customers (2)'!$A$1:$F$2501,6,0)</f>
        <v>Senior</v>
      </c>
      <c r="M1002" t="str">
        <f t="shared" si="63"/>
        <v>January</v>
      </c>
      <c r="N1002" t="str">
        <f t="shared" si="64"/>
        <v>Monday</v>
      </c>
      <c r="O1002" t="str">
        <f t="shared" si="65"/>
        <v>00:45:00</v>
      </c>
      <c r="P1002">
        <f t="shared" si="66"/>
        <v>0</v>
      </c>
      <c r="Q1002" t="str">
        <f>VLOOKUP(B1002,'Analysis 1.3'!$AA$1:$AF$1454,5,FALSE)</f>
        <v>Repeat</v>
      </c>
      <c r="R1002" t="str">
        <f>VLOOKUP(B1002,'Analysis 1.3'!$AA$1:$AF$1454,6,FALSE)</f>
        <v>Recent</v>
      </c>
      <c r="S1002">
        <f>VLOOKUP(B1002,'Analysis 1.3'!$AA$1:$AF$1454,4,FALSE)</f>
        <v>24.959027777775191</v>
      </c>
    </row>
    <row r="1003" spans="1:19" x14ac:dyDescent="0.3">
      <c r="A1003">
        <v>1018282</v>
      </c>
      <c r="B1003">
        <v>814</v>
      </c>
      <c r="C1003" s="1" t="s">
        <v>99</v>
      </c>
      <c r="D1003" s="3">
        <v>45267.022916666669</v>
      </c>
      <c r="E1003" t="s">
        <v>97</v>
      </c>
      <c r="F1003" t="s">
        <v>5</v>
      </c>
      <c r="G1003">
        <v>6590</v>
      </c>
      <c r="H1003" t="str">
        <f>VLOOKUP(B1003,'Customers (2)'!$A$1:$F$2501,2,0)</f>
        <v>USA</v>
      </c>
      <c r="I1003" t="str">
        <f>VLOOKUP(B1003,'Customers (2)'!$A$1:$F$2501,3,0)</f>
        <v>F</v>
      </c>
      <c r="J1003">
        <f>VLOOKUP(B1003,'Customers (2)'!$A$1:$F$2501,4,0)</f>
        <v>60</v>
      </c>
      <c r="K1003" t="str">
        <f>VLOOKUP(B1003,'Customers (2)'!$A$1:$F$2501,5,0)</f>
        <v>B</v>
      </c>
      <c r="L1003" t="str">
        <f>VLOOKUP(B1003,'Customers (2)'!$A$1:$F$2501,6,0)</f>
        <v>Senior</v>
      </c>
      <c r="M1003" t="str">
        <f t="shared" si="63"/>
        <v>December</v>
      </c>
      <c r="N1003" t="str">
        <f t="shared" si="64"/>
        <v>Thursday</v>
      </c>
      <c r="O1003" t="str">
        <f t="shared" si="65"/>
        <v>00:33:00</v>
      </c>
      <c r="P1003">
        <f t="shared" si="66"/>
        <v>0</v>
      </c>
      <c r="Q1003" t="str">
        <f>VLOOKUP(B1003,'Analysis 1.3'!$AA$1:$AF$1454,5,FALSE)</f>
        <v>Repeat</v>
      </c>
      <c r="R1003" t="str">
        <f>VLOOKUP(B1003,'Analysis 1.3'!$AA$1:$AF$1454,6,FALSE)</f>
        <v>Recent</v>
      </c>
      <c r="S1003">
        <f>VLOOKUP(B1003,'Analysis 1.3'!$AA$1:$AF$1454,4,FALSE)</f>
        <v>24.959027777775191</v>
      </c>
    </row>
    <row r="1004" spans="1:19" x14ac:dyDescent="0.3">
      <c r="A1004">
        <v>128831</v>
      </c>
      <c r="B1004">
        <v>816</v>
      </c>
      <c r="C1004" s="1" t="s">
        <v>113</v>
      </c>
      <c r="D1004" s="2">
        <v>45255.044444444444</v>
      </c>
      <c r="E1004" t="s">
        <v>191</v>
      </c>
      <c r="F1004" t="s">
        <v>27</v>
      </c>
      <c r="G1004">
        <v>483</v>
      </c>
      <c r="H1004" t="str">
        <f>VLOOKUP(B1004,'Customers (2)'!$A$1:$F$2501,2,0)</f>
        <v>India</v>
      </c>
      <c r="I1004" t="str">
        <f>VLOOKUP(B1004,'Customers (2)'!$A$1:$F$2501,3,0)</f>
        <v>M</v>
      </c>
      <c r="J1004">
        <f>VLOOKUP(B1004,'Customers (2)'!$A$1:$F$2501,4,0)</f>
        <v>46</v>
      </c>
      <c r="K1004" t="str">
        <f>VLOOKUP(B1004,'Customers (2)'!$A$1:$F$2501,5,0)</f>
        <v>B</v>
      </c>
      <c r="L1004" t="str">
        <f>VLOOKUP(B1004,'Customers (2)'!$A$1:$F$2501,6,0)</f>
        <v>Middle</v>
      </c>
      <c r="M1004" t="str">
        <f t="shared" si="63"/>
        <v>November</v>
      </c>
      <c r="N1004" t="str">
        <f t="shared" si="64"/>
        <v>Saturday</v>
      </c>
      <c r="O1004" t="str">
        <f t="shared" si="65"/>
        <v>01:04:00</v>
      </c>
      <c r="P1004">
        <f t="shared" si="66"/>
        <v>1</v>
      </c>
      <c r="Q1004" t="str">
        <f>VLOOKUP(B1004,'Analysis 1.3'!$AA$1:$AF$1454,5,FALSE)</f>
        <v>Repeat</v>
      </c>
      <c r="R1004" t="str">
        <f>VLOOKUP(B1004,'Analysis 1.3'!$AA$1:$AF$1454,6,FALSE)</f>
        <v>Recent</v>
      </c>
      <c r="S1004">
        <f>VLOOKUP(B1004,'Analysis 1.3'!$AA$1:$AF$1454,4,FALSE)</f>
        <v>36.9375</v>
      </c>
    </row>
    <row r="1005" spans="1:19" x14ac:dyDescent="0.3">
      <c r="A1005">
        <v>1256522</v>
      </c>
      <c r="B1005">
        <v>816</v>
      </c>
      <c r="C1005" s="1" t="s">
        <v>113</v>
      </c>
      <c r="D1005" s="3">
        <v>45071.944444444445</v>
      </c>
      <c r="E1005" t="s">
        <v>96</v>
      </c>
      <c r="F1005" t="s">
        <v>52</v>
      </c>
      <c r="G1005">
        <v>7805</v>
      </c>
      <c r="H1005" t="str">
        <f>VLOOKUP(B1005,'Customers (2)'!$A$1:$F$2501,2,0)</f>
        <v>India</v>
      </c>
      <c r="I1005" t="str">
        <f>VLOOKUP(B1005,'Customers (2)'!$A$1:$F$2501,3,0)</f>
        <v>M</v>
      </c>
      <c r="J1005">
        <f>VLOOKUP(B1005,'Customers (2)'!$A$1:$F$2501,4,0)</f>
        <v>46</v>
      </c>
      <c r="K1005" t="str">
        <f>VLOOKUP(B1005,'Customers (2)'!$A$1:$F$2501,5,0)</f>
        <v>B</v>
      </c>
      <c r="L1005" t="str">
        <f>VLOOKUP(B1005,'Customers (2)'!$A$1:$F$2501,6,0)</f>
        <v>Middle</v>
      </c>
      <c r="M1005" t="str">
        <f t="shared" si="63"/>
        <v>May</v>
      </c>
      <c r="N1005" t="str">
        <f t="shared" si="64"/>
        <v>Thursday</v>
      </c>
      <c r="O1005" t="str">
        <f t="shared" si="65"/>
        <v>22:40:00</v>
      </c>
      <c r="P1005">
        <f t="shared" si="66"/>
        <v>22</v>
      </c>
      <c r="Q1005" t="str">
        <f>VLOOKUP(B1005,'Analysis 1.3'!$AA$1:$AF$1454,5,FALSE)</f>
        <v>Repeat</v>
      </c>
      <c r="R1005" t="str">
        <f>VLOOKUP(B1005,'Analysis 1.3'!$AA$1:$AF$1454,6,FALSE)</f>
        <v>Recent</v>
      </c>
      <c r="S1005">
        <f>VLOOKUP(B1005,'Analysis 1.3'!$AA$1:$AF$1454,4,FALSE)</f>
        <v>36.9375</v>
      </c>
    </row>
    <row r="1006" spans="1:19" x14ac:dyDescent="0.3">
      <c r="A1006">
        <v>517712</v>
      </c>
      <c r="B1006">
        <v>817</v>
      </c>
      <c r="C1006" s="1" t="s">
        <v>99</v>
      </c>
      <c r="D1006" s="2">
        <v>45158.039583333331</v>
      </c>
      <c r="E1006" t="s">
        <v>96</v>
      </c>
      <c r="F1006" t="s">
        <v>44</v>
      </c>
      <c r="G1006">
        <v>8560</v>
      </c>
      <c r="H1006" t="str">
        <f>VLOOKUP(B1006,'Customers (2)'!$A$1:$F$2501,2,0)</f>
        <v>USA</v>
      </c>
      <c r="I1006" t="str">
        <f>VLOOKUP(B1006,'Customers (2)'!$A$1:$F$2501,3,0)</f>
        <v>M</v>
      </c>
      <c r="J1006">
        <f>VLOOKUP(B1006,'Customers (2)'!$A$1:$F$2501,4,0)</f>
        <v>39</v>
      </c>
      <c r="K1006" t="str">
        <f>VLOOKUP(B1006,'Customers (2)'!$A$1:$F$2501,5,0)</f>
        <v>B</v>
      </c>
      <c r="L1006" t="str">
        <f>VLOOKUP(B1006,'Customers (2)'!$A$1:$F$2501,6,0)</f>
        <v>Middle</v>
      </c>
      <c r="M1006" t="str">
        <f t="shared" si="63"/>
        <v>August</v>
      </c>
      <c r="N1006" t="str">
        <f t="shared" si="64"/>
        <v>Sunday</v>
      </c>
      <c r="O1006" t="str">
        <f t="shared" si="65"/>
        <v>00:57:00</v>
      </c>
      <c r="P1006">
        <f t="shared" si="66"/>
        <v>0</v>
      </c>
      <c r="Q1006" t="str">
        <f>VLOOKUP(B1006,'Analysis 1.3'!$AA$1:$AF$1454,5,FALSE)</f>
        <v>Repeat</v>
      </c>
      <c r="R1006" t="str">
        <f>VLOOKUP(B1006,'Analysis 1.3'!$AA$1:$AF$1454,6,FALSE)</f>
        <v>Passive</v>
      </c>
      <c r="S1006">
        <f>VLOOKUP(B1006,'Analysis 1.3'!$AA$1:$AF$1454,4,FALSE)</f>
        <v>80.971527777779556</v>
      </c>
    </row>
    <row r="1007" spans="1:19" x14ac:dyDescent="0.3">
      <c r="A1007">
        <v>789675</v>
      </c>
      <c r="B1007">
        <v>817</v>
      </c>
      <c r="C1007" s="1" t="s">
        <v>99</v>
      </c>
      <c r="D1007" s="3">
        <v>45211.010416666664</v>
      </c>
      <c r="E1007" t="s">
        <v>98</v>
      </c>
      <c r="F1007" t="s">
        <v>43</v>
      </c>
      <c r="G1007">
        <v>627</v>
      </c>
      <c r="H1007" t="str">
        <f>VLOOKUP(B1007,'Customers (2)'!$A$1:$F$2501,2,0)</f>
        <v>USA</v>
      </c>
      <c r="I1007" t="str">
        <f>VLOOKUP(B1007,'Customers (2)'!$A$1:$F$2501,3,0)</f>
        <v>M</v>
      </c>
      <c r="J1007">
        <f>VLOOKUP(B1007,'Customers (2)'!$A$1:$F$2501,4,0)</f>
        <v>39</v>
      </c>
      <c r="K1007" t="str">
        <f>VLOOKUP(B1007,'Customers (2)'!$A$1:$F$2501,5,0)</f>
        <v>B</v>
      </c>
      <c r="L1007" t="str">
        <f>VLOOKUP(B1007,'Customers (2)'!$A$1:$F$2501,6,0)</f>
        <v>Middle</v>
      </c>
      <c r="M1007" t="str">
        <f t="shared" si="63"/>
        <v>October</v>
      </c>
      <c r="N1007" t="str">
        <f t="shared" si="64"/>
        <v>Thursday</v>
      </c>
      <c r="O1007" t="str">
        <f t="shared" si="65"/>
        <v>00:15:00</v>
      </c>
      <c r="P1007">
        <f t="shared" si="66"/>
        <v>0</v>
      </c>
      <c r="Q1007" t="str">
        <f>VLOOKUP(B1007,'Analysis 1.3'!$AA$1:$AF$1454,5,FALSE)</f>
        <v>Repeat</v>
      </c>
      <c r="R1007" t="str">
        <f>VLOOKUP(B1007,'Analysis 1.3'!$AA$1:$AF$1454,6,FALSE)</f>
        <v>Passive</v>
      </c>
      <c r="S1007">
        <f>VLOOKUP(B1007,'Analysis 1.3'!$AA$1:$AF$1454,4,FALSE)</f>
        <v>80.971527777779556</v>
      </c>
    </row>
    <row r="1008" spans="1:19" x14ac:dyDescent="0.3">
      <c r="A1008">
        <v>243319</v>
      </c>
      <c r="B1008">
        <v>818</v>
      </c>
      <c r="C1008" s="1" t="s">
        <v>100</v>
      </c>
      <c r="D1008" s="2">
        <v>45072.973611111112</v>
      </c>
      <c r="E1008" t="s">
        <v>191</v>
      </c>
      <c r="F1008" t="s">
        <v>43</v>
      </c>
      <c r="G1008">
        <v>2539</v>
      </c>
      <c r="H1008" t="str">
        <f>VLOOKUP(B1008,'Customers (2)'!$A$1:$F$2501,2,0)</f>
        <v>France</v>
      </c>
      <c r="I1008" t="str">
        <f>VLOOKUP(B1008,'Customers (2)'!$A$1:$F$2501,3,0)</f>
        <v>F</v>
      </c>
      <c r="J1008">
        <f>VLOOKUP(B1008,'Customers (2)'!$A$1:$F$2501,4,0)</f>
        <v>87</v>
      </c>
      <c r="K1008" t="str">
        <f>VLOOKUP(B1008,'Customers (2)'!$A$1:$F$2501,5,0)</f>
        <v>B</v>
      </c>
      <c r="L1008" t="str">
        <f>VLOOKUP(B1008,'Customers (2)'!$A$1:$F$2501,6,0)</f>
        <v>Senior</v>
      </c>
      <c r="M1008" t="str">
        <f t="shared" si="63"/>
        <v>May</v>
      </c>
      <c r="N1008" t="str">
        <f t="shared" si="64"/>
        <v>Friday</v>
      </c>
      <c r="O1008" t="str">
        <f t="shared" si="65"/>
        <v>23:22:00</v>
      </c>
      <c r="P1008">
        <f t="shared" si="66"/>
        <v>23</v>
      </c>
      <c r="Q1008" t="str">
        <f>VLOOKUP(B1008,'Analysis 1.3'!$AA$1:$AF$1454,5,FALSE)</f>
        <v>Repeat</v>
      </c>
      <c r="R1008" t="str">
        <f>VLOOKUP(B1008,'Analysis 1.3'!$AA$1:$AF$1454,6,FALSE)</f>
        <v>Recent</v>
      </c>
      <c r="S1008">
        <f>VLOOKUP(B1008,'Analysis 1.3'!$AA$1:$AF$1454,4,FALSE)</f>
        <v>0.93055555555474712</v>
      </c>
    </row>
    <row r="1009" spans="1:19" x14ac:dyDescent="0.3">
      <c r="A1009">
        <v>599162</v>
      </c>
      <c r="B1009">
        <v>818</v>
      </c>
      <c r="C1009" s="1" t="s">
        <v>100</v>
      </c>
      <c r="D1009" s="2">
        <v>45015.004861111112</v>
      </c>
      <c r="E1009" t="s">
        <v>98</v>
      </c>
      <c r="F1009" t="s">
        <v>42</v>
      </c>
      <c r="G1009">
        <v>6921</v>
      </c>
      <c r="H1009" t="str">
        <f>VLOOKUP(B1009,'Customers (2)'!$A$1:$F$2501,2,0)</f>
        <v>France</v>
      </c>
      <c r="I1009" t="str">
        <f>VLOOKUP(B1009,'Customers (2)'!$A$1:$F$2501,3,0)</f>
        <v>F</v>
      </c>
      <c r="J1009">
        <f>VLOOKUP(B1009,'Customers (2)'!$A$1:$F$2501,4,0)</f>
        <v>87</v>
      </c>
      <c r="K1009" t="str">
        <f>VLOOKUP(B1009,'Customers (2)'!$A$1:$F$2501,5,0)</f>
        <v>B</v>
      </c>
      <c r="L1009" t="str">
        <f>VLOOKUP(B1009,'Customers (2)'!$A$1:$F$2501,6,0)</f>
        <v>Senior</v>
      </c>
      <c r="M1009" t="str">
        <f t="shared" si="63"/>
        <v>March</v>
      </c>
      <c r="N1009" t="str">
        <f t="shared" si="64"/>
        <v>Thursday</v>
      </c>
      <c r="O1009" t="str">
        <f t="shared" si="65"/>
        <v>00:07:00</v>
      </c>
      <c r="P1009">
        <f t="shared" si="66"/>
        <v>0</v>
      </c>
      <c r="Q1009" t="str">
        <f>VLOOKUP(B1009,'Analysis 1.3'!$AA$1:$AF$1454,5,FALSE)</f>
        <v>Repeat</v>
      </c>
      <c r="R1009" t="str">
        <f>VLOOKUP(B1009,'Analysis 1.3'!$AA$1:$AF$1454,6,FALSE)</f>
        <v>Recent</v>
      </c>
      <c r="S1009">
        <f>VLOOKUP(B1009,'Analysis 1.3'!$AA$1:$AF$1454,4,FALSE)</f>
        <v>0.93055555555474712</v>
      </c>
    </row>
    <row r="1010" spans="1:19" x14ac:dyDescent="0.3">
      <c r="A1010">
        <v>1665135</v>
      </c>
      <c r="B1010">
        <v>818</v>
      </c>
      <c r="C1010" s="1" t="s">
        <v>100</v>
      </c>
      <c r="D1010" s="3">
        <v>45291.051388888889</v>
      </c>
      <c r="E1010" t="s">
        <v>191</v>
      </c>
      <c r="F1010" t="s">
        <v>43</v>
      </c>
      <c r="G1010">
        <v>4905</v>
      </c>
      <c r="H1010" t="str">
        <f>VLOOKUP(B1010,'Customers (2)'!$A$1:$F$2501,2,0)</f>
        <v>France</v>
      </c>
      <c r="I1010" t="str">
        <f>VLOOKUP(B1010,'Customers (2)'!$A$1:$F$2501,3,0)</f>
        <v>F</v>
      </c>
      <c r="J1010">
        <f>VLOOKUP(B1010,'Customers (2)'!$A$1:$F$2501,4,0)</f>
        <v>87</v>
      </c>
      <c r="K1010" t="str">
        <f>VLOOKUP(B1010,'Customers (2)'!$A$1:$F$2501,5,0)</f>
        <v>B</v>
      </c>
      <c r="L1010" t="str">
        <f>VLOOKUP(B1010,'Customers (2)'!$A$1:$F$2501,6,0)</f>
        <v>Senior</v>
      </c>
      <c r="M1010" t="str">
        <f t="shared" si="63"/>
        <v>December</v>
      </c>
      <c r="N1010" t="str">
        <f t="shared" si="64"/>
        <v>Sunday</v>
      </c>
      <c r="O1010" t="str">
        <f t="shared" si="65"/>
        <v>01:14:00</v>
      </c>
      <c r="P1010">
        <f t="shared" si="66"/>
        <v>1</v>
      </c>
      <c r="Q1010" t="str">
        <f>VLOOKUP(B1010,'Analysis 1.3'!$AA$1:$AF$1454,5,FALSE)</f>
        <v>Repeat</v>
      </c>
      <c r="R1010" t="str">
        <f>VLOOKUP(B1010,'Analysis 1.3'!$AA$1:$AF$1454,6,FALSE)</f>
        <v>Recent</v>
      </c>
      <c r="S1010">
        <f>VLOOKUP(B1010,'Analysis 1.3'!$AA$1:$AF$1454,4,FALSE)</f>
        <v>0.93055555555474712</v>
      </c>
    </row>
    <row r="1011" spans="1:19" x14ac:dyDescent="0.3">
      <c r="A1011">
        <v>1287324</v>
      </c>
      <c r="B1011">
        <v>819</v>
      </c>
      <c r="C1011" s="1" t="s">
        <v>111</v>
      </c>
      <c r="D1011" s="3">
        <v>44988.004166666666</v>
      </c>
      <c r="E1011" t="s">
        <v>191</v>
      </c>
      <c r="F1011" t="s">
        <v>65</v>
      </c>
      <c r="G1011">
        <v>930</v>
      </c>
      <c r="H1011" t="str">
        <f>VLOOKUP(B1011,'Customers (2)'!$A$1:$F$2501,2,0)</f>
        <v>Ireland</v>
      </c>
      <c r="I1011" t="str">
        <f>VLOOKUP(B1011,'Customers (2)'!$A$1:$F$2501,3,0)</f>
        <v>F</v>
      </c>
      <c r="J1011">
        <f>VLOOKUP(B1011,'Customers (2)'!$A$1:$F$2501,4,0)</f>
        <v>75</v>
      </c>
      <c r="K1011" t="str">
        <f>VLOOKUP(B1011,'Customers (2)'!$A$1:$F$2501,5,0)</f>
        <v>B</v>
      </c>
      <c r="L1011" t="str">
        <f>VLOOKUP(B1011,'Customers (2)'!$A$1:$F$2501,6,0)</f>
        <v>Senior</v>
      </c>
      <c r="M1011" t="str">
        <f t="shared" si="63"/>
        <v>March</v>
      </c>
      <c r="N1011" t="str">
        <f t="shared" si="64"/>
        <v>Friday</v>
      </c>
      <c r="O1011" t="str">
        <f t="shared" si="65"/>
        <v>00:06:00</v>
      </c>
      <c r="P1011">
        <f t="shared" si="66"/>
        <v>0</v>
      </c>
      <c r="Q1011" t="str">
        <f>VLOOKUP(B1011,'Analysis 1.3'!$AA$1:$AF$1454,5,FALSE)</f>
        <v>One time</v>
      </c>
      <c r="R1011" t="str">
        <f>VLOOKUP(B1011,'Analysis 1.3'!$AA$1:$AF$1454,6,FALSE)</f>
        <v>Lost</v>
      </c>
      <c r="S1011">
        <f>VLOOKUP(B1011,'Analysis 1.3'!$AA$1:$AF$1454,4,FALSE)</f>
        <v>303.9777777777781</v>
      </c>
    </row>
    <row r="1012" spans="1:19" x14ac:dyDescent="0.3">
      <c r="A1012">
        <v>92317</v>
      </c>
      <c r="B1012">
        <v>820</v>
      </c>
      <c r="C1012" s="1" t="s">
        <v>107</v>
      </c>
      <c r="D1012" s="2">
        <v>44967.05972222222</v>
      </c>
      <c r="E1012" t="s">
        <v>98</v>
      </c>
      <c r="F1012" t="s">
        <v>33</v>
      </c>
      <c r="G1012">
        <v>6790</v>
      </c>
      <c r="H1012" t="str">
        <f>VLOOKUP(B1012,'Customers (2)'!$A$1:$F$2501,2,0)</f>
        <v>Italy</v>
      </c>
      <c r="I1012" t="str">
        <f>VLOOKUP(B1012,'Customers (2)'!$A$1:$F$2501,3,0)</f>
        <v>M</v>
      </c>
      <c r="J1012">
        <f>VLOOKUP(B1012,'Customers (2)'!$A$1:$F$2501,4,0)</f>
        <v>29</v>
      </c>
      <c r="K1012" t="str">
        <f>VLOOKUP(B1012,'Customers (2)'!$A$1:$F$2501,5,0)</f>
        <v>B</v>
      </c>
      <c r="L1012" t="str">
        <f>VLOOKUP(B1012,'Customers (2)'!$A$1:$F$2501,6,0)</f>
        <v>Young</v>
      </c>
      <c r="M1012" t="str">
        <f t="shared" si="63"/>
        <v>February</v>
      </c>
      <c r="N1012" t="str">
        <f t="shared" si="64"/>
        <v>Friday</v>
      </c>
      <c r="O1012" t="str">
        <f t="shared" si="65"/>
        <v>01:26:00</v>
      </c>
      <c r="P1012">
        <f t="shared" si="66"/>
        <v>1</v>
      </c>
      <c r="Q1012" t="str">
        <f>VLOOKUP(B1012,'Analysis 1.3'!$AA$1:$AF$1454,5,FALSE)</f>
        <v>Repeat</v>
      </c>
      <c r="R1012" t="str">
        <f>VLOOKUP(B1012,'Analysis 1.3'!$AA$1:$AF$1454,6,FALSE)</f>
        <v>Lost</v>
      </c>
      <c r="S1012">
        <f>VLOOKUP(B1012,'Analysis 1.3'!$AA$1:$AF$1454,4,FALSE)</f>
        <v>224.94791666666424</v>
      </c>
    </row>
    <row r="1013" spans="1:19" x14ac:dyDescent="0.3">
      <c r="A1013">
        <v>164155</v>
      </c>
      <c r="B1013">
        <v>820</v>
      </c>
      <c r="C1013" s="1" t="s">
        <v>107</v>
      </c>
      <c r="D1013" s="2">
        <v>45067.03402777778</v>
      </c>
      <c r="E1013" t="s">
        <v>96</v>
      </c>
      <c r="F1013" t="s">
        <v>46</v>
      </c>
      <c r="G1013">
        <v>6498</v>
      </c>
      <c r="H1013" t="str">
        <f>VLOOKUP(B1013,'Customers (2)'!$A$1:$F$2501,2,0)</f>
        <v>Italy</v>
      </c>
      <c r="I1013" t="str">
        <f>VLOOKUP(B1013,'Customers (2)'!$A$1:$F$2501,3,0)</f>
        <v>M</v>
      </c>
      <c r="J1013">
        <f>VLOOKUP(B1013,'Customers (2)'!$A$1:$F$2501,4,0)</f>
        <v>29</v>
      </c>
      <c r="K1013" t="str">
        <f>VLOOKUP(B1013,'Customers (2)'!$A$1:$F$2501,5,0)</f>
        <v>B</v>
      </c>
      <c r="L1013" t="str">
        <f>VLOOKUP(B1013,'Customers (2)'!$A$1:$F$2501,6,0)</f>
        <v>Young</v>
      </c>
      <c r="M1013" t="str">
        <f t="shared" si="63"/>
        <v>May</v>
      </c>
      <c r="N1013" t="str">
        <f t="shared" si="64"/>
        <v>Sunday</v>
      </c>
      <c r="O1013" t="str">
        <f t="shared" si="65"/>
        <v>00:49:00</v>
      </c>
      <c r="P1013">
        <f t="shared" si="66"/>
        <v>0</v>
      </c>
      <c r="Q1013" t="str">
        <f>VLOOKUP(B1013,'Analysis 1.3'!$AA$1:$AF$1454,5,FALSE)</f>
        <v>Repeat</v>
      </c>
      <c r="R1013" t="str">
        <f>VLOOKUP(B1013,'Analysis 1.3'!$AA$1:$AF$1454,6,FALSE)</f>
        <v>Lost</v>
      </c>
      <c r="S1013">
        <f>VLOOKUP(B1013,'Analysis 1.3'!$AA$1:$AF$1454,4,FALSE)</f>
        <v>224.94791666666424</v>
      </c>
    </row>
    <row r="1014" spans="1:19" x14ac:dyDescent="0.3">
      <c r="A1014">
        <v>318961</v>
      </c>
      <c r="B1014">
        <v>821</v>
      </c>
      <c r="C1014" s="1" t="s">
        <v>107</v>
      </c>
      <c r="D1014" s="2">
        <v>45055.051388888889</v>
      </c>
      <c r="E1014" t="s">
        <v>98</v>
      </c>
      <c r="F1014" t="s">
        <v>46</v>
      </c>
      <c r="G1014">
        <v>7028</v>
      </c>
      <c r="H1014" t="str">
        <f>VLOOKUP(B1014,'Customers (2)'!$A$1:$F$2501,2,0)</f>
        <v>Italy</v>
      </c>
      <c r="I1014" t="str">
        <f>VLOOKUP(B1014,'Customers (2)'!$A$1:$F$2501,3,0)</f>
        <v>F</v>
      </c>
      <c r="J1014">
        <f>VLOOKUP(B1014,'Customers (2)'!$A$1:$F$2501,4,0)</f>
        <v>53</v>
      </c>
      <c r="K1014" t="str">
        <f>VLOOKUP(B1014,'Customers (2)'!$A$1:$F$2501,5,0)</f>
        <v>B</v>
      </c>
      <c r="L1014" t="str">
        <f>VLOOKUP(B1014,'Customers (2)'!$A$1:$F$2501,6,0)</f>
        <v>Middle</v>
      </c>
      <c r="M1014" t="str">
        <f t="shared" si="63"/>
        <v>May</v>
      </c>
      <c r="N1014" t="str">
        <f t="shared" si="64"/>
        <v>Tuesday</v>
      </c>
      <c r="O1014" t="str">
        <f t="shared" si="65"/>
        <v>01:14:00</v>
      </c>
      <c r="P1014">
        <f t="shared" si="66"/>
        <v>1</v>
      </c>
      <c r="Q1014" t="str">
        <f>VLOOKUP(B1014,'Analysis 1.3'!$AA$1:$AF$1454,5,FALSE)</f>
        <v>Repeat</v>
      </c>
      <c r="R1014" t="str">
        <f>VLOOKUP(B1014,'Analysis 1.3'!$AA$1:$AF$1454,6,FALSE)</f>
        <v>Lost</v>
      </c>
      <c r="S1014">
        <f>VLOOKUP(B1014,'Analysis 1.3'!$AA$1:$AF$1454,4,FALSE)</f>
        <v>236.93055555555475</v>
      </c>
    </row>
    <row r="1015" spans="1:19" x14ac:dyDescent="0.3">
      <c r="A1015">
        <v>1599786</v>
      </c>
      <c r="B1015">
        <v>821</v>
      </c>
      <c r="C1015" s="1" t="s">
        <v>107</v>
      </c>
      <c r="D1015" s="3">
        <v>44945.975694444445</v>
      </c>
      <c r="E1015" t="s">
        <v>97</v>
      </c>
      <c r="F1015" t="s">
        <v>63</v>
      </c>
      <c r="G1015">
        <v>480</v>
      </c>
      <c r="H1015" t="str">
        <f>VLOOKUP(B1015,'Customers (2)'!$A$1:$F$2501,2,0)</f>
        <v>Italy</v>
      </c>
      <c r="I1015" t="str">
        <f>VLOOKUP(B1015,'Customers (2)'!$A$1:$F$2501,3,0)</f>
        <v>F</v>
      </c>
      <c r="J1015">
        <f>VLOOKUP(B1015,'Customers (2)'!$A$1:$F$2501,4,0)</f>
        <v>53</v>
      </c>
      <c r="K1015" t="str">
        <f>VLOOKUP(B1015,'Customers (2)'!$A$1:$F$2501,5,0)</f>
        <v>B</v>
      </c>
      <c r="L1015" t="str">
        <f>VLOOKUP(B1015,'Customers (2)'!$A$1:$F$2501,6,0)</f>
        <v>Middle</v>
      </c>
      <c r="M1015" t="str">
        <f t="shared" si="63"/>
        <v>January</v>
      </c>
      <c r="N1015" t="str">
        <f t="shared" si="64"/>
        <v>Thursday</v>
      </c>
      <c r="O1015" t="str">
        <f t="shared" si="65"/>
        <v>23:25:00</v>
      </c>
      <c r="P1015">
        <f t="shared" si="66"/>
        <v>23</v>
      </c>
      <c r="Q1015" t="str">
        <f>VLOOKUP(B1015,'Analysis 1.3'!$AA$1:$AF$1454,5,FALSE)</f>
        <v>Repeat</v>
      </c>
      <c r="R1015" t="str">
        <f>VLOOKUP(B1015,'Analysis 1.3'!$AA$1:$AF$1454,6,FALSE)</f>
        <v>Lost</v>
      </c>
      <c r="S1015">
        <f>VLOOKUP(B1015,'Analysis 1.3'!$AA$1:$AF$1454,4,FALSE)</f>
        <v>236.93055555555475</v>
      </c>
    </row>
    <row r="1016" spans="1:19" x14ac:dyDescent="0.3">
      <c r="A1016">
        <v>1509587</v>
      </c>
      <c r="B1016">
        <v>822</v>
      </c>
      <c r="C1016" s="1" t="s">
        <v>99</v>
      </c>
      <c r="D1016" s="3">
        <v>45268.011111111111</v>
      </c>
      <c r="E1016" t="s">
        <v>191</v>
      </c>
      <c r="F1016" t="s">
        <v>21</v>
      </c>
      <c r="G1016">
        <v>43</v>
      </c>
      <c r="H1016" t="str">
        <f>VLOOKUP(B1016,'Customers (2)'!$A$1:$F$2501,2,0)</f>
        <v>USA</v>
      </c>
      <c r="I1016" t="str">
        <f>VLOOKUP(B1016,'Customers (2)'!$A$1:$F$2501,3,0)</f>
        <v>F</v>
      </c>
      <c r="J1016">
        <f>VLOOKUP(B1016,'Customers (2)'!$A$1:$F$2501,4,0)</f>
        <v>18</v>
      </c>
      <c r="K1016" t="str">
        <f>VLOOKUP(B1016,'Customers (2)'!$A$1:$F$2501,5,0)</f>
        <v>B</v>
      </c>
      <c r="L1016" t="str">
        <f>VLOOKUP(B1016,'Customers (2)'!$A$1:$F$2501,6,0)</f>
        <v>Young</v>
      </c>
      <c r="M1016" t="str">
        <f t="shared" si="63"/>
        <v>December</v>
      </c>
      <c r="N1016" t="str">
        <f t="shared" si="64"/>
        <v>Friday</v>
      </c>
      <c r="O1016" t="str">
        <f t="shared" si="65"/>
        <v>00:16:00</v>
      </c>
      <c r="P1016">
        <f t="shared" si="66"/>
        <v>0</v>
      </c>
      <c r="Q1016" t="str">
        <f>VLOOKUP(B1016,'Analysis 1.3'!$AA$1:$AF$1454,5,FALSE)</f>
        <v>Repeat</v>
      </c>
      <c r="R1016" t="str">
        <f>VLOOKUP(B1016,'Analysis 1.3'!$AA$1:$AF$1454,6,FALSE)</f>
        <v>Recent</v>
      </c>
      <c r="S1016">
        <f>VLOOKUP(B1016,'Analysis 1.3'!$AA$1:$AF$1454,4,FALSE)</f>
        <v>19.03263888888614</v>
      </c>
    </row>
    <row r="1017" spans="1:19" x14ac:dyDescent="0.3">
      <c r="A1017">
        <v>1594427</v>
      </c>
      <c r="B1017">
        <v>822</v>
      </c>
      <c r="C1017" s="1" t="s">
        <v>99</v>
      </c>
      <c r="D1017" s="3">
        <v>45272.949305555558</v>
      </c>
      <c r="E1017" t="s">
        <v>97</v>
      </c>
      <c r="F1017" t="s">
        <v>36</v>
      </c>
      <c r="G1017">
        <v>4417</v>
      </c>
      <c r="H1017" t="str">
        <f>VLOOKUP(B1017,'Customers (2)'!$A$1:$F$2501,2,0)</f>
        <v>USA</v>
      </c>
      <c r="I1017" t="str">
        <f>VLOOKUP(B1017,'Customers (2)'!$A$1:$F$2501,3,0)</f>
        <v>F</v>
      </c>
      <c r="J1017">
        <f>VLOOKUP(B1017,'Customers (2)'!$A$1:$F$2501,4,0)</f>
        <v>18</v>
      </c>
      <c r="K1017" t="str">
        <f>VLOOKUP(B1017,'Customers (2)'!$A$1:$F$2501,5,0)</f>
        <v>B</v>
      </c>
      <c r="L1017" t="str">
        <f>VLOOKUP(B1017,'Customers (2)'!$A$1:$F$2501,6,0)</f>
        <v>Young</v>
      </c>
      <c r="M1017" t="str">
        <f t="shared" si="63"/>
        <v>December</v>
      </c>
      <c r="N1017" t="str">
        <f t="shared" si="64"/>
        <v>Tuesday</v>
      </c>
      <c r="O1017" t="str">
        <f t="shared" si="65"/>
        <v>22:47:00</v>
      </c>
      <c r="P1017">
        <f t="shared" si="66"/>
        <v>22</v>
      </c>
      <c r="Q1017" t="str">
        <f>VLOOKUP(B1017,'Analysis 1.3'!$AA$1:$AF$1454,5,FALSE)</f>
        <v>Repeat</v>
      </c>
      <c r="R1017" t="str">
        <f>VLOOKUP(B1017,'Analysis 1.3'!$AA$1:$AF$1454,6,FALSE)</f>
        <v>Recent</v>
      </c>
      <c r="S1017">
        <f>VLOOKUP(B1017,'Analysis 1.3'!$AA$1:$AF$1454,4,FALSE)</f>
        <v>19.03263888888614</v>
      </c>
    </row>
    <row r="1018" spans="1:19" x14ac:dyDescent="0.3">
      <c r="A1018">
        <v>1427947</v>
      </c>
      <c r="B1018">
        <v>823</v>
      </c>
      <c r="C1018" s="1" t="s">
        <v>100</v>
      </c>
      <c r="D1018" s="3">
        <v>44951.091666666667</v>
      </c>
      <c r="E1018" t="s">
        <v>98</v>
      </c>
      <c r="F1018" t="s">
        <v>18</v>
      </c>
      <c r="G1018">
        <v>4859</v>
      </c>
      <c r="H1018" t="str">
        <f>VLOOKUP(B1018,'Customers (2)'!$A$1:$F$2501,2,0)</f>
        <v>France</v>
      </c>
      <c r="I1018" t="str">
        <f>VLOOKUP(B1018,'Customers (2)'!$A$1:$F$2501,3,0)</f>
        <v>F</v>
      </c>
      <c r="J1018">
        <f>VLOOKUP(B1018,'Customers (2)'!$A$1:$F$2501,4,0)</f>
        <v>63</v>
      </c>
      <c r="K1018" t="str">
        <f>VLOOKUP(B1018,'Customers (2)'!$A$1:$F$2501,5,0)</f>
        <v>B</v>
      </c>
      <c r="L1018" t="str">
        <f>VLOOKUP(B1018,'Customers (2)'!$A$1:$F$2501,6,0)</f>
        <v>Senior</v>
      </c>
      <c r="M1018" t="str">
        <f t="shared" si="63"/>
        <v>January</v>
      </c>
      <c r="N1018" t="str">
        <f t="shared" si="64"/>
        <v>Wednesday</v>
      </c>
      <c r="O1018" t="str">
        <f t="shared" si="65"/>
        <v>02:12:00</v>
      </c>
      <c r="P1018">
        <f t="shared" si="66"/>
        <v>2</v>
      </c>
      <c r="Q1018" t="str">
        <f>VLOOKUP(B1018,'Analysis 1.3'!$AA$1:$AF$1454,5,FALSE)</f>
        <v>Repeat</v>
      </c>
      <c r="R1018" t="str">
        <f>VLOOKUP(B1018,'Analysis 1.3'!$AA$1:$AF$1454,6,FALSE)</f>
        <v>Lost</v>
      </c>
      <c r="S1018">
        <f>VLOOKUP(B1018,'Analysis 1.3'!$AA$1:$AF$1454,4,FALSE)</f>
        <v>330.98611111110949</v>
      </c>
    </row>
    <row r="1019" spans="1:19" x14ac:dyDescent="0.3">
      <c r="A1019">
        <v>1640444</v>
      </c>
      <c r="B1019">
        <v>823</v>
      </c>
      <c r="C1019" s="1" t="s">
        <v>100</v>
      </c>
      <c r="D1019" s="3">
        <v>44960.995833333334</v>
      </c>
      <c r="E1019" t="s">
        <v>98</v>
      </c>
      <c r="F1019" t="s">
        <v>43</v>
      </c>
      <c r="G1019">
        <v>6055</v>
      </c>
      <c r="H1019" t="str">
        <f>VLOOKUP(B1019,'Customers (2)'!$A$1:$F$2501,2,0)</f>
        <v>France</v>
      </c>
      <c r="I1019" t="str">
        <f>VLOOKUP(B1019,'Customers (2)'!$A$1:$F$2501,3,0)</f>
        <v>F</v>
      </c>
      <c r="J1019">
        <f>VLOOKUP(B1019,'Customers (2)'!$A$1:$F$2501,4,0)</f>
        <v>63</v>
      </c>
      <c r="K1019" t="str">
        <f>VLOOKUP(B1019,'Customers (2)'!$A$1:$F$2501,5,0)</f>
        <v>B</v>
      </c>
      <c r="L1019" t="str">
        <f>VLOOKUP(B1019,'Customers (2)'!$A$1:$F$2501,6,0)</f>
        <v>Senior</v>
      </c>
      <c r="M1019" t="str">
        <f t="shared" si="63"/>
        <v>February</v>
      </c>
      <c r="N1019" t="str">
        <f t="shared" si="64"/>
        <v>Friday</v>
      </c>
      <c r="O1019" t="str">
        <f t="shared" si="65"/>
        <v>23:54:00</v>
      </c>
      <c r="P1019">
        <f t="shared" si="66"/>
        <v>23</v>
      </c>
      <c r="Q1019" t="str">
        <f>VLOOKUP(B1019,'Analysis 1.3'!$AA$1:$AF$1454,5,FALSE)</f>
        <v>Repeat</v>
      </c>
      <c r="R1019" t="str">
        <f>VLOOKUP(B1019,'Analysis 1.3'!$AA$1:$AF$1454,6,FALSE)</f>
        <v>Lost</v>
      </c>
      <c r="S1019">
        <f>VLOOKUP(B1019,'Analysis 1.3'!$AA$1:$AF$1454,4,FALSE)</f>
        <v>330.98611111110949</v>
      </c>
    </row>
    <row r="1020" spans="1:19" x14ac:dyDescent="0.3">
      <c r="A1020">
        <v>770892</v>
      </c>
      <c r="B1020">
        <v>824</v>
      </c>
      <c r="C1020" s="1" t="s">
        <v>99</v>
      </c>
      <c r="D1020" s="3">
        <v>45140.101388888892</v>
      </c>
      <c r="E1020" t="s">
        <v>98</v>
      </c>
      <c r="F1020" t="s">
        <v>43</v>
      </c>
      <c r="G1020">
        <v>8032</v>
      </c>
      <c r="H1020" t="str">
        <f>VLOOKUP(B1020,'Customers (2)'!$A$1:$F$2501,2,0)</f>
        <v>USA</v>
      </c>
      <c r="I1020" t="str">
        <f>VLOOKUP(B1020,'Customers (2)'!$A$1:$F$2501,3,0)</f>
        <v>F</v>
      </c>
      <c r="J1020">
        <f>VLOOKUP(B1020,'Customers (2)'!$A$1:$F$2501,4,0)</f>
        <v>35</v>
      </c>
      <c r="K1020" t="str">
        <f>VLOOKUP(B1020,'Customers (2)'!$A$1:$F$2501,5,0)</f>
        <v>B</v>
      </c>
      <c r="L1020" t="str">
        <f>VLOOKUP(B1020,'Customers (2)'!$A$1:$F$2501,6,0)</f>
        <v>Middle</v>
      </c>
      <c r="M1020" t="str">
        <f t="shared" si="63"/>
        <v>August</v>
      </c>
      <c r="N1020" t="str">
        <f t="shared" si="64"/>
        <v>Wednesday</v>
      </c>
      <c r="O1020" t="str">
        <f t="shared" si="65"/>
        <v>02:26:00</v>
      </c>
      <c r="P1020">
        <f t="shared" si="66"/>
        <v>2</v>
      </c>
      <c r="Q1020" t="str">
        <f>VLOOKUP(B1020,'Analysis 1.3'!$AA$1:$AF$1454,5,FALSE)</f>
        <v>One time</v>
      </c>
      <c r="R1020" t="str">
        <f>VLOOKUP(B1020,'Analysis 1.3'!$AA$1:$AF$1454,6,FALSE)</f>
        <v>Passive</v>
      </c>
      <c r="S1020">
        <f>VLOOKUP(B1020,'Analysis 1.3'!$AA$1:$AF$1454,4,FALSE)</f>
        <v>151.88055555555184</v>
      </c>
    </row>
    <row r="1021" spans="1:19" x14ac:dyDescent="0.3">
      <c r="A1021">
        <v>27493</v>
      </c>
      <c r="B1021">
        <v>827</v>
      </c>
      <c r="C1021" s="1" t="s">
        <v>106</v>
      </c>
      <c r="D1021" s="2">
        <v>45225.008333333331</v>
      </c>
      <c r="E1021" t="s">
        <v>191</v>
      </c>
      <c r="F1021" t="s">
        <v>38</v>
      </c>
      <c r="G1021">
        <v>2811</v>
      </c>
      <c r="H1021" t="str">
        <f>VLOOKUP(B1021,'Customers (2)'!$A$1:$F$2501,2,0)</f>
        <v>Singapore</v>
      </c>
      <c r="I1021" t="str">
        <f>VLOOKUP(B1021,'Customers (2)'!$A$1:$F$2501,3,0)</f>
        <v>M</v>
      </c>
      <c r="J1021">
        <f>VLOOKUP(B1021,'Customers (2)'!$A$1:$F$2501,4,0)</f>
        <v>40</v>
      </c>
      <c r="K1021" t="str">
        <f>VLOOKUP(B1021,'Customers (2)'!$A$1:$F$2501,5,0)</f>
        <v>B</v>
      </c>
      <c r="L1021" t="str">
        <f>VLOOKUP(B1021,'Customers (2)'!$A$1:$F$2501,6,0)</f>
        <v>Middle</v>
      </c>
      <c r="M1021" t="str">
        <f t="shared" si="63"/>
        <v>October</v>
      </c>
      <c r="N1021" t="str">
        <f t="shared" si="64"/>
        <v>Thursday</v>
      </c>
      <c r="O1021" t="str">
        <f t="shared" si="65"/>
        <v>00:12:00</v>
      </c>
      <c r="P1021">
        <f t="shared" si="66"/>
        <v>0</v>
      </c>
      <c r="Q1021" t="str">
        <f>VLOOKUP(B1021,'Analysis 1.3'!$AA$1:$AF$1454,5,FALSE)</f>
        <v>Repeat</v>
      </c>
      <c r="R1021" t="str">
        <f>VLOOKUP(B1021,'Analysis 1.3'!$AA$1:$AF$1454,6,FALSE)</f>
        <v>Recent</v>
      </c>
      <c r="S1021">
        <f>VLOOKUP(B1021,'Analysis 1.3'!$AA$1:$AF$1454,4,FALSE)</f>
        <v>66.973611111112405</v>
      </c>
    </row>
    <row r="1022" spans="1:19" x14ac:dyDescent="0.3">
      <c r="A1022">
        <v>83818</v>
      </c>
      <c r="B1022">
        <v>827</v>
      </c>
      <c r="C1022" s="1" t="s">
        <v>106</v>
      </c>
      <c r="D1022" s="2">
        <v>45033.027777777781</v>
      </c>
      <c r="E1022" t="s">
        <v>97</v>
      </c>
      <c r="F1022" t="s">
        <v>64</v>
      </c>
      <c r="G1022">
        <v>7643</v>
      </c>
      <c r="H1022" t="str">
        <f>VLOOKUP(B1022,'Customers (2)'!$A$1:$F$2501,2,0)</f>
        <v>Singapore</v>
      </c>
      <c r="I1022" t="str">
        <f>VLOOKUP(B1022,'Customers (2)'!$A$1:$F$2501,3,0)</f>
        <v>M</v>
      </c>
      <c r="J1022">
        <f>VLOOKUP(B1022,'Customers (2)'!$A$1:$F$2501,4,0)</f>
        <v>40</v>
      </c>
      <c r="K1022" t="str">
        <f>VLOOKUP(B1022,'Customers (2)'!$A$1:$F$2501,5,0)</f>
        <v>B</v>
      </c>
      <c r="L1022" t="str">
        <f>VLOOKUP(B1022,'Customers (2)'!$A$1:$F$2501,6,0)</f>
        <v>Middle</v>
      </c>
      <c r="M1022" t="str">
        <f t="shared" si="63"/>
        <v>April</v>
      </c>
      <c r="N1022" t="str">
        <f t="shared" si="64"/>
        <v>Monday</v>
      </c>
      <c r="O1022" t="str">
        <f t="shared" si="65"/>
        <v>00:40:00</v>
      </c>
      <c r="P1022">
        <f t="shared" si="66"/>
        <v>0</v>
      </c>
      <c r="Q1022" t="str">
        <f>VLOOKUP(B1022,'Analysis 1.3'!$AA$1:$AF$1454,5,FALSE)</f>
        <v>Repeat</v>
      </c>
      <c r="R1022" t="str">
        <f>VLOOKUP(B1022,'Analysis 1.3'!$AA$1:$AF$1454,6,FALSE)</f>
        <v>Recent</v>
      </c>
      <c r="S1022">
        <f>VLOOKUP(B1022,'Analysis 1.3'!$AA$1:$AF$1454,4,FALSE)</f>
        <v>66.973611111112405</v>
      </c>
    </row>
    <row r="1023" spans="1:19" x14ac:dyDescent="0.3">
      <c r="A1023">
        <v>611594</v>
      </c>
      <c r="B1023">
        <v>827</v>
      </c>
      <c r="C1023" s="1" t="s">
        <v>106</v>
      </c>
      <c r="D1023" s="2">
        <v>44933.004166666666</v>
      </c>
      <c r="E1023" t="s">
        <v>98</v>
      </c>
      <c r="F1023" t="s">
        <v>37</v>
      </c>
      <c r="G1023">
        <v>4635</v>
      </c>
      <c r="H1023" t="str">
        <f>VLOOKUP(B1023,'Customers (2)'!$A$1:$F$2501,2,0)</f>
        <v>Singapore</v>
      </c>
      <c r="I1023" t="str">
        <f>VLOOKUP(B1023,'Customers (2)'!$A$1:$F$2501,3,0)</f>
        <v>M</v>
      </c>
      <c r="J1023">
        <f>VLOOKUP(B1023,'Customers (2)'!$A$1:$F$2501,4,0)</f>
        <v>40</v>
      </c>
      <c r="K1023" t="str">
        <f>VLOOKUP(B1023,'Customers (2)'!$A$1:$F$2501,5,0)</f>
        <v>B</v>
      </c>
      <c r="L1023" t="str">
        <f>VLOOKUP(B1023,'Customers (2)'!$A$1:$F$2501,6,0)</f>
        <v>Middle</v>
      </c>
      <c r="M1023" t="str">
        <f t="shared" si="63"/>
        <v>January</v>
      </c>
      <c r="N1023" t="str">
        <f t="shared" si="64"/>
        <v>Saturday</v>
      </c>
      <c r="O1023" t="str">
        <f t="shared" si="65"/>
        <v>00:06:00</v>
      </c>
      <c r="P1023">
        <f t="shared" si="66"/>
        <v>0</v>
      </c>
      <c r="Q1023" t="str">
        <f>VLOOKUP(B1023,'Analysis 1.3'!$AA$1:$AF$1454,5,FALSE)</f>
        <v>Repeat</v>
      </c>
      <c r="R1023" t="str">
        <f>VLOOKUP(B1023,'Analysis 1.3'!$AA$1:$AF$1454,6,FALSE)</f>
        <v>Recent</v>
      </c>
      <c r="S1023">
        <f>VLOOKUP(B1023,'Analysis 1.3'!$AA$1:$AF$1454,4,FALSE)</f>
        <v>66.973611111112405</v>
      </c>
    </row>
    <row r="1024" spans="1:19" x14ac:dyDescent="0.3">
      <c r="A1024">
        <v>1488818</v>
      </c>
      <c r="B1024">
        <v>827</v>
      </c>
      <c r="C1024" s="1" t="s">
        <v>106</v>
      </c>
      <c r="D1024" s="3">
        <v>45052.03402777778</v>
      </c>
      <c r="E1024" t="s">
        <v>96</v>
      </c>
      <c r="F1024" t="s">
        <v>10</v>
      </c>
      <c r="G1024">
        <v>8763</v>
      </c>
      <c r="H1024" t="str">
        <f>VLOOKUP(B1024,'Customers (2)'!$A$1:$F$2501,2,0)</f>
        <v>Singapore</v>
      </c>
      <c r="I1024" t="str">
        <f>VLOOKUP(B1024,'Customers (2)'!$A$1:$F$2501,3,0)</f>
        <v>M</v>
      </c>
      <c r="J1024">
        <f>VLOOKUP(B1024,'Customers (2)'!$A$1:$F$2501,4,0)</f>
        <v>40</v>
      </c>
      <c r="K1024" t="str">
        <f>VLOOKUP(B1024,'Customers (2)'!$A$1:$F$2501,5,0)</f>
        <v>B</v>
      </c>
      <c r="L1024" t="str">
        <f>VLOOKUP(B1024,'Customers (2)'!$A$1:$F$2501,6,0)</f>
        <v>Middle</v>
      </c>
      <c r="M1024" t="str">
        <f t="shared" si="63"/>
        <v>May</v>
      </c>
      <c r="N1024" t="str">
        <f t="shared" si="64"/>
        <v>Saturday</v>
      </c>
      <c r="O1024" t="str">
        <f t="shared" si="65"/>
        <v>00:49:00</v>
      </c>
      <c r="P1024">
        <f t="shared" si="66"/>
        <v>0</v>
      </c>
      <c r="Q1024" t="str">
        <f>VLOOKUP(B1024,'Analysis 1.3'!$AA$1:$AF$1454,5,FALSE)</f>
        <v>Repeat</v>
      </c>
      <c r="R1024" t="str">
        <f>VLOOKUP(B1024,'Analysis 1.3'!$AA$1:$AF$1454,6,FALSE)</f>
        <v>Recent</v>
      </c>
      <c r="S1024">
        <f>VLOOKUP(B1024,'Analysis 1.3'!$AA$1:$AF$1454,4,FALSE)</f>
        <v>66.973611111112405</v>
      </c>
    </row>
    <row r="1025" spans="1:19" x14ac:dyDescent="0.3">
      <c r="A1025">
        <v>83365</v>
      </c>
      <c r="B1025">
        <v>829</v>
      </c>
      <c r="C1025" s="1" t="s">
        <v>99</v>
      </c>
      <c r="D1025" s="2">
        <v>45051.998611111114</v>
      </c>
      <c r="E1025" t="s">
        <v>191</v>
      </c>
      <c r="F1025" t="s">
        <v>5</v>
      </c>
      <c r="G1025">
        <v>7937</v>
      </c>
      <c r="H1025" t="str">
        <f>VLOOKUP(B1025,'Customers (2)'!$A$1:$F$2501,2,0)</f>
        <v>USA</v>
      </c>
      <c r="I1025" t="str">
        <f>VLOOKUP(B1025,'Customers (2)'!$A$1:$F$2501,3,0)</f>
        <v>F</v>
      </c>
      <c r="J1025">
        <f>VLOOKUP(B1025,'Customers (2)'!$A$1:$F$2501,4,0)</f>
        <v>65</v>
      </c>
      <c r="K1025" t="str">
        <f>VLOOKUP(B1025,'Customers (2)'!$A$1:$F$2501,5,0)</f>
        <v>B</v>
      </c>
      <c r="L1025" t="str">
        <f>VLOOKUP(B1025,'Customers (2)'!$A$1:$F$2501,6,0)</f>
        <v>Senior</v>
      </c>
      <c r="M1025" t="str">
        <f t="shared" si="63"/>
        <v>May</v>
      </c>
      <c r="N1025" t="str">
        <f t="shared" si="64"/>
        <v>Friday</v>
      </c>
      <c r="O1025" t="str">
        <f t="shared" si="65"/>
        <v>23:58:00</v>
      </c>
      <c r="P1025">
        <f t="shared" si="66"/>
        <v>23</v>
      </c>
      <c r="Q1025" t="str">
        <f>VLOOKUP(B1025,'Analysis 1.3'!$AA$1:$AF$1454,5,FALSE)</f>
        <v>Repeat</v>
      </c>
      <c r="R1025" t="str">
        <f>VLOOKUP(B1025,'Analysis 1.3'!$AA$1:$AF$1454,6,FALSE)</f>
        <v>Passive</v>
      </c>
      <c r="S1025">
        <f>VLOOKUP(B1025,'Analysis 1.3'!$AA$1:$AF$1454,4,FALSE)</f>
        <v>97.931250000001455</v>
      </c>
    </row>
    <row r="1026" spans="1:19" x14ac:dyDescent="0.3">
      <c r="A1026">
        <v>688473</v>
      </c>
      <c r="B1026">
        <v>829</v>
      </c>
      <c r="C1026" s="1" t="s">
        <v>99</v>
      </c>
      <c r="D1026" s="3">
        <v>45194.050694444442</v>
      </c>
      <c r="E1026" t="s">
        <v>97</v>
      </c>
      <c r="F1026" t="s">
        <v>27</v>
      </c>
      <c r="G1026">
        <v>2835</v>
      </c>
      <c r="H1026" t="str">
        <f>VLOOKUP(B1026,'Customers (2)'!$A$1:$F$2501,2,0)</f>
        <v>USA</v>
      </c>
      <c r="I1026" t="str">
        <f>VLOOKUP(B1026,'Customers (2)'!$A$1:$F$2501,3,0)</f>
        <v>F</v>
      </c>
      <c r="J1026">
        <f>VLOOKUP(B1026,'Customers (2)'!$A$1:$F$2501,4,0)</f>
        <v>65</v>
      </c>
      <c r="K1026" t="str">
        <f>VLOOKUP(B1026,'Customers (2)'!$A$1:$F$2501,5,0)</f>
        <v>B</v>
      </c>
      <c r="L1026" t="str">
        <f>VLOOKUP(B1026,'Customers (2)'!$A$1:$F$2501,6,0)</f>
        <v>Senior</v>
      </c>
      <c r="M1026" t="str">
        <f t="shared" si="63"/>
        <v>September</v>
      </c>
      <c r="N1026" t="str">
        <f t="shared" si="64"/>
        <v>Monday</v>
      </c>
      <c r="O1026" t="str">
        <f t="shared" si="65"/>
        <v>01:13:00</v>
      </c>
      <c r="P1026">
        <f t="shared" si="66"/>
        <v>1</v>
      </c>
      <c r="Q1026" t="str">
        <f>VLOOKUP(B1026,'Analysis 1.3'!$AA$1:$AF$1454,5,FALSE)</f>
        <v>Repeat</v>
      </c>
      <c r="R1026" t="str">
        <f>VLOOKUP(B1026,'Analysis 1.3'!$AA$1:$AF$1454,6,FALSE)</f>
        <v>Passive</v>
      </c>
      <c r="S1026">
        <f>VLOOKUP(B1026,'Analysis 1.3'!$AA$1:$AF$1454,4,FALSE)</f>
        <v>97.931250000001455</v>
      </c>
    </row>
    <row r="1027" spans="1:19" x14ac:dyDescent="0.3">
      <c r="A1027">
        <v>1422755</v>
      </c>
      <c r="B1027">
        <v>830</v>
      </c>
      <c r="C1027" s="1" t="s">
        <v>100</v>
      </c>
      <c r="D1027" s="3">
        <v>45226.00277777778</v>
      </c>
      <c r="E1027" t="s">
        <v>97</v>
      </c>
      <c r="F1027" t="s">
        <v>7</v>
      </c>
      <c r="G1027">
        <v>7502</v>
      </c>
      <c r="H1027" t="str">
        <f>VLOOKUP(B1027,'Customers (2)'!$A$1:$F$2501,2,0)</f>
        <v>France</v>
      </c>
      <c r="I1027" t="str">
        <f>VLOOKUP(B1027,'Customers (2)'!$A$1:$F$2501,3,0)</f>
        <v>M</v>
      </c>
      <c r="J1027">
        <f>VLOOKUP(B1027,'Customers (2)'!$A$1:$F$2501,4,0)</f>
        <v>75</v>
      </c>
      <c r="K1027" t="str">
        <f>VLOOKUP(B1027,'Customers (2)'!$A$1:$F$2501,5,0)</f>
        <v>B</v>
      </c>
      <c r="L1027" t="str">
        <f>VLOOKUP(B1027,'Customers (2)'!$A$1:$F$2501,6,0)</f>
        <v>Senior</v>
      </c>
      <c r="M1027" t="str">
        <f t="shared" ref="M1027:M1090" si="67">TEXT(D1027,"MMMM")</f>
        <v>October</v>
      </c>
      <c r="N1027" t="str">
        <f t="shared" ref="N1027:N1090" si="68">TEXT(D1027,"dddd")</f>
        <v>Friday</v>
      </c>
      <c r="O1027" t="str">
        <f t="shared" ref="O1027:O1090" si="69">TEXT(D1027,"HH:mm:ss")</f>
        <v>00:04:00</v>
      </c>
      <c r="P1027">
        <f t="shared" ref="P1027:P1090" si="70">HOUR(D1027)</f>
        <v>0</v>
      </c>
      <c r="Q1027" t="str">
        <f>VLOOKUP(B1027,'Analysis 1.3'!$AA$1:$AF$1454,5,FALSE)</f>
        <v>One time</v>
      </c>
      <c r="R1027" t="str">
        <f>VLOOKUP(B1027,'Analysis 1.3'!$AA$1:$AF$1454,6,FALSE)</f>
        <v>Recent</v>
      </c>
      <c r="S1027">
        <f>VLOOKUP(B1027,'Analysis 1.3'!$AA$1:$AF$1454,4,FALSE)</f>
        <v>65.979166666664241</v>
      </c>
    </row>
    <row r="1028" spans="1:19" x14ac:dyDescent="0.3">
      <c r="A1028">
        <v>218379</v>
      </c>
      <c r="B1028">
        <v>831</v>
      </c>
      <c r="C1028" s="1" t="s">
        <v>107</v>
      </c>
      <c r="D1028" s="2">
        <v>44976.970833333333</v>
      </c>
      <c r="E1028" t="s">
        <v>97</v>
      </c>
      <c r="F1028" t="s">
        <v>23</v>
      </c>
      <c r="G1028">
        <v>8241</v>
      </c>
      <c r="H1028" t="str">
        <f>VLOOKUP(B1028,'Customers (2)'!$A$1:$F$2501,2,0)</f>
        <v>Italy</v>
      </c>
      <c r="I1028" t="str">
        <f>VLOOKUP(B1028,'Customers (2)'!$A$1:$F$2501,3,0)</f>
        <v>F</v>
      </c>
      <c r="J1028">
        <f>VLOOKUP(B1028,'Customers (2)'!$A$1:$F$2501,4,0)</f>
        <v>69</v>
      </c>
      <c r="K1028" t="str">
        <f>VLOOKUP(B1028,'Customers (2)'!$A$1:$F$2501,5,0)</f>
        <v>B</v>
      </c>
      <c r="L1028" t="str">
        <f>VLOOKUP(B1028,'Customers (2)'!$A$1:$F$2501,6,0)</f>
        <v>Senior</v>
      </c>
      <c r="M1028" t="str">
        <f t="shared" si="67"/>
        <v>February</v>
      </c>
      <c r="N1028" t="str">
        <f t="shared" si="68"/>
        <v>Sunday</v>
      </c>
      <c r="O1028" t="str">
        <f t="shared" si="69"/>
        <v>23:18:00</v>
      </c>
      <c r="P1028">
        <f t="shared" si="70"/>
        <v>23</v>
      </c>
      <c r="Q1028" t="str">
        <f>VLOOKUP(B1028,'Analysis 1.3'!$AA$1:$AF$1454,5,FALSE)</f>
        <v>One time</v>
      </c>
      <c r="R1028" t="str">
        <f>VLOOKUP(B1028,'Analysis 1.3'!$AA$1:$AF$1454,6,FALSE)</f>
        <v>Lost</v>
      </c>
      <c r="S1028">
        <f>VLOOKUP(B1028,'Analysis 1.3'!$AA$1:$AF$1454,4,FALSE)</f>
        <v>315.01111111111095</v>
      </c>
    </row>
    <row r="1029" spans="1:19" x14ac:dyDescent="0.3">
      <c r="A1029">
        <v>525782</v>
      </c>
      <c r="B1029">
        <v>833</v>
      </c>
      <c r="C1029" s="1" t="s">
        <v>110</v>
      </c>
      <c r="D1029" s="2">
        <v>45079.01666666667</v>
      </c>
      <c r="E1029" t="s">
        <v>96</v>
      </c>
      <c r="F1029" t="s">
        <v>9</v>
      </c>
      <c r="G1029">
        <v>257</v>
      </c>
      <c r="H1029" t="str">
        <f>VLOOKUP(B1029,'Customers (2)'!$A$1:$F$2501,2,0)</f>
        <v>Switzerland</v>
      </c>
      <c r="I1029" t="str">
        <f>VLOOKUP(B1029,'Customers (2)'!$A$1:$F$2501,3,0)</f>
        <v>F</v>
      </c>
      <c r="J1029">
        <f>VLOOKUP(B1029,'Customers (2)'!$A$1:$F$2501,4,0)</f>
        <v>52</v>
      </c>
      <c r="K1029" t="str">
        <f>VLOOKUP(B1029,'Customers (2)'!$A$1:$F$2501,5,0)</f>
        <v>B</v>
      </c>
      <c r="L1029" t="str">
        <f>VLOOKUP(B1029,'Customers (2)'!$A$1:$F$2501,6,0)</f>
        <v>Middle</v>
      </c>
      <c r="M1029" t="str">
        <f t="shared" si="67"/>
        <v>June</v>
      </c>
      <c r="N1029" t="str">
        <f t="shared" si="68"/>
        <v>Friday</v>
      </c>
      <c r="O1029" t="str">
        <f t="shared" si="69"/>
        <v>00:24:00</v>
      </c>
      <c r="P1029">
        <f t="shared" si="70"/>
        <v>0</v>
      </c>
      <c r="Q1029" t="str">
        <f>VLOOKUP(B1029,'Analysis 1.3'!$AA$1:$AF$1454,5,FALSE)</f>
        <v>One time</v>
      </c>
      <c r="R1029" t="str">
        <f>VLOOKUP(B1029,'Analysis 1.3'!$AA$1:$AF$1454,6,FALSE)</f>
        <v>Lost</v>
      </c>
      <c r="S1029">
        <f>VLOOKUP(B1029,'Analysis 1.3'!$AA$1:$AF$1454,4,FALSE)</f>
        <v>212.96527777777374</v>
      </c>
    </row>
    <row r="1030" spans="1:19" x14ac:dyDescent="0.3">
      <c r="A1030">
        <v>606775</v>
      </c>
      <c r="B1030">
        <v>834</v>
      </c>
      <c r="C1030" s="1" t="s">
        <v>102</v>
      </c>
      <c r="D1030" s="2">
        <v>44982.994444444441</v>
      </c>
      <c r="E1030" t="s">
        <v>96</v>
      </c>
      <c r="F1030" t="s">
        <v>12</v>
      </c>
      <c r="G1030">
        <v>7873</v>
      </c>
      <c r="H1030" t="str">
        <f>VLOOKUP(B1030,'Customers (2)'!$A$1:$F$2501,2,0)</f>
        <v>Finland</v>
      </c>
      <c r="I1030" t="str">
        <f>VLOOKUP(B1030,'Customers (2)'!$A$1:$F$2501,3,0)</f>
        <v>M</v>
      </c>
      <c r="J1030">
        <f>VLOOKUP(B1030,'Customers (2)'!$A$1:$F$2501,4,0)</f>
        <v>76</v>
      </c>
      <c r="K1030" t="str">
        <f>VLOOKUP(B1030,'Customers (2)'!$A$1:$F$2501,5,0)</f>
        <v>B</v>
      </c>
      <c r="L1030" t="str">
        <f>VLOOKUP(B1030,'Customers (2)'!$A$1:$F$2501,6,0)</f>
        <v>Senior</v>
      </c>
      <c r="M1030" t="str">
        <f t="shared" si="67"/>
        <v>February</v>
      </c>
      <c r="N1030" t="str">
        <f t="shared" si="68"/>
        <v>Saturday</v>
      </c>
      <c r="O1030" t="str">
        <f t="shared" si="69"/>
        <v>23:52:00</v>
      </c>
      <c r="P1030">
        <f t="shared" si="70"/>
        <v>23</v>
      </c>
      <c r="Q1030" t="str">
        <f>VLOOKUP(B1030,'Analysis 1.3'!$AA$1:$AF$1454,5,FALSE)</f>
        <v>One time</v>
      </c>
      <c r="R1030" t="str">
        <f>VLOOKUP(B1030,'Analysis 1.3'!$AA$1:$AF$1454,6,FALSE)</f>
        <v>Lost</v>
      </c>
      <c r="S1030">
        <f>VLOOKUP(B1030,'Analysis 1.3'!$AA$1:$AF$1454,4,FALSE)</f>
        <v>308.98750000000291</v>
      </c>
    </row>
    <row r="1031" spans="1:19" x14ac:dyDescent="0.3">
      <c r="A1031">
        <v>304668</v>
      </c>
      <c r="B1031">
        <v>835</v>
      </c>
      <c r="C1031" s="1" t="s">
        <v>101</v>
      </c>
      <c r="D1031" s="2">
        <v>44969.030555555553</v>
      </c>
      <c r="E1031" t="s">
        <v>97</v>
      </c>
      <c r="F1031" t="s">
        <v>29</v>
      </c>
      <c r="G1031">
        <v>3450</v>
      </c>
      <c r="H1031" t="str">
        <f>VLOOKUP(B1031,'Customers (2)'!$A$1:$F$2501,2,0)</f>
        <v>Australia</v>
      </c>
      <c r="I1031" t="str">
        <f>VLOOKUP(B1031,'Customers (2)'!$A$1:$F$2501,3,0)</f>
        <v>F</v>
      </c>
      <c r="J1031">
        <f>VLOOKUP(B1031,'Customers (2)'!$A$1:$F$2501,4,0)</f>
        <v>50</v>
      </c>
      <c r="K1031" t="str">
        <f>VLOOKUP(B1031,'Customers (2)'!$A$1:$F$2501,5,0)</f>
        <v>B</v>
      </c>
      <c r="L1031" t="str">
        <f>VLOOKUP(B1031,'Customers (2)'!$A$1:$F$2501,6,0)</f>
        <v>Middle</v>
      </c>
      <c r="M1031" t="str">
        <f t="shared" si="67"/>
        <v>February</v>
      </c>
      <c r="N1031" t="str">
        <f t="shared" si="68"/>
        <v>Sunday</v>
      </c>
      <c r="O1031" t="str">
        <f t="shared" si="69"/>
        <v>00:44:00</v>
      </c>
      <c r="P1031">
        <f t="shared" si="70"/>
        <v>0</v>
      </c>
      <c r="Q1031" t="str">
        <f>VLOOKUP(B1031,'Analysis 1.3'!$AA$1:$AF$1454,5,FALSE)</f>
        <v>One time</v>
      </c>
      <c r="R1031" t="str">
        <f>VLOOKUP(B1031,'Analysis 1.3'!$AA$1:$AF$1454,6,FALSE)</f>
        <v>Lost</v>
      </c>
      <c r="S1031">
        <f>VLOOKUP(B1031,'Analysis 1.3'!$AA$1:$AF$1454,4,FALSE)</f>
        <v>322.95138888889051</v>
      </c>
    </row>
    <row r="1032" spans="1:19" x14ac:dyDescent="0.3">
      <c r="A1032">
        <v>795276</v>
      </c>
      <c r="B1032">
        <v>836</v>
      </c>
      <c r="C1032" s="1" t="s">
        <v>113</v>
      </c>
      <c r="D1032" s="3">
        <v>45034.954861111109</v>
      </c>
      <c r="E1032" t="s">
        <v>191</v>
      </c>
      <c r="F1032" t="s">
        <v>72</v>
      </c>
      <c r="G1032">
        <v>1032</v>
      </c>
      <c r="H1032" t="str">
        <f>VLOOKUP(B1032,'Customers (2)'!$A$1:$F$2501,2,0)</f>
        <v>India</v>
      </c>
      <c r="I1032" t="str">
        <f>VLOOKUP(B1032,'Customers (2)'!$A$1:$F$2501,3,0)</f>
        <v>M</v>
      </c>
      <c r="J1032">
        <f>VLOOKUP(B1032,'Customers (2)'!$A$1:$F$2501,4,0)</f>
        <v>70</v>
      </c>
      <c r="K1032" t="str">
        <f>VLOOKUP(B1032,'Customers (2)'!$A$1:$F$2501,5,0)</f>
        <v>B</v>
      </c>
      <c r="L1032" t="str">
        <f>VLOOKUP(B1032,'Customers (2)'!$A$1:$F$2501,6,0)</f>
        <v>Senior</v>
      </c>
      <c r="M1032" t="str">
        <f t="shared" si="67"/>
        <v>April</v>
      </c>
      <c r="N1032" t="str">
        <f t="shared" si="68"/>
        <v>Tuesday</v>
      </c>
      <c r="O1032" t="str">
        <f t="shared" si="69"/>
        <v>22:55:00</v>
      </c>
      <c r="P1032">
        <f t="shared" si="70"/>
        <v>22</v>
      </c>
      <c r="Q1032" t="str">
        <f>VLOOKUP(B1032,'Analysis 1.3'!$AA$1:$AF$1454,5,FALSE)</f>
        <v>Repeat</v>
      </c>
      <c r="R1032" t="str">
        <f>VLOOKUP(B1032,'Analysis 1.3'!$AA$1:$AF$1454,6,FALSE)</f>
        <v>Lost</v>
      </c>
      <c r="S1032">
        <f>VLOOKUP(B1032,'Analysis 1.3'!$AA$1:$AF$1454,4,FALSE)</f>
        <v>257.0270833333343</v>
      </c>
    </row>
    <row r="1033" spans="1:19" x14ac:dyDescent="0.3">
      <c r="A1033">
        <v>814175</v>
      </c>
      <c r="B1033">
        <v>836</v>
      </c>
      <c r="C1033" s="1" t="s">
        <v>113</v>
      </c>
      <c r="D1033" s="3">
        <v>45015.038194444445</v>
      </c>
      <c r="E1033" t="s">
        <v>98</v>
      </c>
      <c r="F1033" t="s">
        <v>59</v>
      </c>
      <c r="G1033">
        <v>7467</v>
      </c>
      <c r="H1033" t="str">
        <f>VLOOKUP(B1033,'Customers (2)'!$A$1:$F$2501,2,0)</f>
        <v>India</v>
      </c>
      <c r="I1033" t="str">
        <f>VLOOKUP(B1033,'Customers (2)'!$A$1:$F$2501,3,0)</f>
        <v>M</v>
      </c>
      <c r="J1033">
        <f>VLOOKUP(B1033,'Customers (2)'!$A$1:$F$2501,4,0)</f>
        <v>70</v>
      </c>
      <c r="K1033" t="str">
        <f>VLOOKUP(B1033,'Customers (2)'!$A$1:$F$2501,5,0)</f>
        <v>B</v>
      </c>
      <c r="L1033" t="str">
        <f>VLOOKUP(B1033,'Customers (2)'!$A$1:$F$2501,6,0)</f>
        <v>Senior</v>
      </c>
      <c r="M1033" t="str">
        <f t="shared" si="67"/>
        <v>March</v>
      </c>
      <c r="N1033" t="str">
        <f t="shared" si="68"/>
        <v>Thursday</v>
      </c>
      <c r="O1033" t="str">
        <f t="shared" si="69"/>
        <v>00:55:00</v>
      </c>
      <c r="P1033">
        <f t="shared" si="70"/>
        <v>0</v>
      </c>
      <c r="Q1033" t="str">
        <f>VLOOKUP(B1033,'Analysis 1.3'!$AA$1:$AF$1454,5,FALSE)</f>
        <v>Repeat</v>
      </c>
      <c r="R1033" t="str">
        <f>VLOOKUP(B1033,'Analysis 1.3'!$AA$1:$AF$1454,6,FALSE)</f>
        <v>Lost</v>
      </c>
      <c r="S1033">
        <f>VLOOKUP(B1033,'Analysis 1.3'!$AA$1:$AF$1454,4,FALSE)</f>
        <v>257.0270833333343</v>
      </c>
    </row>
    <row r="1034" spans="1:19" x14ac:dyDescent="0.3">
      <c r="A1034">
        <v>1119156</v>
      </c>
      <c r="B1034">
        <v>837</v>
      </c>
      <c r="C1034" s="1" t="s">
        <v>101</v>
      </c>
      <c r="D1034" s="3">
        <v>45285.059027777781</v>
      </c>
      <c r="E1034" t="s">
        <v>97</v>
      </c>
      <c r="F1034" t="s">
        <v>21</v>
      </c>
      <c r="G1034">
        <v>2932</v>
      </c>
      <c r="H1034" t="str">
        <f>VLOOKUP(B1034,'Customers (2)'!$A$1:$F$2501,2,0)</f>
        <v>Australia</v>
      </c>
      <c r="I1034" t="str">
        <f>VLOOKUP(B1034,'Customers (2)'!$A$1:$F$2501,3,0)</f>
        <v>F</v>
      </c>
      <c r="J1034">
        <f>VLOOKUP(B1034,'Customers (2)'!$A$1:$F$2501,4,0)</f>
        <v>55</v>
      </c>
      <c r="K1034" t="str">
        <f>VLOOKUP(B1034,'Customers (2)'!$A$1:$F$2501,5,0)</f>
        <v>B</v>
      </c>
      <c r="L1034" t="str">
        <f>VLOOKUP(B1034,'Customers (2)'!$A$1:$F$2501,6,0)</f>
        <v>Middle</v>
      </c>
      <c r="M1034" t="str">
        <f t="shared" si="67"/>
        <v>December</v>
      </c>
      <c r="N1034" t="str">
        <f t="shared" si="68"/>
        <v>Monday</v>
      </c>
      <c r="O1034" t="str">
        <f t="shared" si="69"/>
        <v>01:25:00</v>
      </c>
      <c r="P1034">
        <f t="shared" si="70"/>
        <v>1</v>
      </c>
      <c r="Q1034" t="str">
        <f>VLOOKUP(B1034,'Analysis 1.3'!$AA$1:$AF$1454,5,FALSE)</f>
        <v>One time</v>
      </c>
      <c r="R1034" t="str">
        <f>VLOOKUP(B1034,'Analysis 1.3'!$AA$1:$AF$1454,6,FALSE)</f>
        <v>Recent</v>
      </c>
      <c r="S1034">
        <f>VLOOKUP(B1034,'Analysis 1.3'!$AA$1:$AF$1454,4,FALSE)</f>
        <v>6.9229166666627862</v>
      </c>
    </row>
    <row r="1035" spans="1:19" x14ac:dyDescent="0.3">
      <c r="A1035">
        <v>310236</v>
      </c>
      <c r="B1035">
        <v>839</v>
      </c>
      <c r="C1035" s="1" t="s">
        <v>113</v>
      </c>
      <c r="D1035" s="2">
        <v>45034.00277777778</v>
      </c>
      <c r="E1035" t="s">
        <v>98</v>
      </c>
      <c r="F1035" t="s">
        <v>39</v>
      </c>
      <c r="G1035">
        <v>221</v>
      </c>
      <c r="H1035" t="str">
        <f>VLOOKUP(B1035,'Customers (2)'!$A$1:$F$2501,2,0)</f>
        <v>India</v>
      </c>
      <c r="I1035" t="str">
        <f>VLOOKUP(B1035,'Customers (2)'!$A$1:$F$2501,3,0)</f>
        <v>M</v>
      </c>
      <c r="J1035">
        <f>VLOOKUP(B1035,'Customers (2)'!$A$1:$F$2501,4,0)</f>
        <v>36</v>
      </c>
      <c r="K1035" t="str">
        <f>VLOOKUP(B1035,'Customers (2)'!$A$1:$F$2501,5,0)</f>
        <v>B</v>
      </c>
      <c r="L1035" t="str">
        <f>VLOOKUP(B1035,'Customers (2)'!$A$1:$F$2501,6,0)</f>
        <v>Middle</v>
      </c>
      <c r="M1035" t="str">
        <f t="shared" si="67"/>
        <v>April</v>
      </c>
      <c r="N1035" t="str">
        <f t="shared" si="68"/>
        <v>Tuesday</v>
      </c>
      <c r="O1035" t="str">
        <f t="shared" si="69"/>
        <v>00:04:00</v>
      </c>
      <c r="P1035">
        <f t="shared" si="70"/>
        <v>0</v>
      </c>
      <c r="Q1035" t="str">
        <f>VLOOKUP(B1035,'Analysis 1.3'!$AA$1:$AF$1454,5,FALSE)</f>
        <v>One time</v>
      </c>
      <c r="R1035" t="str">
        <f>VLOOKUP(B1035,'Analysis 1.3'!$AA$1:$AF$1454,6,FALSE)</f>
        <v>Lost</v>
      </c>
      <c r="S1035">
        <f>VLOOKUP(B1035,'Analysis 1.3'!$AA$1:$AF$1454,4,FALSE)</f>
        <v>257.97916666666424</v>
      </c>
    </row>
    <row r="1036" spans="1:19" x14ac:dyDescent="0.3">
      <c r="A1036">
        <v>1038558</v>
      </c>
      <c r="B1036">
        <v>840</v>
      </c>
      <c r="C1036" s="1" t="s">
        <v>102</v>
      </c>
      <c r="D1036" s="3">
        <v>45110.073611111111</v>
      </c>
      <c r="E1036" t="s">
        <v>97</v>
      </c>
      <c r="F1036" t="s">
        <v>46</v>
      </c>
      <c r="G1036">
        <v>5596</v>
      </c>
      <c r="H1036" t="str">
        <f>VLOOKUP(B1036,'Customers (2)'!$A$1:$F$2501,2,0)</f>
        <v>Finland</v>
      </c>
      <c r="I1036" t="str">
        <f>VLOOKUP(B1036,'Customers (2)'!$A$1:$F$2501,3,0)</f>
        <v>F</v>
      </c>
      <c r="J1036">
        <f>VLOOKUP(B1036,'Customers (2)'!$A$1:$F$2501,4,0)</f>
        <v>47</v>
      </c>
      <c r="K1036" t="str">
        <f>VLOOKUP(B1036,'Customers (2)'!$A$1:$F$2501,5,0)</f>
        <v>B</v>
      </c>
      <c r="L1036" t="str">
        <f>VLOOKUP(B1036,'Customers (2)'!$A$1:$F$2501,6,0)</f>
        <v>Middle</v>
      </c>
      <c r="M1036" t="str">
        <f t="shared" si="67"/>
        <v>July</v>
      </c>
      <c r="N1036" t="str">
        <f t="shared" si="68"/>
        <v>Monday</v>
      </c>
      <c r="O1036" t="str">
        <f t="shared" si="69"/>
        <v>01:46:00</v>
      </c>
      <c r="P1036">
        <f t="shared" si="70"/>
        <v>1</v>
      </c>
      <c r="Q1036" t="str">
        <f>VLOOKUP(B1036,'Analysis 1.3'!$AA$1:$AF$1454,5,FALSE)</f>
        <v>One time</v>
      </c>
      <c r="R1036" t="str">
        <f>VLOOKUP(B1036,'Analysis 1.3'!$AA$1:$AF$1454,6,FALSE)</f>
        <v>Lost</v>
      </c>
      <c r="S1036">
        <f>VLOOKUP(B1036,'Analysis 1.3'!$AA$1:$AF$1454,4,FALSE)</f>
        <v>181.90833333333285</v>
      </c>
    </row>
    <row r="1037" spans="1:19" x14ac:dyDescent="0.3">
      <c r="A1037">
        <v>484688</v>
      </c>
      <c r="B1037">
        <v>841</v>
      </c>
      <c r="C1037" s="1" t="s">
        <v>99</v>
      </c>
      <c r="D1037" s="2">
        <v>45068.005555555559</v>
      </c>
      <c r="E1037" t="s">
        <v>97</v>
      </c>
      <c r="F1037" t="s">
        <v>87</v>
      </c>
      <c r="G1037">
        <v>5991</v>
      </c>
      <c r="H1037" t="str">
        <f>VLOOKUP(B1037,'Customers (2)'!$A$1:$F$2501,2,0)</f>
        <v>USA</v>
      </c>
      <c r="I1037" t="str">
        <f>VLOOKUP(B1037,'Customers (2)'!$A$1:$F$2501,3,0)</f>
        <v>F</v>
      </c>
      <c r="J1037">
        <f>VLOOKUP(B1037,'Customers (2)'!$A$1:$F$2501,4,0)</f>
        <v>42</v>
      </c>
      <c r="K1037" t="str">
        <f>VLOOKUP(B1037,'Customers (2)'!$A$1:$F$2501,5,0)</f>
        <v>B</v>
      </c>
      <c r="L1037" t="str">
        <f>VLOOKUP(B1037,'Customers (2)'!$A$1:$F$2501,6,0)</f>
        <v>Middle</v>
      </c>
      <c r="M1037" t="str">
        <f t="shared" si="67"/>
        <v>May</v>
      </c>
      <c r="N1037" t="str">
        <f t="shared" si="68"/>
        <v>Monday</v>
      </c>
      <c r="O1037" t="str">
        <f t="shared" si="69"/>
        <v>00:08:00</v>
      </c>
      <c r="P1037">
        <f t="shared" si="70"/>
        <v>0</v>
      </c>
      <c r="Q1037" t="str">
        <f>VLOOKUP(B1037,'Analysis 1.3'!$AA$1:$AF$1454,5,FALSE)</f>
        <v>Repeat</v>
      </c>
      <c r="R1037" t="str">
        <f>VLOOKUP(B1037,'Analysis 1.3'!$AA$1:$AF$1454,6,FALSE)</f>
        <v>Passive</v>
      </c>
      <c r="S1037">
        <f>VLOOKUP(B1037,'Analysis 1.3'!$AA$1:$AF$1454,4,FALSE)</f>
        <v>112</v>
      </c>
    </row>
    <row r="1038" spans="1:19" x14ac:dyDescent="0.3">
      <c r="A1038">
        <v>1007700</v>
      </c>
      <c r="B1038">
        <v>841</v>
      </c>
      <c r="C1038" s="1" t="s">
        <v>99</v>
      </c>
      <c r="D1038" s="3">
        <v>45179.981944444444</v>
      </c>
      <c r="E1038" t="s">
        <v>98</v>
      </c>
      <c r="F1038" t="s">
        <v>48</v>
      </c>
      <c r="G1038">
        <v>7646</v>
      </c>
      <c r="H1038" t="str">
        <f>VLOOKUP(B1038,'Customers (2)'!$A$1:$F$2501,2,0)</f>
        <v>USA</v>
      </c>
      <c r="I1038" t="str">
        <f>VLOOKUP(B1038,'Customers (2)'!$A$1:$F$2501,3,0)</f>
        <v>F</v>
      </c>
      <c r="J1038">
        <f>VLOOKUP(B1038,'Customers (2)'!$A$1:$F$2501,4,0)</f>
        <v>42</v>
      </c>
      <c r="K1038" t="str">
        <f>VLOOKUP(B1038,'Customers (2)'!$A$1:$F$2501,5,0)</f>
        <v>B</v>
      </c>
      <c r="L1038" t="str">
        <f>VLOOKUP(B1038,'Customers (2)'!$A$1:$F$2501,6,0)</f>
        <v>Middle</v>
      </c>
      <c r="M1038" t="str">
        <f t="shared" si="67"/>
        <v>September</v>
      </c>
      <c r="N1038" t="str">
        <f t="shared" si="68"/>
        <v>Sunday</v>
      </c>
      <c r="O1038" t="str">
        <f t="shared" si="69"/>
        <v>23:34:00</v>
      </c>
      <c r="P1038">
        <f t="shared" si="70"/>
        <v>23</v>
      </c>
      <c r="Q1038" t="str">
        <f>VLOOKUP(B1038,'Analysis 1.3'!$AA$1:$AF$1454,5,FALSE)</f>
        <v>Repeat</v>
      </c>
      <c r="R1038" t="str">
        <f>VLOOKUP(B1038,'Analysis 1.3'!$AA$1:$AF$1454,6,FALSE)</f>
        <v>Passive</v>
      </c>
      <c r="S1038">
        <f>VLOOKUP(B1038,'Analysis 1.3'!$AA$1:$AF$1454,4,FALSE)</f>
        <v>112</v>
      </c>
    </row>
    <row r="1039" spans="1:19" x14ac:dyDescent="0.3">
      <c r="A1039">
        <v>576486</v>
      </c>
      <c r="B1039">
        <v>842</v>
      </c>
      <c r="C1039" s="1" t="s">
        <v>100</v>
      </c>
      <c r="D1039" s="2">
        <v>45097.068749999999</v>
      </c>
      <c r="E1039" t="s">
        <v>96</v>
      </c>
      <c r="F1039" t="s">
        <v>43</v>
      </c>
      <c r="G1039">
        <v>2847</v>
      </c>
      <c r="H1039" t="str">
        <f>VLOOKUP(B1039,'Customers (2)'!$A$1:$F$2501,2,0)</f>
        <v>France</v>
      </c>
      <c r="I1039" t="str">
        <f>VLOOKUP(B1039,'Customers (2)'!$A$1:$F$2501,3,0)</f>
        <v>M</v>
      </c>
      <c r="J1039">
        <f>VLOOKUP(B1039,'Customers (2)'!$A$1:$F$2501,4,0)</f>
        <v>41</v>
      </c>
      <c r="K1039" t="str">
        <f>VLOOKUP(B1039,'Customers (2)'!$A$1:$F$2501,5,0)</f>
        <v>B</v>
      </c>
      <c r="L1039" t="str">
        <f>VLOOKUP(B1039,'Customers (2)'!$A$1:$F$2501,6,0)</f>
        <v>Middle</v>
      </c>
      <c r="M1039" t="str">
        <f t="shared" si="67"/>
        <v>June</v>
      </c>
      <c r="N1039" t="str">
        <f t="shared" si="68"/>
        <v>Tuesday</v>
      </c>
      <c r="O1039" t="str">
        <f t="shared" si="69"/>
        <v>01:39:00</v>
      </c>
      <c r="P1039">
        <f t="shared" si="70"/>
        <v>1</v>
      </c>
      <c r="Q1039" t="str">
        <f>VLOOKUP(B1039,'Analysis 1.3'!$AA$1:$AF$1454,5,FALSE)</f>
        <v>Repeat</v>
      </c>
      <c r="R1039" t="str">
        <f>VLOOKUP(B1039,'Analysis 1.3'!$AA$1:$AF$1454,6,FALSE)</f>
        <v>Recent</v>
      </c>
      <c r="S1039">
        <f>VLOOKUP(B1039,'Analysis 1.3'!$AA$1:$AF$1454,4,FALSE)</f>
        <v>22.981944444443798</v>
      </c>
    </row>
    <row r="1040" spans="1:19" x14ac:dyDescent="0.3">
      <c r="A1040">
        <v>797415</v>
      </c>
      <c r="B1040">
        <v>842</v>
      </c>
      <c r="C1040" s="1" t="s">
        <v>100</v>
      </c>
      <c r="D1040" s="3">
        <v>45269</v>
      </c>
      <c r="E1040" t="s">
        <v>98</v>
      </c>
      <c r="F1040" t="s">
        <v>13</v>
      </c>
      <c r="G1040">
        <v>7700</v>
      </c>
      <c r="H1040" t="str">
        <f>VLOOKUP(B1040,'Customers (2)'!$A$1:$F$2501,2,0)</f>
        <v>France</v>
      </c>
      <c r="I1040" t="str">
        <f>VLOOKUP(B1040,'Customers (2)'!$A$1:$F$2501,3,0)</f>
        <v>M</v>
      </c>
      <c r="J1040">
        <f>VLOOKUP(B1040,'Customers (2)'!$A$1:$F$2501,4,0)</f>
        <v>41</v>
      </c>
      <c r="K1040" t="str">
        <f>VLOOKUP(B1040,'Customers (2)'!$A$1:$F$2501,5,0)</f>
        <v>B</v>
      </c>
      <c r="L1040" t="str">
        <f>VLOOKUP(B1040,'Customers (2)'!$A$1:$F$2501,6,0)</f>
        <v>Middle</v>
      </c>
      <c r="M1040" t="str">
        <f t="shared" si="67"/>
        <v>December</v>
      </c>
      <c r="N1040" t="str">
        <f t="shared" si="68"/>
        <v>Saturday</v>
      </c>
      <c r="O1040" t="str">
        <f t="shared" si="69"/>
        <v>00:00:00</v>
      </c>
      <c r="P1040">
        <f t="shared" si="70"/>
        <v>0</v>
      </c>
      <c r="Q1040" t="str">
        <f>VLOOKUP(B1040,'Analysis 1.3'!$AA$1:$AF$1454,5,FALSE)</f>
        <v>Repeat</v>
      </c>
      <c r="R1040" t="str">
        <f>VLOOKUP(B1040,'Analysis 1.3'!$AA$1:$AF$1454,6,FALSE)</f>
        <v>Recent</v>
      </c>
      <c r="S1040">
        <f>VLOOKUP(B1040,'Analysis 1.3'!$AA$1:$AF$1454,4,FALSE)</f>
        <v>22.981944444443798</v>
      </c>
    </row>
    <row r="1041" spans="1:19" x14ac:dyDescent="0.3">
      <c r="A1041">
        <v>899739</v>
      </c>
      <c r="B1041">
        <v>842</v>
      </c>
      <c r="C1041" s="1" t="s">
        <v>100</v>
      </c>
      <c r="D1041" s="3">
        <v>44932.033333333333</v>
      </c>
      <c r="E1041" t="s">
        <v>97</v>
      </c>
      <c r="F1041" t="s">
        <v>43</v>
      </c>
      <c r="G1041">
        <v>3937</v>
      </c>
      <c r="H1041" t="str">
        <f>VLOOKUP(B1041,'Customers (2)'!$A$1:$F$2501,2,0)</f>
        <v>France</v>
      </c>
      <c r="I1041" t="str">
        <f>VLOOKUP(B1041,'Customers (2)'!$A$1:$F$2501,3,0)</f>
        <v>M</v>
      </c>
      <c r="J1041">
        <f>VLOOKUP(B1041,'Customers (2)'!$A$1:$F$2501,4,0)</f>
        <v>41</v>
      </c>
      <c r="K1041" t="str">
        <f>VLOOKUP(B1041,'Customers (2)'!$A$1:$F$2501,5,0)</f>
        <v>B</v>
      </c>
      <c r="L1041" t="str">
        <f>VLOOKUP(B1041,'Customers (2)'!$A$1:$F$2501,6,0)</f>
        <v>Middle</v>
      </c>
      <c r="M1041" t="str">
        <f t="shared" si="67"/>
        <v>January</v>
      </c>
      <c r="N1041" t="str">
        <f t="shared" si="68"/>
        <v>Friday</v>
      </c>
      <c r="O1041" t="str">
        <f t="shared" si="69"/>
        <v>00:48:00</v>
      </c>
      <c r="P1041">
        <f t="shared" si="70"/>
        <v>0</v>
      </c>
      <c r="Q1041" t="str">
        <f>VLOOKUP(B1041,'Analysis 1.3'!$AA$1:$AF$1454,5,FALSE)</f>
        <v>Repeat</v>
      </c>
      <c r="R1041" t="str">
        <f>VLOOKUP(B1041,'Analysis 1.3'!$AA$1:$AF$1454,6,FALSE)</f>
        <v>Recent</v>
      </c>
      <c r="S1041">
        <f>VLOOKUP(B1041,'Analysis 1.3'!$AA$1:$AF$1454,4,FALSE)</f>
        <v>22.981944444443798</v>
      </c>
    </row>
    <row r="1042" spans="1:19" x14ac:dyDescent="0.3">
      <c r="A1042">
        <v>1648466</v>
      </c>
      <c r="B1042">
        <v>842</v>
      </c>
      <c r="C1042" s="1" t="s">
        <v>100</v>
      </c>
      <c r="D1042" s="3">
        <v>44948.990972222222</v>
      </c>
      <c r="E1042" t="s">
        <v>191</v>
      </c>
      <c r="F1042" t="s">
        <v>7</v>
      </c>
      <c r="G1042">
        <v>3076</v>
      </c>
      <c r="H1042" t="str">
        <f>VLOOKUP(B1042,'Customers (2)'!$A$1:$F$2501,2,0)</f>
        <v>France</v>
      </c>
      <c r="I1042" t="str">
        <f>VLOOKUP(B1042,'Customers (2)'!$A$1:$F$2501,3,0)</f>
        <v>M</v>
      </c>
      <c r="J1042">
        <f>VLOOKUP(B1042,'Customers (2)'!$A$1:$F$2501,4,0)</f>
        <v>41</v>
      </c>
      <c r="K1042" t="str">
        <f>VLOOKUP(B1042,'Customers (2)'!$A$1:$F$2501,5,0)</f>
        <v>B</v>
      </c>
      <c r="L1042" t="str">
        <f>VLOOKUP(B1042,'Customers (2)'!$A$1:$F$2501,6,0)</f>
        <v>Middle</v>
      </c>
      <c r="M1042" t="str">
        <f t="shared" si="67"/>
        <v>January</v>
      </c>
      <c r="N1042" t="str">
        <f t="shared" si="68"/>
        <v>Sunday</v>
      </c>
      <c r="O1042" t="str">
        <f t="shared" si="69"/>
        <v>23:47:00</v>
      </c>
      <c r="P1042">
        <f t="shared" si="70"/>
        <v>23</v>
      </c>
      <c r="Q1042" t="str">
        <f>VLOOKUP(B1042,'Analysis 1.3'!$AA$1:$AF$1454,5,FALSE)</f>
        <v>Repeat</v>
      </c>
      <c r="R1042" t="str">
        <f>VLOOKUP(B1042,'Analysis 1.3'!$AA$1:$AF$1454,6,FALSE)</f>
        <v>Recent</v>
      </c>
      <c r="S1042">
        <f>VLOOKUP(B1042,'Analysis 1.3'!$AA$1:$AF$1454,4,FALSE)</f>
        <v>22.981944444443798</v>
      </c>
    </row>
    <row r="1043" spans="1:19" x14ac:dyDescent="0.3">
      <c r="A1043">
        <v>1409459</v>
      </c>
      <c r="B1043">
        <v>843</v>
      </c>
      <c r="C1043" s="1" t="s">
        <v>99</v>
      </c>
      <c r="D1043" s="3">
        <v>45067.015277777777</v>
      </c>
      <c r="E1043" t="s">
        <v>97</v>
      </c>
      <c r="F1043" t="s">
        <v>65</v>
      </c>
      <c r="G1043">
        <v>6955</v>
      </c>
      <c r="H1043" t="str">
        <f>VLOOKUP(B1043,'Customers (2)'!$A$1:$F$2501,2,0)</f>
        <v>USA</v>
      </c>
      <c r="I1043" t="str">
        <f>VLOOKUP(B1043,'Customers (2)'!$A$1:$F$2501,3,0)</f>
        <v>F</v>
      </c>
      <c r="J1043">
        <f>VLOOKUP(B1043,'Customers (2)'!$A$1:$F$2501,4,0)</f>
        <v>37</v>
      </c>
      <c r="K1043" t="str">
        <f>VLOOKUP(B1043,'Customers (2)'!$A$1:$F$2501,5,0)</f>
        <v>B</v>
      </c>
      <c r="L1043" t="str">
        <f>VLOOKUP(B1043,'Customers (2)'!$A$1:$F$2501,6,0)</f>
        <v>Middle</v>
      </c>
      <c r="M1043" t="str">
        <f t="shared" si="67"/>
        <v>May</v>
      </c>
      <c r="N1043" t="str">
        <f t="shared" si="68"/>
        <v>Sunday</v>
      </c>
      <c r="O1043" t="str">
        <f t="shared" si="69"/>
        <v>00:22:00</v>
      </c>
      <c r="P1043">
        <f t="shared" si="70"/>
        <v>0</v>
      </c>
      <c r="Q1043" t="str">
        <f>VLOOKUP(B1043,'Analysis 1.3'!$AA$1:$AF$1454,5,FALSE)</f>
        <v>One time</v>
      </c>
      <c r="R1043" t="str">
        <f>VLOOKUP(B1043,'Analysis 1.3'!$AA$1:$AF$1454,6,FALSE)</f>
        <v>Lost</v>
      </c>
      <c r="S1043">
        <f>VLOOKUP(B1043,'Analysis 1.3'!$AA$1:$AF$1454,4,FALSE)</f>
        <v>224.96666666666715</v>
      </c>
    </row>
    <row r="1044" spans="1:19" x14ac:dyDescent="0.3">
      <c r="A1044">
        <v>911597</v>
      </c>
      <c r="B1044">
        <v>844</v>
      </c>
      <c r="C1044" s="1" t="s">
        <v>107</v>
      </c>
      <c r="D1044" s="3">
        <v>44941.95416666667</v>
      </c>
      <c r="E1044" t="s">
        <v>98</v>
      </c>
      <c r="F1044" t="s">
        <v>43</v>
      </c>
      <c r="G1044">
        <v>5409</v>
      </c>
      <c r="H1044" t="str">
        <f>VLOOKUP(B1044,'Customers (2)'!$A$1:$F$2501,2,0)</f>
        <v>Italy</v>
      </c>
      <c r="I1044" t="str">
        <f>VLOOKUP(B1044,'Customers (2)'!$A$1:$F$2501,3,0)</f>
        <v>M</v>
      </c>
      <c r="J1044">
        <f>VLOOKUP(B1044,'Customers (2)'!$A$1:$F$2501,4,0)</f>
        <v>90</v>
      </c>
      <c r="K1044" t="str">
        <f>VLOOKUP(B1044,'Customers (2)'!$A$1:$F$2501,5,0)</f>
        <v>B</v>
      </c>
      <c r="L1044" t="str">
        <f>VLOOKUP(B1044,'Customers (2)'!$A$1:$F$2501,6,0)</f>
        <v>Senior</v>
      </c>
      <c r="M1044" t="str">
        <f t="shared" si="67"/>
        <v>January</v>
      </c>
      <c r="N1044" t="str">
        <f t="shared" si="68"/>
        <v>Sunday</v>
      </c>
      <c r="O1044" t="str">
        <f t="shared" si="69"/>
        <v>22:54:00</v>
      </c>
      <c r="P1044">
        <f t="shared" si="70"/>
        <v>22</v>
      </c>
      <c r="Q1044" t="str">
        <f>VLOOKUP(B1044,'Analysis 1.3'!$AA$1:$AF$1454,5,FALSE)</f>
        <v>One time</v>
      </c>
      <c r="R1044" t="str">
        <f>VLOOKUP(B1044,'Analysis 1.3'!$AA$1:$AF$1454,6,FALSE)</f>
        <v>Lost</v>
      </c>
      <c r="S1044">
        <f>VLOOKUP(B1044,'Analysis 1.3'!$AA$1:$AF$1454,4,FALSE)</f>
        <v>350.02777777777374</v>
      </c>
    </row>
    <row r="1045" spans="1:19" x14ac:dyDescent="0.3">
      <c r="A1045">
        <v>255781</v>
      </c>
      <c r="B1045">
        <v>847</v>
      </c>
      <c r="C1045" s="1" t="s">
        <v>113</v>
      </c>
      <c r="D1045" s="2">
        <v>45164.949305555558</v>
      </c>
      <c r="E1045" t="s">
        <v>96</v>
      </c>
      <c r="F1045" t="s">
        <v>76</v>
      </c>
      <c r="G1045">
        <v>298</v>
      </c>
      <c r="H1045" t="str">
        <f>VLOOKUP(B1045,'Customers (2)'!$A$1:$F$2501,2,0)</f>
        <v>India</v>
      </c>
      <c r="I1045" t="str">
        <f>VLOOKUP(B1045,'Customers (2)'!$A$1:$F$2501,3,0)</f>
        <v>M</v>
      </c>
      <c r="J1045">
        <f>VLOOKUP(B1045,'Customers (2)'!$A$1:$F$2501,4,0)</f>
        <v>76</v>
      </c>
      <c r="K1045" t="str">
        <f>VLOOKUP(B1045,'Customers (2)'!$A$1:$F$2501,5,0)</f>
        <v>B</v>
      </c>
      <c r="L1045" t="str">
        <f>VLOOKUP(B1045,'Customers (2)'!$A$1:$F$2501,6,0)</f>
        <v>Senior</v>
      </c>
      <c r="M1045" t="str">
        <f t="shared" si="67"/>
        <v>August</v>
      </c>
      <c r="N1045" t="str">
        <f t="shared" si="68"/>
        <v>Saturday</v>
      </c>
      <c r="O1045" t="str">
        <f t="shared" si="69"/>
        <v>22:47:00</v>
      </c>
      <c r="P1045">
        <f t="shared" si="70"/>
        <v>22</v>
      </c>
      <c r="Q1045" t="str">
        <f>VLOOKUP(B1045,'Analysis 1.3'!$AA$1:$AF$1454,5,FALSE)</f>
        <v>One time</v>
      </c>
      <c r="R1045" t="str">
        <f>VLOOKUP(B1045,'Analysis 1.3'!$AA$1:$AF$1454,6,FALSE)</f>
        <v>Passive</v>
      </c>
      <c r="S1045">
        <f>VLOOKUP(B1045,'Analysis 1.3'!$AA$1:$AF$1454,4,FALSE)</f>
        <v>127.03263888888614</v>
      </c>
    </row>
    <row r="1046" spans="1:19" x14ac:dyDescent="0.3">
      <c r="A1046">
        <v>520860</v>
      </c>
      <c r="B1046">
        <v>848</v>
      </c>
      <c r="C1046" s="1" t="s">
        <v>99</v>
      </c>
      <c r="D1046" s="2">
        <v>44949.943749999999</v>
      </c>
      <c r="E1046" t="s">
        <v>97</v>
      </c>
      <c r="F1046" t="s">
        <v>6</v>
      </c>
      <c r="G1046">
        <v>7161</v>
      </c>
      <c r="H1046" t="str">
        <f>VLOOKUP(B1046,'Customers (2)'!$A$1:$F$2501,2,0)</f>
        <v>USA</v>
      </c>
      <c r="I1046" t="str">
        <f>VLOOKUP(B1046,'Customers (2)'!$A$1:$F$2501,3,0)</f>
        <v>F</v>
      </c>
      <c r="J1046">
        <f>VLOOKUP(B1046,'Customers (2)'!$A$1:$F$2501,4,0)</f>
        <v>44</v>
      </c>
      <c r="K1046" t="str">
        <f>VLOOKUP(B1046,'Customers (2)'!$A$1:$F$2501,5,0)</f>
        <v>B</v>
      </c>
      <c r="L1046" t="str">
        <f>VLOOKUP(B1046,'Customers (2)'!$A$1:$F$2501,6,0)</f>
        <v>Middle</v>
      </c>
      <c r="M1046" t="str">
        <f t="shared" si="67"/>
        <v>January</v>
      </c>
      <c r="N1046" t="str">
        <f t="shared" si="68"/>
        <v>Monday</v>
      </c>
      <c r="O1046" t="str">
        <f t="shared" si="69"/>
        <v>22:39:00</v>
      </c>
      <c r="P1046">
        <f t="shared" si="70"/>
        <v>22</v>
      </c>
      <c r="Q1046" t="str">
        <f>VLOOKUP(B1046,'Analysis 1.3'!$AA$1:$AF$1454,5,FALSE)</f>
        <v>One time</v>
      </c>
      <c r="R1046" t="str">
        <f>VLOOKUP(B1046,'Analysis 1.3'!$AA$1:$AF$1454,6,FALSE)</f>
        <v>Lost</v>
      </c>
      <c r="S1046">
        <f>VLOOKUP(B1046,'Analysis 1.3'!$AA$1:$AF$1454,4,FALSE)</f>
        <v>342.03819444444525</v>
      </c>
    </row>
    <row r="1047" spans="1:19" x14ac:dyDescent="0.3">
      <c r="A1047">
        <v>737059</v>
      </c>
      <c r="B1047">
        <v>849</v>
      </c>
      <c r="C1047" s="1" t="s">
        <v>100</v>
      </c>
      <c r="D1047" s="3">
        <v>45207.030555555553</v>
      </c>
      <c r="E1047" t="s">
        <v>97</v>
      </c>
      <c r="F1047" t="s">
        <v>27</v>
      </c>
      <c r="G1047">
        <v>8652</v>
      </c>
      <c r="H1047" t="str">
        <f>VLOOKUP(B1047,'Customers (2)'!$A$1:$F$2501,2,0)</f>
        <v>France</v>
      </c>
      <c r="I1047" t="str">
        <f>VLOOKUP(B1047,'Customers (2)'!$A$1:$F$2501,3,0)</f>
        <v>M</v>
      </c>
      <c r="J1047">
        <f>VLOOKUP(B1047,'Customers (2)'!$A$1:$F$2501,4,0)</f>
        <v>19</v>
      </c>
      <c r="K1047" t="str">
        <f>VLOOKUP(B1047,'Customers (2)'!$A$1:$F$2501,5,0)</f>
        <v>B</v>
      </c>
      <c r="L1047" t="str">
        <f>VLOOKUP(B1047,'Customers (2)'!$A$1:$F$2501,6,0)</f>
        <v>Young</v>
      </c>
      <c r="M1047" t="str">
        <f t="shared" si="67"/>
        <v>October</v>
      </c>
      <c r="N1047" t="str">
        <f t="shared" si="68"/>
        <v>Sunday</v>
      </c>
      <c r="O1047" t="str">
        <f t="shared" si="69"/>
        <v>00:44:00</v>
      </c>
      <c r="P1047">
        <f t="shared" si="70"/>
        <v>0</v>
      </c>
      <c r="Q1047" t="str">
        <f>VLOOKUP(B1047,'Analysis 1.3'!$AA$1:$AF$1454,5,FALSE)</f>
        <v>Repeat</v>
      </c>
      <c r="R1047" t="str">
        <f>VLOOKUP(B1047,'Analysis 1.3'!$AA$1:$AF$1454,6,FALSE)</f>
        <v>Passive</v>
      </c>
      <c r="S1047">
        <f>VLOOKUP(B1047,'Analysis 1.3'!$AA$1:$AF$1454,4,FALSE)</f>
        <v>84.951388888890506</v>
      </c>
    </row>
    <row r="1048" spans="1:19" x14ac:dyDescent="0.3">
      <c r="A1048">
        <v>875015</v>
      </c>
      <c r="B1048">
        <v>849</v>
      </c>
      <c r="C1048" s="1" t="s">
        <v>100</v>
      </c>
      <c r="D1048" s="3">
        <v>45162.017361111109</v>
      </c>
      <c r="E1048" t="s">
        <v>191</v>
      </c>
      <c r="F1048" t="s">
        <v>43</v>
      </c>
      <c r="G1048">
        <v>235</v>
      </c>
      <c r="H1048" t="str">
        <f>VLOOKUP(B1048,'Customers (2)'!$A$1:$F$2501,2,0)</f>
        <v>France</v>
      </c>
      <c r="I1048" t="str">
        <f>VLOOKUP(B1048,'Customers (2)'!$A$1:$F$2501,3,0)</f>
        <v>M</v>
      </c>
      <c r="J1048">
        <f>VLOOKUP(B1048,'Customers (2)'!$A$1:$F$2501,4,0)</f>
        <v>19</v>
      </c>
      <c r="K1048" t="str">
        <f>VLOOKUP(B1048,'Customers (2)'!$A$1:$F$2501,5,0)</f>
        <v>B</v>
      </c>
      <c r="L1048" t="str">
        <f>VLOOKUP(B1048,'Customers (2)'!$A$1:$F$2501,6,0)</f>
        <v>Young</v>
      </c>
      <c r="M1048" t="str">
        <f t="shared" si="67"/>
        <v>August</v>
      </c>
      <c r="N1048" t="str">
        <f t="shared" si="68"/>
        <v>Thursday</v>
      </c>
      <c r="O1048" t="str">
        <f t="shared" si="69"/>
        <v>00:25:00</v>
      </c>
      <c r="P1048">
        <f t="shared" si="70"/>
        <v>0</v>
      </c>
      <c r="Q1048" t="str">
        <f>VLOOKUP(B1048,'Analysis 1.3'!$AA$1:$AF$1454,5,FALSE)</f>
        <v>Repeat</v>
      </c>
      <c r="R1048" t="str">
        <f>VLOOKUP(B1048,'Analysis 1.3'!$AA$1:$AF$1454,6,FALSE)</f>
        <v>Passive</v>
      </c>
      <c r="S1048">
        <f>VLOOKUP(B1048,'Analysis 1.3'!$AA$1:$AF$1454,4,FALSE)</f>
        <v>84.951388888890506</v>
      </c>
    </row>
    <row r="1049" spans="1:19" x14ac:dyDescent="0.3">
      <c r="A1049">
        <v>969765</v>
      </c>
      <c r="B1049">
        <v>850</v>
      </c>
      <c r="C1049" s="1" t="s">
        <v>99</v>
      </c>
      <c r="D1049" s="3">
        <v>44973.073611111111</v>
      </c>
      <c r="E1049" t="s">
        <v>97</v>
      </c>
      <c r="F1049" t="s">
        <v>43</v>
      </c>
      <c r="G1049">
        <v>3206</v>
      </c>
      <c r="H1049" t="str">
        <f>VLOOKUP(B1049,'Customers (2)'!$A$1:$F$2501,2,0)</f>
        <v>USA</v>
      </c>
      <c r="I1049" t="str">
        <f>VLOOKUP(B1049,'Customers (2)'!$A$1:$F$2501,3,0)</f>
        <v>F</v>
      </c>
      <c r="J1049">
        <f>VLOOKUP(B1049,'Customers (2)'!$A$1:$F$2501,4,0)</f>
        <v>52</v>
      </c>
      <c r="K1049" t="str">
        <f>VLOOKUP(B1049,'Customers (2)'!$A$1:$F$2501,5,0)</f>
        <v>B</v>
      </c>
      <c r="L1049" t="str">
        <f>VLOOKUP(B1049,'Customers (2)'!$A$1:$F$2501,6,0)</f>
        <v>Middle</v>
      </c>
      <c r="M1049" t="str">
        <f t="shared" si="67"/>
        <v>February</v>
      </c>
      <c r="N1049" t="str">
        <f t="shared" si="68"/>
        <v>Thursday</v>
      </c>
      <c r="O1049" t="str">
        <f t="shared" si="69"/>
        <v>01:46:00</v>
      </c>
      <c r="P1049">
        <f t="shared" si="70"/>
        <v>1</v>
      </c>
      <c r="Q1049" t="str">
        <f>VLOOKUP(B1049,'Analysis 1.3'!$AA$1:$AF$1454,5,FALSE)</f>
        <v>One time</v>
      </c>
      <c r="R1049" t="str">
        <f>VLOOKUP(B1049,'Analysis 1.3'!$AA$1:$AF$1454,6,FALSE)</f>
        <v>Lost</v>
      </c>
      <c r="S1049">
        <f>VLOOKUP(B1049,'Analysis 1.3'!$AA$1:$AF$1454,4,FALSE)</f>
        <v>318.90833333333285</v>
      </c>
    </row>
    <row r="1050" spans="1:19" x14ac:dyDescent="0.3">
      <c r="A1050">
        <v>675362</v>
      </c>
      <c r="B1050">
        <v>851</v>
      </c>
      <c r="C1050" s="1" t="s">
        <v>106</v>
      </c>
      <c r="D1050" s="3">
        <v>45061.969444444447</v>
      </c>
      <c r="E1050" t="s">
        <v>96</v>
      </c>
      <c r="F1050" t="s">
        <v>77</v>
      </c>
      <c r="G1050">
        <v>6791</v>
      </c>
      <c r="H1050" t="str">
        <f>VLOOKUP(B1050,'Customers (2)'!$A$1:$F$2501,2,0)</f>
        <v>Singapore</v>
      </c>
      <c r="I1050" t="str">
        <f>VLOOKUP(B1050,'Customers (2)'!$A$1:$F$2501,3,0)</f>
        <v>F</v>
      </c>
      <c r="J1050">
        <f>VLOOKUP(B1050,'Customers (2)'!$A$1:$F$2501,4,0)</f>
        <v>58</v>
      </c>
      <c r="K1050" t="str">
        <f>VLOOKUP(B1050,'Customers (2)'!$A$1:$F$2501,5,0)</f>
        <v>B</v>
      </c>
      <c r="L1050" t="str">
        <f>VLOOKUP(B1050,'Customers (2)'!$A$1:$F$2501,6,0)</f>
        <v>Middle</v>
      </c>
      <c r="M1050" t="str">
        <f t="shared" si="67"/>
        <v>May</v>
      </c>
      <c r="N1050" t="str">
        <f t="shared" si="68"/>
        <v>Monday</v>
      </c>
      <c r="O1050" t="str">
        <f t="shared" si="69"/>
        <v>23:16:00</v>
      </c>
      <c r="P1050">
        <f t="shared" si="70"/>
        <v>23</v>
      </c>
      <c r="Q1050" t="str">
        <f>VLOOKUP(B1050,'Analysis 1.3'!$AA$1:$AF$1454,5,FALSE)</f>
        <v>One time</v>
      </c>
      <c r="R1050" t="str">
        <f>VLOOKUP(B1050,'Analysis 1.3'!$AA$1:$AF$1454,6,FALSE)</f>
        <v>Lost</v>
      </c>
      <c r="S1050">
        <f>VLOOKUP(B1050,'Analysis 1.3'!$AA$1:$AF$1454,4,FALSE)</f>
        <v>230.01249999999709</v>
      </c>
    </row>
    <row r="1051" spans="1:19" x14ac:dyDescent="0.3">
      <c r="A1051">
        <v>482282</v>
      </c>
      <c r="B1051">
        <v>852</v>
      </c>
      <c r="C1051" s="1" t="s">
        <v>99</v>
      </c>
      <c r="D1051" s="2">
        <v>45154.043055555558</v>
      </c>
      <c r="E1051" t="s">
        <v>96</v>
      </c>
      <c r="F1051" t="s">
        <v>43</v>
      </c>
      <c r="G1051">
        <v>348</v>
      </c>
      <c r="H1051" t="str">
        <f>VLOOKUP(B1051,'Customers (2)'!$A$1:$F$2501,2,0)</f>
        <v>USA</v>
      </c>
      <c r="I1051" t="str">
        <f>VLOOKUP(B1051,'Customers (2)'!$A$1:$F$2501,3,0)</f>
        <v>M</v>
      </c>
      <c r="J1051">
        <f>VLOOKUP(B1051,'Customers (2)'!$A$1:$F$2501,4,0)</f>
        <v>84</v>
      </c>
      <c r="K1051" t="str">
        <f>VLOOKUP(B1051,'Customers (2)'!$A$1:$F$2501,5,0)</f>
        <v>B</v>
      </c>
      <c r="L1051" t="str">
        <f>VLOOKUP(B1051,'Customers (2)'!$A$1:$F$2501,6,0)</f>
        <v>Senior</v>
      </c>
      <c r="M1051" t="str">
        <f t="shared" si="67"/>
        <v>August</v>
      </c>
      <c r="N1051" t="str">
        <f t="shared" si="68"/>
        <v>Wednesday</v>
      </c>
      <c r="O1051" t="str">
        <f t="shared" si="69"/>
        <v>01:02:00</v>
      </c>
      <c r="P1051">
        <f t="shared" si="70"/>
        <v>1</v>
      </c>
      <c r="Q1051" t="str">
        <f>VLOOKUP(B1051,'Analysis 1.3'!$AA$1:$AF$1454,5,FALSE)</f>
        <v>One time</v>
      </c>
      <c r="R1051" t="str">
        <f>VLOOKUP(B1051,'Analysis 1.3'!$AA$1:$AF$1454,6,FALSE)</f>
        <v>Passive</v>
      </c>
      <c r="S1051">
        <f>VLOOKUP(B1051,'Analysis 1.3'!$AA$1:$AF$1454,4,FALSE)</f>
        <v>137.93888888888614</v>
      </c>
    </row>
    <row r="1052" spans="1:19" x14ac:dyDescent="0.3">
      <c r="A1052">
        <v>562295</v>
      </c>
      <c r="B1052">
        <v>853</v>
      </c>
      <c r="C1052" s="1" t="s">
        <v>99</v>
      </c>
      <c r="D1052" s="2">
        <v>45128.001388888886</v>
      </c>
      <c r="E1052" t="s">
        <v>191</v>
      </c>
      <c r="F1052" t="s">
        <v>22</v>
      </c>
      <c r="G1052">
        <v>3046</v>
      </c>
      <c r="H1052" t="str">
        <f>VLOOKUP(B1052,'Customers (2)'!$A$1:$F$2501,2,0)</f>
        <v>USA</v>
      </c>
      <c r="I1052" t="str">
        <f>VLOOKUP(B1052,'Customers (2)'!$A$1:$F$2501,3,0)</f>
        <v>M</v>
      </c>
      <c r="J1052">
        <f>VLOOKUP(B1052,'Customers (2)'!$A$1:$F$2501,4,0)</f>
        <v>57</v>
      </c>
      <c r="K1052" t="str">
        <f>VLOOKUP(B1052,'Customers (2)'!$A$1:$F$2501,5,0)</f>
        <v>B</v>
      </c>
      <c r="L1052" t="str">
        <f>VLOOKUP(B1052,'Customers (2)'!$A$1:$F$2501,6,0)</f>
        <v>Middle</v>
      </c>
      <c r="M1052" t="str">
        <f t="shared" si="67"/>
        <v>July</v>
      </c>
      <c r="N1052" t="str">
        <f t="shared" si="68"/>
        <v>Friday</v>
      </c>
      <c r="O1052" t="str">
        <f t="shared" si="69"/>
        <v>00:02:00</v>
      </c>
      <c r="P1052">
        <f t="shared" si="70"/>
        <v>0</v>
      </c>
      <c r="Q1052" t="str">
        <f>VLOOKUP(B1052,'Analysis 1.3'!$AA$1:$AF$1454,5,FALSE)</f>
        <v>Repeat</v>
      </c>
      <c r="R1052" t="str">
        <f>VLOOKUP(B1052,'Analysis 1.3'!$AA$1:$AF$1454,6,FALSE)</f>
        <v>Passive</v>
      </c>
      <c r="S1052">
        <f>VLOOKUP(B1052,'Analysis 1.3'!$AA$1:$AF$1454,4,FALSE)</f>
        <v>154.96527777777374</v>
      </c>
    </row>
    <row r="1053" spans="1:19" x14ac:dyDescent="0.3">
      <c r="A1053">
        <v>637916</v>
      </c>
      <c r="B1053">
        <v>853</v>
      </c>
      <c r="C1053" s="1" t="s">
        <v>99</v>
      </c>
      <c r="D1053" s="2">
        <v>45137.01666666667</v>
      </c>
      <c r="E1053" t="s">
        <v>96</v>
      </c>
      <c r="F1053" t="s">
        <v>31</v>
      </c>
      <c r="G1053">
        <v>613</v>
      </c>
      <c r="H1053" t="str">
        <f>VLOOKUP(B1053,'Customers (2)'!$A$1:$F$2501,2,0)</f>
        <v>USA</v>
      </c>
      <c r="I1053" t="str">
        <f>VLOOKUP(B1053,'Customers (2)'!$A$1:$F$2501,3,0)</f>
        <v>M</v>
      </c>
      <c r="J1053">
        <f>VLOOKUP(B1053,'Customers (2)'!$A$1:$F$2501,4,0)</f>
        <v>57</v>
      </c>
      <c r="K1053" t="str">
        <f>VLOOKUP(B1053,'Customers (2)'!$A$1:$F$2501,5,0)</f>
        <v>B</v>
      </c>
      <c r="L1053" t="str">
        <f>VLOOKUP(B1053,'Customers (2)'!$A$1:$F$2501,6,0)</f>
        <v>Middle</v>
      </c>
      <c r="M1053" t="str">
        <f t="shared" si="67"/>
        <v>July</v>
      </c>
      <c r="N1053" t="str">
        <f t="shared" si="68"/>
        <v>Sunday</v>
      </c>
      <c r="O1053" t="str">
        <f t="shared" si="69"/>
        <v>00:24:00</v>
      </c>
      <c r="P1053">
        <f t="shared" si="70"/>
        <v>0</v>
      </c>
      <c r="Q1053" t="str">
        <f>VLOOKUP(B1053,'Analysis 1.3'!$AA$1:$AF$1454,5,FALSE)</f>
        <v>Repeat</v>
      </c>
      <c r="R1053" t="str">
        <f>VLOOKUP(B1053,'Analysis 1.3'!$AA$1:$AF$1454,6,FALSE)</f>
        <v>Passive</v>
      </c>
      <c r="S1053">
        <f>VLOOKUP(B1053,'Analysis 1.3'!$AA$1:$AF$1454,4,FALSE)</f>
        <v>154.96527777777374</v>
      </c>
    </row>
    <row r="1054" spans="1:19" x14ac:dyDescent="0.3">
      <c r="A1054">
        <v>1171504</v>
      </c>
      <c r="B1054">
        <v>853</v>
      </c>
      <c r="C1054" s="1" t="s">
        <v>99</v>
      </c>
      <c r="D1054" s="3">
        <v>45053.015972222223</v>
      </c>
      <c r="E1054" t="s">
        <v>98</v>
      </c>
      <c r="F1054" t="s">
        <v>89</v>
      </c>
      <c r="G1054">
        <v>4396</v>
      </c>
      <c r="H1054" t="str">
        <f>VLOOKUP(B1054,'Customers (2)'!$A$1:$F$2501,2,0)</f>
        <v>USA</v>
      </c>
      <c r="I1054" t="str">
        <f>VLOOKUP(B1054,'Customers (2)'!$A$1:$F$2501,3,0)</f>
        <v>M</v>
      </c>
      <c r="J1054">
        <f>VLOOKUP(B1054,'Customers (2)'!$A$1:$F$2501,4,0)</f>
        <v>57</v>
      </c>
      <c r="K1054" t="str">
        <f>VLOOKUP(B1054,'Customers (2)'!$A$1:$F$2501,5,0)</f>
        <v>B</v>
      </c>
      <c r="L1054" t="str">
        <f>VLOOKUP(B1054,'Customers (2)'!$A$1:$F$2501,6,0)</f>
        <v>Middle</v>
      </c>
      <c r="M1054" t="str">
        <f t="shared" si="67"/>
        <v>May</v>
      </c>
      <c r="N1054" t="str">
        <f t="shared" si="68"/>
        <v>Sunday</v>
      </c>
      <c r="O1054" t="str">
        <f t="shared" si="69"/>
        <v>00:23:00</v>
      </c>
      <c r="P1054">
        <f t="shared" si="70"/>
        <v>0</v>
      </c>
      <c r="Q1054" t="str">
        <f>VLOOKUP(B1054,'Analysis 1.3'!$AA$1:$AF$1454,5,FALSE)</f>
        <v>Repeat</v>
      </c>
      <c r="R1054" t="str">
        <f>VLOOKUP(B1054,'Analysis 1.3'!$AA$1:$AF$1454,6,FALSE)</f>
        <v>Passive</v>
      </c>
      <c r="S1054">
        <f>VLOOKUP(B1054,'Analysis 1.3'!$AA$1:$AF$1454,4,FALSE)</f>
        <v>154.96527777777374</v>
      </c>
    </row>
    <row r="1055" spans="1:19" x14ac:dyDescent="0.3">
      <c r="A1055">
        <v>1657910</v>
      </c>
      <c r="B1055">
        <v>853</v>
      </c>
      <c r="C1055" s="1" t="s">
        <v>99</v>
      </c>
      <c r="D1055" s="3">
        <v>45102.027083333334</v>
      </c>
      <c r="E1055" t="s">
        <v>98</v>
      </c>
      <c r="F1055" t="s">
        <v>83</v>
      </c>
      <c r="G1055">
        <v>8403</v>
      </c>
      <c r="H1055" t="str">
        <f>VLOOKUP(B1055,'Customers (2)'!$A$1:$F$2501,2,0)</f>
        <v>USA</v>
      </c>
      <c r="I1055" t="str">
        <f>VLOOKUP(B1055,'Customers (2)'!$A$1:$F$2501,3,0)</f>
        <v>M</v>
      </c>
      <c r="J1055">
        <f>VLOOKUP(B1055,'Customers (2)'!$A$1:$F$2501,4,0)</f>
        <v>57</v>
      </c>
      <c r="K1055" t="str">
        <f>VLOOKUP(B1055,'Customers (2)'!$A$1:$F$2501,5,0)</f>
        <v>B</v>
      </c>
      <c r="L1055" t="str">
        <f>VLOOKUP(B1055,'Customers (2)'!$A$1:$F$2501,6,0)</f>
        <v>Middle</v>
      </c>
      <c r="M1055" t="str">
        <f t="shared" si="67"/>
        <v>June</v>
      </c>
      <c r="N1055" t="str">
        <f t="shared" si="68"/>
        <v>Sunday</v>
      </c>
      <c r="O1055" t="str">
        <f t="shared" si="69"/>
        <v>00:39:00</v>
      </c>
      <c r="P1055">
        <f t="shared" si="70"/>
        <v>0</v>
      </c>
      <c r="Q1055" t="str">
        <f>VLOOKUP(B1055,'Analysis 1.3'!$AA$1:$AF$1454,5,FALSE)</f>
        <v>Repeat</v>
      </c>
      <c r="R1055" t="str">
        <f>VLOOKUP(B1055,'Analysis 1.3'!$AA$1:$AF$1454,6,FALSE)</f>
        <v>Passive</v>
      </c>
      <c r="S1055">
        <f>VLOOKUP(B1055,'Analysis 1.3'!$AA$1:$AF$1454,4,FALSE)</f>
        <v>154.96527777777374</v>
      </c>
    </row>
    <row r="1056" spans="1:19" x14ac:dyDescent="0.3">
      <c r="A1056">
        <v>534708</v>
      </c>
      <c r="B1056">
        <v>854</v>
      </c>
      <c r="C1056" s="1" t="s">
        <v>99</v>
      </c>
      <c r="D1056" s="2">
        <v>45179.036111111112</v>
      </c>
      <c r="E1056" t="s">
        <v>96</v>
      </c>
      <c r="F1056" t="s">
        <v>35</v>
      </c>
      <c r="G1056">
        <v>577</v>
      </c>
      <c r="H1056" t="str">
        <f>VLOOKUP(B1056,'Customers (2)'!$A$1:$F$2501,2,0)</f>
        <v>USA</v>
      </c>
      <c r="I1056" t="str">
        <f>VLOOKUP(B1056,'Customers (2)'!$A$1:$F$2501,3,0)</f>
        <v>F</v>
      </c>
      <c r="J1056">
        <f>VLOOKUP(B1056,'Customers (2)'!$A$1:$F$2501,4,0)</f>
        <v>61</v>
      </c>
      <c r="K1056" t="str">
        <f>VLOOKUP(B1056,'Customers (2)'!$A$1:$F$2501,5,0)</f>
        <v>B</v>
      </c>
      <c r="L1056" t="str">
        <f>VLOOKUP(B1056,'Customers (2)'!$A$1:$F$2501,6,0)</f>
        <v>Senior</v>
      </c>
      <c r="M1056" t="str">
        <f t="shared" si="67"/>
        <v>September</v>
      </c>
      <c r="N1056" t="str">
        <f t="shared" si="68"/>
        <v>Sunday</v>
      </c>
      <c r="O1056" t="str">
        <f t="shared" si="69"/>
        <v>00:52:00</v>
      </c>
      <c r="P1056">
        <f t="shared" si="70"/>
        <v>0</v>
      </c>
      <c r="Q1056" t="str">
        <f>VLOOKUP(B1056,'Analysis 1.3'!$AA$1:$AF$1454,5,FALSE)</f>
        <v>Repeat</v>
      </c>
      <c r="R1056" t="str">
        <f>VLOOKUP(B1056,'Analysis 1.3'!$AA$1:$AF$1454,6,FALSE)</f>
        <v>Passive</v>
      </c>
      <c r="S1056">
        <f>VLOOKUP(B1056,'Analysis 1.3'!$AA$1:$AF$1454,4,FALSE)</f>
        <v>112.94583333333139</v>
      </c>
    </row>
    <row r="1057" spans="1:19" x14ac:dyDescent="0.3">
      <c r="A1057">
        <v>895383</v>
      </c>
      <c r="B1057">
        <v>854</v>
      </c>
      <c r="C1057" s="1" t="s">
        <v>99</v>
      </c>
      <c r="D1057" s="3">
        <v>45090.070833333331</v>
      </c>
      <c r="E1057" t="s">
        <v>96</v>
      </c>
      <c r="F1057" t="s">
        <v>67</v>
      </c>
      <c r="G1057">
        <v>7452</v>
      </c>
      <c r="H1057" t="str">
        <f>VLOOKUP(B1057,'Customers (2)'!$A$1:$F$2501,2,0)</f>
        <v>USA</v>
      </c>
      <c r="I1057" t="str">
        <f>VLOOKUP(B1057,'Customers (2)'!$A$1:$F$2501,3,0)</f>
        <v>F</v>
      </c>
      <c r="J1057">
        <f>VLOOKUP(B1057,'Customers (2)'!$A$1:$F$2501,4,0)</f>
        <v>61</v>
      </c>
      <c r="K1057" t="str">
        <f>VLOOKUP(B1057,'Customers (2)'!$A$1:$F$2501,5,0)</f>
        <v>B</v>
      </c>
      <c r="L1057" t="str">
        <f>VLOOKUP(B1057,'Customers (2)'!$A$1:$F$2501,6,0)</f>
        <v>Senior</v>
      </c>
      <c r="M1057" t="str">
        <f t="shared" si="67"/>
        <v>June</v>
      </c>
      <c r="N1057" t="str">
        <f t="shared" si="68"/>
        <v>Tuesday</v>
      </c>
      <c r="O1057" t="str">
        <f t="shared" si="69"/>
        <v>01:42:00</v>
      </c>
      <c r="P1057">
        <f t="shared" si="70"/>
        <v>1</v>
      </c>
      <c r="Q1057" t="str">
        <f>VLOOKUP(B1057,'Analysis 1.3'!$AA$1:$AF$1454,5,FALSE)</f>
        <v>Repeat</v>
      </c>
      <c r="R1057" t="str">
        <f>VLOOKUP(B1057,'Analysis 1.3'!$AA$1:$AF$1454,6,FALSE)</f>
        <v>Passive</v>
      </c>
      <c r="S1057">
        <f>VLOOKUP(B1057,'Analysis 1.3'!$AA$1:$AF$1454,4,FALSE)</f>
        <v>112.94583333333139</v>
      </c>
    </row>
    <row r="1058" spans="1:19" x14ac:dyDescent="0.3">
      <c r="A1058">
        <v>972030</v>
      </c>
      <c r="B1058">
        <v>854</v>
      </c>
      <c r="C1058" s="1" t="s">
        <v>99</v>
      </c>
      <c r="D1058" s="3">
        <v>45016.073611111111</v>
      </c>
      <c r="E1058" t="s">
        <v>191</v>
      </c>
      <c r="F1058" t="s">
        <v>27</v>
      </c>
      <c r="G1058">
        <v>6426</v>
      </c>
      <c r="H1058" t="str">
        <f>VLOOKUP(B1058,'Customers (2)'!$A$1:$F$2501,2,0)</f>
        <v>USA</v>
      </c>
      <c r="I1058" t="str">
        <f>VLOOKUP(B1058,'Customers (2)'!$A$1:$F$2501,3,0)</f>
        <v>F</v>
      </c>
      <c r="J1058">
        <f>VLOOKUP(B1058,'Customers (2)'!$A$1:$F$2501,4,0)</f>
        <v>61</v>
      </c>
      <c r="K1058" t="str">
        <f>VLOOKUP(B1058,'Customers (2)'!$A$1:$F$2501,5,0)</f>
        <v>B</v>
      </c>
      <c r="L1058" t="str">
        <f>VLOOKUP(B1058,'Customers (2)'!$A$1:$F$2501,6,0)</f>
        <v>Senior</v>
      </c>
      <c r="M1058" t="str">
        <f t="shared" si="67"/>
        <v>March</v>
      </c>
      <c r="N1058" t="str">
        <f t="shared" si="68"/>
        <v>Friday</v>
      </c>
      <c r="O1058" t="str">
        <f t="shared" si="69"/>
        <v>01:46:00</v>
      </c>
      <c r="P1058">
        <f t="shared" si="70"/>
        <v>1</v>
      </c>
      <c r="Q1058" t="str">
        <f>VLOOKUP(B1058,'Analysis 1.3'!$AA$1:$AF$1454,5,FALSE)</f>
        <v>Repeat</v>
      </c>
      <c r="R1058" t="str">
        <f>VLOOKUP(B1058,'Analysis 1.3'!$AA$1:$AF$1454,6,FALSE)</f>
        <v>Passive</v>
      </c>
      <c r="S1058">
        <f>VLOOKUP(B1058,'Analysis 1.3'!$AA$1:$AF$1454,4,FALSE)</f>
        <v>112.94583333333139</v>
      </c>
    </row>
    <row r="1059" spans="1:19" x14ac:dyDescent="0.3">
      <c r="A1059">
        <v>1597</v>
      </c>
      <c r="B1059">
        <v>856</v>
      </c>
      <c r="C1059" s="1" t="s">
        <v>99</v>
      </c>
      <c r="D1059" s="2">
        <v>45275.034722222219</v>
      </c>
      <c r="E1059" t="s">
        <v>96</v>
      </c>
      <c r="F1059" t="s">
        <v>4</v>
      </c>
      <c r="G1059">
        <v>412</v>
      </c>
      <c r="H1059" t="str">
        <f>VLOOKUP(B1059,'Customers (2)'!$A$1:$F$2501,2,0)</f>
        <v>USA</v>
      </c>
      <c r="I1059" t="str">
        <f>VLOOKUP(B1059,'Customers (2)'!$A$1:$F$2501,3,0)</f>
        <v>M</v>
      </c>
      <c r="J1059">
        <f>VLOOKUP(B1059,'Customers (2)'!$A$1:$F$2501,4,0)</f>
        <v>59</v>
      </c>
      <c r="K1059" t="str">
        <f>VLOOKUP(B1059,'Customers (2)'!$A$1:$F$2501,5,0)</f>
        <v>B</v>
      </c>
      <c r="L1059" t="str">
        <f>VLOOKUP(B1059,'Customers (2)'!$A$1:$F$2501,6,0)</f>
        <v>Middle</v>
      </c>
      <c r="M1059" t="str">
        <f t="shared" si="67"/>
        <v>December</v>
      </c>
      <c r="N1059" t="str">
        <f t="shared" si="68"/>
        <v>Friday</v>
      </c>
      <c r="O1059" t="str">
        <f t="shared" si="69"/>
        <v>00:50:00</v>
      </c>
      <c r="P1059">
        <f t="shared" si="70"/>
        <v>0</v>
      </c>
      <c r="Q1059" t="str">
        <f>VLOOKUP(B1059,'Analysis 1.3'!$AA$1:$AF$1454,5,FALSE)</f>
        <v>Repeat</v>
      </c>
      <c r="R1059" t="str">
        <f>VLOOKUP(B1059,'Analysis 1.3'!$AA$1:$AF$1454,6,FALSE)</f>
        <v>Recent</v>
      </c>
      <c r="S1059">
        <f>VLOOKUP(B1059,'Analysis 1.3'!$AA$1:$AF$1454,4,FALSE)</f>
        <v>16.947222222224809</v>
      </c>
    </row>
    <row r="1060" spans="1:19" x14ac:dyDescent="0.3">
      <c r="A1060">
        <v>109103</v>
      </c>
      <c r="B1060">
        <v>856</v>
      </c>
      <c r="C1060" s="1" t="s">
        <v>99</v>
      </c>
      <c r="D1060" s="2">
        <v>44986.978472222225</v>
      </c>
      <c r="E1060" t="s">
        <v>97</v>
      </c>
      <c r="F1060" t="s">
        <v>8</v>
      </c>
      <c r="G1060">
        <v>936</v>
      </c>
      <c r="H1060" t="str">
        <f>VLOOKUP(B1060,'Customers (2)'!$A$1:$F$2501,2,0)</f>
        <v>USA</v>
      </c>
      <c r="I1060" t="str">
        <f>VLOOKUP(B1060,'Customers (2)'!$A$1:$F$2501,3,0)</f>
        <v>M</v>
      </c>
      <c r="J1060">
        <f>VLOOKUP(B1060,'Customers (2)'!$A$1:$F$2501,4,0)</f>
        <v>59</v>
      </c>
      <c r="K1060" t="str">
        <f>VLOOKUP(B1060,'Customers (2)'!$A$1:$F$2501,5,0)</f>
        <v>B</v>
      </c>
      <c r="L1060" t="str">
        <f>VLOOKUP(B1060,'Customers (2)'!$A$1:$F$2501,6,0)</f>
        <v>Middle</v>
      </c>
      <c r="M1060" t="str">
        <f t="shared" si="67"/>
        <v>March</v>
      </c>
      <c r="N1060" t="str">
        <f t="shared" si="68"/>
        <v>Wednesday</v>
      </c>
      <c r="O1060" t="str">
        <f t="shared" si="69"/>
        <v>23:29:00</v>
      </c>
      <c r="P1060">
        <f t="shared" si="70"/>
        <v>23</v>
      </c>
      <c r="Q1060" t="str">
        <f>VLOOKUP(B1060,'Analysis 1.3'!$AA$1:$AF$1454,5,FALSE)</f>
        <v>Repeat</v>
      </c>
      <c r="R1060" t="str">
        <f>VLOOKUP(B1060,'Analysis 1.3'!$AA$1:$AF$1454,6,FALSE)</f>
        <v>Recent</v>
      </c>
      <c r="S1060">
        <f>VLOOKUP(B1060,'Analysis 1.3'!$AA$1:$AF$1454,4,FALSE)</f>
        <v>16.947222222224809</v>
      </c>
    </row>
    <row r="1061" spans="1:19" x14ac:dyDescent="0.3">
      <c r="A1061">
        <v>1056320</v>
      </c>
      <c r="B1061">
        <v>856</v>
      </c>
      <c r="C1061" s="1" t="s">
        <v>99</v>
      </c>
      <c r="D1061" s="3">
        <v>45024.050694444442</v>
      </c>
      <c r="E1061" t="s">
        <v>191</v>
      </c>
      <c r="F1061" t="s">
        <v>30</v>
      </c>
      <c r="G1061">
        <v>6535</v>
      </c>
      <c r="H1061" t="str">
        <f>VLOOKUP(B1061,'Customers (2)'!$A$1:$F$2501,2,0)</f>
        <v>USA</v>
      </c>
      <c r="I1061" t="str">
        <f>VLOOKUP(B1061,'Customers (2)'!$A$1:$F$2501,3,0)</f>
        <v>M</v>
      </c>
      <c r="J1061">
        <f>VLOOKUP(B1061,'Customers (2)'!$A$1:$F$2501,4,0)</f>
        <v>59</v>
      </c>
      <c r="K1061" t="str">
        <f>VLOOKUP(B1061,'Customers (2)'!$A$1:$F$2501,5,0)</f>
        <v>B</v>
      </c>
      <c r="L1061" t="str">
        <f>VLOOKUP(B1061,'Customers (2)'!$A$1:$F$2501,6,0)</f>
        <v>Middle</v>
      </c>
      <c r="M1061" t="str">
        <f t="shared" si="67"/>
        <v>April</v>
      </c>
      <c r="N1061" t="str">
        <f t="shared" si="68"/>
        <v>Saturday</v>
      </c>
      <c r="O1061" t="str">
        <f t="shared" si="69"/>
        <v>01:13:00</v>
      </c>
      <c r="P1061">
        <f t="shared" si="70"/>
        <v>1</v>
      </c>
      <c r="Q1061" t="str">
        <f>VLOOKUP(B1061,'Analysis 1.3'!$AA$1:$AF$1454,5,FALSE)</f>
        <v>Repeat</v>
      </c>
      <c r="R1061" t="str">
        <f>VLOOKUP(B1061,'Analysis 1.3'!$AA$1:$AF$1454,6,FALSE)</f>
        <v>Recent</v>
      </c>
      <c r="S1061">
        <f>VLOOKUP(B1061,'Analysis 1.3'!$AA$1:$AF$1454,4,FALSE)</f>
        <v>16.947222222224809</v>
      </c>
    </row>
    <row r="1062" spans="1:19" x14ac:dyDescent="0.3">
      <c r="A1062">
        <v>1336012</v>
      </c>
      <c r="B1062">
        <v>856</v>
      </c>
      <c r="C1062" s="1" t="s">
        <v>99</v>
      </c>
      <c r="D1062" s="3">
        <v>45028.98541666667</v>
      </c>
      <c r="E1062" t="s">
        <v>191</v>
      </c>
      <c r="F1062" t="s">
        <v>73</v>
      </c>
      <c r="G1062">
        <v>7915</v>
      </c>
      <c r="H1062" t="str">
        <f>VLOOKUP(B1062,'Customers (2)'!$A$1:$F$2501,2,0)</f>
        <v>USA</v>
      </c>
      <c r="I1062" t="str">
        <f>VLOOKUP(B1062,'Customers (2)'!$A$1:$F$2501,3,0)</f>
        <v>M</v>
      </c>
      <c r="J1062">
        <f>VLOOKUP(B1062,'Customers (2)'!$A$1:$F$2501,4,0)</f>
        <v>59</v>
      </c>
      <c r="K1062" t="str">
        <f>VLOOKUP(B1062,'Customers (2)'!$A$1:$F$2501,5,0)</f>
        <v>B</v>
      </c>
      <c r="L1062" t="str">
        <f>VLOOKUP(B1062,'Customers (2)'!$A$1:$F$2501,6,0)</f>
        <v>Middle</v>
      </c>
      <c r="M1062" t="str">
        <f t="shared" si="67"/>
        <v>April</v>
      </c>
      <c r="N1062" t="str">
        <f t="shared" si="68"/>
        <v>Wednesday</v>
      </c>
      <c r="O1062" t="str">
        <f t="shared" si="69"/>
        <v>23:39:00</v>
      </c>
      <c r="P1062">
        <f t="shared" si="70"/>
        <v>23</v>
      </c>
      <c r="Q1062" t="str">
        <f>VLOOKUP(B1062,'Analysis 1.3'!$AA$1:$AF$1454,5,FALSE)</f>
        <v>Repeat</v>
      </c>
      <c r="R1062" t="str">
        <f>VLOOKUP(B1062,'Analysis 1.3'!$AA$1:$AF$1454,6,FALSE)</f>
        <v>Recent</v>
      </c>
      <c r="S1062">
        <f>VLOOKUP(B1062,'Analysis 1.3'!$AA$1:$AF$1454,4,FALSE)</f>
        <v>16.947222222224809</v>
      </c>
    </row>
    <row r="1063" spans="1:19" x14ac:dyDescent="0.3">
      <c r="A1063">
        <v>818956</v>
      </c>
      <c r="B1063">
        <v>857</v>
      </c>
      <c r="C1063" s="1" t="s">
        <v>99</v>
      </c>
      <c r="D1063" s="3">
        <v>45112.023611111108</v>
      </c>
      <c r="E1063" t="s">
        <v>191</v>
      </c>
      <c r="F1063" t="s">
        <v>61</v>
      </c>
      <c r="G1063">
        <v>1268</v>
      </c>
      <c r="H1063" t="str">
        <f>VLOOKUP(B1063,'Customers (2)'!$A$1:$F$2501,2,0)</f>
        <v>USA</v>
      </c>
      <c r="I1063" t="str">
        <f>VLOOKUP(B1063,'Customers (2)'!$A$1:$F$2501,3,0)</f>
        <v>F</v>
      </c>
      <c r="J1063">
        <f>VLOOKUP(B1063,'Customers (2)'!$A$1:$F$2501,4,0)</f>
        <v>34</v>
      </c>
      <c r="K1063" t="str">
        <f>VLOOKUP(B1063,'Customers (2)'!$A$1:$F$2501,5,0)</f>
        <v>B</v>
      </c>
      <c r="L1063" t="str">
        <f>VLOOKUP(B1063,'Customers (2)'!$A$1:$F$2501,6,0)</f>
        <v>Young</v>
      </c>
      <c r="M1063" t="str">
        <f t="shared" si="67"/>
        <v>July</v>
      </c>
      <c r="N1063" t="str">
        <f t="shared" si="68"/>
        <v>Wednesday</v>
      </c>
      <c r="O1063" t="str">
        <f t="shared" si="69"/>
        <v>00:34:00</v>
      </c>
      <c r="P1063">
        <f t="shared" si="70"/>
        <v>0</v>
      </c>
      <c r="Q1063" t="str">
        <f>VLOOKUP(B1063,'Analysis 1.3'!$AA$1:$AF$1454,5,FALSE)</f>
        <v>Repeat</v>
      </c>
      <c r="R1063" t="str">
        <f>VLOOKUP(B1063,'Analysis 1.3'!$AA$1:$AF$1454,6,FALSE)</f>
        <v>Passive</v>
      </c>
      <c r="S1063">
        <f>VLOOKUP(B1063,'Analysis 1.3'!$AA$1:$AF$1454,4,FALSE)</f>
        <v>179.95833333333576</v>
      </c>
    </row>
    <row r="1064" spans="1:19" x14ac:dyDescent="0.3">
      <c r="A1064">
        <v>1183427</v>
      </c>
      <c r="B1064">
        <v>857</v>
      </c>
      <c r="C1064" s="1" t="s">
        <v>99</v>
      </c>
      <c r="D1064" s="3">
        <v>44962.940972222219</v>
      </c>
      <c r="E1064" t="s">
        <v>98</v>
      </c>
      <c r="F1064" t="s">
        <v>44</v>
      </c>
      <c r="G1064">
        <v>3095</v>
      </c>
      <c r="H1064" t="str">
        <f>VLOOKUP(B1064,'Customers (2)'!$A$1:$F$2501,2,0)</f>
        <v>USA</v>
      </c>
      <c r="I1064" t="str">
        <f>VLOOKUP(B1064,'Customers (2)'!$A$1:$F$2501,3,0)</f>
        <v>F</v>
      </c>
      <c r="J1064">
        <f>VLOOKUP(B1064,'Customers (2)'!$A$1:$F$2501,4,0)</f>
        <v>34</v>
      </c>
      <c r="K1064" t="str">
        <f>VLOOKUP(B1064,'Customers (2)'!$A$1:$F$2501,5,0)</f>
        <v>B</v>
      </c>
      <c r="L1064" t="str">
        <f>VLOOKUP(B1064,'Customers (2)'!$A$1:$F$2501,6,0)</f>
        <v>Young</v>
      </c>
      <c r="M1064" t="str">
        <f t="shared" si="67"/>
        <v>February</v>
      </c>
      <c r="N1064" t="str">
        <f t="shared" si="68"/>
        <v>Sunday</v>
      </c>
      <c r="O1064" t="str">
        <f t="shared" si="69"/>
        <v>22:35:00</v>
      </c>
      <c r="P1064">
        <f t="shared" si="70"/>
        <v>22</v>
      </c>
      <c r="Q1064" t="str">
        <f>VLOOKUP(B1064,'Analysis 1.3'!$AA$1:$AF$1454,5,FALSE)</f>
        <v>Repeat</v>
      </c>
      <c r="R1064" t="str">
        <f>VLOOKUP(B1064,'Analysis 1.3'!$AA$1:$AF$1454,6,FALSE)</f>
        <v>Passive</v>
      </c>
      <c r="S1064">
        <f>VLOOKUP(B1064,'Analysis 1.3'!$AA$1:$AF$1454,4,FALSE)</f>
        <v>179.95833333333576</v>
      </c>
    </row>
    <row r="1065" spans="1:19" x14ac:dyDescent="0.3">
      <c r="A1065">
        <v>1214829</v>
      </c>
      <c r="B1065">
        <v>859</v>
      </c>
      <c r="C1065" s="1" t="s">
        <v>99</v>
      </c>
      <c r="D1065" s="3">
        <v>45219.024305555555</v>
      </c>
      <c r="E1065" t="s">
        <v>191</v>
      </c>
      <c r="F1065" t="s">
        <v>14</v>
      </c>
      <c r="G1065">
        <v>7575</v>
      </c>
      <c r="H1065" t="str">
        <f>VLOOKUP(B1065,'Customers (2)'!$A$1:$F$2501,2,0)</f>
        <v>USA</v>
      </c>
      <c r="I1065" t="str">
        <f>VLOOKUP(B1065,'Customers (2)'!$A$1:$F$2501,3,0)</f>
        <v>M</v>
      </c>
      <c r="J1065">
        <f>VLOOKUP(B1065,'Customers (2)'!$A$1:$F$2501,4,0)</f>
        <v>34</v>
      </c>
      <c r="K1065" t="str">
        <f>VLOOKUP(B1065,'Customers (2)'!$A$1:$F$2501,5,0)</f>
        <v>B</v>
      </c>
      <c r="L1065" t="str">
        <f>VLOOKUP(B1065,'Customers (2)'!$A$1:$F$2501,6,0)</f>
        <v>Young</v>
      </c>
      <c r="M1065" t="str">
        <f t="shared" si="67"/>
        <v>October</v>
      </c>
      <c r="N1065" t="str">
        <f t="shared" si="68"/>
        <v>Friday</v>
      </c>
      <c r="O1065" t="str">
        <f t="shared" si="69"/>
        <v>00:35:00</v>
      </c>
      <c r="P1065">
        <f t="shared" si="70"/>
        <v>0</v>
      </c>
      <c r="Q1065" t="str">
        <f>VLOOKUP(B1065,'Analysis 1.3'!$AA$1:$AF$1454,5,FALSE)</f>
        <v>Repeat</v>
      </c>
      <c r="R1065" t="str">
        <f>VLOOKUP(B1065,'Analysis 1.3'!$AA$1:$AF$1454,6,FALSE)</f>
        <v>Recent</v>
      </c>
      <c r="S1065">
        <f>VLOOKUP(B1065,'Analysis 1.3'!$AA$1:$AF$1454,4,FALSE)</f>
        <v>72.957638888889051</v>
      </c>
    </row>
    <row r="1066" spans="1:19" x14ac:dyDescent="0.3">
      <c r="A1066">
        <v>1649225</v>
      </c>
      <c r="B1066">
        <v>859</v>
      </c>
      <c r="C1066" s="1" t="s">
        <v>99</v>
      </c>
      <c r="D1066" s="3">
        <v>45181.961805555555</v>
      </c>
      <c r="E1066" t="s">
        <v>96</v>
      </c>
      <c r="F1066" t="s">
        <v>46</v>
      </c>
      <c r="G1066">
        <v>811</v>
      </c>
      <c r="H1066" t="str">
        <f>VLOOKUP(B1066,'Customers (2)'!$A$1:$F$2501,2,0)</f>
        <v>USA</v>
      </c>
      <c r="I1066" t="str">
        <f>VLOOKUP(B1066,'Customers (2)'!$A$1:$F$2501,3,0)</f>
        <v>M</v>
      </c>
      <c r="J1066">
        <f>VLOOKUP(B1066,'Customers (2)'!$A$1:$F$2501,4,0)</f>
        <v>34</v>
      </c>
      <c r="K1066" t="str">
        <f>VLOOKUP(B1066,'Customers (2)'!$A$1:$F$2501,5,0)</f>
        <v>B</v>
      </c>
      <c r="L1066" t="str">
        <f>VLOOKUP(B1066,'Customers (2)'!$A$1:$F$2501,6,0)</f>
        <v>Young</v>
      </c>
      <c r="M1066" t="str">
        <f t="shared" si="67"/>
        <v>September</v>
      </c>
      <c r="N1066" t="str">
        <f t="shared" si="68"/>
        <v>Tuesday</v>
      </c>
      <c r="O1066" t="str">
        <f t="shared" si="69"/>
        <v>23:05:00</v>
      </c>
      <c r="P1066">
        <f t="shared" si="70"/>
        <v>23</v>
      </c>
      <c r="Q1066" t="str">
        <f>VLOOKUP(B1066,'Analysis 1.3'!$AA$1:$AF$1454,5,FALSE)</f>
        <v>Repeat</v>
      </c>
      <c r="R1066" t="str">
        <f>VLOOKUP(B1066,'Analysis 1.3'!$AA$1:$AF$1454,6,FALSE)</f>
        <v>Recent</v>
      </c>
      <c r="S1066">
        <f>VLOOKUP(B1066,'Analysis 1.3'!$AA$1:$AF$1454,4,FALSE)</f>
        <v>72.957638888889051</v>
      </c>
    </row>
    <row r="1067" spans="1:19" x14ac:dyDescent="0.3">
      <c r="A1067">
        <v>1671351</v>
      </c>
      <c r="B1067">
        <v>861</v>
      </c>
      <c r="C1067" s="1" t="s">
        <v>99</v>
      </c>
      <c r="D1067" s="3">
        <v>45255.005555555559</v>
      </c>
      <c r="E1067" t="s">
        <v>191</v>
      </c>
      <c r="F1067" t="s">
        <v>27</v>
      </c>
      <c r="G1067">
        <v>4300</v>
      </c>
      <c r="H1067" t="str">
        <f>VLOOKUP(B1067,'Customers (2)'!$A$1:$F$2501,2,0)</f>
        <v>USA</v>
      </c>
      <c r="I1067" t="str">
        <f>VLOOKUP(B1067,'Customers (2)'!$A$1:$F$2501,3,0)</f>
        <v>F</v>
      </c>
      <c r="J1067">
        <f>VLOOKUP(B1067,'Customers (2)'!$A$1:$F$2501,4,0)</f>
        <v>78</v>
      </c>
      <c r="K1067" t="str">
        <f>VLOOKUP(B1067,'Customers (2)'!$A$1:$F$2501,5,0)</f>
        <v>B</v>
      </c>
      <c r="L1067" t="str">
        <f>VLOOKUP(B1067,'Customers (2)'!$A$1:$F$2501,6,0)</f>
        <v>Senior</v>
      </c>
      <c r="M1067" t="str">
        <f t="shared" si="67"/>
        <v>November</v>
      </c>
      <c r="N1067" t="str">
        <f t="shared" si="68"/>
        <v>Saturday</v>
      </c>
      <c r="O1067" t="str">
        <f t="shared" si="69"/>
        <v>00:08:00</v>
      </c>
      <c r="P1067">
        <f t="shared" si="70"/>
        <v>0</v>
      </c>
      <c r="Q1067" t="str">
        <f>VLOOKUP(B1067,'Analysis 1.3'!$AA$1:$AF$1454,5,FALSE)</f>
        <v>One time</v>
      </c>
      <c r="R1067" t="str">
        <f>VLOOKUP(B1067,'Analysis 1.3'!$AA$1:$AF$1454,6,FALSE)</f>
        <v>Recent</v>
      </c>
      <c r="S1067">
        <f>VLOOKUP(B1067,'Analysis 1.3'!$AA$1:$AF$1454,4,FALSE)</f>
        <v>36.976388888884685</v>
      </c>
    </row>
    <row r="1068" spans="1:19" x14ac:dyDescent="0.3">
      <c r="A1068">
        <v>750814</v>
      </c>
      <c r="B1068">
        <v>862</v>
      </c>
      <c r="C1068" s="1" t="s">
        <v>99</v>
      </c>
      <c r="D1068" s="3">
        <v>45039.990972222222</v>
      </c>
      <c r="E1068" t="s">
        <v>96</v>
      </c>
      <c r="F1068" t="s">
        <v>12</v>
      </c>
      <c r="G1068">
        <v>1843</v>
      </c>
      <c r="H1068" t="str">
        <f>VLOOKUP(B1068,'Customers (2)'!$A$1:$F$2501,2,0)</f>
        <v>USA</v>
      </c>
      <c r="I1068" t="str">
        <f>VLOOKUP(B1068,'Customers (2)'!$A$1:$F$2501,3,0)</f>
        <v>F</v>
      </c>
      <c r="J1068">
        <f>VLOOKUP(B1068,'Customers (2)'!$A$1:$F$2501,4,0)</f>
        <v>68</v>
      </c>
      <c r="K1068" t="str">
        <f>VLOOKUP(B1068,'Customers (2)'!$A$1:$F$2501,5,0)</f>
        <v>B</v>
      </c>
      <c r="L1068" t="str">
        <f>VLOOKUP(B1068,'Customers (2)'!$A$1:$F$2501,6,0)</f>
        <v>Senior</v>
      </c>
      <c r="M1068" t="str">
        <f t="shared" si="67"/>
        <v>April</v>
      </c>
      <c r="N1068" t="str">
        <f t="shared" si="68"/>
        <v>Sunday</v>
      </c>
      <c r="O1068" t="str">
        <f t="shared" si="69"/>
        <v>23:47:00</v>
      </c>
      <c r="P1068">
        <f t="shared" si="70"/>
        <v>23</v>
      </c>
      <c r="Q1068" t="str">
        <f>VLOOKUP(B1068,'Analysis 1.3'!$AA$1:$AF$1454,5,FALSE)</f>
        <v>Repeat</v>
      </c>
      <c r="R1068" t="str">
        <f>VLOOKUP(B1068,'Analysis 1.3'!$AA$1:$AF$1454,6,FALSE)</f>
        <v>Lost</v>
      </c>
      <c r="S1068">
        <f>VLOOKUP(B1068,'Analysis 1.3'!$AA$1:$AF$1454,4,FALSE)</f>
        <v>251.9909722222219</v>
      </c>
    </row>
    <row r="1069" spans="1:19" x14ac:dyDescent="0.3">
      <c r="A1069">
        <v>1045182</v>
      </c>
      <c r="B1069">
        <v>862</v>
      </c>
      <c r="C1069" s="1" t="s">
        <v>99</v>
      </c>
      <c r="D1069" s="3">
        <v>44983.069444444445</v>
      </c>
      <c r="E1069" t="s">
        <v>191</v>
      </c>
      <c r="F1069" t="s">
        <v>12</v>
      </c>
      <c r="G1069">
        <v>8821</v>
      </c>
      <c r="H1069" t="str">
        <f>VLOOKUP(B1069,'Customers (2)'!$A$1:$F$2501,2,0)</f>
        <v>USA</v>
      </c>
      <c r="I1069" t="str">
        <f>VLOOKUP(B1069,'Customers (2)'!$A$1:$F$2501,3,0)</f>
        <v>F</v>
      </c>
      <c r="J1069">
        <f>VLOOKUP(B1069,'Customers (2)'!$A$1:$F$2501,4,0)</f>
        <v>68</v>
      </c>
      <c r="K1069" t="str">
        <f>VLOOKUP(B1069,'Customers (2)'!$A$1:$F$2501,5,0)</f>
        <v>B</v>
      </c>
      <c r="L1069" t="str">
        <f>VLOOKUP(B1069,'Customers (2)'!$A$1:$F$2501,6,0)</f>
        <v>Senior</v>
      </c>
      <c r="M1069" t="str">
        <f t="shared" si="67"/>
        <v>February</v>
      </c>
      <c r="N1069" t="str">
        <f t="shared" si="68"/>
        <v>Sunday</v>
      </c>
      <c r="O1069" t="str">
        <f t="shared" si="69"/>
        <v>01:40:00</v>
      </c>
      <c r="P1069">
        <f t="shared" si="70"/>
        <v>1</v>
      </c>
      <c r="Q1069" t="str">
        <f>VLOOKUP(B1069,'Analysis 1.3'!$AA$1:$AF$1454,5,FALSE)</f>
        <v>Repeat</v>
      </c>
      <c r="R1069" t="str">
        <f>VLOOKUP(B1069,'Analysis 1.3'!$AA$1:$AF$1454,6,FALSE)</f>
        <v>Lost</v>
      </c>
      <c r="S1069">
        <f>VLOOKUP(B1069,'Analysis 1.3'!$AA$1:$AF$1454,4,FALSE)</f>
        <v>251.9909722222219</v>
      </c>
    </row>
    <row r="1070" spans="1:19" x14ac:dyDescent="0.3">
      <c r="A1070">
        <v>1086091</v>
      </c>
      <c r="B1070">
        <v>863</v>
      </c>
      <c r="C1070" s="1" t="s">
        <v>111</v>
      </c>
      <c r="D1070" s="3">
        <v>45179.981944444444</v>
      </c>
      <c r="E1070" t="s">
        <v>97</v>
      </c>
      <c r="F1070" t="s">
        <v>21</v>
      </c>
      <c r="G1070">
        <v>6063</v>
      </c>
      <c r="H1070" t="str">
        <f>VLOOKUP(B1070,'Customers (2)'!$A$1:$F$2501,2,0)</f>
        <v>Ireland</v>
      </c>
      <c r="I1070" t="str">
        <f>VLOOKUP(B1070,'Customers (2)'!$A$1:$F$2501,3,0)</f>
        <v>F</v>
      </c>
      <c r="J1070">
        <f>VLOOKUP(B1070,'Customers (2)'!$A$1:$F$2501,4,0)</f>
        <v>63</v>
      </c>
      <c r="K1070" t="str">
        <f>VLOOKUP(B1070,'Customers (2)'!$A$1:$F$2501,5,0)</f>
        <v>B</v>
      </c>
      <c r="L1070" t="str">
        <f>VLOOKUP(B1070,'Customers (2)'!$A$1:$F$2501,6,0)</f>
        <v>Senior</v>
      </c>
      <c r="M1070" t="str">
        <f t="shared" si="67"/>
        <v>September</v>
      </c>
      <c r="N1070" t="str">
        <f t="shared" si="68"/>
        <v>Sunday</v>
      </c>
      <c r="O1070" t="str">
        <f t="shared" si="69"/>
        <v>23:34:00</v>
      </c>
      <c r="P1070">
        <f t="shared" si="70"/>
        <v>23</v>
      </c>
      <c r="Q1070" t="str">
        <f>VLOOKUP(B1070,'Analysis 1.3'!$AA$1:$AF$1454,5,FALSE)</f>
        <v>Repeat</v>
      </c>
      <c r="R1070" t="str">
        <f>VLOOKUP(B1070,'Analysis 1.3'!$AA$1:$AF$1454,6,FALSE)</f>
        <v>Passive</v>
      </c>
      <c r="S1070">
        <f>VLOOKUP(B1070,'Analysis 1.3'!$AA$1:$AF$1454,4,FALSE)</f>
        <v>112</v>
      </c>
    </row>
    <row r="1071" spans="1:19" x14ac:dyDescent="0.3">
      <c r="A1071">
        <v>1163316</v>
      </c>
      <c r="B1071">
        <v>863</v>
      </c>
      <c r="C1071" s="1" t="s">
        <v>111</v>
      </c>
      <c r="D1071" s="3">
        <v>44959.020833333336</v>
      </c>
      <c r="E1071" t="s">
        <v>98</v>
      </c>
      <c r="F1071" t="s">
        <v>18</v>
      </c>
      <c r="G1071">
        <v>5671</v>
      </c>
      <c r="H1071" t="str">
        <f>VLOOKUP(B1071,'Customers (2)'!$A$1:$F$2501,2,0)</f>
        <v>Ireland</v>
      </c>
      <c r="I1071" t="str">
        <f>VLOOKUP(B1071,'Customers (2)'!$A$1:$F$2501,3,0)</f>
        <v>F</v>
      </c>
      <c r="J1071">
        <f>VLOOKUP(B1071,'Customers (2)'!$A$1:$F$2501,4,0)</f>
        <v>63</v>
      </c>
      <c r="K1071" t="str">
        <f>VLOOKUP(B1071,'Customers (2)'!$A$1:$F$2501,5,0)</f>
        <v>B</v>
      </c>
      <c r="L1071" t="str">
        <f>VLOOKUP(B1071,'Customers (2)'!$A$1:$F$2501,6,0)</f>
        <v>Senior</v>
      </c>
      <c r="M1071" t="str">
        <f t="shared" si="67"/>
        <v>February</v>
      </c>
      <c r="N1071" t="str">
        <f t="shared" si="68"/>
        <v>Thursday</v>
      </c>
      <c r="O1071" t="str">
        <f t="shared" si="69"/>
        <v>00:30:00</v>
      </c>
      <c r="P1071">
        <f t="shared" si="70"/>
        <v>0</v>
      </c>
      <c r="Q1071" t="str">
        <f>VLOOKUP(B1071,'Analysis 1.3'!$AA$1:$AF$1454,5,FALSE)</f>
        <v>Repeat</v>
      </c>
      <c r="R1071" t="str">
        <f>VLOOKUP(B1071,'Analysis 1.3'!$AA$1:$AF$1454,6,FALSE)</f>
        <v>Passive</v>
      </c>
      <c r="S1071">
        <f>VLOOKUP(B1071,'Analysis 1.3'!$AA$1:$AF$1454,4,FALSE)</f>
        <v>112</v>
      </c>
    </row>
    <row r="1072" spans="1:19" x14ac:dyDescent="0.3">
      <c r="A1072">
        <v>241334</v>
      </c>
      <c r="B1072">
        <v>864</v>
      </c>
      <c r="C1072" s="1" t="s">
        <v>99</v>
      </c>
      <c r="D1072" s="2">
        <v>44939.027083333334</v>
      </c>
      <c r="E1072" t="s">
        <v>191</v>
      </c>
      <c r="F1072" t="s">
        <v>39</v>
      </c>
      <c r="G1072">
        <v>3422</v>
      </c>
      <c r="H1072" t="str">
        <f>VLOOKUP(B1072,'Customers (2)'!$A$1:$F$2501,2,0)</f>
        <v>USA</v>
      </c>
      <c r="I1072" t="str">
        <f>VLOOKUP(B1072,'Customers (2)'!$A$1:$F$2501,3,0)</f>
        <v>F</v>
      </c>
      <c r="J1072">
        <f>VLOOKUP(B1072,'Customers (2)'!$A$1:$F$2501,4,0)</f>
        <v>78</v>
      </c>
      <c r="K1072" t="str">
        <f>VLOOKUP(B1072,'Customers (2)'!$A$1:$F$2501,5,0)</f>
        <v>B</v>
      </c>
      <c r="L1072" t="str">
        <f>VLOOKUP(B1072,'Customers (2)'!$A$1:$F$2501,6,0)</f>
        <v>Senior</v>
      </c>
      <c r="M1072" t="str">
        <f t="shared" si="67"/>
        <v>January</v>
      </c>
      <c r="N1072" t="str">
        <f t="shared" si="68"/>
        <v>Friday</v>
      </c>
      <c r="O1072" t="str">
        <f t="shared" si="69"/>
        <v>00:39:00</v>
      </c>
      <c r="P1072">
        <f t="shared" si="70"/>
        <v>0</v>
      </c>
      <c r="Q1072" t="str">
        <f>VLOOKUP(B1072,'Analysis 1.3'!$AA$1:$AF$1454,5,FALSE)</f>
        <v>Repeat</v>
      </c>
      <c r="R1072" t="str">
        <f>VLOOKUP(B1072,'Analysis 1.3'!$AA$1:$AF$1454,6,FALSE)</f>
        <v>Lost</v>
      </c>
      <c r="S1072">
        <f>VLOOKUP(B1072,'Analysis 1.3'!$AA$1:$AF$1454,4,FALSE)</f>
        <v>205.9243055555562</v>
      </c>
    </row>
    <row r="1073" spans="1:19" x14ac:dyDescent="0.3">
      <c r="A1073">
        <v>508458</v>
      </c>
      <c r="B1073">
        <v>864</v>
      </c>
      <c r="C1073" s="1" t="s">
        <v>99</v>
      </c>
      <c r="D1073" s="2">
        <v>45086.057638888888</v>
      </c>
      <c r="E1073" t="s">
        <v>98</v>
      </c>
      <c r="F1073" t="s">
        <v>18</v>
      </c>
      <c r="G1073">
        <v>1522</v>
      </c>
      <c r="H1073" t="str">
        <f>VLOOKUP(B1073,'Customers (2)'!$A$1:$F$2501,2,0)</f>
        <v>USA</v>
      </c>
      <c r="I1073" t="str">
        <f>VLOOKUP(B1073,'Customers (2)'!$A$1:$F$2501,3,0)</f>
        <v>F</v>
      </c>
      <c r="J1073">
        <f>VLOOKUP(B1073,'Customers (2)'!$A$1:$F$2501,4,0)</f>
        <v>78</v>
      </c>
      <c r="K1073" t="str">
        <f>VLOOKUP(B1073,'Customers (2)'!$A$1:$F$2501,5,0)</f>
        <v>B</v>
      </c>
      <c r="L1073" t="str">
        <f>VLOOKUP(B1073,'Customers (2)'!$A$1:$F$2501,6,0)</f>
        <v>Senior</v>
      </c>
      <c r="M1073" t="str">
        <f t="shared" si="67"/>
        <v>June</v>
      </c>
      <c r="N1073" t="str">
        <f t="shared" si="68"/>
        <v>Friday</v>
      </c>
      <c r="O1073" t="str">
        <f t="shared" si="69"/>
        <v>01:23:00</v>
      </c>
      <c r="P1073">
        <f t="shared" si="70"/>
        <v>1</v>
      </c>
      <c r="Q1073" t="str">
        <f>VLOOKUP(B1073,'Analysis 1.3'!$AA$1:$AF$1454,5,FALSE)</f>
        <v>Repeat</v>
      </c>
      <c r="R1073" t="str">
        <f>VLOOKUP(B1073,'Analysis 1.3'!$AA$1:$AF$1454,6,FALSE)</f>
        <v>Lost</v>
      </c>
      <c r="S1073">
        <f>VLOOKUP(B1073,'Analysis 1.3'!$AA$1:$AF$1454,4,FALSE)</f>
        <v>205.9243055555562</v>
      </c>
    </row>
    <row r="1074" spans="1:19" x14ac:dyDescent="0.3">
      <c r="A1074">
        <v>993121</v>
      </c>
      <c r="B1074">
        <v>864</v>
      </c>
      <c r="C1074" s="1" t="s">
        <v>99</v>
      </c>
      <c r="D1074" s="3">
        <v>45054.99722222222</v>
      </c>
      <c r="E1074" t="s">
        <v>96</v>
      </c>
      <c r="F1074" t="s">
        <v>27</v>
      </c>
      <c r="G1074">
        <v>4384</v>
      </c>
      <c r="H1074" t="str">
        <f>VLOOKUP(B1074,'Customers (2)'!$A$1:$F$2501,2,0)</f>
        <v>USA</v>
      </c>
      <c r="I1074" t="str">
        <f>VLOOKUP(B1074,'Customers (2)'!$A$1:$F$2501,3,0)</f>
        <v>F</v>
      </c>
      <c r="J1074">
        <f>VLOOKUP(B1074,'Customers (2)'!$A$1:$F$2501,4,0)</f>
        <v>78</v>
      </c>
      <c r="K1074" t="str">
        <f>VLOOKUP(B1074,'Customers (2)'!$A$1:$F$2501,5,0)</f>
        <v>B</v>
      </c>
      <c r="L1074" t="str">
        <f>VLOOKUP(B1074,'Customers (2)'!$A$1:$F$2501,6,0)</f>
        <v>Senior</v>
      </c>
      <c r="M1074" t="str">
        <f t="shared" si="67"/>
        <v>May</v>
      </c>
      <c r="N1074" t="str">
        <f t="shared" si="68"/>
        <v>Monday</v>
      </c>
      <c r="O1074" t="str">
        <f t="shared" si="69"/>
        <v>23:56:00</v>
      </c>
      <c r="P1074">
        <f t="shared" si="70"/>
        <v>23</v>
      </c>
      <c r="Q1074" t="str">
        <f>VLOOKUP(B1074,'Analysis 1.3'!$AA$1:$AF$1454,5,FALSE)</f>
        <v>Repeat</v>
      </c>
      <c r="R1074" t="str">
        <f>VLOOKUP(B1074,'Analysis 1.3'!$AA$1:$AF$1454,6,FALSE)</f>
        <v>Lost</v>
      </c>
      <c r="S1074">
        <f>VLOOKUP(B1074,'Analysis 1.3'!$AA$1:$AF$1454,4,FALSE)</f>
        <v>205.9243055555562</v>
      </c>
    </row>
    <row r="1075" spans="1:19" x14ac:dyDescent="0.3">
      <c r="A1075">
        <v>1480900</v>
      </c>
      <c r="B1075">
        <v>866</v>
      </c>
      <c r="C1075" s="1" t="s">
        <v>106</v>
      </c>
      <c r="D1075" s="3">
        <v>44928.008333333331</v>
      </c>
      <c r="E1075" t="s">
        <v>97</v>
      </c>
      <c r="F1075" t="s">
        <v>4</v>
      </c>
      <c r="G1075">
        <v>2284</v>
      </c>
      <c r="H1075" t="str">
        <f>VLOOKUP(B1075,'Customers (2)'!$A$1:$F$2501,2,0)</f>
        <v>Singapore</v>
      </c>
      <c r="I1075" t="str">
        <f>VLOOKUP(B1075,'Customers (2)'!$A$1:$F$2501,3,0)</f>
        <v>F</v>
      </c>
      <c r="J1075">
        <f>VLOOKUP(B1075,'Customers (2)'!$A$1:$F$2501,4,0)</f>
        <v>66</v>
      </c>
      <c r="K1075" t="str">
        <f>VLOOKUP(B1075,'Customers (2)'!$A$1:$F$2501,5,0)</f>
        <v>B</v>
      </c>
      <c r="L1075" t="str">
        <f>VLOOKUP(B1075,'Customers (2)'!$A$1:$F$2501,6,0)</f>
        <v>Senior</v>
      </c>
      <c r="M1075" t="str">
        <f t="shared" si="67"/>
        <v>January</v>
      </c>
      <c r="N1075" t="str">
        <f t="shared" si="68"/>
        <v>Monday</v>
      </c>
      <c r="O1075" t="str">
        <f t="shared" si="69"/>
        <v>00:12:00</v>
      </c>
      <c r="P1075">
        <f t="shared" si="70"/>
        <v>0</v>
      </c>
      <c r="Q1075" t="str">
        <f>VLOOKUP(B1075,'Analysis 1.3'!$AA$1:$AF$1454,5,FALSE)</f>
        <v>One time</v>
      </c>
      <c r="R1075" t="str">
        <f>VLOOKUP(B1075,'Analysis 1.3'!$AA$1:$AF$1454,6,FALSE)</f>
        <v>Lost</v>
      </c>
      <c r="S1075">
        <f>VLOOKUP(B1075,'Analysis 1.3'!$AA$1:$AF$1454,4,FALSE)</f>
        <v>363.9736111111124</v>
      </c>
    </row>
    <row r="1076" spans="1:19" x14ac:dyDescent="0.3">
      <c r="A1076">
        <v>323100</v>
      </c>
      <c r="B1076">
        <v>867</v>
      </c>
      <c r="C1076" s="1" t="s">
        <v>99</v>
      </c>
      <c r="D1076" s="2">
        <v>45075.010416666664</v>
      </c>
      <c r="E1076" t="s">
        <v>96</v>
      </c>
      <c r="F1076" t="s">
        <v>78</v>
      </c>
      <c r="G1076">
        <v>6684</v>
      </c>
      <c r="H1076" t="str">
        <f>VLOOKUP(B1076,'Customers (2)'!$A$1:$F$2501,2,0)</f>
        <v>USA</v>
      </c>
      <c r="I1076" t="str">
        <f>VLOOKUP(B1076,'Customers (2)'!$A$1:$F$2501,3,0)</f>
        <v>F</v>
      </c>
      <c r="J1076">
        <f>VLOOKUP(B1076,'Customers (2)'!$A$1:$F$2501,4,0)</f>
        <v>76</v>
      </c>
      <c r="K1076" t="str">
        <f>VLOOKUP(B1076,'Customers (2)'!$A$1:$F$2501,5,0)</f>
        <v>B</v>
      </c>
      <c r="L1076" t="str">
        <f>VLOOKUP(B1076,'Customers (2)'!$A$1:$F$2501,6,0)</f>
        <v>Senior</v>
      </c>
      <c r="M1076" t="str">
        <f t="shared" si="67"/>
        <v>May</v>
      </c>
      <c r="N1076" t="str">
        <f t="shared" si="68"/>
        <v>Monday</v>
      </c>
      <c r="O1076" t="str">
        <f t="shared" si="69"/>
        <v>00:15:00</v>
      </c>
      <c r="P1076">
        <f t="shared" si="70"/>
        <v>0</v>
      </c>
      <c r="Q1076" t="str">
        <f>VLOOKUP(B1076,'Analysis 1.3'!$AA$1:$AF$1454,5,FALSE)</f>
        <v>One time</v>
      </c>
      <c r="R1076" t="str">
        <f>VLOOKUP(B1076,'Analysis 1.3'!$AA$1:$AF$1454,6,FALSE)</f>
        <v>Lost</v>
      </c>
      <c r="S1076">
        <f>VLOOKUP(B1076,'Analysis 1.3'!$AA$1:$AF$1454,4,FALSE)</f>
        <v>216.97152777777956</v>
      </c>
    </row>
    <row r="1077" spans="1:19" x14ac:dyDescent="0.3">
      <c r="A1077">
        <v>185213</v>
      </c>
      <c r="B1077">
        <v>868</v>
      </c>
      <c r="C1077" s="1" t="s">
        <v>110</v>
      </c>
      <c r="D1077" s="2">
        <v>45032.944444444445</v>
      </c>
      <c r="E1077" t="s">
        <v>97</v>
      </c>
      <c r="F1077" t="s">
        <v>74</v>
      </c>
      <c r="G1077">
        <v>4245</v>
      </c>
      <c r="H1077" t="str">
        <f>VLOOKUP(B1077,'Customers (2)'!$A$1:$F$2501,2,0)</f>
        <v>Switzerland</v>
      </c>
      <c r="I1077" t="str">
        <f>VLOOKUP(B1077,'Customers (2)'!$A$1:$F$2501,3,0)</f>
        <v>F</v>
      </c>
      <c r="J1077">
        <f>VLOOKUP(B1077,'Customers (2)'!$A$1:$F$2501,4,0)</f>
        <v>31</v>
      </c>
      <c r="K1077" t="str">
        <f>VLOOKUP(B1077,'Customers (2)'!$A$1:$F$2501,5,0)</f>
        <v>B</v>
      </c>
      <c r="L1077" t="str">
        <f>VLOOKUP(B1077,'Customers (2)'!$A$1:$F$2501,6,0)</f>
        <v>Young</v>
      </c>
      <c r="M1077" t="str">
        <f t="shared" si="67"/>
        <v>April</v>
      </c>
      <c r="N1077" t="str">
        <f t="shared" si="68"/>
        <v>Sunday</v>
      </c>
      <c r="O1077" t="str">
        <f t="shared" si="69"/>
        <v>22:40:00</v>
      </c>
      <c r="P1077">
        <f t="shared" si="70"/>
        <v>22</v>
      </c>
      <c r="Q1077" t="str">
        <f>VLOOKUP(B1077,'Analysis 1.3'!$AA$1:$AF$1454,5,FALSE)</f>
        <v>Repeat</v>
      </c>
      <c r="R1077" t="str">
        <f>VLOOKUP(B1077,'Analysis 1.3'!$AA$1:$AF$1454,6,FALSE)</f>
        <v>Passive</v>
      </c>
      <c r="S1077">
        <f>VLOOKUP(B1077,'Analysis 1.3'!$AA$1:$AF$1454,4,FALSE)</f>
        <v>95.915972222224809</v>
      </c>
    </row>
    <row r="1078" spans="1:19" x14ac:dyDescent="0.3">
      <c r="A1078">
        <v>626705</v>
      </c>
      <c r="B1078">
        <v>868</v>
      </c>
      <c r="C1078" s="1" t="s">
        <v>110</v>
      </c>
      <c r="D1078" s="2">
        <v>45192.063194444447</v>
      </c>
      <c r="E1078" t="s">
        <v>97</v>
      </c>
      <c r="F1078" t="s">
        <v>59</v>
      </c>
      <c r="G1078">
        <v>2713</v>
      </c>
      <c r="H1078" t="str">
        <f>VLOOKUP(B1078,'Customers (2)'!$A$1:$F$2501,2,0)</f>
        <v>Switzerland</v>
      </c>
      <c r="I1078" t="str">
        <f>VLOOKUP(B1078,'Customers (2)'!$A$1:$F$2501,3,0)</f>
        <v>F</v>
      </c>
      <c r="J1078">
        <f>VLOOKUP(B1078,'Customers (2)'!$A$1:$F$2501,4,0)</f>
        <v>31</v>
      </c>
      <c r="K1078" t="str">
        <f>VLOOKUP(B1078,'Customers (2)'!$A$1:$F$2501,5,0)</f>
        <v>B</v>
      </c>
      <c r="L1078" t="str">
        <f>VLOOKUP(B1078,'Customers (2)'!$A$1:$F$2501,6,0)</f>
        <v>Young</v>
      </c>
      <c r="M1078" t="str">
        <f t="shared" si="67"/>
        <v>September</v>
      </c>
      <c r="N1078" t="str">
        <f t="shared" si="68"/>
        <v>Saturday</v>
      </c>
      <c r="O1078" t="str">
        <f t="shared" si="69"/>
        <v>01:31:00</v>
      </c>
      <c r="P1078">
        <f t="shared" si="70"/>
        <v>1</v>
      </c>
      <c r="Q1078" t="str">
        <f>VLOOKUP(B1078,'Analysis 1.3'!$AA$1:$AF$1454,5,FALSE)</f>
        <v>Repeat</v>
      </c>
      <c r="R1078" t="str">
        <f>VLOOKUP(B1078,'Analysis 1.3'!$AA$1:$AF$1454,6,FALSE)</f>
        <v>Passive</v>
      </c>
      <c r="S1078">
        <f>VLOOKUP(B1078,'Analysis 1.3'!$AA$1:$AF$1454,4,FALSE)</f>
        <v>95.915972222224809</v>
      </c>
    </row>
    <row r="1079" spans="1:19" x14ac:dyDescent="0.3">
      <c r="A1079">
        <v>1077723</v>
      </c>
      <c r="B1079">
        <v>868</v>
      </c>
      <c r="C1079" s="1" t="s">
        <v>110</v>
      </c>
      <c r="D1079" s="3">
        <v>44928.01666666667</v>
      </c>
      <c r="E1079" t="s">
        <v>191</v>
      </c>
      <c r="F1079" t="s">
        <v>40</v>
      </c>
      <c r="G1079">
        <v>3711</v>
      </c>
      <c r="H1079" t="str">
        <f>VLOOKUP(B1079,'Customers (2)'!$A$1:$F$2501,2,0)</f>
        <v>Switzerland</v>
      </c>
      <c r="I1079" t="str">
        <f>VLOOKUP(B1079,'Customers (2)'!$A$1:$F$2501,3,0)</f>
        <v>F</v>
      </c>
      <c r="J1079">
        <f>VLOOKUP(B1079,'Customers (2)'!$A$1:$F$2501,4,0)</f>
        <v>31</v>
      </c>
      <c r="K1079" t="str">
        <f>VLOOKUP(B1079,'Customers (2)'!$A$1:$F$2501,5,0)</f>
        <v>B</v>
      </c>
      <c r="L1079" t="str">
        <f>VLOOKUP(B1079,'Customers (2)'!$A$1:$F$2501,6,0)</f>
        <v>Young</v>
      </c>
      <c r="M1079" t="str">
        <f t="shared" si="67"/>
        <v>January</v>
      </c>
      <c r="N1079" t="str">
        <f t="shared" si="68"/>
        <v>Monday</v>
      </c>
      <c r="O1079" t="str">
        <f t="shared" si="69"/>
        <v>00:24:00</v>
      </c>
      <c r="P1079">
        <f t="shared" si="70"/>
        <v>0</v>
      </c>
      <c r="Q1079" t="str">
        <f>VLOOKUP(B1079,'Analysis 1.3'!$AA$1:$AF$1454,5,FALSE)</f>
        <v>Repeat</v>
      </c>
      <c r="R1079" t="str">
        <f>VLOOKUP(B1079,'Analysis 1.3'!$AA$1:$AF$1454,6,FALSE)</f>
        <v>Passive</v>
      </c>
      <c r="S1079">
        <f>VLOOKUP(B1079,'Analysis 1.3'!$AA$1:$AF$1454,4,FALSE)</f>
        <v>95.915972222224809</v>
      </c>
    </row>
    <row r="1080" spans="1:19" x14ac:dyDescent="0.3">
      <c r="A1080">
        <v>1157103</v>
      </c>
      <c r="B1080">
        <v>868</v>
      </c>
      <c r="C1080" s="1" t="s">
        <v>110</v>
      </c>
      <c r="D1080" s="3">
        <v>45196.065972222219</v>
      </c>
      <c r="E1080" t="s">
        <v>191</v>
      </c>
      <c r="F1080" t="s">
        <v>82</v>
      </c>
      <c r="G1080">
        <v>6840</v>
      </c>
      <c r="H1080" t="str">
        <f>VLOOKUP(B1080,'Customers (2)'!$A$1:$F$2501,2,0)</f>
        <v>Switzerland</v>
      </c>
      <c r="I1080" t="str">
        <f>VLOOKUP(B1080,'Customers (2)'!$A$1:$F$2501,3,0)</f>
        <v>F</v>
      </c>
      <c r="J1080">
        <f>VLOOKUP(B1080,'Customers (2)'!$A$1:$F$2501,4,0)</f>
        <v>31</v>
      </c>
      <c r="K1080" t="str">
        <f>VLOOKUP(B1080,'Customers (2)'!$A$1:$F$2501,5,0)</f>
        <v>B</v>
      </c>
      <c r="L1080" t="str">
        <f>VLOOKUP(B1080,'Customers (2)'!$A$1:$F$2501,6,0)</f>
        <v>Young</v>
      </c>
      <c r="M1080" t="str">
        <f t="shared" si="67"/>
        <v>September</v>
      </c>
      <c r="N1080" t="str">
        <f t="shared" si="68"/>
        <v>Wednesday</v>
      </c>
      <c r="O1080" t="str">
        <f t="shared" si="69"/>
        <v>01:35:00</v>
      </c>
      <c r="P1080">
        <f t="shared" si="70"/>
        <v>1</v>
      </c>
      <c r="Q1080" t="str">
        <f>VLOOKUP(B1080,'Analysis 1.3'!$AA$1:$AF$1454,5,FALSE)</f>
        <v>Repeat</v>
      </c>
      <c r="R1080" t="str">
        <f>VLOOKUP(B1080,'Analysis 1.3'!$AA$1:$AF$1454,6,FALSE)</f>
        <v>Passive</v>
      </c>
      <c r="S1080">
        <f>VLOOKUP(B1080,'Analysis 1.3'!$AA$1:$AF$1454,4,FALSE)</f>
        <v>95.915972222224809</v>
      </c>
    </row>
    <row r="1081" spans="1:19" x14ac:dyDescent="0.3">
      <c r="A1081">
        <v>275855</v>
      </c>
      <c r="B1081">
        <v>869</v>
      </c>
      <c r="C1081" s="1" t="s">
        <v>104</v>
      </c>
      <c r="D1081" s="2">
        <v>45162.993750000001</v>
      </c>
      <c r="E1081" t="s">
        <v>97</v>
      </c>
      <c r="F1081" t="s">
        <v>4</v>
      </c>
      <c r="G1081">
        <v>7700</v>
      </c>
      <c r="H1081" t="str">
        <f>VLOOKUP(B1081,'Customers (2)'!$A$1:$F$2501,2,0)</f>
        <v>Austria</v>
      </c>
      <c r="I1081" t="str">
        <f>VLOOKUP(B1081,'Customers (2)'!$A$1:$F$2501,3,0)</f>
        <v>F</v>
      </c>
      <c r="J1081">
        <f>VLOOKUP(B1081,'Customers (2)'!$A$1:$F$2501,4,0)</f>
        <v>56</v>
      </c>
      <c r="K1081" t="str">
        <f>VLOOKUP(B1081,'Customers (2)'!$A$1:$F$2501,5,0)</f>
        <v>B</v>
      </c>
      <c r="L1081" t="str">
        <f>VLOOKUP(B1081,'Customers (2)'!$A$1:$F$2501,6,0)</f>
        <v>Middle</v>
      </c>
      <c r="M1081" t="str">
        <f t="shared" si="67"/>
        <v>August</v>
      </c>
      <c r="N1081" t="str">
        <f t="shared" si="68"/>
        <v>Thursday</v>
      </c>
      <c r="O1081" t="str">
        <f t="shared" si="69"/>
        <v>23:51:00</v>
      </c>
      <c r="P1081">
        <f t="shared" si="70"/>
        <v>23</v>
      </c>
      <c r="Q1081" t="str">
        <f>VLOOKUP(B1081,'Analysis 1.3'!$AA$1:$AF$1454,5,FALSE)</f>
        <v>Repeat</v>
      </c>
      <c r="R1081" t="str">
        <f>VLOOKUP(B1081,'Analysis 1.3'!$AA$1:$AF$1454,6,FALSE)</f>
        <v>Passive</v>
      </c>
      <c r="S1081">
        <f>VLOOKUP(B1081,'Analysis 1.3'!$AA$1:$AF$1454,4,FALSE)</f>
        <v>86.981944444443798</v>
      </c>
    </row>
    <row r="1082" spans="1:19" x14ac:dyDescent="0.3">
      <c r="A1082">
        <v>395235</v>
      </c>
      <c r="B1082">
        <v>869</v>
      </c>
      <c r="C1082" s="1" t="s">
        <v>104</v>
      </c>
      <c r="D1082" s="2">
        <v>45205</v>
      </c>
      <c r="E1082" t="s">
        <v>96</v>
      </c>
      <c r="F1082" t="s">
        <v>55</v>
      </c>
      <c r="G1082">
        <v>6921</v>
      </c>
      <c r="H1082" t="str">
        <f>VLOOKUP(B1082,'Customers (2)'!$A$1:$F$2501,2,0)</f>
        <v>Austria</v>
      </c>
      <c r="I1082" t="str">
        <f>VLOOKUP(B1082,'Customers (2)'!$A$1:$F$2501,3,0)</f>
        <v>F</v>
      </c>
      <c r="J1082">
        <f>VLOOKUP(B1082,'Customers (2)'!$A$1:$F$2501,4,0)</f>
        <v>56</v>
      </c>
      <c r="K1082" t="str">
        <f>VLOOKUP(B1082,'Customers (2)'!$A$1:$F$2501,5,0)</f>
        <v>B</v>
      </c>
      <c r="L1082" t="str">
        <f>VLOOKUP(B1082,'Customers (2)'!$A$1:$F$2501,6,0)</f>
        <v>Middle</v>
      </c>
      <c r="M1082" t="str">
        <f t="shared" si="67"/>
        <v>October</v>
      </c>
      <c r="N1082" t="str">
        <f t="shared" si="68"/>
        <v>Friday</v>
      </c>
      <c r="O1082" t="str">
        <f t="shared" si="69"/>
        <v>00:00:00</v>
      </c>
      <c r="P1082">
        <f t="shared" si="70"/>
        <v>0</v>
      </c>
      <c r="Q1082" t="str">
        <f>VLOOKUP(B1082,'Analysis 1.3'!$AA$1:$AF$1454,5,FALSE)</f>
        <v>Repeat</v>
      </c>
      <c r="R1082" t="str">
        <f>VLOOKUP(B1082,'Analysis 1.3'!$AA$1:$AF$1454,6,FALSE)</f>
        <v>Passive</v>
      </c>
      <c r="S1082">
        <f>VLOOKUP(B1082,'Analysis 1.3'!$AA$1:$AF$1454,4,FALSE)</f>
        <v>86.981944444443798</v>
      </c>
    </row>
    <row r="1083" spans="1:19" x14ac:dyDescent="0.3">
      <c r="A1083">
        <v>1243807</v>
      </c>
      <c r="B1083">
        <v>869</v>
      </c>
      <c r="C1083" s="1" t="s">
        <v>104</v>
      </c>
      <c r="D1083" s="3">
        <v>45099.058333333334</v>
      </c>
      <c r="E1083" t="s">
        <v>98</v>
      </c>
      <c r="F1083" t="s">
        <v>78</v>
      </c>
      <c r="G1083">
        <v>5634</v>
      </c>
      <c r="H1083" t="str">
        <f>VLOOKUP(B1083,'Customers (2)'!$A$1:$F$2501,2,0)</f>
        <v>Austria</v>
      </c>
      <c r="I1083" t="str">
        <f>VLOOKUP(B1083,'Customers (2)'!$A$1:$F$2501,3,0)</f>
        <v>F</v>
      </c>
      <c r="J1083">
        <f>VLOOKUP(B1083,'Customers (2)'!$A$1:$F$2501,4,0)</f>
        <v>56</v>
      </c>
      <c r="K1083" t="str">
        <f>VLOOKUP(B1083,'Customers (2)'!$A$1:$F$2501,5,0)</f>
        <v>B</v>
      </c>
      <c r="L1083" t="str">
        <f>VLOOKUP(B1083,'Customers (2)'!$A$1:$F$2501,6,0)</f>
        <v>Middle</v>
      </c>
      <c r="M1083" t="str">
        <f t="shared" si="67"/>
        <v>June</v>
      </c>
      <c r="N1083" t="str">
        <f t="shared" si="68"/>
        <v>Thursday</v>
      </c>
      <c r="O1083" t="str">
        <f t="shared" si="69"/>
        <v>01:24:00</v>
      </c>
      <c r="P1083">
        <f t="shared" si="70"/>
        <v>1</v>
      </c>
      <c r="Q1083" t="str">
        <f>VLOOKUP(B1083,'Analysis 1.3'!$AA$1:$AF$1454,5,FALSE)</f>
        <v>Repeat</v>
      </c>
      <c r="R1083" t="str">
        <f>VLOOKUP(B1083,'Analysis 1.3'!$AA$1:$AF$1454,6,FALSE)</f>
        <v>Passive</v>
      </c>
      <c r="S1083">
        <f>VLOOKUP(B1083,'Analysis 1.3'!$AA$1:$AF$1454,4,FALSE)</f>
        <v>86.981944444443798</v>
      </c>
    </row>
    <row r="1084" spans="1:19" x14ac:dyDescent="0.3">
      <c r="A1084">
        <v>424517</v>
      </c>
      <c r="B1084">
        <v>870</v>
      </c>
      <c r="C1084" s="1" t="s">
        <v>113</v>
      </c>
      <c r="D1084" s="2">
        <v>44934.026388888888</v>
      </c>
      <c r="E1084" t="s">
        <v>97</v>
      </c>
      <c r="F1084" t="s">
        <v>43</v>
      </c>
      <c r="G1084">
        <v>2515</v>
      </c>
      <c r="H1084" t="str">
        <f>VLOOKUP(B1084,'Customers (2)'!$A$1:$F$2501,2,0)</f>
        <v>India</v>
      </c>
      <c r="I1084" t="str">
        <f>VLOOKUP(B1084,'Customers (2)'!$A$1:$F$2501,3,0)</f>
        <v>M</v>
      </c>
      <c r="J1084">
        <f>VLOOKUP(B1084,'Customers (2)'!$A$1:$F$2501,4,0)</f>
        <v>65</v>
      </c>
      <c r="K1084" t="str">
        <f>VLOOKUP(B1084,'Customers (2)'!$A$1:$F$2501,5,0)</f>
        <v>B</v>
      </c>
      <c r="L1084" t="str">
        <f>VLOOKUP(B1084,'Customers (2)'!$A$1:$F$2501,6,0)</f>
        <v>Senior</v>
      </c>
      <c r="M1084" t="str">
        <f t="shared" si="67"/>
        <v>January</v>
      </c>
      <c r="N1084" t="str">
        <f t="shared" si="68"/>
        <v>Sunday</v>
      </c>
      <c r="O1084" t="str">
        <f t="shared" si="69"/>
        <v>00:38:00</v>
      </c>
      <c r="P1084">
        <f t="shared" si="70"/>
        <v>0</v>
      </c>
      <c r="Q1084" t="str">
        <f>VLOOKUP(B1084,'Analysis 1.3'!$AA$1:$AF$1454,5,FALSE)</f>
        <v>Repeat</v>
      </c>
      <c r="R1084" t="str">
        <f>VLOOKUP(B1084,'Analysis 1.3'!$AA$1:$AF$1454,6,FALSE)</f>
        <v>Lost</v>
      </c>
      <c r="S1084">
        <f>VLOOKUP(B1084,'Analysis 1.3'!$AA$1:$AF$1454,4,FALSE)</f>
        <v>334.94861111111095</v>
      </c>
    </row>
    <row r="1085" spans="1:19" x14ac:dyDescent="0.3">
      <c r="A1085">
        <v>1218457</v>
      </c>
      <c r="B1085">
        <v>870</v>
      </c>
      <c r="C1085" s="1" t="s">
        <v>113</v>
      </c>
      <c r="D1085" s="3">
        <v>44957.033333333333</v>
      </c>
      <c r="E1085" t="s">
        <v>97</v>
      </c>
      <c r="F1085" t="s">
        <v>23</v>
      </c>
      <c r="G1085">
        <v>7602</v>
      </c>
      <c r="H1085" t="str">
        <f>VLOOKUP(B1085,'Customers (2)'!$A$1:$F$2501,2,0)</f>
        <v>India</v>
      </c>
      <c r="I1085" t="str">
        <f>VLOOKUP(B1085,'Customers (2)'!$A$1:$F$2501,3,0)</f>
        <v>M</v>
      </c>
      <c r="J1085">
        <f>VLOOKUP(B1085,'Customers (2)'!$A$1:$F$2501,4,0)</f>
        <v>65</v>
      </c>
      <c r="K1085" t="str">
        <f>VLOOKUP(B1085,'Customers (2)'!$A$1:$F$2501,5,0)</f>
        <v>B</v>
      </c>
      <c r="L1085" t="str">
        <f>VLOOKUP(B1085,'Customers (2)'!$A$1:$F$2501,6,0)</f>
        <v>Senior</v>
      </c>
      <c r="M1085" t="str">
        <f t="shared" si="67"/>
        <v>January</v>
      </c>
      <c r="N1085" t="str">
        <f t="shared" si="68"/>
        <v>Tuesday</v>
      </c>
      <c r="O1085" t="str">
        <f t="shared" si="69"/>
        <v>00:48:00</v>
      </c>
      <c r="P1085">
        <f t="shared" si="70"/>
        <v>0</v>
      </c>
      <c r="Q1085" t="str">
        <f>VLOOKUP(B1085,'Analysis 1.3'!$AA$1:$AF$1454,5,FALSE)</f>
        <v>Repeat</v>
      </c>
      <c r="R1085" t="str">
        <f>VLOOKUP(B1085,'Analysis 1.3'!$AA$1:$AF$1454,6,FALSE)</f>
        <v>Lost</v>
      </c>
      <c r="S1085">
        <f>VLOOKUP(B1085,'Analysis 1.3'!$AA$1:$AF$1454,4,FALSE)</f>
        <v>334.94861111111095</v>
      </c>
    </row>
    <row r="1086" spans="1:19" x14ac:dyDescent="0.3">
      <c r="A1086">
        <v>41478</v>
      </c>
      <c r="B1086">
        <v>871</v>
      </c>
      <c r="C1086" s="1" t="s">
        <v>107</v>
      </c>
      <c r="D1086" s="2">
        <v>45058.015277777777</v>
      </c>
      <c r="E1086" t="s">
        <v>98</v>
      </c>
      <c r="F1086" t="s">
        <v>48</v>
      </c>
      <c r="G1086">
        <v>2454</v>
      </c>
      <c r="H1086" t="str">
        <f>VLOOKUP(B1086,'Customers (2)'!$A$1:$F$2501,2,0)</f>
        <v>Italy</v>
      </c>
      <c r="I1086" t="str">
        <f>VLOOKUP(B1086,'Customers (2)'!$A$1:$F$2501,3,0)</f>
        <v>F</v>
      </c>
      <c r="J1086">
        <f>VLOOKUP(B1086,'Customers (2)'!$A$1:$F$2501,4,0)</f>
        <v>76</v>
      </c>
      <c r="K1086" t="str">
        <f>VLOOKUP(B1086,'Customers (2)'!$A$1:$F$2501,5,0)</f>
        <v>B</v>
      </c>
      <c r="L1086" t="str">
        <f>VLOOKUP(B1086,'Customers (2)'!$A$1:$F$2501,6,0)</f>
        <v>Senior</v>
      </c>
      <c r="M1086" t="str">
        <f t="shared" si="67"/>
        <v>May</v>
      </c>
      <c r="N1086" t="str">
        <f t="shared" si="68"/>
        <v>Friday</v>
      </c>
      <c r="O1086" t="str">
        <f t="shared" si="69"/>
        <v>00:22:00</v>
      </c>
      <c r="P1086">
        <f t="shared" si="70"/>
        <v>0</v>
      </c>
      <c r="Q1086" t="str">
        <f>VLOOKUP(B1086,'Analysis 1.3'!$AA$1:$AF$1454,5,FALSE)</f>
        <v>Repeat</v>
      </c>
      <c r="R1086" t="str">
        <f>VLOOKUP(B1086,'Analysis 1.3'!$AA$1:$AF$1454,6,FALSE)</f>
        <v>Lost</v>
      </c>
      <c r="S1086">
        <f>VLOOKUP(B1086,'Analysis 1.3'!$AA$1:$AF$1454,4,FALSE)</f>
        <v>188.9645833333343</v>
      </c>
    </row>
    <row r="1087" spans="1:19" x14ac:dyDescent="0.3">
      <c r="A1087">
        <v>1543232</v>
      </c>
      <c r="B1087">
        <v>871</v>
      </c>
      <c r="C1087" s="1" t="s">
        <v>107</v>
      </c>
      <c r="D1087" s="3">
        <v>45103.017361111109</v>
      </c>
      <c r="E1087" t="s">
        <v>98</v>
      </c>
      <c r="F1087" t="s">
        <v>33</v>
      </c>
      <c r="G1087">
        <v>2237</v>
      </c>
      <c r="H1087" t="str">
        <f>VLOOKUP(B1087,'Customers (2)'!$A$1:$F$2501,2,0)</f>
        <v>Italy</v>
      </c>
      <c r="I1087" t="str">
        <f>VLOOKUP(B1087,'Customers (2)'!$A$1:$F$2501,3,0)</f>
        <v>F</v>
      </c>
      <c r="J1087">
        <f>VLOOKUP(B1087,'Customers (2)'!$A$1:$F$2501,4,0)</f>
        <v>76</v>
      </c>
      <c r="K1087" t="str">
        <f>VLOOKUP(B1087,'Customers (2)'!$A$1:$F$2501,5,0)</f>
        <v>B</v>
      </c>
      <c r="L1087" t="str">
        <f>VLOOKUP(B1087,'Customers (2)'!$A$1:$F$2501,6,0)</f>
        <v>Senior</v>
      </c>
      <c r="M1087" t="str">
        <f t="shared" si="67"/>
        <v>June</v>
      </c>
      <c r="N1087" t="str">
        <f t="shared" si="68"/>
        <v>Monday</v>
      </c>
      <c r="O1087" t="str">
        <f t="shared" si="69"/>
        <v>00:25:00</v>
      </c>
      <c r="P1087">
        <f t="shared" si="70"/>
        <v>0</v>
      </c>
      <c r="Q1087" t="str">
        <f>VLOOKUP(B1087,'Analysis 1.3'!$AA$1:$AF$1454,5,FALSE)</f>
        <v>Repeat</v>
      </c>
      <c r="R1087" t="str">
        <f>VLOOKUP(B1087,'Analysis 1.3'!$AA$1:$AF$1454,6,FALSE)</f>
        <v>Lost</v>
      </c>
      <c r="S1087">
        <f>VLOOKUP(B1087,'Analysis 1.3'!$AA$1:$AF$1454,4,FALSE)</f>
        <v>188.9645833333343</v>
      </c>
    </row>
    <row r="1088" spans="1:19" x14ac:dyDescent="0.3">
      <c r="A1088">
        <v>862868</v>
      </c>
      <c r="B1088">
        <v>872</v>
      </c>
      <c r="C1088" s="1" t="s">
        <v>100</v>
      </c>
      <c r="D1088" s="3">
        <v>45094.972222222219</v>
      </c>
      <c r="E1088" t="s">
        <v>97</v>
      </c>
      <c r="F1088" t="s">
        <v>43</v>
      </c>
      <c r="G1088">
        <v>735</v>
      </c>
      <c r="H1088" t="str">
        <f>VLOOKUP(B1088,'Customers (2)'!$A$1:$F$2501,2,0)</f>
        <v>France</v>
      </c>
      <c r="I1088" t="str">
        <f>VLOOKUP(B1088,'Customers (2)'!$A$1:$F$2501,3,0)</f>
        <v>F</v>
      </c>
      <c r="J1088">
        <f>VLOOKUP(B1088,'Customers (2)'!$A$1:$F$2501,4,0)</f>
        <v>20</v>
      </c>
      <c r="K1088" t="str">
        <f>VLOOKUP(B1088,'Customers (2)'!$A$1:$F$2501,5,0)</f>
        <v>B</v>
      </c>
      <c r="L1088" t="str">
        <f>VLOOKUP(B1088,'Customers (2)'!$A$1:$F$2501,6,0)</f>
        <v>Young</v>
      </c>
      <c r="M1088" t="str">
        <f t="shared" si="67"/>
        <v>June</v>
      </c>
      <c r="N1088" t="str">
        <f t="shared" si="68"/>
        <v>Saturday</v>
      </c>
      <c r="O1088" t="str">
        <f t="shared" si="69"/>
        <v>23:20:00</v>
      </c>
      <c r="P1088">
        <f t="shared" si="70"/>
        <v>23</v>
      </c>
      <c r="Q1088" t="str">
        <f>VLOOKUP(B1088,'Analysis 1.3'!$AA$1:$AF$1454,5,FALSE)</f>
        <v>One time</v>
      </c>
      <c r="R1088" t="str">
        <f>VLOOKUP(B1088,'Analysis 1.3'!$AA$1:$AF$1454,6,FALSE)</f>
        <v>Lost</v>
      </c>
      <c r="S1088">
        <f>VLOOKUP(B1088,'Analysis 1.3'!$AA$1:$AF$1454,4,FALSE)</f>
        <v>197.00972222222481</v>
      </c>
    </row>
    <row r="1089" spans="1:19" x14ac:dyDescent="0.3">
      <c r="A1089">
        <v>1180153</v>
      </c>
      <c r="B1089">
        <v>873</v>
      </c>
      <c r="C1089" s="1" t="s">
        <v>102</v>
      </c>
      <c r="D1089" s="3">
        <v>45221.020138888889</v>
      </c>
      <c r="E1089" t="s">
        <v>96</v>
      </c>
      <c r="F1089" t="s">
        <v>5</v>
      </c>
      <c r="G1089">
        <v>3374</v>
      </c>
      <c r="H1089" t="str">
        <f>VLOOKUP(B1089,'Customers (2)'!$A$1:$F$2501,2,0)</f>
        <v>Finland</v>
      </c>
      <c r="I1089" t="str">
        <f>VLOOKUP(B1089,'Customers (2)'!$A$1:$F$2501,3,0)</f>
        <v>M</v>
      </c>
      <c r="J1089">
        <f>VLOOKUP(B1089,'Customers (2)'!$A$1:$F$2501,4,0)</f>
        <v>75</v>
      </c>
      <c r="K1089" t="str">
        <f>VLOOKUP(B1089,'Customers (2)'!$A$1:$F$2501,5,0)</f>
        <v>B</v>
      </c>
      <c r="L1089" t="str">
        <f>VLOOKUP(B1089,'Customers (2)'!$A$1:$F$2501,6,0)</f>
        <v>Senior</v>
      </c>
      <c r="M1089" t="str">
        <f t="shared" si="67"/>
        <v>October</v>
      </c>
      <c r="N1089" t="str">
        <f t="shared" si="68"/>
        <v>Sunday</v>
      </c>
      <c r="O1089" t="str">
        <f t="shared" si="69"/>
        <v>00:29:00</v>
      </c>
      <c r="P1089">
        <f t="shared" si="70"/>
        <v>0</v>
      </c>
      <c r="Q1089" t="str">
        <f>VLOOKUP(B1089,'Analysis 1.3'!$AA$1:$AF$1454,5,FALSE)</f>
        <v>One time</v>
      </c>
      <c r="R1089" t="str">
        <f>VLOOKUP(B1089,'Analysis 1.3'!$AA$1:$AF$1454,6,FALSE)</f>
        <v>Recent</v>
      </c>
      <c r="S1089">
        <f>VLOOKUP(B1089,'Analysis 1.3'!$AA$1:$AF$1454,4,FALSE)</f>
        <v>70.961805555554747</v>
      </c>
    </row>
    <row r="1090" spans="1:19" x14ac:dyDescent="0.3">
      <c r="A1090">
        <v>1102591</v>
      </c>
      <c r="B1090">
        <v>874</v>
      </c>
      <c r="C1090" s="1" t="s">
        <v>99</v>
      </c>
      <c r="D1090" s="3">
        <v>45170.597222222219</v>
      </c>
      <c r="E1090" t="s">
        <v>97</v>
      </c>
      <c r="F1090" t="s">
        <v>29</v>
      </c>
      <c r="G1090">
        <v>8227</v>
      </c>
      <c r="H1090" t="str">
        <f>VLOOKUP(B1090,'Customers (2)'!$A$1:$F$2501,2,0)</f>
        <v>USA</v>
      </c>
      <c r="I1090" t="str">
        <f>VLOOKUP(B1090,'Customers (2)'!$A$1:$F$2501,3,0)</f>
        <v>F</v>
      </c>
      <c r="J1090">
        <f>VLOOKUP(B1090,'Customers (2)'!$A$1:$F$2501,4,0)</f>
        <v>40</v>
      </c>
      <c r="K1090" t="str">
        <f>VLOOKUP(B1090,'Customers (2)'!$A$1:$F$2501,5,0)</f>
        <v>B</v>
      </c>
      <c r="L1090" t="str">
        <f>VLOOKUP(B1090,'Customers (2)'!$A$1:$F$2501,6,0)</f>
        <v>Middle</v>
      </c>
      <c r="M1090" t="str">
        <f t="shared" si="67"/>
        <v>September</v>
      </c>
      <c r="N1090" t="str">
        <f t="shared" si="68"/>
        <v>Friday</v>
      </c>
      <c r="O1090" t="str">
        <f t="shared" si="69"/>
        <v>14:20:00</v>
      </c>
      <c r="P1090">
        <f t="shared" si="70"/>
        <v>14</v>
      </c>
      <c r="Q1090" t="str">
        <f>VLOOKUP(B1090,'Analysis 1.3'!$AA$1:$AF$1454,5,FALSE)</f>
        <v>One time</v>
      </c>
      <c r="R1090" t="str">
        <f>VLOOKUP(B1090,'Analysis 1.3'!$AA$1:$AF$1454,6,FALSE)</f>
        <v>Passive</v>
      </c>
      <c r="S1090">
        <f>VLOOKUP(B1090,'Analysis 1.3'!$AA$1:$AF$1454,4,FALSE)</f>
        <v>121.38472222222481</v>
      </c>
    </row>
    <row r="1091" spans="1:19" x14ac:dyDescent="0.3">
      <c r="A1091">
        <v>25923</v>
      </c>
      <c r="B1091">
        <v>875</v>
      </c>
      <c r="C1091" s="1" t="s">
        <v>99</v>
      </c>
      <c r="D1091" s="2">
        <v>45226.046527777777</v>
      </c>
      <c r="E1091" t="s">
        <v>97</v>
      </c>
      <c r="F1091" t="s">
        <v>35</v>
      </c>
      <c r="G1091">
        <v>8826</v>
      </c>
      <c r="H1091" t="str">
        <f>VLOOKUP(B1091,'Customers (2)'!$A$1:$F$2501,2,0)</f>
        <v>USA</v>
      </c>
      <c r="I1091" t="str">
        <f>VLOOKUP(B1091,'Customers (2)'!$A$1:$F$2501,3,0)</f>
        <v>M</v>
      </c>
      <c r="J1091">
        <f>VLOOKUP(B1091,'Customers (2)'!$A$1:$F$2501,4,0)</f>
        <v>54</v>
      </c>
      <c r="K1091" t="str">
        <f>VLOOKUP(B1091,'Customers (2)'!$A$1:$F$2501,5,0)</f>
        <v>B</v>
      </c>
      <c r="L1091" t="str">
        <f>VLOOKUP(B1091,'Customers (2)'!$A$1:$F$2501,6,0)</f>
        <v>Middle</v>
      </c>
      <c r="M1091" t="str">
        <f t="shared" ref="M1091:M1154" si="71">TEXT(D1091,"MMMM")</f>
        <v>October</v>
      </c>
      <c r="N1091" t="str">
        <f t="shared" ref="N1091:N1154" si="72">TEXT(D1091,"dddd")</f>
        <v>Friday</v>
      </c>
      <c r="O1091" t="str">
        <f t="shared" ref="O1091:O1154" si="73">TEXT(D1091,"HH:mm:ss")</f>
        <v>01:07:00</v>
      </c>
      <c r="P1091">
        <f t="shared" ref="P1091:P1154" si="74">HOUR(D1091)</f>
        <v>1</v>
      </c>
      <c r="Q1091" t="str">
        <f>VLOOKUP(B1091,'Analysis 1.3'!$AA$1:$AF$1454,5,FALSE)</f>
        <v>One time</v>
      </c>
      <c r="R1091" t="str">
        <f>VLOOKUP(B1091,'Analysis 1.3'!$AA$1:$AF$1454,6,FALSE)</f>
        <v>Recent</v>
      </c>
      <c r="S1091">
        <f>VLOOKUP(B1091,'Analysis 1.3'!$AA$1:$AF$1454,4,FALSE)</f>
        <v>65.935416666667152</v>
      </c>
    </row>
    <row r="1092" spans="1:19" x14ac:dyDescent="0.3">
      <c r="A1092">
        <v>638603</v>
      </c>
      <c r="B1092">
        <v>876</v>
      </c>
      <c r="C1092" s="1" t="s">
        <v>99</v>
      </c>
      <c r="D1092" s="2">
        <v>45074.079861111109</v>
      </c>
      <c r="E1092" t="s">
        <v>97</v>
      </c>
      <c r="F1092" t="s">
        <v>33</v>
      </c>
      <c r="G1092">
        <v>4319</v>
      </c>
      <c r="H1092" t="str">
        <f>VLOOKUP(B1092,'Customers (2)'!$A$1:$F$2501,2,0)</f>
        <v>USA</v>
      </c>
      <c r="I1092" t="str">
        <f>VLOOKUP(B1092,'Customers (2)'!$A$1:$F$2501,3,0)</f>
        <v>M</v>
      </c>
      <c r="J1092">
        <f>VLOOKUP(B1092,'Customers (2)'!$A$1:$F$2501,4,0)</f>
        <v>76</v>
      </c>
      <c r="K1092" t="str">
        <f>VLOOKUP(B1092,'Customers (2)'!$A$1:$F$2501,5,0)</f>
        <v>B</v>
      </c>
      <c r="L1092" t="str">
        <f>VLOOKUP(B1092,'Customers (2)'!$A$1:$F$2501,6,0)</f>
        <v>Senior</v>
      </c>
      <c r="M1092" t="str">
        <f t="shared" si="71"/>
        <v>May</v>
      </c>
      <c r="N1092" t="str">
        <f t="shared" si="72"/>
        <v>Sunday</v>
      </c>
      <c r="O1092" t="str">
        <f t="shared" si="73"/>
        <v>01:55:00</v>
      </c>
      <c r="P1092">
        <f t="shared" si="74"/>
        <v>1</v>
      </c>
      <c r="Q1092" t="str">
        <f>VLOOKUP(B1092,'Analysis 1.3'!$AA$1:$AF$1454,5,FALSE)</f>
        <v>One time</v>
      </c>
      <c r="R1092" t="str">
        <f>VLOOKUP(B1092,'Analysis 1.3'!$AA$1:$AF$1454,6,FALSE)</f>
        <v>Lost</v>
      </c>
      <c r="S1092">
        <f>VLOOKUP(B1092,'Analysis 1.3'!$AA$1:$AF$1454,4,FALSE)</f>
        <v>217.9020833333343</v>
      </c>
    </row>
    <row r="1093" spans="1:19" x14ac:dyDescent="0.3">
      <c r="A1093">
        <v>187527</v>
      </c>
      <c r="B1093">
        <v>877</v>
      </c>
      <c r="C1093" s="1" t="s">
        <v>113</v>
      </c>
      <c r="D1093" s="2">
        <v>45023.056944444441</v>
      </c>
      <c r="E1093" t="s">
        <v>191</v>
      </c>
      <c r="F1093" t="s">
        <v>38</v>
      </c>
      <c r="G1093">
        <v>6774</v>
      </c>
      <c r="H1093" t="str">
        <f>VLOOKUP(B1093,'Customers (2)'!$A$1:$F$2501,2,0)</f>
        <v>India</v>
      </c>
      <c r="I1093" t="str">
        <f>VLOOKUP(B1093,'Customers (2)'!$A$1:$F$2501,3,0)</f>
        <v>M</v>
      </c>
      <c r="J1093">
        <f>VLOOKUP(B1093,'Customers (2)'!$A$1:$F$2501,4,0)</f>
        <v>78</v>
      </c>
      <c r="K1093" t="str">
        <f>VLOOKUP(B1093,'Customers (2)'!$A$1:$F$2501,5,0)</f>
        <v>B</v>
      </c>
      <c r="L1093" t="str">
        <f>VLOOKUP(B1093,'Customers (2)'!$A$1:$F$2501,6,0)</f>
        <v>Senior</v>
      </c>
      <c r="M1093" t="str">
        <f t="shared" si="71"/>
        <v>April</v>
      </c>
      <c r="N1093" t="str">
        <f t="shared" si="72"/>
        <v>Friday</v>
      </c>
      <c r="O1093" t="str">
        <f t="shared" si="73"/>
        <v>01:22:00</v>
      </c>
      <c r="P1093">
        <f t="shared" si="74"/>
        <v>1</v>
      </c>
      <c r="Q1093" t="str">
        <f>VLOOKUP(B1093,'Analysis 1.3'!$AA$1:$AF$1454,5,FALSE)</f>
        <v>One time</v>
      </c>
      <c r="R1093" t="str">
        <f>VLOOKUP(B1093,'Analysis 1.3'!$AA$1:$AF$1454,6,FALSE)</f>
        <v>Lost</v>
      </c>
      <c r="S1093">
        <f>VLOOKUP(B1093,'Analysis 1.3'!$AA$1:$AF$1454,4,FALSE)</f>
        <v>268.92500000000291</v>
      </c>
    </row>
    <row r="1094" spans="1:19" x14ac:dyDescent="0.3">
      <c r="A1094">
        <v>471801</v>
      </c>
      <c r="B1094">
        <v>878</v>
      </c>
      <c r="C1094" s="1" t="s">
        <v>113</v>
      </c>
      <c r="D1094" s="2">
        <v>44945.05972222222</v>
      </c>
      <c r="E1094" t="s">
        <v>98</v>
      </c>
      <c r="F1094" t="s">
        <v>43</v>
      </c>
      <c r="G1094">
        <v>1740</v>
      </c>
      <c r="H1094" t="str">
        <f>VLOOKUP(B1094,'Customers (2)'!$A$1:$F$2501,2,0)</f>
        <v>India</v>
      </c>
      <c r="I1094" t="str">
        <f>VLOOKUP(B1094,'Customers (2)'!$A$1:$F$2501,3,0)</f>
        <v>F</v>
      </c>
      <c r="J1094">
        <f>VLOOKUP(B1094,'Customers (2)'!$A$1:$F$2501,4,0)</f>
        <v>45</v>
      </c>
      <c r="K1094" t="str">
        <f>VLOOKUP(B1094,'Customers (2)'!$A$1:$F$2501,5,0)</f>
        <v>B</v>
      </c>
      <c r="L1094" t="str">
        <f>VLOOKUP(B1094,'Customers (2)'!$A$1:$F$2501,6,0)</f>
        <v>Middle</v>
      </c>
      <c r="M1094" t="str">
        <f t="shared" si="71"/>
        <v>January</v>
      </c>
      <c r="N1094" t="str">
        <f t="shared" si="72"/>
        <v>Thursday</v>
      </c>
      <c r="O1094" t="str">
        <f t="shared" si="73"/>
        <v>01:26:00</v>
      </c>
      <c r="P1094">
        <f t="shared" si="74"/>
        <v>1</v>
      </c>
      <c r="Q1094" t="str">
        <f>VLOOKUP(B1094,'Analysis 1.3'!$AA$1:$AF$1454,5,FALSE)</f>
        <v>One time</v>
      </c>
      <c r="R1094" t="str">
        <f>VLOOKUP(B1094,'Analysis 1.3'!$AA$1:$AF$1454,6,FALSE)</f>
        <v>Lost</v>
      </c>
      <c r="S1094">
        <f>VLOOKUP(B1094,'Analysis 1.3'!$AA$1:$AF$1454,4,FALSE)</f>
        <v>346.92222222222335</v>
      </c>
    </row>
    <row r="1095" spans="1:19" x14ac:dyDescent="0.3">
      <c r="A1095">
        <v>373284</v>
      </c>
      <c r="B1095">
        <v>879</v>
      </c>
      <c r="C1095" s="1" t="s">
        <v>99</v>
      </c>
      <c r="D1095" s="2">
        <v>44950.95208333333</v>
      </c>
      <c r="E1095" t="s">
        <v>98</v>
      </c>
      <c r="F1095" t="s">
        <v>44</v>
      </c>
      <c r="G1095">
        <v>4368</v>
      </c>
      <c r="H1095" t="str">
        <f>VLOOKUP(B1095,'Customers (2)'!$A$1:$F$2501,2,0)</f>
        <v>USA</v>
      </c>
      <c r="I1095" t="str">
        <f>VLOOKUP(B1095,'Customers (2)'!$A$1:$F$2501,3,0)</f>
        <v>F</v>
      </c>
      <c r="J1095">
        <f>VLOOKUP(B1095,'Customers (2)'!$A$1:$F$2501,4,0)</f>
        <v>70</v>
      </c>
      <c r="K1095" t="str">
        <f>VLOOKUP(B1095,'Customers (2)'!$A$1:$F$2501,5,0)</f>
        <v>B</v>
      </c>
      <c r="L1095" t="str">
        <f>VLOOKUP(B1095,'Customers (2)'!$A$1:$F$2501,6,0)</f>
        <v>Senior</v>
      </c>
      <c r="M1095" t="str">
        <f t="shared" si="71"/>
        <v>January</v>
      </c>
      <c r="N1095" t="str">
        <f t="shared" si="72"/>
        <v>Tuesday</v>
      </c>
      <c r="O1095" t="str">
        <f t="shared" si="73"/>
        <v>22:51:00</v>
      </c>
      <c r="P1095">
        <f t="shared" si="74"/>
        <v>22</v>
      </c>
      <c r="Q1095" t="str">
        <f>VLOOKUP(B1095,'Analysis 1.3'!$AA$1:$AF$1454,5,FALSE)</f>
        <v>Repeat</v>
      </c>
      <c r="R1095" t="str">
        <f>VLOOKUP(B1095,'Analysis 1.3'!$AA$1:$AF$1454,6,FALSE)</f>
        <v>Passive</v>
      </c>
      <c r="S1095">
        <f>VLOOKUP(B1095,'Analysis 1.3'!$AA$1:$AF$1454,4,FALSE)</f>
        <v>94.90486111111386</v>
      </c>
    </row>
    <row r="1096" spans="1:19" x14ac:dyDescent="0.3">
      <c r="A1096">
        <v>741193</v>
      </c>
      <c r="B1096">
        <v>879</v>
      </c>
      <c r="C1096" s="1" t="s">
        <v>99</v>
      </c>
      <c r="D1096" s="3">
        <v>45097.001388888886</v>
      </c>
      <c r="E1096" t="s">
        <v>97</v>
      </c>
      <c r="F1096" t="s">
        <v>86</v>
      </c>
      <c r="G1096">
        <v>4307</v>
      </c>
      <c r="H1096" t="str">
        <f>VLOOKUP(B1096,'Customers (2)'!$A$1:$F$2501,2,0)</f>
        <v>USA</v>
      </c>
      <c r="I1096" t="str">
        <f>VLOOKUP(B1096,'Customers (2)'!$A$1:$F$2501,3,0)</f>
        <v>F</v>
      </c>
      <c r="J1096">
        <f>VLOOKUP(B1096,'Customers (2)'!$A$1:$F$2501,4,0)</f>
        <v>70</v>
      </c>
      <c r="K1096" t="str">
        <f>VLOOKUP(B1096,'Customers (2)'!$A$1:$F$2501,5,0)</f>
        <v>B</v>
      </c>
      <c r="L1096" t="str">
        <f>VLOOKUP(B1096,'Customers (2)'!$A$1:$F$2501,6,0)</f>
        <v>Senior</v>
      </c>
      <c r="M1096" t="str">
        <f t="shared" si="71"/>
        <v>June</v>
      </c>
      <c r="N1096" t="str">
        <f t="shared" si="72"/>
        <v>Tuesday</v>
      </c>
      <c r="O1096" t="str">
        <f t="shared" si="73"/>
        <v>00:02:00</v>
      </c>
      <c r="P1096">
        <f t="shared" si="74"/>
        <v>0</v>
      </c>
      <c r="Q1096" t="str">
        <f>VLOOKUP(B1096,'Analysis 1.3'!$AA$1:$AF$1454,5,FALSE)</f>
        <v>Repeat</v>
      </c>
      <c r="R1096" t="str">
        <f>VLOOKUP(B1096,'Analysis 1.3'!$AA$1:$AF$1454,6,FALSE)</f>
        <v>Passive</v>
      </c>
      <c r="S1096">
        <f>VLOOKUP(B1096,'Analysis 1.3'!$AA$1:$AF$1454,4,FALSE)</f>
        <v>94.90486111111386</v>
      </c>
    </row>
    <row r="1097" spans="1:19" x14ac:dyDescent="0.3">
      <c r="A1097">
        <v>890131</v>
      </c>
      <c r="B1097">
        <v>879</v>
      </c>
      <c r="C1097" s="1" t="s">
        <v>99</v>
      </c>
      <c r="D1097" s="3">
        <v>45197.07708333333</v>
      </c>
      <c r="E1097" t="s">
        <v>98</v>
      </c>
      <c r="F1097" t="s">
        <v>43</v>
      </c>
      <c r="G1097">
        <v>3832</v>
      </c>
      <c r="H1097" t="str">
        <f>VLOOKUP(B1097,'Customers (2)'!$A$1:$F$2501,2,0)</f>
        <v>USA</v>
      </c>
      <c r="I1097" t="str">
        <f>VLOOKUP(B1097,'Customers (2)'!$A$1:$F$2501,3,0)</f>
        <v>F</v>
      </c>
      <c r="J1097">
        <f>VLOOKUP(B1097,'Customers (2)'!$A$1:$F$2501,4,0)</f>
        <v>70</v>
      </c>
      <c r="K1097" t="str">
        <f>VLOOKUP(B1097,'Customers (2)'!$A$1:$F$2501,5,0)</f>
        <v>B</v>
      </c>
      <c r="L1097" t="str">
        <f>VLOOKUP(B1097,'Customers (2)'!$A$1:$F$2501,6,0)</f>
        <v>Senior</v>
      </c>
      <c r="M1097" t="str">
        <f t="shared" si="71"/>
        <v>September</v>
      </c>
      <c r="N1097" t="str">
        <f t="shared" si="72"/>
        <v>Thursday</v>
      </c>
      <c r="O1097" t="str">
        <f t="shared" si="73"/>
        <v>01:51:00</v>
      </c>
      <c r="P1097">
        <f t="shared" si="74"/>
        <v>1</v>
      </c>
      <c r="Q1097" t="str">
        <f>VLOOKUP(B1097,'Analysis 1.3'!$AA$1:$AF$1454,5,FALSE)</f>
        <v>Repeat</v>
      </c>
      <c r="R1097" t="str">
        <f>VLOOKUP(B1097,'Analysis 1.3'!$AA$1:$AF$1454,6,FALSE)</f>
        <v>Passive</v>
      </c>
      <c r="S1097">
        <f>VLOOKUP(B1097,'Analysis 1.3'!$AA$1:$AF$1454,4,FALSE)</f>
        <v>94.90486111111386</v>
      </c>
    </row>
    <row r="1098" spans="1:19" x14ac:dyDescent="0.3">
      <c r="A1098">
        <v>441310</v>
      </c>
      <c r="B1098">
        <v>880</v>
      </c>
      <c r="C1098" s="1" t="s">
        <v>113</v>
      </c>
      <c r="D1098" s="2">
        <v>45258.978472222225</v>
      </c>
      <c r="E1098" t="s">
        <v>98</v>
      </c>
      <c r="F1098" t="s">
        <v>41</v>
      </c>
      <c r="G1098">
        <v>3544</v>
      </c>
      <c r="H1098" t="str">
        <f>VLOOKUP(B1098,'Customers (2)'!$A$1:$F$2501,2,0)</f>
        <v>India</v>
      </c>
      <c r="I1098" t="str">
        <f>VLOOKUP(B1098,'Customers (2)'!$A$1:$F$2501,3,0)</f>
        <v>M</v>
      </c>
      <c r="J1098">
        <f>VLOOKUP(B1098,'Customers (2)'!$A$1:$F$2501,4,0)</f>
        <v>44</v>
      </c>
      <c r="K1098" t="str">
        <f>VLOOKUP(B1098,'Customers (2)'!$A$1:$F$2501,5,0)</f>
        <v>B</v>
      </c>
      <c r="L1098" t="str">
        <f>VLOOKUP(B1098,'Customers (2)'!$A$1:$F$2501,6,0)</f>
        <v>Middle</v>
      </c>
      <c r="M1098" t="str">
        <f t="shared" si="71"/>
        <v>November</v>
      </c>
      <c r="N1098" t="str">
        <f t="shared" si="72"/>
        <v>Tuesday</v>
      </c>
      <c r="O1098" t="str">
        <f t="shared" si="73"/>
        <v>23:29:00</v>
      </c>
      <c r="P1098">
        <f t="shared" si="74"/>
        <v>23</v>
      </c>
      <c r="Q1098" t="str">
        <f>VLOOKUP(B1098,'Analysis 1.3'!$AA$1:$AF$1454,5,FALSE)</f>
        <v>Repeat</v>
      </c>
      <c r="R1098" t="str">
        <f>VLOOKUP(B1098,'Analysis 1.3'!$AA$1:$AF$1454,6,FALSE)</f>
        <v>Recent</v>
      </c>
      <c r="S1098">
        <f>VLOOKUP(B1098,'Analysis 1.3'!$AA$1:$AF$1454,4,FALSE)</f>
        <v>33.003472222218988</v>
      </c>
    </row>
    <row r="1099" spans="1:19" x14ac:dyDescent="0.3">
      <c r="A1099">
        <v>1589657</v>
      </c>
      <c r="B1099">
        <v>880</v>
      </c>
      <c r="C1099" s="1" t="s">
        <v>113</v>
      </c>
      <c r="D1099" s="3">
        <v>45028.989583333336</v>
      </c>
      <c r="E1099" t="s">
        <v>96</v>
      </c>
      <c r="F1099" t="s">
        <v>27</v>
      </c>
      <c r="G1099">
        <v>3223</v>
      </c>
      <c r="H1099" t="str">
        <f>VLOOKUP(B1099,'Customers (2)'!$A$1:$F$2501,2,0)</f>
        <v>India</v>
      </c>
      <c r="I1099" t="str">
        <f>VLOOKUP(B1099,'Customers (2)'!$A$1:$F$2501,3,0)</f>
        <v>M</v>
      </c>
      <c r="J1099">
        <f>VLOOKUP(B1099,'Customers (2)'!$A$1:$F$2501,4,0)</f>
        <v>44</v>
      </c>
      <c r="K1099" t="str">
        <f>VLOOKUP(B1099,'Customers (2)'!$A$1:$F$2501,5,0)</f>
        <v>B</v>
      </c>
      <c r="L1099" t="str">
        <f>VLOOKUP(B1099,'Customers (2)'!$A$1:$F$2501,6,0)</f>
        <v>Middle</v>
      </c>
      <c r="M1099" t="str">
        <f t="shared" si="71"/>
        <v>April</v>
      </c>
      <c r="N1099" t="str">
        <f t="shared" si="72"/>
        <v>Wednesday</v>
      </c>
      <c r="O1099" t="str">
        <f t="shared" si="73"/>
        <v>23:45:00</v>
      </c>
      <c r="P1099">
        <f t="shared" si="74"/>
        <v>23</v>
      </c>
      <c r="Q1099" t="str">
        <f>VLOOKUP(B1099,'Analysis 1.3'!$AA$1:$AF$1454,5,FALSE)</f>
        <v>Repeat</v>
      </c>
      <c r="R1099" t="str">
        <f>VLOOKUP(B1099,'Analysis 1.3'!$AA$1:$AF$1454,6,FALSE)</f>
        <v>Recent</v>
      </c>
      <c r="S1099">
        <f>VLOOKUP(B1099,'Analysis 1.3'!$AA$1:$AF$1454,4,FALSE)</f>
        <v>33.003472222218988</v>
      </c>
    </row>
    <row r="1100" spans="1:19" x14ac:dyDescent="0.3">
      <c r="A1100">
        <v>733263</v>
      </c>
      <c r="B1100">
        <v>881</v>
      </c>
      <c r="C1100" s="1" t="s">
        <v>100</v>
      </c>
      <c r="D1100" s="3">
        <v>45224.023611111108</v>
      </c>
      <c r="E1100" t="s">
        <v>191</v>
      </c>
      <c r="F1100" t="s">
        <v>72</v>
      </c>
      <c r="G1100">
        <v>9697</v>
      </c>
      <c r="H1100" t="str">
        <f>VLOOKUP(B1100,'Customers (2)'!$A$1:$F$2501,2,0)</f>
        <v>France</v>
      </c>
      <c r="I1100" t="str">
        <f>VLOOKUP(B1100,'Customers (2)'!$A$1:$F$2501,3,0)</f>
        <v>M</v>
      </c>
      <c r="J1100">
        <f>VLOOKUP(B1100,'Customers (2)'!$A$1:$F$2501,4,0)</f>
        <v>67</v>
      </c>
      <c r="K1100" t="str">
        <f>VLOOKUP(B1100,'Customers (2)'!$A$1:$F$2501,5,0)</f>
        <v>B</v>
      </c>
      <c r="L1100" t="str">
        <f>VLOOKUP(B1100,'Customers (2)'!$A$1:$F$2501,6,0)</f>
        <v>Senior</v>
      </c>
      <c r="M1100" t="str">
        <f t="shared" si="71"/>
        <v>October</v>
      </c>
      <c r="N1100" t="str">
        <f t="shared" si="72"/>
        <v>Wednesday</v>
      </c>
      <c r="O1100" t="str">
        <f t="shared" si="73"/>
        <v>00:34:00</v>
      </c>
      <c r="P1100">
        <f t="shared" si="74"/>
        <v>0</v>
      </c>
      <c r="Q1100" t="str">
        <f>VLOOKUP(B1100,'Analysis 1.3'!$AA$1:$AF$1454,5,FALSE)</f>
        <v>Repeat</v>
      </c>
      <c r="R1100" t="str">
        <f>VLOOKUP(B1100,'Analysis 1.3'!$AA$1:$AF$1454,6,FALSE)</f>
        <v>Recent</v>
      </c>
      <c r="S1100">
        <f>VLOOKUP(B1100,'Analysis 1.3'!$AA$1:$AF$1454,4,FALSE)</f>
        <v>67.958333333335759</v>
      </c>
    </row>
    <row r="1101" spans="1:19" x14ac:dyDescent="0.3">
      <c r="A1101">
        <v>966739</v>
      </c>
      <c r="B1101">
        <v>881</v>
      </c>
      <c r="C1101" s="1" t="s">
        <v>100</v>
      </c>
      <c r="D1101" s="3">
        <v>45158.02847222222</v>
      </c>
      <c r="E1101" t="s">
        <v>96</v>
      </c>
      <c r="F1101" t="s">
        <v>4</v>
      </c>
      <c r="G1101">
        <v>4693</v>
      </c>
      <c r="H1101" t="str">
        <f>VLOOKUP(B1101,'Customers (2)'!$A$1:$F$2501,2,0)</f>
        <v>France</v>
      </c>
      <c r="I1101" t="str">
        <f>VLOOKUP(B1101,'Customers (2)'!$A$1:$F$2501,3,0)</f>
        <v>M</v>
      </c>
      <c r="J1101">
        <f>VLOOKUP(B1101,'Customers (2)'!$A$1:$F$2501,4,0)</f>
        <v>67</v>
      </c>
      <c r="K1101" t="str">
        <f>VLOOKUP(B1101,'Customers (2)'!$A$1:$F$2501,5,0)</f>
        <v>B</v>
      </c>
      <c r="L1101" t="str">
        <f>VLOOKUP(B1101,'Customers (2)'!$A$1:$F$2501,6,0)</f>
        <v>Senior</v>
      </c>
      <c r="M1101" t="str">
        <f t="shared" si="71"/>
        <v>August</v>
      </c>
      <c r="N1101" t="str">
        <f t="shared" si="72"/>
        <v>Sunday</v>
      </c>
      <c r="O1101" t="str">
        <f t="shared" si="73"/>
        <v>00:41:00</v>
      </c>
      <c r="P1101">
        <f t="shared" si="74"/>
        <v>0</v>
      </c>
      <c r="Q1101" t="str">
        <f>VLOOKUP(B1101,'Analysis 1.3'!$AA$1:$AF$1454,5,FALSE)</f>
        <v>Repeat</v>
      </c>
      <c r="R1101" t="str">
        <f>VLOOKUP(B1101,'Analysis 1.3'!$AA$1:$AF$1454,6,FALSE)</f>
        <v>Recent</v>
      </c>
      <c r="S1101">
        <f>VLOOKUP(B1101,'Analysis 1.3'!$AA$1:$AF$1454,4,FALSE)</f>
        <v>67.958333333335759</v>
      </c>
    </row>
    <row r="1102" spans="1:19" x14ac:dyDescent="0.3">
      <c r="A1102">
        <v>822906</v>
      </c>
      <c r="B1102">
        <v>882</v>
      </c>
      <c r="C1102" s="1" t="s">
        <v>106</v>
      </c>
      <c r="D1102" s="3">
        <v>45201.020138888889</v>
      </c>
      <c r="E1102" t="s">
        <v>97</v>
      </c>
      <c r="F1102" t="s">
        <v>63</v>
      </c>
      <c r="G1102">
        <v>8093</v>
      </c>
      <c r="H1102" t="str">
        <f>VLOOKUP(B1102,'Customers (2)'!$A$1:$F$2501,2,0)</f>
        <v>Singapore</v>
      </c>
      <c r="I1102" t="str">
        <f>VLOOKUP(B1102,'Customers (2)'!$A$1:$F$2501,3,0)</f>
        <v>M</v>
      </c>
      <c r="J1102">
        <f>VLOOKUP(B1102,'Customers (2)'!$A$1:$F$2501,4,0)</f>
        <v>20</v>
      </c>
      <c r="K1102" t="str">
        <f>VLOOKUP(B1102,'Customers (2)'!$A$1:$F$2501,5,0)</f>
        <v>B</v>
      </c>
      <c r="L1102" t="str">
        <f>VLOOKUP(B1102,'Customers (2)'!$A$1:$F$2501,6,0)</f>
        <v>Young</v>
      </c>
      <c r="M1102" t="str">
        <f t="shared" si="71"/>
        <v>October</v>
      </c>
      <c r="N1102" t="str">
        <f t="shared" si="72"/>
        <v>Monday</v>
      </c>
      <c r="O1102" t="str">
        <f t="shared" si="73"/>
        <v>00:29:00</v>
      </c>
      <c r="P1102">
        <f t="shared" si="74"/>
        <v>0</v>
      </c>
      <c r="Q1102" t="str">
        <f>VLOOKUP(B1102,'Analysis 1.3'!$AA$1:$AF$1454,5,FALSE)</f>
        <v>One time</v>
      </c>
      <c r="R1102" t="str">
        <f>VLOOKUP(B1102,'Analysis 1.3'!$AA$1:$AF$1454,6,FALSE)</f>
        <v>Passive</v>
      </c>
      <c r="S1102">
        <f>VLOOKUP(B1102,'Analysis 1.3'!$AA$1:$AF$1454,4,FALSE)</f>
        <v>90.961805555554747</v>
      </c>
    </row>
    <row r="1103" spans="1:19" x14ac:dyDescent="0.3">
      <c r="A1103">
        <v>1359599</v>
      </c>
      <c r="B1103">
        <v>883</v>
      </c>
      <c r="C1103" s="1" t="s">
        <v>99</v>
      </c>
      <c r="D1103" s="3">
        <v>45188.008333333331</v>
      </c>
      <c r="E1103" t="s">
        <v>96</v>
      </c>
      <c r="F1103" t="s">
        <v>27</v>
      </c>
      <c r="G1103">
        <v>2508</v>
      </c>
      <c r="H1103" t="str">
        <f>VLOOKUP(B1103,'Customers (2)'!$A$1:$F$2501,2,0)</f>
        <v>USA</v>
      </c>
      <c r="I1103" t="str">
        <f>VLOOKUP(B1103,'Customers (2)'!$A$1:$F$2501,3,0)</f>
        <v>M</v>
      </c>
      <c r="J1103">
        <f>VLOOKUP(B1103,'Customers (2)'!$A$1:$F$2501,4,0)</f>
        <v>81</v>
      </c>
      <c r="K1103" t="str">
        <f>VLOOKUP(B1103,'Customers (2)'!$A$1:$F$2501,5,0)</f>
        <v>B</v>
      </c>
      <c r="L1103" t="str">
        <f>VLOOKUP(B1103,'Customers (2)'!$A$1:$F$2501,6,0)</f>
        <v>Senior</v>
      </c>
      <c r="M1103" t="str">
        <f t="shared" si="71"/>
        <v>September</v>
      </c>
      <c r="N1103" t="str">
        <f t="shared" si="72"/>
        <v>Tuesday</v>
      </c>
      <c r="O1103" t="str">
        <f t="shared" si="73"/>
        <v>00:12:00</v>
      </c>
      <c r="P1103">
        <f t="shared" si="74"/>
        <v>0</v>
      </c>
      <c r="Q1103" t="str">
        <f>VLOOKUP(B1103,'Analysis 1.3'!$AA$1:$AF$1454,5,FALSE)</f>
        <v>One time</v>
      </c>
      <c r="R1103" t="str">
        <f>VLOOKUP(B1103,'Analysis 1.3'!$AA$1:$AF$1454,6,FALSE)</f>
        <v>Passive</v>
      </c>
      <c r="S1103">
        <f>VLOOKUP(B1103,'Analysis 1.3'!$AA$1:$AF$1454,4,FALSE)</f>
        <v>103.9736111111124</v>
      </c>
    </row>
    <row r="1104" spans="1:19" x14ac:dyDescent="0.3">
      <c r="A1104">
        <v>153794</v>
      </c>
      <c r="B1104">
        <v>887</v>
      </c>
      <c r="C1104" s="1" t="s">
        <v>99</v>
      </c>
      <c r="D1104" s="2">
        <v>44940.018750000003</v>
      </c>
      <c r="E1104" t="s">
        <v>96</v>
      </c>
      <c r="F1104" t="s">
        <v>24</v>
      </c>
      <c r="G1104">
        <v>3781</v>
      </c>
      <c r="H1104" t="str">
        <f>VLOOKUP(B1104,'Customers (2)'!$A$1:$F$2501,2,0)</f>
        <v>USA</v>
      </c>
      <c r="I1104" t="str">
        <f>VLOOKUP(B1104,'Customers (2)'!$A$1:$F$2501,3,0)</f>
        <v>F</v>
      </c>
      <c r="J1104">
        <f>VLOOKUP(B1104,'Customers (2)'!$A$1:$F$2501,4,0)</f>
        <v>28</v>
      </c>
      <c r="K1104" t="str">
        <f>VLOOKUP(B1104,'Customers (2)'!$A$1:$F$2501,5,0)</f>
        <v>B</v>
      </c>
      <c r="L1104" t="str">
        <f>VLOOKUP(B1104,'Customers (2)'!$A$1:$F$2501,6,0)</f>
        <v>Young</v>
      </c>
      <c r="M1104" t="str">
        <f t="shared" si="71"/>
        <v>January</v>
      </c>
      <c r="N1104" t="str">
        <f t="shared" si="72"/>
        <v>Saturday</v>
      </c>
      <c r="O1104" t="str">
        <f t="shared" si="73"/>
        <v>00:27:00</v>
      </c>
      <c r="P1104">
        <f t="shared" si="74"/>
        <v>0</v>
      </c>
      <c r="Q1104" t="str">
        <f>VLOOKUP(B1104,'Analysis 1.3'!$AA$1:$AF$1454,5,FALSE)</f>
        <v>One time</v>
      </c>
      <c r="R1104" t="str">
        <f>VLOOKUP(B1104,'Analysis 1.3'!$AA$1:$AF$1454,6,FALSE)</f>
        <v>Lost</v>
      </c>
      <c r="S1104">
        <f>VLOOKUP(B1104,'Analysis 1.3'!$AA$1:$AF$1454,4,FALSE)</f>
        <v>351.96319444444089</v>
      </c>
    </row>
    <row r="1105" spans="1:19" x14ac:dyDescent="0.3">
      <c r="A1105">
        <v>1232656</v>
      </c>
      <c r="B1105">
        <v>888</v>
      </c>
      <c r="C1105" s="1" t="s">
        <v>108</v>
      </c>
      <c r="D1105" s="3">
        <v>45020.123611111114</v>
      </c>
      <c r="E1105" t="s">
        <v>96</v>
      </c>
      <c r="F1105" t="s">
        <v>28</v>
      </c>
      <c r="G1105">
        <v>1139</v>
      </c>
      <c r="H1105" t="str">
        <f>VLOOKUP(B1105,'Customers (2)'!$A$1:$F$2501,2,0)</f>
        <v>Denmark</v>
      </c>
      <c r="I1105" t="str">
        <f>VLOOKUP(B1105,'Customers (2)'!$A$1:$F$2501,3,0)</f>
        <v>M</v>
      </c>
      <c r="J1105">
        <f>VLOOKUP(B1105,'Customers (2)'!$A$1:$F$2501,4,0)</f>
        <v>71</v>
      </c>
      <c r="K1105" t="str">
        <f>VLOOKUP(B1105,'Customers (2)'!$A$1:$F$2501,5,0)</f>
        <v>B</v>
      </c>
      <c r="L1105" t="str">
        <f>VLOOKUP(B1105,'Customers (2)'!$A$1:$F$2501,6,0)</f>
        <v>Senior</v>
      </c>
      <c r="M1105" t="str">
        <f t="shared" si="71"/>
        <v>April</v>
      </c>
      <c r="N1105" t="str">
        <f t="shared" si="72"/>
        <v>Tuesday</v>
      </c>
      <c r="O1105" t="str">
        <f t="shared" si="73"/>
        <v>02:58:00</v>
      </c>
      <c r="P1105">
        <f t="shared" si="74"/>
        <v>2</v>
      </c>
      <c r="Q1105" t="str">
        <f>VLOOKUP(B1105,'Analysis 1.3'!$AA$1:$AF$1454,5,FALSE)</f>
        <v>Repeat</v>
      </c>
      <c r="R1105" t="str">
        <f>VLOOKUP(B1105,'Analysis 1.3'!$AA$1:$AF$1454,6,FALSE)</f>
        <v>Lost</v>
      </c>
      <c r="S1105">
        <f>VLOOKUP(B1105,'Analysis 1.3'!$AA$1:$AF$1454,4,FALSE)</f>
        <v>271.85833333332994</v>
      </c>
    </row>
    <row r="1106" spans="1:19" x14ac:dyDescent="0.3">
      <c r="A1106">
        <v>1389680</v>
      </c>
      <c r="B1106">
        <v>888</v>
      </c>
      <c r="C1106" s="1" t="s">
        <v>108</v>
      </c>
      <c r="D1106" s="3">
        <v>44936.015277777777</v>
      </c>
      <c r="E1106" t="s">
        <v>191</v>
      </c>
      <c r="F1106" t="s">
        <v>82</v>
      </c>
      <c r="G1106">
        <v>9670</v>
      </c>
      <c r="H1106" t="str">
        <f>VLOOKUP(B1106,'Customers (2)'!$A$1:$F$2501,2,0)</f>
        <v>Denmark</v>
      </c>
      <c r="I1106" t="str">
        <f>VLOOKUP(B1106,'Customers (2)'!$A$1:$F$2501,3,0)</f>
        <v>M</v>
      </c>
      <c r="J1106">
        <f>VLOOKUP(B1106,'Customers (2)'!$A$1:$F$2501,4,0)</f>
        <v>71</v>
      </c>
      <c r="K1106" t="str">
        <f>VLOOKUP(B1106,'Customers (2)'!$A$1:$F$2501,5,0)</f>
        <v>B</v>
      </c>
      <c r="L1106" t="str">
        <f>VLOOKUP(B1106,'Customers (2)'!$A$1:$F$2501,6,0)</f>
        <v>Senior</v>
      </c>
      <c r="M1106" t="str">
        <f t="shared" si="71"/>
        <v>January</v>
      </c>
      <c r="N1106" t="str">
        <f t="shared" si="72"/>
        <v>Tuesday</v>
      </c>
      <c r="O1106" t="str">
        <f t="shared" si="73"/>
        <v>00:22:00</v>
      </c>
      <c r="P1106">
        <f t="shared" si="74"/>
        <v>0</v>
      </c>
      <c r="Q1106" t="str">
        <f>VLOOKUP(B1106,'Analysis 1.3'!$AA$1:$AF$1454,5,FALSE)</f>
        <v>Repeat</v>
      </c>
      <c r="R1106" t="str">
        <f>VLOOKUP(B1106,'Analysis 1.3'!$AA$1:$AF$1454,6,FALSE)</f>
        <v>Lost</v>
      </c>
      <c r="S1106">
        <f>VLOOKUP(B1106,'Analysis 1.3'!$AA$1:$AF$1454,4,FALSE)</f>
        <v>271.85833333332994</v>
      </c>
    </row>
    <row r="1107" spans="1:19" x14ac:dyDescent="0.3">
      <c r="A1107">
        <v>396045</v>
      </c>
      <c r="B1107">
        <v>892</v>
      </c>
      <c r="C1107" s="1" t="s">
        <v>99</v>
      </c>
      <c r="D1107" s="2">
        <v>45059.030555555553</v>
      </c>
      <c r="E1107" t="s">
        <v>191</v>
      </c>
      <c r="F1107" t="s">
        <v>56</v>
      </c>
      <c r="G1107">
        <v>4913</v>
      </c>
      <c r="H1107" t="str">
        <f>VLOOKUP(B1107,'Customers (2)'!$A$1:$F$2501,2,0)</f>
        <v>USA</v>
      </c>
      <c r="I1107" t="str">
        <f>VLOOKUP(B1107,'Customers (2)'!$A$1:$F$2501,3,0)</f>
        <v>F</v>
      </c>
      <c r="J1107">
        <f>VLOOKUP(B1107,'Customers (2)'!$A$1:$F$2501,4,0)</f>
        <v>34</v>
      </c>
      <c r="K1107" t="str">
        <f>VLOOKUP(B1107,'Customers (2)'!$A$1:$F$2501,5,0)</f>
        <v>B</v>
      </c>
      <c r="L1107" t="str">
        <f>VLOOKUP(B1107,'Customers (2)'!$A$1:$F$2501,6,0)</f>
        <v>Young</v>
      </c>
      <c r="M1107" t="str">
        <f t="shared" si="71"/>
        <v>May</v>
      </c>
      <c r="N1107" t="str">
        <f t="shared" si="72"/>
        <v>Saturday</v>
      </c>
      <c r="O1107" t="str">
        <f t="shared" si="73"/>
        <v>00:44:00</v>
      </c>
      <c r="P1107">
        <f t="shared" si="74"/>
        <v>0</v>
      </c>
      <c r="Q1107" t="str">
        <f>VLOOKUP(B1107,'Analysis 1.3'!$AA$1:$AF$1454,5,FALSE)</f>
        <v>Repeat</v>
      </c>
      <c r="R1107" t="str">
        <f>VLOOKUP(B1107,'Analysis 1.3'!$AA$1:$AF$1454,6,FALSE)</f>
        <v>Recent</v>
      </c>
      <c r="S1107">
        <f>VLOOKUP(B1107,'Analysis 1.3'!$AA$1:$AF$1454,4,FALSE)</f>
        <v>53.974305555551837</v>
      </c>
    </row>
    <row r="1108" spans="1:19" x14ac:dyDescent="0.3">
      <c r="A1108">
        <v>1354758</v>
      </c>
      <c r="B1108">
        <v>892</v>
      </c>
      <c r="C1108" s="1" t="s">
        <v>99</v>
      </c>
      <c r="D1108" s="3">
        <v>45238.007638888892</v>
      </c>
      <c r="E1108" t="s">
        <v>98</v>
      </c>
      <c r="F1108" t="s">
        <v>18</v>
      </c>
      <c r="G1108">
        <v>4217</v>
      </c>
      <c r="H1108" t="str">
        <f>VLOOKUP(B1108,'Customers (2)'!$A$1:$F$2501,2,0)</f>
        <v>USA</v>
      </c>
      <c r="I1108" t="str">
        <f>VLOOKUP(B1108,'Customers (2)'!$A$1:$F$2501,3,0)</f>
        <v>F</v>
      </c>
      <c r="J1108">
        <f>VLOOKUP(B1108,'Customers (2)'!$A$1:$F$2501,4,0)</f>
        <v>34</v>
      </c>
      <c r="K1108" t="str">
        <f>VLOOKUP(B1108,'Customers (2)'!$A$1:$F$2501,5,0)</f>
        <v>B</v>
      </c>
      <c r="L1108" t="str">
        <f>VLOOKUP(B1108,'Customers (2)'!$A$1:$F$2501,6,0)</f>
        <v>Young</v>
      </c>
      <c r="M1108" t="str">
        <f t="shared" si="71"/>
        <v>November</v>
      </c>
      <c r="N1108" t="str">
        <f t="shared" si="72"/>
        <v>Wednesday</v>
      </c>
      <c r="O1108" t="str">
        <f t="shared" si="73"/>
        <v>00:11:00</v>
      </c>
      <c r="P1108">
        <f t="shared" si="74"/>
        <v>0</v>
      </c>
      <c r="Q1108" t="str">
        <f>VLOOKUP(B1108,'Analysis 1.3'!$AA$1:$AF$1454,5,FALSE)</f>
        <v>Repeat</v>
      </c>
      <c r="R1108" t="str">
        <f>VLOOKUP(B1108,'Analysis 1.3'!$AA$1:$AF$1454,6,FALSE)</f>
        <v>Recent</v>
      </c>
      <c r="S1108">
        <f>VLOOKUP(B1108,'Analysis 1.3'!$AA$1:$AF$1454,4,FALSE)</f>
        <v>53.974305555551837</v>
      </c>
    </row>
    <row r="1109" spans="1:19" x14ac:dyDescent="0.3">
      <c r="A1109">
        <v>813822</v>
      </c>
      <c r="B1109">
        <v>894</v>
      </c>
      <c r="C1109" s="1" t="s">
        <v>101</v>
      </c>
      <c r="D1109" s="3">
        <v>45030.951388888891</v>
      </c>
      <c r="E1109" t="s">
        <v>191</v>
      </c>
      <c r="F1109" t="s">
        <v>58</v>
      </c>
      <c r="G1109">
        <v>3283</v>
      </c>
      <c r="H1109" t="str">
        <f>VLOOKUP(B1109,'Customers (2)'!$A$1:$F$2501,2,0)</f>
        <v>Australia</v>
      </c>
      <c r="I1109" t="str">
        <f>VLOOKUP(B1109,'Customers (2)'!$A$1:$F$2501,3,0)</f>
        <v>F</v>
      </c>
      <c r="J1109">
        <f>VLOOKUP(B1109,'Customers (2)'!$A$1:$F$2501,4,0)</f>
        <v>37</v>
      </c>
      <c r="K1109" t="str">
        <f>VLOOKUP(B1109,'Customers (2)'!$A$1:$F$2501,5,0)</f>
        <v>B</v>
      </c>
      <c r="L1109" t="str">
        <f>VLOOKUP(B1109,'Customers (2)'!$A$1:$F$2501,6,0)</f>
        <v>Middle</v>
      </c>
      <c r="M1109" t="str">
        <f t="shared" si="71"/>
        <v>April</v>
      </c>
      <c r="N1109" t="str">
        <f t="shared" si="72"/>
        <v>Friday</v>
      </c>
      <c r="O1109" t="str">
        <f t="shared" si="73"/>
        <v>22:50:00</v>
      </c>
      <c r="P1109">
        <f t="shared" si="74"/>
        <v>22</v>
      </c>
      <c r="Q1109" t="str">
        <f>VLOOKUP(B1109,'Analysis 1.3'!$AA$1:$AF$1454,5,FALSE)</f>
        <v>Repeat</v>
      </c>
      <c r="R1109" t="str">
        <f>VLOOKUP(B1109,'Analysis 1.3'!$AA$1:$AF$1454,6,FALSE)</f>
        <v>Lost</v>
      </c>
      <c r="S1109">
        <f>VLOOKUP(B1109,'Analysis 1.3'!$AA$1:$AF$1454,4,FALSE)</f>
        <v>201.94444444444525</v>
      </c>
    </row>
    <row r="1110" spans="1:19" x14ac:dyDescent="0.3">
      <c r="A1110">
        <v>1616083</v>
      </c>
      <c r="B1110">
        <v>894</v>
      </c>
      <c r="C1110" s="1" t="s">
        <v>101</v>
      </c>
      <c r="D1110" s="3">
        <v>45090.037499999999</v>
      </c>
      <c r="E1110" t="s">
        <v>97</v>
      </c>
      <c r="F1110" t="s">
        <v>76</v>
      </c>
      <c r="G1110">
        <v>9153</v>
      </c>
      <c r="H1110" t="str">
        <f>VLOOKUP(B1110,'Customers (2)'!$A$1:$F$2501,2,0)</f>
        <v>Australia</v>
      </c>
      <c r="I1110" t="str">
        <f>VLOOKUP(B1110,'Customers (2)'!$A$1:$F$2501,3,0)</f>
        <v>F</v>
      </c>
      <c r="J1110">
        <f>VLOOKUP(B1110,'Customers (2)'!$A$1:$F$2501,4,0)</f>
        <v>37</v>
      </c>
      <c r="K1110" t="str">
        <f>VLOOKUP(B1110,'Customers (2)'!$A$1:$F$2501,5,0)</f>
        <v>B</v>
      </c>
      <c r="L1110" t="str">
        <f>VLOOKUP(B1110,'Customers (2)'!$A$1:$F$2501,6,0)</f>
        <v>Middle</v>
      </c>
      <c r="M1110" t="str">
        <f t="shared" si="71"/>
        <v>June</v>
      </c>
      <c r="N1110" t="str">
        <f t="shared" si="72"/>
        <v>Tuesday</v>
      </c>
      <c r="O1110" t="str">
        <f t="shared" si="73"/>
        <v>00:54:00</v>
      </c>
      <c r="P1110">
        <f t="shared" si="74"/>
        <v>0</v>
      </c>
      <c r="Q1110" t="str">
        <f>VLOOKUP(B1110,'Analysis 1.3'!$AA$1:$AF$1454,5,FALSE)</f>
        <v>Repeat</v>
      </c>
      <c r="R1110" t="str">
        <f>VLOOKUP(B1110,'Analysis 1.3'!$AA$1:$AF$1454,6,FALSE)</f>
        <v>Lost</v>
      </c>
      <c r="S1110">
        <f>VLOOKUP(B1110,'Analysis 1.3'!$AA$1:$AF$1454,4,FALSE)</f>
        <v>201.94444444444525</v>
      </c>
    </row>
    <row r="1111" spans="1:19" x14ac:dyDescent="0.3">
      <c r="A1111">
        <v>1478839</v>
      </c>
      <c r="B1111">
        <v>896</v>
      </c>
      <c r="C1111" s="1" t="s">
        <v>101</v>
      </c>
      <c r="D1111" s="3">
        <v>44964.071527777778</v>
      </c>
      <c r="E1111" t="s">
        <v>98</v>
      </c>
      <c r="F1111" t="s">
        <v>17</v>
      </c>
      <c r="G1111">
        <v>6444</v>
      </c>
      <c r="H1111" t="str">
        <f>VLOOKUP(B1111,'Customers (2)'!$A$1:$F$2501,2,0)</f>
        <v>Australia</v>
      </c>
      <c r="I1111" t="str">
        <f>VLOOKUP(B1111,'Customers (2)'!$A$1:$F$2501,3,0)</f>
        <v>F</v>
      </c>
      <c r="J1111">
        <f>VLOOKUP(B1111,'Customers (2)'!$A$1:$F$2501,4,0)</f>
        <v>79</v>
      </c>
      <c r="K1111" t="str">
        <f>VLOOKUP(B1111,'Customers (2)'!$A$1:$F$2501,5,0)</f>
        <v>B</v>
      </c>
      <c r="L1111" t="str">
        <f>VLOOKUP(B1111,'Customers (2)'!$A$1:$F$2501,6,0)</f>
        <v>Senior</v>
      </c>
      <c r="M1111" t="str">
        <f t="shared" si="71"/>
        <v>February</v>
      </c>
      <c r="N1111" t="str">
        <f t="shared" si="72"/>
        <v>Tuesday</v>
      </c>
      <c r="O1111" t="str">
        <f t="shared" si="73"/>
        <v>01:43:00</v>
      </c>
      <c r="P1111">
        <f t="shared" si="74"/>
        <v>1</v>
      </c>
      <c r="Q1111" t="str">
        <f>VLOOKUP(B1111,'Analysis 1.3'!$AA$1:$AF$1454,5,FALSE)</f>
        <v>One time</v>
      </c>
      <c r="R1111" t="str">
        <f>VLOOKUP(B1111,'Analysis 1.3'!$AA$1:$AF$1454,6,FALSE)</f>
        <v>Lost</v>
      </c>
      <c r="S1111">
        <f>VLOOKUP(B1111,'Analysis 1.3'!$AA$1:$AF$1454,4,FALSE)</f>
        <v>327.9104166666657</v>
      </c>
    </row>
    <row r="1112" spans="1:19" x14ac:dyDescent="0.3">
      <c r="A1112">
        <v>967619</v>
      </c>
      <c r="B1112">
        <v>897</v>
      </c>
      <c r="C1112" s="1" t="s">
        <v>99</v>
      </c>
      <c r="D1112" s="3">
        <v>45104.972916666666</v>
      </c>
      <c r="E1112" t="s">
        <v>97</v>
      </c>
      <c r="F1112" t="s">
        <v>19</v>
      </c>
      <c r="G1112">
        <v>3504</v>
      </c>
      <c r="H1112" t="str">
        <f>VLOOKUP(B1112,'Customers (2)'!$A$1:$F$2501,2,0)</f>
        <v>USA</v>
      </c>
      <c r="I1112" t="str">
        <f>VLOOKUP(B1112,'Customers (2)'!$A$1:$F$2501,3,0)</f>
        <v>M</v>
      </c>
      <c r="J1112">
        <f>VLOOKUP(B1112,'Customers (2)'!$A$1:$F$2501,4,0)</f>
        <v>46</v>
      </c>
      <c r="K1112" t="str">
        <f>VLOOKUP(B1112,'Customers (2)'!$A$1:$F$2501,5,0)</f>
        <v>B</v>
      </c>
      <c r="L1112" t="str">
        <f>VLOOKUP(B1112,'Customers (2)'!$A$1:$F$2501,6,0)</f>
        <v>Middle</v>
      </c>
      <c r="M1112" t="str">
        <f t="shared" si="71"/>
        <v>June</v>
      </c>
      <c r="N1112" t="str">
        <f t="shared" si="72"/>
        <v>Tuesday</v>
      </c>
      <c r="O1112" t="str">
        <f t="shared" si="73"/>
        <v>23:21:00</v>
      </c>
      <c r="P1112">
        <f t="shared" si="74"/>
        <v>23</v>
      </c>
      <c r="Q1112" t="str">
        <f>VLOOKUP(B1112,'Analysis 1.3'!$AA$1:$AF$1454,5,FALSE)</f>
        <v>One time</v>
      </c>
      <c r="R1112" t="str">
        <f>VLOOKUP(B1112,'Analysis 1.3'!$AA$1:$AF$1454,6,FALSE)</f>
        <v>Lost</v>
      </c>
      <c r="S1112">
        <f>VLOOKUP(B1112,'Analysis 1.3'!$AA$1:$AF$1454,4,FALSE)</f>
        <v>187.0090277777781</v>
      </c>
    </row>
    <row r="1113" spans="1:19" x14ac:dyDescent="0.3">
      <c r="A1113">
        <v>1036614</v>
      </c>
      <c r="B1113">
        <v>898</v>
      </c>
      <c r="C1113" s="1" t="s">
        <v>99</v>
      </c>
      <c r="D1113" s="3">
        <v>44946</v>
      </c>
      <c r="E1113" t="s">
        <v>191</v>
      </c>
      <c r="F1113" t="s">
        <v>6</v>
      </c>
      <c r="G1113">
        <v>4272</v>
      </c>
      <c r="H1113" t="str">
        <f>VLOOKUP(B1113,'Customers (2)'!$A$1:$F$2501,2,0)</f>
        <v>USA</v>
      </c>
      <c r="I1113" t="str">
        <f>VLOOKUP(B1113,'Customers (2)'!$A$1:$F$2501,3,0)</f>
        <v>M</v>
      </c>
      <c r="J1113">
        <f>VLOOKUP(B1113,'Customers (2)'!$A$1:$F$2501,4,0)</f>
        <v>64</v>
      </c>
      <c r="K1113" t="str">
        <f>VLOOKUP(B1113,'Customers (2)'!$A$1:$F$2501,5,0)</f>
        <v>B</v>
      </c>
      <c r="L1113" t="str">
        <f>VLOOKUP(B1113,'Customers (2)'!$A$1:$F$2501,6,0)</f>
        <v>Senior</v>
      </c>
      <c r="M1113" t="str">
        <f t="shared" si="71"/>
        <v>January</v>
      </c>
      <c r="N1113" t="str">
        <f t="shared" si="72"/>
        <v>Friday</v>
      </c>
      <c r="O1113" t="str">
        <f t="shared" si="73"/>
        <v>00:00:00</v>
      </c>
      <c r="P1113">
        <f t="shared" si="74"/>
        <v>0</v>
      </c>
      <c r="Q1113" t="str">
        <f>VLOOKUP(B1113,'Analysis 1.3'!$AA$1:$AF$1454,5,FALSE)</f>
        <v>Repeat</v>
      </c>
      <c r="R1113" t="str">
        <f>VLOOKUP(B1113,'Analysis 1.3'!$AA$1:$AF$1454,6,FALSE)</f>
        <v>Recent</v>
      </c>
      <c r="S1113">
        <f>VLOOKUP(B1113,'Analysis 1.3'!$AA$1:$AF$1454,4,FALSE)</f>
        <v>38.962500000001455</v>
      </c>
    </row>
    <row r="1114" spans="1:19" x14ac:dyDescent="0.3">
      <c r="A1114">
        <v>1180567</v>
      </c>
      <c r="B1114">
        <v>898</v>
      </c>
      <c r="C1114" s="1" t="s">
        <v>99</v>
      </c>
      <c r="D1114" s="3">
        <v>45178.955555555556</v>
      </c>
      <c r="E1114" t="s">
        <v>96</v>
      </c>
      <c r="F1114" t="s">
        <v>65</v>
      </c>
      <c r="G1114">
        <v>7717</v>
      </c>
      <c r="H1114" t="str">
        <f>VLOOKUP(B1114,'Customers (2)'!$A$1:$F$2501,2,0)</f>
        <v>USA</v>
      </c>
      <c r="I1114" t="str">
        <f>VLOOKUP(B1114,'Customers (2)'!$A$1:$F$2501,3,0)</f>
        <v>M</v>
      </c>
      <c r="J1114">
        <f>VLOOKUP(B1114,'Customers (2)'!$A$1:$F$2501,4,0)</f>
        <v>64</v>
      </c>
      <c r="K1114" t="str">
        <f>VLOOKUP(B1114,'Customers (2)'!$A$1:$F$2501,5,0)</f>
        <v>B</v>
      </c>
      <c r="L1114" t="str">
        <f>VLOOKUP(B1114,'Customers (2)'!$A$1:$F$2501,6,0)</f>
        <v>Senior</v>
      </c>
      <c r="M1114" t="str">
        <f t="shared" si="71"/>
        <v>September</v>
      </c>
      <c r="N1114" t="str">
        <f t="shared" si="72"/>
        <v>Saturday</v>
      </c>
      <c r="O1114" t="str">
        <f t="shared" si="73"/>
        <v>22:56:00</v>
      </c>
      <c r="P1114">
        <f t="shared" si="74"/>
        <v>22</v>
      </c>
      <c r="Q1114" t="str">
        <f>VLOOKUP(B1114,'Analysis 1.3'!$AA$1:$AF$1454,5,FALSE)</f>
        <v>Repeat</v>
      </c>
      <c r="R1114" t="str">
        <f>VLOOKUP(B1114,'Analysis 1.3'!$AA$1:$AF$1454,6,FALSE)</f>
        <v>Recent</v>
      </c>
      <c r="S1114">
        <f>VLOOKUP(B1114,'Analysis 1.3'!$AA$1:$AF$1454,4,FALSE)</f>
        <v>38.962500000001455</v>
      </c>
    </row>
    <row r="1115" spans="1:19" x14ac:dyDescent="0.3">
      <c r="A1115">
        <v>1440486</v>
      </c>
      <c r="B1115">
        <v>898</v>
      </c>
      <c r="C1115" s="1" t="s">
        <v>99</v>
      </c>
      <c r="D1115" s="3">
        <v>45253.019444444442</v>
      </c>
      <c r="E1115" t="s">
        <v>98</v>
      </c>
      <c r="F1115" t="s">
        <v>70</v>
      </c>
      <c r="G1115">
        <v>7417</v>
      </c>
      <c r="H1115" t="str">
        <f>VLOOKUP(B1115,'Customers (2)'!$A$1:$F$2501,2,0)</f>
        <v>USA</v>
      </c>
      <c r="I1115" t="str">
        <f>VLOOKUP(B1115,'Customers (2)'!$A$1:$F$2501,3,0)</f>
        <v>M</v>
      </c>
      <c r="J1115">
        <f>VLOOKUP(B1115,'Customers (2)'!$A$1:$F$2501,4,0)</f>
        <v>64</v>
      </c>
      <c r="K1115" t="str">
        <f>VLOOKUP(B1115,'Customers (2)'!$A$1:$F$2501,5,0)</f>
        <v>B</v>
      </c>
      <c r="L1115" t="str">
        <f>VLOOKUP(B1115,'Customers (2)'!$A$1:$F$2501,6,0)</f>
        <v>Senior</v>
      </c>
      <c r="M1115" t="str">
        <f t="shared" si="71"/>
        <v>November</v>
      </c>
      <c r="N1115" t="str">
        <f t="shared" si="72"/>
        <v>Thursday</v>
      </c>
      <c r="O1115" t="str">
        <f t="shared" si="73"/>
        <v>00:28:00</v>
      </c>
      <c r="P1115">
        <f t="shared" si="74"/>
        <v>0</v>
      </c>
      <c r="Q1115" t="str">
        <f>VLOOKUP(B1115,'Analysis 1.3'!$AA$1:$AF$1454,5,FALSE)</f>
        <v>Repeat</v>
      </c>
      <c r="R1115" t="str">
        <f>VLOOKUP(B1115,'Analysis 1.3'!$AA$1:$AF$1454,6,FALSE)</f>
        <v>Recent</v>
      </c>
      <c r="S1115">
        <f>VLOOKUP(B1115,'Analysis 1.3'!$AA$1:$AF$1454,4,FALSE)</f>
        <v>38.962500000001455</v>
      </c>
    </row>
    <row r="1116" spans="1:19" x14ac:dyDescent="0.3">
      <c r="A1116">
        <v>400313</v>
      </c>
      <c r="B1116">
        <v>899</v>
      </c>
      <c r="C1116" s="1" t="s">
        <v>99</v>
      </c>
      <c r="D1116" s="2">
        <v>45034.029861111114</v>
      </c>
      <c r="E1116" t="s">
        <v>191</v>
      </c>
      <c r="F1116" t="s">
        <v>89</v>
      </c>
      <c r="G1116">
        <v>6891</v>
      </c>
      <c r="H1116" t="str">
        <f>VLOOKUP(B1116,'Customers (2)'!$A$1:$F$2501,2,0)</f>
        <v>USA</v>
      </c>
      <c r="I1116" t="str">
        <f>VLOOKUP(B1116,'Customers (2)'!$A$1:$F$2501,3,0)</f>
        <v>F</v>
      </c>
      <c r="J1116">
        <f>VLOOKUP(B1116,'Customers (2)'!$A$1:$F$2501,4,0)</f>
        <v>75</v>
      </c>
      <c r="K1116" t="str">
        <f>VLOOKUP(B1116,'Customers (2)'!$A$1:$F$2501,5,0)</f>
        <v>B</v>
      </c>
      <c r="L1116" t="str">
        <f>VLOOKUP(B1116,'Customers (2)'!$A$1:$F$2501,6,0)</f>
        <v>Senior</v>
      </c>
      <c r="M1116" t="str">
        <f t="shared" si="71"/>
        <v>April</v>
      </c>
      <c r="N1116" t="str">
        <f t="shared" si="72"/>
        <v>Tuesday</v>
      </c>
      <c r="O1116" t="str">
        <f t="shared" si="73"/>
        <v>00:43:00</v>
      </c>
      <c r="P1116">
        <f t="shared" si="74"/>
        <v>0</v>
      </c>
      <c r="Q1116" t="str">
        <f>VLOOKUP(B1116,'Analysis 1.3'!$AA$1:$AF$1454,5,FALSE)</f>
        <v>Repeat</v>
      </c>
      <c r="R1116" t="str">
        <f>VLOOKUP(B1116,'Analysis 1.3'!$AA$1:$AF$1454,6,FALSE)</f>
        <v>Recent</v>
      </c>
      <c r="S1116">
        <f>VLOOKUP(B1116,'Analysis 1.3'!$AA$1:$AF$1454,4,FALSE)</f>
        <v>42.942361111112405</v>
      </c>
    </row>
    <row r="1117" spans="1:19" x14ac:dyDescent="0.3">
      <c r="A1117">
        <v>445784</v>
      </c>
      <c r="B1117">
        <v>899</v>
      </c>
      <c r="C1117" s="1" t="s">
        <v>99</v>
      </c>
      <c r="D1117" s="2">
        <v>45127.043055555558</v>
      </c>
      <c r="E1117" t="s">
        <v>191</v>
      </c>
      <c r="F1117" t="s">
        <v>47</v>
      </c>
      <c r="G1117">
        <v>7646</v>
      </c>
      <c r="H1117" t="str">
        <f>VLOOKUP(B1117,'Customers (2)'!$A$1:$F$2501,2,0)</f>
        <v>USA</v>
      </c>
      <c r="I1117" t="str">
        <f>VLOOKUP(B1117,'Customers (2)'!$A$1:$F$2501,3,0)</f>
        <v>F</v>
      </c>
      <c r="J1117">
        <f>VLOOKUP(B1117,'Customers (2)'!$A$1:$F$2501,4,0)</f>
        <v>75</v>
      </c>
      <c r="K1117" t="str">
        <f>VLOOKUP(B1117,'Customers (2)'!$A$1:$F$2501,5,0)</f>
        <v>B</v>
      </c>
      <c r="L1117" t="str">
        <f>VLOOKUP(B1117,'Customers (2)'!$A$1:$F$2501,6,0)</f>
        <v>Senior</v>
      </c>
      <c r="M1117" t="str">
        <f t="shared" si="71"/>
        <v>July</v>
      </c>
      <c r="N1117" t="str">
        <f t="shared" si="72"/>
        <v>Thursday</v>
      </c>
      <c r="O1117" t="str">
        <f t="shared" si="73"/>
        <v>01:02:00</v>
      </c>
      <c r="P1117">
        <f t="shared" si="74"/>
        <v>1</v>
      </c>
      <c r="Q1117" t="str">
        <f>VLOOKUP(B1117,'Analysis 1.3'!$AA$1:$AF$1454,5,FALSE)</f>
        <v>Repeat</v>
      </c>
      <c r="R1117" t="str">
        <f>VLOOKUP(B1117,'Analysis 1.3'!$AA$1:$AF$1454,6,FALSE)</f>
        <v>Recent</v>
      </c>
      <c r="S1117">
        <f>VLOOKUP(B1117,'Analysis 1.3'!$AA$1:$AF$1454,4,FALSE)</f>
        <v>42.942361111112405</v>
      </c>
    </row>
    <row r="1118" spans="1:19" x14ac:dyDescent="0.3">
      <c r="A1118">
        <v>696736</v>
      </c>
      <c r="B1118">
        <v>899</v>
      </c>
      <c r="C1118" s="1" t="s">
        <v>99</v>
      </c>
      <c r="D1118" s="3">
        <v>45249.039583333331</v>
      </c>
      <c r="E1118" t="s">
        <v>97</v>
      </c>
      <c r="F1118" t="s">
        <v>49</v>
      </c>
      <c r="G1118">
        <v>2627</v>
      </c>
      <c r="H1118" t="str">
        <f>VLOOKUP(B1118,'Customers (2)'!$A$1:$F$2501,2,0)</f>
        <v>USA</v>
      </c>
      <c r="I1118" t="str">
        <f>VLOOKUP(B1118,'Customers (2)'!$A$1:$F$2501,3,0)</f>
        <v>F</v>
      </c>
      <c r="J1118">
        <f>VLOOKUP(B1118,'Customers (2)'!$A$1:$F$2501,4,0)</f>
        <v>75</v>
      </c>
      <c r="K1118" t="str">
        <f>VLOOKUP(B1118,'Customers (2)'!$A$1:$F$2501,5,0)</f>
        <v>B</v>
      </c>
      <c r="L1118" t="str">
        <f>VLOOKUP(B1118,'Customers (2)'!$A$1:$F$2501,6,0)</f>
        <v>Senior</v>
      </c>
      <c r="M1118" t="str">
        <f t="shared" si="71"/>
        <v>November</v>
      </c>
      <c r="N1118" t="str">
        <f t="shared" si="72"/>
        <v>Sunday</v>
      </c>
      <c r="O1118" t="str">
        <f t="shared" si="73"/>
        <v>00:57:00</v>
      </c>
      <c r="P1118">
        <f t="shared" si="74"/>
        <v>0</v>
      </c>
      <c r="Q1118" t="str">
        <f>VLOOKUP(B1118,'Analysis 1.3'!$AA$1:$AF$1454,5,FALSE)</f>
        <v>Repeat</v>
      </c>
      <c r="R1118" t="str">
        <f>VLOOKUP(B1118,'Analysis 1.3'!$AA$1:$AF$1454,6,FALSE)</f>
        <v>Recent</v>
      </c>
      <c r="S1118">
        <f>VLOOKUP(B1118,'Analysis 1.3'!$AA$1:$AF$1454,4,FALSE)</f>
        <v>42.942361111112405</v>
      </c>
    </row>
    <row r="1119" spans="1:19" x14ac:dyDescent="0.3">
      <c r="A1119">
        <v>1026611</v>
      </c>
      <c r="B1119">
        <v>899</v>
      </c>
      <c r="C1119" s="1" t="s">
        <v>99</v>
      </c>
      <c r="D1119" s="3">
        <v>44957.040277777778</v>
      </c>
      <c r="E1119" t="s">
        <v>98</v>
      </c>
      <c r="F1119" t="s">
        <v>27</v>
      </c>
      <c r="G1119">
        <v>2950</v>
      </c>
      <c r="H1119" t="str">
        <f>VLOOKUP(B1119,'Customers (2)'!$A$1:$F$2501,2,0)</f>
        <v>USA</v>
      </c>
      <c r="I1119" t="str">
        <f>VLOOKUP(B1119,'Customers (2)'!$A$1:$F$2501,3,0)</f>
        <v>F</v>
      </c>
      <c r="J1119">
        <f>VLOOKUP(B1119,'Customers (2)'!$A$1:$F$2501,4,0)</f>
        <v>75</v>
      </c>
      <c r="K1119" t="str">
        <f>VLOOKUP(B1119,'Customers (2)'!$A$1:$F$2501,5,0)</f>
        <v>B</v>
      </c>
      <c r="L1119" t="str">
        <f>VLOOKUP(B1119,'Customers (2)'!$A$1:$F$2501,6,0)</f>
        <v>Senior</v>
      </c>
      <c r="M1119" t="str">
        <f t="shared" si="71"/>
        <v>January</v>
      </c>
      <c r="N1119" t="str">
        <f t="shared" si="72"/>
        <v>Tuesday</v>
      </c>
      <c r="O1119" t="str">
        <f t="shared" si="73"/>
        <v>00:58:00</v>
      </c>
      <c r="P1119">
        <f t="shared" si="74"/>
        <v>0</v>
      </c>
      <c r="Q1119" t="str">
        <f>VLOOKUP(B1119,'Analysis 1.3'!$AA$1:$AF$1454,5,FALSE)</f>
        <v>Repeat</v>
      </c>
      <c r="R1119" t="str">
        <f>VLOOKUP(B1119,'Analysis 1.3'!$AA$1:$AF$1454,6,FALSE)</f>
        <v>Recent</v>
      </c>
      <c r="S1119">
        <f>VLOOKUP(B1119,'Analysis 1.3'!$AA$1:$AF$1454,4,FALSE)</f>
        <v>42.942361111112405</v>
      </c>
    </row>
    <row r="1120" spans="1:19" x14ac:dyDescent="0.3">
      <c r="A1120">
        <v>1485939</v>
      </c>
      <c r="B1120">
        <v>899</v>
      </c>
      <c r="C1120" s="1" t="s">
        <v>99</v>
      </c>
      <c r="D1120" s="3">
        <v>44980</v>
      </c>
      <c r="E1120" t="s">
        <v>191</v>
      </c>
      <c r="F1120" t="s">
        <v>71</v>
      </c>
      <c r="G1120">
        <v>902</v>
      </c>
      <c r="H1120" t="str">
        <f>VLOOKUP(B1120,'Customers (2)'!$A$1:$F$2501,2,0)</f>
        <v>USA</v>
      </c>
      <c r="I1120" t="str">
        <f>VLOOKUP(B1120,'Customers (2)'!$A$1:$F$2501,3,0)</f>
        <v>F</v>
      </c>
      <c r="J1120">
        <f>VLOOKUP(B1120,'Customers (2)'!$A$1:$F$2501,4,0)</f>
        <v>75</v>
      </c>
      <c r="K1120" t="str">
        <f>VLOOKUP(B1120,'Customers (2)'!$A$1:$F$2501,5,0)</f>
        <v>B</v>
      </c>
      <c r="L1120" t="str">
        <f>VLOOKUP(B1120,'Customers (2)'!$A$1:$F$2501,6,0)</f>
        <v>Senior</v>
      </c>
      <c r="M1120" t="str">
        <f t="shared" si="71"/>
        <v>February</v>
      </c>
      <c r="N1120" t="str">
        <f t="shared" si="72"/>
        <v>Thursday</v>
      </c>
      <c r="O1120" t="str">
        <f t="shared" si="73"/>
        <v>00:00:00</v>
      </c>
      <c r="P1120">
        <f t="shared" si="74"/>
        <v>0</v>
      </c>
      <c r="Q1120" t="str">
        <f>VLOOKUP(B1120,'Analysis 1.3'!$AA$1:$AF$1454,5,FALSE)</f>
        <v>Repeat</v>
      </c>
      <c r="R1120" t="str">
        <f>VLOOKUP(B1120,'Analysis 1.3'!$AA$1:$AF$1454,6,FALSE)</f>
        <v>Recent</v>
      </c>
      <c r="S1120">
        <f>VLOOKUP(B1120,'Analysis 1.3'!$AA$1:$AF$1454,4,FALSE)</f>
        <v>42.942361111112405</v>
      </c>
    </row>
    <row r="1121" spans="1:19" x14ac:dyDescent="0.3">
      <c r="A1121">
        <v>1383231</v>
      </c>
      <c r="B1121">
        <v>900</v>
      </c>
      <c r="C1121" s="1" t="s">
        <v>99</v>
      </c>
      <c r="D1121" s="3">
        <v>45134.992361111108</v>
      </c>
      <c r="E1121" t="s">
        <v>191</v>
      </c>
      <c r="F1121" t="s">
        <v>74</v>
      </c>
      <c r="G1121">
        <v>2730</v>
      </c>
      <c r="H1121" t="str">
        <f>VLOOKUP(B1121,'Customers (2)'!$A$1:$F$2501,2,0)</f>
        <v>USA</v>
      </c>
      <c r="I1121" t="str">
        <f>VLOOKUP(B1121,'Customers (2)'!$A$1:$F$2501,3,0)</f>
        <v>M</v>
      </c>
      <c r="J1121">
        <f>VLOOKUP(B1121,'Customers (2)'!$A$1:$F$2501,4,0)</f>
        <v>54</v>
      </c>
      <c r="K1121" t="str">
        <f>VLOOKUP(B1121,'Customers (2)'!$A$1:$F$2501,5,0)</f>
        <v>B</v>
      </c>
      <c r="L1121" t="str">
        <f>VLOOKUP(B1121,'Customers (2)'!$A$1:$F$2501,6,0)</f>
        <v>Middle</v>
      </c>
      <c r="M1121" t="str">
        <f t="shared" si="71"/>
        <v>July</v>
      </c>
      <c r="N1121" t="str">
        <f t="shared" si="72"/>
        <v>Thursday</v>
      </c>
      <c r="O1121" t="str">
        <f t="shared" si="73"/>
        <v>23:49:00</v>
      </c>
      <c r="P1121">
        <f t="shared" si="74"/>
        <v>23</v>
      </c>
      <c r="Q1121" t="str">
        <f>VLOOKUP(B1121,'Analysis 1.3'!$AA$1:$AF$1454,5,FALSE)</f>
        <v>One time</v>
      </c>
      <c r="R1121" t="str">
        <f>VLOOKUP(B1121,'Analysis 1.3'!$AA$1:$AF$1454,6,FALSE)</f>
        <v>Passive</v>
      </c>
      <c r="S1121">
        <f>VLOOKUP(B1121,'Analysis 1.3'!$AA$1:$AF$1454,4,FALSE)</f>
        <v>156.98958333333576</v>
      </c>
    </row>
    <row r="1122" spans="1:19" x14ac:dyDescent="0.3">
      <c r="A1122">
        <v>642874</v>
      </c>
      <c r="B1122">
        <v>901</v>
      </c>
      <c r="C1122" s="1" t="s">
        <v>99</v>
      </c>
      <c r="D1122" s="2">
        <v>45206.037499999999</v>
      </c>
      <c r="E1122" t="s">
        <v>98</v>
      </c>
      <c r="F1122" t="s">
        <v>24</v>
      </c>
      <c r="G1122">
        <v>1789</v>
      </c>
      <c r="H1122" t="str">
        <f>VLOOKUP(B1122,'Customers (2)'!$A$1:$F$2501,2,0)</f>
        <v>USA</v>
      </c>
      <c r="I1122" t="str">
        <f>VLOOKUP(B1122,'Customers (2)'!$A$1:$F$2501,3,0)</f>
        <v>F</v>
      </c>
      <c r="J1122">
        <f>VLOOKUP(B1122,'Customers (2)'!$A$1:$F$2501,4,0)</f>
        <v>44</v>
      </c>
      <c r="K1122" t="str">
        <f>VLOOKUP(B1122,'Customers (2)'!$A$1:$F$2501,5,0)</f>
        <v>B</v>
      </c>
      <c r="L1122" t="str">
        <f>VLOOKUP(B1122,'Customers (2)'!$A$1:$F$2501,6,0)</f>
        <v>Middle</v>
      </c>
      <c r="M1122" t="str">
        <f t="shared" si="71"/>
        <v>October</v>
      </c>
      <c r="N1122" t="str">
        <f t="shared" si="72"/>
        <v>Saturday</v>
      </c>
      <c r="O1122" t="str">
        <f t="shared" si="73"/>
        <v>00:54:00</v>
      </c>
      <c r="P1122">
        <f t="shared" si="74"/>
        <v>0</v>
      </c>
      <c r="Q1122" t="str">
        <f>VLOOKUP(B1122,'Analysis 1.3'!$AA$1:$AF$1454,5,FALSE)</f>
        <v>Repeat</v>
      </c>
      <c r="R1122" t="str">
        <f>VLOOKUP(B1122,'Analysis 1.3'!$AA$1:$AF$1454,6,FALSE)</f>
        <v>Recent</v>
      </c>
      <c r="S1122">
        <f>VLOOKUP(B1122,'Analysis 1.3'!$AA$1:$AF$1454,4,FALSE)</f>
        <v>56.98124999999709</v>
      </c>
    </row>
    <row r="1123" spans="1:19" x14ac:dyDescent="0.3">
      <c r="A1123">
        <v>1656071</v>
      </c>
      <c r="B1123">
        <v>901</v>
      </c>
      <c r="C1123" s="1" t="s">
        <v>99</v>
      </c>
      <c r="D1123" s="3">
        <v>45235.000694444447</v>
      </c>
      <c r="E1123" t="s">
        <v>97</v>
      </c>
      <c r="F1123" t="s">
        <v>19</v>
      </c>
      <c r="G1123">
        <v>634</v>
      </c>
      <c r="H1123" t="str">
        <f>VLOOKUP(B1123,'Customers (2)'!$A$1:$F$2501,2,0)</f>
        <v>USA</v>
      </c>
      <c r="I1123" t="str">
        <f>VLOOKUP(B1123,'Customers (2)'!$A$1:$F$2501,3,0)</f>
        <v>F</v>
      </c>
      <c r="J1123">
        <f>VLOOKUP(B1123,'Customers (2)'!$A$1:$F$2501,4,0)</f>
        <v>44</v>
      </c>
      <c r="K1123" t="str">
        <f>VLOOKUP(B1123,'Customers (2)'!$A$1:$F$2501,5,0)</f>
        <v>B</v>
      </c>
      <c r="L1123" t="str">
        <f>VLOOKUP(B1123,'Customers (2)'!$A$1:$F$2501,6,0)</f>
        <v>Middle</v>
      </c>
      <c r="M1123" t="str">
        <f t="shared" si="71"/>
        <v>November</v>
      </c>
      <c r="N1123" t="str">
        <f t="shared" si="72"/>
        <v>Sunday</v>
      </c>
      <c r="O1123" t="str">
        <f t="shared" si="73"/>
        <v>00:01:00</v>
      </c>
      <c r="P1123">
        <f t="shared" si="74"/>
        <v>0</v>
      </c>
      <c r="Q1123" t="str">
        <f>VLOOKUP(B1123,'Analysis 1.3'!$AA$1:$AF$1454,5,FALSE)</f>
        <v>Repeat</v>
      </c>
      <c r="R1123" t="str">
        <f>VLOOKUP(B1123,'Analysis 1.3'!$AA$1:$AF$1454,6,FALSE)</f>
        <v>Recent</v>
      </c>
      <c r="S1123">
        <f>VLOOKUP(B1123,'Analysis 1.3'!$AA$1:$AF$1454,4,FALSE)</f>
        <v>56.98124999999709</v>
      </c>
    </row>
    <row r="1124" spans="1:19" x14ac:dyDescent="0.3">
      <c r="A1124">
        <v>1335910</v>
      </c>
      <c r="B1124">
        <v>902</v>
      </c>
      <c r="C1124" s="1" t="s">
        <v>99</v>
      </c>
      <c r="D1124" s="3">
        <v>45278.976388888892</v>
      </c>
      <c r="E1124" t="s">
        <v>96</v>
      </c>
      <c r="F1124" t="s">
        <v>74</v>
      </c>
      <c r="G1124">
        <v>355</v>
      </c>
      <c r="H1124" t="str">
        <f>VLOOKUP(B1124,'Customers (2)'!$A$1:$F$2501,2,0)</f>
        <v>USA</v>
      </c>
      <c r="I1124" t="str">
        <f>VLOOKUP(B1124,'Customers (2)'!$A$1:$F$2501,3,0)</f>
        <v>F</v>
      </c>
      <c r="J1124">
        <f>VLOOKUP(B1124,'Customers (2)'!$A$1:$F$2501,4,0)</f>
        <v>82</v>
      </c>
      <c r="K1124" t="str">
        <f>VLOOKUP(B1124,'Customers (2)'!$A$1:$F$2501,5,0)</f>
        <v>B</v>
      </c>
      <c r="L1124" t="str">
        <f>VLOOKUP(B1124,'Customers (2)'!$A$1:$F$2501,6,0)</f>
        <v>Senior</v>
      </c>
      <c r="M1124" t="str">
        <f t="shared" si="71"/>
        <v>December</v>
      </c>
      <c r="N1124" t="str">
        <f t="shared" si="72"/>
        <v>Monday</v>
      </c>
      <c r="O1124" t="str">
        <f t="shared" si="73"/>
        <v>23:26:00</v>
      </c>
      <c r="P1124">
        <f t="shared" si="74"/>
        <v>23</v>
      </c>
      <c r="Q1124" t="str">
        <f>VLOOKUP(B1124,'Analysis 1.3'!$AA$1:$AF$1454,5,FALSE)</f>
        <v>Repeat</v>
      </c>
      <c r="R1124" t="str">
        <f>VLOOKUP(B1124,'Analysis 1.3'!$AA$1:$AF$1454,6,FALSE)</f>
        <v>Recent</v>
      </c>
      <c r="S1124">
        <f>VLOOKUP(B1124,'Analysis 1.3'!$AA$1:$AF$1454,4,FALSE)</f>
        <v>13.005555555551837</v>
      </c>
    </row>
    <row r="1125" spans="1:19" x14ac:dyDescent="0.3">
      <c r="A1125">
        <v>1616804</v>
      </c>
      <c r="B1125">
        <v>902</v>
      </c>
      <c r="C1125" s="1" t="s">
        <v>99</v>
      </c>
      <c r="D1125" s="3">
        <v>45023.958333333336</v>
      </c>
      <c r="E1125" t="s">
        <v>97</v>
      </c>
      <c r="F1125" t="s">
        <v>27</v>
      </c>
      <c r="G1125">
        <v>8265</v>
      </c>
      <c r="H1125" t="str">
        <f>VLOOKUP(B1125,'Customers (2)'!$A$1:$F$2501,2,0)</f>
        <v>USA</v>
      </c>
      <c r="I1125" t="str">
        <f>VLOOKUP(B1125,'Customers (2)'!$A$1:$F$2501,3,0)</f>
        <v>F</v>
      </c>
      <c r="J1125">
        <f>VLOOKUP(B1125,'Customers (2)'!$A$1:$F$2501,4,0)</f>
        <v>82</v>
      </c>
      <c r="K1125" t="str">
        <f>VLOOKUP(B1125,'Customers (2)'!$A$1:$F$2501,5,0)</f>
        <v>B</v>
      </c>
      <c r="L1125" t="str">
        <f>VLOOKUP(B1125,'Customers (2)'!$A$1:$F$2501,6,0)</f>
        <v>Senior</v>
      </c>
      <c r="M1125" t="str">
        <f t="shared" si="71"/>
        <v>April</v>
      </c>
      <c r="N1125" t="str">
        <f t="shared" si="72"/>
        <v>Friday</v>
      </c>
      <c r="O1125" t="str">
        <f t="shared" si="73"/>
        <v>23:00:00</v>
      </c>
      <c r="P1125">
        <f t="shared" si="74"/>
        <v>23</v>
      </c>
      <c r="Q1125" t="str">
        <f>VLOOKUP(B1125,'Analysis 1.3'!$AA$1:$AF$1454,5,FALSE)</f>
        <v>Repeat</v>
      </c>
      <c r="R1125" t="str">
        <f>VLOOKUP(B1125,'Analysis 1.3'!$AA$1:$AF$1454,6,FALSE)</f>
        <v>Recent</v>
      </c>
      <c r="S1125">
        <f>VLOOKUP(B1125,'Analysis 1.3'!$AA$1:$AF$1454,4,FALSE)</f>
        <v>13.005555555551837</v>
      </c>
    </row>
    <row r="1126" spans="1:19" x14ac:dyDescent="0.3">
      <c r="A1126">
        <v>339088</v>
      </c>
      <c r="B1126">
        <v>904</v>
      </c>
      <c r="C1126" s="1" t="s">
        <v>113</v>
      </c>
      <c r="D1126" s="2">
        <v>45138.03402777778</v>
      </c>
      <c r="E1126" t="s">
        <v>97</v>
      </c>
      <c r="F1126" t="s">
        <v>52</v>
      </c>
      <c r="G1126">
        <v>4909</v>
      </c>
      <c r="H1126" t="str">
        <f>VLOOKUP(B1126,'Customers (2)'!$A$1:$F$2501,2,0)</f>
        <v>India</v>
      </c>
      <c r="I1126" t="str">
        <f>VLOOKUP(B1126,'Customers (2)'!$A$1:$F$2501,3,0)</f>
        <v>F</v>
      </c>
      <c r="J1126">
        <f>VLOOKUP(B1126,'Customers (2)'!$A$1:$F$2501,4,0)</f>
        <v>34</v>
      </c>
      <c r="K1126" t="str">
        <f>VLOOKUP(B1126,'Customers (2)'!$A$1:$F$2501,5,0)</f>
        <v>B</v>
      </c>
      <c r="L1126" t="str">
        <f>VLOOKUP(B1126,'Customers (2)'!$A$1:$F$2501,6,0)</f>
        <v>Young</v>
      </c>
      <c r="M1126" t="str">
        <f t="shared" si="71"/>
        <v>July</v>
      </c>
      <c r="N1126" t="str">
        <f t="shared" si="72"/>
        <v>Monday</v>
      </c>
      <c r="O1126" t="str">
        <f t="shared" si="73"/>
        <v>00:49:00</v>
      </c>
      <c r="P1126">
        <f t="shared" si="74"/>
        <v>0</v>
      </c>
      <c r="Q1126" t="str">
        <f>VLOOKUP(B1126,'Analysis 1.3'!$AA$1:$AF$1454,5,FALSE)</f>
        <v>One time</v>
      </c>
      <c r="R1126" t="str">
        <f>VLOOKUP(B1126,'Analysis 1.3'!$AA$1:$AF$1454,6,FALSE)</f>
        <v>Passive</v>
      </c>
      <c r="S1126">
        <f>VLOOKUP(B1126,'Analysis 1.3'!$AA$1:$AF$1454,4,FALSE)</f>
        <v>153.94791666666424</v>
      </c>
    </row>
    <row r="1127" spans="1:19" x14ac:dyDescent="0.3">
      <c r="A1127">
        <v>44486</v>
      </c>
      <c r="B1127">
        <v>905</v>
      </c>
      <c r="C1127" s="1" t="s">
        <v>99</v>
      </c>
      <c r="D1127" s="2">
        <v>45086.02847222222</v>
      </c>
      <c r="E1127" t="s">
        <v>98</v>
      </c>
      <c r="F1127" t="s">
        <v>19</v>
      </c>
      <c r="G1127">
        <v>8730</v>
      </c>
      <c r="H1127" t="str">
        <f>VLOOKUP(B1127,'Customers (2)'!$A$1:$F$2501,2,0)</f>
        <v>USA</v>
      </c>
      <c r="I1127" t="str">
        <f>VLOOKUP(B1127,'Customers (2)'!$A$1:$F$2501,3,0)</f>
        <v>F</v>
      </c>
      <c r="J1127">
        <f>VLOOKUP(B1127,'Customers (2)'!$A$1:$F$2501,4,0)</f>
        <v>25</v>
      </c>
      <c r="K1127" t="str">
        <f>VLOOKUP(B1127,'Customers (2)'!$A$1:$F$2501,5,0)</f>
        <v>B</v>
      </c>
      <c r="L1127" t="str">
        <f>VLOOKUP(B1127,'Customers (2)'!$A$1:$F$2501,6,0)</f>
        <v>Young</v>
      </c>
      <c r="M1127" t="str">
        <f t="shared" si="71"/>
        <v>June</v>
      </c>
      <c r="N1127" t="str">
        <f t="shared" si="72"/>
        <v>Friday</v>
      </c>
      <c r="O1127" t="str">
        <f t="shared" si="73"/>
        <v>00:41:00</v>
      </c>
      <c r="P1127">
        <f t="shared" si="74"/>
        <v>0</v>
      </c>
      <c r="Q1127" t="str">
        <f>VLOOKUP(B1127,'Analysis 1.3'!$AA$1:$AF$1454,5,FALSE)</f>
        <v>One time</v>
      </c>
      <c r="R1127" t="str">
        <f>VLOOKUP(B1127,'Analysis 1.3'!$AA$1:$AF$1454,6,FALSE)</f>
        <v>Lost</v>
      </c>
      <c r="S1127">
        <f>VLOOKUP(B1127,'Analysis 1.3'!$AA$1:$AF$1454,4,FALSE)</f>
        <v>205.95347222222335</v>
      </c>
    </row>
    <row r="1128" spans="1:19" x14ac:dyDescent="0.3">
      <c r="A1128">
        <v>593879</v>
      </c>
      <c r="B1128">
        <v>907</v>
      </c>
      <c r="C1128" s="1" t="s">
        <v>108</v>
      </c>
      <c r="D1128" s="2">
        <v>45081.066666666666</v>
      </c>
      <c r="E1128" t="s">
        <v>96</v>
      </c>
      <c r="F1128" t="s">
        <v>33</v>
      </c>
      <c r="G1128">
        <v>5944</v>
      </c>
      <c r="H1128" t="str">
        <f>VLOOKUP(B1128,'Customers (2)'!$A$1:$F$2501,2,0)</f>
        <v>Denmark</v>
      </c>
      <c r="I1128" t="str">
        <f>VLOOKUP(B1128,'Customers (2)'!$A$1:$F$2501,3,0)</f>
        <v>M</v>
      </c>
      <c r="J1128">
        <f>VLOOKUP(B1128,'Customers (2)'!$A$1:$F$2501,4,0)</f>
        <v>55</v>
      </c>
      <c r="K1128" t="str">
        <f>VLOOKUP(B1128,'Customers (2)'!$A$1:$F$2501,5,0)</f>
        <v>B</v>
      </c>
      <c r="L1128" t="str">
        <f>VLOOKUP(B1128,'Customers (2)'!$A$1:$F$2501,6,0)</f>
        <v>Middle</v>
      </c>
      <c r="M1128" t="str">
        <f t="shared" si="71"/>
        <v>June</v>
      </c>
      <c r="N1128" t="str">
        <f t="shared" si="72"/>
        <v>Sunday</v>
      </c>
      <c r="O1128" t="str">
        <f t="shared" si="73"/>
        <v>01:36:00</v>
      </c>
      <c r="P1128">
        <f t="shared" si="74"/>
        <v>1</v>
      </c>
      <c r="Q1128" t="str">
        <f>VLOOKUP(B1128,'Analysis 1.3'!$AA$1:$AF$1454,5,FALSE)</f>
        <v>Repeat</v>
      </c>
      <c r="R1128" t="str">
        <f>VLOOKUP(B1128,'Analysis 1.3'!$AA$1:$AF$1454,6,FALSE)</f>
        <v>Passive</v>
      </c>
      <c r="S1128">
        <f>VLOOKUP(B1128,'Analysis 1.3'!$AA$1:$AF$1454,4,FALSE)</f>
        <v>127.02500000000146</v>
      </c>
    </row>
    <row r="1129" spans="1:19" x14ac:dyDescent="0.3">
      <c r="A1129">
        <v>879541</v>
      </c>
      <c r="B1129">
        <v>907</v>
      </c>
      <c r="C1129" s="1" t="s">
        <v>108</v>
      </c>
      <c r="D1129" s="3">
        <v>45164.956944444442</v>
      </c>
      <c r="E1129" t="s">
        <v>191</v>
      </c>
      <c r="F1129" t="s">
        <v>34</v>
      </c>
      <c r="G1129">
        <v>1465</v>
      </c>
      <c r="H1129" t="str">
        <f>VLOOKUP(B1129,'Customers (2)'!$A$1:$F$2501,2,0)</f>
        <v>Denmark</v>
      </c>
      <c r="I1129" t="str">
        <f>VLOOKUP(B1129,'Customers (2)'!$A$1:$F$2501,3,0)</f>
        <v>M</v>
      </c>
      <c r="J1129">
        <f>VLOOKUP(B1129,'Customers (2)'!$A$1:$F$2501,4,0)</f>
        <v>55</v>
      </c>
      <c r="K1129" t="str">
        <f>VLOOKUP(B1129,'Customers (2)'!$A$1:$F$2501,5,0)</f>
        <v>B</v>
      </c>
      <c r="L1129" t="str">
        <f>VLOOKUP(B1129,'Customers (2)'!$A$1:$F$2501,6,0)</f>
        <v>Middle</v>
      </c>
      <c r="M1129" t="str">
        <f t="shared" si="71"/>
        <v>August</v>
      </c>
      <c r="N1129" t="str">
        <f t="shared" si="72"/>
        <v>Saturday</v>
      </c>
      <c r="O1129" t="str">
        <f t="shared" si="73"/>
        <v>22:58:00</v>
      </c>
      <c r="P1129">
        <f t="shared" si="74"/>
        <v>22</v>
      </c>
      <c r="Q1129" t="str">
        <f>VLOOKUP(B1129,'Analysis 1.3'!$AA$1:$AF$1454,5,FALSE)</f>
        <v>Repeat</v>
      </c>
      <c r="R1129" t="str">
        <f>VLOOKUP(B1129,'Analysis 1.3'!$AA$1:$AF$1454,6,FALSE)</f>
        <v>Passive</v>
      </c>
      <c r="S1129">
        <f>VLOOKUP(B1129,'Analysis 1.3'!$AA$1:$AF$1454,4,FALSE)</f>
        <v>127.02500000000146</v>
      </c>
    </row>
    <row r="1130" spans="1:19" x14ac:dyDescent="0.3">
      <c r="A1130">
        <v>904997</v>
      </c>
      <c r="B1130">
        <v>909</v>
      </c>
      <c r="C1130" s="1" t="s">
        <v>113</v>
      </c>
      <c r="D1130" s="3">
        <v>45237.949305555558</v>
      </c>
      <c r="E1130" t="s">
        <v>98</v>
      </c>
      <c r="F1130" t="s">
        <v>41</v>
      </c>
      <c r="G1130">
        <v>9811</v>
      </c>
      <c r="H1130" t="str">
        <f>VLOOKUP(B1130,'Customers (2)'!$A$1:$F$2501,2,0)</f>
        <v>India</v>
      </c>
      <c r="I1130" t="str">
        <f>VLOOKUP(B1130,'Customers (2)'!$A$1:$F$2501,3,0)</f>
        <v>M</v>
      </c>
      <c r="J1130">
        <f>VLOOKUP(B1130,'Customers (2)'!$A$1:$F$2501,4,0)</f>
        <v>71</v>
      </c>
      <c r="K1130" t="str">
        <f>VLOOKUP(B1130,'Customers (2)'!$A$1:$F$2501,5,0)</f>
        <v>B</v>
      </c>
      <c r="L1130" t="str">
        <f>VLOOKUP(B1130,'Customers (2)'!$A$1:$F$2501,6,0)</f>
        <v>Senior</v>
      </c>
      <c r="M1130" t="str">
        <f t="shared" si="71"/>
        <v>November</v>
      </c>
      <c r="N1130" t="str">
        <f t="shared" si="72"/>
        <v>Tuesday</v>
      </c>
      <c r="O1130" t="str">
        <f t="shared" si="73"/>
        <v>22:47:00</v>
      </c>
      <c r="P1130">
        <f t="shared" si="74"/>
        <v>22</v>
      </c>
      <c r="Q1130" t="str">
        <f>VLOOKUP(B1130,'Analysis 1.3'!$AA$1:$AF$1454,5,FALSE)</f>
        <v>Repeat</v>
      </c>
      <c r="R1130" t="str">
        <f>VLOOKUP(B1130,'Analysis 1.3'!$AA$1:$AF$1454,6,FALSE)</f>
        <v>Recent</v>
      </c>
      <c r="S1130">
        <f>VLOOKUP(B1130,'Analysis 1.3'!$AA$1:$AF$1454,4,FALSE)</f>
        <v>38.029166666667152</v>
      </c>
    </row>
    <row r="1131" spans="1:19" x14ac:dyDescent="0.3">
      <c r="A1131">
        <v>1280103</v>
      </c>
      <c r="B1131">
        <v>909</v>
      </c>
      <c r="C1131" s="1" t="s">
        <v>113</v>
      </c>
      <c r="D1131" s="3">
        <v>45205.048611111109</v>
      </c>
      <c r="E1131" t="s">
        <v>96</v>
      </c>
      <c r="F1131" t="s">
        <v>90</v>
      </c>
      <c r="G1131">
        <v>2054</v>
      </c>
      <c r="H1131" t="str">
        <f>VLOOKUP(B1131,'Customers (2)'!$A$1:$F$2501,2,0)</f>
        <v>India</v>
      </c>
      <c r="I1131" t="str">
        <f>VLOOKUP(B1131,'Customers (2)'!$A$1:$F$2501,3,0)</f>
        <v>M</v>
      </c>
      <c r="J1131">
        <f>VLOOKUP(B1131,'Customers (2)'!$A$1:$F$2501,4,0)</f>
        <v>71</v>
      </c>
      <c r="K1131" t="str">
        <f>VLOOKUP(B1131,'Customers (2)'!$A$1:$F$2501,5,0)</f>
        <v>B</v>
      </c>
      <c r="L1131" t="str">
        <f>VLOOKUP(B1131,'Customers (2)'!$A$1:$F$2501,6,0)</f>
        <v>Senior</v>
      </c>
      <c r="M1131" t="str">
        <f t="shared" si="71"/>
        <v>October</v>
      </c>
      <c r="N1131" t="str">
        <f t="shared" si="72"/>
        <v>Friday</v>
      </c>
      <c r="O1131" t="str">
        <f t="shared" si="73"/>
        <v>01:10:00</v>
      </c>
      <c r="P1131">
        <f t="shared" si="74"/>
        <v>1</v>
      </c>
      <c r="Q1131" t="str">
        <f>VLOOKUP(B1131,'Analysis 1.3'!$AA$1:$AF$1454,5,FALSE)</f>
        <v>Repeat</v>
      </c>
      <c r="R1131" t="str">
        <f>VLOOKUP(B1131,'Analysis 1.3'!$AA$1:$AF$1454,6,FALSE)</f>
        <v>Recent</v>
      </c>
      <c r="S1131">
        <f>VLOOKUP(B1131,'Analysis 1.3'!$AA$1:$AF$1454,4,FALSE)</f>
        <v>38.029166666667152</v>
      </c>
    </row>
    <row r="1132" spans="1:19" x14ac:dyDescent="0.3">
      <c r="A1132">
        <v>1358621</v>
      </c>
      <c r="B1132">
        <v>909</v>
      </c>
      <c r="C1132" s="1" t="s">
        <v>113</v>
      </c>
      <c r="D1132" s="3">
        <v>45253.952777777777</v>
      </c>
      <c r="E1132" t="s">
        <v>97</v>
      </c>
      <c r="F1132" t="s">
        <v>39</v>
      </c>
      <c r="G1132">
        <v>7200</v>
      </c>
      <c r="H1132" t="str">
        <f>VLOOKUP(B1132,'Customers (2)'!$A$1:$F$2501,2,0)</f>
        <v>India</v>
      </c>
      <c r="I1132" t="str">
        <f>VLOOKUP(B1132,'Customers (2)'!$A$1:$F$2501,3,0)</f>
        <v>M</v>
      </c>
      <c r="J1132">
        <f>VLOOKUP(B1132,'Customers (2)'!$A$1:$F$2501,4,0)</f>
        <v>71</v>
      </c>
      <c r="K1132" t="str">
        <f>VLOOKUP(B1132,'Customers (2)'!$A$1:$F$2501,5,0)</f>
        <v>B</v>
      </c>
      <c r="L1132" t="str">
        <f>VLOOKUP(B1132,'Customers (2)'!$A$1:$F$2501,6,0)</f>
        <v>Senior</v>
      </c>
      <c r="M1132" t="str">
        <f t="shared" si="71"/>
        <v>November</v>
      </c>
      <c r="N1132" t="str">
        <f t="shared" si="72"/>
        <v>Thursday</v>
      </c>
      <c r="O1132" t="str">
        <f t="shared" si="73"/>
        <v>22:52:00</v>
      </c>
      <c r="P1132">
        <f t="shared" si="74"/>
        <v>22</v>
      </c>
      <c r="Q1132" t="str">
        <f>VLOOKUP(B1132,'Analysis 1.3'!$AA$1:$AF$1454,5,FALSE)</f>
        <v>Repeat</v>
      </c>
      <c r="R1132" t="str">
        <f>VLOOKUP(B1132,'Analysis 1.3'!$AA$1:$AF$1454,6,FALSE)</f>
        <v>Recent</v>
      </c>
      <c r="S1132">
        <f>VLOOKUP(B1132,'Analysis 1.3'!$AA$1:$AF$1454,4,FALSE)</f>
        <v>38.029166666667152</v>
      </c>
    </row>
    <row r="1133" spans="1:19" x14ac:dyDescent="0.3">
      <c r="A1133">
        <v>1288824</v>
      </c>
      <c r="B1133">
        <v>912</v>
      </c>
      <c r="C1133" s="1" t="s">
        <v>99</v>
      </c>
      <c r="D1133" s="3">
        <v>44930.002083333333</v>
      </c>
      <c r="E1133" t="s">
        <v>97</v>
      </c>
      <c r="F1133" t="s">
        <v>82</v>
      </c>
      <c r="G1133">
        <v>8079</v>
      </c>
      <c r="H1133" t="str">
        <f>VLOOKUP(B1133,'Customers (2)'!$A$1:$F$2501,2,0)</f>
        <v>USA</v>
      </c>
      <c r="I1133" t="str">
        <f>VLOOKUP(B1133,'Customers (2)'!$A$1:$F$2501,3,0)</f>
        <v>M</v>
      </c>
      <c r="J1133">
        <f>VLOOKUP(B1133,'Customers (2)'!$A$1:$F$2501,4,0)</f>
        <v>33</v>
      </c>
      <c r="K1133" t="str">
        <f>VLOOKUP(B1133,'Customers (2)'!$A$1:$F$2501,5,0)</f>
        <v>B</v>
      </c>
      <c r="L1133" t="str">
        <f>VLOOKUP(B1133,'Customers (2)'!$A$1:$F$2501,6,0)</f>
        <v>Young</v>
      </c>
      <c r="M1133" t="str">
        <f t="shared" si="71"/>
        <v>January</v>
      </c>
      <c r="N1133" t="str">
        <f t="shared" si="72"/>
        <v>Wednesday</v>
      </c>
      <c r="O1133" t="str">
        <f t="shared" si="73"/>
        <v>00:03:00</v>
      </c>
      <c r="P1133">
        <f t="shared" si="74"/>
        <v>0</v>
      </c>
      <c r="Q1133" t="str">
        <f>VLOOKUP(B1133,'Analysis 1.3'!$AA$1:$AF$1454,5,FALSE)</f>
        <v>One time</v>
      </c>
      <c r="R1133" t="str">
        <f>VLOOKUP(B1133,'Analysis 1.3'!$AA$1:$AF$1454,6,FALSE)</f>
        <v>Lost</v>
      </c>
      <c r="S1133">
        <f>VLOOKUP(B1133,'Analysis 1.3'!$AA$1:$AF$1454,4,FALSE)</f>
        <v>361.97986111111095</v>
      </c>
    </row>
    <row r="1134" spans="1:19" x14ac:dyDescent="0.3">
      <c r="A1134">
        <v>1528540</v>
      </c>
      <c r="B1134">
        <v>913</v>
      </c>
      <c r="C1134" s="1" t="s">
        <v>99</v>
      </c>
      <c r="D1134" s="3">
        <v>44960.07916666667</v>
      </c>
      <c r="E1134" t="s">
        <v>191</v>
      </c>
      <c r="F1134" t="s">
        <v>4</v>
      </c>
      <c r="G1134">
        <v>9004</v>
      </c>
      <c r="H1134" t="str">
        <f>VLOOKUP(B1134,'Customers (2)'!$A$1:$F$2501,2,0)</f>
        <v>USA</v>
      </c>
      <c r="I1134" t="str">
        <f>VLOOKUP(B1134,'Customers (2)'!$A$1:$F$2501,3,0)</f>
        <v>F</v>
      </c>
      <c r="J1134">
        <f>VLOOKUP(B1134,'Customers (2)'!$A$1:$F$2501,4,0)</f>
        <v>28</v>
      </c>
      <c r="K1134" t="str">
        <f>VLOOKUP(B1134,'Customers (2)'!$A$1:$F$2501,5,0)</f>
        <v>B</v>
      </c>
      <c r="L1134" t="str">
        <f>VLOOKUP(B1134,'Customers (2)'!$A$1:$F$2501,6,0)</f>
        <v>Young</v>
      </c>
      <c r="M1134" t="str">
        <f t="shared" si="71"/>
        <v>February</v>
      </c>
      <c r="N1134" t="str">
        <f t="shared" si="72"/>
        <v>Friday</v>
      </c>
      <c r="O1134" t="str">
        <f t="shared" si="73"/>
        <v>01:54:00</v>
      </c>
      <c r="P1134">
        <f t="shared" si="74"/>
        <v>1</v>
      </c>
      <c r="Q1134" t="str">
        <f>VLOOKUP(B1134,'Analysis 1.3'!$AA$1:$AF$1454,5,FALSE)</f>
        <v>One time</v>
      </c>
      <c r="R1134" t="str">
        <f>VLOOKUP(B1134,'Analysis 1.3'!$AA$1:$AF$1454,6,FALSE)</f>
        <v>Lost</v>
      </c>
      <c r="S1134">
        <f>VLOOKUP(B1134,'Analysis 1.3'!$AA$1:$AF$1454,4,FALSE)</f>
        <v>331.90277777777374</v>
      </c>
    </row>
    <row r="1135" spans="1:19" x14ac:dyDescent="0.3">
      <c r="A1135">
        <v>1380014</v>
      </c>
      <c r="B1135">
        <v>914</v>
      </c>
      <c r="C1135" s="1" t="s">
        <v>99</v>
      </c>
      <c r="D1135" s="3">
        <v>45274.039583333331</v>
      </c>
      <c r="E1135" t="s">
        <v>96</v>
      </c>
      <c r="F1135" t="s">
        <v>30</v>
      </c>
      <c r="G1135">
        <v>5389</v>
      </c>
      <c r="H1135" t="str">
        <f>VLOOKUP(B1135,'Customers (2)'!$A$1:$F$2501,2,0)</f>
        <v>USA</v>
      </c>
      <c r="I1135" t="str">
        <f>VLOOKUP(B1135,'Customers (2)'!$A$1:$F$2501,3,0)</f>
        <v>F</v>
      </c>
      <c r="J1135">
        <f>VLOOKUP(B1135,'Customers (2)'!$A$1:$F$2501,4,0)</f>
        <v>80</v>
      </c>
      <c r="K1135" t="str">
        <f>VLOOKUP(B1135,'Customers (2)'!$A$1:$F$2501,5,0)</f>
        <v>B</v>
      </c>
      <c r="L1135" t="str">
        <f>VLOOKUP(B1135,'Customers (2)'!$A$1:$F$2501,6,0)</f>
        <v>Senior</v>
      </c>
      <c r="M1135" t="str">
        <f t="shared" si="71"/>
        <v>December</v>
      </c>
      <c r="N1135" t="str">
        <f t="shared" si="72"/>
        <v>Thursday</v>
      </c>
      <c r="O1135" t="str">
        <f t="shared" si="73"/>
        <v>00:57:00</v>
      </c>
      <c r="P1135">
        <f t="shared" si="74"/>
        <v>0</v>
      </c>
      <c r="Q1135" t="str">
        <f>VLOOKUP(B1135,'Analysis 1.3'!$AA$1:$AF$1454,5,FALSE)</f>
        <v>One time</v>
      </c>
      <c r="R1135" t="str">
        <f>VLOOKUP(B1135,'Analysis 1.3'!$AA$1:$AF$1454,6,FALSE)</f>
        <v>Recent</v>
      </c>
      <c r="S1135">
        <f>VLOOKUP(B1135,'Analysis 1.3'!$AA$1:$AF$1454,4,FALSE)</f>
        <v>17.942361111112405</v>
      </c>
    </row>
    <row r="1136" spans="1:19" x14ac:dyDescent="0.3">
      <c r="A1136">
        <v>34504</v>
      </c>
      <c r="B1136">
        <v>915</v>
      </c>
      <c r="C1136" s="1" t="s">
        <v>100</v>
      </c>
      <c r="D1136" s="2">
        <v>44963.038194444445</v>
      </c>
      <c r="E1136" t="s">
        <v>96</v>
      </c>
      <c r="F1136" t="s">
        <v>27</v>
      </c>
      <c r="G1136">
        <v>9163</v>
      </c>
      <c r="H1136" t="str">
        <f>VLOOKUP(B1136,'Customers (2)'!$A$1:$F$2501,2,0)</f>
        <v>France</v>
      </c>
      <c r="I1136" t="str">
        <f>VLOOKUP(B1136,'Customers (2)'!$A$1:$F$2501,3,0)</f>
        <v>M</v>
      </c>
      <c r="J1136">
        <f>VLOOKUP(B1136,'Customers (2)'!$A$1:$F$2501,4,0)</f>
        <v>39</v>
      </c>
      <c r="K1136" t="str">
        <f>VLOOKUP(B1136,'Customers (2)'!$A$1:$F$2501,5,0)</f>
        <v>B</v>
      </c>
      <c r="L1136" t="str">
        <f>VLOOKUP(B1136,'Customers (2)'!$A$1:$F$2501,6,0)</f>
        <v>Middle</v>
      </c>
      <c r="M1136" t="str">
        <f t="shared" si="71"/>
        <v>February</v>
      </c>
      <c r="N1136" t="str">
        <f t="shared" si="72"/>
        <v>Monday</v>
      </c>
      <c r="O1136" t="str">
        <f t="shared" si="73"/>
        <v>00:55:00</v>
      </c>
      <c r="P1136">
        <f t="shared" si="74"/>
        <v>0</v>
      </c>
      <c r="Q1136" t="str">
        <f>VLOOKUP(B1136,'Analysis 1.3'!$AA$1:$AF$1454,5,FALSE)</f>
        <v>Repeat</v>
      </c>
      <c r="R1136" t="str">
        <f>VLOOKUP(B1136,'Analysis 1.3'!$AA$1:$AF$1454,6,FALSE)</f>
        <v>Recent</v>
      </c>
      <c r="S1136">
        <f>VLOOKUP(B1136,'Analysis 1.3'!$AA$1:$AF$1454,4,FALSE)</f>
        <v>53.975694444445253</v>
      </c>
    </row>
    <row r="1137" spans="1:19" x14ac:dyDescent="0.3">
      <c r="A1137">
        <v>778907</v>
      </c>
      <c r="B1137">
        <v>915</v>
      </c>
      <c r="C1137" s="1" t="s">
        <v>100</v>
      </c>
      <c r="D1137" s="3">
        <v>45238.006249999999</v>
      </c>
      <c r="E1137" t="s">
        <v>96</v>
      </c>
      <c r="F1137" t="s">
        <v>11</v>
      </c>
      <c r="G1137">
        <v>8273</v>
      </c>
      <c r="H1137" t="str">
        <f>VLOOKUP(B1137,'Customers (2)'!$A$1:$F$2501,2,0)</f>
        <v>France</v>
      </c>
      <c r="I1137" t="str">
        <f>VLOOKUP(B1137,'Customers (2)'!$A$1:$F$2501,3,0)</f>
        <v>M</v>
      </c>
      <c r="J1137">
        <f>VLOOKUP(B1137,'Customers (2)'!$A$1:$F$2501,4,0)</f>
        <v>39</v>
      </c>
      <c r="K1137" t="str">
        <f>VLOOKUP(B1137,'Customers (2)'!$A$1:$F$2501,5,0)</f>
        <v>B</v>
      </c>
      <c r="L1137" t="str">
        <f>VLOOKUP(B1137,'Customers (2)'!$A$1:$F$2501,6,0)</f>
        <v>Middle</v>
      </c>
      <c r="M1137" t="str">
        <f t="shared" si="71"/>
        <v>November</v>
      </c>
      <c r="N1137" t="str">
        <f t="shared" si="72"/>
        <v>Wednesday</v>
      </c>
      <c r="O1137" t="str">
        <f t="shared" si="73"/>
        <v>00:09:00</v>
      </c>
      <c r="P1137">
        <f t="shared" si="74"/>
        <v>0</v>
      </c>
      <c r="Q1137" t="str">
        <f>VLOOKUP(B1137,'Analysis 1.3'!$AA$1:$AF$1454,5,FALSE)</f>
        <v>Repeat</v>
      </c>
      <c r="R1137" t="str">
        <f>VLOOKUP(B1137,'Analysis 1.3'!$AA$1:$AF$1454,6,FALSE)</f>
        <v>Recent</v>
      </c>
      <c r="S1137">
        <f>VLOOKUP(B1137,'Analysis 1.3'!$AA$1:$AF$1454,4,FALSE)</f>
        <v>53.975694444445253</v>
      </c>
    </row>
    <row r="1138" spans="1:19" x14ac:dyDescent="0.3">
      <c r="A1138">
        <v>1409549</v>
      </c>
      <c r="B1138">
        <v>915</v>
      </c>
      <c r="C1138" s="1" t="s">
        <v>100</v>
      </c>
      <c r="D1138" s="3">
        <v>45129.002083333333</v>
      </c>
      <c r="E1138" t="s">
        <v>97</v>
      </c>
      <c r="F1138" t="s">
        <v>23</v>
      </c>
      <c r="G1138">
        <v>8235</v>
      </c>
      <c r="H1138" t="str">
        <f>VLOOKUP(B1138,'Customers (2)'!$A$1:$F$2501,2,0)</f>
        <v>France</v>
      </c>
      <c r="I1138" t="str">
        <f>VLOOKUP(B1138,'Customers (2)'!$A$1:$F$2501,3,0)</f>
        <v>M</v>
      </c>
      <c r="J1138">
        <f>VLOOKUP(B1138,'Customers (2)'!$A$1:$F$2501,4,0)</f>
        <v>39</v>
      </c>
      <c r="K1138" t="str">
        <f>VLOOKUP(B1138,'Customers (2)'!$A$1:$F$2501,5,0)</f>
        <v>B</v>
      </c>
      <c r="L1138" t="str">
        <f>VLOOKUP(B1138,'Customers (2)'!$A$1:$F$2501,6,0)</f>
        <v>Middle</v>
      </c>
      <c r="M1138" t="str">
        <f t="shared" si="71"/>
        <v>July</v>
      </c>
      <c r="N1138" t="str">
        <f t="shared" si="72"/>
        <v>Saturday</v>
      </c>
      <c r="O1138" t="str">
        <f t="shared" si="73"/>
        <v>00:03:00</v>
      </c>
      <c r="P1138">
        <f t="shared" si="74"/>
        <v>0</v>
      </c>
      <c r="Q1138" t="str">
        <f>VLOOKUP(B1138,'Analysis 1.3'!$AA$1:$AF$1454,5,FALSE)</f>
        <v>Repeat</v>
      </c>
      <c r="R1138" t="str">
        <f>VLOOKUP(B1138,'Analysis 1.3'!$AA$1:$AF$1454,6,FALSE)</f>
        <v>Recent</v>
      </c>
      <c r="S1138">
        <f>VLOOKUP(B1138,'Analysis 1.3'!$AA$1:$AF$1454,4,FALSE)</f>
        <v>53.975694444445253</v>
      </c>
    </row>
    <row r="1139" spans="1:19" x14ac:dyDescent="0.3">
      <c r="A1139">
        <v>689972</v>
      </c>
      <c r="B1139">
        <v>916</v>
      </c>
      <c r="C1139" s="1"/>
      <c r="D1139" s="3">
        <v>44965.075694444444</v>
      </c>
      <c r="E1139" t="s">
        <v>96</v>
      </c>
      <c r="F1139" t="s">
        <v>26</v>
      </c>
      <c r="G1139">
        <v>2682</v>
      </c>
      <c r="H1139" t="str">
        <f>VLOOKUP(B1139,'Customers (2)'!$A$1:$F$2501,2,0)</f>
        <v>France</v>
      </c>
      <c r="I1139" t="str">
        <f>VLOOKUP(B1139,'Customers (2)'!$A$1:$F$2501,3,0)</f>
        <v>M</v>
      </c>
      <c r="J1139">
        <f>VLOOKUP(B1139,'Customers (2)'!$A$1:$F$2501,4,0)</f>
        <v>61</v>
      </c>
      <c r="K1139" t="str">
        <f>VLOOKUP(B1139,'Customers (2)'!$A$1:$F$2501,5,0)</f>
        <v>B</v>
      </c>
      <c r="L1139" t="str">
        <f>VLOOKUP(B1139,'Customers (2)'!$A$1:$F$2501,6,0)</f>
        <v>Senior</v>
      </c>
      <c r="M1139" t="str">
        <f t="shared" si="71"/>
        <v>February</v>
      </c>
      <c r="N1139" t="str">
        <f t="shared" si="72"/>
        <v>Wednesday</v>
      </c>
      <c r="O1139" t="str">
        <f t="shared" si="73"/>
        <v>01:49:00</v>
      </c>
      <c r="P1139">
        <f t="shared" si="74"/>
        <v>1</v>
      </c>
      <c r="Q1139" t="str">
        <f>VLOOKUP(B1139,'Analysis 1.3'!$AA$1:$AF$1454,5,FALSE)</f>
        <v>Repeat</v>
      </c>
      <c r="R1139" t="str">
        <f>VLOOKUP(B1139,'Analysis 1.3'!$AA$1:$AF$1454,6,FALSE)</f>
        <v>Lost</v>
      </c>
      <c r="S1139">
        <f>VLOOKUP(B1139,'Analysis 1.3'!$AA$1:$AF$1454,4,FALSE)</f>
        <v>197.94722222222481</v>
      </c>
    </row>
    <row r="1140" spans="1:19" x14ac:dyDescent="0.3">
      <c r="A1140">
        <v>825424</v>
      </c>
      <c r="B1140">
        <v>916</v>
      </c>
      <c r="C1140" s="1" t="s">
        <v>100</v>
      </c>
      <c r="D1140" s="3">
        <v>45094.034722222219</v>
      </c>
      <c r="E1140" t="s">
        <v>191</v>
      </c>
      <c r="F1140" t="s">
        <v>65</v>
      </c>
      <c r="G1140">
        <v>7143</v>
      </c>
      <c r="H1140" t="str">
        <f>VLOOKUP(B1140,'Customers (2)'!$A$1:$F$2501,2,0)</f>
        <v>France</v>
      </c>
      <c r="I1140" t="str">
        <f>VLOOKUP(B1140,'Customers (2)'!$A$1:$F$2501,3,0)</f>
        <v>M</v>
      </c>
      <c r="J1140">
        <f>VLOOKUP(B1140,'Customers (2)'!$A$1:$F$2501,4,0)</f>
        <v>61</v>
      </c>
      <c r="K1140" t="str">
        <f>VLOOKUP(B1140,'Customers (2)'!$A$1:$F$2501,5,0)</f>
        <v>B</v>
      </c>
      <c r="L1140" t="str">
        <f>VLOOKUP(B1140,'Customers (2)'!$A$1:$F$2501,6,0)</f>
        <v>Senior</v>
      </c>
      <c r="M1140" t="str">
        <f t="shared" si="71"/>
        <v>June</v>
      </c>
      <c r="N1140" t="str">
        <f t="shared" si="72"/>
        <v>Saturday</v>
      </c>
      <c r="O1140" t="str">
        <f t="shared" si="73"/>
        <v>00:50:00</v>
      </c>
      <c r="P1140">
        <f t="shared" si="74"/>
        <v>0</v>
      </c>
      <c r="Q1140" t="str">
        <f>VLOOKUP(B1140,'Analysis 1.3'!$AA$1:$AF$1454,5,FALSE)</f>
        <v>Repeat</v>
      </c>
      <c r="R1140" t="str">
        <f>VLOOKUP(B1140,'Analysis 1.3'!$AA$1:$AF$1454,6,FALSE)</f>
        <v>Lost</v>
      </c>
      <c r="S1140">
        <f>VLOOKUP(B1140,'Analysis 1.3'!$AA$1:$AF$1454,4,FALSE)</f>
        <v>197.94722222222481</v>
      </c>
    </row>
    <row r="1141" spans="1:19" x14ac:dyDescent="0.3">
      <c r="A1141">
        <v>611767</v>
      </c>
      <c r="B1141">
        <v>917</v>
      </c>
      <c r="C1141" s="1" t="s">
        <v>103</v>
      </c>
      <c r="D1141" s="2">
        <v>45044.999305555553</v>
      </c>
      <c r="E1141" t="s">
        <v>97</v>
      </c>
      <c r="F1141" t="s">
        <v>65</v>
      </c>
      <c r="G1141">
        <v>1716</v>
      </c>
      <c r="H1141" t="str">
        <f>VLOOKUP(B1141,'Customers (2)'!$A$1:$F$2501,2,0)</f>
        <v>Norway</v>
      </c>
      <c r="I1141" t="str">
        <f>VLOOKUP(B1141,'Customers (2)'!$A$1:$F$2501,3,0)</f>
        <v>F</v>
      </c>
      <c r="J1141">
        <f>VLOOKUP(B1141,'Customers (2)'!$A$1:$F$2501,4,0)</f>
        <v>41</v>
      </c>
      <c r="K1141" t="str">
        <f>VLOOKUP(B1141,'Customers (2)'!$A$1:$F$2501,5,0)</f>
        <v>B</v>
      </c>
      <c r="L1141" t="str">
        <f>VLOOKUP(B1141,'Customers (2)'!$A$1:$F$2501,6,0)</f>
        <v>Middle</v>
      </c>
      <c r="M1141" t="str">
        <f t="shared" si="71"/>
        <v>April</v>
      </c>
      <c r="N1141" t="str">
        <f t="shared" si="72"/>
        <v>Friday</v>
      </c>
      <c r="O1141" t="str">
        <f t="shared" si="73"/>
        <v>23:59:00</v>
      </c>
      <c r="P1141">
        <f t="shared" si="74"/>
        <v>23</v>
      </c>
      <c r="Q1141" t="str">
        <f>VLOOKUP(B1141,'Analysis 1.3'!$AA$1:$AF$1454,5,FALSE)</f>
        <v>Repeat</v>
      </c>
      <c r="R1141" t="str">
        <f>VLOOKUP(B1141,'Analysis 1.3'!$AA$1:$AF$1454,6,FALSE)</f>
        <v>Lost</v>
      </c>
      <c r="S1141">
        <f>VLOOKUP(B1141,'Analysis 1.3'!$AA$1:$AF$1454,4,FALSE)</f>
        <v>201.97430555555184</v>
      </c>
    </row>
    <row r="1142" spans="1:19" x14ac:dyDescent="0.3">
      <c r="A1142">
        <v>1562821</v>
      </c>
      <c r="B1142">
        <v>917</v>
      </c>
      <c r="C1142" s="1" t="s">
        <v>103</v>
      </c>
      <c r="D1142" s="3">
        <v>45090.007638888892</v>
      </c>
      <c r="E1142" t="s">
        <v>191</v>
      </c>
      <c r="F1142" t="s">
        <v>89</v>
      </c>
      <c r="G1142">
        <v>5545</v>
      </c>
      <c r="H1142" t="str">
        <f>VLOOKUP(B1142,'Customers (2)'!$A$1:$F$2501,2,0)</f>
        <v>Norway</v>
      </c>
      <c r="I1142" t="str">
        <f>VLOOKUP(B1142,'Customers (2)'!$A$1:$F$2501,3,0)</f>
        <v>F</v>
      </c>
      <c r="J1142">
        <f>VLOOKUP(B1142,'Customers (2)'!$A$1:$F$2501,4,0)</f>
        <v>41</v>
      </c>
      <c r="K1142" t="str">
        <f>VLOOKUP(B1142,'Customers (2)'!$A$1:$F$2501,5,0)</f>
        <v>B</v>
      </c>
      <c r="L1142" t="str">
        <f>VLOOKUP(B1142,'Customers (2)'!$A$1:$F$2501,6,0)</f>
        <v>Middle</v>
      </c>
      <c r="M1142" t="str">
        <f t="shared" si="71"/>
        <v>June</v>
      </c>
      <c r="N1142" t="str">
        <f t="shared" si="72"/>
        <v>Tuesday</v>
      </c>
      <c r="O1142" t="str">
        <f t="shared" si="73"/>
        <v>00:11:00</v>
      </c>
      <c r="P1142">
        <f t="shared" si="74"/>
        <v>0</v>
      </c>
      <c r="Q1142" t="str">
        <f>VLOOKUP(B1142,'Analysis 1.3'!$AA$1:$AF$1454,5,FALSE)</f>
        <v>Repeat</v>
      </c>
      <c r="R1142" t="str">
        <f>VLOOKUP(B1142,'Analysis 1.3'!$AA$1:$AF$1454,6,FALSE)</f>
        <v>Lost</v>
      </c>
      <c r="S1142">
        <f>VLOOKUP(B1142,'Analysis 1.3'!$AA$1:$AF$1454,4,FALSE)</f>
        <v>201.97430555555184</v>
      </c>
    </row>
    <row r="1143" spans="1:19" x14ac:dyDescent="0.3">
      <c r="A1143">
        <v>930116</v>
      </c>
      <c r="B1143">
        <v>918</v>
      </c>
      <c r="C1143" s="1" t="s">
        <v>101</v>
      </c>
      <c r="D1143" s="3">
        <v>45156.984027777777</v>
      </c>
      <c r="E1143" t="s">
        <v>97</v>
      </c>
      <c r="F1143" t="s">
        <v>81</v>
      </c>
      <c r="G1143">
        <v>4873</v>
      </c>
      <c r="H1143" t="str">
        <f>VLOOKUP(B1143,'Customers (2)'!$A$1:$F$2501,2,0)</f>
        <v>Australia</v>
      </c>
      <c r="I1143" t="str">
        <f>VLOOKUP(B1143,'Customers (2)'!$A$1:$F$2501,3,0)</f>
        <v>M</v>
      </c>
      <c r="J1143">
        <f>VLOOKUP(B1143,'Customers (2)'!$A$1:$F$2501,4,0)</f>
        <v>75</v>
      </c>
      <c r="K1143" t="str">
        <f>VLOOKUP(B1143,'Customers (2)'!$A$1:$F$2501,5,0)</f>
        <v>B</v>
      </c>
      <c r="L1143" t="str">
        <f>VLOOKUP(B1143,'Customers (2)'!$A$1:$F$2501,6,0)</f>
        <v>Senior</v>
      </c>
      <c r="M1143" t="str">
        <f t="shared" si="71"/>
        <v>August</v>
      </c>
      <c r="N1143" t="str">
        <f t="shared" si="72"/>
        <v>Friday</v>
      </c>
      <c r="O1143" t="str">
        <f t="shared" si="73"/>
        <v>23:37:00</v>
      </c>
      <c r="P1143">
        <f t="shared" si="74"/>
        <v>23</v>
      </c>
      <c r="Q1143" t="str">
        <f>VLOOKUP(B1143,'Analysis 1.3'!$AA$1:$AF$1454,5,FALSE)</f>
        <v>One time</v>
      </c>
      <c r="R1143" t="str">
        <f>VLOOKUP(B1143,'Analysis 1.3'!$AA$1:$AF$1454,6,FALSE)</f>
        <v>Passive</v>
      </c>
      <c r="S1143">
        <f>VLOOKUP(B1143,'Analysis 1.3'!$AA$1:$AF$1454,4,FALSE)</f>
        <v>134.99791666666715</v>
      </c>
    </row>
    <row r="1144" spans="1:19" x14ac:dyDescent="0.3">
      <c r="A1144">
        <v>268861</v>
      </c>
      <c r="B1144">
        <v>919</v>
      </c>
      <c r="C1144" s="1" t="s">
        <v>108</v>
      </c>
      <c r="D1144" s="2">
        <v>45116.041666666664</v>
      </c>
      <c r="E1144" t="s">
        <v>97</v>
      </c>
      <c r="F1144" t="s">
        <v>51</v>
      </c>
      <c r="G1144">
        <v>4370</v>
      </c>
      <c r="H1144" t="str">
        <f>VLOOKUP(B1144,'Customers (2)'!$A$1:$F$2501,2,0)</f>
        <v>Denmark</v>
      </c>
      <c r="I1144" t="str">
        <f>VLOOKUP(B1144,'Customers (2)'!$A$1:$F$2501,3,0)</f>
        <v>M</v>
      </c>
      <c r="J1144">
        <f>VLOOKUP(B1144,'Customers (2)'!$A$1:$F$2501,4,0)</f>
        <v>27</v>
      </c>
      <c r="K1144" t="str">
        <f>VLOOKUP(B1144,'Customers (2)'!$A$1:$F$2501,5,0)</f>
        <v>B</v>
      </c>
      <c r="L1144" t="str">
        <f>VLOOKUP(B1144,'Customers (2)'!$A$1:$F$2501,6,0)</f>
        <v>Young</v>
      </c>
      <c r="M1144" t="str">
        <f t="shared" si="71"/>
        <v>July</v>
      </c>
      <c r="N1144" t="str">
        <f t="shared" si="72"/>
        <v>Sunday</v>
      </c>
      <c r="O1144" t="str">
        <f t="shared" si="73"/>
        <v>01:00:00</v>
      </c>
      <c r="P1144">
        <f t="shared" si="74"/>
        <v>1</v>
      </c>
      <c r="Q1144" t="str">
        <f>VLOOKUP(B1144,'Analysis 1.3'!$AA$1:$AF$1454,5,FALSE)</f>
        <v>Repeat</v>
      </c>
      <c r="R1144" t="str">
        <f>VLOOKUP(B1144,'Analysis 1.3'!$AA$1:$AF$1454,6,FALSE)</f>
        <v>Passive</v>
      </c>
      <c r="S1144">
        <f>VLOOKUP(B1144,'Analysis 1.3'!$AA$1:$AF$1454,4,FALSE)</f>
        <v>175.94027777777956</v>
      </c>
    </row>
    <row r="1145" spans="1:19" x14ac:dyDescent="0.3">
      <c r="A1145">
        <v>745795</v>
      </c>
      <c r="B1145">
        <v>919</v>
      </c>
      <c r="C1145" s="1" t="s">
        <v>108</v>
      </c>
      <c r="D1145" s="3">
        <v>44986.035416666666</v>
      </c>
      <c r="E1145" t="s">
        <v>96</v>
      </c>
      <c r="F1145" t="s">
        <v>36</v>
      </c>
      <c r="G1145">
        <v>8983</v>
      </c>
      <c r="H1145" t="str">
        <f>VLOOKUP(B1145,'Customers (2)'!$A$1:$F$2501,2,0)</f>
        <v>Denmark</v>
      </c>
      <c r="I1145" t="str">
        <f>VLOOKUP(B1145,'Customers (2)'!$A$1:$F$2501,3,0)</f>
        <v>M</v>
      </c>
      <c r="J1145">
        <f>VLOOKUP(B1145,'Customers (2)'!$A$1:$F$2501,4,0)</f>
        <v>27</v>
      </c>
      <c r="K1145" t="str">
        <f>VLOOKUP(B1145,'Customers (2)'!$A$1:$F$2501,5,0)</f>
        <v>B</v>
      </c>
      <c r="L1145" t="str">
        <f>VLOOKUP(B1145,'Customers (2)'!$A$1:$F$2501,6,0)</f>
        <v>Young</v>
      </c>
      <c r="M1145" t="str">
        <f t="shared" si="71"/>
        <v>March</v>
      </c>
      <c r="N1145" t="str">
        <f t="shared" si="72"/>
        <v>Wednesday</v>
      </c>
      <c r="O1145" t="str">
        <f t="shared" si="73"/>
        <v>00:51:00</v>
      </c>
      <c r="P1145">
        <f t="shared" si="74"/>
        <v>0</v>
      </c>
      <c r="Q1145" t="str">
        <f>VLOOKUP(B1145,'Analysis 1.3'!$AA$1:$AF$1454,5,FALSE)</f>
        <v>Repeat</v>
      </c>
      <c r="R1145" t="str">
        <f>VLOOKUP(B1145,'Analysis 1.3'!$AA$1:$AF$1454,6,FALSE)</f>
        <v>Passive</v>
      </c>
      <c r="S1145">
        <f>VLOOKUP(B1145,'Analysis 1.3'!$AA$1:$AF$1454,4,FALSE)</f>
        <v>175.94027777777956</v>
      </c>
    </row>
    <row r="1146" spans="1:19" x14ac:dyDescent="0.3">
      <c r="A1146">
        <v>520080</v>
      </c>
      <c r="B1146">
        <v>922</v>
      </c>
      <c r="C1146" s="1" t="s">
        <v>110</v>
      </c>
      <c r="D1146" s="2">
        <v>45217.06527777778</v>
      </c>
      <c r="E1146" t="s">
        <v>191</v>
      </c>
      <c r="F1146" t="s">
        <v>71</v>
      </c>
      <c r="G1146">
        <v>917</v>
      </c>
      <c r="H1146" t="str">
        <f>VLOOKUP(B1146,'Customers (2)'!$A$1:$F$2501,2,0)</f>
        <v>Switzerland</v>
      </c>
      <c r="I1146" t="str">
        <f>VLOOKUP(B1146,'Customers (2)'!$A$1:$F$2501,3,0)</f>
        <v>F</v>
      </c>
      <c r="J1146">
        <f>VLOOKUP(B1146,'Customers (2)'!$A$1:$F$2501,4,0)</f>
        <v>31</v>
      </c>
      <c r="K1146" t="str">
        <f>VLOOKUP(B1146,'Customers (2)'!$A$1:$F$2501,5,0)</f>
        <v>B</v>
      </c>
      <c r="L1146" t="str">
        <f>VLOOKUP(B1146,'Customers (2)'!$A$1:$F$2501,6,0)</f>
        <v>Young</v>
      </c>
      <c r="M1146" t="str">
        <f t="shared" si="71"/>
        <v>October</v>
      </c>
      <c r="N1146" t="str">
        <f t="shared" si="72"/>
        <v>Wednesday</v>
      </c>
      <c r="O1146" t="str">
        <f t="shared" si="73"/>
        <v>01:34:00</v>
      </c>
      <c r="P1146">
        <f t="shared" si="74"/>
        <v>1</v>
      </c>
      <c r="Q1146" t="str">
        <f>VLOOKUP(B1146,'Analysis 1.3'!$AA$1:$AF$1454,5,FALSE)</f>
        <v>Repeat</v>
      </c>
      <c r="R1146" t="str">
        <f>VLOOKUP(B1146,'Analysis 1.3'!$AA$1:$AF$1454,6,FALSE)</f>
        <v>Recent</v>
      </c>
      <c r="S1146">
        <f>VLOOKUP(B1146,'Analysis 1.3'!$AA$1:$AF$1454,4,FALSE)</f>
        <v>74.916666666664241</v>
      </c>
    </row>
    <row r="1147" spans="1:19" x14ac:dyDescent="0.3">
      <c r="A1147">
        <v>721384</v>
      </c>
      <c r="B1147">
        <v>922</v>
      </c>
      <c r="C1147" s="1" t="s">
        <v>110</v>
      </c>
      <c r="D1147" s="3">
        <v>45002.00277777778</v>
      </c>
      <c r="E1147" t="s">
        <v>191</v>
      </c>
      <c r="F1147" t="s">
        <v>43</v>
      </c>
      <c r="G1147">
        <v>1833</v>
      </c>
      <c r="H1147" t="str">
        <f>VLOOKUP(B1147,'Customers (2)'!$A$1:$F$2501,2,0)</f>
        <v>Switzerland</v>
      </c>
      <c r="I1147" t="str">
        <f>VLOOKUP(B1147,'Customers (2)'!$A$1:$F$2501,3,0)</f>
        <v>F</v>
      </c>
      <c r="J1147">
        <f>VLOOKUP(B1147,'Customers (2)'!$A$1:$F$2501,4,0)</f>
        <v>31</v>
      </c>
      <c r="K1147" t="str">
        <f>VLOOKUP(B1147,'Customers (2)'!$A$1:$F$2501,5,0)</f>
        <v>B</v>
      </c>
      <c r="L1147" t="str">
        <f>VLOOKUP(B1147,'Customers (2)'!$A$1:$F$2501,6,0)</f>
        <v>Young</v>
      </c>
      <c r="M1147" t="str">
        <f t="shared" si="71"/>
        <v>March</v>
      </c>
      <c r="N1147" t="str">
        <f t="shared" si="72"/>
        <v>Friday</v>
      </c>
      <c r="O1147" t="str">
        <f t="shared" si="73"/>
        <v>00:04:00</v>
      </c>
      <c r="P1147">
        <f t="shared" si="74"/>
        <v>0</v>
      </c>
      <c r="Q1147" t="str">
        <f>VLOOKUP(B1147,'Analysis 1.3'!$AA$1:$AF$1454,5,FALSE)</f>
        <v>Repeat</v>
      </c>
      <c r="R1147" t="str">
        <f>VLOOKUP(B1147,'Analysis 1.3'!$AA$1:$AF$1454,6,FALSE)</f>
        <v>Recent</v>
      </c>
      <c r="S1147">
        <f>VLOOKUP(B1147,'Analysis 1.3'!$AA$1:$AF$1454,4,FALSE)</f>
        <v>74.916666666664241</v>
      </c>
    </row>
    <row r="1148" spans="1:19" x14ac:dyDescent="0.3">
      <c r="A1148">
        <v>837272</v>
      </c>
      <c r="B1148">
        <v>924</v>
      </c>
      <c r="C1148" s="1" t="s">
        <v>113</v>
      </c>
      <c r="D1148" s="3">
        <v>45023.038194444445</v>
      </c>
      <c r="E1148" t="s">
        <v>97</v>
      </c>
      <c r="F1148" t="s">
        <v>76</v>
      </c>
      <c r="G1148">
        <v>3774</v>
      </c>
      <c r="H1148" t="str">
        <f>VLOOKUP(B1148,'Customers (2)'!$A$1:$F$2501,2,0)</f>
        <v>India</v>
      </c>
      <c r="I1148" t="str">
        <f>VLOOKUP(B1148,'Customers (2)'!$A$1:$F$2501,3,0)</f>
        <v>M</v>
      </c>
      <c r="J1148">
        <f>VLOOKUP(B1148,'Customers (2)'!$A$1:$F$2501,4,0)</f>
        <v>64</v>
      </c>
      <c r="K1148" t="str">
        <f>VLOOKUP(B1148,'Customers (2)'!$A$1:$F$2501,5,0)</f>
        <v>B</v>
      </c>
      <c r="L1148" t="str">
        <f>VLOOKUP(B1148,'Customers (2)'!$A$1:$F$2501,6,0)</f>
        <v>Senior</v>
      </c>
      <c r="M1148" t="str">
        <f t="shared" si="71"/>
        <v>April</v>
      </c>
      <c r="N1148" t="str">
        <f t="shared" si="72"/>
        <v>Friday</v>
      </c>
      <c r="O1148" t="str">
        <f t="shared" si="73"/>
        <v>00:55:00</v>
      </c>
      <c r="P1148">
        <f t="shared" si="74"/>
        <v>0</v>
      </c>
      <c r="Q1148" t="str">
        <f>VLOOKUP(B1148,'Analysis 1.3'!$AA$1:$AF$1454,5,FALSE)</f>
        <v>One time</v>
      </c>
      <c r="R1148" t="str">
        <f>VLOOKUP(B1148,'Analysis 1.3'!$AA$1:$AF$1454,6,FALSE)</f>
        <v>Lost</v>
      </c>
      <c r="S1148">
        <f>VLOOKUP(B1148,'Analysis 1.3'!$AA$1:$AF$1454,4,FALSE)</f>
        <v>268.94374999999854</v>
      </c>
    </row>
    <row r="1149" spans="1:19" x14ac:dyDescent="0.3">
      <c r="A1149">
        <v>531700</v>
      </c>
      <c r="B1149">
        <v>925</v>
      </c>
      <c r="C1149" s="1" t="s">
        <v>99</v>
      </c>
      <c r="D1149" s="2">
        <v>45082.035416666666</v>
      </c>
      <c r="E1149" t="s">
        <v>97</v>
      </c>
      <c r="F1149" t="s">
        <v>68</v>
      </c>
      <c r="G1149">
        <v>8597</v>
      </c>
      <c r="H1149" t="str">
        <f>VLOOKUP(B1149,'Customers (2)'!$A$1:$F$2501,2,0)</f>
        <v>USA</v>
      </c>
      <c r="I1149" t="str">
        <f>VLOOKUP(B1149,'Customers (2)'!$A$1:$F$2501,3,0)</f>
        <v>F</v>
      </c>
      <c r="J1149">
        <f>VLOOKUP(B1149,'Customers (2)'!$A$1:$F$2501,4,0)</f>
        <v>34</v>
      </c>
      <c r="K1149" t="str">
        <f>VLOOKUP(B1149,'Customers (2)'!$A$1:$F$2501,5,0)</f>
        <v>B</v>
      </c>
      <c r="L1149" t="str">
        <f>VLOOKUP(B1149,'Customers (2)'!$A$1:$F$2501,6,0)</f>
        <v>Young</v>
      </c>
      <c r="M1149" t="str">
        <f t="shared" si="71"/>
        <v>June</v>
      </c>
      <c r="N1149" t="str">
        <f t="shared" si="72"/>
        <v>Monday</v>
      </c>
      <c r="O1149" t="str">
        <f t="shared" si="73"/>
        <v>00:51:00</v>
      </c>
      <c r="P1149">
        <f t="shared" si="74"/>
        <v>0</v>
      </c>
      <c r="Q1149" t="str">
        <f>VLOOKUP(B1149,'Analysis 1.3'!$AA$1:$AF$1454,5,FALSE)</f>
        <v>One time</v>
      </c>
      <c r="R1149" t="str">
        <f>VLOOKUP(B1149,'Analysis 1.3'!$AA$1:$AF$1454,6,FALSE)</f>
        <v>Lost</v>
      </c>
      <c r="S1149">
        <f>VLOOKUP(B1149,'Analysis 1.3'!$AA$1:$AF$1454,4,FALSE)</f>
        <v>209.9465277777781</v>
      </c>
    </row>
    <row r="1150" spans="1:19" x14ac:dyDescent="0.3">
      <c r="A1150">
        <v>391564</v>
      </c>
      <c r="B1150">
        <v>926</v>
      </c>
      <c r="C1150" s="1" t="s">
        <v>99</v>
      </c>
      <c r="D1150" s="2">
        <v>45049.980555555558</v>
      </c>
      <c r="E1150" t="s">
        <v>96</v>
      </c>
      <c r="F1150" t="s">
        <v>27</v>
      </c>
      <c r="G1150">
        <v>3051</v>
      </c>
      <c r="H1150" t="str">
        <f>VLOOKUP(B1150,'Customers (2)'!$A$1:$F$2501,2,0)</f>
        <v>USA</v>
      </c>
      <c r="I1150" t="str">
        <f>VLOOKUP(B1150,'Customers (2)'!$A$1:$F$2501,3,0)</f>
        <v>F</v>
      </c>
      <c r="J1150">
        <f>VLOOKUP(B1150,'Customers (2)'!$A$1:$F$2501,4,0)</f>
        <v>19</v>
      </c>
      <c r="K1150" t="str">
        <f>VLOOKUP(B1150,'Customers (2)'!$A$1:$F$2501,5,0)</f>
        <v>B</v>
      </c>
      <c r="L1150" t="str">
        <f>VLOOKUP(B1150,'Customers (2)'!$A$1:$F$2501,6,0)</f>
        <v>Young</v>
      </c>
      <c r="M1150" t="str">
        <f t="shared" si="71"/>
        <v>May</v>
      </c>
      <c r="N1150" t="str">
        <f t="shared" si="72"/>
        <v>Wednesday</v>
      </c>
      <c r="O1150" t="str">
        <f t="shared" si="73"/>
        <v>23:32:00</v>
      </c>
      <c r="P1150">
        <f t="shared" si="74"/>
        <v>23</v>
      </c>
      <c r="Q1150" t="str">
        <f>VLOOKUP(B1150,'Analysis 1.3'!$AA$1:$AF$1454,5,FALSE)</f>
        <v>Repeat</v>
      </c>
      <c r="R1150" t="str">
        <f>VLOOKUP(B1150,'Analysis 1.3'!$AA$1:$AF$1454,6,FALSE)</f>
        <v>Lost</v>
      </c>
      <c r="S1150">
        <f>VLOOKUP(B1150,'Analysis 1.3'!$AA$1:$AF$1454,4,FALSE)</f>
        <v>242.00138888888614</v>
      </c>
    </row>
    <row r="1151" spans="1:19" x14ac:dyDescent="0.3">
      <c r="A1151">
        <v>825270</v>
      </c>
      <c r="B1151">
        <v>926</v>
      </c>
      <c r="C1151" s="1" t="s">
        <v>99</v>
      </c>
      <c r="D1151" s="3">
        <v>44939.973611111112</v>
      </c>
      <c r="E1151" t="s">
        <v>97</v>
      </c>
      <c r="F1151" t="s">
        <v>5</v>
      </c>
      <c r="G1151">
        <v>9917</v>
      </c>
      <c r="H1151" t="str">
        <f>VLOOKUP(B1151,'Customers (2)'!$A$1:$F$2501,2,0)</f>
        <v>USA</v>
      </c>
      <c r="I1151" t="str">
        <f>VLOOKUP(B1151,'Customers (2)'!$A$1:$F$2501,3,0)</f>
        <v>F</v>
      </c>
      <c r="J1151">
        <f>VLOOKUP(B1151,'Customers (2)'!$A$1:$F$2501,4,0)</f>
        <v>19</v>
      </c>
      <c r="K1151" t="str">
        <f>VLOOKUP(B1151,'Customers (2)'!$A$1:$F$2501,5,0)</f>
        <v>B</v>
      </c>
      <c r="L1151" t="str">
        <f>VLOOKUP(B1151,'Customers (2)'!$A$1:$F$2501,6,0)</f>
        <v>Young</v>
      </c>
      <c r="M1151" t="str">
        <f t="shared" si="71"/>
        <v>January</v>
      </c>
      <c r="N1151" t="str">
        <f t="shared" si="72"/>
        <v>Friday</v>
      </c>
      <c r="O1151" t="str">
        <f t="shared" si="73"/>
        <v>23:22:00</v>
      </c>
      <c r="P1151">
        <f t="shared" si="74"/>
        <v>23</v>
      </c>
      <c r="Q1151" t="str">
        <f>VLOOKUP(B1151,'Analysis 1.3'!$AA$1:$AF$1454,5,FALSE)</f>
        <v>Repeat</v>
      </c>
      <c r="R1151" t="str">
        <f>VLOOKUP(B1151,'Analysis 1.3'!$AA$1:$AF$1454,6,FALSE)</f>
        <v>Lost</v>
      </c>
      <c r="S1151">
        <f>VLOOKUP(B1151,'Analysis 1.3'!$AA$1:$AF$1454,4,FALSE)</f>
        <v>242.00138888888614</v>
      </c>
    </row>
    <row r="1152" spans="1:19" x14ac:dyDescent="0.3">
      <c r="A1152">
        <v>363764</v>
      </c>
      <c r="B1152">
        <v>927</v>
      </c>
      <c r="C1152" s="1" t="s">
        <v>113</v>
      </c>
      <c r="D1152" s="2">
        <v>45097.015972222223</v>
      </c>
      <c r="E1152" t="s">
        <v>98</v>
      </c>
      <c r="F1152" t="s">
        <v>24</v>
      </c>
      <c r="G1152">
        <v>6014</v>
      </c>
      <c r="H1152" t="str">
        <f>VLOOKUP(B1152,'Customers (2)'!$A$1:$F$2501,2,0)</f>
        <v>India</v>
      </c>
      <c r="I1152" t="str">
        <f>VLOOKUP(B1152,'Customers (2)'!$A$1:$F$2501,3,0)</f>
        <v>M</v>
      </c>
      <c r="J1152">
        <f>VLOOKUP(B1152,'Customers (2)'!$A$1:$F$2501,4,0)</f>
        <v>77</v>
      </c>
      <c r="K1152" t="str">
        <f>VLOOKUP(B1152,'Customers (2)'!$A$1:$F$2501,5,0)</f>
        <v>B</v>
      </c>
      <c r="L1152" t="str">
        <f>VLOOKUP(B1152,'Customers (2)'!$A$1:$F$2501,6,0)</f>
        <v>Senior</v>
      </c>
      <c r="M1152" t="str">
        <f t="shared" si="71"/>
        <v>June</v>
      </c>
      <c r="N1152" t="str">
        <f t="shared" si="72"/>
        <v>Tuesday</v>
      </c>
      <c r="O1152" t="str">
        <f t="shared" si="73"/>
        <v>00:23:00</v>
      </c>
      <c r="P1152">
        <f t="shared" si="74"/>
        <v>0</v>
      </c>
      <c r="Q1152" t="str">
        <f>VLOOKUP(B1152,'Analysis 1.3'!$AA$1:$AF$1454,5,FALSE)</f>
        <v>One time</v>
      </c>
      <c r="R1152" t="str">
        <f>VLOOKUP(B1152,'Analysis 1.3'!$AA$1:$AF$1454,6,FALSE)</f>
        <v>Lost</v>
      </c>
      <c r="S1152">
        <f>VLOOKUP(B1152,'Analysis 1.3'!$AA$1:$AF$1454,4,FALSE)</f>
        <v>194.96597222222044</v>
      </c>
    </row>
    <row r="1153" spans="1:19" x14ac:dyDescent="0.3">
      <c r="A1153">
        <v>650459</v>
      </c>
      <c r="B1153">
        <v>928</v>
      </c>
      <c r="C1153" s="1" t="s">
        <v>104</v>
      </c>
      <c r="D1153" s="2">
        <v>45055.025694444441</v>
      </c>
      <c r="E1153" t="s">
        <v>97</v>
      </c>
      <c r="F1153" t="s">
        <v>81</v>
      </c>
      <c r="G1153">
        <v>6510</v>
      </c>
      <c r="H1153" t="str">
        <f>VLOOKUP(B1153,'Customers (2)'!$A$1:$F$2501,2,0)</f>
        <v>Austria</v>
      </c>
      <c r="I1153" t="str">
        <f>VLOOKUP(B1153,'Customers (2)'!$A$1:$F$2501,3,0)</f>
        <v>F</v>
      </c>
      <c r="J1153">
        <f>VLOOKUP(B1153,'Customers (2)'!$A$1:$F$2501,4,0)</f>
        <v>56</v>
      </c>
      <c r="K1153" t="str">
        <f>VLOOKUP(B1153,'Customers (2)'!$A$1:$F$2501,5,0)</f>
        <v>B</v>
      </c>
      <c r="L1153" t="str">
        <f>VLOOKUP(B1153,'Customers (2)'!$A$1:$F$2501,6,0)</f>
        <v>Middle</v>
      </c>
      <c r="M1153" t="str">
        <f t="shared" si="71"/>
        <v>May</v>
      </c>
      <c r="N1153" t="str">
        <f t="shared" si="72"/>
        <v>Tuesday</v>
      </c>
      <c r="O1153" t="str">
        <f t="shared" si="73"/>
        <v>00:37:00</v>
      </c>
      <c r="P1153">
        <f t="shared" si="74"/>
        <v>0</v>
      </c>
      <c r="Q1153" t="str">
        <f>VLOOKUP(B1153,'Analysis 1.3'!$AA$1:$AF$1454,5,FALSE)</f>
        <v>Repeat</v>
      </c>
      <c r="R1153" t="str">
        <f>VLOOKUP(B1153,'Analysis 1.3'!$AA$1:$AF$1454,6,FALSE)</f>
        <v>Lost</v>
      </c>
      <c r="S1153">
        <f>VLOOKUP(B1153,'Analysis 1.3'!$AA$1:$AF$1454,4,FALSE)</f>
        <v>192.92013888889051</v>
      </c>
    </row>
    <row r="1154" spans="1:19" x14ac:dyDescent="0.3">
      <c r="A1154">
        <v>751921</v>
      </c>
      <c r="B1154">
        <v>928</v>
      </c>
      <c r="C1154" s="1" t="s">
        <v>104</v>
      </c>
      <c r="D1154" s="3">
        <v>45099.061805555553</v>
      </c>
      <c r="E1154" t="s">
        <v>98</v>
      </c>
      <c r="F1154" t="s">
        <v>45</v>
      </c>
      <c r="G1154">
        <v>9633</v>
      </c>
      <c r="H1154" t="str">
        <f>VLOOKUP(B1154,'Customers (2)'!$A$1:$F$2501,2,0)</f>
        <v>Austria</v>
      </c>
      <c r="I1154" t="str">
        <f>VLOOKUP(B1154,'Customers (2)'!$A$1:$F$2501,3,0)</f>
        <v>F</v>
      </c>
      <c r="J1154">
        <f>VLOOKUP(B1154,'Customers (2)'!$A$1:$F$2501,4,0)</f>
        <v>56</v>
      </c>
      <c r="K1154" t="str">
        <f>VLOOKUP(B1154,'Customers (2)'!$A$1:$F$2501,5,0)</f>
        <v>B</v>
      </c>
      <c r="L1154" t="str">
        <f>VLOOKUP(B1154,'Customers (2)'!$A$1:$F$2501,6,0)</f>
        <v>Middle</v>
      </c>
      <c r="M1154" t="str">
        <f t="shared" si="71"/>
        <v>June</v>
      </c>
      <c r="N1154" t="str">
        <f t="shared" si="72"/>
        <v>Thursday</v>
      </c>
      <c r="O1154" t="str">
        <f t="shared" si="73"/>
        <v>01:29:00</v>
      </c>
      <c r="P1154">
        <f t="shared" si="74"/>
        <v>1</v>
      </c>
      <c r="Q1154" t="str">
        <f>VLOOKUP(B1154,'Analysis 1.3'!$AA$1:$AF$1454,5,FALSE)</f>
        <v>Repeat</v>
      </c>
      <c r="R1154" t="str">
        <f>VLOOKUP(B1154,'Analysis 1.3'!$AA$1:$AF$1454,6,FALSE)</f>
        <v>Lost</v>
      </c>
      <c r="S1154">
        <f>VLOOKUP(B1154,'Analysis 1.3'!$AA$1:$AF$1454,4,FALSE)</f>
        <v>192.92013888889051</v>
      </c>
    </row>
    <row r="1155" spans="1:19" x14ac:dyDescent="0.3">
      <c r="A1155">
        <v>761261</v>
      </c>
      <c r="B1155">
        <v>930</v>
      </c>
      <c r="C1155" s="1" t="s">
        <v>101</v>
      </c>
      <c r="D1155" s="3">
        <v>45095.979861111111</v>
      </c>
      <c r="E1155" t="s">
        <v>96</v>
      </c>
      <c r="F1155" t="s">
        <v>73</v>
      </c>
      <c r="G1155">
        <v>2321</v>
      </c>
      <c r="H1155" t="str">
        <f>VLOOKUP(B1155,'Customers (2)'!$A$1:$F$2501,2,0)</f>
        <v>Australia</v>
      </c>
      <c r="I1155" t="str">
        <f>VLOOKUP(B1155,'Customers (2)'!$A$1:$F$2501,3,0)</f>
        <v>M</v>
      </c>
      <c r="J1155">
        <f>VLOOKUP(B1155,'Customers (2)'!$A$1:$F$2501,4,0)</f>
        <v>21</v>
      </c>
      <c r="K1155" t="str">
        <f>VLOOKUP(B1155,'Customers (2)'!$A$1:$F$2501,5,0)</f>
        <v>B</v>
      </c>
      <c r="L1155" t="str">
        <f>VLOOKUP(B1155,'Customers (2)'!$A$1:$F$2501,6,0)</f>
        <v>Young</v>
      </c>
      <c r="M1155" t="str">
        <f t="shared" ref="M1155:M1218" si="75">TEXT(D1155,"MMMM")</f>
        <v>June</v>
      </c>
      <c r="N1155" t="str">
        <f t="shared" ref="N1155:N1218" si="76">TEXT(D1155,"dddd")</f>
        <v>Sunday</v>
      </c>
      <c r="O1155" t="str">
        <f t="shared" ref="O1155:O1218" si="77">TEXT(D1155,"HH:mm:ss")</f>
        <v>23:31:00</v>
      </c>
      <c r="P1155">
        <f t="shared" ref="P1155:P1218" si="78">HOUR(D1155)</f>
        <v>23</v>
      </c>
      <c r="Q1155" t="str">
        <f>VLOOKUP(B1155,'Analysis 1.3'!$AA$1:$AF$1454,5,FALSE)</f>
        <v>One time</v>
      </c>
      <c r="R1155" t="str">
        <f>VLOOKUP(B1155,'Analysis 1.3'!$AA$1:$AF$1454,6,FALSE)</f>
        <v>Lost</v>
      </c>
      <c r="S1155">
        <f>VLOOKUP(B1155,'Analysis 1.3'!$AA$1:$AF$1454,4,FALSE)</f>
        <v>196.00208333333285</v>
      </c>
    </row>
    <row r="1156" spans="1:19" x14ac:dyDescent="0.3">
      <c r="A1156">
        <v>149497</v>
      </c>
      <c r="B1156">
        <v>931</v>
      </c>
      <c r="C1156" s="1" t="s">
        <v>99</v>
      </c>
      <c r="D1156" s="2">
        <v>45026.98541666667</v>
      </c>
      <c r="E1156" t="s">
        <v>96</v>
      </c>
      <c r="F1156" t="s">
        <v>9</v>
      </c>
      <c r="G1156">
        <v>7840</v>
      </c>
      <c r="H1156" t="str">
        <f>VLOOKUP(B1156,'Customers (2)'!$A$1:$F$2501,2,0)</f>
        <v>USA</v>
      </c>
      <c r="I1156" t="str">
        <f>VLOOKUP(B1156,'Customers (2)'!$A$1:$F$2501,3,0)</f>
        <v>F</v>
      </c>
      <c r="J1156">
        <f>VLOOKUP(B1156,'Customers (2)'!$A$1:$F$2501,4,0)</f>
        <v>58</v>
      </c>
      <c r="K1156" t="str">
        <f>VLOOKUP(B1156,'Customers (2)'!$A$1:$F$2501,5,0)</f>
        <v>B</v>
      </c>
      <c r="L1156" t="str">
        <f>VLOOKUP(B1156,'Customers (2)'!$A$1:$F$2501,6,0)</f>
        <v>Middle</v>
      </c>
      <c r="M1156" t="str">
        <f t="shared" si="75"/>
        <v>April</v>
      </c>
      <c r="N1156" t="str">
        <f t="shared" si="76"/>
        <v>Monday</v>
      </c>
      <c r="O1156" t="str">
        <f t="shared" si="77"/>
        <v>23:39:00</v>
      </c>
      <c r="P1156">
        <f t="shared" si="78"/>
        <v>23</v>
      </c>
      <c r="Q1156" t="str">
        <f>VLOOKUP(B1156,'Analysis 1.3'!$AA$1:$AF$1454,5,FALSE)</f>
        <v>Repeat</v>
      </c>
      <c r="R1156" t="str">
        <f>VLOOKUP(B1156,'Analysis 1.3'!$AA$1:$AF$1454,6,FALSE)</f>
        <v>Passive</v>
      </c>
      <c r="S1156">
        <f>VLOOKUP(B1156,'Analysis 1.3'!$AA$1:$AF$1454,4,FALSE)</f>
        <v>105.9555555555562</v>
      </c>
    </row>
    <row r="1157" spans="1:19" x14ac:dyDescent="0.3">
      <c r="A1157">
        <v>374946</v>
      </c>
      <c r="B1157">
        <v>931</v>
      </c>
      <c r="C1157" s="1" t="s">
        <v>99</v>
      </c>
      <c r="D1157" s="2">
        <v>45186.026388888888</v>
      </c>
      <c r="E1157" t="s">
        <v>191</v>
      </c>
      <c r="F1157" t="s">
        <v>6</v>
      </c>
      <c r="G1157">
        <v>8553</v>
      </c>
      <c r="H1157" t="str">
        <f>VLOOKUP(B1157,'Customers (2)'!$A$1:$F$2501,2,0)</f>
        <v>USA</v>
      </c>
      <c r="I1157" t="str">
        <f>VLOOKUP(B1157,'Customers (2)'!$A$1:$F$2501,3,0)</f>
        <v>F</v>
      </c>
      <c r="J1157">
        <f>VLOOKUP(B1157,'Customers (2)'!$A$1:$F$2501,4,0)</f>
        <v>58</v>
      </c>
      <c r="K1157" t="str">
        <f>VLOOKUP(B1157,'Customers (2)'!$A$1:$F$2501,5,0)</f>
        <v>B</v>
      </c>
      <c r="L1157" t="str">
        <f>VLOOKUP(B1157,'Customers (2)'!$A$1:$F$2501,6,0)</f>
        <v>Middle</v>
      </c>
      <c r="M1157" t="str">
        <f t="shared" si="75"/>
        <v>September</v>
      </c>
      <c r="N1157" t="str">
        <f t="shared" si="76"/>
        <v>Sunday</v>
      </c>
      <c r="O1157" t="str">
        <f t="shared" si="77"/>
        <v>00:38:00</v>
      </c>
      <c r="P1157">
        <f t="shared" si="78"/>
        <v>0</v>
      </c>
      <c r="Q1157" t="str">
        <f>VLOOKUP(B1157,'Analysis 1.3'!$AA$1:$AF$1454,5,FALSE)</f>
        <v>Repeat</v>
      </c>
      <c r="R1157" t="str">
        <f>VLOOKUP(B1157,'Analysis 1.3'!$AA$1:$AF$1454,6,FALSE)</f>
        <v>Passive</v>
      </c>
      <c r="S1157">
        <f>VLOOKUP(B1157,'Analysis 1.3'!$AA$1:$AF$1454,4,FALSE)</f>
        <v>105.9555555555562</v>
      </c>
    </row>
    <row r="1158" spans="1:19" x14ac:dyDescent="0.3">
      <c r="A1158">
        <v>797824</v>
      </c>
      <c r="B1158">
        <v>931</v>
      </c>
      <c r="C1158" s="1" t="s">
        <v>99</v>
      </c>
      <c r="D1158" s="3">
        <v>45164.984722222223</v>
      </c>
      <c r="E1158" t="s">
        <v>96</v>
      </c>
      <c r="F1158" t="s">
        <v>15</v>
      </c>
      <c r="G1158">
        <v>7354</v>
      </c>
      <c r="H1158" t="str">
        <f>VLOOKUP(B1158,'Customers (2)'!$A$1:$F$2501,2,0)</f>
        <v>USA</v>
      </c>
      <c r="I1158" t="str">
        <f>VLOOKUP(B1158,'Customers (2)'!$A$1:$F$2501,3,0)</f>
        <v>F</v>
      </c>
      <c r="J1158">
        <f>VLOOKUP(B1158,'Customers (2)'!$A$1:$F$2501,4,0)</f>
        <v>58</v>
      </c>
      <c r="K1158" t="str">
        <f>VLOOKUP(B1158,'Customers (2)'!$A$1:$F$2501,5,0)</f>
        <v>B</v>
      </c>
      <c r="L1158" t="str">
        <f>VLOOKUP(B1158,'Customers (2)'!$A$1:$F$2501,6,0)</f>
        <v>Middle</v>
      </c>
      <c r="M1158" t="str">
        <f t="shared" si="75"/>
        <v>August</v>
      </c>
      <c r="N1158" t="str">
        <f t="shared" si="76"/>
        <v>Saturday</v>
      </c>
      <c r="O1158" t="str">
        <f t="shared" si="77"/>
        <v>23:38:00</v>
      </c>
      <c r="P1158">
        <f t="shared" si="78"/>
        <v>23</v>
      </c>
      <c r="Q1158" t="str">
        <f>VLOOKUP(B1158,'Analysis 1.3'!$AA$1:$AF$1454,5,FALSE)</f>
        <v>Repeat</v>
      </c>
      <c r="R1158" t="str">
        <f>VLOOKUP(B1158,'Analysis 1.3'!$AA$1:$AF$1454,6,FALSE)</f>
        <v>Passive</v>
      </c>
      <c r="S1158">
        <f>VLOOKUP(B1158,'Analysis 1.3'!$AA$1:$AF$1454,4,FALSE)</f>
        <v>105.9555555555562</v>
      </c>
    </row>
    <row r="1159" spans="1:19" x14ac:dyDescent="0.3">
      <c r="A1159">
        <v>1580615</v>
      </c>
      <c r="B1159">
        <v>932</v>
      </c>
      <c r="C1159" s="1" t="s">
        <v>110</v>
      </c>
      <c r="D1159" s="3">
        <v>45245.015972222223</v>
      </c>
      <c r="E1159" t="s">
        <v>98</v>
      </c>
      <c r="F1159" t="s">
        <v>10</v>
      </c>
      <c r="G1159">
        <v>1629</v>
      </c>
      <c r="H1159" t="str">
        <f>VLOOKUP(B1159,'Customers (2)'!$A$1:$F$2501,2,0)</f>
        <v>Switzerland</v>
      </c>
      <c r="I1159" t="str">
        <f>VLOOKUP(B1159,'Customers (2)'!$A$1:$F$2501,3,0)</f>
        <v>F</v>
      </c>
      <c r="J1159">
        <f>VLOOKUP(B1159,'Customers (2)'!$A$1:$F$2501,4,0)</f>
        <v>61</v>
      </c>
      <c r="K1159" t="str">
        <f>VLOOKUP(B1159,'Customers (2)'!$A$1:$F$2501,5,0)</f>
        <v>B</v>
      </c>
      <c r="L1159" t="str">
        <f>VLOOKUP(B1159,'Customers (2)'!$A$1:$F$2501,6,0)</f>
        <v>Senior</v>
      </c>
      <c r="M1159" t="str">
        <f t="shared" si="75"/>
        <v>November</v>
      </c>
      <c r="N1159" t="str">
        <f t="shared" si="76"/>
        <v>Wednesday</v>
      </c>
      <c r="O1159" t="str">
        <f t="shared" si="77"/>
        <v>00:23:00</v>
      </c>
      <c r="P1159">
        <f t="shared" si="78"/>
        <v>0</v>
      </c>
      <c r="Q1159" t="str">
        <f>VLOOKUP(B1159,'Analysis 1.3'!$AA$1:$AF$1454,5,FALSE)</f>
        <v>Repeat</v>
      </c>
      <c r="R1159" t="str">
        <f>VLOOKUP(B1159,'Analysis 1.3'!$AA$1:$AF$1454,6,FALSE)</f>
        <v>Recent</v>
      </c>
      <c r="S1159">
        <f>VLOOKUP(B1159,'Analysis 1.3'!$AA$1:$AF$1454,4,FALSE)</f>
        <v>46.965972222220444</v>
      </c>
    </row>
    <row r="1160" spans="1:19" x14ac:dyDescent="0.3">
      <c r="A1160">
        <v>1631401</v>
      </c>
      <c r="B1160">
        <v>932</v>
      </c>
      <c r="C1160" s="1" t="s">
        <v>110</v>
      </c>
      <c r="D1160" s="3">
        <v>45102.07916666667</v>
      </c>
      <c r="E1160" t="s">
        <v>191</v>
      </c>
      <c r="F1160" t="s">
        <v>43</v>
      </c>
      <c r="G1160">
        <v>638</v>
      </c>
      <c r="H1160" t="str">
        <f>VLOOKUP(B1160,'Customers (2)'!$A$1:$F$2501,2,0)</f>
        <v>Switzerland</v>
      </c>
      <c r="I1160" t="str">
        <f>VLOOKUP(B1160,'Customers (2)'!$A$1:$F$2501,3,0)</f>
        <v>F</v>
      </c>
      <c r="J1160">
        <f>VLOOKUP(B1160,'Customers (2)'!$A$1:$F$2501,4,0)</f>
        <v>61</v>
      </c>
      <c r="K1160" t="str">
        <f>VLOOKUP(B1160,'Customers (2)'!$A$1:$F$2501,5,0)</f>
        <v>B</v>
      </c>
      <c r="L1160" t="str">
        <f>VLOOKUP(B1160,'Customers (2)'!$A$1:$F$2501,6,0)</f>
        <v>Senior</v>
      </c>
      <c r="M1160" t="str">
        <f t="shared" si="75"/>
        <v>June</v>
      </c>
      <c r="N1160" t="str">
        <f t="shared" si="76"/>
        <v>Sunday</v>
      </c>
      <c r="O1160" t="str">
        <f t="shared" si="77"/>
        <v>01:54:00</v>
      </c>
      <c r="P1160">
        <f t="shared" si="78"/>
        <v>1</v>
      </c>
      <c r="Q1160" t="str">
        <f>VLOOKUP(B1160,'Analysis 1.3'!$AA$1:$AF$1454,5,FALSE)</f>
        <v>Repeat</v>
      </c>
      <c r="R1160" t="str">
        <f>VLOOKUP(B1160,'Analysis 1.3'!$AA$1:$AF$1454,6,FALSE)</f>
        <v>Recent</v>
      </c>
      <c r="S1160">
        <f>VLOOKUP(B1160,'Analysis 1.3'!$AA$1:$AF$1454,4,FALSE)</f>
        <v>46.965972222220444</v>
      </c>
    </row>
    <row r="1161" spans="1:19" x14ac:dyDescent="0.3">
      <c r="A1161">
        <v>507043</v>
      </c>
      <c r="B1161">
        <v>933</v>
      </c>
      <c r="C1161" s="1" t="s">
        <v>99</v>
      </c>
      <c r="D1161" s="2">
        <v>45126.073611111111</v>
      </c>
      <c r="E1161" t="s">
        <v>191</v>
      </c>
      <c r="F1161" t="s">
        <v>27</v>
      </c>
      <c r="G1161">
        <v>6796</v>
      </c>
      <c r="H1161" t="str">
        <f>VLOOKUP(B1161,'Customers (2)'!$A$1:$F$2501,2,0)</f>
        <v>USA</v>
      </c>
      <c r="I1161" t="str">
        <f>VLOOKUP(B1161,'Customers (2)'!$A$1:$F$2501,3,0)</f>
        <v>F</v>
      </c>
      <c r="J1161">
        <f>VLOOKUP(B1161,'Customers (2)'!$A$1:$F$2501,4,0)</f>
        <v>24</v>
      </c>
      <c r="K1161" t="str">
        <f>VLOOKUP(B1161,'Customers (2)'!$A$1:$F$2501,5,0)</f>
        <v>B</v>
      </c>
      <c r="L1161" t="str">
        <f>VLOOKUP(B1161,'Customers (2)'!$A$1:$F$2501,6,0)</f>
        <v>Young</v>
      </c>
      <c r="M1161" t="str">
        <f t="shared" si="75"/>
        <v>July</v>
      </c>
      <c r="N1161" t="str">
        <f t="shared" si="76"/>
        <v>Wednesday</v>
      </c>
      <c r="O1161" t="str">
        <f t="shared" si="77"/>
        <v>01:46:00</v>
      </c>
      <c r="P1161">
        <f t="shared" si="78"/>
        <v>1</v>
      </c>
      <c r="Q1161" t="str">
        <f>VLOOKUP(B1161,'Analysis 1.3'!$AA$1:$AF$1454,5,FALSE)</f>
        <v>Repeat</v>
      </c>
      <c r="R1161" t="str">
        <f>VLOOKUP(B1161,'Analysis 1.3'!$AA$1:$AF$1454,6,FALSE)</f>
        <v>Passive</v>
      </c>
      <c r="S1161">
        <f>VLOOKUP(B1161,'Analysis 1.3'!$AA$1:$AF$1454,4,FALSE)</f>
        <v>142.0180555555562</v>
      </c>
    </row>
    <row r="1162" spans="1:19" x14ac:dyDescent="0.3">
      <c r="A1162">
        <v>711277</v>
      </c>
      <c r="B1162">
        <v>933</v>
      </c>
      <c r="C1162" s="1" t="s">
        <v>99</v>
      </c>
      <c r="D1162" s="3">
        <v>45149.963888888888</v>
      </c>
      <c r="E1162" t="s">
        <v>191</v>
      </c>
      <c r="F1162" t="s">
        <v>63</v>
      </c>
      <c r="G1162">
        <v>2857</v>
      </c>
      <c r="H1162" t="str">
        <f>VLOOKUP(B1162,'Customers (2)'!$A$1:$F$2501,2,0)</f>
        <v>USA</v>
      </c>
      <c r="I1162" t="str">
        <f>VLOOKUP(B1162,'Customers (2)'!$A$1:$F$2501,3,0)</f>
        <v>F</v>
      </c>
      <c r="J1162">
        <f>VLOOKUP(B1162,'Customers (2)'!$A$1:$F$2501,4,0)</f>
        <v>24</v>
      </c>
      <c r="K1162" t="str">
        <f>VLOOKUP(B1162,'Customers (2)'!$A$1:$F$2501,5,0)</f>
        <v>B</v>
      </c>
      <c r="L1162" t="str">
        <f>VLOOKUP(B1162,'Customers (2)'!$A$1:$F$2501,6,0)</f>
        <v>Young</v>
      </c>
      <c r="M1162" t="str">
        <f t="shared" si="75"/>
        <v>August</v>
      </c>
      <c r="N1162" t="str">
        <f t="shared" si="76"/>
        <v>Friday</v>
      </c>
      <c r="O1162" t="str">
        <f t="shared" si="77"/>
        <v>23:08:00</v>
      </c>
      <c r="P1162">
        <f t="shared" si="78"/>
        <v>23</v>
      </c>
      <c r="Q1162" t="str">
        <f>VLOOKUP(B1162,'Analysis 1.3'!$AA$1:$AF$1454,5,FALSE)</f>
        <v>Repeat</v>
      </c>
      <c r="R1162" t="str">
        <f>VLOOKUP(B1162,'Analysis 1.3'!$AA$1:$AF$1454,6,FALSE)</f>
        <v>Passive</v>
      </c>
      <c r="S1162">
        <f>VLOOKUP(B1162,'Analysis 1.3'!$AA$1:$AF$1454,4,FALSE)</f>
        <v>142.0180555555562</v>
      </c>
    </row>
    <row r="1163" spans="1:19" x14ac:dyDescent="0.3">
      <c r="A1163">
        <v>1127964</v>
      </c>
      <c r="B1163">
        <v>934</v>
      </c>
      <c r="C1163" s="1" t="s">
        <v>99</v>
      </c>
      <c r="D1163" s="3">
        <v>45235.015972222223</v>
      </c>
      <c r="E1163" t="s">
        <v>97</v>
      </c>
      <c r="F1163" t="s">
        <v>82</v>
      </c>
      <c r="G1163">
        <v>927</v>
      </c>
      <c r="H1163" t="str">
        <f>VLOOKUP(B1163,'Customers (2)'!$A$1:$F$2501,2,0)</f>
        <v>USA</v>
      </c>
      <c r="I1163" t="str">
        <f>VLOOKUP(B1163,'Customers (2)'!$A$1:$F$2501,3,0)</f>
        <v>M</v>
      </c>
      <c r="J1163">
        <f>VLOOKUP(B1163,'Customers (2)'!$A$1:$F$2501,4,0)</f>
        <v>70</v>
      </c>
      <c r="K1163" t="str">
        <f>VLOOKUP(B1163,'Customers (2)'!$A$1:$F$2501,5,0)</f>
        <v>B</v>
      </c>
      <c r="L1163" t="str">
        <f>VLOOKUP(B1163,'Customers (2)'!$A$1:$F$2501,6,0)</f>
        <v>Senior</v>
      </c>
      <c r="M1163" t="str">
        <f t="shared" si="75"/>
        <v>November</v>
      </c>
      <c r="N1163" t="str">
        <f t="shared" si="76"/>
        <v>Sunday</v>
      </c>
      <c r="O1163" t="str">
        <f t="shared" si="77"/>
        <v>00:23:00</v>
      </c>
      <c r="P1163">
        <f t="shared" si="78"/>
        <v>0</v>
      </c>
      <c r="Q1163" t="str">
        <f>VLOOKUP(B1163,'Analysis 1.3'!$AA$1:$AF$1454,5,FALSE)</f>
        <v>One time</v>
      </c>
      <c r="R1163" t="str">
        <f>VLOOKUP(B1163,'Analysis 1.3'!$AA$1:$AF$1454,6,FALSE)</f>
        <v>Recent</v>
      </c>
      <c r="S1163">
        <f>VLOOKUP(B1163,'Analysis 1.3'!$AA$1:$AF$1454,4,FALSE)</f>
        <v>56.965972222220444</v>
      </c>
    </row>
    <row r="1164" spans="1:19" x14ac:dyDescent="0.3">
      <c r="A1164">
        <v>305510</v>
      </c>
      <c r="B1164">
        <v>935</v>
      </c>
      <c r="C1164" s="1" t="s">
        <v>100</v>
      </c>
      <c r="D1164" s="2">
        <v>45251.083333333336</v>
      </c>
      <c r="E1164" t="s">
        <v>98</v>
      </c>
      <c r="F1164" t="s">
        <v>32</v>
      </c>
      <c r="G1164">
        <v>6989</v>
      </c>
      <c r="H1164" t="str">
        <f>VLOOKUP(B1164,'Customers (2)'!$A$1:$F$2501,2,0)</f>
        <v>France</v>
      </c>
      <c r="I1164" t="str">
        <f>VLOOKUP(B1164,'Customers (2)'!$A$1:$F$2501,3,0)</f>
        <v>M</v>
      </c>
      <c r="J1164">
        <f>VLOOKUP(B1164,'Customers (2)'!$A$1:$F$2501,4,0)</f>
        <v>38</v>
      </c>
      <c r="K1164" t="str">
        <f>VLOOKUP(B1164,'Customers (2)'!$A$1:$F$2501,5,0)</f>
        <v>B</v>
      </c>
      <c r="L1164" t="str">
        <f>VLOOKUP(B1164,'Customers (2)'!$A$1:$F$2501,6,0)</f>
        <v>Middle</v>
      </c>
      <c r="M1164" t="str">
        <f t="shared" si="75"/>
        <v>November</v>
      </c>
      <c r="N1164" t="str">
        <f t="shared" si="76"/>
        <v>Tuesday</v>
      </c>
      <c r="O1164" t="str">
        <f t="shared" si="77"/>
        <v>02:00:00</v>
      </c>
      <c r="P1164">
        <f t="shared" si="78"/>
        <v>2</v>
      </c>
      <c r="Q1164" t="str">
        <f>VLOOKUP(B1164,'Analysis 1.3'!$AA$1:$AF$1454,5,FALSE)</f>
        <v>Repeat</v>
      </c>
      <c r="R1164" t="str">
        <f>VLOOKUP(B1164,'Analysis 1.3'!$AA$1:$AF$1454,6,FALSE)</f>
        <v>Recent</v>
      </c>
      <c r="S1164">
        <f>VLOOKUP(B1164,'Analysis 1.3'!$AA$1:$AF$1454,4,FALSE)</f>
        <v>40.898611111108039</v>
      </c>
    </row>
    <row r="1165" spans="1:19" x14ac:dyDescent="0.3">
      <c r="A1165">
        <v>805282</v>
      </c>
      <c r="B1165">
        <v>935</v>
      </c>
      <c r="C1165" s="1" t="s">
        <v>100</v>
      </c>
      <c r="D1165" s="3">
        <v>45148.015277777777</v>
      </c>
      <c r="E1165" t="s">
        <v>191</v>
      </c>
      <c r="F1165" t="s">
        <v>27</v>
      </c>
      <c r="G1165">
        <v>7748</v>
      </c>
      <c r="H1165" t="str">
        <f>VLOOKUP(B1165,'Customers (2)'!$A$1:$F$2501,2,0)</f>
        <v>France</v>
      </c>
      <c r="I1165" t="str">
        <f>VLOOKUP(B1165,'Customers (2)'!$A$1:$F$2501,3,0)</f>
        <v>M</v>
      </c>
      <c r="J1165">
        <f>VLOOKUP(B1165,'Customers (2)'!$A$1:$F$2501,4,0)</f>
        <v>38</v>
      </c>
      <c r="K1165" t="str">
        <f>VLOOKUP(B1165,'Customers (2)'!$A$1:$F$2501,5,0)</f>
        <v>B</v>
      </c>
      <c r="L1165" t="str">
        <f>VLOOKUP(B1165,'Customers (2)'!$A$1:$F$2501,6,0)</f>
        <v>Middle</v>
      </c>
      <c r="M1165" t="str">
        <f t="shared" si="75"/>
        <v>August</v>
      </c>
      <c r="N1165" t="str">
        <f t="shared" si="76"/>
        <v>Thursday</v>
      </c>
      <c r="O1165" t="str">
        <f t="shared" si="77"/>
        <v>00:22:00</v>
      </c>
      <c r="P1165">
        <f t="shared" si="78"/>
        <v>0</v>
      </c>
      <c r="Q1165" t="str">
        <f>VLOOKUP(B1165,'Analysis 1.3'!$AA$1:$AF$1454,5,FALSE)</f>
        <v>Repeat</v>
      </c>
      <c r="R1165" t="str">
        <f>VLOOKUP(B1165,'Analysis 1.3'!$AA$1:$AF$1454,6,FALSE)</f>
        <v>Recent</v>
      </c>
      <c r="S1165">
        <f>VLOOKUP(B1165,'Analysis 1.3'!$AA$1:$AF$1454,4,FALSE)</f>
        <v>40.898611111108039</v>
      </c>
    </row>
    <row r="1166" spans="1:19" x14ac:dyDescent="0.3">
      <c r="A1166">
        <v>211600</v>
      </c>
      <c r="B1166">
        <v>937</v>
      </c>
      <c r="C1166" s="1" t="s">
        <v>109</v>
      </c>
      <c r="D1166" s="2">
        <v>45143.052777777775</v>
      </c>
      <c r="E1166" t="s">
        <v>96</v>
      </c>
      <c r="F1166" t="s">
        <v>73</v>
      </c>
      <c r="G1166">
        <v>8720</v>
      </c>
      <c r="H1166" t="str">
        <f>VLOOKUP(B1166,'Customers (2)'!$A$1:$F$2501,2,0)</f>
        <v>Germany</v>
      </c>
      <c r="I1166" t="str">
        <f>VLOOKUP(B1166,'Customers (2)'!$A$1:$F$2501,3,0)</f>
        <v>F</v>
      </c>
      <c r="J1166">
        <f>VLOOKUP(B1166,'Customers (2)'!$A$1:$F$2501,4,0)</f>
        <v>21</v>
      </c>
      <c r="K1166" t="str">
        <f>VLOOKUP(B1166,'Customers (2)'!$A$1:$F$2501,5,0)</f>
        <v>B</v>
      </c>
      <c r="L1166" t="str">
        <f>VLOOKUP(B1166,'Customers (2)'!$A$1:$F$2501,6,0)</f>
        <v>Young</v>
      </c>
      <c r="M1166" t="str">
        <f t="shared" si="75"/>
        <v>August</v>
      </c>
      <c r="N1166" t="str">
        <f t="shared" si="76"/>
        <v>Saturday</v>
      </c>
      <c r="O1166" t="str">
        <f t="shared" si="77"/>
        <v>01:16:00</v>
      </c>
      <c r="P1166">
        <f t="shared" si="78"/>
        <v>1</v>
      </c>
      <c r="Q1166" t="str">
        <f>VLOOKUP(B1166,'Analysis 1.3'!$AA$1:$AF$1454,5,FALSE)</f>
        <v>One time</v>
      </c>
      <c r="R1166" t="str">
        <f>VLOOKUP(B1166,'Analysis 1.3'!$AA$1:$AF$1454,6,FALSE)</f>
        <v>Passive</v>
      </c>
      <c r="S1166">
        <f>VLOOKUP(B1166,'Analysis 1.3'!$AA$1:$AF$1454,4,FALSE)</f>
        <v>148.92916666666861</v>
      </c>
    </row>
    <row r="1167" spans="1:19" x14ac:dyDescent="0.3">
      <c r="A1167">
        <v>1086644</v>
      </c>
      <c r="B1167">
        <v>940</v>
      </c>
      <c r="C1167" s="1" t="s">
        <v>99</v>
      </c>
      <c r="D1167" s="3">
        <v>45159.057638888888</v>
      </c>
      <c r="E1167" t="s">
        <v>98</v>
      </c>
      <c r="F1167" t="s">
        <v>9</v>
      </c>
      <c r="G1167">
        <v>9735</v>
      </c>
      <c r="H1167" t="str">
        <f>VLOOKUP(B1167,'Customers (2)'!$A$1:$F$2501,2,0)</f>
        <v>USA</v>
      </c>
      <c r="I1167" t="str">
        <f>VLOOKUP(B1167,'Customers (2)'!$A$1:$F$2501,3,0)</f>
        <v>M</v>
      </c>
      <c r="J1167">
        <f>VLOOKUP(B1167,'Customers (2)'!$A$1:$F$2501,4,0)</f>
        <v>79</v>
      </c>
      <c r="K1167" t="str">
        <f>VLOOKUP(B1167,'Customers (2)'!$A$1:$F$2501,5,0)</f>
        <v>B</v>
      </c>
      <c r="L1167" t="str">
        <f>VLOOKUP(B1167,'Customers (2)'!$A$1:$F$2501,6,0)</f>
        <v>Senior</v>
      </c>
      <c r="M1167" t="str">
        <f t="shared" si="75"/>
        <v>August</v>
      </c>
      <c r="N1167" t="str">
        <f t="shared" si="76"/>
        <v>Monday</v>
      </c>
      <c r="O1167" t="str">
        <f t="shared" si="77"/>
        <v>01:23:00</v>
      </c>
      <c r="P1167">
        <f t="shared" si="78"/>
        <v>1</v>
      </c>
      <c r="Q1167" t="str">
        <f>VLOOKUP(B1167,'Analysis 1.3'!$AA$1:$AF$1454,5,FALSE)</f>
        <v>One time</v>
      </c>
      <c r="R1167" t="str">
        <f>VLOOKUP(B1167,'Analysis 1.3'!$AA$1:$AF$1454,6,FALSE)</f>
        <v>Passive</v>
      </c>
      <c r="S1167">
        <f>VLOOKUP(B1167,'Analysis 1.3'!$AA$1:$AF$1454,4,FALSE)</f>
        <v>132.9243055555562</v>
      </c>
    </row>
    <row r="1168" spans="1:19" x14ac:dyDescent="0.3">
      <c r="A1168">
        <v>692957</v>
      </c>
      <c r="B1168">
        <v>941</v>
      </c>
      <c r="C1168" s="1" t="s">
        <v>99</v>
      </c>
      <c r="D1168" s="3">
        <v>45262.990277777775</v>
      </c>
      <c r="E1168" t="s">
        <v>98</v>
      </c>
      <c r="F1168" t="s">
        <v>19</v>
      </c>
      <c r="G1168">
        <v>8917</v>
      </c>
      <c r="H1168" t="str">
        <f>VLOOKUP(B1168,'Customers (2)'!$A$1:$F$2501,2,0)</f>
        <v>USA</v>
      </c>
      <c r="I1168" t="str">
        <f>VLOOKUP(B1168,'Customers (2)'!$A$1:$F$2501,3,0)</f>
        <v>M</v>
      </c>
      <c r="J1168">
        <f>VLOOKUP(B1168,'Customers (2)'!$A$1:$F$2501,4,0)</f>
        <v>81</v>
      </c>
      <c r="K1168" t="str">
        <f>VLOOKUP(B1168,'Customers (2)'!$A$1:$F$2501,5,0)</f>
        <v>B</v>
      </c>
      <c r="L1168" t="str">
        <f>VLOOKUP(B1168,'Customers (2)'!$A$1:$F$2501,6,0)</f>
        <v>Senior</v>
      </c>
      <c r="M1168" t="str">
        <f t="shared" si="75"/>
        <v>December</v>
      </c>
      <c r="N1168" t="str">
        <f t="shared" si="76"/>
        <v>Saturday</v>
      </c>
      <c r="O1168" t="str">
        <f t="shared" si="77"/>
        <v>23:46:00</v>
      </c>
      <c r="P1168">
        <f t="shared" si="78"/>
        <v>23</v>
      </c>
      <c r="Q1168" t="str">
        <f>VLOOKUP(B1168,'Analysis 1.3'!$AA$1:$AF$1454,5,FALSE)</f>
        <v>One time</v>
      </c>
      <c r="R1168" t="str">
        <f>VLOOKUP(B1168,'Analysis 1.3'!$AA$1:$AF$1454,6,FALSE)</f>
        <v>Recent</v>
      </c>
      <c r="S1168">
        <f>VLOOKUP(B1168,'Analysis 1.3'!$AA$1:$AF$1454,4,FALSE)</f>
        <v>28.991666666668607</v>
      </c>
    </row>
    <row r="1169" spans="1:19" x14ac:dyDescent="0.3">
      <c r="A1169">
        <v>1190887</v>
      </c>
      <c r="B1169">
        <v>942</v>
      </c>
      <c r="C1169" s="1" t="s">
        <v>99</v>
      </c>
      <c r="D1169" s="3">
        <v>44965.015972222223</v>
      </c>
      <c r="E1169" t="s">
        <v>98</v>
      </c>
      <c r="F1169" t="s">
        <v>26</v>
      </c>
      <c r="G1169">
        <v>2060</v>
      </c>
      <c r="H1169" t="str">
        <f>VLOOKUP(B1169,'Customers (2)'!$A$1:$F$2501,2,0)</f>
        <v>USA</v>
      </c>
      <c r="I1169" t="str">
        <f>VLOOKUP(B1169,'Customers (2)'!$A$1:$F$2501,3,0)</f>
        <v>F</v>
      </c>
      <c r="J1169">
        <f>VLOOKUP(B1169,'Customers (2)'!$A$1:$F$2501,4,0)</f>
        <v>72</v>
      </c>
      <c r="K1169" t="str">
        <f>VLOOKUP(B1169,'Customers (2)'!$A$1:$F$2501,5,0)</f>
        <v>B</v>
      </c>
      <c r="L1169" t="str">
        <f>VLOOKUP(B1169,'Customers (2)'!$A$1:$F$2501,6,0)</f>
        <v>Senior</v>
      </c>
      <c r="M1169" t="str">
        <f t="shared" si="75"/>
        <v>February</v>
      </c>
      <c r="N1169" t="str">
        <f t="shared" si="76"/>
        <v>Wednesday</v>
      </c>
      <c r="O1169" t="str">
        <f t="shared" si="77"/>
        <v>00:23:00</v>
      </c>
      <c r="P1169">
        <f t="shared" si="78"/>
        <v>0</v>
      </c>
      <c r="Q1169" t="str">
        <f>VLOOKUP(B1169,'Analysis 1.3'!$AA$1:$AF$1454,5,FALSE)</f>
        <v>One time</v>
      </c>
      <c r="R1169" t="str">
        <f>VLOOKUP(B1169,'Analysis 1.3'!$AA$1:$AF$1454,6,FALSE)</f>
        <v>Lost</v>
      </c>
      <c r="S1169">
        <f>VLOOKUP(B1169,'Analysis 1.3'!$AA$1:$AF$1454,4,FALSE)</f>
        <v>326.96597222222044</v>
      </c>
    </row>
    <row r="1170" spans="1:19" x14ac:dyDescent="0.3">
      <c r="A1170">
        <v>4801</v>
      </c>
      <c r="B1170">
        <v>945</v>
      </c>
      <c r="C1170" s="1" t="s">
        <v>100</v>
      </c>
      <c r="D1170" s="2">
        <v>44975.015972222223</v>
      </c>
      <c r="E1170" t="s">
        <v>96</v>
      </c>
      <c r="F1170" t="s">
        <v>10</v>
      </c>
      <c r="G1170">
        <v>4674</v>
      </c>
      <c r="H1170" t="str">
        <f>VLOOKUP(B1170,'Customers (2)'!$A$1:$F$2501,2,0)</f>
        <v>France</v>
      </c>
      <c r="I1170" t="str">
        <f>VLOOKUP(B1170,'Customers (2)'!$A$1:$F$2501,3,0)</f>
        <v>M</v>
      </c>
      <c r="J1170">
        <f>VLOOKUP(B1170,'Customers (2)'!$A$1:$F$2501,4,0)</f>
        <v>34</v>
      </c>
      <c r="K1170" t="str">
        <f>VLOOKUP(B1170,'Customers (2)'!$A$1:$F$2501,5,0)</f>
        <v>B</v>
      </c>
      <c r="L1170" t="str">
        <f>VLOOKUP(B1170,'Customers (2)'!$A$1:$F$2501,6,0)</f>
        <v>Young</v>
      </c>
      <c r="M1170" t="str">
        <f t="shared" si="75"/>
        <v>February</v>
      </c>
      <c r="N1170" t="str">
        <f t="shared" si="76"/>
        <v>Saturday</v>
      </c>
      <c r="O1170" t="str">
        <f t="shared" si="77"/>
        <v>00:23:00</v>
      </c>
      <c r="P1170">
        <f t="shared" si="78"/>
        <v>0</v>
      </c>
      <c r="Q1170" t="str">
        <f>VLOOKUP(B1170,'Analysis 1.3'!$AA$1:$AF$1454,5,FALSE)</f>
        <v>Repeat</v>
      </c>
      <c r="R1170" t="str">
        <f>VLOOKUP(B1170,'Analysis 1.3'!$AA$1:$AF$1454,6,FALSE)</f>
        <v>Passive</v>
      </c>
      <c r="S1170">
        <f>VLOOKUP(B1170,'Analysis 1.3'!$AA$1:$AF$1454,4,FALSE)</f>
        <v>106.01875000000291</v>
      </c>
    </row>
    <row r="1171" spans="1:19" x14ac:dyDescent="0.3">
      <c r="A1171">
        <v>775387</v>
      </c>
      <c r="B1171">
        <v>945</v>
      </c>
      <c r="C1171" s="1" t="s">
        <v>100</v>
      </c>
      <c r="D1171" s="3">
        <v>45185.963194444441</v>
      </c>
      <c r="E1171" t="s">
        <v>191</v>
      </c>
      <c r="F1171" t="s">
        <v>82</v>
      </c>
      <c r="G1171">
        <v>8620</v>
      </c>
      <c r="H1171" t="str">
        <f>VLOOKUP(B1171,'Customers (2)'!$A$1:$F$2501,2,0)</f>
        <v>France</v>
      </c>
      <c r="I1171" t="str">
        <f>VLOOKUP(B1171,'Customers (2)'!$A$1:$F$2501,3,0)</f>
        <v>M</v>
      </c>
      <c r="J1171">
        <f>VLOOKUP(B1171,'Customers (2)'!$A$1:$F$2501,4,0)</f>
        <v>34</v>
      </c>
      <c r="K1171" t="str">
        <f>VLOOKUP(B1171,'Customers (2)'!$A$1:$F$2501,5,0)</f>
        <v>B</v>
      </c>
      <c r="L1171" t="str">
        <f>VLOOKUP(B1171,'Customers (2)'!$A$1:$F$2501,6,0)</f>
        <v>Young</v>
      </c>
      <c r="M1171" t="str">
        <f t="shared" si="75"/>
        <v>September</v>
      </c>
      <c r="N1171" t="str">
        <f t="shared" si="76"/>
        <v>Saturday</v>
      </c>
      <c r="O1171" t="str">
        <f t="shared" si="77"/>
        <v>23:07:00</v>
      </c>
      <c r="P1171">
        <f t="shared" si="78"/>
        <v>23</v>
      </c>
      <c r="Q1171" t="str">
        <f>VLOOKUP(B1171,'Analysis 1.3'!$AA$1:$AF$1454,5,FALSE)</f>
        <v>Repeat</v>
      </c>
      <c r="R1171" t="str">
        <f>VLOOKUP(B1171,'Analysis 1.3'!$AA$1:$AF$1454,6,FALSE)</f>
        <v>Passive</v>
      </c>
      <c r="S1171">
        <f>VLOOKUP(B1171,'Analysis 1.3'!$AA$1:$AF$1454,4,FALSE)</f>
        <v>106.01875000000291</v>
      </c>
    </row>
    <row r="1172" spans="1:19" x14ac:dyDescent="0.3">
      <c r="A1172">
        <v>748762</v>
      </c>
      <c r="B1172">
        <v>946</v>
      </c>
      <c r="C1172" s="1" t="s">
        <v>113</v>
      </c>
      <c r="D1172" s="3">
        <v>45180.027777777781</v>
      </c>
      <c r="E1172" t="s">
        <v>98</v>
      </c>
      <c r="F1172" t="s">
        <v>40</v>
      </c>
      <c r="G1172">
        <v>9843</v>
      </c>
      <c r="H1172" t="str">
        <f>VLOOKUP(B1172,'Customers (2)'!$A$1:$F$2501,2,0)</f>
        <v>India</v>
      </c>
      <c r="I1172" t="str">
        <f>VLOOKUP(B1172,'Customers (2)'!$A$1:$F$2501,3,0)</f>
        <v>M</v>
      </c>
      <c r="J1172">
        <f>VLOOKUP(B1172,'Customers (2)'!$A$1:$F$2501,4,0)</f>
        <v>27</v>
      </c>
      <c r="K1172" t="str">
        <f>VLOOKUP(B1172,'Customers (2)'!$A$1:$F$2501,5,0)</f>
        <v>B</v>
      </c>
      <c r="L1172" t="str">
        <f>VLOOKUP(B1172,'Customers (2)'!$A$1:$F$2501,6,0)</f>
        <v>Young</v>
      </c>
      <c r="M1172" t="str">
        <f t="shared" si="75"/>
        <v>September</v>
      </c>
      <c r="N1172" t="str">
        <f t="shared" si="76"/>
        <v>Monday</v>
      </c>
      <c r="O1172" t="str">
        <f t="shared" si="77"/>
        <v>00:40:00</v>
      </c>
      <c r="P1172">
        <f t="shared" si="78"/>
        <v>0</v>
      </c>
      <c r="Q1172" t="str">
        <f>VLOOKUP(B1172,'Analysis 1.3'!$AA$1:$AF$1454,5,FALSE)</f>
        <v>One time</v>
      </c>
      <c r="R1172" t="str">
        <f>VLOOKUP(B1172,'Analysis 1.3'!$AA$1:$AF$1454,6,FALSE)</f>
        <v>Passive</v>
      </c>
      <c r="S1172">
        <f>VLOOKUP(B1172,'Analysis 1.3'!$AA$1:$AF$1454,4,FALSE)</f>
        <v>111.95416666666279</v>
      </c>
    </row>
    <row r="1173" spans="1:19" x14ac:dyDescent="0.3">
      <c r="A1173">
        <v>563575</v>
      </c>
      <c r="B1173">
        <v>947</v>
      </c>
      <c r="C1173" s="1" t="s">
        <v>101</v>
      </c>
      <c r="D1173" s="2">
        <v>45021.986805555556</v>
      </c>
      <c r="E1173" t="s">
        <v>97</v>
      </c>
      <c r="F1173" t="s">
        <v>39</v>
      </c>
      <c r="G1173">
        <v>2260</v>
      </c>
      <c r="H1173" t="str">
        <f>VLOOKUP(B1173,'Customers (2)'!$A$1:$F$2501,2,0)</f>
        <v>Australia</v>
      </c>
      <c r="I1173" t="str">
        <f>VLOOKUP(B1173,'Customers (2)'!$A$1:$F$2501,3,0)</f>
        <v>F</v>
      </c>
      <c r="J1173">
        <f>VLOOKUP(B1173,'Customers (2)'!$A$1:$F$2501,4,0)</f>
        <v>22</v>
      </c>
      <c r="K1173" t="str">
        <f>VLOOKUP(B1173,'Customers (2)'!$A$1:$F$2501,5,0)</f>
        <v>B</v>
      </c>
      <c r="L1173" t="str">
        <f>VLOOKUP(B1173,'Customers (2)'!$A$1:$F$2501,6,0)</f>
        <v>Young</v>
      </c>
      <c r="M1173" t="str">
        <f t="shared" si="75"/>
        <v>April</v>
      </c>
      <c r="N1173" t="str">
        <f t="shared" si="76"/>
        <v>Wednesday</v>
      </c>
      <c r="O1173" t="str">
        <f t="shared" si="77"/>
        <v>23:41:00</v>
      </c>
      <c r="P1173">
        <f t="shared" si="78"/>
        <v>23</v>
      </c>
      <c r="Q1173" t="str">
        <f>VLOOKUP(B1173,'Analysis 1.3'!$AA$1:$AF$1454,5,FALSE)</f>
        <v>One time</v>
      </c>
      <c r="R1173" t="str">
        <f>VLOOKUP(B1173,'Analysis 1.3'!$AA$1:$AF$1454,6,FALSE)</f>
        <v>Lost</v>
      </c>
      <c r="S1173">
        <f>VLOOKUP(B1173,'Analysis 1.3'!$AA$1:$AF$1454,4,FALSE)</f>
        <v>269.9951388888876</v>
      </c>
    </row>
    <row r="1174" spans="1:19" x14ac:dyDescent="0.3">
      <c r="A1174">
        <v>85897</v>
      </c>
      <c r="B1174">
        <v>948</v>
      </c>
      <c r="C1174" s="1" t="s">
        <v>102</v>
      </c>
      <c r="D1174" s="2">
        <v>44955.98541666667</v>
      </c>
      <c r="E1174" t="s">
        <v>98</v>
      </c>
      <c r="F1174" t="s">
        <v>66</v>
      </c>
      <c r="G1174">
        <v>4650</v>
      </c>
      <c r="H1174" t="str">
        <f>VLOOKUP(B1174,'Customers (2)'!$A$1:$F$2501,2,0)</f>
        <v>Finland</v>
      </c>
      <c r="I1174" t="str">
        <f>VLOOKUP(B1174,'Customers (2)'!$A$1:$F$2501,3,0)</f>
        <v>M</v>
      </c>
      <c r="J1174">
        <f>VLOOKUP(B1174,'Customers (2)'!$A$1:$F$2501,4,0)</f>
        <v>27</v>
      </c>
      <c r="K1174" t="str">
        <f>VLOOKUP(B1174,'Customers (2)'!$A$1:$F$2501,5,0)</f>
        <v>B</v>
      </c>
      <c r="L1174" t="str">
        <f>VLOOKUP(B1174,'Customers (2)'!$A$1:$F$2501,6,0)</f>
        <v>Young</v>
      </c>
      <c r="M1174" t="str">
        <f t="shared" si="75"/>
        <v>January</v>
      </c>
      <c r="N1174" t="str">
        <f t="shared" si="76"/>
        <v>Sunday</v>
      </c>
      <c r="O1174" t="str">
        <f t="shared" si="77"/>
        <v>23:39:00</v>
      </c>
      <c r="P1174">
        <f t="shared" si="78"/>
        <v>23</v>
      </c>
      <c r="Q1174" t="str">
        <f>VLOOKUP(B1174,'Analysis 1.3'!$AA$1:$AF$1454,5,FALSE)</f>
        <v>Repeat</v>
      </c>
      <c r="R1174" t="str">
        <f>VLOOKUP(B1174,'Analysis 1.3'!$AA$1:$AF$1454,6,FALSE)</f>
        <v>Passive</v>
      </c>
      <c r="S1174">
        <f>VLOOKUP(B1174,'Analysis 1.3'!$AA$1:$AF$1454,4,FALSE)</f>
        <v>134.92708333333576</v>
      </c>
    </row>
    <row r="1175" spans="1:19" x14ac:dyDescent="0.3">
      <c r="A1175">
        <v>145440</v>
      </c>
      <c r="B1175">
        <v>948</v>
      </c>
      <c r="C1175" s="1" t="s">
        <v>102</v>
      </c>
      <c r="D1175" s="2">
        <v>45157.054861111108</v>
      </c>
      <c r="E1175" t="s">
        <v>191</v>
      </c>
      <c r="F1175" t="s">
        <v>43</v>
      </c>
      <c r="G1175">
        <v>140</v>
      </c>
      <c r="H1175" t="str">
        <f>VLOOKUP(B1175,'Customers (2)'!$A$1:$F$2501,2,0)</f>
        <v>Finland</v>
      </c>
      <c r="I1175" t="str">
        <f>VLOOKUP(B1175,'Customers (2)'!$A$1:$F$2501,3,0)</f>
        <v>M</v>
      </c>
      <c r="J1175">
        <f>VLOOKUP(B1175,'Customers (2)'!$A$1:$F$2501,4,0)</f>
        <v>27</v>
      </c>
      <c r="K1175" t="str">
        <f>VLOOKUP(B1175,'Customers (2)'!$A$1:$F$2501,5,0)</f>
        <v>B</v>
      </c>
      <c r="L1175" t="str">
        <f>VLOOKUP(B1175,'Customers (2)'!$A$1:$F$2501,6,0)</f>
        <v>Young</v>
      </c>
      <c r="M1175" t="str">
        <f t="shared" si="75"/>
        <v>August</v>
      </c>
      <c r="N1175" t="str">
        <f t="shared" si="76"/>
        <v>Saturday</v>
      </c>
      <c r="O1175" t="str">
        <f t="shared" si="77"/>
        <v>01:19:00</v>
      </c>
      <c r="P1175">
        <f t="shared" si="78"/>
        <v>1</v>
      </c>
      <c r="Q1175" t="str">
        <f>VLOOKUP(B1175,'Analysis 1.3'!$AA$1:$AF$1454,5,FALSE)</f>
        <v>Repeat</v>
      </c>
      <c r="R1175" t="str">
        <f>VLOOKUP(B1175,'Analysis 1.3'!$AA$1:$AF$1454,6,FALSE)</f>
        <v>Passive</v>
      </c>
      <c r="S1175">
        <f>VLOOKUP(B1175,'Analysis 1.3'!$AA$1:$AF$1454,4,FALSE)</f>
        <v>134.92708333333576</v>
      </c>
    </row>
    <row r="1176" spans="1:19" x14ac:dyDescent="0.3">
      <c r="A1176">
        <v>1506022</v>
      </c>
      <c r="B1176">
        <v>949</v>
      </c>
      <c r="C1176" s="1" t="s">
        <v>103</v>
      </c>
      <c r="D1176" s="3">
        <v>44932.020138888889</v>
      </c>
      <c r="E1176" t="s">
        <v>191</v>
      </c>
      <c r="F1176" t="s">
        <v>86</v>
      </c>
      <c r="G1176">
        <v>8624</v>
      </c>
      <c r="H1176" t="str">
        <f>VLOOKUP(B1176,'Customers (2)'!$A$1:$F$2501,2,0)</f>
        <v>Norway</v>
      </c>
      <c r="I1176" t="str">
        <f>VLOOKUP(B1176,'Customers (2)'!$A$1:$F$2501,3,0)</f>
        <v>M</v>
      </c>
      <c r="J1176">
        <f>VLOOKUP(B1176,'Customers (2)'!$A$1:$F$2501,4,0)</f>
        <v>71</v>
      </c>
      <c r="K1176" t="str">
        <f>VLOOKUP(B1176,'Customers (2)'!$A$1:$F$2501,5,0)</f>
        <v>B</v>
      </c>
      <c r="L1176" t="str">
        <f>VLOOKUP(B1176,'Customers (2)'!$A$1:$F$2501,6,0)</f>
        <v>Senior</v>
      </c>
      <c r="M1176" t="str">
        <f t="shared" si="75"/>
        <v>January</v>
      </c>
      <c r="N1176" t="str">
        <f t="shared" si="76"/>
        <v>Friday</v>
      </c>
      <c r="O1176" t="str">
        <f t="shared" si="77"/>
        <v>00:29:00</v>
      </c>
      <c r="P1176">
        <f t="shared" si="78"/>
        <v>0</v>
      </c>
      <c r="Q1176" t="str">
        <f>VLOOKUP(B1176,'Analysis 1.3'!$AA$1:$AF$1454,5,FALSE)</f>
        <v>One time</v>
      </c>
      <c r="R1176" t="str">
        <f>VLOOKUP(B1176,'Analysis 1.3'!$AA$1:$AF$1454,6,FALSE)</f>
        <v>Lost</v>
      </c>
      <c r="S1176">
        <f>VLOOKUP(B1176,'Analysis 1.3'!$AA$1:$AF$1454,4,FALSE)</f>
        <v>359.96180555555475</v>
      </c>
    </row>
    <row r="1177" spans="1:19" x14ac:dyDescent="0.3">
      <c r="A1177">
        <v>1028549</v>
      </c>
      <c r="B1177">
        <v>950</v>
      </c>
      <c r="C1177" s="1" t="s">
        <v>100</v>
      </c>
      <c r="D1177" s="3">
        <v>45082.044444444444</v>
      </c>
      <c r="E1177" t="s">
        <v>98</v>
      </c>
      <c r="F1177" t="s">
        <v>29</v>
      </c>
      <c r="G1177">
        <v>6236</v>
      </c>
      <c r="H1177" t="str">
        <f>VLOOKUP(B1177,'Customers (2)'!$A$1:$F$2501,2,0)</f>
        <v>France</v>
      </c>
      <c r="I1177" t="str">
        <f>VLOOKUP(B1177,'Customers (2)'!$A$1:$F$2501,3,0)</f>
        <v>M</v>
      </c>
      <c r="J1177">
        <f>VLOOKUP(B1177,'Customers (2)'!$A$1:$F$2501,4,0)</f>
        <v>72</v>
      </c>
      <c r="K1177" t="str">
        <f>VLOOKUP(B1177,'Customers (2)'!$A$1:$F$2501,5,0)</f>
        <v>B</v>
      </c>
      <c r="L1177" t="str">
        <f>VLOOKUP(B1177,'Customers (2)'!$A$1:$F$2501,6,0)</f>
        <v>Senior</v>
      </c>
      <c r="M1177" t="str">
        <f t="shared" si="75"/>
        <v>June</v>
      </c>
      <c r="N1177" t="str">
        <f t="shared" si="76"/>
        <v>Monday</v>
      </c>
      <c r="O1177" t="str">
        <f t="shared" si="77"/>
        <v>01:04:00</v>
      </c>
      <c r="P1177">
        <f t="shared" si="78"/>
        <v>1</v>
      </c>
      <c r="Q1177" t="str">
        <f>VLOOKUP(B1177,'Analysis 1.3'!$AA$1:$AF$1454,5,FALSE)</f>
        <v>Repeat</v>
      </c>
      <c r="R1177" t="str">
        <f>VLOOKUP(B1177,'Analysis 1.3'!$AA$1:$AF$1454,6,FALSE)</f>
        <v>Recent</v>
      </c>
      <c r="S1177">
        <f>VLOOKUP(B1177,'Analysis 1.3'!$AA$1:$AF$1454,4,FALSE)</f>
        <v>41.911111111112405</v>
      </c>
    </row>
    <row r="1178" spans="1:19" x14ac:dyDescent="0.3">
      <c r="A1178">
        <v>1170043</v>
      </c>
      <c r="B1178">
        <v>950</v>
      </c>
      <c r="C1178" s="1" t="s">
        <v>100</v>
      </c>
      <c r="D1178" s="3">
        <v>45250.070833333331</v>
      </c>
      <c r="E1178" t="s">
        <v>96</v>
      </c>
      <c r="F1178" t="s">
        <v>45</v>
      </c>
      <c r="G1178">
        <v>6767</v>
      </c>
      <c r="H1178" t="str">
        <f>VLOOKUP(B1178,'Customers (2)'!$A$1:$F$2501,2,0)</f>
        <v>France</v>
      </c>
      <c r="I1178" t="str">
        <f>VLOOKUP(B1178,'Customers (2)'!$A$1:$F$2501,3,0)</f>
        <v>M</v>
      </c>
      <c r="J1178">
        <f>VLOOKUP(B1178,'Customers (2)'!$A$1:$F$2501,4,0)</f>
        <v>72</v>
      </c>
      <c r="K1178" t="str">
        <f>VLOOKUP(B1178,'Customers (2)'!$A$1:$F$2501,5,0)</f>
        <v>B</v>
      </c>
      <c r="L1178" t="str">
        <f>VLOOKUP(B1178,'Customers (2)'!$A$1:$F$2501,6,0)</f>
        <v>Senior</v>
      </c>
      <c r="M1178" t="str">
        <f t="shared" si="75"/>
        <v>November</v>
      </c>
      <c r="N1178" t="str">
        <f t="shared" si="76"/>
        <v>Monday</v>
      </c>
      <c r="O1178" t="str">
        <f t="shared" si="77"/>
        <v>01:42:00</v>
      </c>
      <c r="P1178">
        <f t="shared" si="78"/>
        <v>1</v>
      </c>
      <c r="Q1178" t="str">
        <f>VLOOKUP(B1178,'Analysis 1.3'!$AA$1:$AF$1454,5,FALSE)</f>
        <v>Repeat</v>
      </c>
      <c r="R1178" t="str">
        <f>VLOOKUP(B1178,'Analysis 1.3'!$AA$1:$AF$1454,6,FALSE)</f>
        <v>Recent</v>
      </c>
      <c r="S1178">
        <f>VLOOKUP(B1178,'Analysis 1.3'!$AA$1:$AF$1454,4,FALSE)</f>
        <v>41.911111111112405</v>
      </c>
    </row>
    <row r="1179" spans="1:19" x14ac:dyDescent="0.3">
      <c r="A1179">
        <v>622405</v>
      </c>
      <c r="B1179">
        <v>953</v>
      </c>
      <c r="C1179" s="1" t="s">
        <v>99</v>
      </c>
      <c r="D1179" s="2">
        <v>45193.057638888888</v>
      </c>
      <c r="E1179" t="s">
        <v>191</v>
      </c>
      <c r="F1179" t="s">
        <v>23</v>
      </c>
      <c r="G1179">
        <v>9431</v>
      </c>
      <c r="H1179" t="str">
        <f>VLOOKUP(B1179,'Customers (2)'!$A$1:$F$2501,2,0)</f>
        <v>USA</v>
      </c>
      <c r="I1179" t="str">
        <f>VLOOKUP(B1179,'Customers (2)'!$A$1:$F$2501,3,0)</f>
        <v>F</v>
      </c>
      <c r="J1179">
        <f>VLOOKUP(B1179,'Customers (2)'!$A$1:$F$2501,4,0)</f>
        <v>67</v>
      </c>
      <c r="K1179" t="str">
        <f>VLOOKUP(B1179,'Customers (2)'!$A$1:$F$2501,5,0)</f>
        <v>B</v>
      </c>
      <c r="L1179" t="str">
        <f>VLOOKUP(B1179,'Customers (2)'!$A$1:$F$2501,6,0)</f>
        <v>Senior</v>
      </c>
      <c r="M1179" t="str">
        <f t="shared" si="75"/>
        <v>September</v>
      </c>
      <c r="N1179" t="str">
        <f t="shared" si="76"/>
        <v>Sunday</v>
      </c>
      <c r="O1179" t="str">
        <f t="shared" si="77"/>
        <v>01:23:00</v>
      </c>
      <c r="P1179">
        <f t="shared" si="78"/>
        <v>1</v>
      </c>
      <c r="Q1179" t="str">
        <f>VLOOKUP(B1179,'Analysis 1.3'!$AA$1:$AF$1454,5,FALSE)</f>
        <v>One time</v>
      </c>
      <c r="R1179" t="str">
        <f>VLOOKUP(B1179,'Analysis 1.3'!$AA$1:$AF$1454,6,FALSE)</f>
        <v>Passive</v>
      </c>
      <c r="S1179">
        <f>VLOOKUP(B1179,'Analysis 1.3'!$AA$1:$AF$1454,4,FALSE)</f>
        <v>98.924305555556202</v>
      </c>
    </row>
    <row r="1180" spans="1:19" x14ac:dyDescent="0.3">
      <c r="A1180">
        <v>28841</v>
      </c>
      <c r="B1180">
        <v>954</v>
      </c>
      <c r="C1180" s="1" t="s">
        <v>113</v>
      </c>
      <c r="D1180" s="2">
        <v>44945.047222222223</v>
      </c>
      <c r="E1180" t="s">
        <v>97</v>
      </c>
      <c r="F1180" t="s">
        <v>41</v>
      </c>
      <c r="G1180">
        <v>8558</v>
      </c>
      <c r="H1180" t="str">
        <f>VLOOKUP(B1180,'Customers (2)'!$A$1:$F$2501,2,0)</f>
        <v>India</v>
      </c>
      <c r="I1180" t="str">
        <f>VLOOKUP(B1180,'Customers (2)'!$A$1:$F$2501,3,0)</f>
        <v>M</v>
      </c>
      <c r="J1180">
        <f>VLOOKUP(B1180,'Customers (2)'!$A$1:$F$2501,4,0)</f>
        <v>35</v>
      </c>
      <c r="K1180" t="str">
        <f>VLOOKUP(B1180,'Customers (2)'!$A$1:$F$2501,5,0)</f>
        <v>B</v>
      </c>
      <c r="L1180" t="str">
        <f>VLOOKUP(B1180,'Customers (2)'!$A$1:$F$2501,6,0)</f>
        <v>Middle</v>
      </c>
      <c r="M1180" t="str">
        <f t="shared" si="75"/>
        <v>January</v>
      </c>
      <c r="N1180" t="str">
        <f t="shared" si="76"/>
        <v>Thursday</v>
      </c>
      <c r="O1180" t="str">
        <f t="shared" si="77"/>
        <v>01:08:00</v>
      </c>
      <c r="P1180">
        <f t="shared" si="78"/>
        <v>1</v>
      </c>
      <c r="Q1180" t="str">
        <f>VLOOKUP(B1180,'Analysis 1.3'!$AA$1:$AF$1454,5,FALSE)</f>
        <v>Repeat</v>
      </c>
      <c r="R1180" t="str">
        <f>VLOOKUP(B1180,'Analysis 1.3'!$AA$1:$AF$1454,6,FALSE)</f>
        <v>Passive</v>
      </c>
      <c r="S1180">
        <f>VLOOKUP(B1180,'Analysis 1.3'!$AA$1:$AF$1454,4,FALSE)</f>
        <v>150.9416666666657</v>
      </c>
    </row>
    <row r="1181" spans="1:19" x14ac:dyDescent="0.3">
      <c r="A1181">
        <v>883497</v>
      </c>
      <c r="B1181">
        <v>954</v>
      </c>
      <c r="C1181" s="1" t="s">
        <v>113</v>
      </c>
      <c r="D1181" s="3">
        <v>45141.040277777778</v>
      </c>
      <c r="E1181" t="s">
        <v>98</v>
      </c>
      <c r="F1181" t="s">
        <v>24</v>
      </c>
      <c r="G1181">
        <v>1216</v>
      </c>
      <c r="H1181" t="str">
        <f>VLOOKUP(B1181,'Customers (2)'!$A$1:$F$2501,2,0)</f>
        <v>India</v>
      </c>
      <c r="I1181" t="str">
        <f>VLOOKUP(B1181,'Customers (2)'!$A$1:$F$2501,3,0)</f>
        <v>M</v>
      </c>
      <c r="J1181">
        <f>VLOOKUP(B1181,'Customers (2)'!$A$1:$F$2501,4,0)</f>
        <v>35</v>
      </c>
      <c r="K1181" t="str">
        <f>VLOOKUP(B1181,'Customers (2)'!$A$1:$F$2501,5,0)</f>
        <v>B</v>
      </c>
      <c r="L1181" t="str">
        <f>VLOOKUP(B1181,'Customers (2)'!$A$1:$F$2501,6,0)</f>
        <v>Middle</v>
      </c>
      <c r="M1181" t="str">
        <f t="shared" si="75"/>
        <v>August</v>
      </c>
      <c r="N1181" t="str">
        <f t="shared" si="76"/>
        <v>Thursday</v>
      </c>
      <c r="O1181" t="str">
        <f t="shared" si="77"/>
        <v>00:58:00</v>
      </c>
      <c r="P1181">
        <f t="shared" si="78"/>
        <v>0</v>
      </c>
      <c r="Q1181" t="str">
        <f>VLOOKUP(B1181,'Analysis 1.3'!$AA$1:$AF$1454,5,FALSE)</f>
        <v>Repeat</v>
      </c>
      <c r="R1181" t="str">
        <f>VLOOKUP(B1181,'Analysis 1.3'!$AA$1:$AF$1454,6,FALSE)</f>
        <v>Passive</v>
      </c>
      <c r="S1181">
        <f>VLOOKUP(B1181,'Analysis 1.3'!$AA$1:$AF$1454,4,FALSE)</f>
        <v>150.9416666666657</v>
      </c>
    </row>
    <row r="1182" spans="1:19" x14ac:dyDescent="0.3">
      <c r="A1182">
        <v>679362</v>
      </c>
      <c r="B1182">
        <v>955</v>
      </c>
      <c r="C1182" s="1" t="s">
        <v>113</v>
      </c>
      <c r="D1182" s="3">
        <v>45007.023611111108</v>
      </c>
      <c r="E1182" t="s">
        <v>97</v>
      </c>
      <c r="F1182" t="s">
        <v>58</v>
      </c>
      <c r="G1182">
        <v>1750</v>
      </c>
      <c r="H1182" t="str">
        <f>VLOOKUP(B1182,'Customers (2)'!$A$1:$F$2501,2,0)</f>
        <v>India</v>
      </c>
      <c r="I1182" t="str">
        <f>VLOOKUP(B1182,'Customers (2)'!$A$1:$F$2501,3,0)</f>
        <v>M</v>
      </c>
      <c r="J1182">
        <f>VLOOKUP(B1182,'Customers (2)'!$A$1:$F$2501,4,0)</f>
        <v>85</v>
      </c>
      <c r="K1182" t="str">
        <f>VLOOKUP(B1182,'Customers (2)'!$A$1:$F$2501,5,0)</f>
        <v>B</v>
      </c>
      <c r="L1182" t="str">
        <f>VLOOKUP(B1182,'Customers (2)'!$A$1:$F$2501,6,0)</f>
        <v>Senior</v>
      </c>
      <c r="M1182" t="str">
        <f t="shared" si="75"/>
        <v>March</v>
      </c>
      <c r="N1182" t="str">
        <f t="shared" si="76"/>
        <v>Wednesday</v>
      </c>
      <c r="O1182" t="str">
        <f t="shared" si="77"/>
        <v>00:34:00</v>
      </c>
      <c r="P1182">
        <f t="shared" si="78"/>
        <v>0</v>
      </c>
      <c r="Q1182" t="str">
        <f>VLOOKUP(B1182,'Analysis 1.3'!$AA$1:$AF$1454,5,FALSE)</f>
        <v>Repeat</v>
      </c>
      <c r="R1182" t="str">
        <f>VLOOKUP(B1182,'Analysis 1.3'!$AA$1:$AF$1454,6,FALSE)</f>
        <v>Passive</v>
      </c>
      <c r="S1182">
        <f>VLOOKUP(B1182,'Analysis 1.3'!$AA$1:$AF$1454,4,FALSE)</f>
        <v>175.94791666666424</v>
      </c>
    </row>
    <row r="1183" spans="1:19" x14ac:dyDescent="0.3">
      <c r="A1183">
        <v>691227</v>
      </c>
      <c r="B1183">
        <v>955</v>
      </c>
      <c r="C1183" s="1" t="s">
        <v>113</v>
      </c>
      <c r="D1183" s="3">
        <v>45116.03402777778</v>
      </c>
      <c r="E1183" t="s">
        <v>191</v>
      </c>
      <c r="F1183" t="s">
        <v>43</v>
      </c>
      <c r="G1183">
        <v>5936</v>
      </c>
      <c r="H1183" t="str">
        <f>VLOOKUP(B1183,'Customers (2)'!$A$1:$F$2501,2,0)</f>
        <v>India</v>
      </c>
      <c r="I1183" t="str">
        <f>VLOOKUP(B1183,'Customers (2)'!$A$1:$F$2501,3,0)</f>
        <v>M</v>
      </c>
      <c r="J1183">
        <f>VLOOKUP(B1183,'Customers (2)'!$A$1:$F$2501,4,0)</f>
        <v>85</v>
      </c>
      <c r="K1183" t="str">
        <f>VLOOKUP(B1183,'Customers (2)'!$A$1:$F$2501,5,0)</f>
        <v>B</v>
      </c>
      <c r="L1183" t="str">
        <f>VLOOKUP(B1183,'Customers (2)'!$A$1:$F$2501,6,0)</f>
        <v>Senior</v>
      </c>
      <c r="M1183" t="str">
        <f t="shared" si="75"/>
        <v>July</v>
      </c>
      <c r="N1183" t="str">
        <f t="shared" si="76"/>
        <v>Sunday</v>
      </c>
      <c r="O1183" t="str">
        <f t="shared" si="77"/>
        <v>00:49:00</v>
      </c>
      <c r="P1183">
        <f t="shared" si="78"/>
        <v>0</v>
      </c>
      <c r="Q1183" t="str">
        <f>VLOOKUP(B1183,'Analysis 1.3'!$AA$1:$AF$1454,5,FALSE)</f>
        <v>Repeat</v>
      </c>
      <c r="R1183" t="str">
        <f>VLOOKUP(B1183,'Analysis 1.3'!$AA$1:$AF$1454,6,FALSE)</f>
        <v>Passive</v>
      </c>
      <c r="S1183">
        <f>VLOOKUP(B1183,'Analysis 1.3'!$AA$1:$AF$1454,4,FALSE)</f>
        <v>175.94791666666424</v>
      </c>
    </row>
    <row r="1184" spans="1:19" x14ac:dyDescent="0.3">
      <c r="A1184">
        <v>283066</v>
      </c>
      <c r="B1184">
        <v>956</v>
      </c>
      <c r="C1184" s="1" t="s">
        <v>100</v>
      </c>
      <c r="D1184" s="2">
        <v>44963.078472222223</v>
      </c>
      <c r="E1184" t="s">
        <v>97</v>
      </c>
      <c r="F1184" t="s">
        <v>45</v>
      </c>
      <c r="G1184">
        <v>5819</v>
      </c>
      <c r="H1184" t="str">
        <f>VLOOKUP(B1184,'Customers (2)'!$A$1:$F$2501,2,0)</f>
        <v>France</v>
      </c>
      <c r="I1184" t="str">
        <f>VLOOKUP(B1184,'Customers (2)'!$A$1:$F$2501,3,0)</f>
        <v>M</v>
      </c>
      <c r="J1184">
        <f>VLOOKUP(B1184,'Customers (2)'!$A$1:$F$2501,4,0)</f>
        <v>27</v>
      </c>
      <c r="K1184" t="str">
        <f>VLOOKUP(B1184,'Customers (2)'!$A$1:$F$2501,5,0)</f>
        <v>B</v>
      </c>
      <c r="L1184" t="str">
        <f>VLOOKUP(B1184,'Customers (2)'!$A$1:$F$2501,6,0)</f>
        <v>Young</v>
      </c>
      <c r="M1184" t="str">
        <f t="shared" si="75"/>
        <v>February</v>
      </c>
      <c r="N1184" t="str">
        <f t="shared" si="76"/>
        <v>Monday</v>
      </c>
      <c r="O1184" t="str">
        <f t="shared" si="77"/>
        <v>01:53:00</v>
      </c>
      <c r="P1184">
        <f t="shared" si="78"/>
        <v>1</v>
      </c>
      <c r="Q1184" t="str">
        <f>VLOOKUP(B1184,'Analysis 1.3'!$AA$1:$AF$1454,5,FALSE)</f>
        <v>Repeat</v>
      </c>
      <c r="R1184" t="str">
        <f>VLOOKUP(B1184,'Analysis 1.3'!$AA$1:$AF$1454,6,FALSE)</f>
        <v>Passive</v>
      </c>
      <c r="S1184">
        <f>VLOOKUP(B1184,'Analysis 1.3'!$AA$1:$AF$1454,4,FALSE)</f>
        <v>108.97083333333285</v>
      </c>
    </row>
    <row r="1185" spans="1:19" x14ac:dyDescent="0.3">
      <c r="A1185">
        <v>829375</v>
      </c>
      <c r="B1185">
        <v>956</v>
      </c>
      <c r="C1185" s="1" t="s">
        <v>100</v>
      </c>
      <c r="D1185" s="3">
        <v>45183.011111111111</v>
      </c>
      <c r="E1185" t="s">
        <v>96</v>
      </c>
      <c r="F1185" t="s">
        <v>27</v>
      </c>
      <c r="G1185">
        <v>1515</v>
      </c>
      <c r="H1185" t="str">
        <f>VLOOKUP(B1185,'Customers (2)'!$A$1:$F$2501,2,0)</f>
        <v>France</v>
      </c>
      <c r="I1185" t="str">
        <f>VLOOKUP(B1185,'Customers (2)'!$A$1:$F$2501,3,0)</f>
        <v>M</v>
      </c>
      <c r="J1185">
        <f>VLOOKUP(B1185,'Customers (2)'!$A$1:$F$2501,4,0)</f>
        <v>27</v>
      </c>
      <c r="K1185" t="str">
        <f>VLOOKUP(B1185,'Customers (2)'!$A$1:$F$2501,5,0)</f>
        <v>B</v>
      </c>
      <c r="L1185" t="str">
        <f>VLOOKUP(B1185,'Customers (2)'!$A$1:$F$2501,6,0)</f>
        <v>Young</v>
      </c>
      <c r="M1185" t="str">
        <f t="shared" si="75"/>
        <v>September</v>
      </c>
      <c r="N1185" t="str">
        <f t="shared" si="76"/>
        <v>Thursday</v>
      </c>
      <c r="O1185" t="str">
        <f t="shared" si="77"/>
        <v>00:16:00</v>
      </c>
      <c r="P1185">
        <f t="shared" si="78"/>
        <v>0</v>
      </c>
      <c r="Q1185" t="str">
        <f>VLOOKUP(B1185,'Analysis 1.3'!$AA$1:$AF$1454,5,FALSE)</f>
        <v>Repeat</v>
      </c>
      <c r="R1185" t="str">
        <f>VLOOKUP(B1185,'Analysis 1.3'!$AA$1:$AF$1454,6,FALSE)</f>
        <v>Passive</v>
      </c>
      <c r="S1185">
        <f>VLOOKUP(B1185,'Analysis 1.3'!$AA$1:$AF$1454,4,FALSE)</f>
        <v>108.97083333333285</v>
      </c>
    </row>
    <row r="1186" spans="1:19" x14ac:dyDescent="0.3">
      <c r="A1186">
        <v>719496</v>
      </c>
      <c r="B1186">
        <v>958</v>
      </c>
      <c r="C1186" s="1" t="s">
        <v>99</v>
      </c>
      <c r="D1186" s="3">
        <v>45021.968055555553</v>
      </c>
      <c r="E1186" t="s">
        <v>97</v>
      </c>
      <c r="F1186" t="s">
        <v>28</v>
      </c>
      <c r="G1186">
        <v>8062</v>
      </c>
      <c r="H1186" t="str">
        <f>VLOOKUP(B1186,'Customers (2)'!$A$1:$F$2501,2,0)</f>
        <v>USA</v>
      </c>
      <c r="I1186" t="str">
        <f>VLOOKUP(B1186,'Customers (2)'!$A$1:$F$2501,3,0)</f>
        <v>M</v>
      </c>
      <c r="J1186">
        <f>VLOOKUP(B1186,'Customers (2)'!$A$1:$F$2501,4,0)</f>
        <v>89</v>
      </c>
      <c r="K1186" t="str">
        <f>VLOOKUP(B1186,'Customers (2)'!$A$1:$F$2501,5,0)</f>
        <v>B</v>
      </c>
      <c r="L1186" t="str">
        <f>VLOOKUP(B1186,'Customers (2)'!$A$1:$F$2501,6,0)</f>
        <v>Senior</v>
      </c>
      <c r="M1186" t="str">
        <f t="shared" si="75"/>
        <v>April</v>
      </c>
      <c r="N1186" t="str">
        <f t="shared" si="76"/>
        <v>Wednesday</v>
      </c>
      <c r="O1186" t="str">
        <f t="shared" si="77"/>
        <v>23:14:00</v>
      </c>
      <c r="P1186">
        <f t="shared" si="78"/>
        <v>23</v>
      </c>
      <c r="Q1186" t="str">
        <f>VLOOKUP(B1186,'Analysis 1.3'!$AA$1:$AF$1454,5,FALSE)</f>
        <v>Repeat</v>
      </c>
      <c r="R1186" t="str">
        <f>VLOOKUP(B1186,'Analysis 1.3'!$AA$1:$AF$1454,6,FALSE)</f>
        <v>Lost</v>
      </c>
      <c r="S1186">
        <f>VLOOKUP(B1186,'Analysis 1.3'!$AA$1:$AF$1454,4,FALSE)</f>
        <v>270.01388888889051</v>
      </c>
    </row>
    <row r="1187" spans="1:19" x14ac:dyDescent="0.3">
      <c r="A1187">
        <v>1163648</v>
      </c>
      <c r="B1187">
        <v>958</v>
      </c>
      <c r="C1187" s="1" t="s">
        <v>99</v>
      </c>
      <c r="D1187" s="3">
        <v>44987.039583333331</v>
      </c>
      <c r="E1187" t="s">
        <v>97</v>
      </c>
      <c r="F1187" t="s">
        <v>90</v>
      </c>
      <c r="G1187">
        <v>9428</v>
      </c>
      <c r="H1187" t="str">
        <f>VLOOKUP(B1187,'Customers (2)'!$A$1:$F$2501,2,0)</f>
        <v>USA</v>
      </c>
      <c r="I1187" t="str">
        <f>VLOOKUP(B1187,'Customers (2)'!$A$1:$F$2501,3,0)</f>
        <v>M</v>
      </c>
      <c r="J1187">
        <f>VLOOKUP(B1187,'Customers (2)'!$A$1:$F$2501,4,0)</f>
        <v>89</v>
      </c>
      <c r="K1187" t="str">
        <f>VLOOKUP(B1187,'Customers (2)'!$A$1:$F$2501,5,0)</f>
        <v>B</v>
      </c>
      <c r="L1187" t="str">
        <f>VLOOKUP(B1187,'Customers (2)'!$A$1:$F$2501,6,0)</f>
        <v>Senior</v>
      </c>
      <c r="M1187" t="str">
        <f t="shared" si="75"/>
        <v>March</v>
      </c>
      <c r="N1187" t="str">
        <f t="shared" si="76"/>
        <v>Thursday</v>
      </c>
      <c r="O1187" t="str">
        <f t="shared" si="77"/>
        <v>00:57:00</v>
      </c>
      <c r="P1187">
        <f t="shared" si="78"/>
        <v>0</v>
      </c>
      <c r="Q1187" t="str">
        <f>VLOOKUP(B1187,'Analysis 1.3'!$AA$1:$AF$1454,5,FALSE)</f>
        <v>Repeat</v>
      </c>
      <c r="R1187" t="str">
        <f>VLOOKUP(B1187,'Analysis 1.3'!$AA$1:$AF$1454,6,FALSE)</f>
        <v>Lost</v>
      </c>
      <c r="S1187">
        <f>VLOOKUP(B1187,'Analysis 1.3'!$AA$1:$AF$1454,4,FALSE)</f>
        <v>270.01388888889051</v>
      </c>
    </row>
    <row r="1188" spans="1:19" x14ac:dyDescent="0.3">
      <c r="A1188">
        <v>1252385</v>
      </c>
      <c r="B1188">
        <v>958</v>
      </c>
      <c r="C1188" s="1" t="s">
        <v>99</v>
      </c>
      <c r="D1188" s="3">
        <v>44983.984722222223</v>
      </c>
      <c r="E1188" t="s">
        <v>97</v>
      </c>
      <c r="F1188" t="s">
        <v>70</v>
      </c>
      <c r="G1188">
        <v>9723</v>
      </c>
      <c r="H1188" t="str">
        <f>VLOOKUP(B1188,'Customers (2)'!$A$1:$F$2501,2,0)</f>
        <v>USA</v>
      </c>
      <c r="I1188" t="str">
        <f>VLOOKUP(B1188,'Customers (2)'!$A$1:$F$2501,3,0)</f>
        <v>M</v>
      </c>
      <c r="J1188">
        <f>VLOOKUP(B1188,'Customers (2)'!$A$1:$F$2501,4,0)</f>
        <v>89</v>
      </c>
      <c r="K1188" t="str">
        <f>VLOOKUP(B1188,'Customers (2)'!$A$1:$F$2501,5,0)</f>
        <v>B</v>
      </c>
      <c r="L1188" t="str">
        <f>VLOOKUP(B1188,'Customers (2)'!$A$1:$F$2501,6,0)</f>
        <v>Senior</v>
      </c>
      <c r="M1188" t="str">
        <f t="shared" si="75"/>
        <v>February</v>
      </c>
      <c r="N1188" t="str">
        <f t="shared" si="76"/>
        <v>Sunday</v>
      </c>
      <c r="O1188" t="str">
        <f t="shared" si="77"/>
        <v>23:38:00</v>
      </c>
      <c r="P1188">
        <f t="shared" si="78"/>
        <v>23</v>
      </c>
      <c r="Q1188" t="str">
        <f>VLOOKUP(B1188,'Analysis 1.3'!$AA$1:$AF$1454,5,FALSE)</f>
        <v>Repeat</v>
      </c>
      <c r="R1188" t="str">
        <f>VLOOKUP(B1188,'Analysis 1.3'!$AA$1:$AF$1454,6,FALSE)</f>
        <v>Lost</v>
      </c>
      <c r="S1188">
        <f>VLOOKUP(B1188,'Analysis 1.3'!$AA$1:$AF$1454,4,FALSE)</f>
        <v>270.01388888889051</v>
      </c>
    </row>
    <row r="1189" spans="1:19" x14ac:dyDescent="0.3">
      <c r="A1189">
        <v>1197422</v>
      </c>
      <c r="B1189">
        <v>960</v>
      </c>
      <c r="C1189" s="1" t="s">
        <v>99</v>
      </c>
      <c r="D1189" s="3">
        <v>45284.989583333336</v>
      </c>
      <c r="E1189" t="s">
        <v>97</v>
      </c>
      <c r="F1189" t="s">
        <v>27</v>
      </c>
      <c r="G1189">
        <v>6726</v>
      </c>
      <c r="H1189" t="str">
        <f>VLOOKUP(B1189,'Customers (2)'!$A$1:$F$2501,2,0)</f>
        <v>USA</v>
      </c>
      <c r="I1189" t="str">
        <f>VLOOKUP(B1189,'Customers (2)'!$A$1:$F$2501,3,0)</f>
        <v>F</v>
      </c>
      <c r="J1189">
        <f>VLOOKUP(B1189,'Customers (2)'!$A$1:$F$2501,4,0)</f>
        <v>69</v>
      </c>
      <c r="K1189" t="str">
        <f>VLOOKUP(B1189,'Customers (2)'!$A$1:$F$2501,5,0)</f>
        <v>B</v>
      </c>
      <c r="L1189" t="str">
        <f>VLOOKUP(B1189,'Customers (2)'!$A$1:$F$2501,6,0)</f>
        <v>Senior</v>
      </c>
      <c r="M1189" t="str">
        <f t="shared" si="75"/>
        <v>December</v>
      </c>
      <c r="N1189" t="str">
        <f t="shared" si="76"/>
        <v>Sunday</v>
      </c>
      <c r="O1189" t="str">
        <f t="shared" si="77"/>
        <v>23:45:00</v>
      </c>
      <c r="P1189">
        <f t="shared" si="78"/>
        <v>23</v>
      </c>
      <c r="Q1189" t="str">
        <f>VLOOKUP(B1189,'Analysis 1.3'!$AA$1:$AF$1454,5,FALSE)</f>
        <v>One time</v>
      </c>
      <c r="R1189" t="str">
        <f>VLOOKUP(B1189,'Analysis 1.3'!$AA$1:$AF$1454,6,FALSE)</f>
        <v>Recent</v>
      </c>
      <c r="S1189">
        <f>VLOOKUP(B1189,'Analysis 1.3'!$AA$1:$AF$1454,4,FALSE)</f>
        <v>6.992361111108039</v>
      </c>
    </row>
    <row r="1190" spans="1:19" x14ac:dyDescent="0.3">
      <c r="A1190">
        <v>484525</v>
      </c>
      <c r="B1190">
        <v>961</v>
      </c>
      <c r="C1190" s="1" t="s">
        <v>99</v>
      </c>
      <c r="D1190" s="2">
        <v>45270.996527777781</v>
      </c>
      <c r="E1190" t="s">
        <v>191</v>
      </c>
      <c r="F1190" t="s">
        <v>34</v>
      </c>
      <c r="G1190">
        <v>3218</v>
      </c>
      <c r="H1190" t="str">
        <f>VLOOKUP(B1190,'Customers (2)'!$A$1:$F$2501,2,0)</f>
        <v>USA</v>
      </c>
      <c r="I1190" t="str">
        <f>VLOOKUP(B1190,'Customers (2)'!$A$1:$F$2501,3,0)</f>
        <v>F</v>
      </c>
      <c r="J1190">
        <f>VLOOKUP(B1190,'Customers (2)'!$A$1:$F$2501,4,0)</f>
        <v>82</v>
      </c>
      <c r="K1190" t="str">
        <f>VLOOKUP(B1190,'Customers (2)'!$A$1:$F$2501,5,0)</f>
        <v>B</v>
      </c>
      <c r="L1190" t="str">
        <f>VLOOKUP(B1190,'Customers (2)'!$A$1:$F$2501,6,0)</f>
        <v>Senior</v>
      </c>
      <c r="M1190" t="str">
        <f t="shared" si="75"/>
        <v>December</v>
      </c>
      <c r="N1190" t="str">
        <f t="shared" si="76"/>
        <v>Sunday</v>
      </c>
      <c r="O1190" t="str">
        <f t="shared" si="77"/>
        <v>23:55:00</v>
      </c>
      <c r="P1190">
        <f t="shared" si="78"/>
        <v>23</v>
      </c>
      <c r="Q1190" t="str">
        <f>VLOOKUP(B1190,'Analysis 1.3'!$AA$1:$AF$1454,5,FALSE)</f>
        <v>Repeat</v>
      </c>
      <c r="R1190" t="str">
        <f>VLOOKUP(B1190,'Analysis 1.3'!$AA$1:$AF$1454,6,FALSE)</f>
        <v>Recent</v>
      </c>
      <c r="S1190">
        <f>VLOOKUP(B1190,'Analysis 1.3'!$AA$1:$AF$1454,4,FALSE)</f>
        <v>20.985416666662786</v>
      </c>
    </row>
    <row r="1191" spans="1:19" x14ac:dyDescent="0.3">
      <c r="A1191">
        <v>513459</v>
      </c>
      <c r="B1191">
        <v>961</v>
      </c>
      <c r="C1191" s="1" t="s">
        <v>99</v>
      </c>
      <c r="D1191" s="2">
        <v>44966.004166666666</v>
      </c>
      <c r="E1191" t="s">
        <v>96</v>
      </c>
      <c r="F1191" t="s">
        <v>29</v>
      </c>
      <c r="G1191">
        <v>9907</v>
      </c>
      <c r="H1191" t="str">
        <f>VLOOKUP(B1191,'Customers (2)'!$A$1:$F$2501,2,0)</f>
        <v>USA</v>
      </c>
      <c r="I1191" t="str">
        <f>VLOOKUP(B1191,'Customers (2)'!$A$1:$F$2501,3,0)</f>
        <v>F</v>
      </c>
      <c r="J1191">
        <f>VLOOKUP(B1191,'Customers (2)'!$A$1:$F$2501,4,0)</f>
        <v>82</v>
      </c>
      <c r="K1191" t="str">
        <f>VLOOKUP(B1191,'Customers (2)'!$A$1:$F$2501,5,0)</f>
        <v>B</v>
      </c>
      <c r="L1191" t="str">
        <f>VLOOKUP(B1191,'Customers (2)'!$A$1:$F$2501,6,0)</f>
        <v>Senior</v>
      </c>
      <c r="M1191" t="str">
        <f t="shared" si="75"/>
        <v>February</v>
      </c>
      <c r="N1191" t="str">
        <f t="shared" si="76"/>
        <v>Thursday</v>
      </c>
      <c r="O1191" t="str">
        <f t="shared" si="77"/>
        <v>00:06:00</v>
      </c>
      <c r="P1191">
        <f t="shared" si="78"/>
        <v>0</v>
      </c>
      <c r="Q1191" t="str">
        <f>VLOOKUP(B1191,'Analysis 1.3'!$AA$1:$AF$1454,5,FALSE)</f>
        <v>Repeat</v>
      </c>
      <c r="R1191" t="str">
        <f>VLOOKUP(B1191,'Analysis 1.3'!$AA$1:$AF$1454,6,FALSE)</f>
        <v>Recent</v>
      </c>
      <c r="S1191">
        <f>VLOOKUP(B1191,'Analysis 1.3'!$AA$1:$AF$1454,4,FALSE)</f>
        <v>20.985416666662786</v>
      </c>
    </row>
    <row r="1192" spans="1:19" x14ac:dyDescent="0.3">
      <c r="A1192">
        <v>30449</v>
      </c>
      <c r="B1192">
        <v>962</v>
      </c>
      <c r="C1192" s="1" t="s">
        <v>99</v>
      </c>
      <c r="D1192" s="2">
        <v>45108.987500000003</v>
      </c>
      <c r="E1192" t="s">
        <v>97</v>
      </c>
      <c r="F1192" t="s">
        <v>43</v>
      </c>
      <c r="G1192">
        <v>660</v>
      </c>
      <c r="H1192" t="str">
        <f>VLOOKUP(B1192,'Customers (2)'!$A$1:$F$2501,2,0)</f>
        <v>USA</v>
      </c>
      <c r="I1192" t="str">
        <f>VLOOKUP(B1192,'Customers (2)'!$A$1:$F$2501,3,0)</f>
        <v>F</v>
      </c>
      <c r="J1192">
        <f>VLOOKUP(B1192,'Customers (2)'!$A$1:$F$2501,4,0)</f>
        <v>75</v>
      </c>
      <c r="K1192" t="str">
        <f>VLOOKUP(B1192,'Customers (2)'!$A$1:$F$2501,5,0)</f>
        <v>B</v>
      </c>
      <c r="L1192" t="str">
        <f>VLOOKUP(B1192,'Customers (2)'!$A$1:$F$2501,6,0)</f>
        <v>Senior</v>
      </c>
      <c r="M1192" t="str">
        <f t="shared" si="75"/>
        <v>July</v>
      </c>
      <c r="N1192" t="str">
        <f t="shared" si="76"/>
        <v>Saturday</v>
      </c>
      <c r="O1192" t="str">
        <f t="shared" si="77"/>
        <v>23:42:00</v>
      </c>
      <c r="P1192">
        <f t="shared" si="78"/>
        <v>23</v>
      </c>
      <c r="Q1192" t="str">
        <f>VLOOKUP(B1192,'Analysis 1.3'!$AA$1:$AF$1454,5,FALSE)</f>
        <v>One time</v>
      </c>
      <c r="R1192" t="str">
        <f>VLOOKUP(B1192,'Analysis 1.3'!$AA$1:$AF$1454,6,FALSE)</f>
        <v>Lost</v>
      </c>
      <c r="S1192">
        <f>VLOOKUP(B1192,'Analysis 1.3'!$AA$1:$AF$1454,4,FALSE)</f>
        <v>182.99444444444089</v>
      </c>
    </row>
    <row r="1193" spans="1:19" x14ac:dyDescent="0.3">
      <c r="A1193">
        <v>396352</v>
      </c>
      <c r="B1193">
        <v>965</v>
      </c>
      <c r="C1193" s="1" t="s">
        <v>101</v>
      </c>
      <c r="D1193" s="2">
        <v>45090.073611111111</v>
      </c>
      <c r="E1193" t="s">
        <v>97</v>
      </c>
      <c r="F1193" t="s">
        <v>48</v>
      </c>
      <c r="G1193">
        <v>6855</v>
      </c>
      <c r="H1193" t="str">
        <f>VLOOKUP(B1193,'Customers (2)'!$A$1:$F$2501,2,0)</f>
        <v>Australia</v>
      </c>
      <c r="I1193" t="str">
        <f>VLOOKUP(B1193,'Customers (2)'!$A$1:$F$2501,3,0)</f>
        <v>F</v>
      </c>
      <c r="J1193">
        <f>VLOOKUP(B1193,'Customers (2)'!$A$1:$F$2501,4,0)</f>
        <v>50</v>
      </c>
      <c r="K1193" t="str">
        <f>VLOOKUP(B1193,'Customers (2)'!$A$1:$F$2501,5,0)</f>
        <v>B</v>
      </c>
      <c r="L1193" t="str">
        <f>VLOOKUP(B1193,'Customers (2)'!$A$1:$F$2501,6,0)</f>
        <v>Middle</v>
      </c>
      <c r="M1193" t="str">
        <f t="shared" si="75"/>
        <v>June</v>
      </c>
      <c r="N1193" t="str">
        <f t="shared" si="76"/>
        <v>Tuesday</v>
      </c>
      <c r="O1193" t="str">
        <f t="shared" si="77"/>
        <v>01:46:00</v>
      </c>
      <c r="P1193">
        <f t="shared" si="78"/>
        <v>1</v>
      </c>
      <c r="Q1193" t="str">
        <f>VLOOKUP(B1193,'Analysis 1.3'!$AA$1:$AF$1454,5,FALSE)</f>
        <v>Repeat</v>
      </c>
      <c r="R1193" t="str">
        <f>VLOOKUP(B1193,'Analysis 1.3'!$AA$1:$AF$1454,6,FALSE)</f>
        <v>Lost</v>
      </c>
      <c r="S1193">
        <f>VLOOKUP(B1193,'Analysis 1.3'!$AA$1:$AF$1454,4,FALSE)</f>
        <v>201.90833333333285</v>
      </c>
    </row>
    <row r="1194" spans="1:19" x14ac:dyDescent="0.3">
      <c r="A1194">
        <v>477915</v>
      </c>
      <c r="B1194">
        <v>965</v>
      </c>
      <c r="C1194" s="1" t="s">
        <v>101</v>
      </c>
      <c r="D1194" s="2">
        <v>45067.018750000003</v>
      </c>
      <c r="E1194" t="s">
        <v>97</v>
      </c>
      <c r="F1194" t="s">
        <v>43</v>
      </c>
      <c r="G1194">
        <v>5391</v>
      </c>
      <c r="H1194" t="str">
        <f>VLOOKUP(B1194,'Customers (2)'!$A$1:$F$2501,2,0)</f>
        <v>Australia</v>
      </c>
      <c r="I1194" t="str">
        <f>VLOOKUP(B1194,'Customers (2)'!$A$1:$F$2501,3,0)</f>
        <v>F</v>
      </c>
      <c r="J1194">
        <f>VLOOKUP(B1194,'Customers (2)'!$A$1:$F$2501,4,0)</f>
        <v>50</v>
      </c>
      <c r="K1194" t="str">
        <f>VLOOKUP(B1194,'Customers (2)'!$A$1:$F$2501,5,0)</f>
        <v>B</v>
      </c>
      <c r="L1194" t="str">
        <f>VLOOKUP(B1194,'Customers (2)'!$A$1:$F$2501,6,0)</f>
        <v>Middle</v>
      </c>
      <c r="M1194" t="str">
        <f t="shared" si="75"/>
        <v>May</v>
      </c>
      <c r="N1194" t="str">
        <f t="shared" si="76"/>
        <v>Sunday</v>
      </c>
      <c r="O1194" t="str">
        <f t="shared" si="77"/>
        <v>00:27:00</v>
      </c>
      <c r="P1194">
        <f t="shared" si="78"/>
        <v>0</v>
      </c>
      <c r="Q1194" t="str">
        <f>VLOOKUP(B1194,'Analysis 1.3'!$AA$1:$AF$1454,5,FALSE)</f>
        <v>Repeat</v>
      </c>
      <c r="R1194" t="str">
        <f>VLOOKUP(B1194,'Analysis 1.3'!$AA$1:$AF$1454,6,FALSE)</f>
        <v>Lost</v>
      </c>
      <c r="S1194">
        <f>VLOOKUP(B1194,'Analysis 1.3'!$AA$1:$AF$1454,4,FALSE)</f>
        <v>201.90833333333285</v>
      </c>
    </row>
    <row r="1195" spans="1:19" x14ac:dyDescent="0.3">
      <c r="A1195">
        <v>314530</v>
      </c>
      <c r="B1195">
        <v>967</v>
      </c>
      <c r="C1195" s="1" t="s">
        <v>101</v>
      </c>
      <c r="D1195" s="2">
        <v>45241.034722222219</v>
      </c>
      <c r="E1195" t="s">
        <v>191</v>
      </c>
      <c r="F1195" t="s">
        <v>46</v>
      </c>
      <c r="G1195">
        <v>4214</v>
      </c>
      <c r="H1195" t="str">
        <f>VLOOKUP(B1195,'Customers (2)'!$A$1:$F$2501,2,0)</f>
        <v>Australia</v>
      </c>
      <c r="I1195" t="str">
        <f>VLOOKUP(B1195,'Customers (2)'!$A$1:$F$2501,3,0)</f>
        <v>F</v>
      </c>
      <c r="J1195">
        <f>VLOOKUP(B1195,'Customers (2)'!$A$1:$F$2501,4,0)</f>
        <v>54</v>
      </c>
      <c r="K1195" t="str">
        <f>VLOOKUP(B1195,'Customers (2)'!$A$1:$F$2501,5,0)</f>
        <v>B</v>
      </c>
      <c r="L1195" t="str">
        <f>VLOOKUP(B1195,'Customers (2)'!$A$1:$F$2501,6,0)</f>
        <v>Middle</v>
      </c>
      <c r="M1195" t="str">
        <f t="shared" si="75"/>
        <v>November</v>
      </c>
      <c r="N1195" t="str">
        <f t="shared" si="76"/>
        <v>Saturday</v>
      </c>
      <c r="O1195" t="str">
        <f t="shared" si="77"/>
        <v>00:50:00</v>
      </c>
      <c r="P1195">
        <f t="shared" si="78"/>
        <v>0</v>
      </c>
      <c r="Q1195" t="str">
        <f>VLOOKUP(B1195,'Analysis 1.3'!$AA$1:$AF$1454,5,FALSE)</f>
        <v>Repeat</v>
      </c>
      <c r="R1195" t="str">
        <f>VLOOKUP(B1195,'Analysis 1.3'!$AA$1:$AF$1454,6,FALSE)</f>
        <v>Recent</v>
      </c>
      <c r="S1195">
        <f>VLOOKUP(B1195,'Analysis 1.3'!$AA$1:$AF$1454,4,FALSE)</f>
        <v>50.947222222224809</v>
      </c>
    </row>
    <row r="1196" spans="1:19" x14ac:dyDescent="0.3">
      <c r="A1196">
        <v>411916</v>
      </c>
      <c r="B1196">
        <v>967</v>
      </c>
      <c r="C1196" s="1" t="s">
        <v>101</v>
      </c>
      <c r="D1196" s="2">
        <v>45136.006944444445</v>
      </c>
      <c r="E1196" t="s">
        <v>191</v>
      </c>
      <c r="F1196" t="s">
        <v>43</v>
      </c>
      <c r="G1196">
        <v>2961</v>
      </c>
      <c r="H1196" t="str">
        <f>VLOOKUP(B1196,'Customers (2)'!$A$1:$F$2501,2,0)</f>
        <v>Australia</v>
      </c>
      <c r="I1196" t="str">
        <f>VLOOKUP(B1196,'Customers (2)'!$A$1:$F$2501,3,0)</f>
        <v>F</v>
      </c>
      <c r="J1196">
        <f>VLOOKUP(B1196,'Customers (2)'!$A$1:$F$2501,4,0)</f>
        <v>54</v>
      </c>
      <c r="K1196" t="str">
        <f>VLOOKUP(B1196,'Customers (2)'!$A$1:$F$2501,5,0)</f>
        <v>B</v>
      </c>
      <c r="L1196" t="str">
        <f>VLOOKUP(B1196,'Customers (2)'!$A$1:$F$2501,6,0)</f>
        <v>Middle</v>
      </c>
      <c r="M1196" t="str">
        <f t="shared" si="75"/>
        <v>July</v>
      </c>
      <c r="N1196" t="str">
        <f t="shared" si="76"/>
        <v>Saturday</v>
      </c>
      <c r="O1196" t="str">
        <f t="shared" si="77"/>
        <v>00:10:00</v>
      </c>
      <c r="P1196">
        <f t="shared" si="78"/>
        <v>0</v>
      </c>
      <c r="Q1196" t="str">
        <f>VLOOKUP(B1196,'Analysis 1.3'!$AA$1:$AF$1454,5,FALSE)</f>
        <v>Repeat</v>
      </c>
      <c r="R1196" t="str">
        <f>VLOOKUP(B1196,'Analysis 1.3'!$AA$1:$AF$1454,6,FALSE)</f>
        <v>Recent</v>
      </c>
      <c r="S1196">
        <f>VLOOKUP(B1196,'Analysis 1.3'!$AA$1:$AF$1454,4,FALSE)</f>
        <v>50.947222222224809</v>
      </c>
    </row>
    <row r="1197" spans="1:19" x14ac:dyDescent="0.3">
      <c r="A1197">
        <v>1085382</v>
      </c>
      <c r="B1197">
        <v>969</v>
      </c>
      <c r="C1197" s="1" t="s">
        <v>99</v>
      </c>
      <c r="D1197" s="3">
        <v>44995.048611111109</v>
      </c>
      <c r="E1197" t="s">
        <v>96</v>
      </c>
      <c r="F1197" t="s">
        <v>46</v>
      </c>
      <c r="G1197">
        <v>5959</v>
      </c>
      <c r="H1197" t="str">
        <f>VLOOKUP(B1197,'Customers (2)'!$A$1:$F$2501,2,0)</f>
        <v>USA</v>
      </c>
      <c r="I1197" t="str">
        <f>VLOOKUP(B1197,'Customers (2)'!$A$1:$F$2501,3,0)</f>
        <v>F</v>
      </c>
      <c r="J1197">
        <f>VLOOKUP(B1197,'Customers (2)'!$A$1:$F$2501,4,0)</f>
        <v>27</v>
      </c>
      <c r="K1197" t="str">
        <f>VLOOKUP(B1197,'Customers (2)'!$A$1:$F$2501,5,0)</f>
        <v>B</v>
      </c>
      <c r="L1197" t="str">
        <f>VLOOKUP(B1197,'Customers (2)'!$A$1:$F$2501,6,0)</f>
        <v>Young</v>
      </c>
      <c r="M1197" t="str">
        <f t="shared" si="75"/>
        <v>March</v>
      </c>
      <c r="N1197" t="str">
        <f t="shared" si="76"/>
        <v>Friday</v>
      </c>
      <c r="O1197" t="str">
        <f t="shared" si="77"/>
        <v>01:10:00</v>
      </c>
      <c r="P1197">
        <f t="shared" si="78"/>
        <v>1</v>
      </c>
      <c r="Q1197" t="str">
        <f>VLOOKUP(B1197,'Analysis 1.3'!$AA$1:$AF$1454,5,FALSE)</f>
        <v>One time</v>
      </c>
      <c r="R1197" t="str">
        <f>VLOOKUP(B1197,'Analysis 1.3'!$AA$1:$AF$1454,6,FALSE)</f>
        <v>Lost</v>
      </c>
      <c r="S1197">
        <f>VLOOKUP(B1197,'Analysis 1.3'!$AA$1:$AF$1454,4,FALSE)</f>
        <v>296.9333333333343</v>
      </c>
    </row>
    <row r="1198" spans="1:19" x14ac:dyDescent="0.3">
      <c r="A1198">
        <v>426515</v>
      </c>
      <c r="B1198">
        <v>971</v>
      </c>
      <c r="C1198" s="1" t="s">
        <v>100</v>
      </c>
      <c r="D1198" s="2">
        <v>45219.036805555559</v>
      </c>
      <c r="E1198" t="s">
        <v>191</v>
      </c>
      <c r="F1198" t="s">
        <v>27</v>
      </c>
      <c r="G1198">
        <v>6753</v>
      </c>
      <c r="H1198" t="str">
        <f>VLOOKUP(B1198,'Customers (2)'!$A$1:$F$2501,2,0)</f>
        <v>France</v>
      </c>
      <c r="I1198" t="str">
        <f>VLOOKUP(B1198,'Customers (2)'!$A$1:$F$2501,3,0)</f>
        <v>M</v>
      </c>
      <c r="J1198">
        <f>VLOOKUP(B1198,'Customers (2)'!$A$1:$F$2501,4,0)</f>
        <v>22</v>
      </c>
      <c r="K1198" t="str">
        <f>VLOOKUP(B1198,'Customers (2)'!$A$1:$F$2501,5,0)</f>
        <v>B</v>
      </c>
      <c r="L1198" t="str">
        <f>VLOOKUP(B1198,'Customers (2)'!$A$1:$F$2501,6,0)</f>
        <v>Young</v>
      </c>
      <c r="M1198" t="str">
        <f t="shared" si="75"/>
        <v>October</v>
      </c>
      <c r="N1198" t="str">
        <f t="shared" si="76"/>
        <v>Friday</v>
      </c>
      <c r="O1198" t="str">
        <f t="shared" si="77"/>
        <v>00:53:00</v>
      </c>
      <c r="P1198">
        <f t="shared" si="78"/>
        <v>0</v>
      </c>
      <c r="Q1198" t="str">
        <f>VLOOKUP(B1198,'Analysis 1.3'!$AA$1:$AF$1454,5,FALSE)</f>
        <v>One time</v>
      </c>
      <c r="R1198" t="str">
        <f>VLOOKUP(B1198,'Analysis 1.3'!$AA$1:$AF$1454,6,FALSE)</f>
        <v>Recent</v>
      </c>
      <c r="S1198">
        <f>VLOOKUP(B1198,'Analysis 1.3'!$AA$1:$AF$1454,4,FALSE)</f>
        <v>72.945138888884685</v>
      </c>
    </row>
    <row r="1199" spans="1:19" x14ac:dyDescent="0.3">
      <c r="A1199">
        <v>1234676</v>
      </c>
      <c r="B1199">
        <v>972</v>
      </c>
      <c r="C1199" s="1" t="s">
        <v>100</v>
      </c>
      <c r="D1199" s="3">
        <v>44929.027083333334</v>
      </c>
      <c r="E1199" t="s">
        <v>97</v>
      </c>
      <c r="F1199" t="s">
        <v>27</v>
      </c>
      <c r="G1199">
        <v>9851</v>
      </c>
      <c r="H1199" t="str">
        <f>VLOOKUP(B1199,'Customers (2)'!$A$1:$F$2501,2,0)</f>
        <v>France</v>
      </c>
      <c r="I1199" t="str">
        <f>VLOOKUP(B1199,'Customers (2)'!$A$1:$F$2501,3,0)</f>
        <v>F</v>
      </c>
      <c r="J1199">
        <f>VLOOKUP(B1199,'Customers (2)'!$A$1:$F$2501,4,0)</f>
        <v>35</v>
      </c>
      <c r="K1199" t="str">
        <f>VLOOKUP(B1199,'Customers (2)'!$A$1:$F$2501,5,0)</f>
        <v>B</v>
      </c>
      <c r="L1199" t="str">
        <f>VLOOKUP(B1199,'Customers (2)'!$A$1:$F$2501,6,0)</f>
        <v>Middle</v>
      </c>
      <c r="M1199" t="str">
        <f t="shared" si="75"/>
        <v>January</v>
      </c>
      <c r="N1199" t="str">
        <f t="shared" si="76"/>
        <v>Tuesday</v>
      </c>
      <c r="O1199" t="str">
        <f t="shared" si="77"/>
        <v>00:39:00</v>
      </c>
      <c r="P1199">
        <f t="shared" si="78"/>
        <v>0</v>
      </c>
      <c r="Q1199" t="str">
        <f>VLOOKUP(B1199,'Analysis 1.3'!$AA$1:$AF$1454,5,FALSE)</f>
        <v>One time</v>
      </c>
      <c r="R1199" t="str">
        <f>VLOOKUP(B1199,'Analysis 1.3'!$AA$1:$AF$1454,6,FALSE)</f>
        <v>Lost</v>
      </c>
      <c r="S1199">
        <f>VLOOKUP(B1199,'Analysis 1.3'!$AA$1:$AF$1454,4,FALSE)</f>
        <v>362.95486111110949</v>
      </c>
    </row>
    <row r="1200" spans="1:19" x14ac:dyDescent="0.3">
      <c r="A1200">
        <v>1070209</v>
      </c>
      <c r="B1200">
        <v>973</v>
      </c>
      <c r="C1200" s="1" t="s">
        <v>99</v>
      </c>
      <c r="D1200" s="3">
        <v>45148.022222222222</v>
      </c>
      <c r="E1200" t="s">
        <v>96</v>
      </c>
      <c r="F1200" t="s">
        <v>81</v>
      </c>
      <c r="G1200">
        <v>7741</v>
      </c>
      <c r="H1200" t="str">
        <f>VLOOKUP(B1200,'Customers (2)'!$A$1:$F$2501,2,0)</f>
        <v>USA</v>
      </c>
      <c r="I1200" t="str">
        <f>VLOOKUP(B1200,'Customers (2)'!$A$1:$F$2501,3,0)</f>
        <v>M</v>
      </c>
      <c r="J1200">
        <f>VLOOKUP(B1200,'Customers (2)'!$A$1:$F$2501,4,0)</f>
        <v>50</v>
      </c>
      <c r="K1200" t="str">
        <f>VLOOKUP(B1200,'Customers (2)'!$A$1:$F$2501,5,0)</f>
        <v>B</v>
      </c>
      <c r="L1200" t="str">
        <f>VLOOKUP(B1200,'Customers (2)'!$A$1:$F$2501,6,0)</f>
        <v>Middle</v>
      </c>
      <c r="M1200" t="str">
        <f t="shared" si="75"/>
        <v>August</v>
      </c>
      <c r="N1200" t="str">
        <f t="shared" si="76"/>
        <v>Thursday</v>
      </c>
      <c r="O1200" t="str">
        <f t="shared" si="77"/>
        <v>00:32:00</v>
      </c>
      <c r="P1200">
        <f t="shared" si="78"/>
        <v>0</v>
      </c>
      <c r="Q1200" t="str">
        <f>VLOOKUP(B1200,'Analysis 1.3'!$AA$1:$AF$1454,5,FALSE)</f>
        <v>Repeat</v>
      </c>
      <c r="R1200" t="str">
        <f>VLOOKUP(B1200,'Analysis 1.3'!$AA$1:$AF$1454,6,FALSE)</f>
        <v>Passive</v>
      </c>
      <c r="S1200">
        <f>VLOOKUP(B1200,'Analysis 1.3'!$AA$1:$AF$1454,4,FALSE)</f>
        <v>105.9729166666657</v>
      </c>
    </row>
    <row r="1201" spans="1:19" x14ac:dyDescent="0.3">
      <c r="A1201">
        <v>1444921</v>
      </c>
      <c r="B1201">
        <v>973</v>
      </c>
      <c r="C1201" s="1" t="s">
        <v>99</v>
      </c>
      <c r="D1201" s="3">
        <v>45186.009027777778</v>
      </c>
      <c r="E1201" t="s">
        <v>97</v>
      </c>
      <c r="F1201" t="s">
        <v>72</v>
      </c>
      <c r="G1201">
        <v>7329</v>
      </c>
      <c r="H1201" t="str">
        <f>VLOOKUP(B1201,'Customers (2)'!$A$1:$F$2501,2,0)</f>
        <v>USA</v>
      </c>
      <c r="I1201" t="str">
        <f>VLOOKUP(B1201,'Customers (2)'!$A$1:$F$2501,3,0)</f>
        <v>M</v>
      </c>
      <c r="J1201">
        <f>VLOOKUP(B1201,'Customers (2)'!$A$1:$F$2501,4,0)</f>
        <v>50</v>
      </c>
      <c r="K1201" t="str">
        <f>VLOOKUP(B1201,'Customers (2)'!$A$1:$F$2501,5,0)</f>
        <v>B</v>
      </c>
      <c r="L1201" t="str">
        <f>VLOOKUP(B1201,'Customers (2)'!$A$1:$F$2501,6,0)</f>
        <v>Middle</v>
      </c>
      <c r="M1201" t="str">
        <f t="shared" si="75"/>
        <v>September</v>
      </c>
      <c r="N1201" t="str">
        <f t="shared" si="76"/>
        <v>Sunday</v>
      </c>
      <c r="O1201" t="str">
        <f t="shared" si="77"/>
        <v>00:13:00</v>
      </c>
      <c r="P1201">
        <f t="shared" si="78"/>
        <v>0</v>
      </c>
      <c r="Q1201" t="str">
        <f>VLOOKUP(B1201,'Analysis 1.3'!$AA$1:$AF$1454,5,FALSE)</f>
        <v>Repeat</v>
      </c>
      <c r="R1201" t="str">
        <f>VLOOKUP(B1201,'Analysis 1.3'!$AA$1:$AF$1454,6,FALSE)</f>
        <v>Passive</v>
      </c>
      <c r="S1201">
        <f>VLOOKUP(B1201,'Analysis 1.3'!$AA$1:$AF$1454,4,FALSE)</f>
        <v>105.9729166666657</v>
      </c>
    </row>
    <row r="1202" spans="1:19" x14ac:dyDescent="0.3">
      <c r="A1202">
        <v>489835</v>
      </c>
      <c r="B1202">
        <v>974</v>
      </c>
      <c r="C1202" s="1" t="s">
        <v>100</v>
      </c>
      <c r="D1202" s="2">
        <v>45208.05972222222</v>
      </c>
      <c r="E1202" t="s">
        <v>96</v>
      </c>
      <c r="F1202" t="s">
        <v>71</v>
      </c>
      <c r="G1202">
        <v>6589</v>
      </c>
      <c r="H1202" t="str">
        <f>VLOOKUP(B1202,'Customers (2)'!$A$1:$F$2501,2,0)</f>
        <v>France</v>
      </c>
      <c r="I1202" t="str">
        <f>VLOOKUP(B1202,'Customers (2)'!$A$1:$F$2501,3,0)</f>
        <v>M</v>
      </c>
      <c r="J1202">
        <f>VLOOKUP(B1202,'Customers (2)'!$A$1:$F$2501,4,0)</f>
        <v>60</v>
      </c>
      <c r="K1202" t="str">
        <f>VLOOKUP(B1202,'Customers (2)'!$A$1:$F$2501,5,0)</f>
        <v>B</v>
      </c>
      <c r="L1202" t="str">
        <f>VLOOKUP(B1202,'Customers (2)'!$A$1:$F$2501,6,0)</f>
        <v>Senior</v>
      </c>
      <c r="M1202" t="str">
        <f t="shared" si="75"/>
        <v>October</v>
      </c>
      <c r="N1202" t="str">
        <f t="shared" si="76"/>
        <v>Monday</v>
      </c>
      <c r="O1202" t="str">
        <f t="shared" si="77"/>
        <v>01:26:00</v>
      </c>
      <c r="P1202">
        <f t="shared" si="78"/>
        <v>1</v>
      </c>
      <c r="Q1202" t="str">
        <f>VLOOKUP(B1202,'Analysis 1.3'!$AA$1:$AF$1454,5,FALSE)</f>
        <v>Repeat</v>
      </c>
      <c r="R1202" t="str">
        <f>VLOOKUP(B1202,'Analysis 1.3'!$AA$1:$AF$1454,6,FALSE)</f>
        <v>Recent</v>
      </c>
      <c r="S1202">
        <f>VLOOKUP(B1202,'Analysis 1.3'!$AA$1:$AF$1454,4,FALSE)</f>
        <v>60.894444444442343</v>
      </c>
    </row>
    <row r="1203" spans="1:19" x14ac:dyDescent="0.3">
      <c r="A1203">
        <v>1274337</v>
      </c>
      <c r="B1203">
        <v>974</v>
      </c>
      <c r="C1203" s="1" t="s">
        <v>100</v>
      </c>
      <c r="D1203" s="3">
        <v>45231.087500000001</v>
      </c>
      <c r="E1203" t="s">
        <v>191</v>
      </c>
      <c r="F1203" t="s">
        <v>58</v>
      </c>
      <c r="G1203">
        <v>856</v>
      </c>
      <c r="H1203" t="str">
        <f>VLOOKUP(B1203,'Customers (2)'!$A$1:$F$2501,2,0)</f>
        <v>France</v>
      </c>
      <c r="I1203" t="str">
        <f>VLOOKUP(B1203,'Customers (2)'!$A$1:$F$2501,3,0)</f>
        <v>M</v>
      </c>
      <c r="J1203">
        <f>VLOOKUP(B1203,'Customers (2)'!$A$1:$F$2501,4,0)</f>
        <v>60</v>
      </c>
      <c r="K1203" t="str">
        <f>VLOOKUP(B1203,'Customers (2)'!$A$1:$F$2501,5,0)</f>
        <v>B</v>
      </c>
      <c r="L1203" t="str">
        <f>VLOOKUP(B1203,'Customers (2)'!$A$1:$F$2501,6,0)</f>
        <v>Senior</v>
      </c>
      <c r="M1203" t="str">
        <f t="shared" si="75"/>
        <v>November</v>
      </c>
      <c r="N1203" t="str">
        <f t="shared" si="76"/>
        <v>Wednesday</v>
      </c>
      <c r="O1203" t="str">
        <f t="shared" si="77"/>
        <v>02:06:00</v>
      </c>
      <c r="P1203">
        <f t="shared" si="78"/>
        <v>2</v>
      </c>
      <c r="Q1203" t="str">
        <f>VLOOKUP(B1203,'Analysis 1.3'!$AA$1:$AF$1454,5,FALSE)</f>
        <v>Repeat</v>
      </c>
      <c r="R1203" t="str">
        <f>VLOOKUP(B1203,'Analysis 1.3'!$AA$1:$AF$1454,6,FALSE)</f>
        <v>Recent</v>
      </c>
      <c r="S1203">
        <f>VLOOKUP(B1203,'Analysis 1.3'!$AA$1:$AF$1454,4,FALSE)</f>
        <v>60.894444444442343</v>
      </c>
    </row>
    <row r="1204" spans="1:19" x14ac:dyDescent="0.3">
      <c r="A1204">
        <v>21461</v>
      </c>
      <c r="B1204">
        <v>975</v>
      </c>
      <c r="C1204" s="1" t="s">
        <v>100</v>
      </c>
      <c r="D1204" s="2">
        <v>44977.986111111109</v>
      </c>
      <c r="E1204" t="s">
        <v>98</v>
      </c>
      <c r="F1204" t="s">
        <v>32</v>
      </c>
      <c r="G1204">
        <v>5888</v>
      </c>
      <c r="H1204" t="str">
        <f>VLOOKUP(B1204,'Customers (2)'!$A$1:$F$2501,2,0)</f>
        <v>France</v>
      </c>
      <c r="I1204" t="str">
        <f>VLOOKUP(B1204,'Customers (2)'!$A$1:$F$2501,3,0)</f>
        <v>M</v>
      </c>
      <c r="J1204">
        <f>VLOOKUP(B1204,'Customers (2)'!$A$1:$F$2501,4,0)</f>
        <v>45</v>
      </c>
      <c r="K1204" t="str">
        <f>VLOOKUP(B1204,'Customers (2)'!$A$1:$F$2501,5,0)</f>
        <v>B</v>
      </c>
      <c r="L1204" t="str">
        <f>VLOOKUP(B1204,'Customers (2)'!$A$1:$F$2501,6,0)</f>
        <v>Middle</v>
      </c>
      <c r="M1204" t="str">
        <f t="shared" si="75"/>
        <v>February</v>
      </c>
      <c r="N1204" t="str">
        <f t="shared" si="76"/>
        <v>Monday</v>
      </c>
      <c r="O1204" t="str">
        <f t="shared" si="77"/>
        <v>23:40:00</v>
      </c>
      <c r="P1204">
        <f t="shared" si="78"/>
        <v>23</v>
      </c>
      <c r="Q1204" t="str">
        <f>VLOOKUP(B1204,'Analysis 1.3'!$AA$1:$AF$1454,5,FALSE)</f>
        <v>One time</v>
      </c>
      <c r="R1204" t="str">
        <f>VLOOKUP(B1204,'Analysis 1.3'!$AA$1:$AF$1454,6,FALSE)</f>
        <v>Lost</v>
      </c>
      <c r="S1204">
        <f>VLOOKUP(B1204,'Analysis 1.3'!$AA$1:$AF$1454,4,FALSE)</f>
        <v>313.9958333333343</v>
      </c>
    </row>
    <row r="1205" spans="1:19" x14ac:dyDescent="0.3">
      <c r="A1205">
        <v>754290</v>
      </c>
      <c r="B1205">
        <v>977</v>
      </c>
      <c r="C1205" s="1" t="s">
        <v>113</v>
      </c>
      <c r="D1205" s="3">
        <v>44990.07708333333</v>
      </c>
      <c r="E1205" t="s">
        <v>97</v>
      </c>
      <c r="F1205" t="s">
        <v>60</v>
      </c>
      <c r="G1205">
        <v>7063</v>
      </c>
      <c r="H1205" t="str">
        <f>VLOOKUP(B1205,'Customers (2)'!$A$1:$F$2501,2,0)</f>
        <v>India</v>
      </c>
      <c r="I1205" t="str">
        <f>VLOOKUP(B1205,'Customers (2)'!$A$1:$F$2501,3,0)</f>
        <v>M</v>
      </c>
      <c r="J1205">
        <f>VLOOKUP(B1205,'Customers (2)'!$A$1:$F$2501,4,0)</f>
        <v>31</v>
      </c>
      <c r="K1205" t="str">
        <f>VLOOKUP(B1205,'Customers (2)'!$A$1:$F$2501,5,0)</f>
        <v>B</v>
      </c>
      <c r="L1205" t="str">
        <f>VLOOKUP(B1205,'Customers (2)'!$A$1:$F$2501,6,0)</f>
        <v>Young</v>
      </c>
      <c r="M1205" t="str">
        <f t="shared" si="75"/>
        <v>March</v>
      </c>
      <c r="N1205" t="str">
        <f t="shared" si="76"/>
        <v>Sunday</v>
      </c>
      <c r="O1205" t="str">
        <f t="shared" si="77"/>
        <v>01:51:00</v>
      </c>
      <c r="P1205">
        <f t="shared" si="78"/>
        <v>1</v>
      </c>
      <c r="Q1205" t="str">
        <f>VLOOKUP(B1205,'Analysis 1.3'!$AA$1:$AF$1454,5,FALSE)</f>
        <v>Repeat</v>
      </c>
      <c r="R1205" t="str">
        <f>VLOOKUP(B1205,'Analysis 1.3'!$AA$1:$AF$1454,6,FALSE)</f>
        <v>Passive</v>
      </c>
      <c r="S1205">
        <f>VLOOKUP(B1205,'Analysis 1.3'!$AA$1:$AF$1454,4,FALSE)</f>
        <v>113.01666666666279</v>
      </c>
    </row>
    <row r="1206" spans="1:19" x14ac:dyDescent="0.3">
      <c r="A1206">
        <v>1058847</v>
      </c>
      <c r="B1206">
        <v>977</v>
      </c>
      <c r="C1206" s="1" t="s">
        <v>113</v>
      </c>
      <c r="D1206" s="3">
        <v>45178.965277777781</v>
      </c>
      <c r="E1206" t="s">
        <v>98</v>
      </c>
      <c r="F1206" t="s">
        <v>80</v>
      </c>
      <c r="G1206">
        <v>2786</v>
      </c>
      <c r="H1206" t="str">
        <f>VLOOKUP(B1206,'Customers (2)'!$A$1:$F$2501,2,0)</f>
        <v>India</v>
      </c>
      <c r="I1206" t="str">
        <f>VLOOKUP(B1206,'Customers (2)'!$A$1:$F$2501,3,0)</f>
        <v>M</v>
      </c>
      <c r="J1206">
        <f>VLOOKUP(B1206,'Customers (2)'!$A$1:$F$2501,4,0)</f>
        <v>31</v>
      </c>
      <c r="K1206" t="str">
        <f>VLOOKUP(B1206,'Customers (2)'!$A$1:$F$2501,5,0)</f>
        <v>B</v>
      </c>
      <c r="L1206" t="str">
        <f>VLOOKUP(B1206,'Customers (2)'!$A$1:$F$2501,6,0)</f>
        <v>Young</v>
      </c>
      <c r="M1206" t="str">
        <f t="shared" si="75"/>
        <v>September</v>
      </c>
      <c r="N1206" t="str">
        <f t="shared" si="76"/>
        <v>Saturday</v>
      </c>
      <c r="O1206" t="str">
        <f t="shared" si="77"/>
        <v>23:10:00</v>
      </c>
      <c r="P1206">
        <f t="shared" si="78"/>
        <v>23</v>
      </c>
      <c r="Q1206" t="str">
        <f>VLOOKUP(B1206,'Analysis 1.3'!$AA$1:$AF$1454,5,FALSE)</f>
        <v>Repeat</v>
      </c>
      <c r="R1206" t="str">
        <f>VLOOKUP(B1206,'Analysis 1.3'!$AA$1:$AF$1454,6,FALSE)</f>
        <v>Passive</v>
      </c>
      <c r="S1206">
        <f>VLOOKUP(B1206,'Analysis 1.3'!$AA$1:$AF$1454,4,FALSE)</f>
        <v>113.01666666666279</v>
      </c>
    </row>
    <row r="1207" spans="1:19" x14ac:dyDescent="0.3">
      <c r="A1207">
        <v>1624567</v>
      </c>
      <c r="B1207">
        <v>977</v>
      </c>
      <c r="C1207" s="1" t="s">
        <v>113</v>
      </c>
      <c r="D1207" s="3">
        <v>45127.081944444442</v>
      </c>
      <c r="E1207" t="s">
        <v>98</v>
      </c>
      <c r="F1207" t="s">
        <v>82</v>
      </c>
      <c r="G1207">
        <v>1814</v>
      </c>
      <c r="H1207" t="str">
        <f>VLOOKUP(B1207,'Customers (2)'!$A$1:$F$2501,2,0)</f>
        <v>India</v>
      </c>
      <c r="I1207" t="str">
        <f>VLOOKUP(B1207,'Customers (2)'!$A$1:$F$2501,3,0)</f>
        <v>M</v>
      </c>
      <c r="J1207">
        <f>VLOOKUP(B1207,'Customers (2)'!$A$1:$F$2501,4,0)</f>
        <v>31</v>
      </c>
      <c r="K1207" t="str">
        <f>VLOOKUP(B1207,'Customers (2)'!$A$1:$F$2501,5,0)</f>
        <v>B</v>
      </c>
      <c r="L1207" t="str">
        <f>VLOOKUP(B1207,'Customers (2)'!$A$1:$F$2501,6,0)</f>
        <v>Young</v>
      </c>
      <c r="M1207" t="str">
        <f t="shared" si="75"/>
        <v>July</v>
      </c>
      <c r="N1207" t="str">
        <f t="shared" si="76"/>
        <v>Thursday</v>
      </c>
      <c r="O1207" t="str">
        <f t="shared" si="77"/>
        <v>01:58:00</v>
      </c>
      <c r="P1207">
        <f t="shared" si="78"/>
        <v>1</v>
      </c>
      <c r="Q1207" t="str">
        <f>VLOOKUP(B1207,'Analysis 1.3'!$AA$1:$AF$1454,5,FALSE)</f>
        <v>Repeat</v>
      </c>
      <c r="R1207" t="str">
        <f>VLOOKUP(B1207,'Analysis 1.3'!$AA$1:$AF$1454,6,FALSE)</f>
        <v>Passive</v>
      </c>
      <c r="S1207">
        <f>VLOOKUP(B1207,'Analysis 1.3'!$AA$1:$AF$1454,4,FALSE)</f>
        <v>113.01666666666279</v>
      </c>
    </row>
    <row r="1208" spans="1:19" x14ac:dyDescent="0.3">
      <c r="A1208">
        <v>149877</v>
      </c>
      <c r="B1208">
        <v>978</v>
      </c>
      <c r="C1208" s="1" t="s">
        <v>99</v>
      </c>
      <c r="D1208" s="2">
        <v>44946.978472222225</v>
      </c>
      <c r="E1208" t="s">
        <v>96</v>
      </c>
      <c r="F1208" t="s">
        <v>30</v>
      </c>
      <c r="G1208">
        <v>5106</v>
      </c>
      <c r="H1208" t="str">
        <f>VLOOKUP(B1208,'Customers (2)'!$A$1:$F$2501,2,0)</f>
        <v>USA</v>
      </c>
      <c r="I1208" t="str">
        <f>VLOOKUP(B1208,'Customers (2)'!$A$1:$F$2501,3,0)</f>
        <v>M</v>
      </c>
      <c r="J1208">
        <f>VLOOKUP(B1208,'Customers (2)'!$A$1:$F$2501,4,0)</f>
        <v>80</v>
      </c>
      <c r="K1208" t="str">
        <f>VLOOKUP(B1208,'Customers (2)'!$A$1:$F$2501,5,0)</f>
        <v>B</v>
      </c>
      <c r="L1208" t="str">
        <f>VLOOKUP(B1208,'Customers (2)'!$A$1:$F$2501,6,0)</f>
        <v>Senior</v>
      </c>
      <c r="M1208" t="str">
        <f t="shared" si="75"/>
        <v>January</v>
      </c>
      <c r="N1208" t="str">
        <f t="shared" si="76"/>
        <v>Friday</v>
      </c>
      <c r="O1208" t="str">
        <f t="shared" si="77"/>
        <v>23:29:00</v>
      </c>
      <c r="P1208">
        <f t="shared" si="78"/>
        <v>23</v>
      </c>
      <c r="Q1208" t="str">
        <f>VLOOKUP(B1208,'Analysis 1.3'!$AA$1:$AF$1454,5,FALSE)</f>
        <v>One time</v>
      </c>
      <c r="R1208" t="str">
        <f>VLOOKUP(B1208,'Analysis 1.3'!$AA$1:$AF$1454,6,FALSE)</f>
        <v>Lost</v>
      </c>
      <c r="S1208">
        <f>VLOOKUP(B1208,'Analysis 1.3'!$AA$1:$AF$1454,4,FALSE)</f>
        <v>345.00347222221899</v>
      </c>
    </row>
    <row r="1209" spans="1:19" x14ac:dyDescent="0.3">
      <c r="A1209">
        <v>1500165</v>
      </c>
      <c r="B1209">
        <v>979</v>
      </c>
      <c r="C1209" s="1" t="s">
        <v>101</v>
      </c>
      <c r="D1209" s="3">
        <v>45061.972916666666</v>
      </c>
      <c r="E1209" t="s">
        <v>191</v>
      </c>
      <c r="F1209" t="s">
        <v>66</v>
      </c>
      <c r="G1209">
        <v>3867</v>
      </c>
      <c r="H1209" t="str">
        <f>VLOOKUP(B1209,'Customers (2)'!$A$1:$F$2501,2,0)</f>
        <v>Australia</v>
      </c>
      <c r="I1209" t="str">
        <f>VLOOKUP(B1209,'Customers (2)'!$A$1:$F$2501,3,0)</f>
        <v>F</v>
      </c>
      <c r="J1209">
        <f>VLOOKUP(B1209,'Customers (2)'!$A$1:$F$2501,4,0)</f>
        <v>47</v>
      </c>
      <c r="K1209" t="str">
        <f>VLOOKUP(B1209,'Customers (2)'!$A$1:$F$2501,5,0)</f>
        <v>B</v>
      </c>
      <c r="L1209" t="str">
        <f>VLOOKUP(B1209,'Customers (2)'!$A$1:$F$2501,6,0)</f>
        <v>Middle</v>
      </c>
      <c r="M1209" t="str">
        <f t="shared" si="75"/>
        <v>May</v>
      </c>
      <c r="N1209" t="str">
        <f t="shared" si="76"/>
        <v>Monday</v>
      </c>
      <c r="O1209" t="str">
        <f t="shared" si="77"/>
        <v>23:21:00</v>
      </c>
      <c r="P1209">
        <f t="shared" si="78"/>
        <v>23</v>
      </c>
      <c r="Q1209" t="str">
        <f>VLOOKUP(B1209,'Analysis 1.3'!$AA$1:$AF$1454,5,FALSE)</f>
        <v>Repeat</v>
      </c>
      <c r="R1209" t="str">
        <f>VLOOKUP(B1209,'Analysis 1.3'!$AA$1:$AF$1454,6,FALSE)</f>
        <v>Recent</v>
      </c>
      <c r="S1209">
        <f>VLOOKUP(B1209,'Analysis 1.3'!$AA$1:$AF$1454,4,FALSE)</f>
        <v>7.9479166666642413</v>
      </c>
    </row>
    <row r="1210" spans="1:19" x14ac:dyDescent="0.3">
      <c r="A1210">
        <v>1508568</v>
      </c>
      <c r="B1210">
        <v>979</v>
      </c>
      <c r="C1210" s="1" t="s">
        <v>101</v>
      </c>
      <c r="D1210" s="3">
        <v>45284.03402777778</v>
      </c>
      <c r="E1210" t="s">
        <v>96</v>
      </c>
      <c r="F1210" t="s">
        <v>22</v>
      </c>
      <c r="G1210">
        <v>3218</v>
      </c>
      <c r="H1210" t="str">
        <f>VLOOKUP(B1210,'Customers (2)'!$A$1:$F$2501,2,0)</f>
        <v>Australia</v>
      </c>
      <c r="I1210" t="str">
        <f>VLOOKUP(B1210,'Customers (2)'!$A$1:$F$2501,3,0)</f>
        <v>F</v>
      </c>
      <c r="J1210">
        <f>VLOOKUP(B1210,'Customers (2)'!$A$1:$F$2501,4,0)</f>
        <v>47</v>
      </c>
      <c r="K1210" t="str">
        <f>VLOOKUP(B1210,'Customers (2)'!$A$1:$F$2501,5,0)</f>
        <v>B</v>
      </c>
      <c r="L1210" t="str">
        <f>VLOOKUP(B1210,'Customers (2)'!$A$1:$F$2501,6,0)</f>
        <v>Middle</v>
      </c>
      <c r="M1210" t="str">
        <f t="shared" si="75"/>
        <v>December</v>
      </c>
      <c r="N1210" t="str">
        <f t="shared" si="76"/>
        <v>Sunday</v>
      </c>
      <c r="O1210" t="str">
        <f t="shared" si="77"/>
        <v>00:49:00</v>
      </c>
      <c r="P1210">
        <f t="shared" si="78"/>
        <v>0</v>
      </c>
      <c r="Q1210" t="str">
        <f>VLOOKUP(B1210,'Analysis 1.3'!$AA$1:$AF$1454,5,FALSE)</f>
        <v>Repeat</v>
      </c>
      <c r="R1210" t="str">
        <f>VLOOKUP(B1210,'Analysis 1.3'!$AA$1:$AF$1454,6,FALSE)</f>
        <v>Recent</v>
      </c>
      <c r="S1210">
        <f>VLOOKUP(B1210,'Analysis 1.3'!$AA$1:$AF$1454,4,FALSE)</f>
        <v>7.9479166666642413</v>
      </c>
    </row>
    <row r="1211" spans="1:19" x14ac:dyDescent="0.3">
      <c r="A1211">
        <v>899991</v>
      </c>
      <c r="B1211">
        <v>980</v>
      </c>
      <c r="C1211" s="1" t="s">
        <v>99</v>
      </c>
      <c r="D1211" s="3">
        <v>44935.989583333336</v>
      </c>
      <c r="E1211" t="s">
        <v>97</v>
      </c>
      <c r="F1211" t="s">
        <v>38</v>
      </c>
      <c r="G1211">
        <v>4447</v>
      </c>
      <c r="H1211" t="str">
        <f>VLOOKUP(B1211,'Customers (2)'!$A$1:$F$2501,2,0)</f>
        <v>USA</v>
      </c>
      <c r="I1211" t="str">
        <f>VLOOKUP(B1211,'Customers (2)'!$A$1:$F$2501,3,0)</f>
        <v>F</v>
      </c>
      <c r="J1211">
        <f>VLOOKUP(B1211,'Customers (2)'!$A$1:$F$2501,4,0)</f>
        <v>31</v>
      </c>
      <c r="K1211" t="str">
        <f>VLOOKUP(B1211,'Customers (2)'!$A$1:$F$2501,5,0)</f>
        <v>B</v>
      </c>
      <c r="L1211" t="str">
        <f>VLOOKUP(B1211,'Customers (2)'!$A$1:$F$2501,6,0)</f>
        <v>Young</v>
      </c>
      <c r="M1211" t="str">
        <f t="shared" si="75"/>
        <v>January</v>
      </c>
      <c r="N1211" t="str">
        <f t="shared" si="76"/>
        <v>Monday</v>
      </c>
      <c r="O1211" t="str">
        <f t="shared" si="77"/>
        <v>23:45:00</v>
      </c>
      <c r="P1211">
        <f t="shared" si="78"/>
        <v>23</v>
      </c>
      <c r="Q1211" t="str">
        <f>VLOOKUP(B1211,'Analysis 1.3'!$AA$1:$AF$1454,5,FALSE)</f>
        <v>Repeat</v>
      </c>
      <c r="R1211" t="str">
        <f>VLOOKUP(B1211,'Analysis 1.3'!$AA$1:$AF$1454,6,FALSE)</f>
        <v>Passive</v>
      </c>
      <c r="S1211">
        <f>VLOOKUP(B1211,'Analysis 1.3'!$AA$1:$AF$1454,4,FALSE)</f>
        <v>166.0270833333343</v>
      </c>
    </row>
    <row r="1212" spans="1:19" x14ac:dyDescent="0.3">
      <c r="A1212">
        <v>1485425</v>
      </c>
      <c r="B1212">
        <v>980</v>
      </c>
      <c r="C1212" s="1" t="s">
        <v>99</v>
      </c>
      <c r="D1212" s="3">
        <v>45125.954861111109</v>
      </c>
      <c r="E1212" t="s">
        <v>97</v>
      </c>
      <c r="F1212" t="s">
        <v>70</v>
      </c>
      <c r="G1212">
        <v>9648</v>
      </c>
      <c r="H1212" t="str">
        <f>VLOOKUP(B1212,'Customers (2)'!$A$1:$F$2501,2,0)</f>
        <v>USA</v>
      </c>
      <c r="I1212" t="str">
        <f>VLOOKUP(B1212,'Customers (2)'!$A$1:$F$2501,3,0)</f>
        <v>F</v>
      </c>
      <c r="J1212">
        <f>VLOOKUP(B1212,'Customers (2)'!$A$1:$F$2501,4,0)</f>
        <v>31</v>
      </c>
      <c r="K1212" t="str">
        <f>VLOOKUP(B1212,'Customers (2)'!$A$1:$F$2501,5,0)</f>
        <v>B</v>
      </c>
      <c r="L1212" t="str">
        <f>VLOOKUP(B1212,'Customers (2)'!$A$1:$F$2501,6,0)</f>
        <v>Young</v>
      </c>
      <c r="M1212" t="str">
        <f t="shared" si="75"/>
        <v>July</v>
      </c>
      <c r="N1212" t="str">
        <f t="shared" si="76"/>
        <v>Tuesday</v>
      </c>
      <c r="O1212" t="str">
        <f t="shared" si="77"/>
        <v>22:55:00</v>
      </c>
      <c r="P1212">
        <f t="shared" si="78"/>
        <v>22</v>
      </c>
      <c r="Q1212" t="str">
        <f>VLOOKUP(B1212,'Analysis 1.3'!$AA$1:$AF$1454,5,FALSE)</f>
        <v>Repeat</v>
      </c>
      <c r="R1212" t="str">
        <f>VLOOKUP(B1212,'Analysis 1.3'!$AA$1:$AF$1454,6,FALSE)</f>
        <v>Passive</v>
      </c>
      <c r="S1212">
        <f>VLOOKUP(B1212,'Analysis 1.3'!$AA$1:$AF$1454,4,FALSE)</f>
        <v>166.0270833333343</v>
      </c>
    </row>
    <row r="1213" spans="1:19" x14ac:dyDescent="0.3">
      <c r="A1213">
        <v>918151</v>
      </c>
      <c r="B1213">
        <v>981</v>
      </c>
      <c r="C1213" s="1" t="s">
        <v>99</v>
      </c>
      <c r="D1213" s="3">
        <v>45043.052777777775</v>
      </c>
      <c r="E1213" t="s">
        <v>97</v>
      </c>
      <c r="F1213" t="s">
        <v>13</v>
      </c>
      <c r="G1213">
        <v>1322</v>
      </c>
      <c r="H1213" t="str">
        <f>VLOOKUP(B1213,'Customers (2)'!$A$1:$F$2501,2,0)</f>
        <v>USA</v>
      </c>
      <c r="I1213" t="str">
        <f>VLOOKUP(B1213,'Customers (2)'!$A$1:$F$2501,3,0)</f>
        <v>F</v>
      </c>
      <c r="J1213">
        <f>VLOOKUP(B1213,'Customers (2)'!$A$1:$F$2501,4,0)</f>
        <v>78</v>
      </c>
      <c r="K1213" t="str">
        <f>VLOOKUP(B1213,'Customers (2)'!$A$1:$F$2501,5,0)</f>
        <v>B</v>
      </c>
      <c r="L1213" t="str">
        <f>VLOOKUP(B1213,'Customers (2)'!$A$1:$F$2501,6,0)</f>
        <v>Senior</v>
      </c>
      <c r="M1213" t="str">
        <f t="shared" si="75"/>
        <v>April</v>
      </c>
      <c r="N1213" t="str">
        <f t="shared" si="76"/>
        <v>Thursday</v>
      </c>
      <c r="O1213" t="str">
        <f t="shared" si="77"/>
        <v>01:16:00</v>
      </c>
      <c r="P1213">
        <f t="shared" si="78"/>
        <v>1</v>
      </c>
      <c r="Q1213" t="str">
        <f>VLOOKUP(B1213,'Analysis 1.3'!$AA$1:$AF$1454,5,FALSE)</f>
        <v>Repeat</v>
      </c>
      <c r="R1213" t="str">
        <f>VLOOKUP(B1213,'Analysis 1.3'!$AA$1:$AF$1454,6,FALSE)</f>
        <v>Lost</v>
      </c>
      <c r="S1213">
        <f>VLOOKUP(B1213,'Analysis 1.3'!$AA$1:$AF$1454,4,FALSE)</f>
        <v>202.90347222222044</v>
      </c>
    </row>
    <row r="1214" spans="1:19" x14ac:dyDescent="0.3">
      <c r="A1214">
        <v>931367</v>
      </c>
      <c r="B1214">
        <v>981</v>
      </c>
      <c r="C1214" s="1" t="s">
        <v>99</v>
      </c>
      <c r="D1214" s="3">
        <v>45089.078472222223</v>
      </c>
      <c r="E1214" t="s">
        <v>98</v>
      </c>
      <c r="F1214" t="s">
        <v>90</v>
      </c>
      <c r="G1214">
        <v>2393</v>
      </c>
      <c r="H1214" t="str">
        <f>VLOOKUP(B1214,'Customers (2)'!$A$1:$F$2501,2,0)</f>
        <v>USA</v>
      </c>
      <c r="I1214" t="str">
        <f>VLOOKUP(B1214,'Customers (2)'!$A$1:$F$2501,3,0)</f>
        <v>F</v>
      </c>
      <c r="J1214">
        <f>VLOOKUP(B1214,'Customers (2)'!$A$1:$F$2501,4,0)</f>
        <v>78</v>
      </c>
      <c r="K1214" t="str">
        <f>VLOOKUP(B1214,'Customers (2)'!$A$1:$F$2501,5,0)</f>
        <v>B</v>
      </c>
      <c r="L1214" t="str">
        <f>VLOOKUP(B1214,'Customers (2)'!$A$1:$F$2501,6,0)</f>
        <v>Senior</v>
      </c>
      <c r="M1214" t="str">
        <f t="shared" si="75"/>
        <v>June</v>
      </c>
      <c r="N1214" t="str">
        <f t="shared" si="76"/>
        <v>Monday</v>
      </c>
      <c r="O1214" t="str">
        <f t="shared" si="77"/>
        <v>01:53:00</v>
      </c>
      <c r="P1214">
        <f t="shared" si="78"/>
        <v>1</v>
      </c>
      <c r="Q1214" t="str">
        <f>VLOOKUP(B1214,'Analysis 1.3'!$AA$1:$AF$1454,5,FALSE)</f>
        <v>Repeat</v>
      </c>
      <c r="R1214" t="str">
        <f>VLOOKUP(B1214,'Analysis 1.3'!$AA$1:$AF$1454,6,FALSE)</f>
        <v>Lost</v>
      </c>
      <c r="S1214">
        <f>VLOOKUP(B1214,'Analysis 1.3'!$AA$1:$AF$1454,4,FALSE)</f>
        <v>202.90347222222044</v>
      </c>
    </row>
    <row r="1215" spans="1:19" x14ac:dyDescent="0.3">
      <c r="A1215">
        <v>742778</v>
      </c>
      <c r="B1215">
        <v>982</v>
      </c>
      <c r="C1215" s="1" t="s">
        <v>99</v>
      </c>
      <c r="D1215" s="3">
        <v>45121.980555555558</v>
      </c>
      <c r="E1215" t="s">
        <v>191</v>
      </c>
      <c r="F1215" t="s">
        <v>90</v>
      </c>
      <c r="G1215">
        <v>8688</v>
      </c>
      <c r="H1215" t="str">
        <f>VLOOKUP(B1215,'Customers (2)'!$A$1:$F$2501,2,0)</f>
        <v>USA</v>
      </c>
      <c r="I1215" t="str">
        <f>VLOOKUP(B1215,'Customers (2)'!$A$1:$F$2501,3,0)</f>
        <v>F</v>
      </c>
      <c r="J1215">
        <f>VLOOKUP(B1215,'Customers (2)'!$A$1:$F$2501,4,0)</f>
        <v>35</v>
      </c>
      <c r="K1215" t="str">
        <f>VLOOKUP(B1215,'Customers (2)'!$A$1:$F$2501,5,0)</f>
        <v>B</v>
      </c>
      <c r="L1215" t="str">
        <f>VLOOKUP(B1215,'Customers (2)'!$A$1:$F$2501,6,0)</f>
        <v>Middle</v>
      </c>
      <c r="M1215" t="str">
        <f t="shared" si="75"/>
        <v>July</v>
      </c>
      <c r="N1215" t="str">
        <f t="shared" si="76"/>
        <v>Friday</v>
      </c>
      <c r="O1215" t="str">
        <f t="shared" si="77"/>
        <v>23:32:00</v>
      </c>
      <c r="P1215">
        <f t="shared" si="78"/>
        <v>23</v>
      </c>
      <c r="Q1215" t="str">
        <f>VLOOKUP(B1215,'Analysis 1.3'!$AA$1:$AF$1454,5,FALSE)</f>
        <v>Repeat</v>
      </c>
      <c r="R1215" t="str">
        <f>VLOOKUP(B1215,'Analysis 1.3'!$AA$1:$AF$1454,6,FALSE)</f>
        <v>Recent</v>
      </c>
      <c r="S1215">
        <f>VLOOKUP(B1215,'Analysis 1.3'!$AA$1:$AF$1454,4,FALSE)</f>
        <v>76.931944444440887</v>
      </c>
    </row>
    <row r="1216" spans="1:19" x14ac:dyDescent="0.3">
      <c r="A1216">
        <v>859166</v>
      </c>
      <c r="B1216">
        <v>982</v>
      </c>
      <c r="C1216" s="1" t="s">
        <v>99</v>
      </c>
      <c r="D1216" s="3">
        <v>45103.04791666667</v>
      </c>
      <c r="E1216" t="s">
        <v>97</v>
      </c>
      <c r="F1216" t="s">
        <v>7</v>
      </c>
      <c r="G1216">
        <v>34</v>
      </c>
      <c r="H1216" t="str">
        <f>VLOOKUP(B1216,'Customers (2)'!$A$1:$F$2501,2,0)</f>
        <v>USA</v>
      </c>
      <c r="I1216" t="str">
        <f>VLOOKUP(B1216,'Customers (2)'!$A$1:$F$2501,3,0)</f>
        <v>F</v>
      </c>
      <c r="J1216">
        <f>VLOOKUP(B1216,'Customers (2)'!$A$1:$F$2501,4,0)</f>
        <v>35</v>
      </c>
      <c r="K1216" t="str">
        <f>VLOOKUP(B1216,'Customers (2)'!$A$1:$F$2501,5,0)</f>
        <v>B</v>
      </c>
      <c r="L1216" t="str">
        <f>VLOOKUP(B1216,'Customers (2)'!$A$1:$F$2501,6,0)</f>
        <v>Middle</v>
      </c>
      <c r="M1216" t="str">
        <f t="shared" si="75"/>
        <v>June</v>
      </c>
      <c r="N1216" t="str">
        <f t="shared" si="76"/>
        <v>Monday</v>
      </c>
      <c r="O1216" t="str">
        <f t="shared" si="77"/>
        <v>01:09:00</v>
      </c>
      <c r="P1216">
        <f t="shared" si="78"/>
        <v>1</v>
      </c>
      <c r="Q1216" t="str">
        <f>VLOOKUP(B1216,'Analysis 1.3'!$AA$1:$AF$1454,5,FALSE)</f>
        <v>Repeat</v>
      </c>
      <c r="R1216" t="str">
        <f>VLOOKUP(B1216,'Analysis 1.3'!$AA$1:$AF$1454,6,FALSE)</f>
        <v>Recent</v>
      </c>
      <c r="S1216">
        <f>VLOOKUP(B1216,'Analysis 1.3'!$AA$1:$AF$1454,4,FALSE)</f>
        <v>76.931944444440887</v>
      </c>
    </row>
    <row r="1217" spans="1:19" x14ac:dyDescent="0.3">
      <c r="A1217">
        <v>1168908</v>
      </c>
      <c r="B1217">
        <v>982</v>
      </c>
      <c r="C1217" s="1" t="s">
        <v>99</v>
      </c>
      <c r="D1217" s="3">
        <v>45215.05</v>
      </c>
      <c r="E1217" t="s">
        <v>191</v>
      </c>
      <c r="F1217" t="s">
        <v>37</v>
      </c>
      <c r="G1217">
        <v>6598</v>
      </c>
      <c r="H1217" t="str">
        <f>VLOOKUP(B1217,'Customers (2)'!$A$1:$F$2501,2,0)</f>
        <v>USA</v>
      </c>
      <c r="I1217" t="str">
        <f>VLOOKUP(B1217,'Customers (2)'!$A$1:$F$2501,3,0)</f>
        <v>F</v>
      </c>
      <c r="J1217">
        <f>VLOOKUP(B1217,'Customers (2)'!$A$1:$F$2501,4,0)</f>
        <v>35</v>
      </c>
      <c r="K1217" t="str">
        <f>VLOOKUP(B1217,'Customers (2)'!$A$1:$F$2501,5,0)</f>
        <v>B</v>
      </c>
      <c r="L1217" t="str">
        <f>VLOOKUP(B1217,'Customers (2)'!$A$1:$F$2501,6,0)</f>
        <v>Middle</v>
      </c>
      <c r="M1217" t="str">
        <f t="shared" si="75"/>
        <v>October</v>
      </c>
      <c r="N1217" t="str">
        <f t="shared" si="76"/>
        <v>Monday</v>
      </c>
      <c r="O1217" t="str">
        <f t="shared" si="77"/>
        <v>01:12:00</v>
      </c>
      <c r="P1217">
        <f t="shared" si="78"/>
        <v>1</v>
      </c>
      <c r="Q1217" t="str">
        <f>VLOOKUP(B1217,'Analysis 1.3'!$AA$1:$AF$1454,5,FALSE)</f>
        <v>Repeat</v>
      </c>
      <c r="R1217" t="str">
        <f>VLOOKUP(B1217,'Analysis 1.3'!$AA$1:$AF$1454,6,FALSE)</f>
        <v>Recent</v>
      </c>
      <c r="S1217">
        <f>VLOOKUP(B1217,'Analysis 1.3'!$AA$1:$AF$1454,4,FALSE)</f>
        <v>76.931944444440887</v>
      </c>
    </row>
    <row r="1218" spans="1:19" x14ac:dyDescent="0.3">
      <c r="A1218">
        <v>1515579</v>
      </c>
      <c r="B1218">
        <v>982</v>
      </c>
      <c r="C1218" s="1" t="s">
        <v>99</v>
      </c>
      <c r="D1218" s="3">
        <v>45052.035416666666</v>
      </c>
      <c r="E1218" t="s">
        <v>97</v>
      </c>
      <c r="F1218" t="s">
        <v>27</v>
      </c>
      <c r="G1218">
        <v>811</v>
      </c>
      <c r="H1218" t="str">
        <f>VLOOKUP(B1218,'Customers (2)'!$A$1:$F$2501,2,0)</f>
        <v>USA</v>
      </c>
      <c r="I1218" t="str">
        <f>VLOOKUP(B1218,'Customers (2)'!$A$1:$F$2501,3,0)</f>
        <v>F</v>
      </c>
      <c r="J1218">
        <f>VLOOKUP(B1218,'Customers (2)'!$A$1:$F$2501,4,0)</f>
        <v>35</v>
      </c>
      <c r="K1218" t="str">
        <f>VLOOKUP(B1218,'Customers (2)'!$A$1:$F$2501,5,0)</f>
        <v>B</v>
      </c>
      <c r="L1218" t="str">
        <f>VLOOKUP(B1218,'Customers (2)'!$A$1:$F$2501,6,0)</f>
        <v>Middle</v>
      </c>
      <c r="M1218" t="str">
        <f t="shared" si="75"/>
        <v>May</v>
      </c>
      <c r="N1218" t="str">
        <f t="shared" si="76"/>
        <v>Saturday</v>
      </c>
      <c r="O1218" t="str">
        <f t="shared" si="77"/>
        <v>00:51:00</v>
      </c>
      <c r="P1218">
        <f t="shared" si="78"/>
        <v>0</v>
      </c>
      <c r="Q1218" t="str">
        <f>VLOOKUP(B1218,'Analysis 1.3'!$AA$1:$AF$1454,5,FALSE)</f>
        <v>Repeat</v>
      </c>
      <c r="R1218" t="str">
        <f>VLOOKUP(B1218,'Analysis 1.3'!$AA$1:$AF$1454,6,FALSE)</f>
        <v>Recent</v>
      </c>
      <c r="S1218">
        <f>VLOOKUP(B1218,'Analysis 1.3'!$AA$1:$AF$1454,4,FALSE)</f>
        <v>76.931944444440887</v>
      </c>
    </row>
    <row r="1219" spans="1:19" x14ac:dyDescent="0.3">
      <c r="A1219">
        <v>28318</v>
      </c>
      <c r="B1219">
        <v>983</v>
      </c>
      <c r="C1219" s="1" t="s">
        <v>99</v>
      </c>
      <c r="D1219" s="2">
        <v>44974.03402777778</v>
      </c>
      <c r="E1219" t="s">
        <v>98</v>
      </c>
      <c r="F1219" t="s">
        <v>24</v>
      </c>
      <c r="G1219">
        <v>5284</v>
      </c>
      <c r="H1219" t="str">
        <f>VLOOKUP(B1219,'Customers (2)'!$A$1:$F$2501,2,0)</f>
        <v>USA</v>
      </c>
      <c r="I1219" t="str">
        <f>VLOOKUP(B1219,'Customers (2)'!$A$1:$F$2501,3,0)</f>
        <v>M</v>
      </c>
      <c r="J1219">
        <f>VLOOKUP(B1219,'Customers (2)'!$A$1:$F$2501,4,0)</f>
        <v>58</v>
      </c>
      <c r="K1219" t="str">
        <f>VLOOKUP(B1219,'Customers (2)'!$A$1:$F$2501,5,0)</f>
        <v>B</v>
      </c>
      <c r="L1219" t="str">
        <f>VLOOKUP(B1219,'Customers (2)'!$A$1:$F$2501,6,0)</f>
        <v>Middle</v>
      </c>
      <c r="M1219" t="str">
        <f t="shared" ref="M1219:M1282" si="79">TEXT(D1219,"MMMM")</f>
        <v>February</v>
      </c>
      <c r="N1219" t="str">
        <f t="shared" ref="N1219:N1282" si="80">TEXT(D1219,"dddd")</f>
        <v>Friday</v>
      </c>
      <c r="O1219" t="str">
        <f t="shared" ref="O1219:O1282" si="81">TEXT(D1219,"HH:mm:ss")</f>
        <v>00:49:00</v>
      </c>
      <c r="P1219">
        <f t="shared" ref="P1219:P1282" si="82">HOUR(D1219)</f>
        <v>0</v>
      </c>
      <c r="Q1219" t="str">
        <f>VLOOKUP(B1219,'Analysis 1.3'!$AA$1:$AF$1454,5,FALSE)</f>
        <v>Repeat</v>
      </c>
      <c r="R1219" t="str">
        <f>VLOOKUP(B1219,'Analysis 1.3'!$AA$1:$AF$1454,6,FALSE)</f>
        <v>Passive</v>
      </c>
      <c r="S1219">
        <f>VLOOKUP(B1219,'Analysis 1.3'!$AA$1:$AF$1454,4,FALSE)</f>
        <v>147.9284722222219</v>
      </c>
    </row>
    <row r="1220" spans="1:19" x14ac:dyDescent="0.3">
      <c r="A1220">
        <v>659911</v>
      </c>
      <c r="B1220">
        <v>983</v>
      </c>
      <c r="C1220" s="1" t="s">
        <v>99</v>
      </c>
      <c r="D1220" s="2">
        <v>45144.053472222222</v>
      </c>
      <c r="E1220" t="s">
        <v>96</v>
      </c>
      <c r="F1220" t="s">
        <v>27</v>
      </c>
      <c r="G1220">
        <v>1431</v>
      </c>
      <c r="H1220" t="str">
        <f>VLOOKUP(B1220,'Customers (2)'!$A$1:$F$2501,2,0)</f>
        <v>USA</v>
      </c>
      <c r="I1220" t="str">
        <f>VLOOKUP(B1220,'Customers (2)'!$A$1:$F$2501,3,0)</f>
        <v>M</v>
      </c>
      <c r="J1220">
        <f>VLOOKUP(B1220,'Customers (2)'!$A$1:$F$2501,4,0)</f>
        <v>58</v>
      </c>
      <c r="K1220" t="str">
        <f>VLOOKUP(B1220,'Customers (2)'!$A$1:$F$2501,5,0)</f>
        <v>B</v>
      </c>
      <c r="L1220" t="str">
        <f>VLOOKUP(B1220,'Customers (2)'!$A$1:$F$2501,6,0)</f>
        <v>Middle</v>
      </c>
      <c r="M1220" t="str">
        <f t="shared" si="79"/>
        <v>August</v>
      </c>
      <c r="N1220" t="str">
        <f t="shared" si="80"/>
        <v>Sunday</v>
      </c>
      <c r="O1220" t="str">
        <f t="shared" si="81"/>
        <v>01:17:00</v>
      </c>
      <c r="P1220">
        <f t="shared" si="82"/>
        <v>1</v>
      </c>
      <c r="Q1220" t="str">
        <f>VLOOKUP(B1220,'Analysis 1.3'!$AA$1:$AF$1454,5,FALSE)</f>
        <v>Repeat</v>
      </c>
      <c r="R1220" t="str">
        <f>VLOOKUP(B1220,'Analysis 1.3'!$AA$1:$AF$1454,6,FALSE)</f>
        <v>Passive</v>
      </c>
      <c r="S1220">
        <f>VLOOKUP(B1220,'Analysis 1.3'!$AA$1:$AF$1454,4,FALSE)</f>
        <v>147.9284722222219</v>
      </c>
    </row>
    <row r="1221" spans="1:19" x14ac:dyDescent="0.3">
      <c r="A1221">
        <v>1562667</v>
      </c>
      <c r="B1221">
        <v>984</v>
      </c>
      <c r="C1221" s="1" t="s">
        <v>100</v>
      </c>
      <c r="D1221" s="3">
        <v>45113.986805555556</v>
      </c>
      <c r="E1221" t="s">
        <v>96</v>
      </c>
      <c r="F1221" t="s">
        <v>27</v>
      </c>
      <c r="G1221">
        <v>424</v>
      </c>
      <c r="H1221" t="str">
        <f>VLOOKUP(B1221,'Customers (2)'!$A$1:$F$2501,2,0)</f>
        <v>France</v>
      </c>
      <c r="I1221" t="str">
        <f>VLOOKUP(B1221,'Customers (2)'!$A$1:$F$2501,3,0)</f>
        <v>F</v>
      </c>
      <c r="J1221">
        <f>VLOOKUP(B1221,'Customers (2)'!$A$1:$F$2501,4,0)</f>
        <v>33</v>
      </c>
      <c r="K1221" t="str">
        <f>VLOOKUP(B1221,'Customers (2)'!$A$1:$F$2501,5,0)</f>
        <v>B</v>
      </c>
      <c r="L1221" t="str">
        <f>VLOOKUP(B1221,'Customers (2)'!$A$1:$F$2501,6,0)</f>
        <v>Young</v>
      </c>
      <c r="M1221" t="str">
        <f t="shared" si="79"/>
        <v>July</v>
      </c>
      <c r="N1221" t="str">
        <f t="shared" si="80"/>
        <v>Thursday</v>
      </c>
      <c r="O1221" t="str">
        <f t="shared" si="81"/>
        <v>23:41:00</v>
      </c>
      <c r="P1221">
        <f t="shared" si="82"/>
        <v>23</v>
      </c>
      <c r="Q1221" t="str">
        <f>VLOOKUP(B1221,'Analysis 1.3'!$AA$1:$AF$1454,5,FALSE)</f>
        <v>One time</v>
      </c>
      <c r="R1221" t="str">
        <f>VLOOKUP(B1221,'Analysis 1.3'!$AA$1:$AF$1454,6,FALSE)</f>
        <v>Passive</v>
      </c>
      <c r="S1221">
        <f>VLOOKUP(B1221,'Analysis 1.3'!$AA$1:$AF$1454,4,FALSE)</f>
        <v>177.9951388888876</v>
      </c>
    </row>
    <row r="1222" spans="1:19" x14ac:dyDescent="0.3">
      <c r="A1222">
        <v>95657</v>
      </c>
      <c r="B1222">
        <v>985</v>
      </c>
      <c r="C1222" s="1" t="s">
        <v>99</v>
      </c>
      <c r="D1222" s="2">
        <v>45058.986111111109</v>
      </c>
      <c r="E1222" t="s">
        <v>96</v>
      </c>
      <c r="F1222" t="s">
        <v>69</v>
      </c>
      <c r="G1222">
        <v>8990</v>
      </c>
      <c r="H1222" t="str">
        <f>VLOOKUP(B1222,'Customers (2)'!$A$1:$F$2501,2,0)</f>
        <v>USA</v>
      </c>
      <c r="I1222" t="str">
        <f>VLOOKUP(B1222,'Customers (2)'!$A$1:$F$2501,3,0)</f>
        <v>M</v>
      </c>
      <c r="J1222">
        <f>VLOOKUP(B1222,'Customers (2)'!$A$1:$F$2501,4,0)</f>
        <v>69</v>
      </c>
      <c r="K1222" t="str">
        <f>VLOOKUP(B1222,'Customers (2)'!$A$1:$F$2501,5,0)</f>
        <v>B</v>
      </c>
      <c r="L1222" t="str">
        <f>VLOOKUP(B1222,'Customers (2)'!$A$1:$F$2501,6,0)</f>
        <v>Senior</v>
      </c>
      <c r="M1222" t="str">
        <f t="shared" si="79"/>
        <v>May</v>
      </c>
      <c r="N1222" t="str">
        <f t="shared" si="80"/>
        <v>Friday</v>
      </c>
      <c r="O1222" t="str">
        <f t="shared" si="81"/>
        <v>23:40:00</v>
      </c>
      <c r="P1222">
        <f t="shared" si="82"/>
        <v>23</v>
      </c>
      <c r="Q1222" t="str">
        <f>VLOOKUP(B1222,'Analysis 1.3'!$AA$1:$AF$1454,5,FALSE)</f>
        <v>Repeat</v>
      </c>
      <c r="R1222" t="str">
        <f>VLOOKUP(B1222,'Analysis 1.3'!$AA$1:$AF$1454,6,FALSE)</f>
        <v>Passive</v>
      </c>
      <c r="S1222">
        <f>VLOOKUP(B1222,'Analysis 1.3'!$AA$1:$AF$1454,4,FALSE)</f>
        <v>124.97708333333139</v>
      </c>
    </row>
    <row r="1223" spans="1:19" x14ac:dyDescent="0.3">
      <c r="A1223">
        <v>690812</v>
      </c>
      <c r="B1223">
        <v>985</v>
      </c>
      <c r="C1223" s="1" t="s">
        <v>99</v>
      </c>
      <c r="D1223" s="3">
        <v>45167.004861111112</v>
      </c>
      <c r="E1223" t="s">
        <v>97</v>
      </c>
      <c r="F1223" t="s">
        <v>74</v>
      </c>
      <c r="G1223">
        <v>3887</v>
      </c>
      <c r="H1223" t="str">
        <f>VLOOKUP(B1223,'Customers (2)'!$A$1:$F$2501,2,0)</f>
        <v>USA</v>
      </c>
      <c r="I1223" t="str">
        <f>VLOOKUP(B1223,'Customers (2)'!$A$1:$F$2501,3,0)</f>
        <v>M</v>
      </c>
      <c r="J1223">
        <f>VLOOKUP(B1223,'Customers (2)'!$A$1:$F$2501,4,0)</f>
        <v>69</v>
      </c>
      <c r="K1223" t="str">
        <f>VLOOKUP(B1223,'Customers (2)'!$A$1:$F$2501,5,0)</f>
        <v>B</v>
      </c>
      <c r="L1223" t="str">
        <f>VLOOKUP(B1223,'Customers (2)'!$A$1:$F$2501,6,0)</f>
        <v>Senior</v>
      </c>
      <c r="M1223" t="str">
        <f t="shared" si="79"/>
        <v>August</v>
      </c>
      <c r="N1223" t="str">
        <f t="shared" si="80"/>
        <v>Tuesday</v>
      </c>
      <c r="O1223" t="str">
        <f t="shared" si="81"/>
        <v>00:07:00</v>
      </c>
      <c r="P1223">
        <f t="shared" si="82"/>
        <v>0</v>
      </c>
      <c r="Q1223" t="str">
        <f>VLOOKUP(B1223,'Analysis 1.3'!$AA$1:$AF$1454,5,FALSE)</f>
        <v>Repeat</v>
      </c>
      <c r="R1223" t="str">
        <f>VLOOKUP(B1223,'Analysis 1.3'!$AA$1:$AF$1454,6,FALSE)</f>
        <v>Passive</v>
      </c>
      <c r="S1223">
        <f>VLOOKUP(B1223,'Analysis 1.3'!$AA$1:$AF$1454,4,FALSE)</f>
        <v>124.97708333333139</v>
      </c>
    </row>
    <row r="1224" spans="1:19" x14ac:dyDescent="0.3">
      <c r="A1224">
        <v>1329378</v>
      </c>
      <c r="B1224">
        <v>985</v>
      </c>
      <c r="C1224" s="1" t="s">
        <v>99</v>
      </c>
      <c r="D1224" s="3">
        <v>44967.981249999997</v>
      </c>
      <c r="E1224" t="s">
        <v>98</v>
      </c>
      <c r="F1224" t="s">
        <v>11</v>
      </c>
      <c r="G1224">
        <v>5704</v>
      </c>
      <c r="H1224" t="str">
        <f>VLOOKUP(B1224,'Customers (2)'!$A$1:$F$2501,2,0)</f>
        <v>USA</v>
      </c>
      <c r="I1224" t="str">
        <f>VLOOKUP(B1224,'Customers (2)'!$A$1:$F$2501,3,0)</f>
        <v>M</v>
      </c>
      <c r="J1224">
        <f>VLOOKUP(B1224,'Customers (2)'!$A$1:$F$2501,4,0)</f>
        <v>69</v>
      </c>
      <c r="K1224" t="str">
        <f>VLOOKUP(B1224,'Customers (2)'!$A$1:$F$2501,5,0)</f>
        <v>B</v>
      </c>
      <c r="L1224" t="str">
        <f>VLOOKUP(B1224,'Customers (2)'!$A$1:$F$2501,6,0)</f>
        <v>Senior</v>
      </c>
      <c r="M1224" t="str">
        <f t="shared" si="79"/>
        <v>February</v>
      </c>
      <c r="N1224" t="str">
        <f t="shared" si="80"/>
        <v>Friday</v>
      </c>
      <c r="O1224" t="str">
        <f t="shared" si="81"/>
        <v>23:33:00</v>
      </c>
      <c r="P1224">
        <f t="shared" si="82"/>
        <v>23</v>
      </c>
      <c r="Q1224" t="str">
        <f>VLOOKUP(B1224,'Analysis 1.3'!$AA$1:$AF$1454,5,FALSE)</f>
        <v>Repeat</v>
      </c>
      <c r="R1224" t="str">
        <f>VLOOKUP(B1224,'Analysis 1.3'!$AA$1:$AF$1454,6,FALSE)</f>
        <v>Passive</v>
      </c>
      <c r="S1224">
        <f>VLOOKUP(B1224,'Analysis 1.3'!$AA$1:$AF$1454,4,FALSE)</f>
        <v>124.97708333333139</v>
      </c>
    </row>
    <row r="1225" spans="1:19" x14ac:dyDescent="0.3">
      <c r="A1225">
        <v>1101866</v>
      </c>
      <c r="B1225">
        <v>986</v>
      </c>
      <c r="C1225" s="1" t="s">
        <v>101</v>
      </c>
      <c r="D1225" s="3">
        <v>45094.042361111111</v>
      </c>
      <c r="E1225" t="s">
        <v>98</v>
      </c>
      <c r="F1225" t="s">
        <v>15</v>
      </c>
      <c r="G1225">
        <v>9741</v>
      </c>
      <c r="H1225" t="str">
        <f>VLOOKUP(B1225,'Customers (2)'!$A$1:$F$2501,2,0)</f>
        <v>Australia</v>
      </c>
      <c r="I1225" t="str">
        <f>VLOOKUP(B1225,'Customers (2)'!$A$1:$F$2501,3,0)</f>
        <v>F</v>
      </c>
      <c r="J1225">
        <f>VLOOKUP(B1225,'Customers (2)'!$A$1:$F$2501,4,0)</f>
        <v>44</v>
      </c>
      <c r="K1225" t="str">
        <f>VLOOKUP(B1225,'Customers (2)'!$A$1:$F$2501,5,0)</f>
        <v>B</v>
      </c>
      <c r="L1225" t="str">
        <f>VLOOKUP(B1225,'Customers (2)'!$A$1:$F$2501,6,0)</f>
        <v>Middle</v>
      </c>
      <c r="M1225" t="str">
        <f t="shared" si="79"/>
        <v>June</v>
      </c>
      <c r="N1225" t="str">
        <f t="shared" si="80"/>
        <v>Saturday</v>
      </c>
      <c r="O1225" t="str">
        <f t="shared" si="81"/>
        <v>01:01:00</v>
      </c>
      <c r="P1225">
        <f t="shared" si="82"/>
        <v>1</v>
      </c>
      <c r="Q1225" t="str">
        <f>VLOOKUP(B1225,'Analysis 1.3'!$AA$1:$AF$1454,5,FALSE)</f>
        <v>One time</v>
      </c>
      <c r="R1225" t="str">
        <f>VLOOKUP(B1225,'Analysis 1.3'!$AA$1:$AF$1454,6,FALSE)</f>
        <v>Lost</v>
      </c>
      <c r="S1225">
        <f>VLOOKUP(B1225,'Analysis 1.3'!$AA$1:$AF$1454,4,FALSE)</f>
        <v>197.93958333333285</v>
      </c>
    </row>
    <row r="1226" spans="1:19" x14ac:dyDescent="0.3">
      <c r="A1226">
        <v>42094</v>
      </c>
      <c r="B1226">
        <v>987</v>
      </c>
      <c r="C1226" s="1" t="s">
        <v>99</v>
      </c>
      <c r="D1226" s="2">
        <v>45093.940972222219</v>
      </c>
      <c r="E1226" t="s">
        <v>98</v>
      </c>
      <c r="F1226" t="s">
        <v>14</v>
      </c>
      <c r="G1226">
        <v>4039</v>
      </c>
      <c r="H1226" t="str">
        <f>VLOOKUP(B1226,'Customers (2)'!$A$1:$F$2501,2,0)</f>
        <v>USA</v>
      </c>
      <c r="I1226" t="str">
        <f>VLOOKUP(B1226,'Customers (2)'!$A$1:$F$2501,3,0)</f>
        <v>F</v>
      </c>
      <c r="J1226">
        <f>VLOOKUP(B1226,'Customers (2)'!$A$1:$F$2501,4,0)</f>
        <v>23</v>
      </c>
      <c r="K1226" t="str">
        <f>VLOOKUP(B1226,'Customers (2)'!$A$1:$F$2501,5,0)</f>
        <v>B</v>
      </c>
      <c r="L1226" t="str">
        <f>VLOOKUP(B1226,'Customers (2)'!$A$1:$F$2501,6,0)</f>
        <v>Young</v>
      </c>
      <c r="M1226" t="str">
        <f t="shared" si="79"/>
        <v>June</v>
      </c>
      <c r="N1226" t="str">
        <f t="shared" si="80"/>
        <v>Friday</v>
      </c>
      <c r="O1226" t="str">
        <f t="shared" si="81"/>
        <v>22:35:00</v>
      </c>
      <c r="P1226">
        <f t="shared" si="82"/>
        <v>22</v>
      </c>
      <c r="Q1226" t="str">
        <f>VLOOKUP(B1226,'Analysis 1.3'!$AA$1:$AF$1454,5,FALSE)</f>
        <v>Repeat</v>
      </c>
      <c r="R1226" t="str">
        <f>VLOOKUP(B1226,'Analysis 1.3'!$AA$1:$AF$1454,6,FALSE)</f>
        <v>Passive</v>
      </c>
      <c r="S1226">
        <f>VLOOKUP(B1226,'Analysis 1.3'!$AA$1:$AF$1454,4,FALSE)</f>
        <v>166.00624999999854</v>
      </c>
    </row>
    <row r="1227" spans="1:19" x14ac:dyDescent="0.3">
      <c r="A1227">
        <v>592705</v>
      </c>
      <c r="B1227">
        <v>987</v>
      </c>
      <c r="C1227" s="1" t="s">
        <v>99</v>
      </c>
      <c r="D1227" s="2">
        <v>45040.071527777778</v>
      </c>
      <c r="E1227" t="s">
        <v>97</v>
      </c>
      <c r="F1227" t="s">
        <v>24</v>
      </c>
      <c r="G1227">
        <v>5893</v>
      </c>
      <c r="H1227" t="str">
        <f>VLOOKUP(B1227,'Customers (2)'!$A$1:$F$2501,2,0)</f>
        <v>USA</v>
      </c>
      <c r="I1227" t="str">
        <f>VLOOKUP(B1227,'Customers (2)'!$A$1:$F$2501,3,0)</f>
        <v>F</v>
      </c>
      <c r="J1227">
        <f>VLOOKUP(B1227,'Customers (2)'!$A$1:$F$2501,4,0)</f>
        <v>23</v>
      </c>
      <c r="K1227" t="str">
        <f>VLOOKUP(B1227,'Customers (2)'!$A$1:$F$2501,5,0)</f>
        <v>B</v>
      </c>
      <c r="L1227" t="str">
        <f>VLOOKUP(B1227,'Customers (2)'!$A$1:$F$2501,6,0)</f>
        <v>Young</v>
      </c>
      <c r="M1227" t="str">
        <f t="shared" si="79"/>
        <v>April</v>
      </c>
      <c r="N1227" t="str">
        <f t="shared" si="80"/>
        <v>Monday</v>
      </c>
      <c r="O1227" t="str">
        <f t="shared" si="81"/>
        <v>01:43:00</v>
      </c>
      <c r="P1227">
        <f t="shared" si="82"/>
        <v>1</v>
      </c>
      <c r="Q1227" t="str">
        <f>VLOOKUP(B1227,'Analysis 1.3'!$AA$1:$AF$1454,5,FALSE)</f>
        <v>Repeat</v>
      </c>
      <c r="R1227" t="str">
        <f>VLOOKUP(B1227,'Analysis 1.3'!$AA$1:$AF$1454,6,FALSE)</f>
        <v>Passive</v>
      </c>
      <c r="S1227">
        <f>VLOOKUP(B1227,'Analysis 1.3'!$AA$1:$AF$1454,4,FALSE)</f>
        <v>166.00624999999854</v>
      </c>
    </row>
    <row r="1228" spans="1:19" x14ac:dyDescent="0.3">
      <c r="A1228">
        <v>1271599</v>
      </c>
      <c r="B1228">
        <v>987</v>
      </c>
      <c r="C1228" s="1" t="s">
        <v>99</v>
      </c>
      <c r="D1228" s="3">
        <v>45125.975694444445</v>
      </c>
      <c r="E1228" t="s">
        <v>97</v>
      </c>
      <c r="F1228" t="s">
        <v>54</v>
      </c>
      <c r="G1228">
        <v>2478</v>
      </c>
      <c r="H1228" t="str">
        <f>VLOOKUP(B1228,'Customers (2)'!$A$1:$F$2501,2,0)</f>
        <v>USA</v>
      </c>
      <c r="I1228" t="str">
        <f>VLOOKUP(B1228,'Customers (2)'!$A$1:$F$2501,3,0)</f>
        <v>F</v>
      </c>
      <c r="J1228">
        <f>VLOOKUP(B1228,'Customers (2)'!$A$1:$F$2501,4,0)</f>
        <v>23</v>
      </c>
      <c r="K1228" t="str">
        <f>VLOOKUP(B1228,'Customers (2)'!$A$1:$F$2501,5,0)</f>
        <v>B</v>
      </c>
      <c r="L1228" t="str">
        <f>VLOOKUP(B1228,'Customers (2)'!$A$1:$F$2501,6,0)</f>
        <v>Young</v>
      </c>
      <c r="M1228" t="str">
        <f t="shared" si="79"/>
        <v>July</v>
      </c>
      <c r="N1228" t="str">
        <f t="shared" si="80"/>
        <v>Tuesday</v>
      </c>
      <c r="O1228" t="str">
        <f t="shared" si="81"/>
        <v>23:25:00</v>
      </c>
      <c r="P1228">
        <f t="shared" si="82"/>
        <v>23</v>
      </c>
      <c r="Q1228" t="str">
        <f>VLOOKUP(B1228,'Analysis 1.3'!$AA$1:$AF$1454,5,FALSE)</f>
        <v>Repeat</v>
      </c>
      <c r="R1228" t="str">
        <f>VLOOKUP(B1228,'Analysis 1.3'!$AA$1:$AF$1454,6,FALSE)</f>
        <v>Passive</v>
      </c>
      <c r="S1228">
        <f>VLOOKUP(B1228,'Analysis 1.3'!$AA$1:$AF$1454,4,FALSE)</f>
        <v>166.00624999999854</v>
      </c>
    </row>
    <row r="1229" spans="1:19" x14ac:dyDescent="0.3">
      <c r="A1229">
        <v>585826</v>
      </c>
      <c r="B1229">
        <v>988</v>
      </c>
      <c r="C1229" s="1" t="s">
        <v>99</v>
      </c>
      <c r="D1229" s="2">
        <v>45285.065972222219</v>
      </c>
      <c r="E1229" t="s">
        <v>96</v>
      </c>
      <c r="F1229" t="s">
        <v>87</v>
      </c>
      <c r="G1229">
        <v>6591</v>
      </c>
      <c r="H1229" t="str">
        <f>VLOOKUP(B1229,'Customers (2)'!$A$1:$F$2501,2,0)</f>
        <v>USA</v>
      </c>
      <c r="I1229" t="str">
        <f>VLOOKUP(B1229,'Customers (2)'!$A$1:$F$2501,3,0)</f>
        <v>M</v>
      </c>
      <c r="J1229">
        <f>VLOOKUP(B1229,'Customers (2)'!$A$1:$F$2501,4,0)</f>
        <v>62</v>
      </c>
      <c r="K1229" t="str">
        <f>VLOOKUP(B1229,'Customers (2)'!$A$1:$F$2501,5,0)</f>
        <v>B</v>
      </c>
      <c r="L1229" t="str">
        <f>VLOOKUP(B1229,'Customers (2)'!$A$1:$F$2501,6,0)</f>
        <v>Senior</v>
      </c>
      <c r="M1229" t="str">
        <f t="shared" si="79"/>
        <v>December</v>
      </c>
      <c r="N1229" t="str">
        <f t="shared" si="80"/>
        <v>Monday</v>
      </c>
      <c r="O1229" t="str">
        <f t="shared" si="81"/>
        <v>01:35:00</v>
      </c>
      <c r="P1229">
        <f t="shared" si="82"/>
        <v>1</v>
      </c>
      <c r="Q1229" t="str">
        <f>VLOOKUP(B1229,'Analysis 1.3'!$AA$1:$AF$1454,5,FALSE)</f>
        <v>One time</v>
      </c>
      <c r="R1229" t="str">
        <f>VLOOKUP(B1229,'Analysis 1.3'!$AA$1:$AF$1454,6,FALSE)</f>
        <v>Recent</v>
      </c>
      <c r="S1229">
        <f>VLOOKUP(B1229,'Analysis 1.3'!$AA$1:$AF$1454,4,FALSE)</f>
        <v>6.9159722222248092</v>
      </c>
    </row>
    <row r="1230" spans="1:19" x14ac:dyDescent="0.3">
      <c r="A1230">
        <v>123546</v>
      </c>
      <c r="B1230">
        <v>990</v>
      </c>
      <c r="C1230" s="1" t="s">
        <v>109</v>
      </c>
      <c r="D1230" s="2">
        <v>45062.030555555553</v>
      </c>
      <c r="E1230" t="s">
        <v>97</v>
      </c>
      <c r="F1230" t="s">
        <v>23</v>
      </c>
      <c r="G1230">
        <v>9475</v>
      </c>
      <c r="H1230" t="str">
        <f>VLOOKUP(B1230,'Customers (2)'!$A$1:$F$2501,2,0)</f>
        <v>Germany</v>
      </c>
      <c r="I1230" t="str">
        <f>VLOOKUP(B1230,'Customers (2)'!$A$1:$F$2501,3,0)</f>
        <v>M</v>
      </c>
      <c r="J1230">
        <f>VLOOKUP(B1230,'Customers (2)'!$A$1:$F$2501,4,0)</f>
        <v>37</v>
      </c>
      <c r="K1230" t="str">
        <f>VLOOKUP(B1230,'Customers (2)'!$A$1:$F$2501,5,0)</f>
        <v>B</v>
      </c>
      <c r="L1230" t="str">
        <f>VLOOKUP(B1230,'Customers (2)'!$A$1:$F$2501,6,0)</f>
        <v>Middle</v>
      </c>
      <c r="M1230" t="str">
        <f t="shared" si="79"/>
        <v>May</v>
      </c>
      <c r="N1230" t="str">
        <f t="shared" si="80"/>
        <v>Tuesday</v>
      </c>
      <c r="O1230" t="str">
        <f t="shared" si="81"/>
        <v>00:44:00</v>
      </c>
      <c r="P1230">
        <f t="shared" si="82"/>
        <v>0</v>
      </c>
      <c r="Q1230" t="str">
        <f>VLOOKUP(B1230,'Analysis 1.3'!$AA$1:$AF$1454,5,FALSE)</f>
        <v>Repeat</v>
      </c>
      <c r="R1230" t="str">
        <f>VLOOKUP(B1230,'Analysis 1.3'!$AA$1:$AF$1454,6,FALSE)</f>
        <v>Lost</v>
      </c>
      <c r="S1230">
        <f>VLOOKUP(B1230,'Analysis 1.3'!$AA$1:$AF$1454,4,FALSE)</f>
        <v>229.95138888889051</v>
      </c>
    </row>
    <row r="1231" spans="1:19" x14ac:dyDescent="0.3">
      <c r="A1231">
        <v>633156</v>
      </c>
      <c r="B1231">
        <v>990</v>
      </c>
      <c r="C1231" s="1" t="s">
        <v>109</v>
      </c>
      <c r="D1231" s="2">
        <v>44966.00277777778</v>
      </c>
      <c r="E1231" t="s">
        <v>97</v>
      </c>
      <c r="F1231" t="s">
        <v>62</v>
      </c>
      <c r="G1231">
        <v>9361</v>
      </c>
      <c r="H1231" t="str">
        <f>VLOOKUP(B1231,'Customers (2)'!$A$1:$F$2501,2,0)</f>
        <v>Germany</v>
      </c>
      <c r="I1231" t="str">
        <f>VLOOKUP(B1231,'Customers (2)'!$A$1:$F$2501,3,0)</f>
        <v>M</v>
      </c>
      <c r="J1231">
        <f>VLOOKUP(B1231,'Customers (2)'!$A$1:$F$2501,4,0)</f>
        <v>37</v>
      </c>
      <c r="K1231" t="str">
        <f>VLOOKUP(B1231,'Customers (2)'!$A$1:$F$2501,5,0)</f>
        <v>B</v>
      </c>
      <c r="L1231" t="str">
        <f>VLOOKUP(B1231,'Customers (2)'!$A$1:$F$2501,6,0)</f>
        <v>Middle</v>
      </c>
      <c r="M1231" t="str">
        <f t="shared" si="79"/>
        <v>February</v>
      </c>
      <c r="N1231" t="str">
        <f t="shared" si="80"/>
        <v>Thursday</v>
      </c>
      <c r="O1231" t="str">
        <f t="shared" si="81"/>
        <v>00:04:00</v>
      </c>
      <c r="P1231">
        <f t="shared" si="82"/>
        <v>0</v>
      </c>
      <c r="Q1231" t="str">
        <f>VLOOKUP(B1231,'Analysis 1.3'!$AA$1:$AF$1454,5,FALSE)</f>
        <v>Repeat</v>
      </c>
      <c r="R1231" t="str">
        <f>VLOOKUP(B1231,'Analysis 1.3'!$AA$1:$AF$1454,6,FALSE)</f>
        <v>Lost</v>
      </c>
      <c r="S1231">
        <f>VLOOKUP(B1231,'Analysis 1.3'!$AA$1:$AF$1454,4,FALSE)</f>
        <v>229.95138888889051</v>
      </c>
    </row>
    <row r="1232" spans="1:19" x14ac:dyDescent="0.3">
      <c r="A1232">
        <v>1311873</v>
      </c>
      <c r="B1232">
        <v>990</v>
      </c>
      <c r="C1232" s="1" t="s">
        <v>109</v>
      </c>
      <c r="D1232" s="3">
        <v>44995.049305555556</v>
      </c>
      <c r="E1232" t="s">
        <v>98</v>
      </c>
      <c r="F1232" t="s">
        <v>59</v>
      </c>
      <c r="G1232">
        <v>2981</v>
      </c>
      <c r="H1232" t="str">
        <f>VLOOKUP(B1232,'Customers (2)'!$A$1:$F$2501,2,0)</f>
        <v>Germany</v>
      </c>
      <c r="I1232" t="str">
        <f>VLOOKUP(B1232,'Customers (2)'!$A$1:$F$2501,3,0)</f>
        <v>M</v>
      </c>
      <c r="J1232">
        <f>VLOOKUP(B1232,'Customers (2)'!$A$1:$F$2501,4,0)</f>
        <v>37</v>
      </c>
      <c r="K1232" t="str">
        <f>VLOOKUP(B1232,'Customers (2)'!$A$1:$F$2501,5,0)</f>
        <v>B</v>
      </c>
      <c r="L1232" t="str">
        <f>VLOOKUP(B1232,'Customers (2)'!$A$1:$F$2501,6,0)</f>
        <v>Middle</v>
      </c>
      <c r="M1232" t="str">
        <f t="shared" si="79"/>
        <v>March</v>
      </c>
      <c r="N1232" t="str">
        <f t="shared" si="80"/>
        <v>Friday</v>
      </c>
      <c r="O1232" t="str">
        <f t="shared" si="81"/>
        <v>01:11:00</v>
      </c>
      <c r="P1232">
        <f t="shared" si="82"/>
        <v>1</v>
      </c>
      <c r="Q1232" t="str">
        <f>VLOOKUP(B1232,'Analysis 1.3'!$AA$1:$AF$1454,5,FALSE)</f>
        <v>Repeat</v>
      </c>
      <c r="R1232" t="str">
        <f>VLOOKUP(B1232,'Analysis 1.3'!$AA$1:$AF$1454,6,FALSE)</f>
        <v>Lost</v>
      </c>
      <c r="S1232">
        <f>VLOOKUP(B1232,'Analysis 1.3'!$AA$1:$AF$1454,4,FALSE)</f>
        <v>229.95138888889051</v>
      </c>
    </row>
    <row r="1233" spans="1:19" x14ac:dyDescent="0.3">
      <c r="A1233">
        <v>94709</v>
      </c>
      <c r="B1233">
        <v>991</v>
      </c>
      <c r="C1233" s="1" t="s">
        <v>99</v>
      </c>
      <c r="D1233" s="2">
        <v>45061.941666666666</v>
      </c>
      <c r="E1233" t="s">
        <v>98</v>
      </c>
      <c r="F1233" t="s">
        <v>69</v>
      </c>
      <c r="G1233">
        <v>1850</v>
      </c>
      <c r="H1233" t="str">
        <f>VLOOKUP(B1233,'Customers (2)'!$A$1:$F$2501,2,0)</f>
        <v>USA</v>
      </c>
      <c r="I1233" t="str">
        <f>VLOOKUP(B1233,'Customers (2)'!$A$1:$F$2501,3,0)</f>
        <v>F</v>
      </c>
      <c r="J1233">
        <f>VLOOKUP(B1233,'Customers (2)'!$A$1:$F$2501,4,0)</f>
        <v>55</v>
      </c>
      <c r="K1233" t="str">
        <f>VLOOKUP(B1233,'Customers (2)'!$A$1:$F$2501,5,0)</f>
        <v>B</v>
      </c>
      <c r="L1233" t="str">
        <f>VLOOKUP(B1233,'Customers (2)'!$A$1:$F$2501,6,0)</f>
        <v>Middle</v>
      </c>
      <c r="M1233" t="str">
        <f t="shared" si="79"/>
        <v>May</v>
      </c>
      <c r="N1233" t="str">
        <f t="shared" si="80"/>
        <v>Monday</v>
      </c>
      <c r="O1233" t="str">
        <f t="shared" si="81"/>
        <v>22:36:00</v>
      </c>
      <c r="P1233">
        <f t="shared" si="82"/>
        <v>22</v>
      </c>
      <c r="Q1233" t="str">
        <f>VLOOKUP(B1233,'Analysis 1.3'!$AA$1:$AF$1454,5,FALSE)</f>
        <v>Repeat</v>
      </c>
      <c r="R1233" t="str">
        <f>VLOOKUP(B1233,'Analysis 1.3'!$AA$1:$AF$1454,6,FALSE)</f>
        <v>Passive</v>
      </c>
      <c r="S1233">
        <f>VLOOKUP(B1233,'Analysis 1.3'!$AA$1:$AF$1454,4,FALSE)</f>
        <v>113.00208333333285</v>
      </c>
    </row>
    <row r="1234" spans="1:19" x14ac:dyDescent="0.3">
      <c r="A1234">
        <v>152609</v>
      </c>
      <c r="B1234">
        <v>991</v>
      </c>
      <c r="C1234" s="1" t="s">
        <v>99</v>
      </c>
      <c r="D1234" s="2">
        <v>45150.061805555553</v>
      </c>
      <c r="E1234" t="s">
        <v>191</v>
      </c>
      <c r="F1234" t="s">
        <v>34</v>
      </c>
      <c r="G1234">
        <v>7294</v>
      </c>
      <c r="H1234" t="str">
        <f>VLOOKUP(B1234,'Customers (2)'!$A$1:$F$2501,2,0)</f>
        <v>USA</v>
      </c>
      <c r="I1234" t="str">
        <f>VLOOKUP(B1234,'Customers (2)'!$A$1:$F$2501,3,0)</f>
        <v>F</v>
      </c>
      <c r="J1234">
        <f>VLOOKUP(B1234,'Customers (2)'!$A$1:$F$2501,4,0)</f>
        <v>55</v>
      </c>
      <c r="K1234" t="str">
        <f>VLOOKUP(B1234,'Customers (2)'!$A$1:$F$2501,5,0)</f>
        <v>B</v>
      </c>
      <c r="L1234" t="str">
        <f>VLOOKUP(B1234,'Customers (2)'!$A$1:$F$2501,6,0)</f>
        <v>Middle</v>
      </c>
      <c r="M1234" t="str">
        <f t="shared" si="79"/>
        <v>August</v>
      </c>
      <c r="N1234" t="str">
        <f t="shared" si="80"/>
        <v>Saturday</v>
      </c>
      <c r="O1234" t="str">
        <f t="shared" si="81"/>
        <v>01:29:00</v>
      </c>
      <c r="P1234">
        <f t="shared" si="82"/>
        <v>1</v>
      </c>
      <c r="Q1234" t="str">
        <f>VLOOKUP(B1234,'Analysis 1.3'!$AA$1:$AF$1454,5,FALSE)</f>
        <v>Repeat</v>
      </c>
      <c r="R1234" t="str">
        <f>VLOOKUP(B1234,'Analysis 1.3'!$AA$1:$AF$1454,6,FALSE)</f>
        <v>Passive</v>
      </c>
      <c r="S1234">
        <f>VLOOKUP(B1234,'Analysis 1.3'!$AA$1:$AF$1454,4,FALSE)</f>
        <v>113.00208333333285</v>
      </c>
    </row>
    <row r="1235" spans="1:19" x14ac:dyDescent="0.3">
      <c r="A1235">
        <v>875981</v>
      </c>
      <c r="B1235">
        <v>991</v>
      </c>
      <c r="C1235" s="1" t="s">
        <v>99</v>
      </c>
      <c r="D1235" s="3">
        <v>45174.051388888889</v>
      </c>
      <c r="E1235" t="s">
        <v>98</v>
      </c>
      <c r="F1235" t="s">
        <v>21</v>
      </c>
      <c r="G1235">
        <v>6567</v>
      </c>
      <c r="H1235" t="str">
        <f>VLOOKUP(B1235,'Customers (2)'!$A$1:$F$2501,2,0)</f>
        <v>USA</v>
      </c>
      <c r="I1235" t="str">
        <f>VLOOKUP(B1235,'Customers (2)'!$A$1:$F$2501,3,0)</f>
        <v>F</v>
      </c>
      <c r="J1235">
        <f>VLOOKUP(B1235,'Customers (2)'!$A$1:$F$2501,4,0)</f>
        <v>55</v>
      </c>
      <c r="K1235" t="str">
        <f>VLOOKUP(B1235,'Customers (2)'!$A$1:$F$2501,5,0)</f>
        <v>B</v>
      </c>
      <c r="L1235" t="str">
        <f>VLOOKUP(B1235,'Customers (2)'!$A$1:$F$2501,6,0)</f>
        <v>Middle</v>
      </c>
      <c r="M1235" t="str">
        <f t="shared" si="79"/>
        <v>September</v>
      </c>
      <c r="N1235" t="str">
        <f t="shared" si="80"/>
        <v>Tuesday</v>
      </c>
      <c r="O1235" t="str">
        <f t="shared" si="81"/>
        <v>01:14:00</v>
      </c>
      <c r="P1235">
        <f t="shared" si="82"/>
        <v>1</v>
      </c>
      <c r="Q1235" t="str">
        <f>VLOOKUP(B1235,'Analysis 1.3'!$AA$1:$AF$1454,5,FALSE)</f>
        <v>Repeat</v>
      </c>
      <c r="R1235" t="str">
        <f>VLOOKUP(B1235,'Analysis 1.3'!$AA$1:$AF$1454,6,FALSE)</f>
        <v>Passive</v>
      </c>
      <c r="S1235">
        <f>VLOOKUP(B1235,'Analysis 1.3'!$AA$1:$AF$1454,4,FALSE)</f>
        <v>113.00208333333285</v>
      </c>
    </row>
    <row r="1236" spans="1:19" x14ac:dyDescent="0.3">
      <c r="A1236">
        <v>1667673</v>
      </c>
      <c r="B1236">
        <v>991</v>
      </c>
      <c r="C1236" s="1" t="s">
        <v>99</v>
      </c>
      <c r="D1236" s="3">
        <v>45178.979861111111</v>
      </c>
      <c r="E1236" t="s">
        <v>97</v>
      </c>
      <c r="F1236" t="s">
        <v>60</v>
      </c>
      <c r="G1236">
        <v>1581</v>
      </c>
      <c r="H1236" t="str">
        <f>VLOOKUP(B1236,'Customers (2)'!$A$1:$F$2501,2,0)</f>
        <v>USA</v>
      </c>
      <c r="I1236" t="str">
        <f>VLOOKUP(B1236,'Customers (2)'!$A$1:$F$2501,3,0)</f>
        <v>F</v>
      </c>
      <c r="J1236">
        <f>VLOOKUP(B1236,'Customers (2)'!$A$1:$F$2501,4,0)</f>
        <v>55</v>
      </c>
      <c r="K1236" t="str">
        <f>VLOOKUP(B1236,'Customers (2)'!$A$1:$F$2501,5,0)</f>
        <v>B</v>
      </c>
      <c r="L1236" t="str">
        <f>VLOOKUP(B1236,'Customers (2)'!$A$1:$F$2501,6,0)</f>
        <v>Middle</v>
      </c>
      <c r="M1236" t="str">
        <f t="shared" si="79"/>
        <v>September</v>
      </c>
      <c r="N1236" t="str">
        <f t="shared" si="80"/>
        <v>Saturday</v>
      </c>
      <c r="O1236" t="str">
        <f t="shared" si="81"/>
        <v>23:31:00</v>
      </c>
      <c r="P1236">
        <f t="shared" si="82"/>
        <v>23</v>
      </c>
      <c r="Q1236" t="str">
        <f>VLOOKUP(B1236,'Analysis 1.3'!$AA$1:$AF$1454,5,FALSE)</f>
        <v>Repeat</v>
      </c>
      <c r="R1236" t="str">
        <f>VLOOKUP(B1236,'Analysis 1.3'!$AA$1:$AF$1454,6,FALSE)</f>
        <v>Passive</v>
      </c>
      <c r="S1236">
        <f>VLOOKUP(B1236,'Analysis 1.3'!$AA$1:$AF$1454,4,FALSE)</f>
        <v>113.00208333333285</v>
      </c>
    </row>
    <row r="1237" spans="1:19" x14ac:dyDescent="0.3">
      <c r="A1237">
        <v>1514182</v>
      </c>
      <c r="B1237">
        <v>992</v>
      </c>
      <c r="C1237" s="1" t="s">
        <v>99</v>
      </c>
      <c r="D1237" s="3">
        <v>44940.012499999997</v>
      </c>
      <c r="E1237" t="s">
        <v>97</v>
      </c>
      <c r="F1237" t="s">
        <v>18</v>
      </c>
      <c r="G1237">
        <v>4187</v>
      </c>
      <c r="H1237" t="str">
        <f>VLOOKUP(B1237,'Customers (2)'!$A$1:$F$2501,2,0)</f>
        <v>USA</v>
      </c>
      <c r="I1237" t="str">
        <f>VLOOKUP(B1237,'Customers (2)'!$A$1:$F$2501,3,0)</f>
        <v>M</v>
      </c>
      <c r="J1237">
        <f>VLOOKUP(B1237,'Customers (2)'!$A$1:$F$2501,4,0)</f>
        <v>51</v>
      </c>
      <c r="K1237" t="str">
        <f>VLOOKUP(B1237,'Customers (2)'!$A$1:$F$2501,5,0)</f>
        <v>B</v>
      </c>
      <c r="L1237" t="str">
        <f>VLOOKUP(B1237,'Customers (2)'!$A$1:$F$2501,6,0)</f>
        <v>Middle</v>
      </c>
      <c r="M1237" t="str">
        <f t="shared" si="79"/>
        <v>January</v>
      </c>
      <c r="N1237" t="str">
        <f t="shared" si="80"/>
        <v>Saturday</v>
      </c>
      <c r="O1237" t="str">
        <f t="shared" si="81"/>
        <v>00:18:00</v>
      </c>
      <c r="P1237">
        <f t="shared" si="82"/>
        <v>0</v>
      </c>
      <c r="Q1237" t="str">
        <f>VLOOKUP(B1237,'Analysis 1.3'!$AA$1:$AF$1454,5,FALSE)</f>
        <v>One time</v>
      </c>
      <c r="R1237" t="str">
        <f>VLOOKUP(B1237,'Analysis 1.3'!$AA$1:$AF$1454,6,FALSE)</f>
        <v>Lost</v>
      </c>
      <c r="S1237">
        <f>VLOOKUP(B1237,'Analysis 1.3'!$AA$1:$AF$1454,4,FALSE)</f>
        <v>351.96944444444671</v>
      </c>
    </row>
    <row r="1238" spans="1:19" x14ac:dyDescent="0.3">
      <c r="A1238">
        <v>1648180</v>
      </c>
      <c r="B1238">
        <v>993</v>
      </c>
      <c r="C1238" s="1" t="s">
        <v>102</v>
      </c>
      <c r="D1238" s="3">
        <v>44928.019444444442</v>
      </c>
      <c r="E1238" t="s">
        <v>97</v>
      </c>
      <c r="F1238" t="s">
        <v>43</v>
      </c>
      <c r="G1238">
        <v>4526</v>
      </c>
      <c r="H1238" t="str">
        <f>VLOOKUP(B1238,'Customers (2)'!$A$1:$F$2501,2,0)</f>
        <v>Finland</v>
      </c>
      <c r="I1238" t="str">
        <f>VLOOKUP(B1238,'Customers (2)'!$A$1:$F$2501,3,0)</f>
        <v>F</v>
      </c>
      <c r="J1238">
        <f>VLOOKUP(B1238,'Customers (2)'!$A$1:$F$2501,4,0)</f>
        <v>86</v>
      </c>
      <c r="K1238" t="str">
        <f>VLOOKUP(B1238,'Customers (2)'!$A$1:$F$2501,5,0)</f>
        <v>B</v>
      </c>
      <c r="L1238" t="str">
        <f>VLOOKUP(B1238,'Customers (2)'!$A$1:$F$2501,6,0)</f>
        <v>Senior</v>
      </c>
      <c r="M1238" t="str">
        <f t="shared" si="79"/>
        <v>January</v>
      </c>
      <c r="N1238" t="str">
        <f t="shared" si="80"/>
        <v>Monday</v>
      </c>
      <c r="O1238" t="str">
        <f t="shared" si="81"/>
        <v>00:28:00</v>
      </c>
      <c r="P1238">
        <f t="shared" si="82"/>
        <v>0</v>
      </c>
      <c r="Q1238" t="str">
        <f>VLOOKUP(B1238,'Analysis 1.3'!$AA$1:$AF$1454,5,FALSE)</f>
        <v>One time</v>
      </c>
      <c r="R1238" t="str">
        <f>VLOOKUP(B1238,'Analysis 1.3'!$AA$1:$AF$1454,6,FALSE)</f>
        <v>Lost</v>
      </c>
      <c r="S1238">
        <f>VLOOKUP(B1238,'Analysis 1.3'!$AA$1:$AF$1454,4,FALSE)</f>
        <v>363.96250000000146</v>
      </c>
    </row>
    <row r="1239" spans="1:19" x14ac:dyDescent="0.3">
      <c r="A1239">
        <v>560929</v>
      </c>
      <c r="B1239">
        <v>995</v>
      </c>
      <c r="C1239" s="1" t="s">
        <v>100</v>
      </c>
      <c r="D1239" s="2">
        <v>44947.002083333333</v>
      </c>
      <c r="E1239" t="s">
        <v>96</v>
      </c>
      <c r="F1239" t="s">
        <v>16</v>
      </c>
      <c r="G1239">
        <v>2792</v>
      </c>
      <c r="H1239" t="str">
        <f>VLOOKUP(B1239,'Customers (2)'!$A$1:$F$2501,2,0)</f>
        <v>France</v>
      </c>
      <c r="I1239" t="str">
        <f>VLOOKUP(B1239,'Customers (2)'!$A$1:$F$2501,3,0)</f>
        <v>F</v>
      </c>
      <c r="J1239">
        <f>VLOOKUP(B1239,'Customers (2)'!$A$1:$F$2501,4,0)</f>
        <v>82</v>
      </c>
      <c r="K1239" t="str">
        <f>VLOOKUP(B1239,'Customers (2)'!$A$1:$F$2501,5,0)</f>
        <v>B</v>
      </c>
      <c r="L1239" t="str">
        <f>VLOOKUP(B1239,'Customers (2)'!$A$1:$F$2501,6,0)</f>
        <v>Senior</v>
      </c>
      <c r="M1239" t="str">
        <f t="shared" si="79"/>
        <v>January</v>
      </c>
      <c r="N1239" t="str">
        <f t="shared" si="80"/>
        <v>Saturday</v>
      </c>
      <c r="O1239" t="str">
        <f t="shared" si="81"/>
        <v>00:03:00</v>
      </c>
      <c r="P1239">
        <f t="shared" si="82"/>
        <v>0</v>
      </c>
      <c r="Q1239" t="str">
        <f>VLOOKUP(B1239,'Analysis 1.3'!$AA$1:$AF$1454,5,FALSE)</f>
        <v>Repeat</v>
      </c>
      <c r="R1239" t="str">
        <f>VLOOKUP(B1239,'Analysis 1.3'!$AA$1:$AF$1454,6,FALSE)</f>
        <v>Lost</v>
      </c>
      <c r="S1239">
        <f>VLOOKUP(B1239,'Analysis 1.3'!$AA$1:$AF$1454,4,FALSE)</f>
        <v>293.99861111111386</v>
      </c>
    </row>
    <row r="1240" spans="1:19" x14ac:dyDescent="0.3">
      <c r="A1240">
        <v>979166</v>
      </c>
      <c r="B1240">
        <v>995</v>
      </c>
      <c r="C1240" s="1" t="s">
        <v>100</v>
      </c>
      <c r="D1240" s="3">
        <v>44997.98333333333</v>
      </c>
      <c r="E1240" t="s">
        <v>97</v>
      </c>
      <c r="F1240" t="s">
        <v>12</v>
      </c>
      <c r="G1240">
        <v>6809</v>
      </c>
      <c r="H1240" t="str">
        <f>VLOOKUP(B1240,'Customers (2)'!$A$1:$F$2501,2,0)</f>
        <v>France</v>
      </c>
      <c r="I1240" t="str">
        <f>VLOOKUP(B1240,'Customers (2)'!$A$1:$F$2501,3,0)</f>
        <v>F</v>
      </c>
      <c r="J1240">
        <f>VLOOKUP(B1240,'Customers (2)'!$A$1:$F$2501,4,0)</f>
        <v>82</v>
      </c>
      <c r="K1240" t="str">
        <f>VLOOKUP(B1240,'Customers (2)'!$A$1:$F$2501,5,0)</f>
        <v>B</v>
      </c>
      <c r="L1240" t="str">
        <f>VLOOKUP(B1240,'Customers (2)'!$A$1:$F$2501,6,0)</f>
        <v>Senior</v>
      </c>
      <c r="M1240" t="str">
        <f t="shared" si="79"/>
        <v>March</v>
      </c>
      <c r="N1240" t="str">
        <f t="shared" si="80"/>
        <v>Sunday</v>
      </c>
      <c r="O1240" t="str">
        <f t="shared" si="81"/>
        <v>23:36:00</v>
      </c>
      <c r="P1240">
        <f t="shared" si="82"/>
        <v>23</v>
      </c>
      <c r="Q1240" t="str">
        <f>VLOOKUP(B1240,'Analysis 1.3'!$AA$1:$AF$1454,5,FALSE)</f>
        <v>Repeat</v>
      </c>
      <c r="R1240" t="str">
        <f>VLOOKUP(B1240,'Analysis 1.3'!$AA$1:$AF$1454,6,FALSE)</f>
        <v>Lost</v>
      </c>
      <c r="S1240">
        <f>VLOOKUP(B1240,'Analysis 1.3'!$AA$1:$AF$1454,4,FALSE)</f>
        <v>293.99861111111386</v>
      </c>
    </row>
    <row r="1241" spans="1:19" x14ac:dyDescent="0.3">
      <c r="A1241">
        <v>431955</v>
      </c>
      <c r="B1241">
        <v>997</v>
      </c>
      <c r="C1241" s="1" t="s">
        <v>113</v>
      </c>
      <c r="D1241" s="2">
        <v>44997.042361111111</v>
      </c>
      <c r="E1241" t="s">
        <v>191</v>
      </c>
      <c r="F1241" t="s">
        <v>74</v>
      </c>
      <c r="G1241">
        <v>9387</v>
      </c>
      <c r="H1241" t="str">
        <f>VLOOKUP(B1241,'Customers (2)'!$A$1:$F$2501,2,0)</f>
        <v>India</v>
      </c>
      <c r="I1241" t="str">
        <f>VLOOKUP(B1241,'Customers (2)'!$A$1:$F$2501,3,0)</f>
        <v>F</v>
      </c>
      <c r="J1241">
        <f>VLOOKUP(B1241,'Customers (2)'!$A$1:$F$2501,4,0)</f>
        <v>58</v>
      </c>
      <c r="K1241" t="str">
        <f>VLOOKUP(B1241,'Customers (2)'!$A$1:$F$2501,5,0)</f>
        <v>B</v>
      </c>
      <c r="L1241" t="str">
        <f>VLOOKUP(B1241,'Customers (2)'!$A$1:$F$2501,6,0)</f>
        <v>Middle</v>
      </c>
      <c r="M1241" t="str">
        <f t="shared" si="79"/>
        <v>March</v>
      </c>
      <c r="N1241" t="str">
        <f t="shared" si="80"/>
        <v>Sunday</v>
      </c>
      <c r="O1241" t="str">
        <f t="shared" si="81"/>
        <v>01:01:00</v>
      </c>
      <c r="P1241">
        <f t="shared" si="82"/>
        <v>1</v>
      </c>
      <c r="Q1241" t="str">
        <f>VLOOKUP(B1241,'Analysis 1.3'!$AA$1:$AF$1454,5,FALSE)</f>
        <v>Repeat</v>
      </c>
      <c r="R1241" t="str">
        <f>VLOOKUP(B1241,'Analysis 1.3'!$AA$1:$AF$1454,6,FALSE)</f>
        <v>Recent</v>
      </c>
      <c r="S1241">
        <f>VLOOKUP(B1241,'Analysis 1.3'!$AA$1:$AF$1454,4,FALSE)</f>
        <v>19.921527777776646</v>
      </c>
    </row>
    <row r="1242" spans="1:19" x14ac:dyDescent="0.3">
      <c r="A1242">
        <v>1159317</v>
      </c>
      <c r="B1242">
        <v>997</v>
      </c>
      <c r="C1242" s="1" t="s">
        <v>113</v>
      </c>
      <c r="D1242" s="3">
        <v>45266.033333333333</v>
      </c>
      <c r="E1242" t="s">
        <v>96</v>
      </c>
      <c r="F1242" t="s">
        <v>43</v>
      </c>
      <c r="G1242">
        <v>9148</v>
      </c>
      <c r="H1242" t="str">
        <f>VLOOKUP(B1242,'Customers (2)'!$A$1:$F$2501,2,0)</f>
        <v>India</v>
      </c>
      <c r="I1242" t="str">
        <f>VLOOKUP(B1242,'Customers (2)'!$A$1:$F$2501,3,0)</f>
        <v>F</v>
      </c>
      <c r="J1242">
        <f>VLOOKUP(B1242,'Customers (2)'!$A$1:$F$2501,4,0)</f>
        <v>58</v>
      </c>
      <c r="K1242" t="str">
        <f>VLOOKUP(B1242,'Customers (2)'!$A$1:$F$2501,5,0)</f>
        <v>B</v>
      </c>
      <c r="L1242" t="str">
        <f>VLOOKUP(B1242,'Customers (2)'!$A$1:$F$2501,6,0)</f>
        <v>Middle</v>
      </c>
      <c r="M1242" t="str">
        <f t="shared" si="79"/>
        <v>December</v>
      </c>
      <c r="N1242" t="str">
        <f t="shared" si="80"/>
        <v>Wednesday</v>
      </c>
      <c r="O1242" t="str">
        <f t="shared" si="81"/>
        <v>00:48:00</v>
      </c>
      <c r="P1242">
        <f t="shared" si="82"/>
        <v>0</v>
      </c>
      <c r="Q1242" t="str">
        <f>VLOOKUP(B1242,'Analysis 1.3'!$AA$1:$AF$1454,5,FALSE)</f>
        <v>Repeat</v>
      </c>
      <c r="R1242" t="str">
        <f>VLOOKUP(B1242,'Analysis 1.3'!$AA$1:$AF$1454,6,FALSE)</f>
        <v>Recent</v>
      </c>
      <c r="S1242">
        <f>VLOOKUP(B1242,'Analysis 1.3'!$AA$1:$AF$1454,4,FALSE)</f>
        <v>19.921527777776646</v>
      </c>
    </row>
    <row r="1243" spans="1:19" x14ac:dyDescent="0.3">
      <c r="A1243">
        <v>1317983</v>
      </c>
      <c r="B1243">
        <v>997</v>
      </c>
      <c r="C1243" s="1" t="s">
        <v>113</v>
      </c>
      <c r="D1243" s="3">
        <v>45272.060416666667</v>
      </c>
      <c r="E1243" t="s">
        <v>98</v>
      </c>
      <c r="F1243" t="s">
        <v>64</v>
      </c>
      <c r="G1243">
        <v>7185</v>
      </c>
      <c r="H1243" t="str">
        <f>VLOOKUP(B1243,'Customers (2)'!$A$1:$F$2501,2,0)</f>
        <v>India</v>
      </c>
      <c r="I1243" t="str">
        <f>VLOOKUP(B1243,'Customers (2)'!$A$1:$F$2501,3,0)</f>
        <v>F</v>
      </c>
      <c r="J1243">
        <f>VLOOKUP(B1243,'Customers (2)'!$A$1:$F$2501,4,0)</f>
        <v>58</v>
      </c>
      <c r="K1243" t="str">
        <f>VLOOKUP(B1243,'Customers (2)'!$A$1:$F$2501,5,0)</f>
        <v>B</v>
      </c>
      <c r="L1243" t="str">
        <f>VLOOKUP(B1243,'Customers (2)'!$A$1:$F$2501,6,0)</f>
        <v>Middle</v>
      </c>
      <c r="M1243" t="str">
        <f t="shared" si="79"/>
        <v>December</v>
      </c>
      <c r="N1243" t="str">
        <f t="shared" si="80"/>
        <v>Tuesday</v>
      </c>
      <c r="O1243" t="str">
        <f t="shared" si="81"/>
        <v>01:27:00</v>
      </c>
      <c r="P1243">
        <f t="shared" si="82"/>
        <v>1</v>
      </c>
      <c r="Q1243" t="str">
        <f>VLOOKUP(B1243,'Analysis 1.3'!$AA$1:$AF$1454,5,FALSE)</f>
        <v>Repeat</v>
      </c>
      <c r="R1243" t="str">
        <f>VLOOKUP(B1243,'Analysis 1.3'!$AA$1:$AF$1454,6,FALSE)</f>
        <v>Recent</v>
      </c>
      <c r="S1243">
        <f>VLOOKUP(B1243,'Analysis 1.3'!$AA$1:$AF$1454,4,FALSE)</f>
        <v>19.921527777776646</v>
      </c>
    </row>
    <row r="1244" spans="1:19" x14ac:dyDescent="0.3">
      <c r="A1244">
        <v>535213</v>
      </c>
      <c r="B1244">
        <v>998</v>
      </c>
      <c r="C1244" s="1" t="s">
        <v>103</v>
      </c>
      <c r="D1244" s="2">
        <v>45158.04583333333</v>
      </c>
      <c r="E1244" t="s">
        <v>98</v>
      </c>
      <c r="F1244" t="s">
        <v>28</v>
      </c>
      <c r="G1244">
        <v>1196</v>
      </c>
      <c r="H1244" t="str">
        <f>VLOOKUP(B1244,'Customers (2)'!$A$1:$F$2501,2,0)</f>
        <v>Norway</v>
      </c>
      <c r="I1244" t="str">
        <f>VLOOKUP(B1244,'Customers (2)'!$A$1:$F$2501,3,0)</f>
        <v>F</v>
      </c>
      <c r="J1244">
        <f>VLOOKUP(B1244,'Customers (2)'!$A$1:$F$2501,4,0)</f>
        <v>89</v>
      </c>
      <c r="K1244" t="str">
        <f>VLOOKUP(B1244,'Customers (2)'!$A$1:$F$2501,5,0)</f>
        <v>B</v>
      </c>
      <c r="L1244" t="str">
        <f>VLOOKUP(B1244,'Customers (2)'!$A$1:$F$2501,6,0)</f>
        <v>Senior</v>
      </c>
      <c r="M1244" t="str">
        <f t="shared" si="79"/>
        <v>August</v>
      </c>
      <c r="N1244" t="str">
        <f t="shared" si="80"/>
        <v>Sunday</v>
      </c>
      <c r="O1244" t="str">
        <f t="shared" si="81"/>
        <v>01:06:00</v>
      </c>
      <c r="P1244">
        <f t="shared" si="82"/>
        <v>1</v>
      </c>
      <c r="Q1244" t="str">
        <f>VLOOKUP(B1244,'Analysis 1.3'!$AA$1:$AF$1454,5,FALSE)</f>
        <v>Repeat</v>
      </c>
      <c r="R1244" t="str">
        <f>VLOOKUP(B1244,'Analysis 1.3'!$AA$1:$AF$1454,6,FALSE)</f>
        <v>Recent</v>
      </c>
      <c r="S1244">
        <f>VLOOKUP(B1244,'Analysis 1.3'!$AA$1:$AF$1454,4,FALSE)</f>
        <v>33.90763888888614</v>
      </c>
    </row>
    <row r="1245" spans="1:19" x14ac:dyDescent="0.3">
      <c r="A1245">
        <v>622835</v>
      </c>
      <c r="B1245">
        <v>998</v>
      </c>
      <c r="C1245" s="1" t="s">
        <v>103</v>
      </c>
      <c r="D1245" s="2">
        <v>45258.074305555558</v>
      </c>
      <c r="E1245" t="s">
        <v>191</v>
      </c>
      <c r="F1245" t="s">
        <v>54</v>
      </c>
      <c r="G1245">
        <v>678</v>
      </c>
      <c r="H1245" t="str">
        <f>VLOOKUP(B1245,'Customers (2)'!$A$1:$F$2501,2,0)</f>
        <v>Norway</v>
      </c>
      <c r="I1245" t="str">
        <f>VLOOKUP(B1245,'Customers (2)'!$A$1:$F$2501,3,0)</f>
        <v>F</v>
      </c>
      <c r="J1245">
        <f>VLOOKUP(B1245,'Customers (2)'!$A$1:$F$2501,4,0)</f>
        <v>89</v>
      </c>
      <c r="K1245" t="str">
        <f>VLOOKUP(B1245,'Customers (2)'!$A$1:$F$2501,5,0)</f>
        <v>B</v>
      </c>
      <c r="L1245" t="str">
        <f>VLOOKUP(B1245,'Customers (2)'!$A$1:$F$2501,6,0)</f>
        <v>Senior</v>
      </c>
      <c r="M1245" t="str">
        <f t="shared" si="79"/>
        <v>November</v>
      </c>
      <c r="N1245" t="str">
        <f t="shared" si="80"/>
        <v>Tuesday</v>
      </c>
      <c r="O1245" t="str">
        <f t="shared" si="81"/>
        <v>01:47:00</v>
      </c>
      <c r="P1245">
        <f t="shared" si="82"/>
        <v>1</v>
      </c>
      <c r="Q1245" t="str">
        <f>VLOOKUP(B1245,'Analysis 1.3'!$AA$1:$AF$1454,5,FALSE)</f>
        <v>Repeat</v>
      </c>
      <c r="R1245" t="str">
        <f>VLOOKUP(B1245,'Analysis 1.3'!$AA$1:$AF$1454,6,FALSE)</f>
        <v>Recent</v>
      </c>
      <c r="S1245">
        <f>VLOOKUP(B1245,'Analysis 1.3'!$AA$1:$AF$1454,4,FALSE)</f>
        <v>33.90763888888614</v>
      </c>
    </row>
    <row r="1246" spans="1:19" x14ac:dyDescent="0.3">
      <c r="A1246">
        <v>1662668</v>
      </c>
      <c r="B1246">
        <v>1000</v>
      </c>
      <c r="C1246" s="1" t="s">
        <v>113</v>
      </c>
      <c r="D1246" s="3">
        <v>45205.010416666664</v>
      </c>
      <c r="E1246" t="s">
        <v>98</v>
      </c>
      <c r="F1246" t="s">
        <v>26</v>
      </c>
      <c r="G1246">
        <v>4805</v>
      </c>
      <c r="H1246" t="str">
        <f>VLOOKUP(B1246,'Customers (2)'!$A$1:$F$2501,2,0)</f>
        <v>India</v>
      </c>
      <c r="I1246" t="str">
        <f>VLOOKUP(B1246,'Customers (2)'!$A$1:$F$2501,3,0)</f>
        <v>F</v>
      </c>
      <c r="J1246">
        <f>VLOOKUP(B1246,'Customers (2)'!$A$1:$F$2501,4,0)</f>
        <v>69</v>
      </c>
      <c r="K1246" t="str">
        <f>VLOOKUP(B1246,'Customers (2)'!$A$1:$F$2501,5,0)</f>
        <v>B</v>
      </c>
      <c r="L1246" t="str">
        <f>VLOOKUP(B1246,'Customers (2)'!$A$1:$F$2501,6,0)</f>
        <v>Senior</v>
      </c>
      <c r="M1246" t="str">
        <f t="shared" si="79"/>
        <v>October</v>
      </c>
      <c r="N1246" t="str">
        <f t="shared" si="80"/>
        <v>Friday</v>
      </c>
      <c r="O1246" t="str">
        <f t="shared" si="81"/>
        <v>00:15:00</v>
      </c>
      <c r="P1246">
        <f t="shared" si="82"/>
        <v>0</v>
      </c>
      <c r="Q1246" t="str">
        <f>VLOOKUP(B1246,'Analysis 1.3'!$AA$1:$AF$1454,5,FALSE)</f>
        <v>One time</v>
      </c>
      <c r="R1246" t="str">
        <f>VLOOKUP(B1246,'Analysis 1.3'!$AA$1:$AF$1454,6,FALSE)</f>
        <v>Passive</v>
      </c>
      <c r="S1246">
        <f>VLOOKUP(B1246,'Analysis 1.3'!$AA$1:$AF$1454,4,FALSE)</f>
        <v>86.971527777779556</v>
      </c>
    </row>
    <row r="1247" spans="1:19" x14ac:dyDescent="0.3">
      <c r="A1247">
        <v>712741</v>
      </c>
      <c r="B1247">
        <v>1001</v>
      </c>
      <c r="C1247" s="1" t="s">
        <v>99</v>
      </c>
      <c r="D1247" s="3">
        <v>45280.013888888891</v>
      </c>
      <c r="E1247" t="s">
        <v>96</v>
      </c>
      <c r="F1247" t="s">
        <v>60</v>
      </c>
      <c r="G1247">
        <v>1475</v>
      </c>
      <c r="H1247" t="str">
        <f>VLOOKUP(B1247,'Customers (2)'!$A$1:$F$2501,2,0)</f>
        <v>USA</v>
      </c>
      <c r="I1247" t="str">
        <f>VLOOKUP(B1247,'Customers (2)'!$A$1:$F$2501,3,0)</f>
        <v>F</v>
      </c>
      <c r="J1247">
        <f>VLOOKUP(B1247,'Customers (2)'!$A$1:$F$2501,4,0)</f>
        <v>41</v>
      </c>
      <c r="K1247" t="str">
        <f>VLOOKUP(B1247,'Customers (2)'!$A$1:$F$2501,5,0)</f>
        <v>C</v>
      </c>
      <c r="L1247" t="str">
        <f>VLOOKUP(B1247,'Customers (2)'!$A$1:$F$2501,6,0)</f>
        <v>Middle</v>
      </c>
      <c r="M1247" t="str">
        <f t="shared" si="79"/>
        <v>December</v>
      </c>
      <c r="N1247" t="str">
        <f t="shared" si="80"/>
        <v>Wednesday</v>
      </c>
      <c r="O1247" t="str">
        <f t="shared" si="81"/>
        <v>00:20:00</v>
      </c>
      <c r="P1247">
        <f t="shared" si="82"/>
        <v>0</v>
      </c>
      <c r="Q1247" t="str">
        <f>VLOOKUP(B1247,'Analysis 1.3'!$AA$1:$AF$1454,5,FALSE)</f>
        <v>One time</v>
      </c>
      <c r="R1247" t="str">
        <f>VLOOKUP(B1247,'Analysis 1.3'!$AA$1:$AF$1454,6,FALSE)</f>
        <v>Recent</v>
      </c>
      <c r="S1247">
        <f>VLOOKUP(B1247,'Analysis 1.3'!$AA$1:$AF$1454,4,FALSE)</f>
        <v>11.968055555553292</v>
      </c>
    </row>
    <row r="1248" spans="1:19" x14ac:dyDescent="0.3">
      <c r="A1248">
        <v>619949</v>
      </c>
      <c r="B1248">
        <v>1002</v>
      </c>
      <c r="C1248" s="1" t="s">
        <v>113</v>
      </c>
      <c r="D1248" s="2">
        <v>45001.051388888889</v>
      </c>
      <c r="E1248" t="s">
        <v>97</v>
      </c>
      <c r="F1248" t="s">
        <v>8</v>
      </c>
      <c r="G1248">
        <v>1392</v>
      </c>
      <c r="H1248" t="str">
        <f>VLOOKUP(B1248,'Customers (2)'!$A$1:$F$2501,2,0)</f>
        <v>India</v>
      </c>
      <c r="I1248" t="str">
        <f>VLOOKUP(B1248,'Customers (2)'!$A$1:$F$2501,3,0)</f>
        <v>M</v>
      </c>
      <c r="J1248">
        <f>VLOOKUP(B1248,'Customers (2)'!$A$1:$F$2501,4,0)</f>
        <v>86</v>
      </c>
      <c r="K1248" t="str">
        <f>VLOOKUP(B1248,'Customers (2)'!$A$1:$F$2501,5,0)</f>
        <v>C</v>
      </c>
      <c r="L1248" t="str">
        <f>VLOOKUP(B1248,'Customers (2)'!$A$1:$F$2501,6,0)</f>
        <v>Senior</v>
      </c>
      <c r="M1248" t="str">
        <f t="shared" si="79"/>
        <v>March</v>
      </c>
      <c r="N1248" t="str">
        <f t="shared" si="80"/>
        <v>Thursday</v>
      </c>
      <c r="O1248" t="str">
        <f t="shared" si="81"/>
        <v>01:14:00</v>
      </c>
      <c r="P1248">
        <f t="shared" si="82"/>
        <v>1</v>
      </c>
      <c r="Q1248" t="str">
        <f>VLOOKUP(B1248,'Analysis 1.3'!$AA$1:$AF$1454,5,FALSE)</f>
        <v>One time</v>
      </c>
      <c r="R1248" t="str">
        <f>VLOOKUP(B1248,'Analysis 1.3'!$AA$1:$AF$1454,6,FALSE)</f>
        <v>Lost</v>
      </c>
      <c r="S1248">
        <f>VLOOKUP(B1248,'Analysis 1.3'!$AA$1:$AF$1454,4,FALSE)</f>
        <v>290.93055555555475</v>
      </c>
    </row>
    <row r="1249" spans="1:19" x14ac:dyDescent="0.3">
      <c r="A1249">
        <v>1480394</v>
      </c>
      <c r="B1249">
        <v>1003</v>
      </c>
      <c r="C1249" s="1" t="s">
        <v>99</v>
      </c>
      <c r="D1249" s="3">
        <v>45081.025000000001</v>
      </c>
      <c r="E1249" t="s">
        <v>98</v>
      </c>
      <c r="F1249" t="s">
        <v>22</v>
      </c>
      <c r="G1249">
        <v>2616</v>
      </c>
      <c r="H1249" t="str">
        <f>VLOOKUP(B1249,'Customers (2)'!$A$1:$F$2501,2,0)</f>
        <v>USA</v>
      </c>
      <c r="I1249" t="str">
        <f>VLOOKUP(B1249,'Customers (2)'!$A$1:$F$2501,3,0)</f>
        <v>F</v>
      </c>
      <c r="J1249">
        <f>VLOOKUP(B1249,'Customers (2)'!$A$1:$F$2501,4,0)</f>
        <v>64</v>
      </c>
      <c r="K1249" t="str">
        <f>VLOOKUP(B1249,'Customers (2)'!$A$1:$F$2501,5,0)</f>
        <v>C</v>
      </c>
      <c r="L1249" t="str">
        <f>VLOOKUP(B1249,'Customers (2)'!$A$1:$F$2501,6,0)</f>
        <v>Senior</v>
      </c>
      <c r="M1249" t="str">
        <f t="shared" si="79"/>
        <v>June</v>
      </c>
      <c r="N1249" t="str">
        <f t="shared" si="80"/>
        <v>Sunday</v>
      </c>
      <c r="O1249" t="str">
        <f t="shared" si="81"/>
        <v>00:36:00</v>
      </c>
      <c r="P1249">
        <f t="shared" si="82"/>
        <v>0</v>
      </c>
      <c r="Q1249" t="str">
        <f>VLOOKUP(B1249,'Analysis 1.3'!$AA$1:$AF$1454,5,FALSE)</f>
        <v>One time</v>
      </c>
      <c r="R1249" t="str">
        <f>VLOOKUP(B1249,'Analysis 1.3'!$AA$1:$AF$1454,6,FALSE)</f>
        <v>Lost</v>
      </c>
      <c r="S1249">
        <f>VLOOKUP(B1249,'Analysis 1.3'!$AA$1:$AF$1454,4,FALSE)</f>
        <v>210.95694444444234</v>
      </c>
    </row>
    <row r="1250" spans="1:19" x14ac:dyDescent="0.3">
      <c r="A1250">
        <v>57478</v>
      </c>
      <c r="B1250">
        <v>1004</v>
      </c>
      <c r="C1250" s="1" t="s">
        <v>99</v>
      </c>
      <c r="D1250" s="2">
        <v>44963.002083333333</v>
      </c>
      <c r="E1250" t="s">
        <v>96</v>
      </c>
      <c r="F1250" t="s">
        <v>10</v>
      </c>
      <c r="G1250">
        <v>7689</v>
      </c>
      <c r="H1250" t="str">
        <f>VLOOKUP(B1250,'Customers (2)'!$A$1:$F$2501,2,0)</f>
        <v>USA</v>
      </c>
      <c r="I1250" t="str">
        <f>VLOOKUP(B1250,'Customers (2)'!$A$1:$F$2501,3,0)</f>
        <v>M</v>
      </c>
      <c r="J1250">
        <f>VLOOKUP(B1250,'Customers (2)'!$A$1:$F$2501,4,0)</f>
        <v>55</v>
      </c>
      <c r="K1250" t="str">
        <f>VLOOKUP(B1250,'Customers (2)'!$A$1:$F$2501,5,0)</f>
        <v>C</v>
      </c>
      <c r="L1250" t="str">
        <f>VLOOKUP(B1250,'Customers (2)'!$A$1:$F$2501,6,0)</f>
        <v>Middle</v>
      </c>
      <c r="M1250" t="str">
        <f t="shared" si="79"/>
        <v>February</v>
      </c>
      <c r="N1250" t="str">
        <f t="shared" si="80"/>
        <v>Monday</v>
      </c>
      <c r="O1250" t="str">
        <f t="shared" si="81"/>
        <v>00:03:00</v>
      </c>
      <c r="P1250">
        <f t="shared" si="82"/>
        <v>0</v>
      </c>
      <c r="Q1250" t="str">
        <f>VLOOKUP(B1250,'Analysis 1.3'!$AA$1:$AF$1454,5,FALSE)</f>
        <v>One time</v>
      </c>
      <c r="R1250" t="str">
        <f>VLOOKUP(B1250,'Analysis 1.3'!$AA$1:$AF$1454,6,FALSE)</f>
        <v>Lost</v>
      </c>
      <c r="S1250">
        <f>VLOOKUP(B1250,'Analysis 1.3'!$AA$1:$AF$1454,4,FALSE)</f>
        <v>328.97986111111095</v>
      </c>
    </row>
    <row r="1251" spans="1:19" x14ac:dyDescent="0.3">
      <c r="A1251">
        <v>1376269</v>
      </c>
      <c r="B1251">
        <v>1006</v>
      </c>
      <c r="C1251" s="1" t="s">
        <v>101</v>
      </c>
      <c r="D1251" s="3">
        <v>45180.021527777775</v>
      </c>
      <c r="E1251" t="s">
        <v>98</v>
      </c>
      <c r="F1251" t="s">
        <v>31</v>
      </c>
      <c r="G1251">
        <v>1068</v>
      </c>
      <c r="H1251" t="str">
        <f>VLOOKUP(B1251,'Customers (2)'!$A$1:$F$2501,2,0)</f>
        <v>Australia</v>
      </c>
      <c r="I1251" t="str">
        <f>VLOOKUP(B1251,'Customers (2)'!$A$1:$F$2501,3,0)</f>
        <v>F</v>
      </c>
      <c r="J1251">
        <f>VLOOKUP(B1251,'Customers (2)'!$A$1:$F$2501,4,0)</f>
        <v>18</v>
      </c>
      <c r="K1251" t="str">
        <f>VLOOKUP(B1251,'Customers (2)'!$A$1:$F$2501,5,0)</f>
        <v>C</v>
      </c>
      <c r="L1251" t="str">
        <f>VLOOKUP(B1251,'Customers (2)'!$A$1:$F$2501,6,0)</f>
        <v>Young</v>
      </c>
      <c r="M1251" t="str">
        <f t="shared" si="79"/>
        <v>September</v>
      </c>
      <c r="N1251" t="str">
        <f t="shared" si="80"/>
        <v>Monday</v>
      </c>
      <c r="O1251" t="str">
        <f t="shared" si="81"/>
        <v>00:31:00</v>
      </c>
      <c r="P1251">
        <f t="shared" si="82"/>
        <v>0</v>
      </c>
      <c r="Q1251" t="str">
        <f>VLOOKUP(B1251,'Analysis 1.3'!$AA$1:$AF$1454,5,FALSE)</f>
        <v>One time</v>
      </c>
      <c r="R1251" t="str">
        <f>VLOOKUP(B1251,'Analysis 1.3'!$AA$1:$AF$1454,6,FALSE)</f>
        <v>Passive</v>
      </c>
      <c r="S1251">
        <f>VLOOKUP(B1251,'Analysis 1.3'!$AA$1:$AF$1454,4,FALSE)</f>
        <v>111.96041666666861</v>
      </c>
    </row>
    <row r="1252" spans="1:19" x14ac:dyDescent="0.3">
      <c r="A1252">
        <v>89811</v>
      </c>
      <c r="B1252">
        <v>1007</v>
      </c>
      <c r="C1252" s="1" t="s">
        <v>99</v>
      </c>
      <c r="D1252" s="2">
        <v>45137.986111111109</v>
      </c>
      <c r="E1252" t="s">
        <v>98</v>
      </c>
      <c r="F1252" t="s">
        <v>67</v>
      </c>
      <c r="G1252">
        <v>3761</v>
      </c>
      <c r="H1252" t="str">
        <f>VLOOKUP(B1252,'Customers (2)'!$A$1:$F$2501,2,0)</f>
        <v>USA</v>
      </c>
      <c r="I1252" t="str">
        <f>VLOOKUP(B1252,'Customers (2)'!$A$1:$F$2501,3,0)</f>
        <v>F</v>
      </c>
      <c r="J1252">
        <f>VLOOKUP(B1252,'Customers (2)'!$A$1:$F$2501,4,0)</f>
        <v>62</v>
      </c>
      <c r="K1252" t="str">
        <f>VLOOKUP(B1252,'Customers (2)'!$A$1:$F$2501,5,0)</f>
        <v>C</v>
      </c>
      <c r="L1252" t="str">
        <f>VLOOKUP(B1252,'Customers (2)'!$A$1:$F$2501,6,0)</f>
        <v>Senior</v>
      </c>
      <c r="M1252" t="str">
        <f t="shared" si="79"/>
        <v>July</v>
      </c>
      <c r="N1252" t="str">
        <f t="shared" si="80"/>
        <v>Sunday</v>
      </c>
      <c r="O1252" t="str">
        <f t="shared" si="81"/>
        <v>23:40:00</v>
      </c>
      <c r="P1252">
        <f t="shared" si="82"/>
        <v>23</v>
      </c>
      <c r="Q1252" t="str">
        <f>VLOOKUP(B1252,'Analysis 1.3'!$AA$1:$AF$1454,5,FALSE)</f>
        <v>Repeat</v>
      </c>
      <c r="R1252" t="str">
        <f>VLOOKUP(B1252,'Analysis 1.3'!$AA$1:$AF$1454,6,FALSE)</f>
        <v>Passive</v>
      </c>
      <c r="S1252">
        <f>VLOOKUP(B1252,'Analysis 1.3'!$AA$1:$AF$1454,4,FALSE)</f>
        <v>142.97430555555184</v>
      </c>
    </row>
    <row r="1253" spans="1:19" x14ac:dyDescent="0.3">
      <c r="A1253">
        <v>510541</v>
      </c>
      <c r="B1253">
        <v>1007</v>
      </c>
      <c r="C1253" s="1" t="s">
        <v>99</v>
      </c>
      <c r="D1253" s="2">
        <v>44988.007638888892</v>
      </c>
      <c r="E1253" t="s">
        <v>191</v>
      </c>
      <c r="F1253" t="s">
        <v>86</v>
      </c>
      <c r="G1253">
        <v>8601</v>
      </c>
      <c r="H1253" t="str">
        <f>VLOOKUP(B1253,'Customers (2)'!$A$1:$F$2501,2,0)</f>
        <v>USA</v>
      </c>
      <c r="I1253" t="str">
        <f>VLOOKUP(B1253,'Customers (2)'!$A$1:$F$2501,3,0)</f>
        <v>F</v>
      </c>
      <c r="J1253">
        <f>VLOOKUP(B1253,'Customers (2)'!$A$1:$F$2501,4,0)</f>
        <v>62</v>
      </c>
      <c r="K1253" t="str">
        <f>VLOOKUP(B1253,'Customers (2)'!$A$1:$F$2501,5,0)</f>
        <v>C</v>
      </c>
      <c r="L1253" t="str">
        <f>VLOOKUP(B1253,'Customers (2)'!$A$1:$F$2501,6,0)</f>
        <v>Senior</v>
      </c>
      <c r="M1253" t="str">
        <f t="shared" si="79"/>
        <v>March</v>
      </c>
      <c r="N1253" t="str">
        <f t="shared" si="80"/>
        <v>Friday</v>
      </c>
      <c r="O1253" t="str">
        <f t="shared" si="81"/>
        <v>00:11:00</v>
      </c>
      <c r="P1253">
        <f t="shared" si="82"/>
        <v>0</v>
      </c>
      <c r="Q1253" t="str">
        <f>VLOOKUP(B1253,'Analysis 1.3'!$AA$1:$AF$1454,5,FALSE)</f>
        <v>Repeat</v>
      </c>
      <c r="R1253" t="str">
        <f>VLOOKUP(B1253,'Analysis 1.3'!$AA$1:$AF$1454,6,FALSE)</f>
        <v>Passive</v>
      </c>
      <c r="S1253">
        <f>VLOOKUP(B1253,'Analysis 1.3'!$AA$1:$AF$1454,4,FALSE)</f>
        <v>142.97430555555184</v>
      </c>
    </row>
    <row r="1254" spans="1:19" x14ac:dyDescent="0.3">
      <c r="A1254">
        <v>812864</v>
      </c>
      <c r="B1254">
        <v>1007</v>
      </c>
      <c r="C1254" s="1" t="s">
        <v>99</v>
      </c>
      <c r="D1254" s="3">
        <v>45149.007638888892</v>
      </c>
      <c r="E1254" t="s">
        <v>98</v>
      </c>
      <c r="F1254" t="s">
        <v>55</v>
      </c>
      <c r="G1254">
        <v>9730</v>
      </c>
      <c r="H1254" t="str">
        <f>VLOOKUP(B1254,'Customers (2)'!$A$1:$F$2501,2,0)</f>
        <v>USA</v>
      </c>
      <c r="I1254" t="str">
        <f>VLOOKUP(B1254,'Customers (2)'!$A$1:$F$2501,3,0)</f>
        <v>F</v>
      </c>
      <c r="J1254">
        <f>VLOOKUP(B1254,'Customers (2)'!$A$1:$F$2501,4,0)</f>
        <v>62</v>
      </c>
      <c r="K1254" t="str">
        <f>VLOOKUP(B1254,'Customers (2)'!$A$1:$F$2501,5,0)</f>
        <v>C</v>
      </c>
      <c r="L1254" t="str">
        <f>VLOOKUP(B1254,'Customers (2)'!$A$1:$F$2501,6,0)</f>
        <v>Senior</v>
      </c>
      <c r="M1254" t="str">
        <f t="shared" si="79"/>
        <v>August</v>
      </c>
      <c r="N1254" t="str">
        <f t="shared" si="80"/>
        <v>Friday</v>
      </c>
      <c r="O1254" t="str">
        <f t="shared" si="81"/>
        <v>00:11:00</v>
      </c>
      <c r="P1254">
        <f t="shared" si="82"/>
        <v>0</v>
      </c>
      <c r="Q1254" t="str">
        <f>VLOOKUP(B1254,'Analysis 1.3'!$AA$1:$AF$1454,5,FALSE)</f>
        <v>Repeat</v>
      </c>
      <c r="R1254" t="str">
        <f>VLOOKUP(B1254,'Analysis 1.3'!$AA$1:$AF$1454,6,FALSE)</f>
        <v>Passive</v>
      </c>
      <c r="S1254">
        <f>VLOOKUP(B1254,'Analysis 1.3'!$AA$1:$AF$1454,4,FALSE)</f>
        <v>142.97430555555184</v>
      </c>
    </row>
    <row r="1255" spans="1:19" x14ac:dyDescent="0.3">
      <c r="A1255">
        <v>867382</v>
      </c>
      <c r="B1255">
        <v>1007</v>
      </c>
      <c r="C1255" s="1" t="s">
        <v>99</v>
      </c>
      <c r="D1255" s="3">
        <v>44954.024305555555</v>
      </c>
      <c r="E1255" t="s">
        <v>98</v>
      </c>
      <c r="F1255" t="s">
        <v>60</v>
      </c>
      <c r="G1255">
        <v>2855</v>
      </c>
      <c r="H1255" t="str">
        <f>VLOOKUP(B1255,'Customers (2)'!$A$1:$F$2501,2,0)</f>
        <v>USA</v>
      </c>
      <c r="I1255" t="str">
        <f>VLOOKUP(B1255,'Customers (2)'!$A$1:$F$2501,3,0)</f>
        <v>F</v>
      </c>
      <c r="J1255">
        <f>VLOOKUP(B1255,'Customers (2)'!$A$1:$F$2501,4,0)</f>
        <v>62</v>
      </c>
      <c r="K1255" t="str">
        <f>VLOOKUP(B1255,'Customers (2)'!$A$1:$F$2501,5,0)</f>
        <v>C</v>
      </c>
      <c r="L1255" t="str">
        <f>VLOOKUP(B1255,'Customers (2)'!$A$1:$F$2501,6,0)</f>
        <v>Senior</v>
      </c>
      <c r="M1255" t="str">
        <f t="shared" si="79"/>
        <v>January</v>
      </c>
      <c r="N1255" t="str">
        <f t="shared" si="80"/>
        <v>Saturday</v>
      </c>
      <c r="O1255" t="str">
        <f t="shared" si="81"/>
        <v>00:35:00</v>
      </c>
      <c r="P1255">
        <f t="shared" si="82"/>
        <v>0</v>
      </c>
      <c r="Q1255" t="str">
        <f>VLOOKUP(B1255,'Analysis 1.3'!$AA$1:$AF$1454,5,FALSE)</f>
        <v>Repeat</v>
      </c>
      <c r="R1255" t="str">
        <f>VLOOKUP(B1255,'Analysis 1.3'!$AA$1:$AF$1454,6,FALSE)</f>
        <v>Passive</v>
      </c>
      <c r="S1255">
        <f>VLOOKUP(B1255,'Analysis 1.3'!$AA$1:$AF$1454,4,FALSE)</f>
        <v>142.97430555555184</v>
      </c>
    </row>
    <row r="1256" spans="1:19" x14ac:dyDescent="0.3">
      <c r="A1256">
        <v>533763</v>
      </c>
      <c r="B1256">
        <v>1008</v>
      </c>
      <c r="C1256" s="1" t="s">
        <v>106</v>
      </c>
      <c r="D1256" s="2">
        <v>45103.020138888889</v>
      </c>
      <c r="E1256" t="s">
        <v>97</v>
      </c>
      <c r="F1256" t="s">
        <v>43</v>
      </c>
      <c r="G1256">
        <v>4873</v>
      </c>
      <c r="H1256" t="str">
        <f>VLOOKUP(B1256,'Customers (2)'!$A$1:$F$2501,2,0)</f>
        <v>Singapore</v>
      </c>
      <c r="I1256" t="str">
        <f>VLOOKUP(B1256,'Customers (2)'!$A$1:$F$2501,3,0)</f>
        <v>F</v>
      </c>
      <c r="J1256">
        <f>VLOOKUP(B1256,'Customers (2)'!$A$1:$F$2501,4,0)</f>
        <v>27</v>
      </c>
      <c r="K1256" t="str">
        <f>VLOOKUP(B1256,'Customers (2)'!$A$1:$F$2501,5,0)</f>
        <v>C</v>
      </c>
      <c r="L1256" t="str">
        <f>VLOOKUP(B1256,'Customers (2)'!$A$1:$F$2501,6,0)</f>
        <v>Young</v>
      </c>
      <c r="M1256" t="str">
        <f t="shared" si="79"/>
        <v>June</v>
      </c>
      <c r="N1256" t="str">
        <f t="shared" si="80"/>
        <v>Monday</v>
      </c>
      <c r="O1256" t="str">
        <f t="shared" si="81"/>
        <v>00:29:00</v>
      </c>
      <c r="P1256">
        <f t="shared" si="82"/>
        <v>0</v>
      </c>
      <c r="Q1256" t="str">
        <f>VLOOKUP(B1256,'Analysis 1.3'!$AA$1:$AF$1454,5,FALSE)</f>
        <v>One time</v>
      </c>
      <c r="R1256" t="str">
        <f>VLOOKUP(B1256,'Analysis 1.3'!$AA$1:$AF$1454,6,FALSE)</f>
        <v>Lost</v>
      </c>
      <c r="S1256">
        <f>VLOOKUP(B1256,'Analysis 1.3'!$AA$1:$AF$1454,4,FALSE)</f>
        <v>188.96180555555475</v>
      </c>
    </row>
    <row r="1257" spans="1:19" x14ac:dyDescent="0.3">
      <c r="A1257">
        <v>537900</v>
      </c>
      <c r="B1257">
        <v>1009</v>
      </c>
      <c r="C1257" s="1" t="s">
        <v>99</v>
      </c>
      <c r="D1257" s="2">
        <v>44936.011805555558</v>
      </c>
      <c r="E1257" t="s">
        <v>191</v>
      </c>
      <c r="F1257" t="s">
        <v>46</v>
      </c>
      <c r="G1257">
        <v>3462</v>
      </c>
      <c r="H1257" t="str">
        <f>VLOOKUP(B1257,'Customers (2)'!$A$1:$F$2501,2,0)</f>
        <v>USA</v>
      </c>
      <c r="I1257" t="str">
        <f>VLOOKUP(B1257,'Customers (2)'!$A$1:$F$2501,3,0)</f>
        <v>F</v>
      </c>
      <c r="J1257">
        <f>VLOOKUP(B1257,'Customers (2)'!$A$1:$F$2501,4,0)</f>
        <v>44</v>
      </c>
      <c r="K1257" t="str">
        <f>VLOOKUP(B1257,'Customers (2)'!$A$1:$F$2501,5,0)</f>
        <v>C</v>
      </c>
      <c r="L1257" t="str">
        <f>VLOOKUP(B1257,'Customers (2)'!$A$1:$F$2501,6,0)</f>
        <v>Middle</v>
      </c>
      <c r="M1257" t="str">
        <f t="shared" si="79"/>
        <v>January</v>
      </c>
      <c r="N1257" t="str">
        <f t="shared" si="80"/>
        <v>Tuesday</v>
      </c>
      <c r="O1257" t="str">
        <f t="shared" si="81"/>
        <v>00:17:00</v>
      </c>
      <c r="P1257">
        <f t="shared" si="82"/>
        <v>0</v>
      </c>
      <c r="Q1257" t="str">
        <f>VLOOKUP(B1257,'Analysis 1.3'!$AA$1:$AF$1454,5,FALSE)</f>
        <v>Repeat</v>
      </c>
      <c r="R1257" t="str">
        <f>VLOOKUP(B1257,'Analysis 1.3'!$AA$1:$AF$1454,6,FALSE)</f>
        <v>Lost</v>
      </c>
      <c r="S1257">
        <f>VLOOKUP(B1257,'Analysis 1.3'!$AA$1:$AF$1454,4,FALSE)</f>
        <v>284.00069444444671</v>
      </c>
    </row>
    <row r="1258" spans="1:19" x14ac:dyDescent="0.3">
      <c r="A1258">
        <v>1585425</v>
      </c>
      <c r="B1258">
        <v>1009</v>
      </c>
      <c r="C1258" s="1" t="s">
        <v>99</v>
      </c>
      <c r="D1258" s="3">
        <v>45007.981249999997</v>
      </c>
      <c r="E1258" t="s">
        <v>96</v>
      </c>
      <c r="F1258" t="s">
        <v>21</v>
      </c>
      <c r="G1258">
        <v>3322</v>
      </c>
      <c r="H1258" t="str">
        <f>VLOOKUP(B1258,'Customers (2)'!$A$1:$F$2501,2,0)</f>
        <v>USA</v>
      </c>
      <c r="I1258" t="str">
        <f>VLOOKUP(B1258,'Customers (2)'!$A$1:$F$2501,3,0)</f>
        <v>F</v>
      </c>
      <c r="J1258">
        <f>VLOOKUP(B1258,'Customers (2)'!$A$1:$F$2501,4,0)</f>
        <v>44</v>
      </c>
      <c r="K1258" t="str">
        <f>VLOOKUP(B1258,'Customers (2)'!$A$1:$F$2501,5,0)</f>
        <v>C</v>
      </c>
      <c r="L1258" t="str">
        <f>VLOOKUP(B1258,'Customers (2)'!$A$1:$F$2501,6,0)</f>
        <v>Middle</v>
      </c>
      <c r="M1258" t="str">
        <f t="shared" si="79"/>
        <v>March</v>
      </c>
      <c r="N1258" t="str">
        <f t="shared" si="80"/>
        <v>Wednesday</v>
      </c>
      <c r="O1258" t="str">
        <f t="shared" si="81"/>
        <v>23:33:00</v>
      </c>
      <c r="P1258">
        <f t="shared" si="82"/>
        <v>23</v>
      </c>
      <c r="Q1258" t="str">
        <f>VLOOKUP(B1258,'Analysis 1.3'!$AA$1:$AF$1454,5,FALSE)</f>
        <v>Repeat</v>
      </c>
      <c r="R1258" t="str">
        <f>VLOOKUP(B1258,'Analysis 1.3'!$AA$1:$AF$1454,6,FALSE)</f>
        <v>Lost</v>
      </c>
      <c r="S1258">
        <f>VLOOKUP(B1258,'Analysis 1.3'!$AA$1:$AF$1454,4,FALSE)</f>
        <v>284.00069444444671</v>
      </c>
    </row>
    <row r="1259" spans="1:19" x14ac:dyDescent="0.3">
      <c r="A1259">
        <v>573466</v>
      </c>
      <c r="B1259">
        <v>1010</v>
      </c>
      <c r="C1259" s="1" t="s">
        <v>105</v>
      </c>
      <c r="D1259" s="2">
        <v>45153.01666666667</v>
      </c>
      <c r="E1259" t="s">
        <v>98</v>
      </c>
      <c r="F1259" t="s">
        <v>43</v>
      </c>
      <c r="G1259">
        <v>8552</v>
      </c>
      <c r="H1259" t="str">
        <f>VLOOKUP(B1259,'Customers (2)'!$A$1:$F$2501,2,0)</f>
        <v>Spain</v>
      </c>
      <c r="I1259" t="str">
        <f>VLOOKUP(B1259,'Customers (2)'!$A$1:$F$2501,3,0)</f>
        <v>F</v>
      </c>
      <c r="J1259">
        <f>VLOOKUP(B1259,'Customers (2)'!$A$1:$F$2501,4,0)</f>
        <v>28</v>
      </c>
      <c r="K1259" t="str">
        <f>VLOOKUP(B1259,'Customers (2)'!$A$1:$F$2501,5,0)</f>
        <v>C</v>
      </c>
      <c r="L1259" t="str">
        <f>VLOOKUP(B1259,'Customers (2)'!$A$1:$F$2501,6,0)</f>
        <v>Young</v>
      </c>
      <c r="M1259" t="str">
        <f t="shared" si="79"/>
        <v>August</v>
      </c>
      <c r="N1259" t="str">
        <f t="shared" si="80"/>
        <v>Tuesday</v>
      </c>
      <c r="O1259" t="str">
        <f t="shared" si="81"/>
        <v>00:24:00</v>
      </c>
      <c r="P1259">
        <f t="shared" si="82"/>
        <v>0</v>
      </c>
      <c r="Q1259" t="str">
        <f>VLOOKUP(B1259,'Analysis 1.3'!$AA$1:$AF$1454,5,FALSE)</f>
        <v>Repeat</v>
      </c>
      <c r="R1259" t="str">
        <f>VLOOKUP(B1259,'Analysis 1.3'!$AA$1:$AF$1454,6,FALSE)</f>
        <v>Passive</v>
      </c>
      <c r="S1259">
        <f>VLOOKUP(B1259,'Analysis 1.3'!$AA$1:$AF$1454,4,FALSE)</f>
        <v>138.96527777777374</v>
      </c>
    </row>
    <row r="1260" spans="1:19" x14ac:dyDescent="0.3">
      <c r="A1260">
        <v>848868</v>
      </c>
      <c r="B1260">
        <v>1010</v>
      </c>
      <c r="C1260" s="1" t="s">
        <v>105</v>
      </c>
      <c r="D1260" s="3">
        <v>45132.988888888889</v>
      </c>
      <c r="E1260" t="s">
        <v>97</v>
      </c>
      <c r="F1260" t="s">
        <v>56</v>
      </c>
      <c r="G1260">
        <v>7710</v>
      </c>
      <c r="H1260" t="str">
        <f>VLOOKUP(B1260,'Customers (2)'!$A$1:$F$2501,2,0)</f>
        <v>Spain</v>
      </c>
      <c r="I1260" t="str">
        <f>VLOOKUP(B1260,'Customers (2)'!$A$1:$F$2501,3,0)</f>
        <v>F</v>
      </c>
      <c r="J1260">
        <f>VLOOKUP(B1260,'Customers (2)'!$A$1:$F$2501,4,0)</f>
        <v>28</v>
      </c>
      <c r="K1260" t="str">
        <f>VLOOKUP(B1260,'Customers (2)'!$A$1:$F$2501,5,0)</f>
        <v>C</v>
      </c>
      <c r="L1260" t="str">
        <f>VLOOKUP(B1260,'Customers (2)'!$A$1:$F$2501,6,0)</f>
        <v>Young</v>
      </c>
      <c r="M1260" t="str">
        <f t="shared" si="79"/>
        <v>July</v>
      </c>
      <c r="N1260" t="str">
        <f t="shared" si="80"/>
        <v>Tuesday</v>
      </c>
      <c r="O1260" t="str">
        <f t="shared" si="81"/>
        <v>23:44:00</v>
      </c>
      <c r="P1260">
        <f t="shared" si="82"/>
        <v>23</v>
      </c>
      <c r="Q1260" t="str">
        <f>VLOOKUP(B1260,'Analysis 1.3'!$AA$1:$AF$1454,5,FALSE)</f>
        <v>Repeat</v>
      </c>
      <c r="R1260" t="str">
        <f>VLOOKUP(B1260,'Analysis 1.3'!$AA$1:$AF$1454,6,FALSE)</f>
        <v>Passive</v>
      </c>
      <c r="S1260">
        <f>VLOOKUP(B1260,'Analysis 1.3'!$AA$1:$AF$1454,4,FALSE)</f>
        <v>138.96527777777374</v>
      </c>
    </row>
    <row r="1261" spans="1:19" x14ac:dyDescent="0.3">
      <c r="A1261">
        <v>106294</v>
      </c>
      <c r="B1261">
        <v>1011</v>
      </c>
      <c r="C1261" s="1" t="s">
        <v>100</v>
      </c>
      <c r="D1261" s="2">
        <v>45020.957638888889</v>
      </c>
      <c r="E1261" t="s">
        <v>191</v>
      </c>
      <c r="F1261" t="s">
        <v>71</v>
      </c>
      <c r="G1261">
        <v>4430</v>
      </c>
      <c r="H1261" t="str">
        <f>VLOOKUP(B1261,'Customers (2)'!$A$1:$F$2501,2,0)</f>
        <v>France</v>
      </c>
      <c r="I1261" t="str">
        <f>VLOOKUP(B1261,'Customers (2)'!$A$1:$F$2501,3,0)</f>
        <v>M</v>
      </c>
      <c r="J1261">
        <f>VLOOKUP(B1261,'Customers (2)'!$A$1:$F$2501,4,0)</f>
        <v>20</v>
      </c>
      <c r="K1261" t="str">
        <f>VLOOKUP(B1261,'Customers (2)'!$A$1:$F$2501,5,0)</f>
        <v>C</v>
      </c>
      <c r="L1261" t="str">
        <f>VLOOKUP(B1261,'Customers (2)'!$A$1:$F$2501,6,0)</f>
        <v>Young</v>
      </c>
      <c r="M1261" t="str">
        <f t="shared" si="79"/>
        <v>April</v>
      </c>
      <c r="N1261" t="str">
        <f t="shared" si="80"/>
        <v>Tuesday</v>
      </c>
      <c r="O1261" t="str">
        <f t="shared" si="81"/>
        <v>22:59:00</v>
      </c>
      <c r="P1261">
        <f t="shared" si="82"/>
        <v>22</v>
      </c>
      <c r="Q1261" t="str">
        <f>VLOOKUP(B1261,'Analysis 1.3'!$AA$1:$AF$1454,5,FALSE)</f>
        <v>Repeat</v>
      </c>
      <c r="R1261" t="str">
        <f>VLOOKUP(B1261,'Analysis 1.3'!$AA$1:$AF$1454,6,FALSE)</f>
        <v>Passive</v>
      </c>
      <c r="S1261">
        <f>VLOOKUP(B1261,'Analysis 1.3'!$AA$1:$AF$1454,4,FALSE)</f>
        <v>129.96944444444671</v>
      </c>
    </row>
    <row r="1262" spans="1:19" x14ac:dyDescent="0.3">
      <c r="A1262">
        <v>1336024</v>
      </c>
      <c r="B1262">
        <v>1011</v>
      </c>
      <c r="C1262" s="1" t="s">
        <v>100</v>
      </c>
      <c r="D1262" s="3">
        <v>45162.012499999997</v>
      </c>
      <c r="E1262" t="s">
        <v>96</v>
      </c>
      <c r="F1262" t="s">
        <v>89</v>
      </c>
      <c r="G1262">
        <v>8888</v>
      </c>
      <c r="H1262" t="str">
        <f>VLOOKUP(B1262,'Customers (2)'!$A$1:$F$2501,2,0)</f>
        <v>France</v>
      </c>
      <c r="I1262" t="str">
        <f>VLOOKUP(B1262,'Customers (2)'!$A$1:$F$2501,3,0)</f>
        <v>M</v>
      </c>
      <c r="J1262">
        <f>VLOOKUP(B1262,'Customers (2)'!$A$1:$F$2501,4,0)</f>
        <v>20</v>
      </c>
      <c r="K1262" t="str">
        <f>VLOOKUP(B1262,'Customers (2)'!$A$1:$F$2501,5,0)</f>
        <v>C</v>
      </c>
      <c r="L1262" t="str">
        <f>VLOOKUP(B1262,'Customers (2)'!$A$1:$F$2501,6,0)</f>
        <v>Young</v>
      </c>
      <c r="M1262" t="str">
        <f t="shared" si="79"/>
        <v>August</v>
      </c>
      <c r="N1262" t="str">
        <f t="shared" si="80"/>
        <v>Thursday</v>
      </c>
      <c r="O1262" t="str">
        <f t="shared" si="81"/>
        <v>00:18:00</v>
      </c>
      <c r="P1262">
        <f t="shared" si="82"/>
        <v>0</v>
      </c>
      <c r="Q1262" t="str">
        <f>VLOOKUP(B1262,'Analysis 1.3'!$AA$1:$AF$1454,5,FALSE)</f>
        <v>Repeat</v>
      </c>
      <c r="R1262" t="str">
        <f>VLOOKUP(B1262,'Analysis 1.3'!$AA$1:$AF$1454,6,FALSE)</f>
        <v>Passive</v>
      </c>
      <c r="S1262">
        <f>VLOOKUP(B1262,'Analysis 1.3'!$AA$1:$AF$1454,4,FALSE)</f>
        <v>129.96944444444671</v>
      </c>
    </row>
    <row r="1263" spans="1:19" x14ac:dyDescent="0.3">
      <c r="A1263">
        <v>70005</v>
      </c>
      <c r="B1263">
        <v>1014</v>
      </c>
      <c r="C1263" s="1" t="s">
        <v>113</v>
      </c>
      <c r="D1263" s="2">
        <v>45086.003472222219</v>
      </c>
      <c r="E1263" t="s">
        <v>97</v>
      </c>
      <c r="F1263" t="s">
        <v>27</v>
      </c>
      <c r="G1263">
        <v>3582</v>
      </c>
      <c r="H1263" t="str">
        <f>VLOOKUP(B1263,'Customers (2)'!$A$1:$F$2501,2,0)</f>
        <v>India</v>
      </c>
      <c r="I1263" t="str">
        <f>VLOOKUP(B1263,'Customers (2)'!$A$1:$F$2501,3,0)</f>
        <v>F</v>
      </c>
      <c r="J1263">
        <f>VLOOKUP(B1263,'Customers (2)'!$A$1:$F$2501,4,0)</f>
        <v>69</v>
      </c>
      <c r="K1263" t="str">
        <f>VLOOKUP(B1263,'Customers (2)'!$A$1:$F$2501,5,0)</f>
        <v>C</v>
      </c>
      <c r="L1263" t="str">
        <f>VLOOKUP(B1263,'Customers (2)'!$A$1:$F$2501,6,0)</f>
        <v>Senior</v>
      </c>
      <c r="M1263" t="str">
        <f t="shared" si="79"/>
        <v>June</v>
      </c>
      <c r="N1263" t="str">
        <f t="shared" si="80"/>
        <v>Friday</v>
      </c>
      <c r="O1263" t="str">
        <f t="shared" si="81"/>
        <v>00:05:00</v>
      </c>
      <c r="P1263">
        <f t="shared" si="82"/>
        <v>0</v>
      </c>
      <c r="Q1263" t="str">
        <f>VLOOKUP(B1263,'Analysis 1.3'!$AA$1:$AF$1454,5,FALSE)</f>
        <v>Repeat</v>
      </c>
      <c r="R1263" t="str">
        <f>VLOOKUP(B1263,'Analysis 1.3'!$AA$1:$AF$1454,6,FALSE)</f>
        <v>Lost</v>
      </c>
      <c r="S1263">
        <f>VLOOKUP(B1263,'Analysis 1.3'!$AA$1:$AF$1454,4,FALSE)</f>
        <v>205.97847222222481</v>
      </c>
    </row>
    <row r="1264" spans="1:19" x14ac:dyDescent="0.3">
      <c r="A1264">
        <v>354439</v>
      </c>
      <c r="B1264">
        <v>1014</v>
      </c>
      <c r="C1264" s="1" t="s">
        <v>113</v>
      </c>
      <c r="D1264" s="2">
        <v>44930.020138888889</v>
      </c>
      <c r="E1264" t="s">
        <v>96</v>
      </c>
      <c r="F1264" t="s">
        <v>88</v>
      </c>
      <c r="G1264">
        <v>2885</v>
      </c>
      <c r="H1264" t="str">
        <f>VLOOKUP(B1264,'Customers (2)'!$A$1:$F$2501,2,0)</f>
        <v>India</v>
      </c>
      <c r="I1264" t="str">
        <f>VLOOKUP(B1264,'Customers (2)'!$A$1:$F$2501,3,0)</f>
        <v>F</v>
      </c>
      <c r="J1264">
        <f>VLOOKUP(B1264,'Customers (2)'!$A$1:$F$2501,4,0)</f>
        <v>69</v>
      </c>
      <c r="K1264" t="str">
        <f>VLOOKUP(B1264,'Customers (2)'!$A$1:$F$2501,5,0)</f>
        <v>C</v>
      </c>
      <c r="L1264" t="str">
        <f>VLOOKUP(B1264,'Customers (2)'!$A$1:$F$2501,6,0)</f>
        <v>Senior</v>
      </c>
      <c r="M1264" t="str">
        <f t="shared" si="79"/>
        <v>January</v>
      </c>
      <c r="N1264" t="str">
        <f t="shared" si="80"/>
        <v>Wednesday</v>
      </c>
      <c r="O1264" t="str">
        <f t="shared" si="81"/>
        <v>00:29:00</v>
      </c>
      <c r="P1264">
        <f t="shared" si="82"/>
        <v>0</v>
      </c>
      <c r="Q1264" t="str">
        <f>VLOOKUP(B1264,'Analysis 1.3'!$AA$1:$AF$1454,5,FALSE)</f>
        <v>Repeat</v>
      </c>
      <c r="R1264" t="str">
        <f>VLOOKUP(B1264,'Analysis 1.3'!$AA$1:$AF$1454,6,FALSE)</f>
        <v>Lost</v>
      </c>
      <c r="S1264">
        <f>VLOOKUP(B1264,'Analysis 1.3'!$AA$1:$AF$1454,4,FALSE)</f>
        <v>205.97847222222481</v>
      </c>
    </row>
    <row r="1265" spans="1:19" x14ac:dyDescent="0.3">
      <c r="A1265">
        <v>152762</v>
      </c>
      <c r="B1265">
        <v>1015</v>
      </c>
      <c r="C1265" s="1" t="s">
        <v>107</v>
      </c>
      <c r="D1265" s="2">
        <v>45097.945138888892</v>
      </c>
      <c r="E1265" t="s">
        <v>98</v>
      </c>
      <c r="F1265" t="s">
        <v>42</v>
      </c>
      <c r="G1265">
        <v>9099</v>
      </c>
      <c r="H1265" t="str">
        <f>VLOOKUP(B1265,'Customers (2)'!$A$1:$F$2501,2,0)</f>
        <v>Italy</v>
      </c>
      <c r="I1265" t="str">
        <f>VLOOKUP(B1265,'Customers (2)'!$A$1:$F$2501,3,0)</f>
        <v>F</v>
      </c>
      <c r="J1265">
        <f>VLOOKUP(B1265,'Customers (2)'!$A$1:$F$2501,4,0)</f>
        <v>50</v>
      </c>
      <c r="K1265" t="str">
        <f>VLOOKUP(B1265,'Customers (2)'!$A$1:$F$2501,5,0)</f>
        <v>C</v>
      </c>
      <c r="L1265" t="str">
        <f>VLOOKUP(B1265,'Customers (2)'!$A$1:$F$2501,6,0)</f>
        <v>Middle</v>
      </c>
      <c r="M1265" t="str">
        <f t="shared" si="79"/>
        <v>June</v>
      </c>
      <c r="N1265" t="str">
        <f t="shared" si="80"/>
        <v>Tuesday</v>
      </c>
      <c r="O1265" t="str">
        <f t="shared" si="81"/>
        <v>22:41:00</v>
      </c>
      <c r="P1265">
        <f t="shared" si="82"/>
        <v>22</v>
      </c>
      <c r="Q1265" t="str">
        <f>VLOOKUP(B1265,'Analysis 1.3'!$AA$1:$AF$1454,5,FALSE)</f>
        <v>Repeat</v>
      </c>
      <c r="R1265" t="str">
        <f>VLOOKUP(B1265,'Analysis 1.3'!$AA$1:$AF$1454,6,FALSE)</f>
        <v>Recent</v>
      </c>
      <c r="S1265">
        <f>VLOOKUP(B1265,'Analysis 1.3'!$AA$1:$AF$1454,4,FALSE)</f>
        <v>54.977777777778101</v>
      </c>
    </row>
    <row r="1266" spans="1:19" x14ac:dyDescent="0.3">
      <c r="A1266">
        <v>1284756</v>
      </c>
      <c r="B1266">
        <v>1015</v>
      </c>
      <c r="C1266" s="1" t="s">
        <v>107</v>
      </c>
      <c r="D1266" s="3">
        <v>45237.004166666666</v>
      </c>
      <c r="E1266" t="s">
        <v>97</v>
      </c>
      <c r="F1266" t="s">
        <v>5</v>
      </c>
      <c r="G1266">
        <v>8923</v>
      </c>
      <c r="H1266" t="str">
        <f>VLOOKUP(B1266,'Customers (2)'!$A$1:$F$2501,2,0)</f>
        <v>Italy</v>
      </c>
      <c r="I1266" t="str">
        <f>VLOOKUP(B1266,'Customers (2)'!$A$1:$F$2501,3,0)</f>
        <v>F</v>
      </c>
      <c r="J1266">
        <f>VLOOKUP(B1266,'Customers (2)'!$A$1:$F$2501,4,0)</f>
        <v>50</v>
      </c>
      <c r="K1266" t="str">
        <f>VLOOKUP(B1266,'Customers (2)'!$A$1:$F$2501,5,0)</f>
        <v>C</v>
      </c>
      <c r="L1266" t="str">
        <f>VLOOKUP(B1266,'Customers (2)'!$A$1:$F$2501,6,0)</f>
        <v>Middle</v>
      </c>
      <c r="M1266" t="str">
        <f t="shared" si="79"/>
        <v>November</v>
      </c>
      <c r="N1266" t="str">
        <f t="shared" si="80"/>
        <v>Tuesday</v>
      </c>
      <c r="O1266" t="str">
        <f t="shared" si="81"/>
        <v>00:06:00</v>
      </c>
      <c r="P1266">
        <f t="shared" si="82"/>
        <v>0</v>
      </c>
      <c r="Q1266" t="str">
        <f>VLOOKUP(B1266,'Analysis 1.3'!$AA$1:$AF$1454,5,FALSE)</f>
        <v>Repeat</v>
      </c>
      <c r="R1266" t="str">
        <f>VLOOKUP(B1266,'Analysis 1.3'!$AA$1:$AF$1454,6,FALSE)</f>
        <v>Recent</v>
      </c>
      <c r="S1266">
        <f>VLOOKUP(B1266,'Analysis 1.3'!$AA$1:$AF$1454,4,FALSE)</f>
        <v>54.977777777778101</v>
      </c>
    </row>
    <row r="1267" spans="1:19" x14ac:dyDescent="0.3">
      <c r="A1267">
        <v>10508</v>
      </c>
      <c r="B1267">
        <v>1016</v>
      </c>
      <c r="C1267" s="1" t="s">
        <v>113</v>
      </c>
      <c r="D1267" s="2">
        <v>45162.967361111114</v>
      </c>
      <c r="E1267" t="s">
        <v>191</v>
      </c>
      <c r="F1267" t="s">
        <v>19</v>
      </c>
      <c r="G1267">
        <v>4247</v>
      </c>
      <c r="H1267" t="str">
        <f>VLOOKUP(B1267,'Customers (2)'!$A$1:$F$2501,2,0)</f>
        <v>India</v>
      </c>
      <c r="I1267" t="str">
        <f>VLOOKUP(B1267,'Customers (2)'!$A$1:$F$2501,3,0)</f>
        <v>F</v>
      </c>
      <c r="J1267">
        <f>VLOOKUP(B1267,'Customers (2)'!$A$1:$F$2501,4,0)</f>
        <v>23</v>
      </c>
      <c r="K1267" t="str">
        <f>VLOOKUP(B1267,'Customers (2)'!$A$1:$F$2501,5,0)</f>
        <v>C</v>
      </c>
      <c r="L1267" t="str">
        <f>VLOOKUP(B1267,'Customers (2)'!$A$1:$F$2501,6,0)</f>
        <v>Young</v>
      </c>
      <c r="M1267" t="str">
        <f t="shared" si="79"/>
        <v>August</v>
      </c>
      <c r="N1267" t="str">
        <f t="shared" si="80"/>
        <v>Thursday</v>
      </c>
      <c r="O1267" t="str">
        <f t="shared" si="81"/>
        <v>23:13:00</v>
      </c>
      <c r="P1267">
        <f t="shared" si="82"/>
        <v>23</v>
      </c>
      <c r="Q1267" t="str">
        <f>VLOOKUP(B1267,'Analysis 1.3'!$AA$1:$AF$1454,5,FALSE)</f>
        <v>One time</v>
      </c>
      <c r="R1267" t="str">
        <f>VLOOKUP(B1267,'Analysis 1.3'!$AA$1:$AF$1454,6,FALSE)</f>
        <v>Passive</v>
      </c>
      <c r="S1267">
        <f>VLOOKUP(B1267,'Analysis 1.3'!$AA$1:$AF$1454,4,FALSE)</f>
        <v>129.01458333332994</v>
      </c>
    </row>
    <row r="1268" spans="1:19" x14ac:dyDescent="0.3">
      <c r="A1268">
        <v>23598</v>
      </c>
      <c r="B1268">
        <v>1017</v>
      </c>
      <c r="C1268" s="1" t="s">
        <v>113</v>
      </c>
      <c r="D1268" s="2">
        <v>45209.036111111112</v>
      </c>
      <c r="E1268" t="s">
        <v>97</v>
      </c>
      <c r="F1268" t="s">
        <v>34</v>
      </c>
      <c r="G1268">
        <v>3015</v>
      </c>
      <c r="H1268" t="str">
        <f>VLOOKUP(B1268,'Customers (2)'!$A$1:$F$2501,2,0)</f>
        <v>India</v>
      </c>
      <c r="I1268" t="str">
        <f>VLOOKUP(B1268,'Customers (2)'!$A$1:$F$2501,3,0)</f>
        <v>M</v>
      </c>
      <c r="J1268">
        <f>VLOOKUP(B1268,'Customers (2)'!$A$1:$F$2501,4,0)</f>
        <v>38</v>
      </c>
      <c r="K1268" t="str">
        <f>VLOOKUP(B1268,'Customers (2)'!$A$1:$F$2501,5,0)</f>
        <v>C</v>
      </c>
      <c r="L1268" t="str">
        <f>VLOOKUP(B1268,'Customers (2)'!$A$1:$F$2501,6,0)</f>
        <v>Middle</v>
      </c>
      <c r="M1268" t="str">
        <f t="shared" si="79"/>
        <v>October</v>
      </c>
      <c r="N1268" t="str">
        <f t="shared" si="80"/>
        <v>Tuesday</v>
      </c>
      <c r="O1268" t="str">
        <f t="shared" si="81"/>
        <v>00:52:00</v>
      </c>
      <c r="P1268">
        <f t="shared" si="82"/>
        <v>0</v>
      </c>
      <c r="Q1268" t="str">
        <f>VLOOKUP(B1268,'Analysis 1.3'!$AA$1:$AF$1454,5,FALSE)</f>
        <v>Repeat</v>
      </c>
      <c r="R1268" t="str">
        <f>VLOOKUP(B1268,'Analysis 1.3'!$AA$1:$AF$1454,6,FALSE)</f>
        <v>Passive</v>
      </c>
      <c r="S1268">
        <f>VLOOKUP(B1268,'Analysis 1.3'!$AA$1:$AF$1454,4,FALSE)</f>
        <v>82.945833333331393</v>
      </c>
    </row>
    <row r="1269" spans="1:19" x14ac:dyDescent="0.3">
      <c r="A1269">
        <v>1366911</v>
      </c>
      <c r="B1269">
        <v>1017</v>
      </c>
      <c r="C1269" s="1" t="s">
        <v>113</v>
      </c>
      <c r="D1269" s="3">
        <v>45168.986111111109</v>
      </c>
      <c r="E1269" t="s">
        <v>96</v>
      </c>
      <c r="F1269" t="s">
        <v>78</v>
      </c>
      <c r="G1269">
        <v>1302</v>
      </c>
      <c r="H1269" t="str">
        <f>VLOOKUP(B1269,'Customers (2)'!$A$1:$F$2501,2,0)</f>
        <v>India</v>
      </c>
      <c r="I1269" t="str">
        <f>VLOOKUP(B1269,'Customers (2)'!$A$1:$F$2501,3,0)</f>
        <v>M</v>
      </c>
      <c r="J1269">
        <f>VLOOKUP(B1269,'Customers (2)'!$A$1:$F$2501,4,0)</f>
        <v>38</v>
      </c>
      <c r="K1269" t="str">
        <f>VLOOKUP(B1269,'Customers (2)'!$A$1:$F$2501,5,0)</f>
        <v>C</v>
      </c>
      <c r="L1269" t="str">
        <f>VLOOKUP(B1269,'Customers (2)'!$A$1:$F$2501,6,0)</f>
        <v>Middle</v>
      </c>
      <c r="M1269" t="str">
        <f t="shared" si="79"/>
        <v>August</v>
      </c>
      <c r="N1269" t="str">
        <f t="shared" si="80"/>
        <v>Wednesday</v>
      </c>
      <c r="O1269" t="str">
        <f t="shared" si="81"/>
        <v>23:40:00</v>
      </c>
      <c r="P1269">
        <f t="shared" si="82"/>
        <v>23</v>
      </c>
      <c r="Q1269" t="str">
        <f>VLOOKUP(B1269,'Analysis 1.3'!$AA$1:$AF$1454,5,FALSE)</f>
        <v>Repeat</v>
      </c>
      <c r="R1269" t="str">
        <f>VLOOKUP(B1269,'Analysis 1.3'!$AA$1:$AF$1454,6,FALSE)</f>
        <v>Passive</v>
      </c>
      <c r="S1269">
        <f>VLOOKUP(B1269,'Analysis 1.3'!$AA$1:$AF$1454,4,FALSE)</f>
        <v>82.945833333331393</v>
      </c>
    </row>
    <row r="1270" spans="1:19" x14ac:dyDescent="0.3">
      <c r="A1270">
        <v>1064762</v>
      </c>
      <c r="B1270">
        <v>1018</v>
      </c>
      <c r="C1270" s="1" t="s">
        <v>100</v>
      </c>
      <c r="D1270" s="3">
        <v>45224.036805555559</v>
      </c>
      <c r="E1270" t="s">
        <v>191</v>
      </c>
      <c r="F1270" t="s">
        <v>28</v>
      </c>
      <c r="G1270">
        <v>1726</v>
      </c>
      <c r="H1270" t="str">
        <f>VLOOKUP(B1270,'Customers (2)'!$A$1:$F$2501,2,0)</f>
        <v>France</v>
      </c>
      <c r="I1270" t="str">
        <f>VLOOKUP(B1270,'Customers (2)'!$A$1:$F$2501,3,0)</f>
        <v>F</v>
      </c>
      <c r="J1270">
        <f>VLOOKUP(B1270,'Customers (2)'!$A$1:$F$2501,4,0)</f>
        <v>52</v>
      </c>
      <c r="K1270" t="str">
        <f>VLOOKUP(B1270,'Customers (2)'!$A$1:$F$2501,5,0)</f>
        <v>C</v>
      </c>
      <c r="L1270" t="str">
        <f>VLOOKUP(B1270,'Customers (2)'!$A$1:$F$2501,6,0)</f>
        <v>Middle</v>
      </c>
      <c r="M1270" t="str">
        <f t="shared" si="79"/>
        <v>October</v>
      </c>
      <c r="N1270" t="str">
        <f t="shared" si="80"/>
        <v>Wednesday</v>
      </c>
      <c r="O1270" t="str">
        <f t="shared" si="81"/>
        <v>00:53:00</v>
      </c>
      <c r="P1270">
        <f t="shared" si="82"/>
        <v>0</v>
      </c>
      <c r="Q1270" t="str">
        <f>VLOOKUP(B1270,'Analysis 1.3'!$AA$1:$AF$1454,5,FALSE)</f>
        <v>Repeat</v>
      </c>
      <c r="R1270" t="str">
        <f>VLOOKUP(B1270,'Analysis 1.3'!$AA$1:$AF$1454,6,FALSE)</f>
        <v>Recent</v>
      </c>
      <c r="S1270">
        <f>VLOOKUP(B1270,'Analysis 1.3'!$AA$1:$AF$1454,4,FALSE)</f>
        <v>67.945138888884685</v>
      </c>
    </row>
    <row r="1271" spans="1:19" x14ac:dyDescent="0.3">
      <c r="A1271">
        <v>1141931</v>
      </c>
      <c r="B1271">
        <v>1018</v>
      </c>
      <c r="C1271" s="1" t="s">
        <v>100</v>
      </c>
      <c r="D1271" s="3">
        <v>45109.950694444444</v>
      </c>
      <c r="E1271" t="s">
        <v>98</v>
      </c>
      <c r="F1271" t="s">
        <v>66</v>
      </c>
      <c r="G1271">
        <v>9219</v>
      </c>
      <c r="H1271" t="str">
        <f>VLOOKUP(B1271,'Customers (2)'!$A$1:$F$2501,2,0)</f>
        <v>France</v>
      </c>
      <c r="I1271" t="str">
        <f>VLOOKUP(B1271,'Customers (2)'!$A$1:$F$2501,3,0)</f>
        <v>F</v>
      </c>
      <c r="J1271">
        <f>VLOOKUP(B1271,'Customers (2)'!$A$1:$F$2501,4,0)</f>
        <v>52</v>
      </c>
      <c r="K1271" t="str">
        <f>VLOOKUP(B1271,'Customers (2)'!$A$1:$F$2501,5,0)</f>
        <v>C</v>
      </c>
      <c r="L1271" t="str">
        <f>VLOOKUP(B1271,'Customers (2)'!$A$1:$F$2501,6,0)</f>
        <v>Middle</v>
      </c>
      <c r="M1271" t="str">
        <f t="shared" si="79"/>
        <v>July</v>
      </c>
      <c r="N1271" t="str">
        <f t="shared" si="80"/>
        <v>Sunday</v>
      </c>
      <c r="O1271" t="str">
        <f t="shared" si="81"/>
        <v>22:49:00</v>
      </c>
      <c r="P1271">
        <f t="shared" si="82"/>
        <v>22</v>
      </c>
      <c r="Q1271" t="str">
        <f>VLOOKUP(B1271,'Analysis 1.3'!$AA$1:$AF$1454,5,FALSE)</f>
        <v>Repeat</v>
      </c>
      <c r="R1271" t="str">
        <f>VLOOKUP(B1271,'Analysis 1.3'!$AA$1:$AF$1454,6,FALSE)</f>
        <v>Recent</v>
      </c>
      <c r="S1271">
        <f>VLOOKUP(B1271,'Analysis 1.3'!$AA$1:$AF$1454,4,FALSE)</f>
        <v>67.945138888884685</v>
      </c>
    </row>
    <row r="1272" spans="1:19" x14ac:dyDescent="0.3">
      <c r="A1272">
        <v>532196</v>
      </c>
      <c r="B1272">
        <v>1019</v>
      </c>
      <c r="C1272" s="1" t="s">
        <v>107</v>
      </c>
      <c r="D1272" s="2">
        <v>45207.033333333333</v>
      </c>
      <c r="E1272" t="s">
        <v>96</v>
      </c>
      <c r="F1272" t="s">
        <v>69</v>
      </c>
      <c r="G1272">
        <v>3019</v>
      </c>
      <c r="H1272" t="str">
        <f>VLOOKUP(B1272,'Customers (2)'!$A$1:$F$2501,2,0)</f>
        <v>Italy</v>
      </c>
      <c r="I1272" t="str">
        <f>VLOOKUP(B1272,'Customers (2)'!$A$1:$F$2501,3,0)</f>
        <v>F</v>
      </c>
      <c r="J1272">
        <f>VLOOKUP(B1272,'Customers (2)'!$A$1:$F$2501,4,0)</f>
        <v>64</v>
      </c>
      <c r="K1272" t="str">
        <f>VLOOKUP(B1272,'Customers (2)'!$A$1:$F$2501,5,0)</f>
        <v>C</v>
      </c>
      <c r="L1272" t="str">
        <f>VLOOKUP(B1272,'Customers (2)'!$A$1:$F$2501,6,0)</f>
        <v>Senior</v>
      </c>
      <c r="M1272" t="str">
        <f t="shared" si="79"/>
        <v>October</v>
      </c>
      <c r="N1272" t="str">
        <f t="shared" si="80"/>
        <v>Sunday</v>
      </c>
      <c r="O1272" t="str">
        <f t="shared" si="81"/>
        <v>00:48:00</v>
      </c>
      <c r="P1272">
        <f t="shared" si="82"/>
        <v>0</v>
      </c>
      <c r="Q1272" t="str">
        <f>VLOOKUP(B1272,'Analysis 1.3'!$AA$1:$AF$1454,5,FALSE)</f>
        <v>One time</v>
      </c>
      <c r="R1272" t="str">
        <f>VLOOKUP(B1272,'Analysis 1.3'!$AA$1:$AF$1454,6,FALSE)</f>
        <v>Passive</v>
      </c>
      <c r="S1272">
        <f>VLOOKUP(B1272,'Analysis 1.3'!$AA$1:$AF$1454,4,FALSE)</f>
        <v>84.948611111110949</v>
      </c>
    </row>
    <row r="1273" spans="1:19" x14ac:dyDescent="0.3">
      <c r="A1273">
        <v>746275</v>
      </c>
      <c r="B1273">
        <v>1020</v>
      </c>
      <c r="C1273" s="1" t="s">
        <v>101</v>
      </c>
      <c r="D1273" s="3">
        <v>45059.054861111108</v>
      </c>
      <c r="E1273" t="s">
        <v>97</v>
      </c>
      <c r="F1273" t="s">
        <v>27</v>
      </c>
      <c r="G1273">
        <v>3551</v>
      </c>
      <c r="H1273" t="str">
        <f>VLOOKUP(B1273,'Customers (2)'!$A$1:$F$2501,2,0)</f>
        <v>Australia</v>
      </c>
      <c r="I1273" t="str">
        <f>VLOOKUP(B1273,'Customers (2)'!$A$1:$F$2501,3,0)</f>
        <v>F</v>
      </c>
      <c r="J1273">
        <f>VLOOKUP(B1273,'Customers (2)'!$A$1:$F$2501,4,0)</f>
        <v>86</v>
      </c>
      <c r="K1273" t="str">
        <f>VLOOKUP(B1273,'Customers (2)'!$A$1:$F$2501,5,0)</f>
        <v>C</v>
      </c>
      <c r="L1273" t="str">
        <f>VLOOKUP(B1273,'Customers (2)'!$A$1:$F$2501,6,0)</f>
        <v>Senior</v>
      </c>
      <c r="M1273" t="str">
        <f t="shared" si="79"/>
        <v>May</v>
      </c>
      <c r="N1273" t="str">
        <f t="shared" si="80"/>
        <v>Saturday</v>
      </c>
      <c r="O1273" t="str">
        <f t="shared" si="81"/>
        <v>01:19:00</v>
      </c>
      <c r="P1273">
        <f t="shared" si="82"/>
        <v>1</v>
      </c>
      <c r="Q1273" t="str">
        <f>VLOOKUP(B1273,'Analysis 1.3'!$AA$1:$AF$1454,5,FALSE)</f>
        <v>One time</v>
      </c>
      <c r="R1273" t="str">
        <f>VLOOKUP(B1273,'Analysis 1.3'!$AA$1:$AF$1454,6,FALSE)</f>
        <v>Lost</v>
      </c>
      <c r="S1273">
        <f>VLOOKUP(B1273,'Analysis 1.3'!$AA$1:$AF$1454,4,FALSE)</f>
        <v>232.92708333333576</v>
      </c>
    </row>
    <row r="1274" spans="1:19" x14ac:dyDescent="0.3">
      <c r="A1274">
        <v>178761</v>
      </c>
      <c r="B1274">
        <v>1021</v>
      </c>
      <c r="C1274" s="1" t="s">
        <v>106</v>
      </c>
      <c r="D1274" s="2">
        <v>44982.941666666666</v>
      </c>
      <c r="E1274" t="s">
        <v>98</v>
      </c>
      <c r="F1274" t="s">
        <v>9</v>
      </c>
      <c r="G1274">
        <v>2487</v>
      </c>
      <c r="H1274" t="str">
        <f>VLOOKUP(B1274,'Customers (2)'!$A$1:$F$2501,2,0)</f>
        <v>Singapore</v>
      </c>
      <c r="I1274" t="str">
        <f>VLOOKUP(B1274,'Customers (2)'!$A$1:$F$2501,3,0)</f>
        <v>M</v>
      </c>
      <c r="J1274">
        <f>VLOOKUP(B1274,'Customers (2)'!$A$1:$F$2501,4,0)</f>
        <v>49</v>
      </c>
      <c r="K1274" t="str">
        <f>VLOOKUP(B1274,'Customers (2)'!$A$1:$F$2501,5,0)</f>
        <v>C</v>
      </c>
      <c r="L1274" t="str">
        <f>VLOOKUP(B1274,'Customers (2)'!$A$1:$F$2501,6,0)</f>
        <v>Middle</v>
      </c>
      <c r="M1274" t="str">
        <f t="shared" si="79"/>
        <v>February</v>
      </c>
      <c r="N1274" t="str">
        <f t="shared" si="80"/>
        <v>Saturday</v>
      </c>
      <c r="O1274" t="str">
        <f t="shared" si="81"/>
        <v>22:36:00</v>
      </c>
      <c r="P1274">
        <f t="shared" si="82"/>
        <v>22</v>
      </c>
      <c r="Q1274" t="str">
        <f>VLOOKUP(B1274,'Analysis 1.3'!$AA$1:$AF$1454,5,FALSE)</f>
        <v>One time</v>
      </c>
      <c r="R1274" t="str">
        <f>VLOOKUP(B1274,'Analysis 1.3'!$AA$1:$AF$1454,6,FALSE)</f>
        <v>Lost</v>
      </c>
      <c r="S1274">
        <f>VLOOKUP(B1274,'Analysis 1.3'!$AA$1:$AF$1454,4,FALSE)</f>
        <v>309.0402777777781</v>
      </c>
    </row>
    <row r="1275" spans="1:19" x14ac:dyDescent="0.3">
      <c r="A1275">
        <v>1665582</v>
      </c>
      <c r="B1275">
        <v>1022</v>
      </c>
      <c r="C1275" s="1" t="s">
        <v>113</v>
      </c>
      <c r="D1275" s="3">
        <v>45101.011111111111</v>
      </c>
      <c r="E1275" t="s">
        <v>96</v>
      </c>
      <c r="F1275" t="s">
        <v>80</v>
      </c>
      <c r="G1275">
        <v>7517</v>
      </c>
      <c r="H1275" t="str">
        <f>VLOOKUP(B1275,'Customers (2)'!$A$1:$F$2501,2,0)</f>
        <v>India</v>
      </c>
      <c r="I1275" t="str">
        <f>VLOOKUP(B1275,'Customers (2)'!$A$1:$F$2501,3,0)</f>
        <v>F</v>
      </c>
      <c r="J1275">
        <f>VLOOKUP(B1275,'Customers (2)'!$A$1:$F$2501,4,0)</f>
        <v>60</v>
      </c>
      <c r="K1275" t="str">
        <f>VLOOKUP(B1275,'Customers (2)'!$A$1:$F$2501,5,0)</f>
        <v>C</v>
      </c>
      <c r="L1275" t="str">
        <f>VLOOKUP(B1275,'Customers (2)'!$A$1:$F$2501,6,0)</f>
        <v>Senior</v>
      </c>
      <c r="M1275" t="str">
        <f t="shared" si="79"/>
        <v>June</v>
      </c>
      <c r="N1275" t="str">
        <f t="shared" si="80"/>
        <v>Saturday</v>
      </c>
      <c r="O1275" t="str">
        <f t="shared" si="81"/>
        <v>00:16:00</v>
      </c>
      <c r="P1275">
        <f t="shared" si="82"/>
        <v>0</v>
      </c>
      <c r="Q1275" t="str">
        <f>VLOOKUP(B1275,'Analysis 1.3'!$AA$1:$AF$1454,5,FALSE)</f>
        <v>One time</v>
      </c>
      <c r="R1275" t="str">
        <f>VLOOKUP(B1275,'Analysis 1.3'!$AA$1:$AF$1454,6,FALSE)</f>
        <v>Lost</v>
      </c>
      <c r="S1275">
        <f>VLOOKUP(B1275,'Analysis 1.3'!$AA$1:$AF$1454,4,FALSE)</f>
        <v>190.97083333333285</v>
      </c>
    </row>
    <row r="1276" spans="1:19" x14ac:dyDescent="0.3">
      <c r="A1276">
        <v>883461</v>
      </c>
      <c r="B1276">
        <v>1023</v>
      </c>
      <c r="C1276" s="1" t="s">
        <v>109</v>
      </c>
      <c r="D1276" s="3">
        <v>45235.961805555555</v>
      </c>
      <c r="E1276" t="s">
        <v>191</v>
      </c>
      <c r="F1276" t="s">
        <v>69</v>
      </c>
      <c r="G1276">
        <v>7192</v>
      </c>
      <c r="H1276" t="str">
        <f>VLOOKUP(B1276,'Customers (2)'!$A$1:$F$2501,2,0)</f>
        <v>Germany</v>
      </c>
      <c r="I1276" t="str">
        <f>VLOOKUP(B1276,'Customers (2)'!$A$1:$F$2501,3,0)</f>
        <v>M</v>
      </c>
      <c r="J1276">
        <f>VLOOKUP(B1276,'Customers (2)'!$A$1:$F$2501,4,0)</f>
        <v>52</v>
      </c>
      <c r="K1276" t="str">
        <f>VLOOKUP(B1276,'Customers (2)'!$A$1:$F$2501,5,0)</f>
        <v>C</v>
      </c>
      <c r="L1276" t="str">
        <f>VLOOKUP(B1276,'Customers (2)'!$A$1:$F$2501,6,0)</f>
        <v>Middle</v>
      </c>
      <c r="M1276" t="str">
        <f t="shared" si="79"/>
        <v>November</v>
      </c>
      <c r="N1276" t="str">
        <f t="shared" si="80"/>
        <v>Sunday</v>
      </c>
      <c r="O1276" t="str">
        <f t="shared" si="81"/>
        <v>23:05:00</v>
      </c>
      <c r="P1276">
        <f t="shared" si="82"/>
        <v>23</v>
      </c>
      <c r="Q1276" t="str">
        <f>VLOOKUP(B1276,'Analysis 1.3'!$AA$1:$AF$1454,5,FALSE)</f>
        <v>One time</v>
      </c>
      <c r="R1276" t="str">
        <f>VLOOKUP(B1276,'Analysis 1.3'!$AA$1:$AF$1454,6,FALSE)</f>
        <v>Recent</v>
      </c>
      <c r="S1276">
        <f>VLOOKUP(B1276,'Analysis 1.3'!$AA$1:$AF$1454,4,FALSE)</f>
        <v>56.020138888889051</v>
      </c>
    </row>
    <row r="1277" spans="1:19" x14ac:dyDescent="0.3">
      <c r="A1277">
        <v>1661217</v>
      </c>
      <c r="B1277">
        <v>1025</v>
      </c>
      <c r="C1277" s="1" t="s">
        <v>101</v>
      </c>
      <c r="D1277" s="3">
        <v>45172.972916666666</v>
      </c>
      <c r="E1277" t="s">
        <v>98</v>
      </c>
      <c r="F1277" t="s">
        <v>43</v>
      </c>
      <c r="G1277">
        <v>9380</v>
      </c>
      <c r="H1277" t="str">
        <f>VLOOKUP(B1277,'Customers (2)'!$A$1:$F$2501,2,0)</f>
        <v>Australia</v>
      </c>
      <c r="I1277" t="str">
        <f>VLOOKUP(B1277,'Customers (2)'!$A$1:$F$2501,3,0)</f>
        <v>M</v>
      </c>
      <c r="J1277">
        <f>VLOOKUP(B1277,'Customers (2)'!$A$1:$F$2501,4,0)</f>
        <v>48</v>
      </c>
      <c r="K1277" t="str">
        <f>VLOOKUP(B1277,'Customers (2)'!$A$1:$F$2501,5,0)</f>
        <v>C</v>
      </c>
      <c r="L1277" t="str">
        <f>VLOOKUP(B1277,'Customers (2)'!$A$1:$F$2501,6,0)</f>
        <v>Middle</v>
      </c>
      <c r="M1277" t="str">
        <f t="shared" si="79"/>
        <v>September</v>
      </c>
      <c r="N1277" t="str">
        <f t="shared" si="80"/>
        <v>Sunday</v>
      </c>
      <c r="O1277" t="str">
        <f t="shared" si="81"/>
        <v>23:21:00</v>
      </c>
      <c r="P1277">
        <f t="shared" si="82"/>
        <v>23</v>
      </c>
      <c r="Q1277" t="str">
        <f>VLOOKUP(B1277,'Analysis 1.3'!$AA$1:$AF$1454,5,FALSE)</f>
        <v>One time</v>
      </c>
      <c r="R1277" t="str">
        <f>VLOOKUP(B1277,'Analysis 1.3'!$AA$1:$AF$1454,6,FALSE)</f>
        <v>Passive</v>
      </c>
      <c r="S1277">
        <f>VLOOKUP(B1277,'Analysis 1.3'!$AA$1:$AF$1454,4,FALSE)</f>
        <v>119.0090277777781</v>
      </c>
    </row>
    <row r="1278" spans="1:19" x14ac:dyDescent="0.3">
      <c r="A1278">
        <v>1057228</v>
      </c>
      <c r="B1278">
        <v>1029</v>
      </c>
      <c r="C1278" s="1" t="s">
        <v>105</v>
      </c>
      <c r="D1278" s="3">
        <v>45199.993055555555</v>
      </c>
      <c r="E1278" t="s">
        <v>98</v>
      </c>
      <c r="F1278" t="s">
        <v>27</v>
      </c>
      <c r="G1278">
        <v>9442</v>
      </c>
      <c r="H1278" t="str">
        <f>VLOOKUP(B1278,'Customers (2)'!$A$1:$F$2501,2,0)</f>
        <v>Spain</v>
      </c>
      <c r="I1278" t="str">
        <f>VLOOKUP(B1278,'Customers (2)'!$A$1:$F$2501,3,0)</f>
        <v>F</v>
      </c>
      <c r="J1278">
        <f>VLOOKUP(B1278,'Customers (2)'!$A$1:$F$2501,4,0)</f>
        <v>45</v>
      </c>
      <c r="K1278" t="str">
        <f>VLOOKUP(B1278,'Customers (2)'!$A$1:$F$2501,5,0)</f>
        <v>C</v>
      </c>
      <c r="L1278" t="str">
        <f>VLOOKUP(B1278,'Customers (2)'!$A$1:$F$2501,6,0)</f>
        <v>Middle</v>
      </c>
      <c r="M1278" t="str">
        <f t="shared" si="79"/>
        <v>September</v>
      </c>
      <c r="N1278" t="str">
        <f t="shared" si="80"/>
        <v>Saturday</v>
      </c>
      <c r="O1278" t="str">
        <f t="shared" si="81"/>
        <v>23:50:00</v>
      </c>
      <c r="P1278">
        <f t="shared" si="82"/>
        <v>23</v>
      </c>
      <c r="Q1278" t="str">
        <f>VLOOKUP(B1278,'Analysis 1.3'!$AA$1:$AF$1454,5,FALSE)</f>
        <v>One time</v>
      </c>
      <c r="R1278" t="str">
        <f>VLOOKUP(B1278,'Analysis 1.3'!$AA$1:$AF$1454,6,FALSE)</f>
        <v>Passive</v>
      </c>
      <c r="S1278">
        <f>VLOOKUP(B1278,'Analysis 1.3'!$AA$1:$AF$1454,4,FALSE)</f>
        <v>91.988888888889051</v>
      </c>
    </row>
    <row r="1279" spans="1:19" x14ac:dyDescent="0.3">
      <c r="A1279">
        <v>416161</v>
      </c>
      <c r="B1279">
        <v>1030</v>
      </c>
      <c r="C1279" s="1" t="s">
        <v>113</v>
      </c>
      <c r="D1279" s="2">
        <v>44973.050694444442</v>
      </c>
      <c r="E1279" t="s">
        <v>98</v>
      </c>
      <c r="F1279" t="s">
        <v>69</v>
      </c>
      <c r="G1279">
        <v>5555</v>
      </c>
      <c r="H1279" t="str">
        <f>VLOOKUP(B1279,'Customers (2)'!$A$1:$F$2501,2,0)</f>
        <v>India</v>
      </c>
      <c r="I1279" t="str">
        <f>VLOOKUP(B1279,'Customers (2)'!$A$1:$F$2501,3,0)</f>
        <v>F</v>
      </c>
      <c r="J1279">
        <f>VLOOKUP(B1279,'Customers (2)'!$A$1:$F$2501,4,0)</f>
        <v>68</v>
      </c>
      <c r="K1279" t="str">
        <f>VLOOKUP(B1279,'Customers (2)'!$A$1:$F$2501,5,0)</f>
        <v>C</v>
      </c>
      <c r="L1279" t="str">
        <f>VLOOKUP(B1279,'Customers (2)'!$A$1:$F$2501,6,0)</f>
        <v>Senior</v>
      </c>
      <c r="M1279" t="str">
        <f t="shared" si="79"/>
        <v>February</v>
      </c>
      <c r="N1279" t="str">
        <f t="shared" si="80"/>
        <v>Thursday</v>
      </c>
      <c r="O1279" t="str">
        <f t="shared" si="81"/>
        <v>01:13:00</v>
      </c>
      <c r="P1279">
        <f t="shared" si="82"/>
        <v>1</v>
      </c>
      <c r="Q1279" t="str">
        <f>VLOOKUP(B1279,'Analysis 1.3'!$AA$1:$AF$1454,5,FALSE)</f>
        <v>One time</v>
      </c>
      <c r="R1279" t="str">
        <f>VLOOKUP(B1279,'Analysis 1.3'!$AA$1:$AF$1454,6,FALSE)</f>
        <v>Lost</v>
      </c>
      <c r="S1279">
        <f>VLOOKUP(B1279,'Analysis 1.3'!$AA$1:$AF$1454,4,FALSE)</f>
        <v>318.93125000000146</v>
      </c>
    </row>
    <row r="1280" spans="1:19" x14ac:dyDescent="0.3">
      <c r="A1280">
        <v>451694</v>
      </c>
      <c r="B1280">
        <v>1031</v>
      </c>
      <c r="C1280" s="1" t="s">
        <v>101</v>
      </c>
      <c r="D1280" s="2">
        <v>45073.981944444444</v>
      </c>
      <c r="E1280" t="s">
        <v>191</v>
      </c>
      <c r="F1280" t="s">
        <v>73</v>
      </c>
      <c r="G1280">
        <v>3713</v>
      </c>
      <c r="H1280" t="str">
        <f>VLOOKUP(B1280,'Customers (2)'!$A$1:$F$2501,2,0)</f>
        <v>Australia</v>
      </c>
      <c r="I1280" t="str">
        <f>VLOOKUP(B1280,'Customers (2)'!$A$1:$F$2501,3,0)</f>
        <v>M</v>
      </c>
      <c r="J1280">
        <f>VLOOKUP(B1280,'Customers (2)'!$A$1:$F$2501,4,0)</f>
        <v>40</v>
      </c>
      <c r="K1280" t="str">
        <f>VLOOKUP(B1280,'Customers (2)'!$A$1:$F$2501,5,0)</f>
        <v>C</v>
      </c>
      <c r="L1280" t="str">
        <f>VLOOKUP(B1280,'Customers (2)'!$A$1:$F$2501,6,0)</f>
        <v>Middle</v>
      </c>
      <c r="M1280" t="str">
        <f t="shared" si="79"/>
        <v>May</v>
      </c>
      <c r="N1280" t="str">
        <f t="shared" si="80"/>
        <v>Saturday</v>
      </c>
      <c r="O1280" t="str">
        <f t="shared" si="81"/>
        <v>23:34:00</v>
      </c>
      <c r="P1280">
        <f t="shared" si="82"/>
        <v>23</v>
      </c>
      <c r="Q1280" t="str">
        <f>VLOOKUP(B1280,'Analysis 1.3'!$AA$1:$AF$1454,5,FALSE)</f>
        <v>Repeat</v>
      </c>
      <c r="R1280" t="str">
        <f>VLOOKUP(B1280,'Analysis 1.3'!$AA$1:$AF$1454,6,FALSE)</f>
        <v>Recent</v>
      </c>
      <c r="S1280">
        <f>VLOOKUP(B1280,'Analysis 1.3'!$AA$1:$AF$1454,4,FALSE)</f>
        <v>3.9875000000029104</v>
      </c>
    </row>
    <row r="1281" spans="1:19" x14ac:dyDescent="0.3">
      <c r="A1281">
        <v>1154586</v>
      </c>
      <c r="B1281">
        <v>1031</v>
      </c>
      <c r="C1281" s="1" t="s">
        <v>101</v>
      </c>
      <c r="D1281" s="3">
        <v>45207.002083333333</v>
      </c>
      <c r="E1281" t="s">
        <v>191</v>
      </c>
      <c r="F1281" t="s">
        <v>69</v>
      </c>
      <c r="G1281">
        <v>5173</v>
      </c>
      <c r="H1281" t="str">
        <f>VLOOKUP(B1281,'Customers (2)'!$A$1:$F$2501,2,0)</f>
        <v>Australia</v>
      </c>
      <c r="I1281" t="str">
        <f>VLOOKUP(B1281,'Customers (2)'!$A$1:$F$2501,3,0)</f>
        <v>M</v>
      </c>
      <c r="J1281">
        <f>VLOOKUP(B1281,'Customers (2)'!$A$1:$F$2501,4,0)</f>
        <v>40</v>
      </c>
      <c r="K1281" t="str">
        <f>VLOOKUP(B1281,'Customers (2)'!$A$1:$F$2501,5,0)</f>
        <v>C</v>
      </c>
      <c r="L1281" t="str">
        <f>VLOOKUP(B1281,'Customers (2)'!$A$1:$F$2501,6,0)</f>
        <v>Middle</v>
      </c>
      <c r="M1281" t="str">
        <f t="shared" si="79"/>
        <v>October</v>
      </c>
      <c r="N1281" t="str">
        <f t="shared" si="80"/>
        <v>Sunday</v>
      </c>
      <c r="O1281" t="str">
        <f t="shared" si="81"/>
        <v>00:03:00</v>
      </c>
      <c r="P1281">
        <f t="shared" si="82"/>
        <v>0</v>
      </c>
      <c r="Q1281" t="str">
        <f>VLOOKUP(B1281,'Analysis 1.3'!$AA$1:$AF$1454,5,FALSE)</f>
        <v>Repeat</v>
      </c>
      <c r="R1281" t="str">
        <f>VLOOKUP(B1281,'Analysis 1.3'!$AA$1:$AF$1454,6,FALSE)</f>
        <v>Recent</v>
      </c>
      <c r="S1281">
        <f>VLOOKUP(B1281,'Analysis 1.3'!$AA$1:$AF$1454,4,FALSE)</f>
        <v>3.9875000000029104</v>
      </c>
    </row>
    <row r="1282" spans="1:19" x14ac:dyDescent="0.3">
      <c r="A1282">
        <v>1561328</v>
      </c>
      <c r="B1282">
        <v>1031</v>
      </c>
      <c r="C1282" s="1" t="s">
        <v>101</v>
      </c>
      <c r="D1282" s="3">
        <v>45229.992361111108</v>
      </c>
      <c r="E1282" t="s">
        <v>191</v>
      </c>
      <c r="F1282" t="s">
        <v>61</v>
      </c>
      <c r="G1282">
        <v>2619</v>
      </c>
      <c r="H1282" t="str">
        <f>VLOOKUP(B1282,'Customers (2)'!$A$1:$F$2501,2,0)</f>
        <v>Australia</v>
      </c>
      <c r="I1282" t="str">
        <f>VLOOKUP(B1282,'Customers (2)'!$A$1:$F$2501,3,0)</f>
        <v>M</v>
      </c>
      <c r="J1282">
        <f>VLOOKUP(B1282,'Customers (2)'!$A$1:$F$2501,4,0)</f>
        <v>40</v>
      </c>
      <c r="K1282" t="str">
        <f>VLOOKUP(B1282,'Customers (2)'!$A$1:$F$2501,5,0)</f>
        <v>C</v>
      </c>
      <c r="L1282" t="str">
        <f>VLOOKUP(B1282,'Customers (2)'!$A$1:$F$2501,6,0)</f>
        <v>Middle</v>
      </c>
      <c r="M1282" t="str">
        <f t="shared" si="79"/>
        <v>October</v>
      </c>
      <c r="N1282" t="str">
        <f t="shared" si="80"/>
        <v>Monday</v>
      </c>
      <c r="O1282" t="str">
        <f t="shared" si="81"/>
        <v>23:49:00</v>
      </c>
      <c r="P1282">
        <f t="shared" si="82"/>
        <v>23</v>
      </c>
      <c r="Q1282" t="str">
        <f>VLOOKUP(B1282,'Analysis 1.3'!$AA$1:$AF$1454,5,FALSE)</f>
        <v>Repeat</v>
      </c>
      <c r="R1282" t="str">
        <f>VLOOKUP(B1282,'Analysis 1.3'!$AA$1:$AF$1454,6,FALSE)</f>
        <v>Recent</v>
      </c>
      <c r="S1282">
        <f>VLOOKUP(B1282,'Analysis 1.3'!$AA$1:$AF$1454,4,FALSE)</f>
        <v>3.9875000000029104</v>
      </c>
    </row>
    <row r="1283" spans="1:19" x14ac:dyDescent="0.3">
      <c r="A1283">
        <v>1635802</v>
      </c>
      <c r="B1283">
        <v>1031</v>
      </c>
      <c r="C1283" s="1" t="s">
        <v>101</v>
      </c>
      <c r="D1283" s="3">
        <v>45287.994444444441</v>
      </c>
      <c r="E1283" t="s">
        <v>98</v>
      </c>
      <c r="F1283" t="s">
        <v>34</v>
      </c>
      <c r="G1283">
        <v>67</v>
      </c>
      <c r="H1283" t="str">
        <f>VLOOKUP(B1283,'Customers (2)'!$A$1:$F$2501,2,0)</f>
        <v>Australia</v>
      </c>
      <c r="I1283" t="str">
        <f>VLOOKUP(B1283,'Customers (2)'!$A$1:$F$2501,3,0)</f>
        <v>M</v>
      </c>
      <c r="J1283">
        <f>VLOOKUP(B1283,'Customers (2)'!$A$1:$F$2501,4,0)</f>
        <v>40</v>
      </c>
      <c r="K1283" t="str">
        <f>VLOOKUP(B1283,'Customers (2)'!$A$1:$F$2501,5,0)</f>
        <v>C</v>
      </c>
      <c r="L1283" t="str">
        <f>VLOOKUP(B1283,'Customers (2)'!$A$1:$F$2501,6,0)</f>
        <v>Middle</v>
      </c>
      <c r="M1283" t="str">
        <f t="shared" ref="M1283:M1346" si="83">TEXT(D1283,"MMMM")</f>
        <v>December</v>
      </c>
      <c r="N1283" t="str">
        <f t="shared" ref="N1283:N1346" si="84">TEXT(D1283,"dddd")</f>
        <v>Wednesday</v>
      </c>
      <c r="O1283" t="str">
        <f t="shared" ref="O1283:O1346" si="85">TEXT(D1283,"HH:mm:ss")</f>
        <v>23:52:00</v>
      </c>
      <c r="P1283">
        <f t="shared" ref="P1283:P1346" si="86">HOUR(D1283)</f>
        <v>23</v>
      </c>
      <c r="Q1283" t="str">
        <f>VLOOKUP(B1283,'Analysis 1.3'!$AA$1:$AF$1454,5,FALSE)</f>
        <v>Repeat</v>
      </c>
      <c r="R1283" t="str">
        <f>VLOOKUP(B1283,'Analysis 1.3'!$AA$1:$AF$1454,6,FALSE)</f>
        <v>Recent</v>
      </c>
      <c r="S1283">
        <f>VLOOKUP(B1283,'Analysis 1.3'!$AA$1:$AF$1454,4,FALSE)</f>
        <v>3.9875000000029104</v>
      </c>
    </row>
    <row r="1284" spans="1:19" x14ac:dyDescent="0.3">
      <c r="A1284">
        <v>313756</v>
      </c>
      <c r="B1284">
        <v>1032</v>
      </c>
      <c r="C1284" s="1" t="s">
        <v>100</v>
      </c>
      <c r="D1284" s="2">
        <v>45288.063194444447</v>
      </c>
      <c r="E1284" t="s">
        <v>97</v>
      </c>
      <c r="F1284" t="s">
        <v>14</v>
      </c>
      <c r="G1284">
        <v>1340</v>
      </c>
      <c r="H1284" t="str">
        <f>VLOOKUP(B1284,'Customers (2)'!$A$1:$F$2501,2,0)</f>
        <v>France</v>
      </c>
      <c r="I1284" t="str">
        <f>VLOOKUP(B1284,'Customers (2)'!$A$1:$F$2501,3,0)</f>
        <v>M</v>
      </c>
      <c r="J1284">
        <f>VLOOKUP(B1284,'Customers (2)'!$A$1:$F$2501,4,0)</f>
        <v>21</v>
      </c>
      <c r="K1284" t="str">
        <f>VLOOKUP(B1284,'Customers (2)'!$A$1:$F$2501,5,0)</f>
        <v>C</v>
      </c>
      <c r="L1284" t="str">
        <f>VLOOKUP(B1284,'Customers (2)'!$A$1:$F$2501,6,0)</f>
        <v>Young</v>
      </c>
      <c r="M1284" t="str">
        <f t="shared" si="83"/>
        <v>December</v>
      </c>
      <c r="N1284" t="str">
        <f t="shared" si="84"/>
        <v>Thursday</v>
      </c>
      <c r="O1284" t="str">
        <f t="shared" si="85"/>
        <v>01:31:00</v>
      </c>
      <c r="P1284">
        <f t="shared" si="86"/>
        <v>1</v>
      </c>
      <c r="Q1284" t="str">
        <f>VLOOKUP(B1284,'Analysis 1.3'!$AA$1:$AF$1454,5,FALSE)</f>
        <v>Repeat</v>
      </c>
      <c r="R1284" t="str">
        <f>VLOOKUP(B1284,'Analysis 1.3'!$AA$1:$AF$1454,6,FALSE)</f>
        <v>Recent</v>
      </c>
      <c r="S1284">
        <f>VLOOKUP(B1284,'Analysis 1.3'!$AA$1:$AF$1454,4,FALSE)</f>
        <v>3.9187499999970896</v>
      </c>
    </row>
    <row r="1285" spans="1:19" x14ac:dyDescent="0.3">
      <c r="A1285">
        <v>1532546</v>
      </c>
      <c r="B1285">
        <v>1032</v>
      </c>
      <c r="C1285" s="1" t="s">
        <v>100</v>
      </c>
      <c r="D1285" s="3">
        <v>45245.024305555555</v>
      </c>
      <c r="E1285" t="s">
        <v>97</v>
      </c>
      <c r="F1285" t="s">
        <v>21</v>
      </c>
      <c r="G1285">
        <v>5274</v>
      </c>
      <c r="H1285" t="str">
        <f>VLOOKUP(B1285,'Customers (2)'!$A$1:$F$2501,2,0)</f>
        <v>France</v>
      </c>
      <c r="I1285" t="str">
        <f>VLOOKUP(B1285,'Customers (2)'!$A$1:$F$2501,3,0)</f>
        <v>M</v>
      </c>
      <c r="J1285">
        <f>VLOOKUP(B1285,'Customers (2)'!$A$1:$F$2501,4,0)</f>
        <v>21</v>
      </c>
      <c r="K1285" t="str">
        <f>VLOOKUP(B1285,'Customers (2)'!$A$1:$F$2501,5,0)</f>
        <v>C</v>
      </c>
      <c r="L1285" t="str">
        <f>VLOOKUP(B1285,'Customers (2)'!$A$1:$F$2501,6,0)</f>
        <v>Young</v>
      </c>
      <c r="M1285" t="str">
        <f t="shared" si="83"/>
        <v>November</v>
      </c>
      <c r="N1285" t="str">
        <f t="shared" si="84"/>
        <v>Wednesday</v>
      </c>
      <c r="O1285" t="str">
        <f t="shared" si="85"/>
        <v>00:35:00</v>
      </c>
      <c r="P1285">
        <f t="shared" si="86"/>
        <v>0</v>
      </c>
      <c r="Q1285" t="str">
        <f>VLOOKUP(B1285,'Analysis 1.3'!$AA$1:$AF$1454,5,FALSE)</f>
        <v>Repeat</v>
      </c>
      <c r="R1285" t="str">
        <f>VLOOKUP(B1285,'Analysis 1.3'!$AA$1:$AF$1454,6,FALSE)</f>
        <v>Recent</v>
      </c>
      <c r="S1285">
        <f>VLOOKUP(B1285,'Analysis 1.3'!$AA$1:$AF$1454,4,FALSE)</f>
        <v>3.9187499999970896</v>
      </c>
    </row>
    <row r="1286" spans="1:19" x14ac:dyDescent="0.3">
      <c r="A1286">
        <v>1359304</v>
      </c>
      <c r="B1286">
        <v>1033</v>
      </c>
      <c r="C1286" s="1" t="s">
        <v>113</v>
      </c>
      <c r="D1286" s="3">
        <v>45123.969444444447</v>
      </c>
      <c r="E1286" t="s">
        <v>97</v>
      </c>
      <c r="F1286" t="s">
        <v>64</v>
      </c>
      <c r="G1286">
        <v>941</v>
      </c>
      <c r="H1286" t="str">
        <f>VLOOKUP(B1286,'Customers (2)'!$A$1:$F$2501,2,0)</f>
        <v>India</v>
      </c>
      <c r="I1286" t="str">
        <f>VLOOKUP(B1286,'Customers (2)'!$A$1:$F$2501,3,0)</f>
        <v>F</v>
      </c>
      <c r="J1286">
        <f>VLOOKUP(B1286,'Customers (2)'!$A$1:$F$2501,4,0)</f>
        <v>56</v>
      </c>
      <c r="K1286" t="str">
        <f>VLOOKUP(B1286,'Customers (2)'!$A$1:$F$2501,5,0)</f>
        <v>C</v>
      </c>
      <c r="L1286" t="str">
        <f>VLOOKUP(B1286,'Customers (2)'!$A$1:$F$2501,6,0)</f>
        <v>Middle</v>
      </c>
      <c r="M1286" t="str">
        <f t="shared" si="83"/>
        <v>July</v>
      </c>
      <c r="N1286" t="str">
        <f t="shared" si="84"/>
        <v>Sunday</v>
      </c>
      <c r="O1286" t="str">
        <f t="shared" si="85"/>
        <v>23:16:00</v>
      </c>
      <c r="P1286">
        <f t="shared" si="86"/>
        <v>23</v>
      </c>
      <c r="Q1286" t="str">
        <f>VLOOKUP(B1286,'Analysis 1.3'!$AA$1:$AF$1454,5,FALSE)</f>
        <v>One time</v>
      </c>
      <c r="R1286" t="str">
        <f>VLOOKUP(B1286,'Analysis 1.3'!$AA$1:$AF$1454,6,FALSE)</f>
        <v>Passive</v>
      </c>
      <c r="S1286">
        <f>VLOOKUP(B1286,'Analysis 1.3'!$AA$1:$AF$1454,4,FALSE)</f>
        <v>168.01249999999709</v>
      </c>
    </row>
    <row r="1287" spans="1:19" x14ac:dyDescent="0.3">
      <c r="A1287">
        <v>515694</v>
      </c>
      <c r="B1287">
        <v>1034</v>
      </c>
      <c r="C1287" s="1" t="s">
        <v>107</v>
      </c>
      <c r="D1287" s="2">
        <v>45262.0625</v>
      </c>
      <c r="E1287" t="s">
        <v>96</v>
      </c>
      <c r="F1287" t="s">
        <v>69</v>
      </c>
      <c r="G1287">
        <v>462</v>
      </c>
      <c r="H1287" t="str">
        <f>VLOOKUP(B1287,'Customers (2)'!$A$1:$F$2501,2,0)</f>
        <v>Italy</v>
      </c>
      <c r="I1287" t="str">
        <f>VLOOKUP(B1287,'Customers (2)'!$A$1:$F$2501,3,0)</f>
        <v>F</v>
      </c>
      <c r="J1287">
        <f>VLOOKUP(B1287,'Customers (2)'!$A$1:$F$2501,4,0)</f>
        <v>31</v>
      </c>
      <c r="K1287" t="str">
        <f>VLOOKUP(B1287,'Customers (2)'!$A$1:$F$2501,5,0)</f>
        <v>C</v>
      </c>
      <c r="L1287" t="str">
        <f>VLOOKUP(B1287,'Customers (2)'!$A$1:$F$2501,6,0)</f>
        <v>Young</v>
      </c>
      <c r="M1287" t="str">
        <f t="shared" si="83"/>
        <v>December</v>
      </c>
      <c r="N1287" t="str">
        <f t="shared" si="84"/>
        <v>Saturday</v>
      </c>
      <c r="O1287" t="str">
        <f t="shared" si="85"/>
        <v>01:30:00</v>
      </c>
      <c r="P1287">
        <f t="shared" si="86"/>
        <v>1</v>
      </c>
      <c r="Q1287" t="str">
        <f>VLOOKUP(B1287,'Analysis 1.3'!$AA$1:$AF$1454,5,FALSE)</f>
        <v>Repeat</v>
      </c>
      <c r="R1287" t="str">
        <f>VLOOKUP(B1287,'Analysis 1.3'!$AA$1:$AF$1454,6,FALSE)</f>
        <v>Recent</v>
      </c>
      <c r="S1287">
        <f>VLOOKUP(B1287,'Analysis 1.3'!$AA$1:$AF$1454,4,FALSE)</f>
        <v>29.919444444443798</v>
      </c>
    </row>
    <row r="1288" spans="1:19" x14ac:dyDescent="0.3">
      <c r="A1288">
        <v>1650779</v>
      </c>
      <c r="B1288">
        <v>1034</v>
      </c>
      <c r="C1288" s="1" t="s">
        <v>107</v>
      </c>
      <c r="D1288" s="3">
        <v>45028.033333333333</v>
      </c>
      <c r="E1288" t="s">
        <v>96</v>
      </c>
      <c r="F1288" t="s">
        <v>27</v>
      </c>
      <c r="G1288">
        <v>8843</v>
      </c>
      <c r="H1288" t="str">
        <f>VLOOKUP(B1288,'Customers (2)'!$A$1:$F$2501,2,0)</f>
        <v>Italy</v>
      </c>
      <c r="I1288" t="str">
        <f>VLOOKUP(B1288,'Customers (2)'!$A$1:$F$2501,3,0)</f>
        <v>F</v>
      </c>
      <c r="J1288">
        <f>VLOOKUP(B1288,'Customers (2)'!$A$1:$F$2501,4,0)</f>
        <v>31</v>
      </c>
      <c r="K1288" t="str">
        <f>VLOOKUP(B1288,'Customers (2)'!$A$1:$F$2501,5,0)</f>
        <v>C</v>
      </c>
      <c r="L1288" t="str">
        <f>VLOOKUP(B1288,'Customers (2)'!$A$1:$F$2501,6,0)</f>
        <v>Young</v>
      </c>
      <c r="M1288" t="str">
        <f t="shared" si="83"/>
        <v>April</v>
      </c>
      <c r="N1288" t="str">
        <f t="shared" si="84"/>
        <v>Wednesday</v>
      </c>
      <c r="O1288" t="str">
        <f t="shared" si="85"/>
        <v>00:48:00</v>
      </c>
      <c r="P1288">
        <f t="shared" si="86"/>
        <v>0</v>
      </c>
      <c r="Q1288" t="str">
        <f>VLOOKUP(B1288,'Analysis 1.3'!$AA$1:$AF$1454,5,FALSE)</f>
        <v>Repeat</v>
      </c>
      <c r="R1288" t="str">
        <f>VLOOKUP(B1288,'Analysis 1.3'!$AA$1:$AF$1454,6,FALSE)</f>
        <v>Recent</v>
      </c>
      <c r="S1288">
        <f>VLOOKUP(B1288,'Analysis 1.3'!$AA$1:$AF$1454,4,FALSE)</f>
        <v>29.919444444443798</v>
      </c>
    </row>
    <row r="1289" spans="1:19" x14ac:dyDescent="0.3">
      <c r="A1289">
        <v>1269964</v>
      </c>
      <c r="B1289">
        <v>1035</v>
      </c>
      <c r="C1289" s="1" t="s">
        <v>113</v>
      </c>
      <c r="D1289" s="3">
        <v>44969.027777777781</v>
      </c>
      <c r="E1289" t="s">
        <v>191</v>
      </c>
      <c r="F1289" t="s">
        <v>90</v>
      </c>
      <c r="G1289">
        <v>9940</v>
      </c>
      <c r="H1289" t="str">
        <f>VLOOKUP(B1289,'Customers (2)'!$A$1:$F$2501,2,0)</f>
        <v>India</v>
      </c>
      <c r="I1289" t="str">
        <f>VLOOKUP(B1289,'Customers (2)'!$A$1:$F$2501,3,0)</f>
        <v>M</v>
      </c>
      <c r="J1289">
        <f>VLOOKUP(B1289,'Customers (2)'!$A$1:$F$2501,4,0)</f>
        <v>56</v>
      </c>
      <c r="K1289" t="str">
        <f>VLOOKUP(B1289,'Customers (2)'!$A$1:$F$2501,5,0)</f>
        <v>C</v>
      </c>
      <c r="L1289" t="str">
        <f>VLOOKUP(B1289,'Customers (2)'!$A$1:$F$2501,6,0)</f>
        <v>Middle</v>
      </c>
      <c r="M1289" t="str">
        <f t="shared" si="83"/>
        <v>February</v>
      </c>
      <c r="N1289" t="str">
        <f t="shared" si="84"/>
        <v>Sunday</v>
      </c>
      <c r="O1289" t="str">
        <f t="shared" si="85"/>
        <v>00:40:00</v>
      </c>
      <c r="P1289">
        <f t="shared" si="86"/>
        <v>0</v>
      </c>
      <c r="Q1289" t="str">
        <f>VLOOKUP(B1289,'Analysis 1.3'!$AA$1:$AF$1454,5,FALSE)</f>
        <v>One time</v>
      </c>
      <c r="R1289" t="str">
        <f>VLOOKUP(B1289,'Analysis 1.3'!$AA$1:$AF$1454,6,FALSE)</f>
        <v>Lost</v>
      </c>
      <c r="S1289">
        <f>VLOOKUP(B1289,'Analysis 1.3'!$AA$1:$AF$1454,4,FALSE)</f>
        <v>322.95416666666279</v>
      </c>
    </row>
    <row r="1290" spans="1:19" x14ac:dyDescent="0.3">
      <c r="A1290">
        <v>519130</v>
      </c>
      <c r="B1290">
        <v>1036</v>
      </c>
      <c r="C1290" s="1" t="s">
        <v>113</v>
      </c>
      <c r="D1290" s="2">
        <v>45197.024305555555</v>
      </c>
      <c r="E1290" t="s">
        <v>98</v>
      </c>
      <c r="F1290" t="s">
        <v>81</v>
      </c>
      <c r="G1290">
        <v>6750</v>
      </c>
      <c r="H1290" t="str">
        <f>VLOOKUP(B1290,'Customers (2)'!$A$1:$F$2501,2,0)</f>
        <v>India</v>
      </c>
      <c r="I1290" t="str">
        <f>VLOOKUP(B1290,'Customers (2)'!$A$1:$F$2501,3,0)</f>
        <v>F</v>
      </c>
      <c r="J1290">
        <f>VLOOKUP(B1290,'Customers (2)'!$A$1:$F$2501,4,0)</f>
        <v>29</v>
      </c>
      <c r="K1290" t="str">
        <f>VLOOKUP(B1290,'Customers (2)'!$A$1:$F$2501,5,0)</f>
        <v>C</v>
      </c>
      <c r="L1290" t="str">
        <f>VLOOKUP(B1290,'Customers (2)'!$A$1:$F$2501,6,0)</f>
        <v>Young</v>
      </c>
      <c r="M1290" t="str">
        <f t="shared" si="83"/>
        <v>September</v>
      </c>
      <c r="N1290" t="str">
        <f t="shared" si="84"/>
        <v>Thursday</v>
      </c>
      <c r="O1290" t="str">
        <f t="shared" si="85"/>
        <v>00:35:00</v>
      </c>
      <c r="P1290">
        <f t="shared" si="86"/>
        <v>0</v>
      </c>
      <c r="Q1290" t="str">
        <f>VLOOKUP(B1290,'Analysis 1.3'!$AA$1:$AF$1454,5,FALSE)</f>
        <v>Repeat</v>
      </c>
      <c r="R1290" t="str">
        <f>VLOOKUP(B1290,'Analysis 1.3'!$AA$1:$AF$1454,6,FALSE)</f>
        <v>Passive</v>
      </c>
      <c r="S1290">
        <f>VLOOKUP(B1290,'Analysis 1.3'!$AA$1:$AF$1454,4,FALSE)</f>
        <v>94.957638888889051</v>
      </c>
    </row>
    <row r="1291" spans="1:19" x14ac:dyDescent="0.3">
      <c r="A1291">
        <v>1236573</v>
      </c>
      <c r="B1291">
        <v>1036</v>
      </c>
      <c r="C1291" s="1" t="s">
        <v>113</v>
      </c>
      <c r="D1291" s="3">
        <v>45166.995833333334</v>
      </c>
      <c r="E1291" t="s">
        <v>98</v>
      </c>
      <c r="F1291" t="s">
        <v>43</v>
      </c>
      <c r="G1291">
        <v>1114</v>
      </c>
      <c r="H1291" t="str">
        <f>VLOOKUP(B1291,'Customers (2)'!$A$1:$F$2501,2,0)</f>
        <v>India</v>
      </c>
      <c r="I1291" t="str">
        <f>VLOOKUP(B1291,'Customers (2)'!$A$1:$F$2501,3,0)</f>
        <v>F</v>
      </c>
      <c r="J1291">
        <f>VLOOKUP(B1291,'Customers (2)'!$A$1:$F$2501,4,0)</f>
        <v>29</v>
      </c>
      <c r="K1291" t="str">
        <f>VLOOKUP(B1291,'Customers (2)'!$A$1:$F$2501,5,0)</f>
        <v>C</v>
      </c>
      <c r="L1291" t="str">
        <f>VLOOKUP(B1291,'Customers (2)'!$A$1:$F$2501,6,0)</f>
        <v>Young</v>
      </c>
      <c r="M1291" t="str">
        <f t="shared" si="83"/>
        <v>August</v>
      </c>
      <c r="N1291" t="str">
        <f t="shared" si="84"/>
        <v>Monday</v>
      </c>
      <c r="O1291" t="str">
        <f t="shared" si="85"/>
        <v>23:54:00</v>
      </c>
      <c r="P1291">
        <f t="shared" si="86"/>
        <v>23</v>
      </c>
      <c r="Q1291" t="str">
        <f>VLOOKUP(B1291,'Analysis 1.3'!$AA$1:$AF$1454,5,FALSE)</f>
        <v>Repeat</v>
      </c>
      <c r="R1291" t="str">
        <f>VLOOKUP(B1291,'Analysis 1.3'!$AA$1:$AF$1454,6,FALSE)</f>
        <v>Passive</v>
      </c>
      <c r="S1291">
        <f>VLOOKUP(B1291,'Analysis 1.3'!$AA$1:$AF$1454,4,FALSE)</f>
        <v>94.957638888889051</v>
      </c>
    </row>
    <row r="1292" spans="1:19" x14ac:dyDescent="0.3">
      <c r="A1292">
        <v>1438726</v>
      </c>
      <c r="B1292">
        <v>1037</v>
      </c>
      <c r="C1292" s="1" t="s">
        <v>113</v>
      </c>
      <c r="D1292" s="3">
        <v>45194.001388888886</v>
      </c>
      <c r="E1292" t="s">
        <v>191</v>
      </c>
      <c r="F1292" t="s">
        <v>27</v>
      </c>
      <c r="G1292">
        <v>2991</v>
      </c>
      <c r="H1292" t="str">
        <f>VLOOKUP(B1292,'Customers (2)'!$A$1:$F$2501,2,0)</f>
        <v>India</v>
      </c>
      <c r="I1292" t="str">
        <f>VLOOKUP(B1292,'Customers (2)'!$A$1:$F$2501,3,0)</f>
        <v>F</v>
      </c>
      <c r="J1292">
        <f>VLOOKUP(B1292,'Customers (2)'!$A$1:$F$2501,4,0)</f>
        <v>21</v>
      </c>
      <c r="K1292" t="str">
        <f>VLOOKUP(B1292,'Customers (2)'!$A$1:$F$2501,5,0)</f>
        <v>C</v>
      </c>
      <c r="L1292" t="str">
        <f>VLOOKUP(B1292,'Customers (2)'!$A$1:$F$2501,6,0)</f>
        <v>Young</v>
      </c>
      <c r="M1292" t="str">
        <f t="shared" si="83"/>
        <v>September</v>
      </c>
      <c r="N1292" t="str">
        <f t="shared" si="84"/>
        <v>Monday</v>
      </c>
      <c r="O1292" t="str">
        <f t="shared" si="85"/>
        <v>00:02:00</v>
      </c>
      <c r="P1292">
        <f t="shared" si="86"/>
        <v>0</v>
      </c>
      <c r="Q1292" t="str">
        <f>VLOOKUP(B1292,'Analysis 1.3'!$AA$1:$AF$1454,5,FALSE)</f>
        <v>One time</v>
      </c>
      <c r="R1292" t="str">
        <f>VLOOKUP(B1292,'Analysis 1.3'!$AA$1:$AF$1454,6,FALSE)</f>
        <v>Passive</v>
      </c>
      <c r="S1292">
        <f>VLOOKUP(B1292,'Analysis 1.3'!$AA$1:$AF$1454,4,FALSE)</f>
        <v>97.980555555557657</v>
      </c>
    </row>
    <row r="1293" spans="1:19" x14ac:dyDescent="0.3">
      <c r="A1293">
        <v>327268</v>
      </c>
      <c r="B1293">
        <v>1038</v>
      </c>
      <c r="C1293" s="1" t="s">
        <v>100</v>
      </c>
      <c r="D1293" s="2">
        <v>45236.051388888889</v>
      </c>
      <c r="E1293" t="s">
        <v>98</v>
      </c>
      <c r="F1293" t="s">
        <v>26</v>
      </c>
      <c r="G1293">
        <v>6977</v>
      </c>
      <c r="H1293" t="str">
        <f>VLOOKUP(B1293,'Customers (2)'!$A$1:$F$2501,2,0)</f>
        <v>France</v>
      </c>
      <c r="I1293" t="str">
        <f>VLOOKUP(B1293,'Customers (2)'!$A$1:$F$2501,3,0)</f>
        <v>M</v>
      </c>
      <c r="J1293">
        <f>VLOOKUP(B1293,'Customers (2)'!$A$1:$F$2501,4,0)</f>
        <v>32</v>
      </c>
      <c r="K1293" t="str">
        <f>VLOOKUP(B1293,'Customers (2)'!$A$1:$F$2501,5,0)</f>
        <v>C</v>
      </c>
      <c r="L1293" t="str">
        <f>VLOOKUP(B1293,'Customers (2)'!$A$1:$F$2501,6,0)</f>
        <v>Young</v>
      </c>
      <c r="M1293" t="str">
        <f t="shared" si="83"/>
        <v>November</v>
      </c>
      <c r="N1293" t="str">
        <f t="shared" si="84"/>
        <v>Monday</v>
      </c>
      <c r="O1293" t="str">
        <f t="shared" si="85"/>
        <v>01:14:00</v>
      </c>
      <c r="P1293">
        <f t="shared" si="86"/>
        <v>1</v>
      </c>
      <c r="Q1293" t="str">
        <f>VLOOKUP(B1293,'Analysis 1.3'!$AA$1:$AF$1454,5,FALSE)</f>
        <v>One time</v>
      </c>
      <c r="R1293" t="str">
        <f>VLOOKUP(B1293,'Analysis 1.3'!$AA$1:$AF$1454,6,FALSE)</f>
        <v>Recent</v>
      </c>
      <c r="S1293">
        <f>VLOOKUP(B1293,'Analysis 1.3'!$AA$1:$AF$1454,4,FALSE)</f>
        <v>55.930555555554747</v>
      </c>
    </row>
    <row r="1294" spans="1:19" x14ac:dyDescent="0.3">
      <c r="A1294">
        <v>654071</v>
      </c>
      <c r="B1294">
        <v>1039</v>
      </c>
      <c r="C1294" s="1" t="s">
        <v>105</v>
      </c>
      <c r="D1294" s="2">
        <v>45258.018055555556</v>
      </c>
      <c r="E1294" t="s">
        <v>97</v>
      </c>
      <c r="F1294" t="s">
        <v>45</v>
      </c>
      <c r="G1294">
        <v>5670</v>
      </c>
      <c r="H1294" t="str">
        <f>VLOOKUP(B1294,'Customers (2)'!$A$1:$F$2501,2,0)</f>
        <v>Spain</v>
      </c>
      <c r="I1294" t="str">
        <f>VLOOKUP(B1294,'Customers (2)'!$A$1:$F$2501,3,0)</f>
        <v>F</v>
      </c>
      <c r="J1294">
        <f>VLOOKUP(B1294,'Customers (2)'!$A$1:$F$2501,4,0)</f>
        <v>66</v>
      </c>
      <c r="K1294" t="str">
        <f>VLOOKUP(B1294,'Customers (2)'!$A$1:$F$2501,5,0)</f>
        <v>C</v>
      </c>
      <c r="L1294" t="str">
        <f>VLOOKUP(B1294,'Customers (2)'!$A$1:$F$2501,6,0)</f>
        <v>Senior</v>
      </c>
      <c r="M1294" t="str">
        <f t="shared" si="83"/>
        <v>November</v>
      </c>
      <c r="N1294" t="str">
        <f t="shared" si="84"/>
        <v>Tuesday</v>
      </c>
      <c r="O1294" t="str">
        <f t="shared" si="85"/>
        <v>00:26:00</v>
      </c>
      <c r="P1294">
        <f t="shared" si="86"/>
        <v>0</v>
      </c>
      <c r="Q1294" t="str">
        <f>VLOOKUP(B1294,'Analysis 1.3'!$AA$1:$AF$1454,5,FALSE)</f>
        <v>One time</v>
      </c>
      <c r="R1294" t="str">
        <f>VLOOKUP(B1294,'Analysis 1.3'!$AA$1:$AF$1454,6,FALSE)</f>
        <v>Recent</v>
      </c>
      <c r="S1294">
        <f>VLOOKUP(B1294,'Analysis 1.3'!$AA$1:$AF$1454,4,FALSE)</f>
        <v>33.963888888887595</v>
      </c>
    </row>
    <row r="1295" spans="1:19" x14ac:dyDescent="0.3">
      <c r="A1295">
        <v>493810</v>
      </c>
      <c r="B1295">
        <v>1040</v>
      </c>
      <c r="C1295" s="1" t="s">
        <v>113</v>
      </c>
      <c r="D1295" s="2">
        <v>45122.958333333336</v>
      </c>
      <c r="E1295" t="s">
        <v>97</v>
      </c>
      <c r="F1295" t="s">
        <v>77</v>
      </c>
      <c r="G1295">
        <v>1550</v>
      </c>
      <c r="H1295" t="str">
        <f>VLOOKUP(B1295,'Customers (2)'!$A$1:$F$2501,2,0)</f>
        <v>India</v>
      </c>
      <c r="I1295" t="str">
        <f>VLOOKUP(B1295,'Customers (2)'!$A$1:$F$2501,3,0)</f>
        <v>F</v>
      </c>
      <c r="J1295">
        <f>VLOOKUP(B1295,'Customers (2)'!$A$1:$F$2501,4,0)</f>
        <v>63</v>
      </c>
      <c r="K1295" t="str">
        <f>VLOOKUP(B1295,'Customers (2)'!$A$1:$F$2501,5,0)</f>
        <v>C</v>
      </c>
      <c r="L1295" t="str">
        <f>VLOOKUP(B1295,'Customers (2)'!$A$1:$F$2501,6,0)</f>
        <v>Senior</v>
      </c>
      <c r="M1295" t="str">
        <f t="shared" si="83"/>
        <v>July</v>
      </c>
      <c r="N1295" t="str">
        <f t="shared" si="84"/>
        <v>Saturday</v>
      </c>
      <c r="O1295" t="str">
        <f t="shared" si="85"/>
        <v>23:00:00</v>
      </c>
      <c r="P1295">
        <f t="shared" si="86"/>
        <v>23</v>
      </c>
      <c r="Q1295" t="str">
        <f>VLOOKUP(B1295,'Analysis 1.3'!$AA$1:$AF$1454,5,FALSE)</f>
        <v>Repeat</v>
      </c>
      <c r="R1295" t="str">
        <f>VLOOKUP(B1295,'Analysis 1.3'!$AA$1:$AF$1454,6,FALSE)</f>
        <v>Recent</v>
      </c>
      <c r="S1295">
        <f>VLOOKUP(B1295,'Analysis 1.3'!$AA$1:$AF$1454,4,FALSE)</f>
        <v>40.013194444443798</v>
      </c>
    </row>
    <row r="1296" spans="1:19" x14ac:dyDescent="0.3">
      <c r="A1296">
        <v>575162</v>
      </c>
      <c r="B1296">
        <v>1040</v>
      </c>
      <c r="C1296" s="1" t="s">
        <v>113</v>
      </c>
      <c r="D1296" s="2">
        <v>45251.96875</v>
      </c>
      <c r="E1296" t="s">
        <v>98</v>
      </c>
      <c r="F1296" t="s">
        <v>27</v>
      </c>
      <c r="G1296">
        <v>1854</v>
      </c>
      <c r="H1296" t="str">
        <f>VLOOKUP(B1296,'Customers (2)'!$A$1:$F$2501,2,0)</f>
        <v>India</v>
      </c>
      <c r="I1296" t="str">
        <f>VLOOKUP(B1296,'Customers (2)'!$A$1:$F$2501,3,0)</f>
        <v>F</v>
      </c>
      <c r="J1296">
        <f>VLOOKUP(B1296,'Customers (2)'!$A$1:$F$2501,4,0)</f>
        <v>63</v>
      </c>
      <c r="K1296" t="str">
        <f>VLOOKUP(B1296,'Customers (2)'!$A$1:$F$2501,5,0)</f>
        <v>C</v>
      </c>
      <c r="L1296" t="str">
        <f>VLOOKUP(B1296,'Customers (2)'!$A$1:$F$2501,6,0)</f>
        <v>Senior</v>
      </c>
      <c r="M1296" t="str">
        <f t="shared" si="83"/>
        <v>November</v>
      </c>
      <c r="N1296" t="str">
        <f t="shared" si="84"/>
        <v>Tuesday</v>
      </c>
      <c r="O1296" t="str">
        <f t="shared" si="85"/>
        <v>23:15:00</v>
      </c>
      <c r="P1296">
        <f t="shared" si="86"/>
        <v>23</v>
      </c>
      <c r="Q1296" t="str">
        <f>VLOOKUP(B1296,'Analysis 1.3'!$AA$1:$AF$1454,5,FALSE)</f>
        <v>Repeat</v>
      </c>
      <c r="R1296" t="str">
        <f>VLOOKUP(B1296,'Analysis 1.3'!$AA$1:$AF$1454,6,FALSE)</f>
        <v>Recent</v>
      </c>
      <c r="S1296">
        <f>VLOOKUP(B1296,'Analysis 1.3'!$AA$1:$AF$1454,4,FALSE)</f>
        <v>40.013194444443798</v>
      </c>
    </row>
    <row r="1297" spans="1:19" x14ac:dyDescent="0.3">
      <c r="A1297">
        <v>419211</v>
      </c>
      <c r="B1297">
        <v>1044</v>
      </c>
      <c r="C1297" s="1" t="s">
        <v>113</v>
      </c>
      <c r="D1297" s="2">
        <v>45009.993055555555</v>
      </c>
      <c r="E1297" t="s">
        <v>96</v>
      </c>
      <c r="F1297" t="s">
        <v>49</v>
      </c>
      <c r="G1297">
        <v>4918</v>
      </c>
      <c r="H1297" t="str">
        <f>VLOOKUP(B1297,'Customers (2)'!$A$1:$F$2501,2,0)</f>
        <v>India</v>
      </c>
      <c r="I1297" t="str">
        <f>VLOOKUP(B1297,'Customers (2)'!$A$1:$F$2501,3,0)</f>
        <v>M</v>
      </c>
      <c r="J1297">
        <f>VLOOKUP(B1297,'Customers (2)'!$A$1:$F$2501,4,0)</f>
        <v>26</v>
      </c>
      <c r="K1297" t="str">
        <f>VLOOKUP(B1297,'Customers (2)'!$A$1:$F$2501,5,0)</f>
        <v>C</v>
      </c>
      <c r="L1297" t="str">
        <f>VLOOKUP(B1297,'Customers (2)'!$A$1:$F$2501,6,0)</f>
        <v>Young</v>
      </c>
      <c r="M1297" t="str">
        <f t="shared" si="83"/>
        <v>March</v>
      </c>
      <c r="N1297" t="str">
        <f t="shared" si="84"/>
        <v>Friday</v>
      </c>
      <c r="O1297" t="str">
        <f t="shared" si="85"/>
        <v>23:50:00</v>
      </c>
      <c r="P1297">
        <f t="shared" si="86"/>
        <v>23</v>
      </c>
      <c r="Q1297" t="str">
        <f>VLOOKUP(B1297,'Analysis 1.3'!$AA$1:$AF$1454,5,FALSE)</f>
        <v>Repeat</v>
      </c>
      <c r="R1297" t="str">
        <f>VLOOKUP(B1297,'Analysis 1.3'!$AA$1:$AF$1454,6,FALSE)</f>
        <v>Recent</v>
      </c>
      <c r="S1297">
        <f>VLOOKUP(B1297,'Analysis 1.3'!$AA$1:$AF$1454,4,FALSE)</f>
        <v>9.9256944444423425</v>
      </c>
    </row>
    <row r="1298" spans="1:19" x14ac:dyDescent="0.3">
      <c r="A1298">
        <v>615484</v>
      </c>
      <c r="B1298">
        <v>1044</v>
      </c>
      <c r="C1298" s="1" t="s">
        <v>113</v>
      </c>
      <c r="D1298" s="2">
        <v>45043.995833333334</v>
      </c>
      <c r="E1298" t="s">
        <v>97</v>
      </c>
      <c r="F1298" t="s">
        <v>43</v>
      </c>
      <c r="G1298">
        <v>8774</v>
      </c>
      <c r="H1298" t="str">
        <f>VLOOKUP(B1298,'Customers (2)'!$A$1:$F$2501,2,0)</f>
        <v>India</v>
      </c>
      <c r="I1298" t="str">
        <f>VLOOKUP(B1298,'Customers (2)'!$A$1:$F$2501,3,0)</f>
        <v>M</v>
      </c>
      <c r="J1298">
        <f>VLOOKUP(B1298,'Customers (2)'!$A$1:$F$2501,4,0)</f>
        <v>26</v>
      </c>
      <c r="K1298" t="str">
        <f>VLOOKUP(B1298,'Customers (2)'!$A$1:$F$2501,5,0)</f>
        <v>C</v>
      </c>
      <c r="L1298" t="str">
        <f>VLOOKUP(B1298,'Customers (2)'!$A$1:$F$2501,6,0)</f>
        <v>Young</v>
      </c>
      <c r="M1298" t="str">
        <f t="shared" si="83"/>
        <v>April</v>
      </c>
      <c r="N1298" t="str">
        <f t="shared" si="84"/>
        <v>Thursday</v>
      </c>
      <c r="O1298" t="str">
        <f t="shared" si="85"/>
        <v>23:54:00</v>
      </c>
      <c r="P1298">
        <f t="shared" si="86"/>
        <v>23</v>
      </c>
      <c r="Q1298" t="str">
        <f>VLOOKUP(B1298,'Analysis 1.3'!$AA$1:$AF$1454,5,FALSE)</f>
        <v>Repeat</v>
      </c>
      <c r="R1298" t="str">
        <f>VLOOKUP(B1298,'Analysis 1.3'!$AA$1:$AF$1454,6,FALSE)</f>
        <v>Recent</v>
      </c>
      <c r="S1298">
        <f>VLOOKUP(B1298,'Analysis 1.3'!$AA$1:$AF$1454,4,FALSE)</f>
        <v>9.9256944444423425</v>
      </c>
    </row>
    <row r="1299" spans="1:19" x14ac:dyDescent="0.3">
      <c r="A1299">
        <v>975249</v>
      </c>
      <c r="B1299">
        <v>1044</v>
      </c>
      <c r="C1299" s="1" t="s">
        <v>113</v>
      </c>
      <c r="D1299" s="3">
        <v>45282.056250000001</v>
      </c>
      <c r="E1299" t="s">
        <v>96</v>
      </c>
      <c r="F1299" t="s">
        <v>14</v>
      </c>
      <c r="G1299">
        <v>3988</v>
      </c>
      <c r="H1299" t="str">
        <f>VLOOKUP(B1299,'Customers (2)'!$A$1:$F$2501,2,0)</f>
        <v>India</v>
      </c>
      <c r="I1299" t="str">
        <f>VLOOKUP(B1299,'Customers (2)'!$A$1:$F$2501,3,0)</f>
        <v>M</v>
      </c>
      <c r="J1299">
        <f>VLOOKUP(B1299,'Customers (2)'!$A$1:$F$2501,4,0)</f>
        <v>26</v>
      </c>
      <c r="K1299" t="str">
        <f>VLOOKUP(B1299,'Customers (2)'!$A$1:$F$2501,5,0)</f>
        <v>C</v>
      </c>
      <c r="L1299" t="str">
        <f>VLOOKUP(B1299,'Customers (2)'!$A$1:$F$2501,6,0)</f>
        <v>Young</v>
      </c>
      <c r="M1299" t="str">
        <f t="shared" si="83"/>
        <v>December</v>
      </c>
      <c r="N1299" t="str">
        <f t="shared" si="84"/>
        <v>Friday</v>
      </c>
      <c r="O1299" t="str">
        <f t="shared" si="85"/>
        <v>01:21:00</v>
      </c>
      <c r="P1299">
        <f t="shared" si="86"/>
        <v>1</v>
      </c>
      <c r="Q1299" t="str">
        <f>VLOOKUP(B1299,'Analysis 1.3'!$AA$1:$AF$1454,5,FALSE)</f>
        <v>Repeat</v>
      </c>
      <c r="R1299" t="str">
        <f>VLOOKUP(B1299,'Analysis 1.3'!$AA$1:$AF$1454,6,FALSE)</f>
        <v>Recent</v>
      </c>
      <c r="S1299">
        <f>VLOOKUP(B1299,'Analysis 1.3'!$AA$1:$AF$1454,4,FALSE)</f>
        <v>9.9256944444423425</v>
      </c>
    </row>
    <row r="1300" spans="1:19" x14ac:dyDescent="0.3">
      <c r="A1300">
        <v>573331</v>
      </c>
      <c r="B1300">
        <v>1045</v>
      </c>
      <c r="C1300" s="1" t="s">
        <v>105</v>
      </c>
      <c r="D1300" s="2">
        <v>45201.054861111108</v>
      </c>
      <c r="E1300" t="s">
        <v>98</v>
      </c>
      <c r="F1300" t="s">
        <v>11</v>
      </c>
      <c r="G1300">
        <v>8506</v>
      </c>
      <c r="H1300" t="str">
        <f>VLOOKUP(B1300,'Customers (2)'!$A$1:$F$2501,2,0)</f>
        <v>Spain</v>
      </c>
      <c r="I1300" t="str">
        <f>VLOOKUP(B1300,'Customers (2)'!$A$1:$F$2501,3,0)</f>
        <v>F</v>
      </c>
      <c r="J1300">
        <f>VLOOKUP(B1300,'Customers (2)'!$A$1:$F$2501,4,0)</f>
        <v>19</v>
      </c>
      <c r="K1300" t="str">
        <f>VLOOKUP(B1300,'Customers (2)'!$A$1:$F$2501,5,0)</f>
        <v>C</v>
      </c>
      <c r="L1300" t="str">
        <f>VLOOKUP(B1300,'Customers (2)'!$A$1:$F$2501,6,0)</f>
        <v>Young</v>
      </c>
      <c r="M1300" t="str">
        <f t="shared" si="83"/>
        <v>October</v>
      </c>
      <c r="N1300" t="str">
        <f t="shared" si="84"/>
        <v>Monday</v>
      </c>
      <c r="O1300" t="str">
        <f t="shared" si="85"/>
        <v>01:19:00</v>
      </c>
      <c r="P1300">
        <f t="shared" si="86"/>
        <v>1</v>
      </c>
      <c r="Q1300" t="str">
        <f>VLOOKUP(B1300,'Analysis 1.3'!$AA$1:$AF$1454,5,FALSE)</f>
        <v>Repeat</v>
      </c>
      <c r="R1300" t="str">
        <f>VLOOKUP(B1300,'Analysis 1.3'!$AA$1:$AF$1454,6,FALSE)</f>
        <v>Passive</v>
      </c>
      <c r="S1300">
        <f>VLOOKUP(B1300,'Analysis 1.3'!$AA$1:$AF$1454,4,FALSE)</f>
        <v>90.927083333335759</v>
      </c>
    </row>
    <row r="1301" spans="1:19" x14ac:dyDescent="0.3">
      <c r="A1301">
        <v>1321272</v>
      </c>
      <c r="B1301">
        <v>1045</v>
      </c>
      <c r="C1301" s="1" t="s">
        <v>105</v>
      </c>
      <c r="D1301" s="3">
        <v>45134.006249999999</v>
      </c>
      <c r="E1301" t="s">
        <v>97</v>
      </c>
      <c r="F1301" t="s">
        <v>71</v>
      </c>
      <c r="G1301">
        <v>4967</v>
      </c>
      <c r="H1301" t="str">
        <f>VLOOKUP(B1301,'Customers (2)'!$A$1:$F$2501,2,0)</f>
        <v>Spain</v>
      </c>
      <c r="I1301" t="str">
        <f>VLOOKUP(B1301,'Customers (2)'!$A$1:$F$2501,3,0)</f>
        <v>F</v>
      </c>
      <c r="J1301">
        <f>VLOOKUP(B1301,'Customers (2)'!$A$1:$F$2501,4,0)</f>
        <v>19</v>
      </c>
      <c r="K1301" t="str">
        <f>VLOOKUP(B1301,'Customers (2)'!$A$1:$F$2501,5,0)</f>
        <v>C</v>
      </c>
      <c r="L1301" t="str">
        <f>VLOOKUP(B1301,'Customers (2)'!$A$1:$F$2501,6,0)</f>
        <v>Young</v>
      </c>
      <c r="M1301" t="str">
        <f t="shared" si="83"/>
        <v>July</v>
      </c>
      <c r="N1301" t="str">
        <f t="shared" si="84"/>
        <v>Thursday</v>
      </c>
      <c r="O1301" t="str">
        <f t="shared" si="85"/>
        <v>00:09:00</v>
      </c>
      <c r="P1301">
        <f t="shared" si="86"/>
        <v>0</v>
      </c>
      <c r="Q1301" t="str">
        <f>VLOOKUP(B1301,'Analysis 1.3'!$AA$1:$AF$1454,5,FALSE)</f>
        <v>Repeat</v>
      </c>
      <c r="R1301" t="str">
        <f>VLOOKUP(B1301,'Analysis 1.3'!$AA$1:$AF$1454,6,FALSE)</f>
        <v>Passive</v>
      </c>
      <c r="S1301">
        <f>VLOOKUP(B1301,'Analysis 1.3'!$AA$1:$AF$1454,4,FALSE)</f>
        <v>90.927083333335759</v>
      </c>
    </row>
    <row r="1302" spans="1:19" x14ac:dyDescent="0.3">
      <c r="A1302">
        <v>448027</v>
      </c>
      <c r="B1302">
        <v>1046</v>
      </c>
      <c r="C1302" s="1" t="s">
        <v>113</v>
      </c>
      <c r="D1302" s="2">
        <v>45116.040277777778</v>
      </c>
      <c r="E1302" t="s">
        <v>98</v>
      </c>
      <c r="F1302" t="s">
        <v>59</v>
      </c>
      <c r="G1302">
        <v>532</v>
      </c>
      <c r="H1302" t="str">
        <f>VLOOKUP(B1302,'Customers (2)'!$A$1:$F$2501,2,0)</f>
        <v>India</v>
      </c>
      <c r="I1302" t="str">
        <f>VLOOKUP(B1302,'Customers (2)'!$A$1:$F$2501,3,0)</f>
        <v>M</v>
      </c>
      <c r="J1302">
        <f>VLOOKUP(B1302,'Customers (2)'!$A$1:$F$2501,4,0)</f>
        <v>52</v>
      </c>
      <c r="K1302" t="str">
        <f>VLOOKUP(B1302,'Customers (2)'!$A$1:$F$2501,5,0)</f>
        <v>C</v>
      </c>
      <c r="L1302" t="str">
        <f>VLOOKUP(B1302,'Customers (2)'!$A$1:$F$2501,6,0)</f>
        <v>Middle</v>
      </c>
      <c r="M1302" t="str">
        <f t="shared" si="83"/>
        <v>July</v>
      </c>
      <c r="N1302" t="str">
        <f t="shared" si="84"/>
        <v>Sunday</v>
      </c>
      <c r="O1302" t="str">
        <f t="shared" si="85"/>
        <v>00:58:00</v>
      </c>
      <c r="P1302">
        <f t="shared" si="86"/>
        <v>0</v>
      </c>
      <c r="Q1302" t="str">
        <f>VLOOKUP(B1302,'Analysis 1.3'!$AA$1:$AF$1454,5,FALSE)</f>
        <v>One time</v>
      </c>
      <c r="R1302" t="str">
        <f>VLOOKUP(B1302,'Analysis 1.3'!$AA$1:$AF$1454,6,FALSE)</f>
        <v>Passive</v>
      </c>
      <c r="S1302">
        <f>VLOOKUP(B1302,'Analysis 1.3'!$AA$1:$AF$1454,4,FALSE)</f>
        <v>175.9416666666657</v>
      </c>
    </row>
    <row r="1303" spans="1:19" x14ac:dyDescent="0.3">
      <c r="A1303">
        <v>103812</v>
      </c>
      <c r="B1303">
        <v>1047</v>
      </c>
      <c r="C1303" s="1" t="s">
        <v>107</v>
      </c>
      <c r="D1303" s="2">
        <v>45273.020833333336</v>
      </c>
      <c r="E1303" t="s">
        <v>98</v>
      </c>
      <c r="F1303" t="s">
        <v>47</v>
      </c>
      <c r="G1303">
        <v>3954</v>
      </c>
      <c r="H1303" t="str">
        <f>VLOOKUP(B1303,'Customers (2)'!$A$1:$F$2501,2,0)</f>
        <v>Italy</v>
      </c>
      <c r="I1303" t="str">
        <f>VLOOKUP(B1303,'Customers (2)'!$A$1:$F$2501,3,0)</f>
        <v>F</v>
      </c>
      <c r="J1303">
        <f>VLOOKUP(B1303,'Customers (2)'!$A$1:$F$2501,4,0)</f>
        <v>20</v>
      </c>
      <c r="K1303" t="str">
        <f>VLOOKUP(B1303,'Customers (2)'!$A$1:$F$2501,5,0)</f>
        <v>C</v>
      </c>
      <c r="L1303" t="str">
        <f>VLOOKUP(B1303,'Customers (2)'!$A$1:$F$2501,6,0)</f>
        <v>Young</v>
      </c>
      <c r="M1303" t="str">
        <f t="shared" si="83"/>
        <v>December</v>
      </c>
      <c r="N1303" t="str">
        <f t="shared" si="84"/>
        <v>Wednesday</v>
      </c>
      <c r="O1303" t="str">
        <f t="shared" si="85"/>
        <v>00:30:00</v>
      </c>
      <c r="P1303">
        <f t="shared" si="86"/>
        <v>0</v>
      </c>
      <c r="Q1303" t="str">
        <f>VLOOKUP(B1303,'Analysis 1.3'!$AA$1:$AF$1454,5,FALSE)</f>
        <v>Repeat</v>
      </c>
      <c r="R1303" t="str">
        <f>VLOOKUP(B1303,'Analysis 1.3'!$AA$1:$AF$1454,6,FALSE)</f>
        <v>Recent</v>
      </c>
      <c r="S1303">
        <f>VLOOKUP(B1303,'Analysis 1.3'!$AA$1:$AF$1454,4,FALSE)</f>
        <v>18.961111111108039</v>
      </c>
    </row>
    <row r="1304" spans="1:19" x14ac:dyDescent="0.3">
      <c r="A1304">
        <v>1203312</v>
      </c>
      <c r="B1304">
        <v>1047</v>
      </c>
      <c r="C1304" s="1" t="s">
        <v>107</v>
      </c>
      <c r="D1304" s="3">
        <v>44938.995833333334</v>
      </c>
      <c r="E1304" t="s">
        <v>98</v>
      </c>
      <c r="F1304" t="s">
        <v>27</v>
      </c>
      <c r="G1304">
        <v>5488</v>
      </c>
      <c r="H1304" t="str">
        <f>VLOOKUP(B1304,'Customers (2)'!$A$1:$F$2501,2,0)</f>
        <v>Italy</v>
      </c>
      <c r="I1304" t="str">
        <f>VLOOKUP(B1304,'Customers (2)'!$A$1:$F$2501,3,0)</f>
        <v>F</v>
      </c>
      <c r="J1304">
        <f>VLOOKUP(B1304,'Customers (2)'!$A$1:$F$2501,4,0)</f>
        <v>20</v>
      </c>
      <c r="K1304" t="str">
        <f>VLOOKUP(B1304,'Customers (2)'!$A$1:$F$2501,5,0)</f>
        <v>C</v>
      </c>
      <c r="L1304" t="str">
        <f>VLOOKUP(B1304,'Customers (2)'!$A$1:$F$2501,6,0)</f>
        <v>Young</v>
      </c>
      <c r="M1304" t="str">
        <f t="shared" si="83"/>
        <v>January</v>
      </c>
      <c r="N1304" t="str">
        <f t="shared" si="84"/>
        <v>Thursday</v>
      </c>
      <c r="O1304" t="str">
        <f t="shared" si="85"/>
        <v>23:54:00</v>
      </c>
      <c r="P1304">
        <f t="shared" si="86"/>
        <v>23</v>
      </c>
      <c r="Q1304" t="str">
        <f>VLOOKUP(B1304,'Analysis 1.3'!$AA$1:$AF$1454,5,FALSE)</f>
        <v>Repeat</v>
      </c>
      <c r="R1304" t="str">
        <f>VLOOKUP(B1304,'Analysis 1.3'!$AA$1:$AF$1454,6,FALSE)</f>
        <v>Recent</v>
      </c>
      <c r="S1304">
        <f>VLOOKUP(B1304,'Analysis 1.3'!$AA$1:$AF$1454,4,FALSE)</f>
        <v>18.961111111108039</v>
      </c>
    </row>
    <row r="1305" spans="1:19" x14ac:dyDescent="0.3">
      <c r="A1305">
        <v>366394</v>
      </c>
      <c r="B1305">
        <v>1048</v>
      </c>
      <c r="C1305" s="1" t="s">
        <v>113</v>
      </c>
      <c r="D1305" s="2">
        <v>45170.03125</v>
      </c>
      <c r="E1305" t="s">
        <v>96</v>
      </c>
      <c r="F1305" t="s">
        <v>27</v>
      </c>
      <c r="G1305">
        <v>3380</v>
      </c>
      <c r="H1305" t="str">
        <f>VLOOKUP(B1305,'Customers (2)'!$A$1:$F$2501,2,0)</f>
        <v>India</v>
      </c>
      <c r="I1305" t="str">
        <f>VLOOKUP(B1305,'Customers (2)'!$A$1:$F$2501,3,0)</f>
        <v>F</v>
      </c>
      <c r="J1305">
        <f>VLOOKUP(B1305,'Customers (2)'!$A$1:$F$2501,4,0)</f>
        <v>26</v>
      </c>
      <c r="K1305" t="str">
        <f>VLOOKUP(B1305,'Customers (2)'!$A$1:$F$2501,5,0)</f>
        <v>C</v>
      </c>
      <c r="L1305" t="str">
        <f>VLOOKUP(B1305,'Customers (2)'!$A$1:$F$2501,6,0)</f>
        <v>Young</v>
      </c>
      <c r="M1305" t="str">
        <f t="shared" si="83"/>
        <v>September</v>
      </c>
      <c r="N1305" t="str">
        <f t="shared" si="84"/>
        <v>Friday</v>
      </c>
      <c r="O1305" t="str">
        <f t="shared" si="85"/>
        <v>00:45:00</v>
      </c>
      <c r="P1305">
        <f t="shared" si="86"/>
        <v>0</v>
      </c>
      <c r="Q1305" t="str">
        <f>VLOOKUP(B1305,'Analysis 1.3'!$AA$1:$AF$1454,5,FALSE)</f>
        <v>Repeat</v>
      </c>
      <c r="R1305" t="str">
        <f>VLOOKUP(B1305,'Analysis 1.3'!$AA$1:$AF$1454,6,FALSE)</f>
        <v>Recent</v>
      </c>
      <c r="S1305">
        <f>VLOOKUP(B1305,'Analysis 1.3'!$AA$1:$AF$1454,4,FALSE)</f>
        <v>37.945833333331393</v>
      </c>
    </row>
    <row r="1306" spans="1:19" x14ac:dyDescent="0.3">
      <c r="A1306">
        <v>1582168</v>
      </c>
      <c r="B1306">
        <v>1048</v>
      </c>
      <c r="C1306" s="1" t="s">
        <v>113</v>
      </c>
      <c r="D1306" s="3">
        <v>45254.036111111112</v>
      </c>
      <c r="E1306" t="s">
        <v>98</v>
      </c>
      <c r="F1306" t="s">
        <v>10</v>
      </c>
      <c r="G1306">
        <v>9234</v>
      </c>
      <c r="H1306" t="str">
        <f>VLOOKUP(B1306,'Customers (2)'!$A$1:$F$2501,2,0)</f>
        <v>India</v>
      </c>
      <c r="I1306" t="str">
        <f>VLOOKUP(B1306,'Customers (2)'!$A$1:$F$2501,3,0)</f>
        <v>F</v>
      </c>
      <c r="J1306">
        <f>VLOOKUP(B1306,'Customers (2)'!$A$1:$F$2501,4,0)</f>
        <v>26</v>
      </c>
      <c r="K1306" t="str">
        <f>VLOOKUP(B1306,'Customers (2)'!$A$1:$F$2501,5,0)</f>
        <v>C</v>
      </c>
      <c r="L1306" t="str">
        <f>VLOOKUP(B1306,'Customers (2)'!$A$1:$F$2501,6,0)</f>
        <v>Young</v>
      </c>
      <c r="M1306" t="str">
        <f t="shared" si="83"/>
        <v>November</v>
      </c>
      <c r="N1306" t="str">
        <f t="shared" si="84"/>
        <v>Friday</v>
      </c>
      <c r="O1306" t="str">
        <f t="shared" si="85"/>
        <v>00:52:00</v>
      </c>
      <c r="P1306">
        <f t="shared" si="86"/>
        <v>0</v>
      </c>
      <c r="Q1306" t="str">
        <f>VLOOKUP(B1306,'Analysis 1.3'!$AA$1:$AF$1454,5,FALSE)</f>
        <v>Repeat</v>
      </c>
      <c r="R1306" t="str">
        <f>VLOOKUP(B1306,'Analysis 1.3'!$AA$1:$AF$1454,6,FALSE)</f>
        <v>Recent</v>
      </c>
      <c r="S1306">
        <f>VLOOKUP(B1306,'Analysis 1.3'!$AA$1:$AF$1454,4,FALSE)</f>
        <v>37.945833333331393</v>
      </c>
    </row>
    <row r="1307" spans="1:19" x14ac:dyDescent="0.3">
      <c r="A1307">
        <v>1497326</v>
      </c>
      <c r="B1307">
        <v>1050</v>
      </c>
      <c r="C1307" s="1" t="s">
        <v>100</v>
      </c>
      <c r="D1307" s="3">
        <v>45259.061805555553</v>
      </c>
      <c r="E1307" t="s">
        <v>98</v>
      </c>
      <c r="F1307" t="s">
        <v>43</v>
      </c>
      <c r="G1307">
        <v>1670</v>
      </c>
      <c r="H1307" t="str">
        <f>VLOOKUP(B1307,'Customers (2)'!$A$1:$F$2501,2,0)</f>
        <v>France</v>
      </c>
      <c r="I1307" t="str">
        <f>VLOOKUP(B1307,'Customers (2)'!$A$1:$F$2501,3,0)</f>
        <v>F</v>
      </c>
      <c r="J1307">
        <f>VLOOKUP(B1307,'Customers (2)'!$A$1:$F$2501,4,0)</f>
        <v>31</v>
      </c>
      <c r="K1307" t="str">
        <f>VLOOKUP(B1307,'Customers (2)'!$A$1:$F$2501,5,0)</f>
        <v>C</v>
      </c>
      <c r="L1307" t="str">
        <f>VLOOKUP(B1307,'Customers (2)'!$A$1:$F$2501,6,0)</f>
        <v>Young</v>
      </c>
      <c r="M1307" t="str">
        <f t="shared" si="83"/>
        <v>November</v>
      </c>
      <c r="N1307" t="str">
        <f t="shared" si="84"/>
        <v>Wednesday</v>
      </c>
      <c r="O1307" t="str">
        <f t="shared" si="85"/>
        <v>01:29:00</v>
      </c>
      <c r="P1307">
        <f t="shared" si="86"/>
        <v>1</v>
      </c>
      <c r="Q1307" t="str">
        <f>VLOOKUP(B1307,'Analysis 1.3'!$AA$1:$AF$1454,5,FALSE)</f>
        <v>One time</v>
      </c>
      <c r="R1307" t="str">
        <f>VLOOKUP(B1307,'Analysis 1.3'!$AA$1:$AF$1454,6,FALSE)</f>
        <v>Recent</v>
      </c>
      <c r="S1307">
        <f>VLOOKUP(B1307,'Analysis 1.3'!$AA$1:$AF$1454,4,FALSE)</f>
        <v>32.920138888890506</v>
      </c>
    </row>
    <row r="1308" spans="1:19" x14ac:dyDescent="0.3">
      <c r="A1308">
        <v>1219438</v>
      </c>
      <c r="B1308">
        <v>1051</v>
      </c>
      <c r="C1308" s="1" t="s">
        <v>105</v>
      </c>
      <c r="D1308" s="3">
        <v>44936.052083333336</v>
      </c>
      <c r="E1308" t="s">
        <v>98</v>
      </c>
      <c r="F1308" t="s">
        <v>52</v>
      </c>
      <c r="G1308">
        <v>3777</v>
      </c>
      <c r="H1308" t="str">
        <f>VLOOKUP(B1308,'Customers (2)'!$A$1:$F$2501,2,0)</f>
        <v>Spain</v>
      </c>
      <c r="I1308" t="str">
        <f>VLOOKUP(B1308,'Customers (2)'!$A$1:$F$2501,3,0)</f>
        <v>M</v>
      </c>
      <c r="J1308">
        <f>VLOOKUP(B1308,'Customers (2)'!$A$1:$F$2501,4,0)</f>
        <v>36</v>
      </c>
      <c r="K1308" t="str">
        <f>VLOOKUP(B1308,'Customers (2)'!$A$1:$F$2501,5,0)</f>
        <v>C</v>
      </c>
      <c r="L1308" t="str">
        <f>VLOOKUP(B1308,'Customers (2)'!$A$1:$F$2501,6,0)</f>
        <v>Middle</v>
      </c>
      <c r="M1308" t="str">
        <f t="shared" si="83"/>
        <v>January</v>
      </c>
      <c r="N1308" t="str">
        <f t="shared" si="84"/>
        <v>Tuesday</v>
      </c>
      <c r="O1308" t="str">
        <f t="shared" si="85"/>
        <v>01:15:00</v>
      </c>
      <c r="P1308">
        <f t="shared" si="86"/>
        <v>1</v>
      </c>
      <c r="Q1308" t="str">
        <f>VLOOKUP(B1308,'Analysis 1.3'!$AA$1:$AF$1454,5,FALSE)</f>
        <v>Repeat</v>
      </c>
      <c r="R1308" t="str">
        <f>VLOOKUP(B1308,'Analysis 1.3'!$AA$1:$AF$1454,6,FALSE)</f>
        <v>Lost</v>
      </c>
      <c r="S1308">
        <f>VLOOKUP(B1308,'Analysis 1.3'!$AA$1:$AF$1454,4,FALSE)</f>
        <v>196.96597222222044</v>
      </c>
    </row>
    <row r="1309" spans="1:19" x14ac:dyDescent="0.3">
      <c r="A1309">
        <v>1352087</v>
      </c>
      <c r="B1309">
        <v>1051</v>
      </c>
      <c r="C1309" s="1" t="s">
        <v>105</v>
      </c>
      <c r="D1309" s="3">
        <v>45095.015972222223</v>
      </c>
      <c r="E1309" t="s">
        <v>97</v>
      </c>
      <c r="F1309" t="s">
        <v>59</v>
      </c>
      <c r="G1309">
        <v>4016</v>
      </c>
      <c r="H1309" t="str">
        <f>VLOOKUP(B1309,'Customers (2)'!$A$1:$F$2501,2,0)</f>
        <v>Spain</v>
      </c>
      <c r="I1309" t="str">
        <f>VLOOKUP(B1309,'Customers (2)'!$A$1:$F$2501,3,0)</f>
        <v>M</v>
      </c>
      <c r="J1309">
        <f>VLOOKUP(B1309,'Customers (2)'!$A$1:$F$2501,4,0)</f>
        <v>36</v>
      </c>
      <c r="K1309" t="str">
        <f>VLOOKUP(B1309,'Customers (2)'!$A$1:$F$2501,5,0)</f>
        <v>C</v>
      </c>
      <c r="L1309" t="str">
        <f>VLOOKUP(B1309,'Customers (2)'!$A$1:$F$2501,6,0)</f>
        <v>Middle</v>
      </c>
      <c r="M1309" t="str">
        <f t="shared" si="83"/>
        <v>June</v>
      </c>
      <c r="N1309" t="str">
        <f t="shared" si="84"/>
        <v>Sunday</v>
      </c>
      <c r="O1309" t="str">
        <f t="shared" si="85"/>
        <v>00:23:00</v>
      </c>
      <c r="P1309">
        <f t="shared" si="86"/>
        <v>0</v>
      </c>
      <c r="Q1309" t="str">
        <f>VLOOKUP(B1309,'Analysis 1.3'!$AA$1:$AF$1454,5,FALSE)</f>
        <v>Repeat</v>
      </c>
      <c r="R1309" t="str">
        <f>VLOOKUP(B1309,'Analysis 1.3'!$AA$1:$AF$1454,6,FALSE)</f>
        <v>Lost</v>
      </c>
      <c r="S1309">
        <f>VLOOKUP(B1309,'Analysis 1.3'!$AA$1:$AF$1454,4,FALSE)</f>
        <v>196.96597222222044</v>
      </c>
    </row>
    <row r="1310" spans="1:19" x14ac:dyDescent="0.3">
      <c r="A1310">
        <v>303207</v>
      </c>
      <c r="B1310">
        <v>1052</v>
      </c>
      <c r="C1310" s="1" t="s">
        <v>109</v>
      </c>
      <c r="D1310" s="2">
        <v>45249.995833333334</v>
      </c>
      <c r="E1310" t="s">
        <v>97</v>
      </c>
      <c r="F1310" t="s">
        <v>21</v>
      </c>
      <c r="G1310">
        <v>1054</v>
      </c>
      <c r="H1310" t="str">
        <f>VLOOKUP(B1310,'Customers (2)'!$A$1:$F$2501,2,0)</f>
        <v>Germany</v>
      </c>
      <c r="I1310" t="str">
        <f>VLOOKUP(B1310,'Customers (2)'!$A$1:$F$2501,3,0)</f>
        <v>M</v>
      </c>
      <c r="J1310">
        <f>VLOOKUP(B1310,'Customers (2)'!$A$1:$F$2501,4,0)</f>
        <v>66</v>
      </c>
      <c r="K1310" t="str">
        <f>VLOOKUP(B1310,'Customers (2)'!$A$1:$F$2501,5,0)</f>
        <v>C</v>
      </c>
      <c r="L1310" t="str">
        <f>VLOOKUP(B1310,'Customers (2)'!$A$1:$F$2501,6,0)</f>
        <v>Senior</v>
      </c>
      <c r="M1310" t="str">
        <f t="shared" si="83"/>
        <v>November</v>
      </c>
      <c r="N1310" t="str">
        <f t="shared" si="84"/>
        <v>Sunday</v>
      </c>
      <c r="O1310" t="str">
        <f t="shared" si="85"/>
        <v>23:54:00</v>
      </c>
      <c r="P1310">
        <f t="shared" si="86"/>
        <v>23</v>
      </c>
      <c r="Q1310" t="str">
        <f>VLOOKUP(B1310,'Analysis 1.3'!$AA$1:$AF$1454,5,FALSE)</f>
        <v>Repeat</v>
      </c>
      <c r="R1310" t="str">
        <f>VLOOKUP(B1310,'Analysis 1.3'!$AA$1:$AF$1454,6,FALSE)</f>
        <v>Recent</v>
      </c>
      <c r="S1310">
        <f>VLOOKUP(B1310,'Analysis 1.3'!$AA$1:$AF$1454,4,FALSE)</f>
        <v>41.986111111109494</v>
      </c>
    </row>
    <row r="1311" spans="1:19" x14ac:dyDescent="0.3">
      <c r="A1311">
        <v>571316</v>
      </c>
      <c r="B1311">
        <v>1052</v>
      </c>
      <c r="C1311" s="1" t="s">
        <v>109</v>
      </c>
      <c r="D1311" s="2">
        <v>45064.082638888889</v>
      </c>
      <c r="E1311" t="s">
        <v>98</v>
      </c>
      <c r="F1311" t="s">
        <v>27</v>
      </c>
      <c r="G1311">
        <v>1658</v>
      </c>
      <c r="H1311" t="str">
        <f>VLOOKUP(B1311,'Customers (2)'!$A$1:$F$2501,2,0)</f>
        <v>Germany</v>
      </c>
      <c r="I1311" t="str">
        <f>VLOOKUP(B1311,'Customers (2)'!$A$1:$F$2501,3,0)</f>
        <v>M</v>
      </c>
      <c r="J1311">
        <f>VLOOKUP(B1311,'Customers (2)'!$A$1:$F$2501,4,0)</f>
        <v>66</v>
      </c>
      <c r="K1311" t="str">
        <f>VLOOKUP(B1311,'Customers (2)'!$A$1:$F$2501,5,0)</f>
        <v>C</v>
      </c>
      <c r="L1311" t="str">
        <f>VLOOKUP(B1311,'Customers (2)'!$A$1:$F$2501,6,0)</f>
        <v>Senior</v>
      </c>
      <c r="M1311" t="str">
        <f t="shared" si="83"/>
        <v>May</v>
      </c>
      <c r="N1311" t="str">
        <f t="shared" si="84"/>
        <v>Thursday</v>
      </c>
      <c r="O1311" t="str">
        <f t="shared" si="85"/>
        <v>01:59:00</v>
      </c>
      <c r="P1311">
        <f t="shared" si="86"/>
        <v>1</v>
      </c>
      <c r="Q1311" t="str">
        <f>VLOOKUP(B1311,'Analysis 1.3'!$AA$1:$AF$1454,5,FALSE)</f>
        <v>Repeat</v>
      </c>
      <c r="R1311" t="str">
        <f>VLOOKUP(B1311,'Analysis 1.3'!$AA$1:$AF$1454,6,FALSE)</f>
        <v>Recent</v>
      </c>
      <c r="S1311">
        <f>VLOOKUP(B1311,'Analysis 1.3'!$AA$1:$AF$1454,4,FALSE)</f>
        <v>41.986111111109494</v>
      </c>
    </row>
    <row r="1312" spans="1:19" x14ac:dyDescent="0.3">
      <c r="A1312">
        <v>1436270</v>
      </c>
      <c r="B1312">
        <v>1052</v>
      </c>
      <c r="C1312" s="1" t="s">
        <v>109</v>
      </c>
      <c r="D1312" s="3">
        <v>45101.070138888892</v>
      </c>
      <c r="E1312" t="s">
        <v>97</v>
      </c>
      <c r="F1312" t="s">
        <v>57</v>
      </c>
      <c r="G1312">
        <v>1360</v>
      </c>
      <c r="H1312" t="str">
        <f>VLOOKUP(B1312,'Customers (2)'!$A$1:$F$2501,2,0)</f>
        <v>Germany</v>
      </c>
      <c r="I1312" t="str">
        <f>VLOOKUP(B1312,'Customers (2)'!$A$1:$F$2501,3,0)</f>
        <v>M</v>
      </c>
      <c r="J1312">
        <f>VLOOKUP(B1312,'Customers (2)'!$A$1:$F$2501,4,0)</f>
        <v>66</v>
      </c>
      <c r="K1312" t="str">
        <f>VLOOKUP(B1312,'Customers (2)'!$A$1:$F$2501,5,0)</f>
        <v>C</v>
      </c>
      <c r="L1312" t="str">
        <f>VLOOKUP(B1312,'Customers (2)'!$A$1:$F$2501,6,0)</f>
        <v>Senior</v>
      </c>
      <c r="M1312" t="str">
        <f t="shared" si="83"/>
        <v>June</v>
      </c>
      <c r="N1312" t="str">
        <f t="shared" si="84"/>
        <v>Saturday</v>
      </c>
      <c r="O1312" t="str">
        <f t="shared" si="85"/>
        <v>01:41:00</v>
      </c>
      <c r="P1312">
        <f t="shared" si="86"/>
        <v>1</v>
      </c>
      <c r="Q1312" t="str">
        <f>VLOOKUP(B1312,'Analysis 1.3'!$AA$1:$AF$1454,5,FALSE)</f>
        <v>Repeat</v>
      </c>
      <c r="R1312" t="str">
        <f>VLOOKUP(B1312,'Analysis 1.3'!$AA$1:$AF$1454,6,FALSE)</f>
        <v>Recent</v>
      </c>
      <c r="S1312">
        <f>VLOOKUP(B1312,'Analysis 1.3'!$AA$1:$AF$1454,4,FALSE)</f>
        <v>41.986111111109494</v>
      </c>
    </row>
    <row r="1313" spans="1:19" x14ac:dyDescent="0.3">
      <c r="A1313">
        <v>706153</v>
      </c>
      <c r="B1313">
        <v>1053</v>
      </c>
      <c r="C1313" s="1" t="s">
        <v>113</v>
      </c>
      <c r="D1313" s="3">
        <v>45007.022222222222</v>
      </c>
      <c r="E1313" t="s">
        <v>97</v>
      </c>
      <c r="F1313" t="s">
        <v>27</v>
      </c>
      <c r="G1313">
        <v>777</v>
      </c>
      <c r="H1313" t="str">
        <f>VLOOKUP(B1313,'Customers (2)'!$A$1:$F$2501,2,0)</f>
        <v>India</v>
      </c>
      <c r="I1313" t="str">
        <f>VLOOKUP(B1313,'Customers (2)'!$A$1:$F$2501,3,0)</f>
        <v>F</v>
      </c>
      <c r="J1313">
        <f>VLOOKUP(B1313,'Customers (2)'!$A$1:$F$2501,4,0)</f>
        <v>67</v>
      </c>
      <c r="K1313" t="str">
        <f>VLOOKUP(B1313,'Customers (2)'!$A$1:$F$2501,5,0)</f>
        <v>C</v>
      </c>
      <c r="L1313" t="str">
        <f>VLOOKUP(B1313,'Customers (2)'!$A$1:$F$2501,6,0)</f>
        <v>Senior</v>
      </c>
      <c r="M1313" t="str">
        <f t="shared" si="83"/>
        <v>March</v>
      </c>
      <c r="N1313" t="str">
        <f t="shared" si="84"/>
        <v>Wednesday</v>
      </c>
      <c r="O1313" t="str">
        <f t="shared" si="85"/>
        <v>00:32:00</v>
      </c>
      <c r="P1313">
        <f t="shared" si="86"/>
        <v>0</v>
      </c>
      <c r="Q1313" t="str">
        <f>VLOOKUP(B1313,'Analysis 1.3'!$AA$1:$AF$1454,5,FALSE)</f>
        <v>Repeat</v>
      </c>
      <c r="R1313" t="str">
        <f>VLOOKUP(B1313,'Analysis 1.3'!$AA$1:$AF$1454,6,FALSE)</f>
        <v>Lost</v>
      </c>
      <c r="S1313">
        <f>VLOOKUP(B1313,'Analysis 1.3'!$AA$1:$AF$1454,4,FALSE)</f>
        <v>266.98472222222335</v>
      </c>
    </row>
    <row r="1314" spans="1:19" x14ac:dyDescent="0.3">
      <c r="A1314">
        <v>1031756</v>
      </c>
      <c r="B1314">
        <v>1053</v>
      </c>
      <c r="C1314" s="1" t="s">
        <v>113</v>
      </c>
      <c r="D1314" s="3">
        <v>45024.99722222222</v>
      </c>
      <c r="E1314" t="s">
        <v>98</v>
      </c>
      <c r="F1314" t="s">
        <v>69</v>
      </c>
      <c r="G1314">
        <v>8172</v>
      </c>
      <c r="H1314" t="str">
        <f>VLOOKUP(B1314,'Customers (2)'!$A$1:$F$2501,2,0)</f>
        <v>India</v>
      </c>
      <c r="I1314" t="str">
        <f>VLOOKUP(B1314,'Customers (2)'!$A$1:$F$2501,3,0)</f>
        <v>F</v>
      </c>
      <c r="J1314">
        <f>VLOOKUP(B1314,'Customers (2)'!$A$1:$F$2501,4,0)</f>
        <v>67</v>
      </c>
      <c r="K1314" t="str">
        <f>VLOOKUP(B1314,'Customers (2)'!$A$1:$F$2501,5,0)</f>
        <v>C</v>
      </c>
      <c r="L1314" t="str">
        <f>VLOOKUP(B1314,'Customers (2)'!$A$1:$F$2501,6,0)</f>
        <v>Senior</v>
      </c>
      <c r="M1314" t="str">
        <f t="shared" si="83"/>
        <v>April</v>
      </c>
      <c r="N1314" t="str">
        <f t="shared" si="84"/>
        <v>Saturday</v>
      </c>
      <c r="O1314" t="str">
        <f t="shared" si="85"/>
        <v>23:56:00</v>
      </c>
      <c r="P1314">
        <f t="shared" si="86"/>
        <v>23</v>
      </c>
      <c r="Q1314" t="str">
        <f>VLOOKUP(B1314,'Analysis 1.3'!$AA$1:$AF$1454,5,FALSE)</f>
        <v>Repeat</v>
      </c>
      <c r="R1314" t="str">
        <f>VLOOKUP(B1314,'Analysis 1.3'!$AA$1:$AF$1454,6,FALSE)</f>
        <v>Lost</v>
      </c>
      <c r="S1314">
        <f>VLOOKUP(B1314,'Analysis 1.3'!$AA$1:$AF$1454,4,FALSE)</f>
        <v>266.98472222222335</v>
      </c>
    </row>
    <row r="1315" spans="1:19" x14ac:dyDescent="0.3">
      <c r="A1315">
        <v>400062</v>
      </c>
      <c r="B1315">
        <v>1054</v>
      </c>
      <c r="C1315" s="1" t="s">
        <v>113</v>
      </c>
      <c r="D1315" s="2">
        <v>45172.970138888886</v>
      </c>
      <c r="E1315" t="s">
        <v>96</v>
      </c>
      <c r="F1315" t="s">
        <v>45</v>
      </c>
      <c r="G1315">
        <v>1436</v>
      </c>
      <c r="H1315" t="str">
        <f>VLOOKUP(B1315,'Customers (2)'!$A$1:$F$2501,2,0)</f>
        <v>India</v>
      </c>
      <c r="I1315" t="str">
        <f>VLOOKUP(B1315,'Customers (2)'!$A$1:$F$2501,3,0)</f>
        <v>M</v>
      </c>
      <c r="J1315">
        <f>VLOOKUP(B1315,'Customers (2)'!$A$1:$F$2501,4,0)</f>
        <v>86</v>
      </c>
      <c r="K1315" t="str">
        <f>VLOOKUP(B1315,'Customers (2)'!$A$1:$F$2501,5,0)</f>
        <v>C</v>
      </c>
      <c r="L1315" t="str">
        <f>VLOOKUP(B1315,'Customers (2)'!$A$1:$F$2501,6,0)</f>
        <v>Senior</v>
      </c>
      <c r="M1315" t="str">
        <f t="shared" si="83"/>
        <v>September</v>
      </c>
      <c r="N1315" t="str">
        <f t="shared" si="84"/>
        <v>Sunday</v>
      </c>
      <c r="O1315" t="str">
        <f t="shared" si="85"/>
        <v>23:17:00</v>
      </c>
      <c r="P1315">
        <f t="shared" si="86"/>
        <v>23</v>
      </c>
      <c r="Q1315" t="str">
        <f>VLOOKUP(B1315,'Analysis 1.3'!$AA$1:$AF$1454,5,FALSE)</f>
        <v>One time</v>
      </c>
      <c r="R1315" t="str">
        <f>VLOOKUP(B1315,'Analysis 1.3'!$AA$1:$AF$1454,6,FALSE)</f>
        <v>Passive</v>
      </c>
      <c r="S1315">
        <f>VLOOKUP(B1315,'Analysis 1.3'!$AA$1:$AF$1454,4,FALSE)</f>
        <v>119.01180555555766</v>
      </c>
    </row>
    <row r="1316" spans="1:19" x14ac:dyDescent="0.3">
      <c r="A1316">
        <v>839161</v>
      </c>
      <c r="B1316">
        <v>1055</v>
      </c>
      <c r="C1316" s="1" t="s">
        <v>113</v>
      </c>
      <c r="D1316" s="3">
        <v>45160.030555555553</v>
      </c>
      <c r="E1316" t="s">
        <v>97</v>
      </c>
      <c r="F1316" t="s">
        <v>81</v>
      </c>
      <c r="G1316">
        <v>9736</v>
      </c>
      <c r="H1316" t="str">
        <f>VLOOKUP(B1316,'Customers (2)'!$A$1:$F$2501,2,0)</f>
        <v>India</v>
      </c>
      <c r="I1316" t="str">
        <f>VLOOKUP(B1316,'Customers (2)'!$A$1:$F$2501,3,0)</f>
        <v>M</v>
      </c>
      <c r="J1316">
        <f>VLOOKUP(B1316,'Customers (2)'!$A$1:$F$2501,4,0)</f>
        <v>21</v>
      </c>
      <c r="K1316" t="str">
        <f>VLOOKUP(B1316,'Customers (2)'!$A$1:$F$2501,5,0)</f>
        <v>C</v>
      </c>
      <c r="L1316" t="str">
        <f>VLOOKUP(B1316,'Customers (2)'!$A$1:$F$2501,6,0)</f>
        <v>Young</v>
      </c>
      <c r="M1316" t="str">
        <f t="shared" si="83"/>
        <v>August</v>
      </c>
      <c r="N1316" t="str">
        <f t="shared" si="84"/>
        <v>Tuesday</v>
      </c>
      <c r="O1316" t="str">
        <f t="shared" si="85"/>
        <v>00:44:00</v>
      </c>
      <c r="P1316">
        <f t="shared" si="86"/>
        <v>0</v>
      </c>
      <c r="Q1316" t="str">
        <f>VLOOKUP(B1316,'Analysis 1.3'!$AA$1:$AF$1454,5,FALSE)</f>
        <v>One time</v>
      </c>
      <c r="R1316" t="str">
        <f>VLOOKUP(B1316,'Analysis 1.3'!$AA$1:$AF$1454,6,FALSE)</f>
        <v>Passive</v>
      </c>
      <c r="S1316">
        <f>VLOOKUP(B1316,'Analysis 1.3'!$AA$1:$AF$1454,4,FALSE)</f>
        <v>131.95138888889051</v>
      </c>
    </row>
    <row r="1317" spans="1:19" x14ac:dyDescent="0.3">
      <c r="A1317">
        <v>35391</v>
      </c>
      <c r="B1317">
        <v>1057</v>
      </c>
      <c r="C1317" s="1" t="s">
        <v>105</v>
      </c>
      <c r="D1317" s="2">
        <v>45056.074999999997</v>
      </c>
      <c r="E1317" t="s">
        <v>98</v>
      </c>
      <c r="F1317" t="s">
        <v>14</v>
      </c>
      <c r="G1317">
        <v>6287</v>
      </c>
      <c r="H1317" t="str">
        <f>VLOOKUP(B1317,'Customers (2)'!$A$1:$F$2501,2,0)</f>
        <v>Spain</v>
      </c>
      <c r="I1317" t="str">
        <f>VLOOKUP(B1317,'Customers (2)'!$A$1:$F$2501,3,0)</f>
        <v>M</v>
      </c>
      <c r="J1317">
        <f>VLOOKUP(B1317,'Customers (2)'!$A$1:$F$2501,4,0)</f>
        <v>71</v>
      </c>
      <c r="K1317" t="str">
        <f>VLOOKUP(B1317,'Customers (2)'!$A$1:$F$2501,5,0)</f>
        <v>C</v>
      </c>
      <c r="L1317" t="str">
        <f>VLOOKUP(B1317,'Customers (2)'!$A$1:$F$2501,6,0)</f>
        <v>Senior</v>
      </c>
      <c r="M1317" t="str">
        <f t="shared" si="83"/>
        <v>May</v>
      </c>
      <c r="N1317" t="str">
        <f t="shared" si="84"/>
        <v>Wednesday</v>
      </c>
      <c r="O1317" t="str">
        <f t="shared" si="85"/>
        <v>01:48:00</v>
      </c>
      <c r="P1317">
        <f t="shared" si="86"/>
        <v>1</v>
      </c>
      <c r="Q1317" t="str">
        <f>VLOOKUP(B1317,'Analysis 1.3'!$AA$1:$AF$1454,5,FALSE)</f>
        <v>Repeat</v>
      </c>
      <c r="R1317" t="str">
        <f>VLOOKUP(B1317,'Analysis 1.3'!$AA$1:$AF$1454,6,FALSE)</f>
        <v>Lost</v>
      </c>
      <c r="S1317">
        <f>VLOOKUP(B1317,'Analysis 1.3'!$AA$1:$AF$1454,4,FALSE)</f>
        <v>235.90694444444671</v>
      </c>
    </row>
    <row r="1318" spans="1:19" x14ac:dyDescent="0.3">
      <c r="A1318">
        <v>188610</v>
      </c>
      <c r="B1318">
        <v>1057</v>
      </c>
      <c r="C1318" s="1" t="s">
        <v>105</v>
      </c>
      <c r="D1318" s="2">
        <v>44962.988888888889</v>
      </c>
      <c r="E1318" t="s">
        <v>97</v>
      </c>
      <c r="F1318" t="s">
        <v>79</v>
      </c>
      <c r="G1318">
        <v>597</v>
      </c>
      <c r="H1318" t="str">
        <f>VLOOKUP(B1318,'Customers (2)'!$A$1:$F$2501,2,0)</f>
        <v>Spain</v>
      </c>
      <c r="I1318" t="str">
        <f>VLOOKUP(B1318,'Customers (2)'!$A$1:$F$2501,3,0)</f>
        <v>M</v>
      </c>
      <c r="J1318">
        <f>VLOOKUP(B1318,'Customers (2)'!$A$1:$F$2501,4,0)</f>
        <v>71</v>
      </c>
      <c r="K1318" t="str">
        <f>VLOOKUP(B1318,'Customers (2)'!$A$1:$F$2501,5,0)</f>
        <v>C</v>
      </c>
      <c r="L1318" t="str">
        <f>VLOOKUP(B1318,'Customers (2)'!$A$1:$F$2501,6,0)</f>
        <v>Senior</v>
      </c>
      <c r="M1318" t="str">
        <f t="shared" si="83"/>
        <v>February</v>
      </c>
      <c r="N1318" t="str">
        <f t="shared" si="84"/>
        <v>Sunday</v>
      </c>
      <c r="O1318" t="str">
        <f t="shared" si="85"/>
        <v>23:44:00</v>
      </c>
      <c r="P1318">
        <f t="shared" si="86"/>
        <v>23</v>
      </c>
      <c r="Q1318" t="str">
        <f>VLOOKUP(B1318,'Analysis 1.3'!$AA$1:$AF$1454,5,FALSE)</f>
        <v>Repeat</v>
      </c>
      <c r="R1318" t="str">
        <f>VLOOKUP(B1318,'Analysis 1.3'!$AA$1:$AF$1454,6,FALSE)</f>
        <v>Lost</v>
      </c>
      <c r="S1318">
        <f>VLOOKUP(B1318,'Analysis 1.3'!$AA$1:$AF$1454,4,FALSE)</f>
        <v>235.90694444444671</v>
      </c>
    </row>
    <row r="1319" spans="1:19" x14ac:dyDescent="0.3">
      <c r="A1319">
        <v>425673</v>
      </c>
      <c r="B1319">
        <v>1058</v>
      </c>
      <c r="C1319" s="1" t="s">
        <v>113</v>
      </c>
      <c r="D1319" s="2">
        <v>45196.030555555553</v>
      </c>
      <c r="E1319" t="s">
        <v>98</v>
      </c>
      <c r="F1319" t="s">
        <v>11</v>
      </c>
      <c r="G1319">
        <v>491</v>
      </c>
      <c r="H1319" t="str">
        <f>VLOOKUP(B1319,'Customers (2)'!$A$1:$F$2501,2,0)</f>
        <v>India</v>
      </c>
      <c r="I1319" t="str">
        <f>VLOOKUP(B1319,'Customers (2)'!$A$1:$F$2501,3,0)</f>
        <v>F</v>
      </c>
      <c r="J1319">
        <f>VLOOKUP(B1319,'Customers (2)'!$A$1:$F$2501,4,0)</f>
        <v>74</v>
      </c>
      <c r="K1319" t="str">
        <f>VLOOKUP(B1319,'Customers (2)'!$A$1:$F$2501,5,0)</f>
        <v>C</v>
      </c>
      <c r="L1319" t="str">
        <f>VLOOKUP(B1319,'Customers (2)'!$A$1:$F$2501,6,0)</f>
        <v>Senior</v>
      </c>
      <c r="M1319" t="str">
        <f t="shared" si="83"/>
        <v>September</v>
      </c>
      <c r="N1319" t="str">
        <f t="shared" si="84"/>
        <v>Wednesday</v>
      </c>
      <c r="O1319" t="str">
        <f t="shared" si="85"/>
        <v>00:44:00</v>
      </c>
      <c r="P1319">
        <f t="shared" si="86"/>
        <v>0</v>
      </c>
      <c r="Q1319" t="str">
        <f>VLOOKUP(B1319,'Analysis 1.3'!$AA$1:$AF$1454,5,FALSE)</f>
        <v>One time</v>
      </c>
      <c r="R1319" t="str">
        <f>VLOOKUP(B1319,'Analysis 1.3'!$AA$1:$AF$1454,6,FALSE)</f>
        <v>Passive</v>
      </c>
      <c r="S1319">
        <f>VLOOKUP(B1319,'Analysis 1.3'!$AA$1:$AF$1454,4,FALSE)</f>
        <v>95.951388888890506</v>
      </c>
    </row>
    <row r="1320" spans="1:19" x14ac:dyDescent="0.3">
      <c r="A1320">
        <v>628608</v>
      </c>
      <c r="B1320">
        <v>1060</v>
      </c>
      <c r="C1320" s="1" t="s">
        <v>113</v>
      </c>
      <c r="D1320" s="2">
        <v>44927.030555555553</v>
      </c>
      <c r="E1320" t="s">
        <v>97</v>
      </c>
      <c r="F1320" t="s">
        <v>93</v>
      </c>
      <c r="G1320">
        <v>89</v>
      </c>
      <c r="H1320" t="str">
        <f>VLOOKUP(B1320,'Customers (2)'!$A$1:$F$2501,2,0)</f>
        <v>India</v>
      </c>
      <c r="I1320" t="str">
        <f>VLOOKUP(B1320,'Customers (2)'!$A$1:$F$2501,3,0)</f>
        <v>F</v>
      </c>
      <c r="J1320">
        <f>VLOOKUP(B1320,'Customers (2)'!$A$1:$F$2501,4,0)</f>
        <v>62</v>
      </c>
      <c r="K1320" t="str">
        <f>VLOOKUP(B1320,'Customers (2)'!$A$1:$F$2501,5,0)</f>
        <v>C</v>
      </c>
      <c r="L1320" t="str">
        <f>VLOOKUP(B1320,'Customers (2)'!$A$1:$F$2501,6,0)</f>
        <v>Senior</v>
      </c>
      <c r="M1320" t="str">
        <f t="shared" si="83"/>
        <v>January</v>
      </c>
      <c r="N1320" t="str">
        <f t="shared" si="84"/>
        <v>Sunday</v>
      </c>
      <c r="O1320" t="str">
        <f t="shared" si="85"/>
        <v>00:44:00</v>
      </c>
      <c r="P1320">
        <f t="shared" si="86"/>
        <v>0</v>
      </c>
      <c r="Q1320" t="str">
        <f>VLOOKUP(B1320,'Analysis 1.3'!$AA$1:$AF$1454,5,FALSE)</f>
        <v>Repeat</v>
      </c>
      <c r="R1320" t="str">
        <f>VLOOKUP(B1320,'Analysis 1.3'!$AA$1:$AF$1454,6,FALSE)</f>
        <v>Recent</v>
      </c>
      <c r="S1320">
        <f>VLOOKUP(B1320,'Analysis 1.3'!$AA$1:$AF$1454,4,FALSE)</f>
        <v>11.024305555554747</v>
      </c>
    </row>
    <row r="1321" spans="1:19" x14ac:dyDescent="0.3">
      <c r="A1321">
        <v>708480</v>
      </c>
      <c r="B1321">
        <v>1060</v>
      </c>
      <c r="C1321" s="1" t="s">
        <v>113</v>
      </c>
      <c r="D1321" s="3">
        <v>45218.981249999997</v>
      </c>
      <c r="E1321" t="s">
        <v>97</v>
      </c>
      <c r="F1321" t="s">
        <v>80</v>
      </c>
      <c r="G1321">
        <v>2493</v>
      </c>
      <c r="H1321" t="str">
        <f>VLOOKUP(B1321,'Customers (2)'!$A$1:$F$2501,2,0)</f>
        <v>India</v>
      </c>
      <c r="I1321" t="str">
        <f>VLOOKUP(B1321,'Customers (2)'!$A$1:$F$2501,3,0)</f>
        <v>F</v>
      </c>
      <c r="J1321">
        <f>VLOOKUP(B1321,'Customers (2)'!$A$1:$F$2501,4,0)</f>
        <v>62</v>
      </c>
      <c r="K1321" t="str">
        <f>VLOOKUP(B1321,'Customers (2)'!$A$1:$F$2501,5,0)</f>
        <v>C</v>
      </c>
      <c r="L1321" t="str">
        <f>VLOOKUP(B1321,'Customers (2)'!$A$1:$F$2501,6,0)</f>
        <v>Senior</v>
      </c>
      <c r="M1321" t="str">
        <f t="shared" si="83"/>
        <v>October</v>
      </c>
      <c r="N1321" t="str">
        <f t="shared" si="84"/>
        <v>Thursday</v>
      </c>
      <c r="O1321" t="str">
        <f t="shared" si="85"/>
        <v>23:33:00</v>
      </c>
      <c r="P1321">
        <f t="shared" si="86"/>
        <v>23</v>
      </c>
      <c r="Q1321" t="str">
        <f>VLOOKUP(B1321,'Analysis 1.3'!$AA$1:$AF$1454,5,FALSE)</f>
        <v>Repeat</v>
      </c>
      <c r="R1321" t="str">
        <f>VLOOKUP(B1321,'Analysis 1.3'!$AA$1:$AF$1454,6,FALSE)</f>
        <v>Recent</v>
      </c>
      <c r="S1321">
        <f>VLOOKUP(B1321,'Analysis 1.3'!$AA$1:$AF$1454,4,FALSE)</f>
        <v>11.024305555554747</v>
      </c>
    </row>
    <row r="1322" spans="1:19" x14ac:dyDescent="0.3">
      <c r="A1322">
        <v>1046974</v>
      </c>
      <c r="B1322">
        <v>1060</v>
      </c>
      <c r="C1322" s="1" t="s">
        <v>113</v>
      </c>
      <c r="D1322" s="3">
        <v>45280.957638888889</v>
      </c>
      <c r="E1322" t="s">
        <v>97</v>
      </c>
      <c r="F1322" t="s">
        <v>49</v>
      </c>
      <c r="G1322">
        <v>2067</v>
      </c>
      <c r="H1322" t="str">
        <f>VLOOKUP(B1322,'Customers (2)'!$A$1:$F$2501,2,0)</f>
        <v>India</v>
      </c>
      <c r="I1322" t="str">
        <f>VLOOKUP(B1322,'Customers (2)'!$A$1:$F$2501,3,0)</f>
        <v>F</v>
      </c>
      <c r="J1322">
        <f>VLOOKUP(B1322,'Customers (2)'!$A$1:$F$2501,4,0)</f>
        <v>62</v>
      </c>
      <c r="K1322" t="str">
        <f>VLOOKUP(B1322,'Customers (2)'!$A$1:$F$2501,5,0)</f>
        <v>C</v>
      </c>
      <c r="L1322" t="str">
        <f>VLOOKUP(B1322,'Customers (2)'!$A$1:$F$2501,6,0)</f>
        <v>Senior</v>
      </c>
      <c r="M1322" t="str">
        <f t="shared" si="83"/>
        <v>December</v>
      </c>
      <c r="N1322" t="str">
        <f t="shared" si="84"/>
        <v>Wednesday</v>
      </c>
      <c r="O1322" t="str">
        <f t="shared" si="85"/>
        <v>22:59:00</v>
      </c>
      <c r="P1322">
        <f t="shared" si="86"/>
        <v>22</v>
      </c>
      <c r="Q1322" t="str">
        <f>VLOOKUP(B1322,'Analysis 1.3'!$AA$1:$AF$1454,5,FALSE)</f>
        <v>Repeat</v>
      </c>
      <c r="R1322" t="str">
        <f>VLOOKUP(B1322,'Analysis 1.3'!$AA$1:$AF$1454,6,FALSE)</f>
        <v>Recent</v>
      </c>
      <c r="S1322">
        <f>VLOOKUP(B1322,'Analysis 1.3'!$AA$1:$AF$1454,4,FALSE)</f>
        <v>11.024305555554747</v>
      </c>
    </row>
    <row r="1323" spans="1:19" x14ac:dyDescent="0.3">
      <c r="A1323">
        <v>734449</v>
      </c>
      <c r="B1323">
        <v>1061</v>
      </c>
      <c r="C1323" s="1" t="s">
        <v>102</v>
      </c>
      <c r="D1323" s="3">
        <v>45225.091666666667</v>
      </c>
      <c r="E1323" t="s">
        <v>191</v>
      </c>
      <c r="F1323" t="s">
        <v>83</v>
      </c>
      <c r="G1323">
        <v>8005</v>
      </c>
      <c r="H1323" t="str">
        <f>VLOOKUP(B1323,'Customers (2)'!$A$1:$F$2501,2,0)</f>
        <v>Finland</v>
      </c>
      <c r="I1323" t="str">
        <f>VLOOKUP(B1323,'Customers (2)'!$A$1:$F$2501,3,0)</f>
        <v>F</v>
      </c>
      <c r="J1323">
        <f>VLOOKUP(B1323,'Customers (2)'!$A$1:$F$2501,4,0)</f>
        <v>61</v>
      </c>
      <c r="K1323" t="str">
        <f>VLOOKUP(B1323,'Customers (2)'!$A$1:$F$2501,5,0)</f>
        <v>C</v>
      </c>
      <c r="L1323" t="str">
        <f>VLOOKUP(B1323,'Customers (2)'!$A$1:$F$2501,6,0)</f>
        <v>Senior</v>
      </c>
      <c r="M1323" t="str">
        <f t="shared" si="83"/>
        <v>October</v>
      </c>
      <c r="N1323" t="str">
        <f t="shared" si="84"/>
        <v>Thursday</v>
      </c>
      <c r="O1323" t="str">
        <f t="shared" si="85"/>
        <v>02:12:00</v>
      </c>
      <c r="P1323">
        <f t="shared" si="86"/>
        <v>2</v>
      </c>
      <c r="Q1323" t="str">
        <f>VLOOKUP(B1323,'Analysis 1.3'!$AA$1:$AF$1454,5,FALSE)</f>
        <v>Repeat</v>
      </c>
      <c r="R1323" t="str">
        <f>VLOOKUP(B1323,'Analysis 1.3'!$AA$1:$AF$1454,6,FALSE)</f>
        <v>Recent</v>
      </c>
      <c r="S1323">
        <f>VLOOKUP(B1323,'Analysis 1.3'!$AA$1:$AF$1454,4,FALSE)</f>
        <v>66.890277777776646</v>
      </c>
    </row>
    <row r="1324" spans="1:19" x14ac:dyDescent="0.3">
      <c r="A1324">
        <v>876685</v>
      </c>
      <c r="B1324">
        <v>1061</v>
      </c>
      <c r="C1324" s="1" t="s">
        <v>102</v>
      </c>
      <c r="D1324" s="3">
        <v>44950.98541666667</v>
      </c>
      <c r="E1324" t="s">
        <v>98</v>
      </c>
      <c r="F1324" t="s">
        <v>66</v>
      </c>
      <c r="G1324">
        <v>3507</v>
      </c>
      <c r="H1324" t="str">
        <f>VLOOKUP(B1324,'Customers (2)'!$A$1:$F$2501,2,0)</f>
        <v>Finland</v>
      </c>
      <c r="I1324" t="str">
        <f>VLOOKUP(B1324,'Customers (2)'!$A$1:$F$2501,3,0)</f>
        <v>F</v>
      </c>
      <c r="J1324">
        <f>VLOOKUP(B1324,'Customers (2)'!$A$1:$F$2501,4,0)</f>
        <v>61</v>
      </c>
      <c r="K1324" t="str">
        <f>VLOOKUP(B1324,'Customers (2)'!$A$1:$F$2501,5,0)</f>
        <v>C</v>
      </c>
      <c r="L1324" t="str">
        <f>VLOOKUP(B1324,'Customers (2)'!$A$1:$F$2501,6,0)</f>
        <v>Senior</v>
      </c>
      <c r="M1324" t="str">
        <f t="shared" si="83"/>
        <v>January</v>
      </c>
      <c r="N1324" t="str">
        <f t="shared" si="84"/>
        <v>Tuesday</v>
      </c>
      <c r="O1324" t="str">
        <f t="shared" si="85"/>
        <v>23:39:00</v>
      </c>
      <c r="P1324">
        <f t="shared" si="86"/>
        <v>23</v>
      </c>
      <c r="Q1324" t="str">
        <f>VLOOKUP(B1324,'Analysis 1.3'!$AA$1:$AF$1454,5,FALSE)</f>
        <v>Repeat</v>
      </c>
      <c r="R1324" t="str">
        <f>VLOOKUP(B1324,'Analysis 1.3'!$AA$1:$AF$1454,6,FALSE)</f>
        <v>Recent</v>
      </c>
      <c r="S1324">
        <f>VLOOKUP(B1324,'Analysis 1.3'!$AA$1:$AF$1454,4,FALSE)</f>
        <v>66.890277777776646</v>
      </c>
    </row>
    <row r="1325" spans="1:19" x14ac:dyDescent="0.3">
      <c r="A1325">
        <v>1361770</v>
      </c>
      <c r="B1325">
        <v>1061</v>
      </c>
      <c r="C1325" s="1" t="s">
        <v>102</v>
      </c>
      <c r="D1325" s="3">
        <v>45042.004166666666</v>
      </c>
      <c r="E1325" t="s">
        <v>97</v>
      </c>
      <c r="F1325" t="s">
        <v>74</v>
      </c>
      <c r="G1325">
        <v>8962</v>
      </c>
      <c r="H1325" t="str">
        <f>VLOOKUP(B1325,'Customers (2)'!$A$1:$F$2501,2,0)</f>
        <v>Finland</v>
      </c>
      <c r="I1325" t="str">
        <f>VLOOKUP(B1325,'Customers (2)'!$A$1:$F$2501,3,0)</f>
        <v>F</v>
      </c>
      <c r="J1325">
        <f>VLOOKUP(B1325,'Customers (2)'!$A$1:$F$2501,4,0)</f>
        <v>61</v>
      </c>
      <c r="K1325" t="str">
        <f>VLOOKUP(B1325,'Customers (2)'!$A$1:$F$2501,5,0)</f>
        <v>C</v>
      </c>
      <c r="L1325" t="str">
        <f>VLOOKUP(B1325,'Customers (2)'!$A$1:$F$2501,6,0)</f>
        <v>Senior</v>
      </c>
      <c r="M1325" t="str">
        <f t="shared" si="83"/>
        <v>April</v>
      </c>
      <c r="N1325" t="str">
        <f t="shared" si="84"/>
        <v>Wednesday</v>
      </c>
      <c r="O1325" t="str">
        <f t="shared" si="85"/>
        <v>00:06:00</v>
      </c>
      <c r="P1325">
        <f t="shared" si="86"/>
        <v>0</v>
      </c>
      <c r="Q1325" t="str">
        <f>VLOOKUP(B1325,'Analysis 1.3'!$AA$1:$AF$1454,5,FALSE)</f>
        <v>Repeat</v>
      </c>
      <c r="R1325" t="str">
        <f>VLOOKUP(B1325,'Analysis 1.3'!$AA$1:$AF$1454,6,FALSE)</f>
        <v>Recent</v>
      </c>
      <c r="S1325">
        <f>VLOOKUP(B1325,'Analysis 1.3'!$AA$1:$AF$1454,4,FALSE)</f>
        <v>66.890277777776646</v>
      </c>
    </row>
    <row r="1326" spans="1:19" x14ac:dyDescent="0.3">
      <c r="A1326">
        <v>397931</v>
      </c>
      <c r="B1326">
        <v>1062</v>
      </c>
      <c r="C1326" s="1" t="s">
        <v>113</v>
      </c>
      <c r="D1326" s="2">
        <v>45131.015972222223</v>
      </c>
      <c r="E1326" t="s">
        <v>97</v>
      </c>
      <c r="F1326" t="s">
        <v>27</v>
      </c>
      <c r="G1326">
        <v>8407</v>
      </c>
      <c r="H1326" t="str">
        <f>VLOOKUP(B1326,'Customers (2)'!$A$1:$F$2501,2,0)</f>
        <v>India</v>
      </c>
      <c r="I1326" t="str">
        <f>VLOOKUP(B1326,'Customers (2)'!$A$1:$F$2501,3,0)</f>
        <v>F</v>
      </c>
      <c r="J1326">
        <f>VLOOKUP(B1326,'Customers (2)'!$A$1:$F$2501,4,0)</f>
        <v>68</v>
      </c>
      <c r="K1326" t="str">
        <f>VLOOKUP(B1326,'Customers (2)'!$A$1:$F$2501,5,0)</f>
        <v>C</v>
      </c>
      <c r="L1326" t="str">
        <f>VLOOKUP(B1326,'Customers (2)'!$A$1:$F$2501,6,0)</f>
        <v>Senior</v>
      </c>
      <c r="M1326" t="str">
        <f t="shared" si="83"/>
        <v>July</v>
      </c>
      <c r="N1326" t="str">
        <f t="shared" si="84"/>
        <v>Monday</v>
      </c>
      <c r="O1326" t="str">
        <f t="shared" si="85"/>
        <v>00:23:00</v>
      </c>
      <c r="P1326">
        <f t="shared" si="86"/>
        <v>0</v>
      </c>
      <c r="Q1326" t="str">
        <f>VLOOKUP(B1326,'Analysis 1.3'!$AA$1:$AF$1454,5,FALSE)</f>
        <v>One time</v>
      </c>
      <c r="R1326" t="str">
        <f>VLOOKUP(B1326,'Analysis 1.3'!$AA$1:$AF$1454,6,FALSE)</f>
        <v>Passive</v>
      </c>
      <c r="S1326">
        <f>VLOOKUP(B1326,'Analysis 1.3'!$AA$1:$AF$1454,4,FALSE)</f>
        <v>160.96597222222044</v>
      </c>
    </row>
    <row r="1327" spans="1:19" x14ac:dyDescent="0.3">
      <c r="A1327">
        <v>474022</v>
      </c>
      <c r="B1327">
        <v>1063</v>
      </c>
      <c r="C1327" s="1" t="s">
        <v>113</v>
      </c>
      <c r="D1327" s="2">
        <v>44993.952777777777</v>
      </c>
      <c r="E1327" t="s">
        <v>96</v>
      </c>
      <c r="F1327" t="s">
        <v>82</v>
      </c>
      <c r="G1327">
        <v>2476</v>
      </c>
      <c r="H1327" t="str">
        <f>VLOOKUP(B1327,'Customers (2)'!$A$1:$F$2501,2,0)</f>
        <v>India</v>
      </c>
      <c r="I1327" t="str">
        <f>VLOOKUP(B1327,'Customers (2)'!$A$1:$F$2501,3,0)</f>
        <v>F</v>
      </c>
      <c r="J1327">
        <f>VLOOKUP(B1327,'Customers (2)'!$A$1:$F$2501,4,0)</f>
        <v>82</v>
      </c>
      <c r="K1327" t="str">
        <f>VLOOKUP(B1327,'Customers (2)'!$A$1:$F$2501,5,0)</f>
        <v>C</v>
      </c>
      <c r="L1327" t="str">
        <f>VLOOKUP(B1327,'Customers (2)'!$A$1:$F$2501,6,0)</f>
        <v>Senior</v>
      </c>
      <c r="M1327" t="str">
        <f t="shared" si="83"/>
        <v>March</v>
      </c>
      <c r="N1327" t="str">
        <f t="shared" si="84"/>
        <v>Wednesday</v>
      </c>
      <c r="O1327" t="str">
        <f t="shared" si="85"/>
        <v>22:52:00</v>
      </c>
      <c r="P1327">
        <f t="shared" si="86"/>
        <v>22</v>
      </c>
      <c r="Q1327" t="str">
        <f>VLOOKUP(B1327,'Analysis 1.3'!$AA$1:$AF$1454,5,FALSE)</f>
        <v>Repeat</v>
      </c>
      <c r="R1327" t="str">
        <f>VLOOKUP(B1327,'Analysis 1.3'!$AA$1:$AF$1454,6,FALSE)</f>
        <v>Passive</v>
      </c>
      <c r="S1327">
        <f>VLOOKUP(B1327,'Analysis 1.3'!$AA$1:$AF$1454,4,FALSE)</f>
        <v>177.0131944444438</v>
      </c>
    </row>
    <row r="1328" spans="1:19" x14ac:dyDescent="0.3">
      <c r="A1328">
        <v>1064785</v>
      </c>
      <c r="B1328">
        <v>1063</v>
      </c>
      <c r="C1328" s="1" t="s">
        <v>113</v>
      </c>
      <c r="D1328" s="3">
        <v>45010.040277777778</v>
      </c>
      <c r="E1328" t="s">
        <v>191</v>
      </c>
      <c r="F1328" t="s">
        <v>31</v>
      </c>
      <c r="G1328">
        <v>9830</v>
      </c>
      <c r="H1328" t="str">
        <f>VLOOKUP(B1328,'Customers (2)'!$A$1:$F$2501,2,0)</f>
        <v>India</v>
      </c>
      <c r="I1328" t="str">
        <f>VLOOKUP(B1328,'Customers (2)'!$A$1:$F$2501,3,0)</f>
        <v>F</v>
      </c>
      <c r="J1328">
        <f>VLOOKUP(B1328,'Customers (2)'!$A$1:$F$2501,4,0)</f>
        <v>82</v>
      </c>
      <c r="K1328" t="str">
        <f>VLOOKUP(B1328,'Customers (2)'!$A$1:$F$2501,5,0)</f>
        <v>C</v>
      </c>
      <c r="L1328" t="str">
        <f>VLOOKUP(B1328,'Customers (2)'!$A$1:$F$2501,6,0)</f>
        <v>Senior</v>
      </c>
      <c r="M1328" t="str">
        <f t="shared" si="83"/>
        <v>March</v>
      </c>
      <c r="N1328" t="str">
        <f t="shared" si="84"/>
        <v>Saturday</v>
      </c>
      <c r="O1328" t="str">
        <f t="shared" si="85"/>
        <v>00:58:00</v>
      </c>
      <c r="P1328">
        <f t="shared" si="86"/>
        <v>0</v>
      </c>
      <c r="Q1328" t="str">
        <f>VLOOKUP(B1328,'Analysis 1.3'!$AA$1:$AF$1454,5,FALSE)</f>
        <v>Repeat</v>
      </c>
      <c r="R1328" t="str">
        <f>VLOOKUP(B1328,'Analysis 1.3'!$AA$1:$AF$1454,6,FALSE)</f>
        <v>Passive</v>
      </c>
      <c r="S1328">
        <f>VLOOKUP(B1328,'Analysis 1.3'!$AA$1:$AF$1454,4,FALSE)</f>
        <v>177.0131944444438</v>
      </c>
    </row>
    <row r="1329" spans="1:19" x14ac:dyDescent="0.3">
      <c r="A1329">
        <v>1180828</v>
      </c>
      <c r="B1329">
        <v>1063</v>
      </c>
      <c r="C1329" s="1" t="s">
        <v>113</v>
      </c>
      <c r="D1329" s="3">
        <v>45114.96875</v>
      </c>
      <c r="E1329" t="s">
        <v>191</v>
      </c>
      <c r="F1329" t="s">
        <v>91</v>
      </c>
      <c r="G1329">
        <v>7190</v>
      </c>
      <c r="H1329" t="str">
        <f>VLOOKUP(B1329,'Customers (2)'!$A$1:$F$2501,2,0)</f>
        <v>India</v>
      </c>
      <c r="I1329" t="str">
        <f>VLOOKUP(B1329,'Customers (2)'!$A$1:$F$2501,3,0)</f>
        <v>F</v>
      </c>
      <c r="J1329">
        <f>VLOOKUP(B1329,'Customers (2)'!$A$1:$F$2501,4,0)</f>
        <v>82</v>
      </c>
      <c r="K1329" t="str">
        <f>VLOOKUP(B1329,'Customers (2)'!$A$1:$F$2501,5,0)</f>
        <v>C</v>
      </c>
      <c r="L1329" t="str">
        <f>VLOOKUP(B1329,'Customers (2)'!$A$1:$F$2501,6,0)</f>
        <v>Senior</v>
      </c>
      <c r="M1329" t="str">
        <f t="shared" si="83"/>
        <v>July</v>
      </c>
      <c r="N1329" t="str">
        <f t="shared" si="84"/>
        <v>Friday</v>
      </c>
      <c r="O1329" t="str">
        <f t="shared" si="85"/>
        <v>23:15:00</v>
      </c>
      <c r="P1329">
        <f t="shared" si="86"/>
        <v>23</v>
      </c>
      <c r="Q1329" t="str">
        <f>VLOOKUP(B1329,'Analysis 1.3'!$AA$1:$AF$1454,5,FALSE)</f>
        <v>Repeat</v>
      </c>
      <c r="R1329" t="str">
        <f>VLOOKUP(B1329,'Analysis 1.3'!$AA$1:$AF$1454,6,FALSE)</f>
        <v>Passive</v>
      </c>
      <c r="S1329">
        <f>VLOOKUP(B1329,'Analysis 1.3'!$AA$1:$AF$1454,4,FALSE)</f>
        <v>177.0131944444438</v>
      </c>
    </row>
    <row r="1330" spans="1:19" x14ac:dyDescent="0.3">
      <c r="A1330">
        <v>986036</v>
      </c>
      <c r="B1330">
        <v>1064</v>
      </c>
      <c r="C1330" s="1" t="s">
        <v>104</v>
      </c>
      <c r="D1330" s="3">
        <v>45229.939583333333</v>
      </c>
      <c r="E1330" t="s">
        <v>97</v>
      </c>
      <c r="F1330" t="s">
        <v>18</v>
      </c>
      <c r="G1330">
        <v>855</v>
      </c>
      <c r="H1330" t="str">
        <f>VLOOKUP(B1330,'Customers (2)'!$A$1:$F$2501,2,0)</f>
        <v>Austria</v>
      </c>
      <c r="I1330" t="str">
        <f>VLOOKUP(B1330,'Customers (2)'!$A$1:$F$2501,3,0)</f>
        <v>M</v>
      </c>
      <c r="J1330">
        <f>VLOOKUP(B1330,'Customers (2)'!$A$1:$F$2501,4,0)</f>
        <v>75</v>
      </c>
      <c r="K1330" t="str">
        <f>VLOOKUP(B1330,'Customers (2)'!$A$1:$F$2501,5,0)</f>
        <v>C</v>
      </c>
      <c r="L1330" t="str">
        <f>VLOOKUP(B1330,'Customers (2)'!$A$1:$F$2501,6,0)</f>
        <v>Senior</v>
      </c>
      <c r="M1330" t="str">
        <f t="shared" si="83"/>
        <v>October</v>
      </c>
      <c r="N1330" t="str">
        <f t="shared" si="84"/>
        <v>Monday</v>
      </c>
      <c r="O1330" t="str">
        <f t="shared" si="85"/>
        <v>22:33:00</v>
      </c>
      <c r="P1330">
        <f t="shared" si="86"/>
        <v>22</v>
      </c>
      <c r="Q1330" t="str">
        <f>VLOOKUP(B1330,'Analysis 1.3'!$AA$1:$AF$1454,5,FALSE)</f>
        <v>One time</v>
      </c>
      <c r="R1330" t="str">
        <f>VLOOKUP(B1330,'Analysis 1.3'!$AA$1:$AF$1454,6,FALSE)</f>
        <v>Recent</v>
      </c>
      <c r="S1330">
        <f>VLOOKUP(B1330,'Analysis 1.3'!$AA$1:$AF$1454,4,FALSE)</f>
        <v>62.042361111110949</v>
      </c>
    </row>
    <row r="1331" spans="1:19" x14ac:dyDescent="0.3">
      <c r="A1331">
        <v>43427</v>
      </c>
      <c r="B1331">
        <v>1066</v>
      </c>
      <c r="C1331" s="1" t="s">
        <v>113</v>
      </c>
      <c r="D1331" s="2">
        <v>45003.974999999999</v>
      </c>
      <c r="E1331" t="s">
        <v>191</v>
      </c>
      <c r="F1331" t="s">
        <v>49</v>
      </c>
      <c r="G1331">
        <v>959</v>
      </c>
      <c r="H1331" t="str">
        <f>VLOOKUP(B1331,'Customers (2)'!$A$1:$F$2501,2,0)</f>
        <v>India</v>
      </c>
      <c r="I1331" t="str">
        <f>VLOOKUP(B1331,'Customers (2)'!$A$1:$F$2501,3,0)</f>
        <v>M</v>
      </c>
      <c r="J1331">
        <f>VLOOKUP(B1331,'Customers (2)'!$A$1:$F$2501,4,0)</f>
        <v>70</v>
      </c>
      <c r="K1331" t="str">
        <f>VLOOKUP(B1331,'Customers (2)'!$A$1:$F$2501,5,0)</f>
        <v>C</v>
      </c>
      <c r="L1331" t="str">
        <f>VLOOKUP(B1331,'Customers (2)'!$A$1:$F$2501,6,0)</f>
        <v>Senior</v>
      </c>
      <c r="M1331" t="str">
        <f t="shared" si="83"/>
        <v>March</v>
      </c>
      <c r="N1331" t="str">
        <f t="shared" si="84"/>
        <v>Saturday</v>
      </c>
      <c r="O1331" t="str">
        <f t="shared" si="85"/>
        <v>23:24:00</v>
      </c>
      <c r="P1331">
        <f t="shared" si="86"/>
        <v>23</v>
      </c>
      <c r="Q1331" t="str">
        <f>VLOOKUP(B1331,'Analysis 1.3'!$AA$1:$AF$1454,5,FALSE)</f>
        <v>One time</v>
      </c>
      <c r="R1331" t="str">
        <f>VLOOKUP(B1331,'Analysis 1.3'!$AA$1:$AF$1454,6,FALSE)</f>
        <v>Lost</v>
      </c>
      <c r="S1331">
        <f>VLOOKUP(B1331,'Analysis 1.3'!$AA$1:$AF$1454,4,FALSE)</f>
        <v>288.00694444444525</v>
      </c>
    </row>
    <row r="1332" spans="1:19" x14ac:dyDescent="0.3">
      <c r="A1332">
        <v>990780</v>
      </c>
      <c r="B1332">
        <v>1068</v>
      </c>
      <c r="C1332" s="1" t="s">
        <v>105</v>
      </c>
      <c r="D1332" s="3">
        <v>45236.990972222222</v>
      </c>
      <c r="E1332" t="s">
        <v>96</v>
      </c>
      <c r="F1332" t="s">
        <v>22</v>
      </c>
      <c r="G1332">
        <v>6407</v>
      </c>
      <c r="H1332" t="str">
        <f>VLOOKUP(B1332,'Customers (2)'!$A$1:$F$2501,2,0)</f>
        <v>Spain</v>
      </c>
      <c r="I1332" t="str">
        <f>VLOOKUP(B1332,'Customers (2)'!$A$1:$F$2501,3,0)</f>
        <v>M</v>
      </c>
      <c r="J1332">
        <f>VLOOKUP(B1332,'Customers (2)'!$A$1:$F$2501,4,0)</f>
        <v>56</v>
      </c>
      <c r="K1332" t="str">
        <f>VLOOKUP(B1332,'Customers (2)'!$A$1:$F$2501,5,0)</f>
        <v>C</v>
      </c>
      <c r="L1332" t="str">
        <f>VLOOKUP(B1332,'Customers (2)'!$A$1:$F$2501,6,0)</f>
        <v>Middle</v>
      </c>
      <c r="M1332" t="str">
        <f t="shared" si="83"/>
        <v>November</v>
      </c>
      <c r="N1332" t="str">
        <f t="shared" si="84"/>
        <v>Monday</v>
      </c>
      <c r="O1332" t="str">
        <f t="shared" si="85"/>
        <v>23:47:00</v>
      </c>
      <c r="P1332">
        <f t="shared" si="86"/>
        <v>23</v>
      </c>
      <c r="Q1332" t="str">
        <f>VLOOKUP(B1332,'Analysis 1.3'!$AA$1:$AF$1454,5,FALSE)</f>
        <v>Repeat</v>
      </c>
      <c r="R1332" t="str">
        <f>VLOOKUP(B1332,'Analysis 1.3'!$AA$1:$AF$1454,6,FALSE)</f>
        <v>Recent</v>
      </c>
      <c r="S1332">
        <f>VLOOKUP(B1332,'Analysis 1.3'!$AA$1:$AF$1454,4,FALSE)</f>
        <v>14.928472222221899</v>
      </c>
    </row>
    <row r="1333" spans="1:19" x14ac:dyDescent="0.3">
      <c r="A1333">
        <v>1173348</v>
      </c>
      <c r="B1333">
        <v>1068</v>
      </c>
      <c r="C1333" s="1" t="s">
        <v>105</v>
      </c>
      <c r="D1333" s="3">
        <v>45277.053472222222</v>
      </c>
      <c r="E1333" t="s">
        <v>97</v>
      </c>
      <c r="F1333" t="s">
        <v>33</v>
      </c>
      <c r="G1333">
        <v>8654</v>
      </c>
      <c r="H1333" t="str">
        <f>VLOOKUP(B1333,'Customers (2)'!$A$1:$F$2501,2,0)</f>
        <v>Spain</v>
      </c>
      <c r="I1333" t="str">
        <f>VLOOKUP(B1333,'Customers (2)'!$A$1:$F$2501,3,0)</f>
        <v>M</v>
      </c>
      <c r="J1333">
        <f>VLOOKUP(B1333,'Customers (2)'!$A$1:$F$2501,4,0)</f>
        <v>56</v>
      </c>
      <c r="K1333" t="str">
        <f>VLOOKUP(B1333,'Customers (2)'!$A$1:$F$2501,5,0)</f>
        <v>C</v>
      </c>
      <c r="L1333" t="str">
        <f>VLOOKUP(B1333,'Customers (2)'!$A$1:$F$2501,6,0)</f>
        <v>Middle</v>
      </c>
      <c r="M1333" t="str">
        <f t="shared" si="83"/>
        <v>December</v>
      </c>
      <c r="N1333" t="str">
        <f t="shared" si="84"/>
        <v>Sunday</v>
      </c>
      <c r="O1333" t="str">
        <f t="shared" si="85"/>
        <v>01:17:00</v>
      </c>
      <c r="P1333">
        <f t="shared" si="86"/>
        <v>1</v>
      </c>
      <c r="Q1333" t="str">
        <f>VLOOKUP(B1333,'Analysis 1.3'!$AA$1:$AF$1454,5,FALSE)</f>
        <v>Repeat</v>
      </c>
      <c r="R1333" t="str">
        <f>VLOOKUP(B1333,'Analysis 1.3'!$AA$1:$AF$1454,6,FALSE)</f>
        <v>Recent</v>
      </c>
      <c r="S1333">
        <f>VLOOKUP(B1333,'Analysis 1.3'!$AA$1:$AF$1454,4,FALSE)</f>
        <v>14.928472222221899</v>
      </c>
    </row>
    <row r="1334" spans="1:19" x14ac:dyDescent="0.3">
      <c r="A1334">
        <v>288332</v>
      </c>
      <c r="B1334">
        <v>1069</v>
      </c>
      <c r="C1334" s="1" t="s">
        <v>101</v>
      </c>
      <c r="D1334" s="2">
        <v>44942.015972222223</v>
      </c>
      <c r="E1334" t="s">
        <v>98</v>
      </c>
      <c r="F1334" t="s">
        <v>64</v>
      </c>
      <c r="G1334">
        <v>610</v>
      </c>
      <c r="H1334" t="str">
        <f>VLOOKUP(B1334,'Customers (2)'!$A$1:$F$2501,2,0)</f>
        <v>Australia</v>
      </c>
      <c r="I1334" t="str">
        <f>VLOOKUP(B1334,'Customers (2)'!$A$1:$F$2501,3,0)</f>
        <v>M</v>
      </c>
      <c r="J1334">
        <f>VLOOKUP(B1334,'Customers (2)'!$A$1:$F$2501,4,0)</f>
        <v>80</v>
      </c>
      <c r="K1334" t="str">
        <f>VLOOKUP(B1334,'Customers (2)'!$A$1:$F$2501,5,0)</f>
        <v>C</v>
      </c>
      <c r="L1334" t="str">
        <f>VLOOKUP(B1334,'Customers (2)'!$A$1:$F$2501,6,0)</f>
        <v>Senior</v>
      </c>
      <c r="M1334" t="str">
        <f t="shared" si="83"/>
        <v>January</v>
      </c>
      <c r="N1334" t="str">
        <f t="shared" si="84"/>
        <v>Monday</v>
      </c>
      <c r="O1334" t="str">
        <f t="shared" si="85"/>
        <v>00:23:00</v>
      </c>
      <c r="P1334">
        <f t="shared" si="86"/>
        <v>0</v>
      </c>
      <c r="Q1334" t="str">
        <f>VLOOKUP(B1334,'Analysis 1.3'!$AA$1:$AF$1454,5,FALSE)</f>
        <v>Repeat</v>
      </c>
      <c r="R1334" t="str">
        <f>VLOOKUP(B1334,'Analysis 1.3'!$AA$1:$AF$1454,6,FALSE)</f>
        <v>Lost</v>
      </c>
      <c r="S1334">
        <f>VLOOKUP(B1334,'Analysis 1.3'!$AA$1:$AF$1454,4,FALSE)</f>
        <v>307.93125000000146</v>
      </c>
    </row>
    <row r="1335" spans="1:19" x14ac:dyDescent="0.3">
      <c r="A1335">
        <v>1545246</v>
      </c>
      <c r="B1335">
        <v>1069</v>
      </c>
      <c r="C1335" s="1" t="s">
        <v>101</v>
      </c>
      <c r="D1335" s="3">
        <v>44984.050694444442</v>
      </c>
      <c r="E1335" t="s">
        <v>98</v>
      </c>
      <c r="F1335" t="s">
        <v>69</v>
      </c>
      <c r="G1335">
        <v>5132</v>
      </c>
      <c r="H1335" t="str">
        <f>VLOOKUP(B1335,'Customers (2)'!$A$1:$F$2501,2,0)</f>
        <v>Australia</v>
      </c>
      <c r="I1335" t="str">
        <f>VLOOKUP(B1335,'Customers (2)'!$A$1:$F$2501,3,0)</f>
        <v>M</v>
      </c>
      <c r="J1335">
        <f>VLOOKUP(B1335,'Customers (2)'!$A$1:$F$2501,4,0)</f>
        <v>80</v>
      </c>
      <c r="K1335" t="str">
        <f>VLOOKUP(B1335,'Customers (2)'!$A$1:$F$2501,5,0)</f>
        <v>C</v>
      </c>
      <c r="L1335" t="str">
        <f>VLOOKUP(B1335,'Customers (2)'!$A$1:$F$2501,6,0)</f>
        <v>Senior</v>
      </c>
      <c r="M1335" t="str">
        <f t="shared" si="83"/>
        <v>February</v>
      </c>
      <c r="N1335" t="str">
        <f t="shared" si="84"/>
        <v>Monday</v>
      </c>
      <c r="O1335" t="str">
        <f t="shared" si="85"/>
        <v>01:13:00</v>
      </c>
      <c r="P1335">
        <f t="shared" si="86"/>
        <v>1</v>
      </c>
      <c r="Q1335" t="str">
        <f>VLOOKUP(B1335,'Analysis 1.3'!$AA$1:$AF$1454,5,FALSE)</f>
        <v>Repeat</v>
      </c>
      <c r="R1335" t="str">
        <f>VLOOKUP(B1335,'Analysis 1.3'!$AA$1:$AF$1454,6,FALSE)</f>
        <v>Lost</v>
      </c>
      <c r="S1335">
        <f>VLOOKUP(B1335,'Analysis 1.3'!$AA$1:$AF$1454,4,FALSE)</f>
        <v>307.93125000000146</v>
      </c>
    </row>
    <row r="1336" spans="1:19" x14ac:dyDescent="0.3">
      <c r="A1336">
        <v>69942</v>
      </c>
      <c r="B1336">
        <v>1070</v>
      </c>
      <c r="C1336" s="1" t="s">
        <v>106</v>
      </c>
      <c r="D1336" s="2">
        <v>45273.957638888889</v>
      </c>
      <c r="E1336" t="s">
        <v>98</v>
      </c>
      <c r="F1336" t="s">
        <v>26</v>
      </c>
      <c r="G1336">
        <v>3418</v>
      </c>
      <c r="H1336" t="str">
        <f>VLOOKUP(B1336,'Customers (2)'!$A$1:$F$2501,2,0)</f>
        <v>Singapore</v>
      </c>
      <c r="I1336" t="str">
        <f>VLOOKUP(B1336,'Customers (2)'!$A$1:$F$2501,3,0)</f>
        <v>F</v>
      </c>
      <c r="J1336">
        <f>VLOOKUP(B1336,'Customers (2)'!$A$1:$F$2501,4,0)</f>
        <v>60</v>
      </c>
      <c r="K1336" t="str">
        <f>VLOOKUP(B1336,'Customers (2)'!$A$1:$F$2501,5,0)</f>
        <v>C</v>
      </c>
      <c r="L1336" t="str">
        <f>VLOOKUP(B1336,'Customers (2)'!$A$1:$F$2501,6,0)</f>
        <v>Senior</v>
      </c>
      <c r="M1336" t="str">
        <f t="shared" si="83"/>
        <v>December</v>
      </c>
      <c r="N1336" t="str">
        <f t="shared" si="84"/>
        <v>Wednesday</v>
      </c>
      <c r="O1336" t="str">
        <f t="shared" si="85"/>
        <v>22:59:00</v>
      </c>
      <c r="P1336">
        <f t="shared" si="86"/>
        <v>22</v>
      </c>
      <c r="Q1336" t="str">
        <f>VLOOKUP(B1336,'Analysis 1.3'!$AA$1:$AF$1454,5,FALSE)</f>
        <v>Repeat</v>
      </c>
      <c r="R1336" t="str">
        <f>VLOOKUP(B1336,'Analysis 1.3'!$AA$1:$AF$1454,6,FALSE)</f>
        <v>Recent</v>
      </c>
      <c r="S1336">
        <f>VLOOKUP(B1336,'Analysis 1.3'!$AA$1:$AF$1454,4,FALSE)</f>
        <v>8.929861111108039</v>
      </c>
    </row>
    <row r="1337" spans="1:19" x14ac:dyDescent="0.3">
      <c r="A1337">
        <v>153440</v>
      </c>
      <c r="B1337">
        <v>1070</v>
      </c>
      <c r="C1337" s="1" t="s">
        <v>106</v>
      </c>
      <c r="D1337" s="2">
        <v>45247.951388888891</v>
      </c>
      <c r="E1337" t="s">
        <v>97</v>
      </c>
      <c r="F1337" t="s">
        <v>38</v>
      </c>
      <c r="G1337">
        <v>5399</v>
      </c>
      <c r="H1337" t="str">
        <f>VLOOKUP(B1337,'Customers (2)'!$A$1:$F$2501,2,0)</f>
        <v>Singapore</v>
      </c>
      <c r="I1337" t="str">
        <f>VLOOKUP(B1337,'Customers (2)'!$A$1:$F$2501,3,0)</f>
        <v>F</v>
      </c>
      <c r="J1337">
        <f>VLOOKUP(B1337,'Customers (2)'!$A$1:$F$2501,4,0)</f>
        <v>60</v>
      </c>
      <c r="K1337" t="str">
        <f>VLOOKUP(B1337,'Customers (2)'!$A$1:$F$2501,5,0)</f>
        <v>C</v>
      </c>
      <c r="L1337" t="str">
        <f>VLOOKUP(B1337,'Customers (2)'!$A$1:$F$2501,6,0)</f>
        <v>Senior</v>
      </c>
      <c r="M1337" t="str">
        <f t="shared" si="83"/>
        <v>November</v>
      </c>
      <c r="N1337" t="str">
        <f t="shared" si="84"/>
        <v>Friday</v>
      </c>
      <c r="O1337" t="str">
        <f t="shared" si="85"/>
        <v>22:50:00</v>
      </c>
      <c r="P1337">
        <f t="shared" si="86"/>
        <v>22</v>
      </c>
      <c r="Q1337" t="str">
        <f>VLOOKUP(B1337,'Analysis 1.3'!$AA$1:$AF$1454,5,FALSE)</f>
        <v>Repeat</v>
      </c>
      <c r="R1337" t="str">
        <f>VLOOKUP(B1337,'Analysis 1.3'!$AA$1:$AF$1454,6,FALSE)</f>
        <v>Recent</v>
      </c>
      <c r="S1337">
        <f>VLOOKUP(B1337,'Analysis 1.3'!$AA$1:$AF$1454,4,FALSE)</f>
        <v>8.929861111108039</v>
      </c>
    </row>
    <row r="1338" spans="1:19" x14ac:dyDescent="0.3">
      <c r="A1338">
        <v>382563</v>
      </c>
      <c r="B1338">
        <v>1070</v>
      </c>
      <c r="C1338" s="1" t="s">
        <v>106</v>
      </c>
      <c r="D1338" s="2">
        <v>45215.056944444441</v>
      </c>
      <c r="E1338" t="s">
        <v>98</v>
      </c>
      <c r="F1338" t="s">
        <v>46</v>
      </c>
      <c r="G1338">
        <v>471</v>
      </c>
      <c r="H1338" t="str">
        <f>VLOOKUP(B1338,'Customers (2)'!$A$1:$F$2501,2,0)</f>
        <v>Singapore</v>
      </c>
      <c r="I1338" t="str">
        <f>VLOOKUP(B1338,'Customers (2)'!$A$1:$F$2501,3,0)</f>
        <v>F</v>
      </c>
      <c r="J1338">
        <f>VLOOKUP(B1338,'Customers (2)'!$A$1:$F$2501,4,0)</f>
        <v>60</v>
      </c>
      <c r="K1338" t="str">
        <f>VLOOKUP(B1338,'Customers (2)'!$A$1:$F$2501,5,0)</f>
        <v>C</v>
      </c>
      <c r="L1338" t="str">
        <f>VLOOKUP(B1338,'Customers (2)'!$A$1:$F$2501,6,0)</f>
        <v>Senior</v>
      </c>
      <c r="M1338" t="str">
        <f t="shared" si="83"/>
        <v>October</v>
      </c>
      <c r="N1338" t="str">
        <f t="shared" si="84"/>
        <v>Monday</v>
      </c>
      <c r="O1338" t="str">
        <f t="shared" si="85"/>
        <v>01:22:00</v>
      </c>
      <c r="P1338">
        <f t="shared" si="86"/>
        <v>1</v>
      </c>
      <c r="Q1338" t="str">
        <f>VLOOKUP(B1338,'Analysis 1.3'!$AA$1:$AF$1454,5,FALSE)</f>
        <v>Repeat</v>
      </c>
      <c r="R1338" t="str">
        <f>VLOOKUP(B1338,'Analysis 1.3'!$AA$1:$AF$1454,6,FALSE)</f>
        <v>Recent</v>
      </c>
      <c r="S1338">
        <f>VLOOKUP(B1338,'Analysis 1.3'!$AA$1:$AF$1454,4,FALSE)</f>
        <v>8.929861111108039</v>
      </c>
    </row>
    <row r="1339" spans="1:19" x14ac:dyDescent="0.3">
      <c r="A1339">
        <v>798176</v>
      </c>
      <c r="B1339">
        <v>1070</v>
      </c>
      <c r="C1339" s="1" t="s">
        <v>106</v>
      </c>
      <c r="D1339" s="3">
        <v>45283.052083333336</v>
      </c>
      <c r="E1339" t="s">
        <v>191</v>
      </c>
      <c r="F1339" t="s">
        <v>13</v>
      </c>
      <c r="G1339">
        <v>311</v>
      </c>
      <c r="H1339" t="str">
        <f>VLOOKUP(B1339,'Customers (2)'!$A$1:$F$2501,2,0)</f>
        <v>Singapore</v>
      </c>
      <c r="I1339" t="str">
        <f>VLOOKUP(B1339,'Customers (2)'!$A$1:$F$2501,3,0)</f>
        <v>F</v>
      </c>
      <c r="J1339">
        <f>VLOOKUP(B1339,'Customers (2)'!$A$1:$F$2501,4,0)</f>
        <v>60</v>
      </c>
      <c r="K1339" t="str">
        <f>VLOOKUP(B1339,'Customers (2)'!$A$1:$F$2501,5,0)</f>
        <v>C</v>
      </c>
      <c r="L1339" t="str">
        <f>VLOOKUP(B1339,'Customers (2)'!$A$1:$F$2501,6,0)</f>
        <v>Senior</v>
      </c>
      <c r="M1339" t="str">
        <f t="shared" si="83"/>
        <v>December</v>
      </c>
      <c r="N1339" t="str">
        <f t="shared" si="84"/>
        <v>Saturday</v>
      </c>
      <c r="O1339" t="str">
        <f t="shared" si="85"/>
        <v>01:15:00</v>
      </c>
      <c r="P1339">
        <f t="shared" si="86"/>
        <v>1</v>
      </c>
      <c r="Q1339" t="str">
        <f>VLOOKUP(B1339,'Analysis 1.3'!$AA$1:$AF$1454,5,FALSE)</f>
        <v>Repeat</v>
      </c>
      <c r="R1339" t="str">
        <f>VLOOKUP(B1339,'Analysis 1.3'!$AA$1:$AF$1454,6,FALSE)</f>
        <v>Recent</v>
      </c>
      <c r="S1339">
        <f>VLOOKUP(B1339,'Analysis 1.3'!$AA$1:$AF$1454,4,FALSE)</f>
        <v>8.929861111108039</v>
      </c>
    </row>
    <row r="1340" spans="1:19" x14ac:dyDescent="0.3">
      <c r="A1340">
        <v>1044084</v>
      </c>
      <c r="B1340">
        <v>1073</v>
      </c>
      <c r="C1340" s="1" t="s">
        <v>105</v>
      </c>
      <c r="D1340" s="3">
        <v>45040.05</v>
      </c>
      <c r="E1340" t="s">
        <v>191</v>
      </c>
      <c r="F1340" t="s">
        <v>10</v>
      </c>
      <c r="G1340">
        <v>1891</v>
      </c>
      <c r="H1340" t="str">
        <f>VLOOKUP(B1340,'Customers (2)'!$A$1:$F$2501,2,0)</f>
        <v>Spain</v>
      </c>
      <c r="I1340" t="str">
        <f>VLOOKUP(B1340,'Customers (2)'!$A$1:$F$2501,3,0)</f>
        <v>F</v>
      </c>
      <c r="J1340">
        <f>VLOOKUP(B1340,'Customers (2)'!$A$1:$F$2501,4,0)</f>
        <v>60</v>
      </c>
      <c r="K1340" t="str">
        <f>VLOOKUP(B1340,'Customers (2)'!$A$1:$F$2501,5,0)</f>
        <v>C</v>
      </c>
      <c r="L1340" t="str">
        <f>VLOOKUP(B1340,'Customers (2)'!$A$1:$F$2501,6,0)</f>
        <v>Senior</v>
      </c>
      <c r="M1340" t="str">
        <f t="shared" si="83"/>
        <v>April</v>
      </c>
      <c r="N1340" t="str">
        <f t="shared" si="84"/>
        <v>Monday</v>
      </c>
      <c r="O1340" t="str">
        <f t="shared" si="85"/>
        <v>01:12:00</v>
      </c>
      <c r="P1340">
        <f t="shared" si="86"/>
        <v>1</v>
      </c>
      <c r="Q1340" t="str">
        <f>VLOOKUP(B1340,'Analysis 1.3'!$AA$1:$AF$1454,5,FALSE)</f>
        <v>Repeat</v>
      </c>
      <c r="R1340" t="str">
        <f>VLOOKUP(B1340,'Analysis 1.3'!$AA$1:$AF$1454,6,FALSE)</f>
        <v>Recent</v>
      </c>
      <c r="S1340">
        <f>VLOOKUP(B1340,'Analysis 1.3'!$AA$1:$AF$1454,4,FALSE)</f>
        <v>45.024305555554747</v>
      </c>
    </row>
    <row r="1341" spans="1:19" x14ac:dyDescent="0.3">
      <c r="A1341">
        <v>1466372</v>
      </c>
      <c r="B1341">
        <v>1073</v>
      </c>
      <c r="C1341" s="1" t="s">
        <v>105</v>
      </c>
      <c r="D1341" s="3">
        <v>45246.957638888889</v>
      </c>
      <c r="E1341" t="s">
        <v>98</v>
      </c>
      <c r="F1341" t="s">
        <v>41</v>
      </c>
      <c r="G1341">
        <v>8940</v>
      </c>
      <c r="H1341" t="str">
        <f>VLOOKUP(B1341,'Customers (2)'!$A$1:$F$2501,2,0)</f>
        <v>Spain</v>
      </c>
      <c r="I1341" t="str">
        <f>VLOOKUP(B1341,'Customers (2)'!$A$1:$F$2501,3,0)</f>
        <v>F</v>
      </c>
      <c r="J1341">
        <f>VLOOKUP(B1341,'Customers (2)'!$A$1:$F$2501,4,0)</f>
        <v>60</v>
      </c>
      <c r="K1341" t="str">
        <f>VLOOKUP(B1341,'Customers (2)'!$A$1:$F$2501,5,0)</f>
        <v>C</v>
      </c>
      <c r="L1341" t="str">
        <f>VLOOKUP(B1341,'Customers (2)'!$A$1:$F$2501,6,0)</f>
        <v>Senior</v>
      </c>
      <c r="M1341" t="str">
        <f t="shared" si="83"/>
        <v>November</v>
      </c>
      <c r="N1341" t="str">
        <f t="shared" si="84"/>
        <v>Thursday</v>
      </c>
      <c r="O1341" t="str">
        <f t="shared" si="85"/>
        <v>22:59:00</v>
      </c>
      <c r="P1341">
        <f t="shared" si="86"/>
        <v>22</v>
      </c>
      <c r="Q1341" t="str">
        <f>VLOOKUP(B1341,'Analysis 1.3'!$AA$1:$AF$1454,5,FALSE)</f>
        <v>Repeat</v>
      </c>
      <c r="R1341" t="str">
        <f>VLOOKUP(B1341,'Analysis 1.3'!$AA$1:$AF$1454,6,FALSE)</f>
        <v>Recent</v>
      </c>
      <c r="S1341">
        <f>VLOOKUP(B1341,'Analysis 1.3'!$AA$1:$AF$1454,4,FALSE)</f>
        <v>45.024305555554747</v>
      </c>
    </row>
    <row r="1342" spans="1:19" x14ac:dyDescent="0.3">
      <c r="A1342">
        <v>1283493</v>
      </c>
      <c r="B1342">
        <v>1075</v>
      </c>
      <c r="C1342" s="1" t="s">
        <v>108</v>
      </c>
      <c r="D1342" s="3">
        <v>45226.04791666667</v>
      </c>
      <c r="E1342" t="s">
        <v>98</v>
      </c>
      <c r="F1342" t="s">
        <v>24</v>
      </c>
      <c r="G1342">
        <v>4773</v>
      </c>
      <c r="H1342" t="str">
        <f>VLOOKUP(B1342,'Customers (2)'!$A$1:$F$2501,2,0)</f>
        <v>Denmark</v>
      </c>
      <c r="I1342" t="str">
        <f>VLOOKUP(B1342,'Customers (2)'!$A$1:$F$2501,3,0)</f>
        <v>M</v>
      </c>
      <c r="J1342">
        <f>VLOOKUP(B1342,'Customers (2)'!$A$1:$F$2501,4,0)</f>
        <v>55</v>
      </c>
      <c r="K1342" t="str">
        <f>VLOOKUP(B1342,'Customers (2)'!$A$1:$F$2501,5,0)</f>
        <v>C</v>
      </c>
      <c r="L1342" t="str">
        <f>VLOOKUP(B1342,'Customers (2)'!$A$1:$F$2501,6,0)</f>
        <v>Middle</v>
      </c>
      <c r="M1342" t="str">
        <f t="shared" si="83"/>
        <v>October</v>
      </c>
      <c r="N1342" t="str">
        <f t="shared" si="84"/>
        <v>Friday</v>
      </c>
      <c r="O1342" t="str">
        <f t="shared" si="85"/>
        <v>01:09:00</v>
      </c>
      <c r="P1342">
        <f t="shared" si="86"/>
        <v>1</v>
      </c>
      <c r="Q1342" t="str">
        <f>VLOOKUP(B1342,'Analysis 1.3'!$AA$1:$AF$1454,5,FALSE)</f>
        <v>One time</v>
      </c>
      <c r="R1342" t="str">
        <f>VLOOKUP(B1342,'Analysis 1.3'!$AA$1:$AF$1454,6,FALSE)</f>
        <v>Recent</v>
      </c>
      <c r="S1342">
        <f>VLOOKUP(B1342,'Analysis 1.3'!$AA$1:$AF$1454,4,FALSE)</f>
        <v>65.934027777773736</v>
      </c>
    </row>
    <row r="1343" spans="1:19" x14ac:dyDescent="0.3">
      <c r="A1343">
        <v>961949</v>
      </c>
      <c r="B1343">
        <v>1076</v>
      </c>
      <c r="C1343" s="1" t="s">
        <v>113</v>
      </c>
      <c r="D1343" s="3">
        <v>45204.000694444447</v>
      </c>
      <c r="E1343" t="s">
        <v>98</v>
      </c>
      <c r="F1343" t="s">
        <v>51</v>
      </c>
      <c r="G1343">
        <v>2153</v>
      </c>
      <c r="H1343" t="str">
        <f>VLOOKUP(B1343,'Customers (2)'!$A$1:$F$2501,2,0)</f>
        <v>India</v>
      </c>
      <c r="I1343" t="str">
        <f>VLOOKUP(B1343,'Customers (2)'!$A$1:$F$2501,3,0)</f>
        <v>F</v>
      </c>
      <c r="J1343">
        <f>VLOOKUP(B1343,'Customers (2)'!$A$1:$F$2501,4,0)</f>
        <v>18</v>
      </c>
      <c r="K1343" t="str">
        <f>VLOOKUP(B1343,'Customers (2)'!$A$1:$F$2501,5,0)</f>
        <v>C</v>
      </c>
      <c r="L1343" t="str">
        <f>VLOOKUP(B1343,'Customers (2)'!$A$1:$F$2501,6,0)</f>
        <v>Young</v>
      </c>
      <c r="M1343" t="str">
        <f t="shared" si="83"/>
        <v>October</v>
      </c>
      <c r="N1343" t="str">
        <f t="shared" si="84"/>
        <v>Thursday</v>
      </c>
      <c r="O1343" t="str">
        <f t="shared" si="85"/>
        <v>00:01:00</v>
      </c>
      <c r="P1343">
        <f t="shared" si="86"/>
        <v>0</v>
      </c>
      <c r="Q1343" t="str">
        <f>VLOOKUP(B1343,'Analysis 1.3'!$AA$1:$AF$1454,5,FALSE)</f>
        <v>Repeat</v>
      </c>
      <c r="R1343" t="str">
        <f>VLOOKUP(B1343,'Analysis 1.3'!$AA$1:$AF$1454,6,FALSE)</f>
        <v>Passive</v>
      </c>
      <c r="S1343">
        <f>VLOOKUP(B1343,'Analysis 1.3'!$AA$1:$AF$1454,4,FALSE)</f>
        <v>87.98124999999709</v>
      </c>
    </row>
    <row r="1344" spans="1:19" x14ac:dyDescent="0.3">
      <c r="A1344">
        <v>1354438</v>
      </c>
      <c r="B1344">
        <v>1076</v>
      </c>
      <c r="C1344" s="1" t="s">
        <v>113</v>
      </c>
      <c r="D1344" s="3">
        <v>44960.990277777775</v>
      </c>
      <c r="E1344" t="s">
        <v>97</v>
      </c>
      <c r="F1344" t="s">
        <v>27</v>
      </c>
      <c r="G1344">
        <v>4766</v>
      </c>
      <c r="H1344" t="str">
        <f>VLOOKUP(B1344,'Customers (2)'!$A$1:$F$2501,2,0)</f>
        <v>India</v>
      </c>
      <c r="I1344" t="str">
        <f>VLOOKUP(B1344,'Customers (2)'!$A$1:$F$2501,3,0)</f>
        <v>F</v>
      </c>
      <c r="J1344">
        <f>VLOOKUP(B1344,'Customers (2)'!$A$1:$F$2501,4,0)</f>
        <v>18</v>
      </c>
      <c r="K1344" t="str">
        <f>VLOOKUP(B1344,'Customers (2)'!$A$1:$F$2501,5,0)</f>
        <v>C</v>
      </c>
      <c r="L1344" t="str">
        <f>VLOOKUP(B1344,'Customers (2)'!$A$1:$F$2501,6,0)</f>
        <v>Young</v>
      </c>
      <c r="M1344" t="str">
        <f t="shared" si="83"/>
        <v>February</v>
      </c>
      <c r="N1344" t="str">
        <f t="shared" si="84"/>
        <v>Friday</v>
      </c>
      <c r="O1344" t="str">
        <f t="shared" si="85"/>
        <v>23:46:00</v>
      </c>
      <c r="P1344">
        <f t="shared" si="86"/>
        <v>23</v>
      </c>
      <c r="Q1344" t="str">
        <f>VLOOKUP(B1344,'Analysis 1.3'!$AA$1:$AF$1454,5,FALSE)</f>
        <v>Repeat</v>
      </c>
      <c r="R1344" t="str">
        <f>VLOOKUP(B1344,'Analysis 1.3'!$AA$1:$AF$1454,6,FALSE)</f>
        <v>Passive</v>
      </c>
      <c r="S1344">
        <f>VLOOKUP(B1344,'Analysis 1.3'!$AA$1:$AF$1454,4,FALSE)</f>
        <v>87.98124999999709</v>
      </c>
    </row>
    <row r="1345" spans="1:19" x14ac:dyDescent="0.3">
      <c r="A1345">
        <v>890922</v>
      </c>
      <c r="B1345">
        <v>1077</v>
      </c>
      <c r="C1345" s="1" t="s">
        <v>113</v>
      </c>
      <c r="D1345" s="3">
        <v>45139.973611111112</v>
      </c>
      <c r="E1345" t="s">
        <v>191</v>
      </c>
      <c r="F1345" t="s">
        <v>47</v>
      </c>
      <c r="G1345">
        <v>2256</v>
      </c>
      <c r="H1345" t="str">
        <f>VLOOKUP(B1345,'Customers (2)'!$A$1:$F$2501,2,0)</f>
        <v>India</v>
      </c>
      <c r="I1345" t="str">
        <f>VLOOKUP(B1345,'Customers (2)'!$A$1:$F$2501,3,0)</f>
        <v>M</v>
      </c>
      <c r="J1345">
        <f>VLOOKUP(B1345,'Customers (2)'!$A$1:$F$2501,4,0)</f>
        <v>24</v>
      </c>
      <c r="K1345" t="str">
        <f>VLOOKUP(B1345,'Customers (2)'!$A$1:$F$2501,5,0)</f>
        <v>C</v>
      </c>
      <c r="L1345" t="str">
        <f>VLOOKUP(B1345,'Customers (2)'!$A$1:$F$2501,6,0)</f>
        <v>Young</v>
      </c>
      <c r="M1345" t="str">
        <f t="shared" si="83"/>
        <v>August</v>
      </c>
      <c r="N1345" t="str">
        <f t="shared" si="84"/>
        <v>Tuesday</v>
      </c>
      <c r="O1345" t="str">
        <f t="shared" si="85"/>
        <v>23:22:00</v>
      </c>
      <c r="P1345">
        <f t="shared" si="86"/>
        <v>23</v>
      </c>
      <c r="Q1345" t="str">
        <f>VLOOKUP(B1345,'Analysis 1.3'!$AA$1:$AF$1454,5,FALSE)</f>
        <v>One time</v>
      </c>
      <c r="R1345" t="str">
        <f>VLOOKUP(B1345,'Analysis 1.3'!$AA$1:$AF$1454,6,FALSE)</f>
        <v>Passive</v>
      </c>
      <c r="S1345">
        <f>VLOOKUP(B1345,'Analysis 1.3'!$AA$1:$AF$1454,4,FALSE)</f>
        <v>152.00833333333139</v>
      </c>
    </row>
    <row r="1346" spans="1:19" x14ac:dyDescent="0.3">
      <c r="A1346">
        <v>978518</v>
      </c>
      <c r="B1346">
        <v>1078</v>
      </c>
      <c r="C1346" s="1" t="s">
        <v>101</v>
      </c>
      <c r="D1346" s="3">
        <v>44927.044444444444</v>
      </c>
      <c r="E1346" t="s">
        <v>98</v>
      </c>
      <c r="F1346" t="s">
        <v>10</v>
      </c>
      <c r="G1346">
        <v>448</v>
      </c>
      <c r="H1346" t="str">
        <f>VLOOKUP(B1346,'Customers (2)'!$A$1:$F$2501,2,0)</f>
        <v>Australia</v>
      </c>
      <c r="I1346" t="str">
        <f>VLOOKUP(B1346,'Customers (2)'!$A$1:$F$2501,3,0)</f>
        <v>F</v>
      </c>
      <c r="J1346">
        <f>VLOOKUP(B1346,'Customers (2)'!$A$1:$F$2501,4,0)</f>
        <v>55</v>
      </c>
      <c r="K1346" t="str">
        <f>VLOOKUP(B1346,'Customers (2)'!$A$1:$F$2501,5,0)</f>
        <v>C</v>
      </c>
      <c r="L1346" t="str">
        <f>VLOOKUP(B1346,'Customers (2)'!$A$1:$F$2501,6,0)</f>
        <v>Middle</v>
      </c>
      <c r="M1346" t="str">
        <f t="shared" si="83"/>
        <v>January</v>
      </c>
      <c r="N1346" t="str">
        <f t="shared" si="84"/>
        <v>Sunday</v>
      </c>
      <c r="O1346" t="str">
        <f t="shared" si="85"/>
        <v>01:04:00</v>
      </c>
      <c r="P1346">
        <f t="shared" si="86"/>
        <v>1</v>
      </c>
      <c r="Q1346" t="str">
        <f>VLOOKUP(B1346,'Analysis 1.3'!$AA$1:$AF$1454,5,FALSE)</f>
        <v>One time</v>
      </c>
      <c r="R1346" t="str">
        <f>VLOOKUP(B1346,'Analysis 1.3'!$AA$1:$AF$1454,6,FALSE)</f>
        <v>Lost</v>
      </c>
      <c r="S1346">
        <f>VLOOKUP(B1346,'Analysis 1.3'!$AA$1:$AF$1454,4,FALSE)</f>
        <v>364.9375</v>
      </c>
    </row>
    <row r="1347" spans="1:19" x14ac:dyDescent="0.3">
      <c r="A1347">
        <v>653986</v>
      </c>
      <c r="B1347">
        <v>1079</v>
      </c>
      <c r="C1347" s="1" t="s">
        <v>113</v>
      </c>
      <c r="D1347" s="2">
        <v>45202.976388888892</v>
      </c>
      <c r="E1347" t="s">
        <v>96</v>
      </c>
      <c r="F1347" t="s">
        <v>43</v>
      </c>
      <c r="G1347">
        <v>6834</v>
      </c>
      <c r="H1347" t="str">
        <f>VLOOKUP(B1347,'Customers (2)'!$A$1:$F$2501,2,0)</f>
        <v>India</v>
      </c>
      <c r="I1347" t="str">
        <f>VLOOKUP(B1347,'Customers (2)'!$A$1:$F$2501,3,0)</f>
        <v>F</v>
      </c>
      <c r="J1347">
        <f>VLOOKUP(B1347,'Customers (2)'!$A$1:$F$2501,4,0)</f>
        <v>29</v>
      </c>
      <c r="K1347" t="str">
        <f>VLOOKUP(B1347,'Customers (2)'!$A$1:$F$2501,5,0)</f>
        <v>C</v>
      </c>
      <c r="L1347" t="str">
        <f>VLOOKUP(B1347,'Customers (2)'!$A$1:$F$2501,6,0)</f>
        <v>Young</v>
      </c>
      <c r="M1347" t="str">
        <f t="shared" ref="M1347:M1410" si="87">TEXT(D1347,"MMMM")</f>
        <v>October</v>
      </c>
      <c r="N1347" t="str">
        <f t="shared" ref="N1347:N1410" si="88">TEXT(D1347,"dddd")</f>
        <v>Tuesday</v>
      </c>
      <c r="O1347" t="str">
        <f t="shared" ref="O1347:O1410" si="89">TEXT(D1347,"HH:mm:ss")</f>
        <v>23:26:00</v>
      </c>
      <c r="P1347">
        <f t="shared" ref="P1347:P1410" si="90">HOUR(D1347)</f>
        <v>23</v>
      </c>
      <c r="Q1347" t="str">
        <f>VLOOKUP(B1347,'Analysis 1.3'!$AA$1:$AF$1454,5,FALSE)</f>
        <v>Repeat</v>
      </c>
      <c r="R1347" t="str">
        <f>VLOOKUP(B1347,'Analysis 1.3'!$AA$1:$AF$1454,6,FALSE)</f>
        <v>Recent</v>
      </c>
      <c r="S1347">
        <f>VLOOKUP(B1347,'Analysis 1.3'!$AA$1:$AF$1454,4,FALSE)</f>
        <v>78.950694444443798</v>
      </c>
    </row>
    <row r="1348" spans="1:19" x14ac:dyDescent="0.3">
      <c r="A1348">
        <v>767976</v>
      </c>
      <c r="B1348">
        <v>1079</v>
      </c>
      <c r="C1348" s="1" t="s">
        <v>113</v>
      </c>
      <c r="D1348" s="3">
        <v>45213.03125</v>
      </c>
      <c r="E1348" t="s">
        <v>97</v>
      </c>
      <c r="F1348" t="s">
        <v>28</v>
      </c>
      <c r="G1348">
        <v>4080</v>
      </c>
      <c r="H1348" t="str">
        <f>VLOOKUP(B1348,'Customers (2)'!$A$1:$F$2501,2,0)</f>
        <v>India</v>
      </c>
      <c r="I1348" t="str">
        <f>VLOOKUP(B1348,'Customers (2)'!$A$1:$F$2501,3,0)</f>
        <v>F</v>
      </c>
      <c r="J1348">
        <f>VLOOKUP(B1348,'Customers (2)'!$A$1:$F$2501,4,0)</f>
        <v>29</v>
      </c>
      <c r="K1348" t="str">
        <f>VLOOKUP(B1348,'Customers (2)'!$A$1:$F$2501,5,0)</f>
        <v>C</v>
      </c>
      <c r="L1348" t="str">
        <f>VLOOKUP(B1348,'Customers (2)'!$A$1:$F$2501,6,0)</f>
        <v>Young</v>
      </c>
      <c r="M1348" t="str">
        <f t="shared" si="87"/>
        <v>October</v>
      </c>
      <c r="N1348" t="str">
        <f t="shared" si="88"/>
        <v>Saturday</v>
      </c>
      <c r="O1348" t="str">
        <f t="shared" si="89"/>
        <v>00:45:00</v>
      </c>
      <c r="P1348">
        <f t="shared" si="90"/>
        <v>0</v>
      </c>
      <c r="Q1348" t="str">
        <f>VLOOKUP(B1348,'Analysis 1.3'!$AA$1:$AF$1454,5,FALSE)</f>
        <v>Repeat</v>
      </c>
      <c r="R1348" t="str">
        <f>VLOOKUP(B1348,'Analysis 1.3'!$AA$1:$AF$1454,6,FALSE)</f>
        <v>Recent</v>
      </c>
      <c r="S1348">
        <f>VLOOKUP(B1348,'Analysis 1.3'!$AA$1:$AF$1454,4,FALSE)</f>
        <v>78.950694444443798</v>
      </c>
    </row>
    <row r="1349" spans="1:19" x14ac:dyDescent="0.3">
      <c r="A1349">
        <v>919424</v>
      </c>
      <c r="B1349">
        <v>1079</v>
      </c>
      <c r="C1349" s="1" t="s">
        <v>113</v>
      </c>
      <c r="D1349" s="3">
        <v>45089.988194444442</v>
      </c>
      <c r="E1349" t="s">
        <v>97</v>
      </c>
      <c r="F1349" t="s">
        <v>13</v>
      </c>
      <c r="G1349">
        <v>9932</v>
      </c>
      <c r="H1349" t="str">
        <f>VLOOKUP(B1349,'Customers (2)'!$A$1:$F$2501,2,0)</f>
        <v>India</v>
      </c>
      <c r="I1349" t="str">
        <f>VLOOKUP(B1349,'Customers (2)'!$A$1:$F$2501,3,0)</f>
        <v>F</v>
      </c>
      <c r="J1349">
        <f>VLOOKUP(B1349,'Customers (2)'!$A$1:$F$2501,4,0)</f>
        <v>29</v>
      </c>
      <c r="K1349" t="str">
        <f>VLOOKUP(B1349,'Customers (2)'!$A$1:$F$2501,5,0)</f>
        <v>C</v>
      </c>
      <c r="L1349" t="str">
        <f>VLOOKUP(B1349,'Customers (2)'!$A$1:$F$2501,6,0)</f>
        <v>Young</v>
      </c>
      <c r="M1349" t="str">
        <f t="shared" si="87"/>
        <v>June</v>
      </c>
      <c r="N1349" t="str">
        <f t="shared" si="88"/>
        <v>Monday</v>
      </c>
      <c r="O1349" t="str">
        <f t="shared" si="89"/>
        <v>23:43:00</v>
      </c>
      <c r="P1349">
        <f t="shared" si="90"/>
        <v>23</v>
      </c>
      <c r="Q1349" t="str">
        <f>VLOOKUP(B1349,'Analysis 1.3'!$AA$1:$AF$1454,5,FALSE)</f>
        <v>Repeat</v>
      </c>
      <c r="R1349" t="str">
        <f>VLOOKUP(B1349,'Analysis 1.3'!$AA$1:$AF$1454,6,FALSE)</f>
        <v>Recent</v>
      </c>
      <c r="S1349">
        <f>VLOOKUP(B1349,'Analysis 1.3'!$AA$1:$AF$1454,4,FALSE)</f>
        <v>78.950694444443798</v>
      </c>
    </row>
    <row r="1350" spans="1:19" x14ac:dyDescent="0.3">
      <c r="A1350">
        <v>1563696</v>
      </c>
      <c r="B1350">
        <v>1079</v>
      </c>
      <c r="C1350" s="1" t="s">
        <v>113</v>
      </c>
      <c r="D1350" s="3">
        <v>45033.98541666667</v>
      </c>
      <c r="E1350" t="s">
        <v>98</v>
      </c>
      <c r="F1350" t="s">
        <v>51</v>
      </c>
      <c r="G1350">
        <v>2297</v>
      </c>
      <c r="H1350" t="str">
        <f>VLOOKUP(B1350,'Customers (2)'!$A$1:$F$2501,2,0)</f>
        <v>India</v>
      </c>
      <c r="I1350" t="str">
        <f>VLOOKUP(B1350,'Customers (2)'!$A$1:$F$2501,3,0)</f>
        <v>F</v>
      </c>
      <c r="J1350">
        <f>VLOOKUP(B1350,'Customers (2)'!$A$1:$F$2501,4,0)</f>
        <v>29</v>
      </c>
      <c r="K1350" t="str">
        <f>VLOOKUP(B1350,'Customers (2)'!$A$1:$F$2501,5,0)</f>
        <v>C</v>
      </c>
      <c r="L1350" t="str">
        <f>VLOOKUP(B1350,'Customers (2)'!$A$1:$F$2501,6,0)</f>
        <v>Young</v>
      </c>
      <c r="M1350" t="str">
        <f t="shared" si="87"/>
        <v>April</v>
      </c>
      <c r="N1350" t="str">
        <f t="shared" si="88"/>
        <v>Monday</v>
      </c>
      <c r="O1350" t="str">
        <f t="shared" si="89"/>
        <v>23:39:00</v>
      </c>
      <c r="P1350">
        <f t="shared" si="90"/>
        <v>23</v>
      </c>
      <c r="Q1350" t="str">
        <f>VLOOKUP(B1350,'Analysis 1.3'!$AA$1:$AF$1454,5,FALSE)</f>
        <v>Repeat</v>
      </c>
      <c r="R1350" t="str">
        <f>VLOOKUP(B1350,'Analysis 1.3'!$AA$1:$AF$1454,6,FALSE)</f>
        <v>Recent</v>
      </c>
      <c r="S1350">
        <f>VLOOKUP(B1350,'Analysis 1.3'!$AA$1:$AF$1454,4,FALSE)</f>
        <v>78.950694444443798</v>
      </c>
    </row>
    <row r="1351" spans="1:19" x14ac:dyDescent="0.3">
      <c r="A1351">
        <v>365718</v>
      </c>
      <c r="B1351">
        <v>1080</v>
      </c>
      <c r="C1351" s="1" t="s">
        <v>113</v>
      </c>
      <c r="D1351" s="2">
        <v>45197.949305555558</v>
      </c>
      <c r="E1351" t="s">
        <v>98</v>
      </c>
      <c r="F1351" t="s">
        <v>43</v>
      </c>
      <c r="G1351">
        <v>5697</v>
      </c>
      <c r="H1351" t="str">
        <f>VLOOKUP(B1351,'Customers (2)'!$A$1:$F$2501,2,0)</f>
        <v>India</v>
      </c>
      <c r="I1351" t="str">
        <f>VLOOKUP(B1351,'Customers (2)'!$A$1:$F$2501,3,0)</f>
        <v>M</v>
      </c>
      <c r="J1351">
        <f>VLOOKUP(B1351,'Customers (2)'!$A$1:$F$2501,4,0)</f>
        <v>78</v>
      </c>
      <c r="K1351" t="str">
        <f>VLOOKUP(B1351,'Customers (2)'!$A$1:$F$2501,5,0)</f>
        <v>C</v>
      </c>
      <c r="L1351" t="str">
        <f>VLOOKUP(B1351,'Customers (2)'!$A$1:$F$2501,6,0)</f>
        <v>Senior</v>
      </c>
      <c r="M1351" t="str">
        <f t="shared" si="87"/>
        <v>September</v>
      </c>
      <c r="N1351" t="str">
        <f t="shared" si="88"/>
        <v>Thursday</v>
      </c>
      <c r="O1351" t="str">
        <f t="shared" si="89"/>
        <v>22:47:00</v>
      </c>
      <c r="P1351">
        <f t="shared" si="90"/>
        <v>22</v>
      </c>
      <c r="Q1351" t="str">
        <f>VLOOKUP(B1351,'Analysis 1.3'!$AA$1:$AF$1454,5,FALSE)</f>
        <v>One time</v>
      </c>
      <c r="R1351" t="str">
        <f>VLOOKUP(B1351,'Analysis 1.3'!$AA$1:$AF$1454,6,FALSE)</f>
        <v>Passive</v>
      </c>
      <c r="S1351">
        <f>VLOOKUP(B1351,'Analysis 1.3'!$AA$1:$AF$1454,4,FALSE)</f>
        <v>94.03263888888614</v>
      </c>
    </row>
    <row r="1352" spans="1:19" x14ac:dyDescent="0.3">
      <c r="A1352">
        <v>700751</v>
      </c>
      <c r="B1352">
        <v>1082</v>
      </c>
      <c r="C1352" s="1" t="s">
        <v>113</v>
      </c>
      <c r="D1352" s="3">
        <v>45023.020138888889</v>
      </c>
      <c r="E1352" t="s">
        <v>191</v>
      </c>
      <c r="F1352" t="s">
        <v>27</v>
      </c>
      <c r="G1352">
        <v>1547</v>
      </c>
      <c r="H1352" t="str">
        <f>VLOOKUP(B1352,'Customers (2)'!$A$1:$F$2501,2,0)</f>
        <v>India</v>
      </c>
      <c r="I1352" t="str">
        <f>VLOOKUP(B1352,'Customers (2)'!$A$1:$F$2501,3,0)</f>
        <v>M</v>
      </c>
      <c r="J1352">
        <f>VLOOKUP(B1352,'Customers (2)'!$A$1:$F$2501,4,0)</f>
        <v>70</v>
      </c>
      <c r="K1352" t="str">
        <f>VLOOKUP(B1352,'Customers (2)'!$A$1:$F$2501,5,0)</f>
        <v>C</v>
      </c>
      <c r="L1352" t="str">
        <f>VLOOKUP(B1352,'Customers (2)'!$A$1:$F$2501,6,0)</f>
        <v>Senior</v>
      </c>
      <c r="M1352" t="str">
        <f t="shared" si="87"/>
        <v>April</v>
      </c>
      <c r="N1352" t="str">
        <f t="shared" si="88"/>
        <v>Friday</v>
      </c>
      <c r="O1352" t="str">
        <f t="shared" si="89"/>
        <v>00:29:00</v>
      </c>
      <c r="P1352">
        <f t="shared" si="90"/>
        <v>0</v>
      </c>
      <c r="Q1352" t="str">
        <f>VLOOKUP(B1352,'Analysis 1.3'!$AA$1:$AF$1454,5,FALSE)</f>
        <v>One time</v>
      </c>
      <c r="R1352" t="str">
        <f>VLOOKUP(B1352,'Analysis 1.3'!$AA$1:$AF$1454,6,FALSE)</f>
        <v>Lost</v>
      </c>
      <c r="S1352">
        <f>VLOOKUP(B1352,'Analysis 1.3'!$AA$1:$AF$1454,4,FALSE)</f>
        <v>268.96180555555475</v>
      </c>
    </row>
    <row r="1353" spans="1:19" x14ac:dyDescent="0.3">
      <c r="A1353">
        <v>47212</v>
      </c>
      <c r="B1353">
        <v>1083</v>
      </c>
      <c r="C1353" s="1" t="s">
        <v>105</v>
      </c>
      <c r="D1353" s="2">
        <v>45116.981249999997</v>
      </c>
      <c r="E1353" t="s">
        <v>96</v>
      </c>
      <c r="F1353" t="s">
        <v>51</v>
      </c>
      <c r="G1353">
        <v>1067</v>
      </c>
      <c r="H1353" t="str">
        <f>VLOOKUP(B1353,'Customers (2)'!$A$1:$F$2501,2,0)</f>
        <v>Spain</v>
      </c>
      <c r="I1353" t="str">
        <f>VLOOKUP(B1353,'Customers (2)'!$A$1:$F$2501,3,0)</f>
        <v>F</v>
      </c>
      <c r="J1353">
        <f>VLOOKUP(B1353,'Customers (2)'!$A$1:$F$2501,4,0)</f>
        <v>25</v>
      </c>
      <c r="K1353" t="str">
        <f>VLOOKUP(B1353,'Customers (2)'!$A$1:$F$2501,5,0)</f>
        <v>C</v>
      </c>
      <c r="L1353" t="str">
        <f>VLOOKUP(B1353,'Customers (2)'!$A$1:$F$2501,6,0)</f>
        <v>Young</v>
      </c>
      <c r="M1353" t="str">
        <f t="shared" si="87"/>
        <v>July</v>
      </c>
      <c r="N1353" t="str">
        <f t="shared" si="88"/>
        <v>Sunday</v>
      </c>
      <c r="O1353" t="str">
        <f t="shared" si="89"/>
        <v>23:33:00</v>
      </c>
      <c r="P1353">
        <f t="shared" si="90"/>
        <v>23</v>
      </c>
      <c r="Q1353" t="str">
        <f>VLOOKUP(B1353,'Analysis 1.3'!$AA$1:$AF$1454,5,FALSE)</f>
        <v>Repeat</v>
      </c>
      <c r="R1353" t="str">
        <f>VLOOKUP(B1353,'Analysis 1.3'!$AA$1:$AF$1454,6,FALSE)</f>
        <v>Passive</v>
      </c>
      <c r="S1353">
        <f>VLOOKUP(B1353,'Analysis 1.3'!$AA$1:$AF$1454,4,FALSE)</f>
        <v>172.95694444444234</v>
      </c>
    </row>
    <row r="1354" spans="1:19" x14ac:dyDescent="0.3">
      <c r="A1354">
        <v>406996</v>
      </c>
      <c r="B1354">
        <v>1083</v>
      </c>
      <c r="C1354" s="1" t="s">
        <v>105</v>
      </c>
      <c r="D1354" s="2">
        <v>45040.958333333336</v>
      </c>
      <c r="E1354" t="s">
        <v>97</v>
      </c>
      <c r="F1354" t="s">
        <v>74</v>
      </c>
      <c r="G1354">
        <v>9682</v>
      </c>
      <c r="H1354" t="str">
        <f>VLOOKUP(B1354,'Customers (2)'!$A$1:$F$2501,2,0)</f>
        <v>Spain</v>
      </c>
      <c r="I1354" t="str">
        <f>VLOOKUP(B1354,'Customers (2)'!$A$1:$F$2501,3,0)</f>
        <v>F</v>
      </c>
      <c r="J1354">
        <f>VLOOKUP(B1354,'Customers (2)'!$A$1:$F$2501,4,0)</f>
        <v>25</v>
      </c>
      <c r="K1354" t="str">
        <f>VLOOKUP(B1354,'Customers (2)'!$A$1:$F$2501,5,0)</f>
        <v>C</v>
      </c>
      <c r="L1354" t="str">
        <f>VLOOKUP(B1354,'Customers (2)'!$A$1:$F$2501,6,0)</f>
        <v>Young</v>
      </c>
      <c r="M1354" t="str">
        <f t="shared" si="87"/>
        <v>April</v>
      </c>
      <c r="N1354" t="str">
        <f t="shared" si="88"/>
        <v>Monday</v>
      </c>
      <c r="O1354" t="str">
        <f t="shared" si="89"/>
        <v>23:00:00</v>
      </c>
      <c r="P1354">
        <f t="shared" si="90"/>
        <v>23</v>
      </c>
      <c r="Q1354" t="str">
        <f>VLOOKUP(B1354,'Analysis 1.3'!$AA$1:$AF$1454,5,FALSE)</f>
        <v>Repeat</v>
      </c>
      <c r="R1354" t="str">
        <f>VLOOKUP(B1354,'Analysis 1.3'!$AA$1:$AF$1454,6,FALSE)</f>
        <v>Passive</v>
      </c>
      <c r="S1354">
        <f>VLOOKUP(B1354,'Analysis 1.3'!$AA$1:$AF$1454,4,FALSE)</f>
        <v>172.95694444444234</v>
      </c>
    </row>
    <row r="1355" spans="1:19" x14ac:dyDescent="0.3">
      <c r="A1355">
        <v>1290448</v>
      </c>
      <c r="B1355">
        <v>1083</v>
      </c>
      <c r="C1355" s="1" t="s">
        <v>105</v>
      </c>
      <c r="D1355" s="3">
        <v>44971.065972222219</v>
      </c>
      <c r="E1355" t="s">
        <v>191</v>
      </c>
      <c r="F1355" t="s">
        <v>27</v>
      </c>
      <c r="G1355">
        <v>9507</v>
      </c>
      <c r="H1355" t="str">
        <f>VLOOKUP(B1355,'Customers (2)'!$A$1:$F$2501,2,0)</f>
        <v>Spain</v>
      </c>
      <c r="I1355" t="str">
        <f>VLOOKUP(B1355,'Customers (2)'!$A$1:$F$2501,3,0)</f>
        <v>F</v>
      </c>
      <c r="J1355">
        <f>VLOOKUP(B1355,'Customers (2)'!$A$1:$F$2501,4,0)</f>
        <v>25</v>
      </c>
      <c r="K1355" t="str">
        <f>VLOOKUP(B1355,'Customers (2)'!$A$1:$F$2501,5,0)</f>
        <v>C</v>
      </c>
      <c r="L1355" t="str">
        <f>VLOOKUP(B1355,'Customers (2)'!$A$1:$F$2501,6,0)</f>
        <v>Young</v>
      </c>
      <c r="M1355" t="str">
        <f t="shared" si="87"/>
        <v>February</v>
      </c>
      <c r="N1355" t="str">
        <f t="shared" si="88"/>
        <v>Tuesday</v>
      </c>
      <c r="O1355" t="str">
        <f t="shared" si="89"/>
        <v>01:35:00</v>
      </c>
      <c r="P1355">
        <f t="shared" si="90"/>
        <v>1</v>
      </c>
      <c r="Q1355" t="str">
        <f>VLOOKUP(B1355,'Analysis 1.3'!$AA$1:$AF$1454,5,FALSE)</f>
        <v>Repeat</v>
      </c>
      <c r="R1355" t="str">
        <f>VLOOKUP(B1355,'Analysis 1.3'!$AA$1:$AF$1454,6,FALSE)</f>
        <v>Passive</v>
      </c>
      <c r="S1355">
        <f>VLOOKUP(B1355,'Analysis 1.3'!$AA$1:$AF$1454,4,FALSE)</f>
        <v>172.95694444444234</v>
      </c>
    </row>
    <row r="1356" spans="1:19" x14ac:dyDescent="0.3">
      <c r="A1356">
        <v>1291392</v>
      </c>
      <c r="B1356">
        <v>1083</v>
      </c>
      <c r="C1356" s="1" t="s">
        <v>105</v>
      </c>
      <c r="D1356" s="3">
        <v>45119.025000000001</v>
      </c>
      <c r="E1356" t="s">
        <v>97</v>
      </c>
      <c r="F1356" t="s">
        <v>27</v>
      </c>
      <c r="G1356">
        <v>7984</v>
      </c>
      <c r="H1356" t="str">
        <f>VLOOKUP(B1356,'Customers (2)'!$A$1:$F$2501,2,0)</f>
        <v>Spain</v>
      </c>
      <c r="I1356" t="str">
        <f>VLOOKUP(B1356,'Customers (2)'!$A$1:$F$2501,3,0)</f>
        <v>F</v>
      </c>
      <c r="J1356">
        <f>VLOOKUP(B1356,'Customers (2)'!$A$1:$F$2501,4,0)</f>
        <v>25</v>
      </c>
      <c r="K1356" t="str">
        <f>VLOOKUP(B1356,'Customers (2)'!$A$1:$F$2501,5,0)</f>
        <v>C</v>
      </c>
      <c r="L1356" t="str">
        <f>VLOOKUP(B1356,'Customers (2)'!$A$1:$F$2501,6,0)</f>
        <v>Young</v>
      </c>
      <c r="M1356" t="str">
        <f t="shared" si="87"/>
        <v>July</v>
      </c>
      <c r="N1356" t="str">
        <f t="shared" si="88"/>
        <v>Wednesday</v>
      </c>
      <c r="O1356" t="str">
        <f t="shared" si="89"/>
        <v>00:36:00</v>
      </c>
      <c r="P1356">
        <f t="shared" si="90"/>
        <v>0</v>
      </c>
      <c r="Q1356" t="str">
        <f>VLOOKUP(B1356,'Analysis 1.3'!$AA$1:$AF$1454,5,FALSE)</f>
        <v>Repeat</v>
      </c>
      <c r="R1356" t="str">
        <f>VLOOKUP(B1356,'Analysis 1.3'!$AA$1:$AF$1454,6,FALSE)</f>
        <v>Passive</v>
      </c>
      <c r="S1356">
        <f>VLOOKUP(B1356,'Analysis 1.3'!$AA$1:$AF$1454,4,FALSE)</f>
        <v>172.95694444444234</v>
      </c>
    </row>
    <row r="1357" spans="1:19" x14ac:dyDescent="0.3">
      <c r="A1357">
        <v>671270</v>
      </c>
      <c r="B1357">
        <v>1084</v>
      </c>
      <c r="C1357" s="1" t="s">
        <v>113</v>
      </c>
      <c r="D1357" s="3">
        <v>45269.990277777775</v>
      </c>
      <c r="E1357" t="s">
        <v>96</v>
      </c>
      <c r="F1357" t="s">
        <v>39</v>
      </c>
      <c r="G1357">
        <v>258</v>
      </c>
      <c r="H1357" t="str">
        <f>VLOOKUP(B1357,'Customers (2)'!$A$1:$F$2501,2,0)</f>
        <v>India</v>
      </c>
      <c r="I1357" t="str">
        <f>VLOOKUP(B1357,'Customers (2)'!$A$1:$F$2501,3,0)</f>
        <v>M</v>
      </c>
      <c r="J1357">
        <f>VLOOKUP(B1357,'Customers (2)'!$A$1:$F$2501,4,0)</f>
        <v>75</v>
      </c>
      <c r="K1357" t="str">
        <f>VLOOKUP(B1357,'Customers (2)'!$A$1:$F$2501,5,0)</f>
        <v>C</v>
      </c>
      <c r="L1357" t="str">
        <f>VLOOKUP(B1357,'Customers (2)'!$A$1:$F$2501,6,0)</f>
        <v>Senior</v>
      </c>
      <c r="M1357" t="str">
        <f t="shared" si="87"/>
        <v>December</v>
      </c>
      <c r="N1357" t="str">
        <f t="shared" si="88"/>
        <v>Saturday</v>
      </c>
      <c r="O1357" t="str">
        <f t="shared" si="89"/>
        <v>23:46:00</v>
      </c>
      <c r="P1357">
        <f t="shared" si="90"/>
        <v>23</v>
      </c>
      <c r="Q1357" t="str">
        <f>VLOOKUP(B1357,'Analysis 1.3'!$AA$1:$AF$1454,5,FALSE)</f>
        <v>Repeat</v>
      </c>
      <c r="R1357" t="str">
        <f>VLOOKUP(B1357,'Analysis 1.3'!$AA$1:$AF$1454,6,FALSE)</f>
        <v>Recent</v>
      </c>
      <c r="S1357">
        <f>VLOOKUP(B1357,'Analysis 1.3'!$AA$1:$AF$1454,4,FALSE)</f>
        <v>21.991666666668607</v>
      </c>
    </row>
    <row r="1358" spans="1:19" x14ac:dyDescent="0.3">
      <c r="A1358">
        <v>1081409</v>
      </c>
      <c r="B1358">
        <v>1084</v>
      </c>
      <c r="C1358" s="1" t="s">
        <v>113</v>
      </c>
      <c r="D1358" s="3">
        <v>45200.040277777778</v>
      </c>
      <c r="E1358" t="s">
        <v>191</v>
      </c>
      <c r="F1358" t="s">
        <v>6</v>
      </c>
      <c r="G1358">
        <v>7433</v>
      </c>
      <c r="H1358" t="str">
        <f>VLOOKUP(B1358,'Customers (2)'!$A$1:$F$2501,2,0)</f>
        <v>India</v>
      </c>
      <c r="I1358" t="str">
        <f>VLOOKUP(B1358,'Customers (2)'!$A$1:$F$2501,3,0)</f>
        <v>M</v>
      </c>
      <c r="J1358">
        <f>VLOOKUP(B1358,'Customers (2)'!$A$1:$F$2501,4,0)</f>
        <v>75</v>
      </c>
      <c r="K1358" t="str">
        <f>VLOOKUP(B1358,'Customers (2)'!$A$1:$F$2501,5,0)</f>
        <v>C</v>
      </c>
      <c r="L1358" t="str">
        <f>VLOOKUP(B1358,'Customers (2)'!$A$1:$F$2501,6,0)</f>
        <v>Senior</v>
      </c>
      <c r="M1358" t="str">
        <f t="shared" si="87"/>
        <v>October</v>
      </c>
      <c r="N1358" t="str">
        <f t="shared" si="88"/>
        <v>Sunday</v>
      </c>
      <c r="O1358" t="str">
        <f t="shared" si="89"/>
        <v>00:58:00</v>
      </c>
      <c r="P1358">
        <f t="shared" si="90"/>
        <v>0</v>
      </c>
      <c r="Q1358" t="str">
        <f>VLOOKUP(B1358,'Analysis 1.3'!$AA$1:$AF$1454,5,FALSE)</f>
        <v>Repeat</v>
      </c>
      <c r="R1358" t="str">
        <f>VLOOKUP(B1358,'Analysis 1.3'!$AA$1:$AF$1454,6,FALSE)</f>
        <v>Recent</v>
      </c>
      <c r="S1358">
        <f>VLOOKUP(B1358,'Analysis 1.3'!$AA$1:$AF$1454,4,FALSE)</f>
        <v>21.991666666668607</v>
      </c>
    </row>
    <row r="1359" spans="1:19" x14ac:dyDescent="0.3">
      <c r="A1359">
        <v>1580632</v>
      </c>
      <c r="B1359">
        <v>1084</v>
      </c>
      <c r="C1359" s="1" t="s">
        <v>113</v>
      </c>
      <c r="D1359" s="3">
        <v>45216.05</v>
      </c>
      <c r="E1359" t="s">
        <v>96</v>
      </c>
      <c r="F1359" t="s">
        <v>27</v>
      </c>
      <c r="G1359">
        <v>9219</v>
      </c>
      <c r="H1359" t="str">
        <f>VLOOKUP(B1359,'Customers (2)'!$A$1:$F$2501,2,0)</f>
        <v>India</v>
      </c>
      <c r="I1359" t="str">
        <f>VLOOKUP(B1359,'Customers (2)'!$A$1:$F$2501,3,0)</f>
        <v>M</v>
      </c>
      <c r="J1359">
        <f>VLOOKUP(B1359,'Customers (2)'!$A$1:$F$2501,4,0)</f>
        <v>75</v>
      </c>
      <c r="K1359" t="str">
        <f>VLOOKUP(B1359,'Customers (2)'!$A$1:$F$2501,5,0)</f>
        <v>C</v>
      </c>
      <c r="L1359" t="str">
        <f>VLOOKUP(B1359,'Customers (2)'!$A$1:$F$2501,6,0)</f>
        <v>Senior</v>
      </c>
      <c r="M1359" t="str">
        <f t="shared" si="87"/>
        <v>October</v>
      </c>
      <c r="N1359" t="str">
        <f t="shared" si="88"/>
        <v>Tuesday</v>
      </c>
      <c r="O1359" t="str">
        <f t="shared" si="89"/>
        <v>01:12:00</v>
      </c>
      <c r="P1359">
        <f t="shared" si="90"/>
        <v>1</v>
      </c>
      <c r="Q1359" t="str">
        <f>VLOOKUP(B1359,'Analysis 1.3'!$AA$1:$AF$1454,5,FALSE)</f>
        <v>Repeat</v>
      </c>
      <c r="R1359" t="str">
        <f>VLOOKUP(B1359,'Analysis 1.3'!$AA$1:$AF$1454,6,FALSE)</f>
        <v>Recent</v>
      </c>
      <c r="S1359">
        <f>VLOOKUP(B1359,'Analysis 1.3'!$AA$1:$AF$1454,4,FALSE)</f>
        <v>21.991666666668607</v>
      </c>
    </row>
    <row r="1360" spans="1:19" x14ac:dyDescent="0.3">
      <c r="A1360">
        <v>295823</v>
      </c>
      <c r="B1360">
        <v>1085</v>
      </c>
      <c r="C1360" s="1" t="s">
        <v>105</v>
      </c>
      <c r="D1360" s="2">
        <v>44944.007638888892</v>
      </c>
      <c r="E1360" t="s">
        <v>96</v>
      </c>
      <c r="F1360" t="s">
        <v>25</v>
      </c>
      <c r="G1360">
        <v>2562</v>
      </c>
      <c r="H1360" t="str">
        <f>VLOOKUP(B1360,'Customers (2)'!$A$1:$F$2501,2,0)</f>
        <v>Spain</v>
      </c>
      <c r="I1360" t="str">
        <f>VLOOKUP(B1360,'Customers (2)'!$A$1:$F$2501,3,0)</f>
        <v>M</v>
      </c>
      <c r="J1360">
        <f>VLOOKUP(B1360,'Customers (2)'!$A$1:$F$2501,4,0)</f>
        <v>78</v>
      </c>
      <c r="K1360" t="str">
        <f>VLOOKUP(B1360,'Customers (2)'!$A$1:$F$2501,5,0)</f>
        <v>C</v>
      </c>
      <c r="L1360" t="str">
        <f>VLOOKUP(B1360,'Customers (2)'!$A$1:$F$2501,6,0)</f>
        <v>Senior</v>
      </c>
      <c r="M1360" t="str">
        <f t="shared" si="87"/>
        <v>January</v>
      </c>
      <c r="N1360" t="str">
        <f t="shared" si="88"/>
        <v>Wednesday</v>
      </c>
      <c r="O1360" t="str">
        <f t="shared" si="89"/>
        <v>00:11:00</v>
      </c>
      <c r="P1360">
        <f t="shared" si="90"/>
        <v>0</v>
      </c>
      <c r="Q1360" t="str">
        <f>VLOOKUP(B1360,'Analysis 1.3'!$AA$1:$AF$1454,5,FALSE)</f>
        <v>Repeat</v>
      </c>
      <c r="R1360" t="str">
        <f>VLOOKUP(B1360,'Analysis 1.3'!$AA$1:$AF$1454,6,FALSE)</f>
        <v>Recent</v>
      </c>
      <c r="S1360">
        <f>VLOOKUP(B1360,'Analysis 1.3'!$AA$1:$AF$1454,4,FALSE)</f>
        <v>65.979166666664241</v>
      </c>
    </row>
    <row r="1361" spans="1:19" x14ac:dyDescent="0.3">
      <c r="A1361">
        <v>964791</v>
      </c>
      <c r="B1361">
        <v>1085</v>
      </c>
      <c r="C1361" s="1" t="s">
        <v>105</v>
      </c>
      <c r="D1361" s="3">
        <v>45226.00277777778</v>
      </c>
      <c r="E1361" t="s">
        <v>191</v>
      </c>
      <c r="F1361" t="s">
        <v>43</v>
      </c>
      <c r="G1361">
        <v>4514</v>
      </c>
      <c r="H1361" t="str">
        <f>VLOOKUP(B1361,'Customers (2)'!$A$1:$F$2501,2,0)</f>
        <v>Spain</v>
      </c>
      <c r="I1361" t="str">
        <f>VLOOKUP(B1361,'Customers (2)'!$A$1:$F$2501,3,0)</f>
        <v>M</v>
      </c>
      <c r="J1361">
        <f>VLOOKUP(B1361,'Customers (2)'!$A$1:$F$2501,4,0)</f>
        <v>78</v>
      </c>
      <c r="K1361" t="str">
        <f>VLOOKUP(B1361,'Customers (2)'!$A$1:$F$2501,5,0)</f>
        <v>C</v>
      </c>
      <c r="L1361" t="str">
        <f>VLOOKUP(B1361,'Customers (2)'!$A$1:$F$2501,6,0)</f>
        <v>Senior</v>
      </c>
      <c r="M1361" t="str">
        <f t="shared" si="87"/>
        <v>October</v>
      </c>
      <c r="N1361" t="str">
        <f t="shared" si="88"/>
        <v>Friday</v>
      </c>
      <c r="O1361" t="str">
        <f t="shared" si="89"/>
        <v>00:04:00</v>
      </c>
      <c r="P1361">
        <f t="shared" si="90"/>
        <v>0</v>
      </c>
      <c r="Q1361" t="str">
        <f>VLOOKUP(B1361,'Analysis 1.3'!$AA$1:$AF$1454,5,FALSE)</f>
        <v>Repeat</v>
      </c>
      <c r="R1361" t="str">
        <f>VLOOKUP(B1361,'Analysis 1.3'!$AA$1:$AF$1454,6,FALSE)</f>
        <v>Recent</v>
      </c>
      <c r="S1361">
        <f>VLOOKUP(B1361,'Analysis 1.3'!$AA$1:$AF$1454,4,FALSE)</f>
        <v>65.979166666664241</v>
      </c>
    </row>
    <row r="1362" spans="1:19" x14ac:dyDescent="0.3">
      <c r="A1362">
        <v>1461613</v>
      </c>
      <c r="B1362">
        <v>1086</v>
      </c>
      <c r="C1362" s="1" t="s">
        <v>100</v>
      </c>
      <c r="D1362" s="3">
        <v>45226.97152777778</v>
      </c>
      <c r="E1362" t="s">
        <v>96</v>
      </c>
      <c r="F1362" t="s">
        <v>34</v>
      </c>
      <c r="G1362">
        <v>8282</v>
      </c>
      <c r="H1362" t="str">
        <f>VLOOKUP(B1362,'Customers (2)'!$A$1:$F$2501,2,0)</f>
        <v>France</v>
      </c>
      <c r="I1362" t="str">
        <f>VLOOKUP(B1362,'Customers (2)'!$A$1:$F$2501,3,0)</f>
        <v>M</v>
      </c>
      <c r="J1362">
        <f>VLOOKUP(B1362,'Customers (2)'!$A$1:$F$2501,4,0)</f>
        <v>63</v>
      </c>
      <c r="K1362" t="str">
        <f>VLOOKUP(B1362,'Customers (2)'!$A$1:$F$2501,5,0)</f>
        <v>C</v>
      </c>
      <c r="L1362" t="str">
        <f>VLOOKUP(B1362,'Customers (2)'!$A$1:$F$2501,6,0)</f>
        <v>Senior</v>
      </c>
      <c r="M1362" t="str">
        <f t="shared" si="87"/>
        <v>October</v>
      </c>
      <c r="N1362" t="str">
        <f t="shared" si="88"/>
        <v>Friday</v>
      </c>
      <c r="O1362" t="str">
        <f t="shared" si="89"/>
        <v>23:19:00</v>
      </c>
      <c r="P1362">
        <f t="shared" si="90"/>
        <v>23</v>
      </c>
      <c r="Q1362" t="str">
        <f>VLOOKUP(B1362,'Analysis 1.3'!$AA$1:$AF$1454,5,FALSE)</f>
        <v>One time</v>
      </c>
      <c r="R1362" t="str">
        <f>VLOOKUP(B1362,'Analysis 1.3'!$AA$1:$AF$1454,6,FALSE)</f>
        <v>Recent</v>
      </c>
      <c r="S1362">
        <f>VLOOKUP(B1362,'Analysis 1.3'!$AA$1:$AF$1454,4,FALSE)</f>
        <v>65.010416666664241</v>
      </c>
    </row>
    <row r="1363" spans="1:19" x14ac:dyDescent="0.3">
      <c r="A1363">
        <v>421505</v>
      </c>
      <c r="B1363">
        <v>1088</v>
      </c>
      <c r="C1363" s="1" t="s">
        <v>113</v>
      </c>
      <c r="D1363" s="2">
        <v>45013.05972222222</v>
      </c>
      <c r="E1363" t="s">
        <v>96</v>
      </c>
      <c r="F1363" t="s">
        <v>27</v>
      </c>
      <c r="G1363">
        <v>6441</v>
      </c>
      <c r="H1363" t="str">
        <f>VLOOKUP(B1363,'Customers (2)'!$A$1:$F$2501,2,0)</f>
        <v>India</v>
      </c>
      <c r="I1363" t="str">
        <f>VLOOKUP(B1363,'Customers (2)'!$A$1:$F$2501,3,0)</f>
        <v>F</v>
      </c>
      <c r="J1363">
        <f>VLOOKUP(B1363,'Customers (2)'!$A$1:$F$2501,4,0)</f>
        <v>72</v>
      </c>
      <c r="K1363" t="str">
        <f>VLOOKUP(B1363,'Customers (2)'!$A$1:$F$2501,5,0)</f>
        <v>C</v>
      </c>
      <c r="L1363" t="str">
        <f>VLOOKUP(B1363,'Customers (2)'!$A$1:$F$2501,6,0)</f>
        <v>Senior</v>
      </c>
      <c r="M1363" t="str">
        <f t="shared" si="87"/>
        <v>March</v>
      </c>
      <c r="N1363" t="str">
        <f t="shared" si="88"/>
        <v>Tuesday</v>
      </c>
      <c r="O1363" t="str">
        <f t="shared" si="89"/>
        <v>01:26:00</v>
      </c>
      <c r="P1363">
        <f t="shared" si="90"/>
        <v>1</v>
      </c>
      <c r="Q1363" t="str">
        <f>VLOOKUP(B1363,'Analysis 1.3'!$AA$1:$AF$1454,5,FALSE)</f>
        <v>Repeat</v>
      </c>
      <c r="R1363" t="str">
        <f>VLOOKUP(B1363,'Analysis 1.3'!$AA$1:$AF$1454,6,FALSE)</f>
        <v>Lost</v>
      </c>
      <c r="S1363">
        <f>VLOOKUP(B1363,'Analysis 1.3'!$AA$1:$AF$1454,4,FALSE)</f>
        <v>194.96597222222044</v>
      </c>
    </row>
    <row r="1364" spans="1:19" x14ac:dyDescent="0.3">
      <c r="A1364">
        <v>875813</v>
      </c>
      <c r="B1364">
        <v>1088</v>
      </c>
      <c r="C1364" s="1" t="s">
        <v>113</v>
      </c>
      <c r="D1364" s="3">
        <v>45046.007638888892</v>
      </c>
      <c r="E1364" t="s">
        <v>191</v>
      </c>
      <c r="F1364" t="s">
        <v>62</v>
      </c>
      <c r="G1364">
        <v>1198</v>
      </c>
      <c r="H1364" t="str">
        <f>VLOOKUP(B1364,'Customers (2)'!$A$1:$F$2501,2,0)</f>
        <v>India</v>
      </c>
      <c r="I1364" t="str">
        <f>VLOOKUP(B1364,'Customers (2)'!$A$1:$F$2501,3,0)</f>
        <v>F</v>
      </c>
      <c r="J1364">
        <f>VLOOKUP(B1364,'Customers (2)'!$A$1:$F$2501,4,0)</f>
        <v>72</v>
      </c>
      <c r="K1364" t="str">
        <f>VLOOKUP(B1364,'Customers (2)'!$A$1:$F$2501,5,0)</f>
        <v>C</v>
      </c>
      <c r="L1364" t="str">
        <f>VLOOKUP(B1364,'Customers (2)'!$A$1:$F$2501,6,0)</f>
        <v>Senior</v>
      </c>
      <c r="M1364" t="str">
        <f t="shared" si="87"/>
        <v>April</v>
      </c>
      <c r="N1364" t="str">
        <f t="shared" si="88"/>
        <v>Sunday</v>
      </c>
      <c r="O1364" t="str">
        <f t="shared" si="89"/>
        <v>00:11:00</v>
      </c>
      <c r="P1364">
        <f t="shared" si="90"/>
        <v>0</v>
      </c>
      <c r="Q1364" t="str">
        <f>VLOOKUP(B1364,'Analysis 1.3'!$AA$1:$AF$1454,5,FALSE)</f>
        <v>Repeat</v>
      </c>
      <c r="R1364" t="str">
        <f>VLOOKUP(B1364,'Analysis 1.3'!$AA$1:$AF$1454,6,FALSE)</f>
        <v>Lost</v>
      </c>
      <c r="S1364">
        <f>VLOOKUP(B1364,'Analysis 1.3'!$AA$1:$AF$1454,4,FALSE)</f>
        <v>194.96597222222044</v>
      </c>
    </row>
    <row r="1365" spans="1:19" x14ac:dyDescent="0.3">
      <c r="A1365">
        <v>1629891</v>
      </c>
      <c r="B1365">
        <v>1088</v>
      </c>
      <c r="C1365" s="1" t="s">
        <v>113</v>
      </c>
      <c r="D1365" s="3">
        <v>45097.015972222223</v>
      </c>
      <c r="E1365" t="s">
        <v>96</v>
      </c>
      <c r="F1365" t="s">
        <v>18</v>
      </c>
      <c r="G1365">
        <v>5428</v>
      </c>
      <c r="H1365" t="str">
        <f>VLOOKUP(B1365,'Customers (2)'!$A$1:$F$2501,2,0)</f>
        <v>India</v>
      </c>
      <c r="I1365" t="str">
        <f>VLOOKUP(B1365,'Customers (2)'!$A$1:$F$2501,3,0)</f>
        <v>F</v>
      </c>
      <c r="J1365">
        <f>VLOOKUP(B1365,'Customers (2)'!$A$1:$F$2501,4,0)</f>
        <v>72</v>
      </c>
      <c r="K1365" t="str">
        <f>VLOOKUP(B1365,'Customers (2)'!$A$1:$F$2501,5,0)</f>
        <v>C</v>
      </c>
      <c r="L1365" t="str">
        <f>VLOOKUP(B1365,'Customers (2)'!$A$1:$F$2501,6,0)</f>
        <v>Senior</v>
      </c>
      <c r="M1365" t="str">
        <f t="shared" si="87"/>
        <v>June</v>
      </c>
      <c r="N1365" t="str">
        <f t="shared" si="88"/>
        <v>Tuesday</v>
      </c>
      <c r="O1365" t="str">
        <f t="shared" si="89"/>
        <v>00:23:00</v>
      </c>
      <c r="P1365">
        <f t="shared" si="90"/>
        <v>0</v>
      </c>
      <c r="Q1365" t="str">
        <f>VLOOKUP(B1365,'Analysis 1.3'!$AA$1:$AF$1454,5,FALSE)</f>
        <v>Repeat</v>
      </c>
      <c r="R1365" t="str">
        <f>VLOOKUP(B1365,'Analysis 1.3'!$AA$1:$AF$1454,6,FALSE)</f>
        <v>Lost</v>
      </c>
      <c r="S1365">
        <f>VLOOKUP(B1365,'Analysis 1.3'!$AA$1:$AF$1454,4,FALSE)</f>
        <v>194.96597222222044</v>
      </c>
    </row>
    <row r="1366" spans="1:19" x14ac:dyDescent="0.3">
      <c r="A1366">
        <v>914288</v>
      </c>
      <c r="B1366">
        <v>1090</v>
      </c>
      <c r="C1366" s="1" t="s">
        <v>100</v>
      </c>
      <c r="D1366" s="3">
        <v>45075.036111111112</v>
      </c>
      <c r="E1366" t="s">
        <v>97</v>
      </c>
      <c r="F1366" t="s">
        <v>71</v>
      </c>
      <c r="G1366">
        <v>1968</v>
      </c>
      <c r="H1366" t="str">
        <f>VLOOKUP(B1366,'Customers (2)'!$A$1:$F$2501,2,0)</f>
        <v>France</v>
      </c>
      <c r="I1366" t="str">
        <f>VLOOKUP(B1366,'Customers (2)'!$A$1:$F$2501,3,0)</f>
        <v>F</v>
      </c>
      <c r="J1366">
        <f>VLOOKUP(B1366,'Customers (2)'!$A$1:$F$2501,4,0)</f>
        <v>19</v>
      </c>
      <c r="K1366" t="str">
        <f>VLOOKUP(B1366,'Customers (2)'!$A$1:$F$2501,5,0)</f>
        <v>C</v>
      </c>
      <c r="L1366" t="str">
        <f>VLOOKUP(B1366,'Customers (2)'!$A$1:$F$2501,6,0)</f>
        <v>Young</v>
      </c>
      <c r="M1366" t="str">
        <f t="shared" si="87"/>
        <v>May</v>
      </c>
      <c r="N1366" t="str">
        <f t="shared" si="88"/>
        <v>Monday</v>
      </c>
      <c r="O1366" t="str">
        <f t="shared" si="89"/>
        <v>00:52:00</v>
      </c>
      <c r="P1366">
        <f t="shared" si="90"/>
        <v>0</v>
      </c>
      <c r="Q1366" t="str">
        <f>VLOOKUP(B1366,'Analysis 1.3'!$AA$1:$AF$1454,5,FALSE)</f>
        <v>One time</v>
      </c>
      <c r="R1366" t="str">
        <f>VLOOKUP(B1366,'Analysis 1.3'!$AA$1:$AF$1454,6,FALSE)</f>
        <v>Lost</v>
      </c>
      <c r="S1366">
        <f>VLOOKUP(B1366,'Analysis 1.3'!$AA$1:$AF$1454,4,FALSE)</f>
        <v>216.94583333333139</v>
      </c>
    </row>
    <row r="1367" spans="1:19" x14ac:dyDescent="0.3">
      <c r="A1367">
        <v>28901</v>
      </c>
      <c r="B1367">
        <v>1093</v>
      </c>
      <c r="C1367" s="1" t="s">
        <v>113</v>
      </c>
      <c r="D1367" s="2">
        <v>45246.990277777775</v>
      </c>
      <c r="E1367" t="s">
        <v>97</v>
      </c>
      <c r="F1367" t="s">
        <v>42</v>
      </c>
      <c r="G1367">
        <v>5536</v>
      </c>
      <c r="H1367" t="str">
        <f>VLOOKUP(B1367,'Customers (2)'!$A$1:$F$2501,2,0)</f>
        <v>India</v>
      </c>
      <c r="I1367" t="str">
        <f>VLOOKUP(B1367,'Customers (2)'!$A$1:$F$2501,3,0)</f>
        <v>F</v>
      </c>
      <c r="J1367">
        <f>VLOOKUP(B1367,'Customers (2)'!$A$1:$F$2501,4,0)</f>
        <v>34</v>
      </c>
      <c r="K1367" t="str">
        <f>VLOOKUP(B1367,'Customers (2)'!$A$1:$F$2501,5,0)</f>
        <v>C</v>
      </c>
      <c r="L1367" t="str">
        <f>VLOOKUP(B1367,'Customers (2)'!$A$1:$F$2501,6,0)</f>
        <v>Young</v>
      </c>
      <c r="M1367" t="str">
        <f t="shared" si="87"/>
        <v>November</v>
      </c>
      <c r="N1367" t="str">
        <f t="shared" si="88"/>
        <v>Thursday</v>
      </c>
      <c r="O1367" t="str">
        <f t="shared" si="89"/>
        <v>23:46:00</v>
      </c>
      <c r="P1367">
        <f t="shared" si="90"/>
        <v>23</v>
      </c>
      <c r="Q1367" t="str">
        <f>VLOOKUP(B1367,'Analysis 1.3'!$AA$1:$AF$1454,5,FALSE)</f>
        <v>One time</v>
      </c>
      <c r="R1367" t="str">
        <f>VLOOKUP(B1367,'Analysis 1.3'!$AA$1:$AF$1454,6,FALSE)</f>
        <v>Recent</v>
      </c>
      <c r="S1367">
        <f>VLOOKUP(B1367,'Analysis 1.3'!$AA$1:$AF$1454,4,FALSE)</f>
        <v>44.991666666668607</v>
      </c>
    </row>
    <row r="1368" spans="1:19" x14ac:dyDescent="0.3">
      <c r="A1368">
        <v>1498622</v>
      </c>
      <c r="B1368">
        <v>1094</v>
      </c>
      <c r="C1368" s="1" t="s">
        <v>113</v>
      </c>
      <c r="D1368" s="3">
        <v>45191.007638888892</v>
      </c>
      <c r="E1368" t="s">
        <v>97</v>
      </c>
      <c r="F1368" t="s">
        <v>26</v>
      </c>
      <c r="G1368">
        <v>6659</v>
      </c>
      <c r="H1368" t="str">
        <f>VLOOKUP(B1368,'Customers (2)'!$A$1:$F$2501,2,0)</f>
        <v>India</v>
      </c>
      <c r="I1368" t="str">
        <f>VLOOKUP(B1368,'Customers (2)'!$A$1:$F$2501,3,0)</f>
        <v>M</v>
      </c>
      <c r="J1368">
        <f>VLOOKUP(B1368,'Customers (2)'!$A$1:$F$2501,4,0)</f>
        <v>66</v>
      </c>
      <c r="K1368" t="str">
        <f>VLOOKUP(B1368,'Customers (2)'!$A$1:$F$2501,5,0)</f>
        <v>C</v>
      </c>
      <c r="L1368" t="str">
        <f>VLOOKUP(B1368,'Customers (2)'!$A$1:$F$2501,6,0)</f>
        <v>Senior</v>
      </c>
      <c r="M1368" t="str">
        <f t="shared" si="87"/>
        <v>September</v>
      </c>
      <c r="N1368" t="str">
        <f t="shared" si="88"/>
        <v>Friday</v>
      </c>
      <c r="O1368" t="str">
        <f t="shared" si="89"/>
        <v>00:11:00</v>
      </c>
      <c r="P1368">
        <f t="shared" si="90"/>
        <v>0</v>
      </c>
      <c r="Q1368" t="str">
        <f>VLOOKUP(B1368,'Analysis 1.3'!$AA$1:$AF$1454,5,FALSE)</f>
        <v>One time</v>
      </c>
      <c r="R1368" t="str">
        <f>VLOOKUP(B1368,'Analysis 1.3'!$AA$1:$AF$1454,6,FALSE)</f>
        <v>Passive</v>
      </c>
      <c r="S1368">
        <f>VLOOKUP(B1368,'Analysis 1.3'!$AA$1:$AF$1454,4,FALSE)</f>
        <v>100.97430555555184</v>
      </c>
    </row>
    <row r="1369" spans="1:19" x14ac:dyDescent="0.3">
      <c r="A1369">
        <v>937222</v>
      </c>
      <c r="B1369">
        <v>1095</v>
      </c>
      <c r="C1369" s="1" t="s">
        <v>113</v>
      </c>
      <c r="D1369" s="3">
        <v>44953.044444444444</v>
      </c>
      <c r="E1369" t="s">
        <v>96</v>
      </c>
      <c r="F1369" t="s">
        <v>26</v>
      </c>
      <c r="G1369">
        <v>2890</v>
      </c>
      <c r="H1369" t="str">
        <f>VLOOKUP(B1369,'Customers (2)'!$A$1:$F$2501,2,0)</f>
        <v>India</v>
      </c>
      <c r="I1369" t="str">
        <f>VLOOKUP(B1369,'Customers (2)'!$A$1:$F$2501,3,0)</f>
        <v>M</v>
      </c>
      <c r="J1369">
        <f>VLOOKUP(B1369,'Customers (2)'!$A$1:$F$2501,4,0)</f>
        <v>58</v>
      </c>
      <c r="K1369" t="str">
        <f>VLOOKUP(B1369,'Customers (2)'!$A$1:$F$2501,5,0)</f>
        <v>C</v>
      </c>
      <c r="L1369" t="str">
        <f>VLOOKUP(B1369,'Customers (2)'!$A$1:$F$2501,6,0)</f>
        <v>Middle</v>
      </c>
      <c r="M1369" t="str">
        <f t="shared" si="87"/>
        <v>January</v>
      </c>
      <c r="N1369" t="str">
        <f t="shared" si="88"/>
        <v>Friday</v>
      </c>
      <c r="O1369" t="str">
        <f t="shared" si="89"/>
        <v>01:04:00</v>
      </c>
      <c r="P1369">
        <f t="shared" si="90"/>
        <v>1</v>
      </c>
      <c r="Q1369" t="str">
        <f>VLOOKUP(B1369,'Analysis 1.3'!$AA$1:$AF$1454,5,FALSE)</f>
        <v>One time</v>
      </c>
      <c r="R1369" t="str">
        <f>VLOOKUP(B1369,'Analysis 1.3'!$AA$1:$AF$1454,6,FALSE)</f>
        <v>Lost</v>
      </c>
      <c r="S1369">
        <f>VLOOKUP(B1369,'Analysis 1.3'!$AA$1:$AF$1454,4,FALSE)</f>
        <v>338.9375</v>
      </c>
    </row>
    <row r="1370" spans="1:19" x14ac:dyDescent="0.3">
      <c r="A1370">
        <v>610367</v>
      </c>
      <c r="B1370">
        <v>1096</v>
      </c>
      <c r="C1370" s="1" t="s">
        <v>105</v>
      </c>
      <c r="D1370" s="2">
        <v>44936.000694444447</v>
      </c>
      <c r="E1370" t="s">
        <v>97</v>
      </c>
      <c r="F1370" t="s">
        <v>35</v>
      </c>
      <c r="G1370">
        <v>5230</v>
      </c>
      <c r="H1370" t="str">
        <f>VLOOKUP(B1370,'Customers (2)'!$A$1:$F$2501,2,0)</f>
        <v>Spain</v>
      </c>
      <c r="I1370" t="str">
        <f>VLOOKUP(B1370,'Customers (2)'!$A$1:$F$2501,3,0)</f>
        <v>M</v>
      </c>
      <c r="J1370">
        <f>VLOOKUP(B1370,'Customers (2)'!$A$1:$F$2501,4,0)</f>
        <v>87</v>
      </c>
      <c r="K1370" t="str">
        <f>VLOOKUP(B1370,'Customers (2)'!$A$1:$F$2501,5,0)</f>
        <v>C</v>
      </c>
      <c r="L1370" t="str">
        <f>VLOOKUP(B1370,'Customers (2)'!$A$1:$F$2501,6,0)</f>
        <v>Senior</v>
      </c>
      <c r="M1370" t="str">
        <f t="shared" si="87"/>
        <v>January</v>
      </c>
      <c r="N1370" t="str">
        <f t="shared" si="88"/>
        <v>Tuesday</v>
      </c>
      <c r="O1370" t="str">
        <f t="shared" si="89"/>
        <v>00:01:00</v>
      </c>
      <c r="P1370">
        <f t="shared" si="90"/>
        <v>0</v>
      </c>
      <c r="Q1370" t="str">
        <f>VLOOKUP(B1370,'Analysis 1.3'!$AA$1:$AF$1454,5,FALSE)</f>
        <v>One time</v>
      </c>
      <c r="R1370" t="str">
        <f>VLOOKUP(B1370,'Analysis 1.3'!$AA$1:$AF$1454,6,FALSE)</f>
        <v>Lost</v>
      </c>
      <c r="S1370">
        <f>VLOOKUP(B1370,'Analysis 1.3'!$AA$1:$AF$1454,4,FALSE)</f>
        <v>355.98124999999709</v>
      </c>
    </row>
    <row r="1371" spans="1:19" x14ac:dyDescent="0.3">
      <c r="A1371">
        <v>1097967</v>
      </c>
      <c r="B1371">
        <v>1097</v>
      </c>
      <c r="C1371" s="1" t="s">
        <v>113</v>
      </c>
      <c r="D1371" s="3">
        <v>44996.072222222225</v>
      </c>
      <c r="E1371" t="s">
        <v>96</v>
      </c>
      <c r="F1371" t="s">
        <v>43</v>
      </c>
      <c r="G1371">
        <v>9517</v>
      </c>
      <c r="H1371" t="str">
        <f>VLOOKUP(B1371,'Customers (2)'!$A$1:$F$2501,2,0)</f>
        <v>India</v>
      </c>
      <c r="I1371" t="str">
        <f>VLOOKUP(B1371,'Customers (2)'!$A$1:$F$2501,3,0)</f>
        <v>F</v>
      </c>
      <c r="J1371">
        <f>VLOOKUP(B1371,'Customers (2)'!$A$1:$F$2501,4,0)</f>
        <v>81</v>
      </c>
      <c r="K1371" t="str">
        <f>VLOOKUP(B1371,'Customers (2)'!$A$1:$F$2501,5,0)</f>
        <v>C</v>
      </c>
      <c r="L1371" t="str">
        <f>VLOOKUP(B1371,'Customers (2)'!$A$1:$F$2501,6,0)</f>
        <v>Senior</v>
      </c>
      <c r="M1371" t="str">
        <f t="shared" si="87"/>
        <v>March</v>
      </c>
      <c r="N1371" t="str">
        <f t="shared" si="88"/>
        <v>Saturday</v>
      </c>
      <c r="O1371" t="str">
        <f t="shared" si="89"/>
        <v>01:44:00</v>
      </c>
      <c r="P1371">
        <f t="shared" si="90"/>
        <v>1</v>
      </c>
      <c r="Q1371" t="str">
        <f>VLOOKUP(B1371,'Analysis 1.3'!$AA$1:$AF$1454,5,FALSE)</f>
        <v>Repeat</v>
      </c>
      <c r="R1371" t="str">
        <f>VLOOKUP(B1371,'Analysis 1.3'!$AA$1:$AF$1454,6,FALSE)</f>
        <v>Lost</v>
      </c>
      <c r="S1371">
        <f>VLOOKUP(B1371,'Analysis 1.3'!$AA$1:$AF$1454,4,FALSE)</f>
        <v>210.92916666666861</v>
      </c>
    </row>
    <row r="1372" spans="1:19" x14ac:dyDescent="0.3">
      <c r="A1372">
        <v>1129509</v>
      </c>
      <c r="B1372">
        <v>1097</v>
      </c>
      <c r="C1372" s="1" t="s">
        <v>113</v>
      </c>
      <c r="D1372" s="3">
        <v>45081.052777777775</v>
      </c>
      <c r="E1372" t="s">
        <v>98</v>
      </c>
      <c r="F1372" t="s">
        <v>43</v>
      </c>
      <c r="G1372">
        <v>7051</v>
      </c>
      <c r="H1372" t="str">
        <f>VLOOKUP(B1372,'Customers (2)'!$A$1:$F$2501,2,0)</f>
        <v>India</v>
      </c>
      <c r="I1372" t="str">
        <f>VLOOKUP(B1372,'Customers (2)'!$A$1:$F$2501,3,0)</f>
        <v>F</v>
      </c>
      <c r="J1372">
        <f>VLOOKUP(B1372,'Customers (2)'!$A$1:$F$2501,4,0)</f>
        <v>81</v>
      </c>
      <c r="K1372" t="str">
        <f>VLOOKUP(B1372,'Customers (2)'!$A$1:$F$2501,5,0)</f>
        <v>C</v>
      </c>
      <c r="L1372" t="str">
        <f>VLOOKUP(B1372,'Customers (2)'!$A$1:$F$2501,6,0)</f>
        <v>Senior</v>
      </c>
      <c r="M1372" t="str">
        <f t="shared" si="87"/>
        <v>June</v>
      </c>
      <c r="N1372" t="str">
        <f t="shared" si="88"/>
        <v>Sunday</v>
      </c>
      <c r="O1372" t="str">
        <f t="shared" si="89"/>
        <v>01:16:00</v>
      </c>
      <c r="P1372">
        <f t="shared" si="90"/>
        <v>1</v>
      </c>
      <c r="Q1372" t="str">
        <f>VLOOKUP(B1372,'Analysis 1.3'!$AA$1:$AF$1454,5,FALSE)</f>
        <v>Repeat</v>
      </c>
      <c r="R1372" t="str">
        <f>VLOOKUP(B1372,'Analysis 1.3'!$AA$1:$AF$1454,6,FALSE)</f>
        <v>Lost</v>
      </c>
      <c r="S1372">
        <f>VLOOKUP(B1372,'Analysis 1.3'!$AA$1:$AF$1454,4,FALSE)</f>
        <v>210.92916666666861</v>
      </c>
    </row>
    <row r="1373" spans="1:19" x14ac:dyDescent="0.3">
      <c r="A1373">
        <v>963906</v>
      </c>
      <c r="B1373">
        <v>1098</v>
      </c>
      <c r="C1373" s="1" t="s">
        <v>106</v>
      </c>
      <c r="D1373" s="3">
        <v>45065.027083333334</v>
      </c>
      <c r="E1373" t="s">
        <v>98</v>
      </c>
      <c r="F1373" t="s">
        <v>76</v>
      </c>
      <c r="G1373">
        <v>3431</v>
      </c>
      <c r="H1373" t="str">
        <f>VLOOKUP(B1373,'Customers (2)'!$A$1:$F$2501,2,0)</f>
        <v>Singapore</v>
      </c>
      <c r="I1373" t="str">
        <f>VLOOKUP(B1373,'Customers (2)'!$A$1:$F$2501,3,0)</f>
        <v>M</v>
      </c>
      <c r="J1373">
        <f>VLOOKUP(B1373,'Customers (2)'!$A$1:$F$2501,4,0)</f>
        <v>31</v>
      </c>
      <c r="K1373" t="str">
        <f>VLOOKUP(B1373,'Customers (2)'!$A$1:$F$2501,5,0)</f>
        <v>C</v>
      </c>
      <c r="L1373" t="str">
        <f>VLOOKUP(B1373,'Customers (2)'!$A$1:$F$2501,6,0)</f>
        <v>Young</v>
      </c>
      <c r="M1373" t="str">
        <f t="shared" si="87"/>
        <v>May</v>
      </c>
      <c r="N1373" t="str">
        <f t="shared" si="88"/>
        <v>Friday</v>
      </c>
      <c r="O1373" t="str">
        <f t="shared" si="89"/>
        <v>00:39:00</v>
      </c>
      <c r="P1373">
        <f t="shared" si="90"/>
        <v>0</v>
      </c>
      <c r="Q1373" t="str">
        <f>VLOOKUP(B1373,'Analysis 1.3'!$AA$1:$AF$1454,5,FALSE)</f>
        <v>Repeat</v>
      </c>
      <c r="R1373" t="str">
        <f>VLOOKUP(B1373,'Analysis 1.3'!$AA$1:$AF$1454,6,FALSE)</f>
        <v>Passive</v>
      </c>
      <c r="S1373">
        <f>VLOOKUP(B1373,'Analysis 1.3'!$AA$1:$AF$1454,4,FALSE)</f>
        <v>149.9243055555562</v>
      </c>
    </row>
    <row r="1374" spans="1:19" x14ac:dyDescent="0.3">
      <c r="A1374">
        <v>1152358</v>
      </c>
      <c r="B1374">
        <v>1098</v>
      </c>
      <c r="C1374" s="1" t="s">
        <v>106</v>
      </c>
      <c r="D1374" s="3">
        <v>45142.057638888888</v>
      </c>
      <c r="E1374" t="s">
        <v>96</v>
      </c>
      <c r="F1374" t="s">
        <v>43</v>
      </c>
      <c r="G1374">
        <v>596</v>
      </c>
      <c r="H1374" t="str">
        <f>VLOOKUP(B1374,'Customers (2)'!$A$1:$F$2501,2,0)</f>
        <v>Singapore</v>
      </c>
      <c r="I1374" t="str">
        <f>VLOOKUP(B1374,'Customers (2)'!$A$1:$F$2501,3,0)</f>
        <v>M</v>
      </c>
      <c r="J1374">
        <f>VLOOKUP(B1374,'Customers (2)'!$A$1:$F$2501,4,0)</f>
        <v>31</v>
      </c>
      <c r="K1374" t="str">
        <f>VLOOKUP(B1374,'Customers (2)'!$A$1:$F$2501,5,0)</f>
        <v>C</v>
      </c>
      <c r="L1374" t="str">
        <f>VLOOKUP(B1374,'Customers (2)'!$A$1:$F$2501,6,0)</f>
        <v>Young</v>
      </c>
      <c r="M1374" t="str">
        <f t="shared" si="87"/>
        <v>August</v>
      </c>
      <c r="N1374" t="str">
        <f t="shared" si="88"/>
        <v>Friday</v>
      </c>
      <c r="O1374" t="str">
        <f t="shared" si="89"/>
        <v>01:23:00</v>
      </c>
      <c r="P1374">
        <f t="shared" si="90"/>
        <v>1</v>
      </c>
      <c r="Q1374" t="str">
        <f>VLOOKUP(B1374,'Analysis 1.3'!$AA$1:$AF$1454,5,FALSE)</f>
        <v>Repeat</v>
      </c>
      <c r="R1374" t="str">
        <f>VLOOKUP(B1374,'Analysis 1.3'!$AA$1:$AF$1454,6,FALSE)</f>
        <v>Passive</v>
      </c>
      <c r="S1374">
        <f>VLOOKUP(B1374,'Analysis 1.3'!$AA$1:$AF$1454,4,FALSE)</f>
        <v>149.9243055555562</v>
      </c>
    </row>
    <row r="1375" spans="1:19" x14ac:dyDescent="0.3">
      <c r="A1375">
        <v>1641217</v>
      </c>
      <c r="B1375">
        <v>1098</v>
      </c>
      <c r="C1375" s="1" t="s">
        <v>106</v>
      </c>
      <c r="D1375" s="3">
        <v>45052.030555555553</v>
      </c>
      <c r="E1375" t="s">
        <v>98</v>
      </c>
      <c r="F1375" t="s">
        <v>81</v>
      </c>
      <c r="G1375">
        <v>8834</v>
      </c>
      <c r="H1375" t="str">
        <f>VLOOKUP(B1375,'Customers (2)'!$A$1:$F$2501,2,0)</f>
        <v>Singapore</v>
      </c>
      <c r="I1375" t="str">
        <f>VLOOKUP(B1375,'Customers (2)'!$A$1:$F$2501,3,0)</f>
        <v>M</v>
      </c>
      <c r="J1375">
        <f>VLOOKUP(B1375,'Customers (2)'!$A$1:$F$2501,4,0)</f>
        <v>31</v>
      </c>
      <c r="K1375" t="str">
        <f>VLOOKUP(B1375,'Customers (2)'!$A$1:$F$2501,5,0)</f>
        <v>C</v>
      </c>
      <c r="L1375" t="str">
        <f>VLOOKUP(B1375,'Customers (2)'!$A$1:$F$2501,6,0)</f>
        <v>Young</v>
      </c>
      <c r="M1375" t="str">
        <f t="shared" si="87"/>
        <v>May</v>
      </c>
      <c r="N1375" t="str">
        <f t="shared" si="88"/>
        <v>Saturday</v>
      </c>
      <c r="O1375" t="str">
        <f t="shared" si="89"/>
        <v>00:44:00</v>
      </c>
      <c r="P1375">
        <f t="shared" si="90"/>
        <v>0</v>
      </c>
      <c r="Q1375" t="str">
        <f>VLOOKUP(B1375,'Analysis 1.3'!$AA$1:$AF$1454,5,FALSE)</f>
        <v>Repeat</v>
      </c>
      <c r="R1375" t="str">
        <f>VLOOKUP(B1375,'Analysis 1.3'!$AA$1:$AF$1454,6,FALSE)</f>
        <v>Passive</v>
      </c>
      <c r="S1375">
        <f>VLOOKUP(B1375,'Analysis 1.3'!$AA$1:$AF$1454,4,FALSE)</f>
        <v>149.9243055555562</v>
      </c>
    </row>
    <row r="1376" spans="1:19" x14ac:dyDescent="0.3">
      <c r="A1376">
        <v>130920</v>
      </c>
      <c r="B1376">
        <v>1099</v>
      </c>
      <c r="C1376" s="1" t="s">
        <v>100</v>
      </c>
      <c r="D1376" s="2">
        <v>45035.990972222222</v>
      </c>
      <c r="E1376" t="s">
        <v>97</v>
      </c>
      <c r="F1376" t="s">
        <v>54</v>
      </c>
      <c r="G1376">
        <v>5261</v>
      </c>
      <c r="H1376" t="str">
        <f>VLOOKUP(B1376,'Customers (2)'!$A$1:$F$2501,2,0)</f>
        <v>France</v>
      </c>
      <c r="I1376" t="str">
        <f>VLOOKUP(B1376,'Customers (2)'!$A$1:$F$2501,3,0)</f>
        <v>F</v>
      </c>
      <c r="J1376">
        <f>VLOOKUP(B1376,'Customers (2)'!$A$1:$F$2501,4,0)</f>
        <v>76</v>
      </c>
      <c r="K1376" t="str">
        <f>VLOOKUP(B1376,'Customers (2)'!$A$1:$F$2501,5,0)</f>
        <v>C</v>
      </c>
      <c r="L1376" t="str">
        <f>VLOOKUP(B1376,'Customers (2)'!$A$1:$F$2501,6,0)</f>
        <v>Senior</v>
      </c>
      <c r="M1376" t="str">
        <f t="shared" si="87"/>
        <v>April</v>
      </c>
      <c r="N1376" t="str">
        <f t="shared" si="88"/>
        <v>Wednesday</v>
      </c>
      <c r="O1376" t="str">
        <f t="shared" si="89"/>
        <v>23:47:00</v>
      </c>
      <c r="P1376">
        <f t="shared" si="90"/>
        <v>23</v>
      </c>
      <c r="Q1376" t="str">
        <f>VLOOKUP(B1376,'Analysis 1.3'!$AA$1:$AF$1454,5,FALSE)</f>
        <v>Repeat</v>
      </c>
      <c r="R1376" t="str">
        <f>VLOOKUP(B1376,'Analysis 1.3'!$AA$1:$AF$1454,6,FALSE)</f>
        <v>Lost</v>
      </c>
      <c r="S1376">
        <f>VLOOKUP(B1376,'Analysis 1.3'!$AA$1:$AF$1454,4,FALSE)</f>
        <v>180.97430555555184</v>
      </c>
    </row>
    <row r="1377" spans="1:19" x14ac:dyDescent="0.3">
      <c r="A1377">
        <v>152738</v>
      </c>
      <c r="B1377">
        <v>1099</v>
      </c>
      <c r="C1377" s="1" t="s">
        <v>100</v>
      </c>
      <c r="D1377" s="2">
        <v>45111.007638888892</v>
      </c>
      <c r="E1377" t="s">
        <v>98</v>
      </c>
      <c r="F1377" t="s">
        <v>35</v>
      </c>
      <c r="G1377">
        <v>177</v>
      </c>
      <c r="H1377" t="str">
        <f>VLOOKUP(B1377,'Customers (2)'!$A$1:$F$2501,2,0)</f>
        <v>France</v>
      </c>
      <c r="I1377" t="str">
        <f>VLOOKUP(B1377,'Customers (2)'!$A$1:$F$2501,3,0)</f>
        <v>F</v>
      </c>
      <c r="J1377">
        <f>VLOOKUP(B1377,'Customers (2)'!$A$1:$F$2501,4,0)</f>
        <v>76</v>
      </c>
      <c r="K1377" t="str">
        <f>VLOOKUP(B1377,'Customers (2)'!$A$1:$F$2501,5,0)</f>
        <v>C</v>
      </c>
      <c r="L1377" t="str">
        <f>VLOOKUP(B1377,'Customers (2)'!$A$1:$F$2501,6,0)</f>
        <v>Senior</v>
      </c>
      <c r="M1377" t="str">
        <f t="shared" si="87"/>
        <v>July</v>
      </c>
      <c r="N1377" t="str">
        <f t="shared" si="88"/>
        <v>Tuesday</v>
      </c>
      <c r="O1377" t="str">
        <f t="shared" si="89"/>
        <v>00:11:00</v>
      </c>
      <c r="P1377">
        <f t="shared" si="90"/>
        <v>0</v>
      </c>
      <c r="Q1377" t="str">
        <f>VLOOKUP(B1377,'Analysis 1.3'!$AA$1:$AF$1454,5,FALSE)</f>
        <v>Repeat</v>
      </c>
      <c r="R1377" t="str">
        <f>VLOOKUP(B1377,'Analysis 1.3'!$AA$1:$AF$1454,6,FALSE)</f>
        <v>Lost</v>
      </c>
      <c r="S1377">
        <f>VLOOKUP(B1377,'Analysis 1.3'!$AA$1:$AF$1454,4,FALSE)</f>
        <v>180.97430555555184</v>
      </c>
    </row>
    <row r="1378" spans="1:19" x14ac:dyDescent="0.3">
      <c r="A1378">
        <v>1409253</v>
      </c>
      <c r="B1378">
        <v>1099</v>
      </c>
      <c r="C1378" s="1" t="s">
        <v>100</v>
      </c>
      <c r="D1378" s="3">
        <v>45019.978472222225</v>
      </c>
      <c r="E1378" t="s">
        <v>191</v>
      </c>
      <c r="F1378" t="s">
        <v>27</v>
      </c>
      <c r="G1378">
        <v>136</v>
      </c>
      <c r="H1378" t="str">
        <f>VLOOKUP(B1378,'Customers (2)'!$A$1:$F$2501,2,0)</f>
        <v>France</v>
      </c>
      <c r="I1378" t="str">
        <f>VLOOKUP(B1378,'Customers (2)'!$A$1:$F$2501,3,0)</f>
        <v>F</v>
      </c>
      <c r="J1378">
        <f>VLOOKUP(B1378,'Customers (2)'!$A$1:$F$2501,4,0)</f>
        <v>76</v>
      </c>
      <c r="K1378" t="str">
        <f>VLOOKUP(B1378,'Customers (2)'!$A$1:$F$2501,5,0)</f>
        <v>C</v>
      </c>
      <c r="L1378" t="str">
        <f>VLOOKUP(B1378,'Customers (2)'!$A$1:$F$2501,6,0)</f>
        <v>Senior</v>
      </c>
      <c r="M1378" t="str">
        <f t="shared" si="87"/>
        <v>April</v>
      </c>
      <c r="N1378" t="str">
        <f t="shared" si="88"/>
        <v>Monday</v>
      </c>
      <c r="O1378" t="str">
        <f t="shared" si="89"/>
        <v>23:29:00</v>
      </c>
      <c r="P1378">
        <f t="shared" si="90"/>
        <v>23</v>
      </c>
      <c r="Q1378" t="str">
        <f>VLOOKUP(B1378,'Analysis 1.3'!$AA$1:$AF$1454,5,FALSE)</f>
        <v>Repeat</v>
      </c>
      <c r="R1378" t="str">
        <f>VLOOKUP(B1378,'Analysis 1.3'!$AA$1:$AF$1454,6,FALSE)</f>
        <v>Lost</v>
      </c>
      <c r="S1378">
        <f>VLOOKUP(B1378,'Analysis 1.3'!$AA$1:$AF$1454,4,FALSE)</f>
        <v>180.97430555555184</v>
      </c>
    </row>
    <row r="1379" spans="1:19" x14ac:dyDescent="0.3">
      <c r="A1379">
        <v>157238</v>
      </c>
      <c r="B1379">
        <v>1100</v>
      </c>
      <c r="C1379" s="1" t="s">
        <v>105</v>
      </c>
      <c r="D1379" s="2">
        <v>45011.023611111108</v>
      </c>
      <c r="E1379" t="s">
        <v>96</v>
      </c>
      <c r="F1379" t="s">
        <v>42</v>
      </c>
      <c r="G1379">
        <v>5281</v>
      </c>
      <c r="H1379" t="str">
        <f>VLOOKUP(B1379,'Customers (2)'!$A$1:$F$2501,2,0)</f>
        <v>Spain</v>
      </c>
      <c r="I1379" t="str">
        <f>VLOOKUP(B1379,'Customers (2)'!$A$1:$F$2501,3,0)</f>
        <v>F</v>
      </c>
      <c r="J1379">
        <f>VLOOKUP(B1379,'Customers (2)'!$A$1:$F$2501,4,0)</f>
        <v>30</v>
      </c>
      <c r="K1379" t="str">
        <f>VLOOKUP(B1379,'Customers (2)'!$A$1:$F$2501,5,0)</f>
        <v>C</v>
      </c>
      <c r="L1379" t="str">
        <f>VLOOKUP(B1379,'Customers (2)'!$A$1:$F$2501,6,0)</f>
        <v>Young</v>
      </c>
      <c r="M1379" t="str">
        <f t="shared" si="87"/>
        <v>March</v>
      </c>
      <c r="N1379" t="str">
        <f t="shared" si="88"/>
        <v>Sunday</v>
      </c>
      <c r="O1379" t="str">
        <f t="shared" si="89"/>
        <v>00:34:00</v>
      </c>
      <c r="P1379">
        <f t="shared" si="90"/>
        <v>0</v>
      </c>
      <c r="Q1379" t="str">
        <f>VLOOKUP(B1379,'Analysis 1.3'!$AA$1:$AF$1454,5,FALSE)</f>
        <v>One time</v>
      </c>
      <c r="R1379" t="str">
        <f>VLOOKUP(B1379,'Analysis 1.3'!$AA$1:$AF$1454,6,FALSE)</f>
        <v>Lost</v>
      </c>
      <c r="S1379">
        <f>VLOOKUP(B1379,'Analysis 1.3'!$AA$1:$AF$1454,4,FALSE)</f>
        <v>280.95833333333576</v>
      </c>
    </row>
    <row r="1380" spans="1:19" x14ac:dyDescent="0.3">
      <c r="A1380">
        <v>1068168</v>
      </c>
      <c r="B1380">
        <v>1101</v>
      </c>
      <c r="C1380" s="1" t="s">
        <v>113</v>
      </c>
      <c r="D1380" s="3">
        <v>44993.056944444441</v>
      </c>
      <c r="E1380" t="s">
        <v>97</v>
      </c>
      <c r="F1380" t="s">
        <v>39</v>
      </c>
      <c r="G1380">
        <v>5967</v>
      </c>
      <c r="H1380" t="str">
        <f>VLOOKUP(B1380,'Customers (2)'!$A$1:$F$2501,2,0)</f>
        <v>India</v>
      </c>
      <c r="I1380" t="str">
        <f>VLOOKUP(B1380,'Customers (2)'!$A$1:$F$2501,3,0)</f>
        <v>F</v>
      </c>
      <c r="J1380">
        <f>VLOOKUP(B1380,'Customers (2)'!$A$1:$F$2501,4,0)</f>
        <v>27</v>
      </c>
      <c r="K1380" t="str">
        <f>VLOOKUP(B1380,'Customers (2)'!$A$1:$F$2501,5,0)</f>
        <v>C</v>
      </c>
      <c r="L1380" t="str">
        <f>VLOOKUP(B1380,'Customers (2)'!$A$1:$F$2501,6,0)</f>
        <v>Young</v>
      </c>
      <c r="M1380" t="str">
        <f t="shared" si="87"/>
        <v>March</v>
      </c>
      <c r="N1380" t="str">
        <f t="shared" si="88"/>
        <v>Wednesday</v>
      </c>
      <c r="O1380" t="str">
        <f t="shared" si="89"/>
        <v>01:22:00</v>
      </c>
      <c r="P1380">
        <f t="shared" si="90"/>
        <v>1</v>
      </c>
      <c r="Q1380" t="str">
        <f>VLOOKUP(B1380,'Analysis 1.3'!$AA$1:$AF$1454,5,FALSE)</f>
        <v>Repeat</v>
      </c>
      <c r="R1380" t="str">
        <f>VLOOKUP(B1380,'Analysis 1.3'!$AA$1:$AF$1454,6,FALSE)</f>
        <v>Passive</v>
      </c>
      <c r="S1380">
        <f>VLOOKUP(B1380,'Analysis 1.3'!$AA$1:$AF$1454,4,FALSE)</f>
        <v>175.98333333332994</v>
      </c>
    </row>
    <row r="1381" spans="1:19" x14ac:dyDescent="0.3">
      <c r="A1381">
        <v>1611854</v>
      </c>
      <c r="B1381">
        <v>1101</v>
      </c>
      <c r="C1381" s="1" t="s">
        <v>113</v>
      </c>
      <c r="D1381" s="3">
        <v>45115.998611111114</v>
      </c>
      <c r="E1381" t="s">
        <v>96</v>
      </c>
      <c r="F1381" t="s">
        <v>74</v>
      </c>
      <c r="G1381">
        <v>508</v>
      </c>
      <c r="H1381" t="str">
        <f>VLOOKUP(B1381,'Customers (2)'!$A$1:$F$2501,2,0)</f>
        <v>India</v>
      </c>
      <c r="I1381" t="str">
        <f>VLOOKUP(B1381,'Customers (2)'!$A$1:$F$2501,3,0)</f>
        <v>F</v>
      </c>
      <c r="J1381">
        <f>VLOOKUP(B1381,'Customers (2)'!$A$1:$F$2501,4,0)</f>
        <v>27</v>
      </c>
      <c r="K1381" t="str">
        <f>VLOOKUP(B1381,'Customers (2)'!$A$1:$F$2501,5,0)</f>
        <v>C</v>
      </c>
      <c r="L1381" t="str">
        <f>VLOOKUP(B1381,'Customers (2)'!$A$1:$F$2501,6,0)</f>
        <v>Young</v>
      </c>
      <c r="M1381" t="str">
        <f t="shared" si="87"/>
        <v>July</v>
      </c>
      <c r="N1381" t="str">
        <f t="shared" si="88"/>
        <v>Saturday</v>
      </c>
      <c r="O1381" t="str">
        <f t="shared" si="89"/>
        <v>23:58:00</v>
      </c>
      <c r="P1381">
        <f t="shared" si="90"/>
        <v>23</v>
      </c>
      <c r="Q1381" t="str">
        <f>VLOOKUP(B1381,'Analysis 1.3'!$AA$1:$AF$1454,5,FALSE)</f>
        <v>Repeat</v>
      </c>
      <c r="R1381" t="str">
        <f>VLOOKUP(B1381,'Analysis 1.3'!$AA$1:$AF$1454,6,FALSE)</f>
        <v>Passive</v>
      </c>
      <c r="S1381">
        <f>VLOOKUP(B1381,'Analysis 1.3'!$AA$1:$AF$1454,4,FALSE)</f>
        <v>175.98333333332994</v>
      </c>
    </row>
    <row r="1382" spans="1:19" x14ac:dyDescent="0.3">
      <c r="A1382">
        <v>217952</v>
      </c>
      <c r="B1382">
        <v>1102</v>
      </c>
      <c r="C1382" s="1" t="s">
        <v>113</v>
      </c>
      <c r="D1382" s="2">
        <v>45193.992361111108</v>
      </c>
      <c r="E1382" t="s">
        <v>191</v>
      </c>
      <c r="F1382" t="s">
        <v>4</v>
      </c>
      <c r="G1382">
        <v>3521</v>
      </c>
      <c r="H1382" t="str">
        <f>VLOOKUP(B1382,'Customers (2)'!$A$1:$F$2501,2,0)</f>
        <v>India</v>
      </c>
      <c r="I1382" t="str">
        <f>VLOOKUP(B1382,'Customers (2)'!$A$1:$F$2501,3,0)</f>
        <v>M</v>
      </c>
      <c r="J1382">
        <f>VLOOKUP(B1382,'Customers (2)'!$A$1:$F$2501,4,0)</f>
        <v>66</v>
      </c>
      <c r="K1382" t="str">
        <f>VLOOKUP(B1382,'Customers (2)'!$A$1:$F$2501,5,0)</f>
        <v>C</v>
      </c>
      <c r="L1382" t="str">
        <f>VLOOKUP(B1382,'Customers (2)'!$A$1:$F$2501,6,0)</f>
        <v>Senior</v>
      </c>
      <c r="M1382" t="str">
        <f t="shared" si="87"/>
        <v>September</v>
      </c>
      <c r="N1382" t="str">
        <f t="shared" si="88"/>
        <v>Sunday</v>
      </c>
      <c r="O1382" t="str">
        <f t="shared" si="89"/>
        <v>23:49:00</v>
      </c>
      <c r="P1382">
        <f t="shared" si="90"/>
        <v>23</v>
      </c>
      <c r="Q1382" t="str">
        <f>VLOOKUP(B1382,'Analysis 1.3'!$AA$1:$AF$1454,5,FALSE)</f>
        <v>One time</v>
      </c>
      <c r="R1382" t="str">
        <f>VLOOKUP(B1382,'Analysis 1.3'!$AA$1:$AF$1454,6,FALSE)</f>
        <v>Passive</v>
      </c>
      <c r="S1382">
        <f>VLOOKUP(B1382,'Analysis 1.3'!$AA$1:$AF$1454,4,FALSE)</f>
        <v>97.989583333335759</v>
      </c>
    </row>
    <row r="1383" spans="1:19" x14ac:dyDescent="0.3">
      <c r="A1383">
        <v>863202</v>
      </c>
      <c r="B1383">
        <v>1103</v>
      </c>
      <c r="C1383" s="1" t="s">
        <v>113</v>
      </c>
      <c r="D1383" s="3">
        <v>45159.058333333334</v>
      </c>
      <c r="E1383" t="s">
        <v>191</v>
      </c>
      <c r="F1383" t="s">
        <v>27</v>
      </c>
      <c r="G1383">
        <v>5136</v>
      </c>
      <c r="H1383" t="str">
        <f>VLOOKUP(B1383,'Customers (2)'!$A$1:$F$2501,2,0)</f>
        <v>India</v>
      </c>
      <c r="I1383" t="str">
        <f>VLOOKUP(B1383,'Customers (2)'!$A$1:$F$2501,3,0)</f>
        <v>F</v>
      </c>
      <c r="J1383">
        <f>VLOOKUP(B1383,'Customers (2)'!$A$1:$F$2501,4,0)</f>
        <v>32</v>
      </c>
      <c r="K1383" t="str">
        <f>VLOOKUP(B1383,'Customers (2)'!$A$1:$F$2501,5,0)</f>
        <v>C</v>
      </c>
      <c r="L1383" t="str">
        <f>VLOOKUP(B1383,'Customers (2)'!$A$1:$F$2501,6,0)</f>
        <v>Young</v>
      </c>
      <c r="M1383" t="str">
        <f t="shared" si="87"/>
        <v>August</v>
      </c>
      <c r="N1383" t="str">
        <f t="shared" si="88"/>
        <v>Monday</v>
      </c>
      <c r="O1383" t="str">
        <f t="shared" si="89"/>
        <v>01:24:00</v>
      </c>
      <c r="P1383">
        <f t="shared" si="90"/>
        <v>1</v>
      </c>
      <c r="Q1383" t="str">
        <f>VLOOKUP(B1383,'Analysis 1.3'!$AA$1:$AF$1454,5,FALSE)</f>
        <v>One time</v>
      </c>
      <c r="R1383" t="str">
        <f>VLOOKUP(B1383,'Analysis 1.3'!$AA$1:$AF$1454,6,FALSE)</f>
        <v>Passive</v>
      </c>
      <c r="S1383">
        <f>VLOOKUP(B1383,'Analysis 1.3'!$AA$1:$AF$1454,4,FALSE)</f>
        <v>132.92361111110949</v>
      </c>
    </row>
    <row r="1384" spans="1:19" x14ac:dyDescent="0.3">
      <c r="A1384">
        <v>858912</v>
      </c>
      <c r="B1384">
        <v>1105</v>
      </c>
      <c r="C1384" s="1" t="s">
        <v>100</v>
      </c>
      <c r="D1384" s="3">
        <v>45086.005555555559</v>
      </c>
      <c r="E1384" t="s">
        <v>96</v>
      </c>
      <c r="F1384" t="s">
        <v>71</v>
      </c>
      <c r="G1384">
        <v>4421</v>
      </c>
      <c r="H1384" t="str">
        <f>VLOOKUP(B1384,'Customers (2)'!$A$1:$F$2501,2,0)</f>
        <v>France</v>
      </c>
      <c r="I1384" t="str">
        <f>VLOOKUP(B1384,'Customers (2)'!$A$1:$F$2501,3,0)</f>
        <v>F</v>
      </c>
      <c r="J1384">
        <f>VLOOKUP(B1384,'Customers (2)'!$A$1:$F$2501,4,0)</f>
        <v>79</v>
      </c>
      <c r="K1384" t="str">
        <f>VLOOKUP(B1384,'Customers (2)'!$A$1:$F$2501,5,0)</f>
        <v>C</v>
      </c>
      <c r="L1384" t="str">
        <f>VLOOKUP(B1384,'Customers (2)'!$A$1:$F$2501,6,0)</f>
        <v>Senior</v>
      </c>
      <c r="M1384" t="str">
        <f t="shared" si="87"/>
        <v>June</v>
      </c>
      <c r="N1384" t="str">
        <f t="shared" si="88"/>
        <v>Friday</v>
      </c>
      <c r="O1384" t="str">
        <f t="shared" si="89"/>
        <v>00:08:00</v>
      </c>
      <c r="P1384">
        <f t="shared" si="90"/>
        <v>0</v>
      </c>
      <c r="Q1384" t="str">
        <f>VLOOKUP(B1384,'Analysis 1.3'!$AA$1:$AF$1454,5,FALSE)</f>
        <v>One time</v>
      </c>
      <c r="R1384" t="str">
        <f>VLOOKUP(B1384,'Analysis 1.3'!$AA$1:$AF$1454,6,FALSE)</f>
        <v>Lost</v>
      </c>
      <c r="S1384">
        <f>VLOOKUP(B1384,'Analysis 1.3'!$AA$1:$AF$1454,4,FALSE)</f>
        <v>205.97638888888469</v>
      </c>
    </row>
    <row r="1385" spans="1:19" x14ac:dyDescent="0.3">
      <c r="A1385">
        <v>138329</v>
      </c>
      <c r="B1385">
        <v>1108</v>
      </c>
      <c r="C1385" s="1" t="s">
        <v>113</v>
      </c>
      <c r="D1385" s="2">
        <v>45138.048611111109</v>
      </c>
      <c r="E1385" t="s">
        <v>97</v>
      </c>
      <c r="F1385" t="s">
        <v>22</v>
      </c>
      <c r="G1385">
        <v>7219</v>
      </c>
      <c r="H1385" t="str">
        <f>VLOOKUP(B1385,'Customers (2)'!$A$1:$F$2501,2,0)</f>
        <v>India</v>
      </c>
      <c r="I1385" t="str">
        <f>VLOOKUP(B1385,'Customers (2)'!$A$1:$F$2501,3,0)</f>
        <v>F</v>
      </c>
      <c r="J1385">
        <f>VLOOKUP(B1385,'Customers (2)'!$A$1:$F$2501,4,0)</f>
        <v>47</v>
      </c>
      <c r="K1385" t="str">
        <f>VLOOKUP(B1385,'Customers (2)'!$A$1:$F$2501,5,0)</f>
        <v>C</v>
      </c>
      <c r="L1385" t="str">
        <f>VLOOKUP(B1385,'Customers (2)'!$A$1:$F$2501,6,0)</f>
        <v>Middle</v>
      </c>
      <c r="M1385" t="str">
        <f t="shared" si="87"/>
        <v>July</v>
      </c>
      <c r="N1385" t="str">
        <f t="shared" si="88"/>
        <v>Monday</v>
      </c>
      <c r="O1385" t="str">
        <f t="shared" si="89"/>
        <v>01:10:00</v>
      </c>
      <c r="P1385">
        <f t="shared" si="90"/>
        <v>1</v>
      </c>
      <c r="Q1385" t="str">
        <f>VLOOKUP(B1385,'Analysis 1.3'!$AA$1:$AF$1454,5,FALSE)</f>
        <v>Repeat</v>
      </c>
      <c r="R1385" t="str">
        <f>VLOOKUP(B1385,'Analysis 1.3'!$AA$1:$AF$1454,6,FALSE)</f>
        <v>Passive</v>
      </c>
      <c r="S1385">
        <f>VLOOKUP(B1385,'Analysis 1.3'!$AA$1:$AF$1454,4,FALSE)</f>
        <v>153.9333333333343</v>
      </c>
    </row>
    <row r="1386" spans="1:19" x14ac:dyDescent="0.3">
      <c r="A1386">
        <v>584321</v>
      </c>
      <c r="B1386">
        <v>1108</v>
      </c>
      <c r="C1386" s="1" t="s">
        <v>113</v>
      </c>
      <c r="D1386" s="2">
        <v>44986.977777777778</v>
      </c>
      <c r="E1386" t="s">
        <v>97</v>
      </c>
      <c r="F1386" t="s">
        <v>44</v>
      </c>
      <c r="G1386">
        <v>6956</v>
      </c>
      <c r="H1386" t="str">
        <f>VLOOKUP(B1386,'Customers (2)'!$A$1:$F$2501,2,0)</f>
        <v>India</v>
      </c>
      <c r="I1386" t="str">
        <f>VLOOKUP(B1386,'Customers (2)'!$A$1:$F$2501,3,0)</f>
        <v>F</v>
      </c>
      <c r="J1386">
        <f>VLOOKUP(B1386,'Customers (2)'!$A$1:$F$2501,4,0)</f>
        <v>47</v>
      </c>
      <c r="K1386" t="str">
        <f>VLOOKUP(B1386,'Customers (2)'!$A$1:$F$2501,5,0)</f>
        <v>C</v>
      </c>
      <c r="L1386" t="str">
        <f>VLOOKUP(B1386,'Customers (2)'!$A$1:$F$2501,6,0)</f>
        <v>Middle</v>
      </c>
      <c r="M1386" t="str">
        <f t="shared" si="87"/>
        <v>March</v>
      </c>
      <c r="N1386" t="str">
        <f t="shared" si="88"/>
        <v>Wednesday</v>
      </c>
      <c r="O1386" t="str">
        <f t="shared" si="89"/>
        <v>23:28:00</v>
      </c>
      <c r="P1386">
        <f t="shared" si="90"/>
        <v>23</v>
      </c>
      <c r="Q1386" t="str">
        <f>VLOOKUP(B1386,'Analysis 1.3'!$AA$1:$AF$1454,5,FALSE)</f>
        <v>Repeat</v>
      </c>
      <c r="R1386" t="str">
        <f>VLOOKUP(B1386,'Analysis 1.3'!$AA$1:$AF$1454,6,FALSE)</f>
        <v>Passive</v>
      </c>
      <c r="S1386">
        <f>VLOOKUP(B1386,'Analysis 1.3'!$AA$1:$AF$1454,4,FALSE)</f>
        <v>153.9333333333343</v>
      </c>
    </row>
    <row r="1387" spans="1:19" x14ac:dyDescent="0.3">
      <c r="A1387">
        <v>1115197</v>
      </c>
      <c r="B1387">
        <v>1108</v>
      </c>
      <c r="C1387" s="1" t="s">
        <v>113</v>
      </c>
      <c r="D1387" s="3">
        <v>45136.001388888886</v>
      </c>
      <c r="E1387" t="s">
        <v>98</v>
      </c>
      <c r="F1387" t="s">
        <v>13</v>
      </c>
      <c r="G1387">
        <v>1278</v>
      </c>
      <c r="H1387" t="str">
        <f>VLOOKUP(B1387,'Customers (2)'!$A$1:$F$2501,2,0)</f>
        <v>India</v>
      </c>
      <c r="I1387" t="str">
        <f>VLOOKUP(B1387,'Customers (2)'!$A$1:$F$2501,3,0)</f>
        <v>F</v>
      </c>
      <c r="J1387">
        <f>VLOOKUP(B1387,'Customers (2)'!$A$1:$F$2501,4,0)</f>
        <v>47</v>
      </c>
      <c r="K1387" t="str">
        <f>VLOOKUP(B1387,'Customers (2)'!$A$1:$F$2501,5,0)</f>
        <v>C</v>
      </c>
      <c r="L1387" t="str">
        <f>VLOOKUP(B1387,'Customers (2)'!$A$1:$F$2501,6,0)</f>
        <v>Middle</v>
      </c>
      <c r="M1387" t="str">
        <f t="shared" si="87"/>
        <v>July</v>
      </c>
      <c r="N1387" t="str">
        <f t="shared" si="88"/>
        <v>Saturday</v>
      </c>
      <c r="O1387" t="str">
        <f t="shared" si="89"/>
        <v>00:02:00</v>
      </c>
      <c r="P1387">
        <f t="shared" si="90"/>
        <v>0</v>
      </c>
      <c r="Q1387" t="str">
        <f>VLOOKUP(B1387,'Analysis 1.3'!$AA$1:$AF$1454,5,FALSE)</f>
        <v>Repeat</v>
      </c>
      <c r="R1387" t="str">
        <f>VLOOKUP(B1387,'Analysis 1.3'!$AA$1:$AF$1454,6,FALSE)</f>
        <v>Passive</v>
      </c>
      <c r="S1387">
        <f>VLOOKUP(B1387,'Analysis 1.3'!$AA$1:$AF$1454,4,FALSE)</f>
        <v>153.9333333333343</v>
      </c>
    </row>
    <row r="1388" spans="1:19" x14ac:dyDescent="0.3">
      <c r="A1388">
        <v>368675</v>
      </c>
      <c r="B1388">
        <v>1109</v>
      </c>
      <c r="C1388" s="1" t="s">
        <v>113</v>
      </c>
      <c r="D1388" s="2">
        <v>45216.988888888889</v>
      </c>
      <c r="E1388" t="s">
        <v>98</v>
      </c>
      <c r="F1388" t="s">
        <v>52</v>
      </c>
      <c r="G1388">
        <v>6922</v>
      </c>
      <c r="H1388" t="str">
        <f>VLOOKUP(B1388,'Customers (2)'!$A$1:$F$2501,2,0)</f>
        <v>India</v>
      </c>
      <c r="I1388" t="str">
        <f>VLOOKUP(B1388,'Customers (2)'!$A$1:$F$2501,3,0)</f>
        <v>F</v>
      </c>
      <c r="J1388">
        <f>VLOOKUP(B1388,'Customers (2)'!$A$1:$F$2501,4,0)</f>
        <v>86</v>
      </c>
      <c r="K1388" t="str">
        <f>VLOOKUP(B1388,'Customers (2)'!$A$1:$F$2501,5,0)</f>
        <v>C</v>
      </c>
      <c r="L1388" t="str">
        <f>VLOOKUP(B1388,'Customers (2)'!$A$1:$F$2501,6,0)</f>
        <v>Senior</v>
      </c>
      <c r="M1388" t="str">
        <f t="shared" si="87"/>
        <v>October</v>
      </c>
      <c r="N1388" t="str">
        <f t="shared" si="88"/>
        <v>Tuesday</v>
      </c>
      <c r="O1388" t="str">
        <f t="shared" si="89"/>
        <v>23:44:00</v>
      </c>
      <c r="P1388">
        <f t="shared" si="90"/>
        <v>23</v>
      </c>
      <c r="Q1388" t="str">
        <f>VLOOKUP(B1388,'Analysis 1.3'!$AA$1:$AF$1454,5,FALSE)</f>
        <v>Repeat</v>
      </c>
      <c r="R1388" t="str">
        <f>VLOOKUP(B1388,'Analysis 1.3'!$AA$1:$AF$1454,6,FALSE)</f>
        <v>Recent</v>
      </c>
      <c r="S1388">
        <f>VLOOKUP(B1388,'Analysis 1.3'!$AA$1:$AF$1454,4,FALSE)</f>
        <v>65.957638888889051</v>
      </c>
    </row>
    <row r="1389" spans="1:19" x14ac:dyDescent="0.3">
      <c r="A1389">
        <v>492948</v>
      </c>
      <c r="B1389">
        <v>1109</v>
      </c>
      <c r="C1389" s="1" t="s">
        <v>113</v>
      </c>
      <c r="D1389" s="2">
        <v>45160.036805555559</v>
      </c>
      <c r="E1389" t="s">
        <v>98</v>
      </c>
      <c r="F1389" t="s">
        <v>24</v>
      </c>
      <c r="G1389">
        <v>709</v>
      </c>
      <c r="H1389" t="str">
        <f>VLOOKUP(B1389,'Customers (2)'!$A$1:$F$2501,2,0)</f>
        <v>India</v>
      </c>
      <c r="I1389" t="str">
        <f>VLOOKUP(B1389,'Customers (2)'!$A$1:$F$2501,3,0)</f>
        <v>F</v>
      </c>
      <c r="J1389">
        <f>VLOOKUP(B1389,'Customers (2)'!$A$1:$F$2501,4,0)</f>
        <v>86</v>
      </c>
      <c r="K1389" t="str">
        <f>VLOOKUP(B1389,'Customers (2)'!$A$1:$F$2501,5,0)</f>
        <v>C</v>
      </c>
      <c r="L1389" t="str">
        <f>VLOOKUP(B1389,'Customers (2)'!$A$1:$F$2501,6,0)</f>
        <v>Senior</v>
      </c>
      <c r="M1389" t="str">
        <f t="shared" si="87"/>
        <v>August</v>
      </c>
      <c r="N1389" t="str">
        <f t="shared" si="88"/>
        <v>Tuesday</v>
      </c>
      <c r="O1389" t="str">
        <f t="shared" si="89"/>
        <v>00:53:00</v>
      </c>
      <c r="P1389">
        <f t="shared" si="90"/>
        <v>0</v>
      </c>
      <c r="Q1389" t="str">
        <f>VLOOKUP(B1389,'Analysis 1.3'!$AA$1:$AF$1454,5,FALSE)</f>
        <v>Repeat</v>
      </c>
      <c r="R1389" t="str">
        <f>VLOOKUP(B1389,'Analysis 1.3'!$AA$1:$AF$1454,6,FALSE)</f>
        <v>Recent</v>
      </c>
      <c r="S1389">
        <f>VLOOKUP(B1389,'Analysis 1.3'!$AA$1:$AF$1454,4,FALSE)</f>
        <v>65.957638888889051</v>
      </c>
    </row>
    <row r="1390" spans="1:19" x14ac:dyDescent="0.3">
      <c r="A1390">
        <v>548423</v>
      </c>
      <c r="B1390">
        <v>1109</v>
      </c>
      <c r="C1390" s="1" t="s">
        <v>113</v>
      </c>
      <c r="D1390" s="2">
        <v>45190.052777777775</v>
      </c>
      <c r="E1390" t="s">
        <v>96</v>
      </c>
      <c r="F1390" t="s">
        <v>32</v>
      </c>
      <c r="G1390">
        <v>3958</v>
      </c>
      <c r="H1390" t="str">
        <f>VLOOKUP(B1390,'Customers (2)'!$A$1:$F$2501,2,0)</f>
        <v>India</v>
      </c>
      <c r="I1390" t="str">
        <f>VLOOKUP(B1390,'Customers (2)'!$A$1:$F$2501,3,0)</f>
        <v>F</v>
      </c>
      <c r="J1390">
        <f>VLOOKUP(B1390,'Customers (2)'!$A$1:$F$2501,4,0)</f>
        <v>86</v>
      </c>
      <c r="K1390" t="str">
        <f>VLOOKUP(B1390,'Customers (2)'!$A$1:$F$2501,5,0)</f>
        <v>C</v>
      </c>
      <c r="L1390" t="str">
        <f>VLOOKUP(B1390,'Customers (2)'!$A$1:$F$2501,6,0)</f>
        <v>Senior</v>
      </c>
      <c r="M1390" t="str">
        <f t="shared" si="87"/>
        <v>September</v>
      </c>
      <c r="N1390" t="str">
        <f t="shared" si="88"/>
        <v>Thursday</v>
      </c>
      <c r="O1390" t="str">
        <f t="shared" si="89"/>
        <v>01:16:00</v>
      </c>
      <c r="P1390">
        <f t="shared" si="90"/>
        <v>1</v>
      </c>
      <c r="Q1390" t="str">
        <f>VLOOKUP(B1390,'Analysis 1.3'!$AA$1:$AF$1454,5,FALSE)</f>
        <v>Repeat</v>
      </c>
      <c r="R1390" t="str">
        <f>VLOOKUP(B1390,'Analysis 1.3'!$AA$1:$AF$1454,6,FALSE)</f>
        <v>Recent</v>
      </c>
      <c r="S1390">
        <f>VLOOKUP(B1390,'Analysis 1.3'!$AA$1:$AF$1454,4,FALSE)</f>
        <v>65.957638888889051</v>
      </c>
    </row>
    <row r="1391" spans="1:19" x14ac:dyDescent="0.3">
      <c r="A1391">
        <v>1454915</v>
      </c>
      <c r="B1391">
        <v>1109</v>
      </c>
      <c r="C1391" s="1" t="s">
        <v>113</v>
      </c>
      <c r="D1391" s="3">
        <v>45195.986111111109</v>
      </c>
      <c r="E1391" t="s">
        <v>191</v>
      </c>
      <c r="F1391" t="s">
        <v>21</v>
      </c>
      <c r="G1391">
        <v>5760</v>
      </c>
      <c r="H1391" t="str">
        <f>VLOOKUP(B1391,'Customers (2)'!$A$1:$F$2501,2,0)</f>
        <v>India</v>
      </c>
      <c r="I1391" t="str">
        <f>VLOOKUP(B1391,'Customers (2)'!$A$1:$F$2501,3,0)</f>
        <v>F</v>
      </c>
      <c r="J1391">
        <f>VLOOKUP(B1391,'Customers (2)'!$A$1:$F$2501,4,0)</f>
        <v>86</v>
      </c>
      <c r="K1391" t="str">
        <f>VLOOKUP(B1391,'Customers (2)'!$A$1:$F$2501,5,0)</f>
        <v>C</v>
      </c>
      <c r="L1391" t="str">
        <f>VLOOKUP(B1391,'Customers (2)'!$A$1:$F$2501,6,0)</f>
        <v>Senior</v>
      </c>
      <c r="M1391" t="str">
        <f t="shared" si="87"/>
        <v>September</v>
      </c>
      <c r="N1391" t="str">
        <f t="shared" si="88"/>
        <v>Tuesday</v>
      </c>
      <c r="O1391" t="str">
        <f t="shared" si="89"/>
        <v>23:40:00</v>
      </c>
      <c r="P1391">
        <f t="shared" si="90"/>
        <v>23</v>
      </c>
      <c r="Q1391" t="str">
        <f>VLOOKUP(B1391,'Analysis 1.3'!$AA$1:$AF$1454,5,FALSE)</f>
        <v>Repeat</v>
      </c>
      <c r="R1391" t="str">
        <f>VLOOKUP(B1391,'Analysis 1.3'!$AA$1:$AF$1454,6,FALSE)</f>
        <v>Recent</v>
      </c>
      <c r="S1391">
        <f>VLOOKUP(B1391,'Analysis 1.3'!$AA$1:$AF$1454,4,FALSE)</f>
        <v>65.957638888889051</v>
      </c>
    </row>
    <row r="1392" spans="1:19" x14ac:dyDescent="0.3">
      <c r="A1392">
        <v>1509701</v>
      </c>
      <c r="B1392">
        <v>1109</v>
      </c>
      <c r="C1392" s="1" t="s">
        <v>113</v>
      </c>
      <c r="D1392" s="3">
        <v>45226.024305555555</v>
      </c>
      <c r="E1392" t="s">
        <v>96</v>
      </c>
      <c r="F1392" t="s">
        <v>43</v>
      </c>
      <c r="G1392">
        <v>1460</v>
      </c>
      <c r="H1392" t="str">
        <f>VLOOKUP(B1392,'Customers (2)'!$A$1:$F$2501,2,0)</f>
        <v>India</v>
      </c>
      <c r="I1392" t="str">
        <f>VLOOKUP(B1392,'Customers (2)'!$A$1:$F$2501,3,0)</f>
        <v>F</v>
      </c>
      <c r="J1392">
        <f>VLOOKUP(B1392,'Customers (2)'!$A$1:$F$2501,4,0)</f>
        <v>86</v>
      </c>
      <c r="K1392" t="str">
        <f>VLOOKUP(B1392,'Customers (2)'!$A$1:$F$2501,5,0)</f>
        <v>C</v>
      </c>
      <c r="L1392" t="str">
        <f>VLOOKUP(B1392,'Customers (2)'!$A$1:$F$2501,6,0)</f>
        <v>Senior</v>
      </c>
      <c r="M1392" t="str">
        <f t="shared" si="87"/>
        <v>October</v>
      </c>
      <c r="N1392" t="str">
        <f t="shared" si="88"/>
        <v>Friday</v>
      </c>
      <c r="O1392" t="str">
        <f t="shared" si="89"/>
        <v>00:35:00</v>
      </c>
      <c r="P1392">
        <f t="shared" si="90"/>
        <v>0</v>
      </c>
      <c r="Q1392" t="str">
        <f>VLOOKUP(B1392,'Analysis 1.3'!$AA$1:$AF$1454,5,FALSE)</f>
        <v>Repeat</v>
      </c>
      <c r="R1392" t="str">
        <f>VLOOKUP(B1392,'Analysis 1.3'!$AA$1:$AF$1454,6,FALSE)</f>
        <v>Recent</v>
      </c>
      <c r="S1392">
        <f>VLOOKUP(B1392,'Analysis 1.3'!$AA$1:$AF$1454,4,FALSE)</f>
        <v>65.957638888889051</v>
      </c>
    </row>
    <row r="1393" spans="1:19" x14ac:dyDescent="0.3">
      <c r="A1393">
        <v>850122</v>
      </c>
      <c r="B1393">
        <v>1112</v>
      </c>
      <c r="C1393" s="1" t="s">
        <v>105</v>
      </c>
      <c r="D1393" s="3">
        <v>45096.071527777778</v>
      </c>
      <c r="E1393" t="s">
        <v>98</v>
      </c>
      <c r="F1393" t="s">
        <v>40</v>
      </c>
      <c r="G1393">
        <v>8887</v>
      </c>
      <c r="H1393" t="str">
        <f>VLOOKUP(B1393,'Customers (2)'!$A$1:$F$2501,2,0)</f>
        <v>Spain</v>
      </c>
      <c r="I1393" t="str">
        <f>VLOOKUP(B1393,'Customers (2)'!$A$1:$F$2501,3,0)</f>
        <v>F</v>
      </c>
      <c r="J1393">
        <f>VLOOKUP(B1393,'Customers (2)'!$A$1:$F$2501,4,0)</f>
        <v>30</v>
      </c>
      <c r="K1393" t="str">
        <f>VLOOKUP(B1393,'Customers (2)'!$A$1:$F$2501,5,0)</f>
        <v>C</v>
      </c>
      <c r="L1393" t="str">
        <f>VLOOKUP(B1393,'Customers (2)'!$A$1:$F$2501,6,0)</f>
        <v>Young</v>
      </c>
      <c r="M1393" t="str">
        <f t="shared" si="87"/>
        <v>June</v>
      </c>
      <c r="N1393" t="str">
        <f t="shared" si="88"/>
        <v>Monday</v>
      </c>
      <c r="O1393" t="str">
        <f t="shared" si="89"/>
        <v>01:43:00</v>
      </c>
      <c r="P1393">
        <f t="shared" si="90"/>
        <v>1</v>
      </c>
      <c r="Q1393" t="str">
        <f>VLOOKUP(B1393,'Analysis 1.3'!$AA$1:$AF$1454,5,FALSE)</f>
        <v>Repeat</v>
      </c>
      <c r="R1393" t="str">
        <f>VLOOKUP(B1393,'Analysis 1.3'!$AA$1:$AF$1454,6,FALSE)</f>
        <v>Passive</v>
      </c>
      <c r="S1393">
        <f>VLOOKUP(B1393,'Analysis 1.3'!$AA$1:$AF$1454,4,FALSE)</f>
        <v>85.979166666664241</v>
      </c>
    </row>
    <row r="1394" spans="1:19" x14ac:dyDescent="0.3">
      <c r="A1394">
        <v>953922</v>
      </c>
      <c r="B1394">
        <v>1112</v>
      </c>
      <c r="C1394" s="1" t="s">
        <v>105</v>
      </c>
      <c r="D1394" s="3">
        <v>45206.00277777778</v>
      </c>
      <c r="E1394" t="s">
        <v>98</v>
      </c>
      <c r="F1394" t="s">
        <v>71</v>
      </c>
      <c r="G1394">
        <v>4161</v>
      </c>
      <c r="H1394" t="str">
        <f>VLOOKUP(B1394,'Customers (2)'!$A$1:$F$2501,2,0)</f>
        <v>Spain</v>
      </c>
      <c r="I1394" t="str">
        <f>VLOOKUP(B1394,'Customers (2)'!$A$1:$F$2501,3,0)</f>
        <v>F</v>
      </c>
      <c r="J1394">
        <f>VLOOKUP(B1394,'Customers (2)'!$A$1:$F$2501,4,0)</f>
        <v>30</v>
      </c>
      <c r="K1394" t="str">
        <f>VLOOKUP(B1394,'Customers (2)'!$A$1:$F$2501,5,0)</f>
        <v>C</v>
      </c>
      <c r="L1394" t="str">
        <f>VLOOKUP(B1394,'Customers (2)'!$A$1:$F$2501,6,0)</f>
        <v>Young</v>
      </c>
      <c r="M1394" t="str">
        <f t="shared" si="87"/>
        <v>October</v>
      </c>
      <c r="N1394" t="str">
        <f t="shared" si="88"/>
        <v>Saturday</v>
      </c>
      <c r="O1394" t="str">
        <f t="shared" si="89"/>
        <v>00:04:00</v>
      </c>
      <c r="P1394">
        <f t="shared" si="90"/>
        <v>0</v>
      </c>
      <c r="Q1394" t="str">
        <f>VLOOKUP(B1394,'Analysis 1.3'!$AA$1:$AF$1454,5,FALSE)</f>
        <v>Repeat</v>
      </c>
      <c r="R1394" t="str">
        <f>VLOOKUP(B1394,'Analysis 1.3'!$AA$1:$AF$1454,6,FALSE)</f>
        <v>Passive</v>
      </c>
      <c r="S1394">
        <f>VLOOKUP(B1394,'Analysis 1.3'!$AA$1:$AF$1454,4,FALSE)</f>
        <v>85.979166666664241</v>
      </c>
    </row>
    <row r="1395" spans="1:19" x14ac:dyDescent="0.3">
      <c r="A1395">
        <v>645557</v>
      </c>
      <c r="B1395">
        <v>1114</v>
      </c>
      <c r="C1395" s="1" t="s">
        <v>113</v>
      </c>
      <c r="D1395" s="2">
        <v>45185.981249999997</v>
      </c>
      <c r="E1395" t="s">
        <v>191</v>
      </c>
      <c r="F1395" t="s">
        <v>40</v>
      </c>
      <c r="G1395">
        <v>1567</v>
      </c>
      <c r="H1395" t="str">
        <f>VLOOKUP(B1395,'Customers (2)'!$A$1:$F$2501,2,0)</f>
        <v>India</v>
      </c>
      <c r="I1395" t="str">
        <f>VLOOKUP(B1395,'Customers (2)'!$A$1:$F$2501,3,0)</f>
        <v>F</v>
      </c>
      <c r="J1395">
        <f>VLOOKUP(B1395,'Customers (2)'!$A$1:$F$2501,4,0)</f>
        <v>39</v>
      </c>
      <c r="K1395" t="str">
        <f>VLOOKUP(B1395,'Customers (2)'!$A$1:$F$2501,5,0)</f>
        <v>C</v>
      </c>
      <c r="L1395" t="str">
        <f>VLOOKUP(B1395,'Customers (2)'!$A$1:$F$2501,6,0)</f>
        <v>Middle</v>
      </c>
      <c r="M1395" t="str">
        <f t="shared" si="87"/>
        <v>September</v>
      </c>
      <c r="N1395" t="str">
        <f t="shared" si="88"/>
        <v>Saturday</v>
      </c>
      <c r="O1395" t="str">
        <f t="shared" si="89"/>
        <v>23:33:00</v>
      </c>
      <c r="P1395">
        <f t="shared" si="90"/>
        <v>23</v>
      </c>
      <c r="Q1395" t="str">
        <f>VLOOKUP(B1395,'Analysis 1.3'!$AA$1:$AF$1454,5,FALSE)</f>
        <v>One time</v>
      </c>
      <c r="R1395" t="str">
        <f>VLOOKUP(B1395,'Analysis 1.3'!$AA$1:$AF$1454,6,FALSE)</f>
        <v>Passive</v>
      </c>
      <c r="S1395">
        <f>VLOOKUP(B1395,'Analysis 1.3'!$AA$1:$AF$1454,4,FALSE)</f>
        <v>106.00069444444671</v>
      </c>
    </row>
    <row r="1396" spans="1:19" x14ac:dyDescent="0.3">
      <c r="A1396">
        <v>1211500</v>
      </c>
      <c r="B1396">
        <v>1120</v>
      </c>
      <c r="C1396" s="1" t="s">
        <v>108</v>
      </c>
      <c r="D1396" s="3">
        <v>45206.020138888889</v>
      </c>
      <c r="E1396" t="s">
        <v>96</v>
      </c>
      <c r="F1396" t="s">
        <v>74</v>
      </c>
      <c r="G1396">
        <v>845</v>
      </c>
      <c r="H1396" t="str">
        <f>VLOOKUP(B1396,'Customers (2)'!$A$1:$F$2501,2,0)</f>
        <v>Denmark</v>
      </c>
      <c r="I1396" t="str">
        <f>VLOOKUP(B1396,'Customers (2)'!$A$1:$F$2501,3,0)</f>
        <v>F</v>
      </c>
      <c r="J1396">
        <f>VLOOKUP(B1396,'Customers (2)'!$A$1:$F$2501,4,0)</f>
        <v>53</v>
      </c>
      <c r="K1396" t="str">
        <f>VLOOKUP(B1396,'Customers (2)'!$A$1:$F$2501,5,0)</f>
        <v>C</v>
      </c>
      <c r="L1396" t="str">
        <f>VLOOKUP(B1396,'Customers (2)'!$A$1:$F$2501,6,0)</f>
        <v>Middle</v>
      </c>
      <c r="M1396" t="str">
        <f t="shared" si="87"/>
        <v>October</v>
      </c>
      <c r="N1396" t="str">
        <f t="shared" si="88"/>
        <v>Saturday</v>
      </c>
      <c r="O1396" t="str">
        <f t="shared" si="89"/>
        <v>00:29:00</v>
      </c>
      <c r="P1396">
        <f t="shared" si="90"/>
        <v>0</v>
      </c>
      <c r="Q1396" t="str">
        <f>VLOOKUP(B1396,'Analysis 1.3'!$AA$1:$AF$1454,5,FALSE)</f>
        <v>Repeat</v>
      </c>
      <c r="R1396" t="str">
        <f>VLOOKUP(B1396,'Analysis 1.3'!$AA$1:$AF$1454,6,FALSE)</f>
        <v>Recent</v>
      </c>
      <c r="S1396">
        <f>VLOOKUP(B1396,'Analysis 1.3'!$AA$1:$AF$1454,4,FALSE)</f>
        <v>59.902083333334303</v>
      </c>
    </row>
    <row r="1397" spans="1:19" x14ac:dyDescent="0.3">
      <c r="A1397">
        <v>1318579</v>
      </c>
      <c r="B1397">
        <v>1120</v>
      </c>
      <c r="C1397" s="1" t="s">
        <v>108</v>
      </c>
      <c r="D1397" s="3">
        <v>45232.079861111109</v>
      </c>
      <c r="E1397" t="s">
        <v>97</v>
      </c>
      <c r="F1397" t="s">
        <v>65</v>
      </c>
      <c r="G1397">
        <v>8857</v>
      </c>
      <c r="H1397" t="str">
        <f>VLOOKUP(B1397,'Customers (2)'!$A$1:$F$2501,2,0)</f>
        <v>Denmark</v>
      </c>
      <c r="I1397" t="str">
        <f>VLOOKUP(B1397,'Customers (2)'!$A$1:$F$2501,3,0)</f>
        <v>F</v>
      </c>
      <c r="J1397">
        <f>VLOOKUP(B1397,'Customers (2)'!$A$1:$F$2501,4,0)</f>
        <v>53</v>
      </c>
      <c r="K1397" t="str">
        <f>VLOOKUP(B1397,'Customers (2)'!$A$1:$F$2501,5,0)</f>
        <v>C</v>
      </c>
      <c r="L1397" t="str">
        <f>VLOOKUP(B1397,'Customers (2)'!$A$1:$F$2501,6,0)</f>
        <v>Middle</v>
      </c>
      <c r="M1397" t="str">
        <f t="shared" si="87"/>
        <v>November</v>
      </c>
      <c r="N1397" t="str">
        <f t="shared" si="88"/>
        <v>Thursday</v>
      </c>
      <c r="O1397" t="str">
        <f t="shared" si="89"/>
        <v>01:55:00</v>
      </c>
      <c r="P1397">
        <f t="shared" si="90"/>
        <v>1</v>
      </c>
      <c r="Q1397" t="str">
        <f>VLOOKUP(B1397,'Analysis 1.3'!$AA$1:$AF$1454,5,FALSE)</f>
        <v>Repeat</v>
      </c>
      <c r="R1397" t="str">
        <f>VLOOKUP(B1397,'Analysis 1.3'!$AA$1:$AF$1454,6,FALSE)</f>
        <v>Recent</v>
      </c>
      <c r="S1397">
        <f>VLOOKUP(B1397,'Analysis 1.3'!$AA$1:$AF$1454,4,FALSE)</f>
        <v>59.902083333334303</v>
      </c>
    </row>
    <row r="1398" spans="1:19" x14ac:dyDescent="0.3">
      <c r="A1398">
        <v>341843</v>
      </c>
      <c r="B1398">
        <v>1121</v>
      </c>
      <c r="C1398" s="1" t="s">
        <v>113</v>
      </c>
      <c r="D1398" s="2">
        <v>45075.005555555559</v>
      </c>
      <c r="E1398" t="s">
        <v>96</v>
      </c>
      <c r="F1398" t="s">
        <v>24</v>
      </c>
      <c r="G1398">
        <v>863</v>
      </c>
      <c r="H1398" t="str">
        <f>VLOOKUP(B1398,'Customers (2)'!$A$1:$F$2501,2,0)</f>
        <v>India</v>
      </c>
      <c r="I1398" t="str">
        <f>VLOOKUP(B1398,'Customers (2)'!$A$1:$F$2501,3,0)</f>
        <v>F</v>
      </c>
      <c r="J1398">
        <f>VLOOKUP(B1398,'Customers (2)'!$A$1:$F$2501,4,0)</f>
        <v>51</v>
      </c>
      <c r="K1398" t="str">
        <f>VLOOKUP(B1398,'Customers (2)'!$A$1:$F$2501,5,0)</f>
        <v>C</v>
      </c>
      <c r="L1398" t="str">
        <f>VLOOKUP(B1398,'Customers (2)'!$A$1:$F$2501,6,0)</f>
        <v>Middle</v>
      </c>
      <c r="M1398" t="str">
        <f t="shared" si="87"/>
        <v>May</v>
      </c>
      <c r="N1398" t="str">
        <f t="shared" si="88"/>
        <v>Monday</v>
      </c>
      <c r="O1398" t="str">
        <f t="shared" si="89"/>
        <v>00:08:00</v>
      </c>
      <c r="P1398">
        <f t="shared" si="90"/>
        <v>0</v>
      </c>
      <c r="Q1398" t="str">
        <f>VLOOKUP(B1398,'Analysis 1.3'!$AA$1:$AF$1454,5,FALSE)</f>
        <v>One time</v>
      </c>
      <c r="R1398" t="str">
        <f>VLOOKUP(B1398,'Analysis 1.3'!$AA$1:$AF$1454,6,FALSE)</f>
        <v>Lost</v>
      </c>
      <c r="S1398">
        <f>VLOOKUP(B1398,'Analysis 1.3'!$AA$1:$AF$1454,4,FALSE)</f>
        <v>216.97638888888469</v>
      </c>
    </row>
    <row r="1399" spans="1:19" x14ac:dyDescent="0.3">
      <c r="A1399">
        <v>94344</v>
      </c>
      <c r="B1399">
        <v>1122</v>
      </c>
      <c r="C1399" s="1" t="s">
        <v>109</v>
      </c>
      <c r="D1399" s="2">
        <v>44999.03402777778</v>
      </c>
      <c r="E1399" t="s">
        <v>191</v>
      </c>
      <c r="F1399" t="s">
        <v>68</v>
      </c>
      <c r="G1399">
        <v>5649</v>
      </c>
      <c r="H1399" t="str">
        <f>VLOOKUP(B1399,'Customers (2)'!$A$1:$F$2501,2,0)</f>
        <v>Germany</v>
      </c>
      <c r="I1399" t="str">
        <f>VLOOKUP(B1399,'Customers (2)'!$A$1:$F$2501,3,0)</f>
        <v>M</v>
      </c>
      <c r="J1399">
        <f>VLOOKUP(B1399,'Customers (2)'!$A$1:$F$2501,4,0)</f>
        <v>33</v>
      </c>
      <c r="K1399" t="str">
        <f>VLOOKUP(B1399,'Customers (2)'!$A$1:$F$2501,5,0)</f>
        <v>C</v>
      </c>
      <c r="L1399" t="str">
        <f>VLOOKUP(B1399,'Customers (2)'!$A$1:$F$2501,6,0)</f>
        <v>Young</v>
      </c>
      <c r="M1399" t="str">
        <f t="shared" si="87"/>
        <v>March</v>
      </c>
      <c r="N1399" t="str">
        <f t="shared" si="88"/>
        <v>Tuesday</v>
      </c>
      <c r="O1399" t="str">
        <f t="shared" si="89"/>
        <v>00:49:00</v>
      </c>
      <c r="P1399">
        <f t="shared" si="90"/>
        <v>0</v>
      </c>
      <c r="Q1399" t="str">
        <f>VLOOKUP(B1399,'Analysis 1.3'!$AA$1:$AF$1454,5,FALSE)</f>
        <v>One time</v>
      </c>
      <c r="R1399" t="str">
        <f>VLOOKUP(B1399,'Analysis 1.3'!$AA$1:$AF$1454,6,FALSE)</f>
        <v>Lost</v>
      </c>
      <c r="S1399">
        <f>VLOOKUP(B1399,'Analysis 1.3'!$AA$1:$AF$1454,4,FALSE)</f>
        <v>292.94791666666424</v>
      </c>
    </row>
    <row r="1400" spans="1:19" x14ac:dyDescent="0.3">
      <c r="A1400">
        <v>268418</v>
      </c>
      <c r="B1400">
        <v>1123</v>
      </c>
      <c r="C1400" s="1" t="s">
        <v>100</v>
      </c>
      <c r="D1400" s="2">
        <v>45135.980555555558</v>
      </c>
      <c r="E1400" t="s">
        <v>97</v>
      </c>
      <c r="F1400" t="s">
        <v>53</v>
      </c>
      <c r="G1400">
        <v>8306</v>
      </c>
      <c r="H1400" t="str">
        <f>VLOOKUP(B1400,'Customers (2)'!$A$1:$F$2501,2,0)</f>
        <v>France</v>
      </c>
      <c r="I1400" t="str">
        <f>VLOOKUP(B1400,'Customers (2)'!$A$1:$F$2501,3,0)</f>
        <v>F</v>
      </c>
      <c r="J1400">
        <f>VLOOKUP(B1400,'Customers (2)'!$A$1:$F$2501,4,0)</f>
        <v>54</v>
      </c>
      <c r="K1400" t="str">
        <f>VLOOKUP(B1400,'Customers (2)'!$A$1:$F$2501,5,0)</f>
        <v>C</v>
      </c>
      <c r="L1400" t="str">
        <f>VLOOKUP(B1400,'Customers (2)'!$A$1:$F$2501,6,0)</f>
        <v>Middle</v>
      </c>
      <c r="M1400" t="str">
        <f t="shared" si="87"/>
        <v>July</v>
      </c>
      <c r="N1400" t="str">
        <f t="shared" si="88"/>
        <v>Friday</v>
      </c>
      <c r="O1400" t="str">
        <f t="shared" si="89"/>
        <v>23:32:00</v>
      </c>
      <c r="P1400">
        <f t="shared" si="90"/>
        <v>23</v>
      </c>
      <c r="Q1400" t="str">
        <f>VLOOKUP(B1400,'Analysis 1.3'!$AA$1:$AF$1454,5,FALSE)</f>
        <v>One time</v>
      </c>
      <c r="R1400" t="str">
        <f>VLOOKUP(B1400,'Analysis 1.3'!$AA$1:$AF$1454,6,FALSE)</f>
        <v>Passive</v>
      </c>
      <c r="S1400">
        <f>VLOOKUP(B1400,'Analysis 1.3'!$AA$1:$AF$1454,4,FALSE)</f>
        <v>156.00138888888614</v>
      </c>
    </row>
    <row r="1401" spans="1:19" x14ac:dyDescent="0.3">
      <c r="A1401">
        <v>511431</v>
      </c>
      <c r="B1401">
        <v>1125</v>
      </c>
      <c r="C1401" s="1" t="s">
        <v>106</v>
      </c>
      <c r="D1401" s="2">
        <v>45145.065972222219</v>
      </c>
      <c r="E1401" t="s">
        <v>97</v>
      </c>
      <c r="F1401" t="s">
        <v>43</v>
      </c>
      <c r="G1401">
        <v>1624</v>
      </c>
      <c r="H1401" t="str">
        <f>VLOOKUP(B1401,'Customers (2)'!$A$1:$F$2501,2,0)</f>
        <v>Singapore</v>
      </c>
      <c r="I1401" t="str">
        <f>VLOOKUP(B1401,'Customers (2)'!$A$1:$F$2501,3,0)</f>
        <v>M</v>
      </c>
      <c r="J1401">
        <f>VLOOKUP(B1401,'Customers (2)'!$A$1:$F$2501,4,0)</f>
        <v>18</v>
      </c>
      <c r="K1401" t="str">
        <f>VLOOKUP(B1401,'Customers (2)'!$A$1:$F$2501,5,0)</f>
        <v>C</v>
      </c>
      <c r="L1401" t="str">
        <f>VLOOKUP(B1401,'Customers (2)'!$A$1:$F$2501,6,0)</f>
        <v>Young</v>
      </c>
      <c r="M1401" t="str">
        <f t="shared" si="87"/>
        <v>August</v>
      </c>
      <c r="N1401" t="str">
        <f t="shared" si="88"/>
        <v>Monday</v>
      </c>
      <c r="O1401" t="str">
        <f t="shared" si="89"/>
        <v>01:35:00</v>
      </c>
      <c r="P1401">
        <f t="shared" si="90"/>
        <v>1</v>
      </c>
      <c r="Q1401" t="str">
        <f>VLOOKUP(B1401,'Analysis 1.3'!$AA$1:$AF$1454,5,FALSE)</f>
        <v>One time</v>
      </c>
      <c r="R1401" t="str">
        <f>VLOOKUP(B1401,'Analysis 1.3'!$AA$1:$AF$1454,6,FALSE)</f>
        <v>Passive</v>
      </c>
      <c r="S1401">
        <f>VLOOKUP(B1401,'Analysis 1.3'!$AA$1:$AF$1454,4,FALSE)</f>
        <v>146.91597222222481</v>
      </c>
    </row>
    <row r="1402" spans="1:19" x14ac:dyDescent="0.3">
      <c r="A1402">
        <v>530067</v>
      </c>
      <c r="B1402">
        <v>1126</v>
      </c>
      <c r="C1402" s="1" t="s">
        <v>100</v>
      </c>
      <c r="D1402" s="2">
        <v>45155.053472222222</v>
      </c>
      <c r="E1402" t="s">
        <v>96</v>
      </c>
      <c r="F1402" t="s">
        <v>85</v>
      </c>
      <c r="G1402">
        <v>8259</v>
      </c>
      <c r="H1402" t="str">
        <f>VLOOKUP(B1402,'Customers (2)'!$A$1:$F$2501,2,0)</f>
        <v>France</v>
      </c>
      <c r="I1402" t="str">
        <f>VLOOKUP(B1402,'Customers (2)'!$A$1:$F$2501,3,0)</f>
        <v>M</v>
      </c>
      <c r="J1402">
        <f>VLOOKUP(B1402,'Customers (2)'!$A$1:$F$2501,4,0)</f>
        <v>65</v>
      </c>
      <c r="K1402" t="str">
        <f>VLOOKUP(B1402,'Customers (2)'!$A$1:$F$2501,5,0)</f>
        <v>C</v>
      </c>
      <c r="L1402" t="str">
        <f>VLOOKUP(B1402,'Customers (2)'!$A$1:$F$2501,6,0)</f>
        <v>Senior</v>
      </c>
      <c r="M1402" t="str">
        <f t="shared" si="87"/>
        <v>August</v>
      </c>
      <c r="N1402" t="str">
        <f t="shared" si="88"/>
        <v>Thursday</v>
      </c>
      <c r="O1402" t="str">
        <f t="shared" si="89"/>
        <v>01:17:00</v>
      </c>
      <c r="P1402">
        <f t="shared" si="90"/>
        <v>1</v>
      </c>
      <c r="Q1402" t="str">
        <f>VLOOKUP(B1402,'Analysis 1.3'!$AA$1:$AF$1454,5,FALSE)</f>
        <v>Repeat</v>
      </c>
      <c r="R1402" t="str">
        <f>VLOOKUP(B1402,'Analysis 1.3'!$AA$1:$AF$1454,6,FALSE)</f>
        <v>Passive</v>
      </c>
      <c r="S1402">
        <f>VLOOKUP(B1402,'Analysis 1.3'!$AA$1:$AF$1454,4,FALSE)</f>
        <v>136.9284722222219</v>
      </c>
    </row>
    <row r="1403" spans="1:19" x14ac:dyDescent="0.3">
      <c r="A1403">
        <v>1610660</v>
      </c>
      <c r="B1403">
        <v>1126</v>
      </c>
      <c r="C1403" s="1" t="s">
        <v>100</v>
      </c>
      <c r="D1403" s="3">
        <v>45000.993750000001</v>
      </c>
      <c r="E1403" t="s">
        <v>98</v>
      </c>
      <c r="F1403" t="s">
        <v>30</v>
      </c>
      <c r="G1403">
        <v>4580</v>
      </c>
      <c r="H1403" t="str">
        <f>VLOOKUP(B1403,'Customers (2)'!$A$1:$F$2501,2,0)</f>
        <v>France</v>
      </c>
      <c r="I1403" t="str">
        <f>VLOOKUP(B1403,'Customers (2)'!$A$1:$F$2501,3,0)</f>
        <v>M</v>
      </c>
      <c r="J1403">
        <f>VLOOKUP(B1403,'Customers (2)'!$A$1:$F$2501,4,0)</f>
        <v>65</v>
      </c>
      <c r="K1403" t="str">
        <f>VLOOKUP(B1403,'Customers (2)'!$A$1:$F$2501,5,0)</f>
        <v>C</v>
      </c>
      <c r="L1403" t="str">
        <f>VLOOKUP(B1403,'Customers (2)'!$A$1:$F$2501,6,0)</f>
        <v>Senior</v>
      </c>
      <c r="M1403" t="str">
        <f t="shared" si="87"/>
        <v>March</v>
      </c>
      <c r="N1403" t="str">
        <f t="shared" si="88"/>
        <v>Wednesday</v>
      </c>
      <c r="O1403" t="str">
        <f t="shared" si="89"/>
        <v>23:51:00</v>
      </c>
      <c r="P1403">
        <f t="shared" si="90"/>
        <v>23</v>
      </c>
      <c r="Q1403" t="str">
        <f>VLOOKUP(B1403,'Analysis 1.3'!$AA$1:$AF$1454,5,FALSE)</f>
        <v>Repeat</v>
      </c>
      <c r="R1403" t="str">
        <f>VLOOKUP(B1403,'Analysis 1.3'!$AA$1:$AF$1454,6,FALSE)</f>
        <v>Passive</v>
      </c>
      <c r="S1403">
        <f>VLOOKUP(B1403,'Analysis 1.3'!$AA$1:$AF$1454,4,FALSE)</f>
        <v>136.9284722222219</v>
      </c>
    </row>
    <row r="1404" spans="1:19" x14ac:dyDescent="0.3">
      <c r="A1404">
        <v>914311</v>
      </c>
      <c r="B1404">
        <v>1127</v>
      </c>
      <c r="C1404" s="1" t="s">
        <v>103</v>
      </c>
      <c r="D1404" s="3">
        <v>45021.011805555558</v>
      </c>
      <c r="E1404" t="s">
        <v>191</v>
      </c>
      <c r="F1404" t="s">
        <v>43</v>
      </c>
      <c r="G1404">
        <v>6090</v>
      </c>
      <c r="H1404" t="str">
        <f>VLOOKUP(B1404,'Customers (2)'!$A$1:$F$2501,2,0)</f>
        <v>Norway</v>
      </c>
      <c r="I1404" t="str">
        <f>VLOOKUP(B1404,'Customers (2)'!$A$1:$F$2501,3,0)</f>
        <v>F</v>
      </c>
      <c r="J1404">
        <f>VLOOKUP(B1404,'Customers (2)'!$A$1:$F$2501,4,0)</f>
        <v>83</v>
      </c>
      <c r="K1404" t="str">
        <f>VLOOKUP(B1404,'Customers (2)'!$A$1:$F$2501,5,0)</f>
        <v>C</v>
      </c>
      <c r="L1404" t="str">
        <f>VLOOKUP(B1404,'Customers (2)'!$A$1:$F$2501,6,0)</f>
        <v>Senior</v>
      </c>
      <c r="M1404" t="str">
        <f t="shared" si="87"/>
        <v>April</v>
      </c>
      <c r="N1404" t="str">
        <f t="shared" si="88"/>
        <v>Wednesday</v>
      </c>
      <c r="O1404" t="str">
        <f t="shared" si="89"/>
        <v>00:17:00</v>
      </c>
      <c r="P1404">
        <f t="shared" si="90"/>
        <v>0</v>
      </c>
      <c r="Q1404" t="str">
        <f>VLOOKUP(B1404,'Analysis 1.3'!$AA$1:$AF$1454,5,FALSE)</f>
        <v>One time</v>
      </c>
      <c r="R1404" t="str">
        <f>VLOOKUP(B1404,'Analysis 1.3'!$AA$1:$AF$1454,6,FALSE)</f>
        <v>Lost</v>
      </c>
      <c r="S1404">
        <f>VLOOKUP(B1404,'Analysis 1.3'!$AA$1:$AF$1454,4,FALSE)</f>
        <v>270.97013888888614</v>
      </c>
    </row>
    <row r="1405" spans="1:19" x14ac:dyDescent="0.3">
      <c r="A1405">
        <v>1379500</v>
      </c>
      <c r="B1405">
        <v>1128</v>
      </c>
      <c r="C1405" s="1" t="s">
        <v>100</v>
      </c>
      <c r="D1405" s="3">
        <v>45132.098611111112</v>
      </c>
      <c r="E1405" t="s">
        <v>191</v>
      </c>
      <c r="F1405" t="s">
        <v>32</v>
      </c>
      <c r="G1405">
        <v>4248</v>
      </c>
      <c r="H1405" t="str">
        <f>VLOOKUP(B1405,'Customers (2)'!$A$1:$F$2501,2,0)</f>
        <v>France</v>
      </c>
      <c r="I1405" t="str">
        <f>VLOOKUP(B1405,'Customers (2)'!$A$1:$F$2501,3,0)</f>
        <v>F</v>
      </c>
      <c r="J1405">
        <f>VLOOKUP(B1405,'Customers (2)'!$A$1:$F$2501,4,0)</f>
        <v>18</v>
      </c>
      <c r="K1405" t="str">
        <f>VLOOKUP(B1405,'Customers (2)'!$A$1:$F$2501,5,0)</f>
        <v>C</v>
      </c>
      <c r="L1405" t="str">
        <f>VLOOKUP(B1405,'Customers (2)'!$A$1:$F$2501,6,0)</f>
        <v>Young</v>
      </c>
      <c r="M1405" t="str">
        <f t="shared" si="87"/>
        <v>July</v>
      </c>
      <c r="N1405" t="str">
        <f t="shared" si="88"/>
        <v>Tuesday</v>
      </c>
      <c r="O1405" t="str">
        <f t="shared" si="89"/>
        <v>02:22:00</v>
      </c>
      <c r="P1405">
        <f t="shared" si="90"/>
        <v>2</v>
      </c>
      <c r="Q1405" t="str">
        <f>VLOOKUP(B1405,'Analysis 1.3'!$AA$1:$AF$1454,5,FALSE)</f>
        <v>Repeat</v>
      </c>
      <c r="R1405" t="str">
        <f>VLOOKUP(B1405,'Analysis 1.3'!$AA$1:$AF$1454,6,FALSE)</f>
        <v>Passive</v>
      </c>
      <c r="S1405">
        <f>VLOOKUP(B1405,'Analysis 1.3'!$AA$1:$AF$1454,4,FALSE)</f>
        <v>112.99722222222044</v>
      </c>
    </row>
    <row r="1406" spans="1:19" x14ac:dyDescent="0.3">
      <c r="A1406">
        <v>1421840</v>
      </c>
      <c r="B1406">
        <v>1128</v>
      </c>
      <c r="C1406" s="1" t="s">
        <v>100</v>
      </c>
      <c r="D1406" s="3">
        <v>45178.984722222223</v>
      </c>
      <c r="E1406" t="s">
        <v>97</v>
      </c>
      <c r="F1406" t="s">
        <v>14</v>
      </c>
      <c r="G1406">
        <v>1084</v>
      </c>
      <c r="H1406" t="str">
        <f>VLOOKUP(B1406,'Customers (2)'!$A$1:$F$2501,2,0)</f>
        <v>France</v>
      </c>
      <c r="I1406" t="str">
        <f>VLOOKUP(B1406,'Customers (2)'!$A$1:$F$2501,3,0)</f>
        <v>F</v>
      </c>
      <c r="J1406">
        <f>VLOOKUP(B1406,'Customers (2)'!$A$1:$F$2501,4,0)</f>
        <v>18</v>
      </c>
      <c r="K1406" t="str">
        <f>VLOOKUP(B1406,'Customers (2)'!$A$1:$F$2501,5,0)</f>
        <v>C</v>
      </c>
      <c r="L1406" t="str">
        <f>VLOOKUP(B1406,'Customers (2)'!$A$1:$F$2501,6,0)</f>
        <v>Young</v>
      </c>
      <c r="M1406" t="str">
        <f t="shared" si="87"/>
        <v>September</v>
      </c>
      <c r="N1406" t="str">
        <f t="shared" si="88"/>
        <v>Saturday</v>
      </c>
      <c r="O1406" t="str">
        <f t="shared" si="89"/>
        <v>23:38:00</v>
      </c>
      <c r="P1406">
        <f t="shared" si="90"/>
        <v>23</v>
      </c>
      <c r="Q1406" t="str">
        <f>VLOOKUP(B1406,'Analysis 1.3'!$AA$1:$AF$1454,5,FALSE)</f>
        <v>Repeat</v>
      </c>
      <c r="R1406" t="str">
        <f>VLOOKUP(B1406,'Analysis 1.3'!$AA$1:$AF$1454,6,FALSE)</f>
        <v>Passive</v>
      </c>
      <c r="S1406">
        <f>VLOOKUP(B1406,'Analysis 1.3'!$AA$1:$AF$1454,4,FALSE)</f>
        <v>112.99722222222044</v>
      </c>
    </row>
    <row r="1407" spans="1:19" x14ac:dyDescent="0.3">
      <c r="A1407">
        <v>38242</v>
      </c>
      <c r="B1407">
        <v>1131</v>
      </c>
      <c r="C1407" s="1" t="s">
        <v>101</v>
      </c>
      <c r="D1407" s="2">
        <v>44929.020138888889</v>
      </c>
      <c r="E1407" t="s">
        <v>191</v>
      </c>
      <c r="F1407" t="s">
        <v>9</v>
      </c>
      <c r="G1407">
        <v>9299</v>
      </c>
      <c r="H1407" t="str">
        <f>VLOOKUP(B1407,'Customers (2)'!$A$1:$F$2501,2,0)</f>
        <v>Australia</v>
      </c>
      <c r="I1407" t="str">
        <f>VLOOKUP(B1407,'Customers (2)'!$A$1:$F$2501,3,0)</f>
        <v>F</v>
      </c>
      <c r="J1407">
        <f>VLOOKUP(B1407,'Customers (2)'!$A$1:$F$2501,4,0)</f>
        <v>38</v>
      </c>
      <c r="K1407" t="str">
        <f>VLOOKUP(B1407,'Customers (2)'!$A$1:$F$2501,5,0)</f>
        <v>C</v>
      </c>
      <c r="L1407" t="str">
        <f>VLOOKUP(B1407,'Customers (2)'!$A$1:$F$2501,6,0)</f>
        <v>Middle</v>
      </c>
      <c r="M1407" t="str">
        <f t="shared" si="87"/>
        <v>January</v>
      </c>
      <c r="N1407" t="str">
        <f t="shared" si="88"/>
        <v>Tuesday</v>
      </c>
      <c r="O1407" t="str">
        <f t="shared" si="89"/>
        <v>00:29:00</v>
      </c>
      <c r="P1407">
        <f t="shared" si="90"/>
        <v>0</v>
      </c>
      <c r="Q1407" t="str">
        <f>VLOOKUP(B1407,'Analysis 1.3'!$AA$1:$AF$1454,5,FALSE)</f>
        <v>One time</v>
      </c>
      <c r="R1407" t="str">
        <f>VLOOKUP(B1407,'Analysis 1.3'!$AA$1:$AF$1454,6,FALSE)</f>
        <v>Lost</v>
      </c>
      <c r="S1407">
        <f>VLOOKUP(B1407,'Analysis 1.3'!$AA$1:$AF$1454,4,FALSE)</f>
        <v>362.96180555555475</v>
      </c>
    </row>
    <row r="1408" spans="1:19" x14ac:dyDescent="0.3">
      <c r="A1408">
        <v>272165</v>
      </c>
      <c r="B1408">
        <v>1133</v>
      </c>
      <c r="C1408" s="1" t="s">
        <v>113</v>
      </c>
      <c r="D1408" s="2">
        <v>45020.052777777775</v>
      </c>
      <c r="E1408" t="s">
        <v>96</v>
      </c>
      <c r="F1408" t="s">
        <v>86</v>
      </c>
      <c r="G1408">
        <v>6204</v>
      </c>
      <c r="H1408" t="str">
        <f>VLOOKUP(B1408,'Customers (2)'!$A$1:$F$2501,2,0)</f>
        <v>India</v>
      </c>
      <c r="I1408" t="str">
        <f>VLOOKUP(B1408,'Customers (2)'!$A$1:$F$2501,3,0)</f>
        <v>F</v>
      </c>
      <c r="J1408">
        <f>VLOOKUP(B1408,'Customers (2)'!$A$1:$F$2501,4,0)</f>
        <v>59</v>
      </c>
      <c r="K1408" t="str">
        <f>VLOOKUP(B1408,'Customers (2)'!$A$1:$F$2501,5,0)</f>
        <v>C</v>
      </c>
      <c r="L1408" t="str">
        <f>VLOOKUP(B1408,'Customers (2)'!$A$1:$F$2501,6,0)</f>
        <v>Middle</v>
      </c>
      <c r="M1408" t="str">
        <f t="shared" si="87"/>
        <v>April</v>
      </c>
      <c r="N1408" t="str">
        <f t="shared" si="88"/>
        <v>Tuesday</v>
      </c>
      <c r="O1408" t="str">
        <f t="shared" si="89"/>
        <v>01:16:00</v>
      </c>
      <c r="P1408">
        <f t="shared" si="90"/>
        <v>1</v>
      </c>
      <c r="Q1408" t="str">
        <f>VLOOKUP(B1408,'Analysis 1.3'!$AA$1:$AF$1454,5,FALSE)</f>
        <v>Repeat</v>
      </c>
      <c r="R1408" t="str">
        <f>VLOOKUP(B1408,'Analysis 1.3'!$AA$1:$AF$1454,6,FALSE)</f>
        <v>Recent</v>
      </c>
      <c r="S1408">
        <f>VLOOKUP(B1408,'Analysis 1.3'!$AA$1:$AF$1454,4,FALSE)</f>
        <v>23.959722222221899</v>
      </c>
    </row>
    <row r="1409" spans="1:19" x14ac:dyDescent="0.3">
      <c r="A1409">
        <v>329474</v>
      </c>
      <c r="B1409">
        <v>1133</v>
      </c>
      <c r="C1409" s="1" t="s">
        <v>113</v>
      </c>
      <c r="D1409" s="2">
        <v>45268.022222222222</v>
      </c>
      <c r="E1409" t="s">
        <v>98</v>
      </c>
      <c r="F1409" t="s">
        <v>88</v>
      </c>
      <c r="G1409">
        <v>7243</v>
      </c>
      <c r="H1409" t="str">
        <f>VLOOKUP(B1409,'Customers (2)'!$A$1:$F$2501,2,0)</f>
        <v>India</v>
      </c>
      <c r="I1409" t="str">
        <f>VLOOKUP(B1409,'Customers (2)'!$A$1:$F$2501,3,0)</f>
        <v>F</v>
      </c>
      <c r="J1409">
        <f>VLOOKUP(B1409,'Customers (2)'!$A$1:$F$2501,4,0)</f>
        <v>59</v>
      </c>
      <c r="K1409" t="str">
        <f>VLOOKUP(B1409,'Customers (2)'!$A$1:$F$2501,5,0)</f>
        <v>C</v>
      </c>
      <c r="L1409" t="str">
        <f>VLOOKUP(B1409,'Customers (2)'!$A$1:$F$2501,6,0)</f>
        <v>Middle</v>
      </c>
      <c r="M1409" t="str">
        <f t="shared" si="87"/>
        <v>December</v>
      </c>
      <c r="N1409" t="str">
        <f t="shared" si="88"/>
        <v>Friday</v>
      </c>
      <c r="O1409" t="str">
        <f t="shared" si="89"/>
        <v>00:32:00</v>
      </c>
      <c r="P1409">
        <f t="shared" si="90"/>
        <v>0</v>
      </c>
      <c r="Q1409" t="str">
        <f>VLOOKUP(B1409,'Analysis 1.3'!$AA$1:$AF$1454,5,FALSE)</f>
        <v>Repeat</v>
      </c>
      <c r="R1409" t="str">
        <f>VLOOKUP(B1409,'Analysis 1.3'!$AA$1:$AF$1454,6,FALSE)</f>
        <v>Recent</v>
      </c>
      <c r="S1409">
        <f>VLOOKUP(B1409,'Analysis 1.3'!$AA$1:$AF$1454,4,FALSE)</f>
        <v>23.959722222221899</v>
      </c>
    </row>
    <row r="1410" spans="1:19" x14ac:dyDescent="0.3">
      <c r="A1410">
        <v>306831</v>
      </c>
      <c r="B1410">
        <v>1135</v>
      </c>
      <c r="C1410" s="1" t="s">
        <v>113</v>
      </c>
      <c r="D1410" s="2">
        <v>45090.024305555555</v>
      </c>
      <c r="E1410" t="s">
        <v>191</v>
      </c>
      <c r="F1410" t="s">
        <v>35</v>
      </c>
      <c r="G1410">
        <v>4730</v>
      </c>
      <c r="H1410" t="str">
        <f>VLOOKUP(B1410,'Customers (2)'!$A$1:$F$2501,2,0)</f>
        <v>India</v>
      </c>
      <c r="I1410" t="str">
        <f>VLOOKUP(B1410,'Customers (2)'!$A$1:$F$2501,3,0)</f>
        <v>M</v>
      </c>
      <c r="J1410">
        <f>VLOOKUP(B1410,'Customers (2)'!$A$1:$F$2501,4,0)</f>
        <v>74</v>
      </c>
      <c r="K1410" t="str">
        <f>VLOOKUP(B1410,'Customers (2)'!$A$1:$F$2501,5,0)</f>
        <v>C</v>
      </c>
      <c r="L1410" t="str">
        <f>VLOOKUP(B1410,'Customers (2)'!$A$1:$F$2501,6,0)</f>
        <v>Senior</v>
      </c>
      <c r="M1410" t="str">
        <f t="shared" si="87"/>
        <v>June</v>
      </c>
      <c r="N1410" t="str">
        <f t="shared" si="88"/>
        <v>Tuesday</v>
      </c>
      <c r="O1410" t="str">
        <f t="shared" si="89"/>
        <v>00:35:00</v>
      </c>
      <c r="P1410">
        <f t="shared" si="90"/>
        <v>0</v>
      </c>
      <c r="Q1410" t="str">
        <f>VLOOKUP(B1410,'Analysis 1.3'!$AA$1:$AF$1454,5,FALSE)</f>
        <v>One time</v>
      </c>
      <c r="R1410" t="str">
        <f>VLOOKUP(B1410,'Analysis 1.3'!$AA$1:$AF$1454,6,FALSE)</f>
        <v>Lost</v>
      </c>
      <c r="S1410">
        <f>VLOOKUP(B1410,'Analysis 1.3'!$AA$1:$AF$1454,4,FALSE)</f>
        <v>201.95763888888905</v>
      </c>
    </row>
    <row r="1411" spans="1:19" x14ac:dyDescent="0.3">
      <c r="A1411">
        <v>426056</v>
      </c>
      <c r="B1411">
        <v>1138</v>
      </c>
      <c r="C1411" s="1" t="s">
        <v>101</v>
      </c>
      <c r="D1411" s="2">
        <v>45034.988888888889</v>
      </c>
      <c r="E1411" t="s">
        <v>97</v>
      </c>
      <c r="F1411" t="s">
        <v>44</v>
      </c>
      <c r="G1411">
        <v>3481</v>
      </c>
      <c r="H1411" t="str">
        <f>VLOOKUP(B1411,'Customers (2)'!$A$1:$F$2501,2,0)</f>
        <v>Australia</v>
      </c>
      <c r="I1411" t="str">
        <f>VLOOKUP(B1411,'Customers (2)'!$A$1:$F$2501,3,0)</f>
        <v>F</v>
      </c>
      <c r="J1411">
        <f>VLOOKUP(B1411,'Customers (2)'!$A$1:$F$2501,4,0)</f>
        <v>83</v>
      </c>
      <c r="K1411" t="str">
        <f>VLOOKUP(B1411,'Customers (2)'!$A$1:$F$2501,5,0)</f>
        <v>C</v>
      </c>
      <c r="L1411" t="str">
        <f>VLOOKUP(B1411,'Customers (2)'!$A$1:$F$2501,6,0)</f>
        <v>Senior</v>
      </c>
      <c r="M1411" t="str">
        <f t="shared" ref="M1411:M1474" si="91">TEXT(D1411,"MMMM")</f>
        <v>April</v>
      </c>
      <c r="N1411" t="str">
        <f t="shared" ref="N1411:N1474" si="92">TEXT(D1411,"dddd")</f>
        <v>Tuesday</v>
      </c>
      <c r="O1411" t="str">
        <f t="shared" ref="O1411:O1474" si="93">TEXT(D1411,"HH:mm:ss")</f>
        <v>23:44:00</v>
      </c>
      <c r="P1411">
        <f t="shared" ref="P1411:P1474" si="94">HOUR(D1411)</f>
        <v>23</v>
      </c>
      <c r="Q1411" t="str">
        <f>VLOOKUP(B1411,'Analysis 1.3'!$AA$1:$AF$1454,5,FALSE)</f>
        <v>Repeat</v>
      </c>
      <c r="R1411" t="str">
        <f>VLOOKUP(B1411,'Analysis 1.3'!$AA$1:$AF$1454,6,FALSE)</f>
        <v>Passive</v>
      </c>
      <c r="S1411">
        <f>VLOOKUP(B1411,'Analysis 1.3'!$AA$1:$AF$1454,4,FALSE)</f>
        <v>154.00208333333285</v>
      </c>
    </row>
    <row r="1412" spans="1:19" x14ac:dyDescent="0.3">
      <c r="A1412">
        <v>1392838</v>
      </c>
      <c r="B1412">
        <v>1138</v>
      </c>
      <c r="C1412" s="1" t="s">
        <v>101</v>
      </c>
      <c r="D1412" s="3">
        <v>45137.979861111111</v>
      </c>
      <c r="E1412" t="s">
        <v>96</v>
      </c>
      <c r="F1412" t="s">
        <v>78</v>
      </c>
      <c r="G1412">
        <v>1617</v>
      </c>
      <c r="H1412" t="str">
        <f>VLOOKUP(B1412,'Customers (2)'!$A$1:$F$2501,2,0)</f>
        <v>Australia</v>
      </c>
      <c r="I1412" t="str">
        <f>VLOOKUP(B1412,'Customers (2)'!$A$1:$F$2501,3,0)</f>
        <v>F</v>
      </c>
      <c r="J1412">
        <f>VLOOKUP(B1412,'Customers (2)'!$A$1:$F$2501,4,0)</f>
        <v>83</v>
      </c>
      <c r="K1412" t="str">
        <f>VLOOKUP(B1412,'Customers (2)'!$A$1:$F$2501,5,0)</f>
        <v>C</v>
      </c>
      <c r="L1412" t="str">
        <f>VLOOKUP(B1412,'Customers (2)'!$A$1:$F$2501,6,0)</f>
        <v>Senior</v>
      </c>
      <c r="M1412" t="str">
        <f t="shared" si="91"/>
        <v>July</v>
      </c>
      <c r="N1412" t="str">
        <f t="shared" si="92"/>
        <v>Sunday</v>
      </c>
      <c r="O1412" t="str">
        <f t="shared" si="93"/>
        <v>23:31:00</v>
      </c>
      <c r="P1412">
        <f t="shared" si="94"/>
        <v>23</v>
      </c>
      <c r="Q1412" t="str">
        <f>VLOOKUP(B1412,'Analysis 1.3'!$AA$1:$AF$1454,5,FALSE)</f>
        <v>Repeat</v>
      </c>
      <c r="R1412" t="str">
        <f>VLOOKUP(B1412,'Analysis 1.3'!$AA$1:$AF$1454,6,FALSE)</f>
        <v>Passive</v>
      </c>
      <c r="S1412">
        <f>VLOOKUP(B1412,'Analysis 1.3'!$AA$1:$AF$1454,4,FALSE)</f>
        <v>154.00208333333285</v>
      </c>
    </row>
    <row r="1413" spans="1:19" x14ac:dyDescent="0.3">
      <c r="A1413">
        <v>590513</v>
      </c>
      <c r="B1413">
        <v>1139</v>
      </c>
      <c r="C1413" s="1" t="s">
        <v>99</v>
      </c>
      <c r="D1413" s="2">
        <v>45152.965277777781</v>
      </c>
      <c r="E1413" t="s">
        <v>191</v>
      </c>
      <c r="F1413" t="s">
        <v>27</v>
      </c>
      <c r="G1413">
        <v>4446</v>
      </c>
      <c r="H1413" t="str">
        <f>VLOOKUP(B1413,'Customers (2)'!$A$1:$F$2501,2,0)</f>
        <v>USA</v>
      </c>
      <c r="I1413" t="str">
        <f>VLOOKUP(B1413,'Customers (2)'!$A$1:$F$2501,3,0)</f>
        <v>F</v>
      </c>
      <c r="J1413">
        <f>VLOOKUP(B1413,'Customers (2)'!$A$1:$F$2501,4,0)</f>
        <v>84</v>
      </c>
      <c r="K1413" t="str">
        <f>VLOOKUP(B1413,'Customers (2)'!$A$1:$F$2501,5,0)</f>
        <v>C</v>
      </c>
      <c r="L1413" t="str">
        <f>VLOOKUP(B1413,'Customers (2)'!$A$1:$F$2501,6,0)</f>
        <v>Senior</v>
      </c>
      <c r="M1413" t="str">
        <f t="shared" si="91"/>
        <v>August</v>
      </c>
      <c r="N1413" t="str">
        <f t="shared" si="92"/>
        <v>Monday</v>
      </c>
      <c r="O1413" t="str">
        <f t="shared" si="93"/>
        <v>23:10:00</v>
      </c>
      <c r="P1413">
        <f t="shared" si="94"/>
        <v>23</v>
      </c>
      <c r="Q1413" t="str">
        <f>VLOOKUP(B1413,'Analysis 1.3'!$AA$1:$AF$1454,5,FALSE)</f>
        <v>Repeat</v>
      </c>
      <c r="R1413" t="str">
        <f>VLOOKUP(B1413,'Analysis 1.3'!$AA$1:$AF$1454,6,FALSE)</f>
        <v>Recent</v>
      </c>
      <c r="S1413">
        <f>VLOOKUP(B1413,'Analysis 1.3'!$AA$1:$AF$1454,4,FALSE)</f>
        <v>9.0006944444467081</v>
      </c>
    </row>
    <row r="1414" spans="1:19" x14ac:dyDescent="0.3">
      <c r="A1414">
        <v>1212151</v>
      </c>
      <c r="B1414">
        <v>1139</v>
      </c>
      <c r="C1414" s="1" t="s">
        <v>99</v>
      </c>
      <c r="D1414" s="3">
        <v>44935.981249999997</v>
      </c>
      <c r="E1414" t="s">
        <v>191</v>
      </c>
      <c r="F1414" t="s">
        <v>88</v>
      </c>
      <c r="G1414">
        <v>374</v>
      </c>
      <c r="H1414" t="str">
        <f>VLOOKUP(B1414,'Customers (2)'!$A$1:$F$2501,2,0)</f>
        <v>USA</v>
      </c>
      <c r="I1414" t="str">
        <f>VLOOKUP(B1414,'Customers (2)'!$A$1:$F$2501,3,0)</f>
        <v>F</v>
      </c>
      <c r="J1414">
        <f>VLOOKUP(B1414,'Customers (2)'!$A$1:$F$2501,4,0)</f>
        <v>84</v>
      </c>
      <c r="K1414" t="str">
        <f>VLOOKUP(B1414,'Customers (2)'!$A$1:$F$2501,5,0)</f>
        <v>C</v>
      </c>
      <c r="L1414" t="str">
        <f>VLOOKUP(B1414,'Customers (2)'!$A$1:$F$2501,6,0)</f>
        <v>Senior</v>
      </c>
      <c r="M1414" t="str">
        <f t="shared" si="91"/>
        <v>January</v>
      </c>
      <c r="N1414" t="str">
        <f t="shared" si="92"/>
        <v>Monday</v>
      </c>
      <c r="O1414" t="str">
        <f t="shared" si="93"/>
        <v>23:33:00</v>
      </c>
      <c r="P1414">
        <f t="shared" si="94"/>
        <v>23</v>
      </c>
      <c r="Q1414" t="str">
        <f>VLOOKUP(B1414,'Analysis 1.3'!$AA$1:$AF$1454,5,FALSE)</f>
        <v>Repeat</v>
      </c>
      <c r="R1414" t="str">
        <f>VLOOKUP(B1414,'Analysis 1.3'!$AA$1:$AF$1454,6,FALSE)</f>
        <v>Recent</v>
      </c>
      <c r="S1414">
        <f>VLOOKUP(B1414,'Analysis 1.3'!$AA$1:$AF$1454,4,FALSE)</f>
        <v>9.0006944444467081</v>
      </c>
    </row>
    <row r="1415" spans="1:19" x14ac:dyDescent="0.3">
      <c r="A1415">
        <v>1396020</v>
      </c>
      <c r="B1415">
        <v>1139</v>
      </c>
      <c r="C1415" s="1" t="s">
        <v>99</v>
      </c>
      <c r="D1415" s="3">
        <v>45282.981249999997</v>
      </c>
      <c r="E1415" t="s">
        <v>96</v>
      </c>
      <c r="F1415" t="s">
        <v>27</v>
      </c>
      <c r="G1415">
        <v>5055</v>
      </c>
      <c r="H1415" t="str">
        <f>VLOOKUP(B1415,'Customers (2)'!$A$1:$F$2501,2,0)</f>
        <v>USA</v>
      </c>
      <c r="I1415" t="str">
        <f>VLOOKUP(B1415,'Customers (2)'!$A$1:$F$2501,3,0)</f>
        <v>F</v>
      </c>
      <c r="J1415">
        <f>VLOOKUP(B1415,'Customers (2)'!$A$1:$F$2501,4,0)</f>
        <v>84</v>
      </c>
      <c r="K1415" t="str">
        <f>VLOOKUP(B1415,'Customers (2)'!$A$1:$F$2501,5,0)</f>
        <v>C</v>
      </c>
      <c r="L1415" t="str">
        <f>VLOOKUP(B1415,'Customers (2)'!$A$1:$F$2501,6,0)</f>
        <v>Senior</v>
      </c>
      <c r="M1415" t="str">
        <f t="shared" si="91"/>
        <v>December</v>
      </c>
      <c r="N1415" t="str">
        <f t="shared" si="92"/>
        <v>Friday</v>
      </c>
      <c r="O1415" t="str">
        <f t="shared" si="93"/>
        <v>23:33:00</v>
      </c>
      <c r="P1415">
        <f t="shared" si="94"/>
        <v>23</v>
      </c>
      <c r="Q1415" t="str">
        <f>VLOOKUP(B1415,'Analysis 1.3'!$AA$1:$AF$1454,5,FALSE)</f>
        <v>Repeat</v>
      </c>
      <c r="R1415" t="str">
        <f>VLOOKUP(B1415,'Analysis 1.3'!$AA$1:$AF$1454,6,FALSE)</f>
        <v>Recent</v>
      </c>
      <c r="S1415">
        <f>VLOOKUP(B1415,'Analysis 1.3'!$AA$1:$AF$1454,4,FALSE)</f>
        <v>9.0006944444467081</v>
      </c>
    </row>
    <row r="1416" spans="1:19" x14ac:dyDescent="0.3">
      <c r="A1416">
        <v>316858</v>
      </c>
      <c r="B1416">
        <v>1140</v>
      </c>
      <c r="C1416" s="1" t="s">
        <v>102</v>
      </c>
      <c r="D1416" s="2">
        <v>45003.027083333334</v>
      </c>
      <c r="E1416" t="s">
        <v>96</v>
      </c>
      <c r="F1416" t="s">
        <v>71</v>
      </c>
      <c r="G1416">
        <v>3160</v>
      </c>
      <c r="H1416" t="str">
        <f>VLOOKUP(B1416,'Customers (2)'!$A$1:$F$2501,2,0)</f>
        <v>Finland</v>
      </c>
      <c r="I1416" t="str">
        <f>VLOOKUP(B1416,'Customers (2)'!$A$1:$F$2501,3,0)</f>
        <v>M</v>
      </c>
      <c r="J1416">
        <f>VLOOKUP(B1416,'Customers (2)'!$A$1:$F$2501,4,0)</f>
        <v>69</v>
      </c>
      <c r="K1416" t="str">
        <f>VLOOKUP(B1416,'Customers (2)'!$A$1:$F$2501,5,0)</f>
        <v>C</v>
      </c>
      <c r="L1416" t="str">
        <f>VLOOKUP(B1416,'Customers (2)'!$A$1:$F$2501,6,0)</f>
        <v>Senior</v>
      </c>
      <c r="M1416" t="str">
        <f t="shared" si="91"/>
        <v>March</v>
      </c>
      <c r="N1416" t="str">
        <f t="shared" si="92"/>
        <v>Saturday</v>
      </c>
      <c r="O1416" t="str">
        <f t="shared" si="93"/>
        <v>00:39:00</v>
      </c>
      <c r="P1416">
        <f t="shared" si="94"/>
        <v>0</v>
      </c>
      <c r="Q1416" t="str">
        <f>VLOOKUP(B1416,'Analysis 1.3'!$AA$1:$AF$1454,5,FALSE)</f>
        <v>One time</v>
      </c>
      <c r="R1416" t="str">
        <f>VLOOKUP(B1416,'Analysis 1.3'!$AA$1:$AF$1454,6,FALSE)</f>
        <v>Lost</v>
      </c>
      <c r="S1416">
        <f>VLOOKUP(B1416,'Analysis 1.3'!$AA$1:$AF$1454,4,FALSE)</f>
        <v>288.95486111110949</v>
      </c>
    </row>
    <row r="1417" spans="1:19" x14ac:dyDescent="0.3">
      <c r="A1417">
        <v>1443406</v>
      </c>
      <c r="B1417">
        <v>1141</v>
      </c>
      <c r="C1417" s="1" t="s">
        <v>100</v>
      </c>
      <c r="D1417" s="3">
        <v>45131.054861111108</v>
      </c>
      <c r="E1417" t="s">
        <v>191</v>
      </c>
      <c r="F1417" t="s">
        <v>8</v>
      </c>
      <c r="G1417">
        <v>8328</v>
      </c>
      <c r="H1417" t="str">
        <f>VLOOKUP(B1417,'Customers (2)'!$A$1:$F$2501,2,0)</f>
        <v>France</v>
      </c>
      <c r="I1417" t="str">
        <f>VLOOKUP(B1417,'Customers (2)'!$A$1:$F$2501,3,0)</f>
        <v>M</v>
      </c>
      <c r="J1417">
        <f>VLOOKUP(B1417,'Customers (2)'!$A$1:$F$2501,4,0)</f>
        <v>60</v>
      </c>
      <c r="K1417" t="str">
        <f>VLOOKUP(B1417,'Customers (2)'!$A$1:$F$2501,5,0)</f>
        <v>C</v>
      </c>
      <c r="L1417" t="str">
        <f>VLOOKUP(B1417,'Customers (2)'!$A$1:$F$2501,6,0)</f>
        <v>Senior</v>
      </c>
      <c r="M1417" t="str">
        <f t="shared" si="91"/>
        <v>July</v>
      </c>
      <c r="N1417" t="str">
        <f t="shared" si="92"/>
        <v>Monday</v>
      </c>
      <c r="O1417" t="str">
        <f t="shared" si="93"/>
        <v>01:19:00</v>
      </c>
      <c r="P1417">
        <f t="shared" si="94"/>
        <v>1</v>
      </c>
      <c r="Q1417" t="str">
        <f>VLOOKUP(B1417,'Analysis 1.3'!$AA$1:$AF$1454,5,FALSE)</f>
        <v>Repeat</v>
      </c>
      <c r="R1417" t="str">
        <f>VLOOKUP(B1417,'Analysis 1.3'!$AA$1:$AF$1454,6,FALSE)</f>
        <v>Passive</v>
      </c>
      <c r="S1417">
        <f>VLOOKUP(B1417,'Analysis 1.3'!$AA$1:$AF$1454,4,FALSE)</f>
        <v>160.92708333333576</v>
      </c>
    </row>
    <row r="1418" spans="1:19" x14ac:dyDescent="0.3">
      <c r="A1418">
        <v>1460925</v>
      </c>
      <c r="B1418">
        <v>1141</v>
      </c>
      <c r="C1418" s="1" t="s">
        <v>100</v>
      </c>
      <c r="D1418" s="3">
        <v>44963.018750000003</v>
      </c>
      <c r="E1418" t="s">
        <v>97</v>
      </c>
      <c r="F1418" t="s">
        <v>53</v>
      </c>
      <c r="G1418">
        <v>2472</v>
      </c>
      <c r="H1418" t="str">
        <f>VLOOKUP(B1418,'Customers (2)'!$A$1:$F$2501,2,0)</f>
        <v>France</v>
      </c>
      <c r="I1418" t="str">
        <f>VLOOKUP(B1418,'Customers (2)'!$A$1:$F$2501,3,0)</f>
        <v>M</v>
      </c>
      <c r="J1418">
        <f>VLOOKUP(B1418,'Customers (2)'!$A$1:$F$2501,4,0)</f>
        <v>60</v>
      </c>
      <c r="K1418" t="str">
        <f>VLOOKUP(B1418,'Customers (2)'!$A$1:$F$2501,5,0)</f>
        <v>C</v>
      </c>
      <c r="L1418" t="str">
        <f>VLOOKUP(B1418,'Customers (2)'!$A$1:$F$2501,6,0)</f>
        <v>Senior</v>
      </c>
      <c r="M1418" t="str">
        <f t="shared" si="91"/>
        <v>February</v>
      </c>
      <c r="N1418" t="str">
        <f t="shared" si="92"/>
        <v>Monday</v>
      </c>
      <c r="O1418" t="str">
        <f t="shared" si="93"/>
        <v>00:27:00</v>
      </c>
      <c r="P1418">
        <f t="shared" si="94"/>
        <v>0</v>
      </c>
      <c r="Q1418" t="str">
        <f>VLOOKUP(B1418,'Analysis 1.3'!$AA$1:$AF$1454,5,FALSE)</f>
        <v>Repeat</v>
      </c>
      <c r="R1418" t="str">
        <f>VLOOKUP(B1418,'Analysis 1.3'!$AA$1:$AF$1454,6,FALSE)</f>
        <v>Passive</v>
      </c>
      <c r="S1418">
        <f>VLOOKUP(B1418,'Analysis 1.3'!$AA$1:$AF$1454,4,FALSE)</f>
        <v>160.92708333333576</v>
      </c>
    </row>
    <row r="1419" spans="1:19" x14ac:dyDescent="0.3">
      <c r="A1419">
        <v>1340302</v>
      </c>
      <c r="B1419">
        <v>1142</v>
      </c>
      <c r="C1419" s="1" t="s">
        <v>99</v>
      </c>
      <c r="D1419" s="3">
        <v>45263.053472222222</v>
      </c>
      <c r="E1419" t="s">
        <v>191</v>
      </c>
      <c r="F1419" t="s">
        <v>77</v>
      </c>
      <c r="G1419">
        <v>9786</v>
      </c>
      <c r="H1419" t="str">
        <f>VLOOKUP(B1419,'Customers (2)'!$A$1:$F$2501,2,0)</f>
        <v>USA</v>
      </c>
      <c r="I1419" t="str">
        <f>VLOOKUP(B1419,'Customers (2)'!$A$1:$F$2501,3,0)</f>
        <v>F</v>
      </c>
      <c r="J1419">
        <f>VLOOKUP(B1419,'Customers (2)'!$A$1:$F$2501,4,0)</f>
        <v>59</v>
      </c>
      <c r="K1419" t="str">
        <f>VLOOKUP(B1419,'Customers (2)'!$A$1:$F$2501,5,0)</f>
        <v>C</v>
      </c>
      <c r="L1419" t="str">
        <f>VLOOKUP(B1419,'Customers (2)'!$A$1:$F$2501,6,0)</f>
        <v>Middle</v>
      </c>
      <c r="M1419" t="str">
        <f t="shared" si="91"/>
        <v>December</v>
      </c>
      <c r="N1419" t="str">
        <f t="shared" si="92"/>
        <v>Sunday</v>
      </c>
      <c r="O1419" t="str">
        <f t="shared" si="93"/>
        <v>01:17:00</v>
      </c>
      <c r="P1419">
        <f t="shared" si="94"/>
        <v>1</v>
      </c>
      <c r="Q1419" t="str">
        <f>VLOOKUP(B1419,'Analysis 1.3'!$AA$1:$AF$1454,5,FALSE)</f>
        <v>One time</v>
      </c>
      <c r="R1419" t="str">
        <f>VLOOKUP(B1419,'Analysis 1.3'!$AA$1:$AF$1454,6,FALSE)</f>
        <v>Recent</v>
      </c>
      <c r="S1419">
        <f>VLOOKUP(B1419,'Analysis 1.3'!$AA$1:$AF$1454,4,FALSE)</f>
        <v>28.928472222221899</v>
      </c>
    </row>
    <row r="1420" spans="1:19" x14ac:dyDescent="0.3">
      <c r="A1420">
        <v>935343</v>
      </c>
      <c r="B1420">
        <v>1143</v>
      </c>
      <c r="C1420" s="1" t="s">
        <v>107</v>
      </c>
      <c r="D1420" s="3">
        <v>45196.977777777778</v>
      </c>
      <c r="E1420" t="s">
        <v>98</v>
      </c>
      <c r="F1420" t="s">
        <v>78</v>
      </c>
      <c r="G1420">
        <v>1325</v>
      </c>
      <c r="H1420" t="str">
        <f>VLOOKUP(B1420,'Customers (2)'!$A$1:$F$2501,2,0)</f>
        <v>Italy</v>
      </c>
      <c r="I1420" t="str">
        <f>VLOOKUP(B1420,'Customers (2)'!$A$1:$F$2501,3,0)</f>
        <v>M</v>
      </c>
      <c r="J1420">
        <f>VLOOKUP(B1420,'Customers (2)'!$A$1:$F$2501,4,0)</f>
        <v>59</v>
      </c>
      <c r="K1420" t="str">
        <f>VLOOKUP(B1420,'Customers (2)'!$A$1:$F$2501,5,0)</f>
        <v>C</v>
      </c>
      <c r="L1420" t="str">
        <f>VLOOKUP(B1420,'Customers (2)'!$A$1:$F$2501,6,0)</f>
        <v>Middle</v>
      </c>
      <c r="M1420" t="str">
        <f t="shared" si="91"/>
        <v>September</v>
      </c>
      <c r="N1420" t="str">
        <f t="shared" si="92"/>
        <v>Wednesday</v>
      </c>
      <c r="O1420" t="str">
        <f t="shared" si="93"/>
        <v>23:28:00</v>
      </c>
      <c r="P1420">
        <f t="shared" si="94"/>
        <v>23</v>
      </c>
      <c r="Q1420" t="str">
        <f>VLOOKUP(B1420,'Analysis 1.3'!$AA$1:$AF$1454,5,FALSE)</f>
        <v>Repeat</v>
      </c>
      <c r="R1420" t="str">
        <f>VLOOKUP(B1420,'Analysis 1.3'!$AA$1:$AF$1454,6,FALSE)</f>
        <v>Recent</v>
      </c>
      <c r="S1420">
        <f>VLOOKUP(B1420,'Analysis 1.3'!$AA$1:$AF$1454,4,FALSE)</f>
        <v>2.9826388888905058</v>
      </c>
    </row>
    <row r="1421" spans="1:19" x14ac:dyDescent="0.3">
      <c r="A1421">
        <v>993964</v>
      </c>
      <c r="B1421">
        <v>1143</v>
      </c>
      <c r="C1421" s="1" t="s">
        <v>107</v>
      </c>
      <c r="D1421" s="3">
        <v>45288.999305555553</v>
      </c>
      <c r="E1421" t="s">
        <v>191</v>
      </c>
      <c r="F1421" t="s">
        <v>5</v>
      </c>
      <c r="G1421">
        <v>8644</v>
      </c>
      <c r="H1421" t="str">
        <f>VLOOKUP(B1421,'Customers (2)'!$A$1:$F$2501,2,0)</f>
        <v>Italy</v>
      </c>
      <c r="I1421" t="str">
        <f>VLOOKUP(B1421,'Customers (2)'!$A$1:$F$2501,3,0)</f>
        <v>M</v>
      </c>
      <c r="J1421">
        <f>VLOOKUP(B1421,'Customers (2)'!$A$1:$F$2501,4,0)</f>
        <v>59</v>
      </c>
      <c r="K1421" t="str">
        <f>VLOOKUP(B1421,'Customers (2)'!$A$1:$F$2501,5,0)</f>
        <v>C</v>
      </c>
      <c r="L1421" t="str">
        <f>VLOOKUP(B1421,'Customers (2)'!$A$1:$F$2501,6,0)</f>
        <v>Middle</v>
      </c>
      <c r="M1421" t="str">
        <f t="shared" si="91"/>
        <v>December</v>
      </c>
      <c r="N1421" t="str">
        <f t="shared" si="92"/>
        <v>Thursday</v>
      </c>
      <c r="O1421" t="str">
        <f t="shared" si="93"/>
        <v>23:59:00</v>
      </c>
      <c r="P1421">
        <f t="shared" si="94"/>
        <v>23</v>
      </c>
      <c r="Q1421" t="str">
        <f>VLOOKUP(B1421,'Analysis 1.3'!$AA$1:$AF$1454,5,FALSE)</f>
        <v>Repeat</v>
      </c>
      <c r="R1421" t="str">
        <f>VLOOKUP(B1421,'Analysis 1.3'!$AA$1:$AF$1454,6,FALSE)</f>
        <v>Recent</v>
      </c>
      <c r="S1421">
        <f>VLOOKUP(B1421,'Analysis 1.3'!$AA$1:$AF$1454,4,FALSE)</f>
        <v>2.9826388888905058</v>
      </c>
    </row>
    <row r="1422" spans="1:19" x14ac:dyDescent="0.3">
      <c r="A1422">
        <v>1192105</v>
      </c>
      <c r="B1422">
        <v>1143</v>
      </c>
      <c r="C1422" s="1" t="s">
        <v>107</v>
      </c>
      <c r="D1422" s="3">
        <v>44957.99722222222</v>
      </c>
      <c r="E1422" t="s">
        <v>191</v>
      </c>
      <c r="F1422" t="s">
        <v>81</v>
      </c>
      <c r="G1422">
        <v>2021</v>
      </c>
      <c r="H1422" t="str">
        <f>VLOOKUP(B1422,'Customers (2)'!$A$1:$F$2501,2,0)</f>
        <v>Italy</v>
      </c>
      <c r="I1422" t="str">
        <f>VLOOKUP(B1422,'Customers (2)'!$A$1:$F$2501,3,0)</f>
        <v>M</v>
      </c>
      <c r="J1422">
        <f>VLOOKUP(B1422,'Customers (2)'!$A$1:$F$2501,4,0)</f>
        <v>59</v>
      </c>
      <c r="K1422" t="str">
        <f>VLOOKUP(B1422,'Customers (2)'!$A$1:$F$2501,5,0)</f>
        <v>C</v>
      </c>
      <c r="L1422" t="str">
        <f>VLOOKUP(B1422,'Customers (2)'!$A$1:$F$2501,6,0)</f>
        <v>Middle</v>
      </c>
      <c r="M1422" t="str">
        <f t="shared" si="91"/>
        <v>January</v>
      </c>
      <c r="N1422" t="str">
        <f t="shared" si="92"/>
        <v>Tuesday</v>
      </c>
      <c r="O1422" t="str">
        <f t="shared" si="93"/>
        <v>23:56:00</v>
      </c>
      <c r="P1422">
        <f t="shared" si="94"/>
        <v>23</v>
      </c>
      <c r="Q1422" t="str">
        <f>VLOOKUP(B1422,'Analysis 1.3'!$AA$1:$AF$1454,5,FALSE)</f>
        <v>Repeat</v>
      </c>
      <c r="R1422" t="str">
        <f>VLOOKUP(B1422,'Analysis 1.3'!$AA$1:$AF$1454,6,FALSE)</f>
        <v>Recent</v>
      </c>
      <c r="S1422">
        <f>VLOOKUP(B1422,'Analysis 1.3'!$AA$1:$AF$1454,4,FALSE)</f>
        <v>2.9826388888905058</v>
      </c>
    </row>
    <row r="1423" spans="1:19" x14ac:dyDescent="0.3">
      <c r="A1423">
        <v>306677</v>
      </c>
      <c r="B1423">
        <v>1145</v>
      </c>
      <c r="C1423" s="1" t="s">
        <v>99</v>
      </c>
      <c r="D1423" s="2">
        <v>45158.989583333336</v>
      </c>
      <c r="E1423" t="s">
        <v>96</v>
      </c>
      <c r="F1423" t="s">
        <v>33</v>
      </c>
      <c r="G1423">
        <v>6771</v>
      </c>
      <c r="H1423" t="str">
        <f>VLOOKUP(B1423,'Customers (2)'!$A$1:$F$2501,2,0)</f>
        <v>USA</v>
      </c>
      <c r="I1423" t="str">
        <f>VLOOKUP(B1423,'Customers (2)'!$A$1:$F$2501,3,0)</f>
        <v>F</v>
      </c>
      <c r="J1423">
        <f>VLOOKUP(B1423,'Customers (2)'!$A$1:$F$2501,4,0)</f>
        <v>50</v>
      </c>
      <c r="K1423" t="str">
        <f>VLOOKUP(B1423,'Customers (2)'!$A$1:$F$2501,5,0)</f>
        <v>C</v>
      </c>
      <c r="L1423" t="str">
        <f>VLOOKUP(B1423,'Customers (2)'!$A$1:$F$2501,6,0)</f>
        <v>Middle</v>
      </c>
      <c r="M1423" t="str">
        <f t="shared" si="91"/>
        <v>August</v>
      </c>
      <c r="N1423" t="str">
        <f t="shared" si="92"/>
        <v>Sunday</v>
      </c>
      <c r="O1423" t="str">
        <f t="shared" si="93"/>
        <v>23:45:00</v>
      </c>
      <c r="P1423">
        <f t="shared" si="94"/>
        <v>23</v>
      </c>
      <c r="Q1423" t="str">
        <f>VLOOKUP(B1423,'Analysis 1.3'!$AA$1:$AF$1454,5,FALSE)</f>
        <v>Repeat</v>
      </c>
      <c r="R1423" t="str">
        <f>VLOOKUP(B1423,'Analysis 1.3'!$AA$1:$AF$1454,6,FALSE)</f>
        <v>Passive</v>
      </c>
      <c r="S1423">
        <f>VLOOKUP(B1423,'Analysis 1.3'!$AA$1:$AF$1454,4,FALSE)</f>
        <v>132.99236111110804</v>
      </c>
    </row>
    <row r="1424" spans="1:19" x14ac:dyDescent="0.3">
      <c r="A1424">
        <v>1314166</v>
      </c>
      <c r="B1424">
        <v>1145</v>
      </c>
      <c r="C1424" s="1" t="s">
        <v>99</v>
      </c>
      <c r="D1424" s="3">
        <v>45015.061111111114</v>
      </c>
      <c r="E1424" t="s">
        <v>96</v>
      </c>
      <c r="F1424" t="s">
        <v>28</v>
      </c>
      <c r="G1424">
        <v>9152</v>
      </c>
      <c r="H1424" t="str">
        <f>VLOOKUP(B1424,'Customers (2)'!$A$1:$F$2501,2,0)</f>
        <v>USA</v>
      </c>
      <c r="I1424" t="str">
        <f>VLOOKUP(B1424,'Customers (2)'!$A$1:$F$2501,3,0)</f>
        <v>F</v>
      </c>
      <c r="J1424">
        <f>VLOOKUP(B1424,'Customers (2)'!$A$1:$F$2501,4,0)</f>
        <v>50</v>
      </c>
      <c r="K1424" t="str">
        <f>VLOOKUP(B1424,'Customers (2)'!$A$1:$F$2501,5,0)</f>
        <v>C</v>
      </c>
      <c r="L1424" t="str">
        <f>VLOOKUP(B1424,'Customers (2)'!$A$1:$F$2501,6,0)</f>
        <v>Middle</v>
      </c>
      <c r="M1424" t="str">
        <f t="shared" si="91"/>
        <v>March</v>
      </c>
      <c r="N1424" t="str">
        <f t="shared" si="92"/>
        <v>Thursday</v>
      </c>
      <c r="O1424" t="str">
        <f t="shared" si="93"/>
        <v>01:28:00</v>
      </c>
      <c r="P1424">
        <f t="shared" si="94"/>
        <v>1</v>
      </c>
      <c r="Q1424" t="str">
        <f>VLOOKUP(B1424,'Analysis 1.3'!$AA$1:$AF$1454,5,FALSE)</f>
        <v>Repeat</v>
      </c>
      <c r="R1424" t="str">
        <f>VLOOKUP(B1424,'Analysis 1.3'!$AA$1:$AF$1454,6,FALSE)</f>
        <v>Passive</v>
      </c>
      <c r="S1424">
        <f>VLOOKUP(B1424,'Analysis 1.3'!$AA$1:$AF$1454,4,FALSE)</f>
        <v>132.99236111110804</v>
      </c>
    </row>
    <row r="1425" spans="1:19" x14ac:dyDescent="0.3">
      <c r="A1425">
        <v>1669169</v>
      </c>
      <c r="B1425">
        <v>1146</v>
      </c>
      <c r="C1425" s="1" t="s">
        <v>99</v>
      </c>
      <c r="D1425" s="3">
        <v>45058.98333333333</v>
      </c>
      <c r="E1425" t="s">
        <v>98</v>
      </c>
      <c r="F1425" t="s">
        <v>81</v>
      </c>
      <c r="G1425">
        <v>8796</v>
      </c>
      <c r="H1425" t="str">
        <f>VLOOKUP(B1425,'Customers (2)'!$A$1:$F$2501,2,0)</f>
        <v>USA</v>
      </c>
      <c r="I1425" t="str">
        <f>VLOOKUP(B1425,'Customers (2)'!$A$1:$F$2501,3,0)</f>
        <v>M</v>
      </c>
      <c r="J1425">
        <f>VLOOKUP(B1425,'Customers (2)'!$A$1:$F$2501,4,0)</f>
        <v>23</v>
      </c>
      <c r="K1425" t="str">
        <f>VLOOKUP(B1425,'Customers (2)'!$A$1:$F$2501,5,0)</f>
        <v>C</v>
      </c>
      <c r="L1425" t="str">
        <f>VLOOKUP(B1425,'Customers (2)'!$A$1:$F$2501,6,0)</f>
        <v>Young</v>
      </c>
      <c r="M1425" t="str">
        <f t="shared" si="91"/>
        <v>May</v>
      </c>
      <c r="N1425" t="str">
        <f t="shared" si="92"/>
        <v>Friday</v>
      </c>
      <c r="O1425" t="str">
        <f t="shared" si="93"/>
        <v>23:36:00</v>
      </c>
      <c r="P1425">
        <f t="shared" si="94"/>
        <v>23</v>
      </c>
      <c r="Q1425" t="str">
        <f>VLOOKUP(B1425,'Analysis 1.3'!$AA$1:$AF$1454,5,FALSE)</f>
        <v>One time</v>
      </c>
      <c r="R1425" t="str">
        <f>VLOOKUP(B1425,'Analysis 1.3'!$AA$1:$AF$1454,6,FALSE)</f>
        <v>Lost</v>
      </c>
      <c r="S1425">
        <f>VLOOKUP(B1425,'Analysis 1.3'!$AA$1:$AF$1454,4,FALSE)</f>
        <v>232.99861111111386</v>
      </c>
    </row>
    <row r="1426" spans="1:19" x14ac:dyDescent="0.3">
      <c r="A1426">
        <v>816536</v>
      </c>
      <c r="B1426">
        <v>1147</v>
      </c>
      <c r="C1426" s="1" t="s">
        <v>100</v>
      </c>
      <c r="D1426" s="3">
        <v>45180.977777777778</v>
      </c>
      <c r="E1426" t="s">
        <v>191</v>
      </c>
      <c r="F1426" t="s">
        <v>27</v>
      </c>
      <c r="G1426">
        <v>5485</v>
      </c>
      <c r="H1426" t="str">
        <f>VLOOKUP(B1426,'Customers (2)'!$A$1:$F$2501,2,0)</f>
        <v>France</v>
      </c>
      <c r="I1426" t="str">
        <f>VLOOKUP(B1426,'Customers (2)'!$A$1:$F$2501,3,0)</f>
        <v>M</v>
      </c>
      <c r="J1426">
        <f>VLOOKUP(B1426,'Customers (2)'!$A$1:$F$2501,4,0)</f>
        <v>53</v>
      </c>
      <c r="K1426" t="str">
        <f>VLOOKUP(B1426,'Customers (2)'!$A$1:$F$2501,5,0)</f>
        <v>C</v>
      </c>
      <c r="L1426" t="str">
        <f>VLOOKUP(B1426,'Customers (2)'!$A$1:$F$2501,6,0)</f>
        <v>Middle</v>
      </c>
      <c r="M1426" t="str">
        <f t="shared" si="91"/>
        <v>September</v>
      </c>
      <c r="N1426" t="str">
        <f t="shared" si="92"/>
        <v>Monday</v>
      </c>
      <c r="O1426" t="str">
        <f t="shared" si="93"/>
        <v>23:28:00</v>
      </c>
      <c r="P1426">
        <f t="shared" si="94"/>
        <v>23</v>
      </c>
      <c r="Q1426" t="str">
        <f>VLOOKUP(B1426,'Analysis 1.3'!$AA$1:$AF$1454,5,FALSE)</f>
        <v>One time</v>
      </c>
      <c r="R1426" t="str">
        <f>VLOOKUP(B1426,'Analysis 1.3'!$AA$1:$AF$1454,6,FALSE)</f>
        <v>Passive</v>
      </c>
      <c r="S1426">
        <f>VLOOKUP(B1426,'Analysis 1.3'!$AA$1:$AF$1454,4,FALSE)</f>
        <v>111.0041666666657</v>
      </c>
    </row>
    <row r="1427" spans="1:19" x14ac:dyDescent="0.3">
      <c r="A1427">
        <v>1197876</v>
      </c>
      <c r="B1427">
        <v>1148</v>
      </c>
      <c r="C1427" s="1" t="s">
        <v>102</v>
      </c>
      <c r="D1427" s="3">
        <v>45263.023611111108</v>
      </c>
      <c r="E1427" t="s">
        <v>96</v>
      </c>
      <c r="F1427" t="s">
        <v>65</v>
      </c>
      <c r="G1427">
        <v>6055</v>
      </c>
      <c r="H1427" t="str">
        <f>VLOOKUP(B1427,'Customers (2)'!$A$1:$F$2501,2,0)</f>
        <v>Finland</v>
      </c>
      <c r="I1427" t="str">
        <f>VLOOKUP(B1427,'Customers (2)'!$A$1:$F$2501,3,0)</f>
        <v>F</v>
      </c>
      <c r="J1427">
        <f>VLOOKUP(B1427,'Customers (2)'!$A$1:$F$2501,4,0)</f>
        <v>53</v>
      </c>
      <c r="K1427" t="str">
        <f>VLOOKUP(B1427,'Customers (2)'!$A$1:$F$2501,5,0)</f>
        <v>C</v>
      </c>
      <c r="L1427" t="str">
        <f>VLOOKUP(B1427,'Customers (2)'!$A$1:$F$2501,6,0)</f>
        <v>Middle</v>
      </c>
      <c r="M1427" t="str">
        <f t="shared" si="91"/>
        <v>December</v>
      </c>
      <c r="N1427" t="str">
        <f t="shared" si="92"/>
        <v>Sunday</v>
      </c>
      <c r="O1427" t="str">
        <f t="shared" si="93"/>
        <v>00:34:00</v>
      </c>
      <c r="P1427">
        <f t="shared" si="94"/>
        <v>0</v>
      </c>
      <c r="Q1427" t="str">
        <f>VLOOKUP(B1427,'Analysis 1.3'!$AA$1:$AF$1454,5,FALSE)</f>
        <v>One time</v>
      </c>
      <c r="R1427" t="str">
        <f>VLOOKUP(B1427,'Analysis 1.3'!$AA$1:$AF$1454,6,FALSE)</f>
        <v>Recent</v>
      </c>
      <c r="S1427">
        <f>VLOOKUP(B1427,'Analysis 1.3'!$AA$1:$AF$1454,4,FALSE)</f>
        <v>28.958333333335759</v>
      </c>
    </row>
    <row r="1428" spans="1:19" x14ac:dyDescent="0.3">
      <c r="A1428">
        <v>1056575</v>
      </c>
      <c r="B1428">
        <v>1149</v>
      </c>
      <c r="C1428" s="1" t="s">
        <v>99</v>
      </c>
      <c r="D1428" s="3">
        <v>45017.057638888888</v>
      </c>
      <c r="F1428" t="s">
        <v>53</v>
      </c>
      <c r="G1428">
        <v>1439</v>
      </c>
      <c r="H1428" t="str">
        <f>VLOOKUP(B1428,'Customers (2)'!$A$1:$F$2501,2,0)</f>
        <v>USA</v>
      </c>
      <c r="I1428" t="str">
        <f>VLOOKUP(B1428,'Customers (2)'!$A$1:$F$2501,3,0)</f>
        <v>M</v>
      </c>
      <c r="J1428">
        <f>VLOOKUP(B1428,'Customers (2)'!$A$1:$F$2501,4,0)</f>
        <v>31</v>
      </c>
      <c r="K1428" t="str">
        <f>VLOOKUP(B1428,'Customers (2)'!$A$1:$F$2501,5,0)</f>
        <v>C</v>
      </c>
      <c r="L1428" t="str">
        <f>VLOOKUP(B1428,'Customers (2)'!$A$1:$F$2501,6,0)</f>
        <v>Young</v>
      </c>
      <c r="M1428" t="str">
        <f t="shared" si="91"/>
        <v>April</v>
      </c>
      <c r="N1428" t="str">
        <f t="shared" si="92"/>
        <v>Saturday</v>
      </c>
      <c r="O1428" t="str">
        <f t="shared" si="93"/>
        <v>01:23:00</v>
      </c>
      <c r="P1428">
        <f t="shared" si="94"/>
        <v>1</v>
      </c>
      <c r="Q1428" t="str">
        <f>VLOOKUP(B1428,'Analysis 1.3'!$AA$1:$AF$1454,5,FALSE)</f>
        <v>One time</v>
      </c>
      <c r="R1428" t="str">
        <f>VLOOKUP(B1428,'Analysis 1.3'!$AA$1:$AF$1454,6,FALSE)</f>
        <v>Lost</v>
      </c>
      <c r="S1428">
        <f>VLOOKUP(B1428,'Analysis 1.3'!$AA$1:$AF$1454,4,FALSE)</f>
        <v>274.9243055555562</v>
      </c>
    </row>
    <row r="1429" spans="1:19" x14ac:dyDescent="0.3">
      <c r="A1429">
        <v>89864</v>
      </c>
      <c r="B1429">
        <v>1150</v>
      </c>
      <c r="C1429" s="1" t="s">
        <v>99</v>
      </c>
      <c r="D1429" s="2">
        <v>45215.07708333333</v>
      </c>
      <c r="E1429" t="s">
        <v>96</v>
      </c>
      <c r="F1429" t="s">
        <v>53</v>
      </c>
      <c r="G1429">
        <v>8022</v>
      </c>
      <c r="H1429" t="str">
        <f>VLOOKUP(B1429,'Customers (2)'!$A$1:$F$2501,2,0)</f>
        <v>USA</v>
      </c>
      <c r="I1429" t="str">
        <f>VLOOKUP(B1429,'Customers (2)'!$A$1:$F$2501,3,0)</f>
        <v>M</v>
      </c>
      <c r="J1429">
        <f>VLOOKUP(B1429,'Customers (2)'!$A$1:$F$2501,4,0)</f>
        <v>77</v>
      </c>
      <c r="K1429" t="str">
        <f>VLOOKUP(B1429,'Customers (2)'!$A$1:$F$2501,5,0)</f>
        <v>C</v>
      </c>
      <c r="L1429" t="str">
        <f>VLOOKUP(B1429,'Customers (2)'!$A$1:$F$2501,6,0)</f>
        <v>Senior</v>
      </c>
      <c r="M1429" t="str">
        <f t="shared" si="91"/>
        <v>October</v>
      </c>
      <c r="N1429" t="str">
        <f t="shared" si="92"/>
        <v>Monday</v>
      </c>
      <c r="O1429" t="str">
        <f t="shared" si="93"/>
        <v>01:51:00</v>
      </c>
      <c r="P1429">
        <f t="shared" si="94"/>
        <v>1</v>
      </c>
      <c r="Q1429" t="str">
        <f>VLOOKUP(B1429,'Analysis 1.3'!$AA$1:$AF$1454,5,FALSE)</f>
        <v>Repeat</v>
      </c>
      <c r="R1429" t="str">
        <f>VLOOKUP(B1429,'Analysis 1.3'!$AA$1:$AF$1454,6,FALSE)</f>
        <v>Recent</v>
      </c>
      <c r="S1429">
        <f>VLOOKUP(B1429,'Analysis 1.3'!$AA$1:$AF$1454,4,FALSE)</f>
        <v>76.90486111111386</v>
      </c>
    </row>
    <row r="1430" spans="1:19" x14ac:dyDescent="0.3">
      <c r="A1430">
        <v>363439</v>
      </c>
      <c r="B1430">
        <v>1150</v>
      </c>
      <c r="C1430" s="1" t="s">
        <v>99</v>
      </c>
      <c r="D1430" s="2">
        <v>45120.991666666669</v>
      </c>
      <c r="E1430" t="s">
        <v>98</v>
      </c>
      <c r="F1430" t="s">
        <v>29</v>
      </c>
      <c r="G1430">
        <v>8067</v>
      </c>
      <c r="H1430" t="str">
        <f>VLOOKUP(B1430,'Customers (2)'!$A$1:$F$2501,2,0)</f>
        <v>USA</v>
      </c>
      <c r="I1430" t="str">
        <f>VLOOKUP(B1430,'Customers (2)'!$A$1:$F$2501,3,0)</f>
        <v>M</v>
      </c>
      <c r="J1430">
        <f>VLOOKUP(B1430,'Customers (2)'!$A$1:$F$2501,4,0)</f>
        <v>77</v>
      </c>
      <c r="K1430" t="str">
        <f>VLOOKUP(B1430,'Customers (2)'!$A$1:$F$2501,5,0)</f>
        <v>C</v>
      </c>
      <c r="L1430" t="str">
        <f>VLOOKUP(B1430,'Customers (2)'!$A$1:$F$2501,6,0)</f>
        <v>Senior</v>
      </c>
      <c r="M1430" t="str">
        <f t="shared" si="91"/>
        <v>July</v>
      </c>
      <c r="N1430" t="str">
        <f t="shared" si="92"/>
        <v>Thursday</v>
      </c>
      <c r="O1430" t="str">
        <f t="shared" si="93"/>
        <v>23:48:00</v>
      </c>
      <c r="P1430">
        <f t="shared" si="94"/>
        <v>23</v>
      </c>
      <c r="Q1430" t="str">
        <f>VLOOKUP(B1430,'Analysis 1.3'!$AA$1:$AF$1454,5,FALSE)</f>
        <v>Repeat</v>
      </c>
      <c r="R1430" t="str">
        <f>VLOOKUP(B1430,'Analysis 1.3'!$AA$1:$AF$1454,6,FALSE)</f>
        <v>Recent</v>
      </c>
      <c r="S1430">
        <f>VLOOKUP(B1430,'Analysis 1.3'!$AA$1:$AF$1454,4,FALSE)</f>
        <v>76.90486111111386</v>
      </c>
    </row>
    <row r="1431" spans="1:19" x14ac:dyDescent="0.3">
      <c r="A1431">
        <v>840518</v>
      </c>
      <c r="B1431">
        <v>1150</v>
      </c>
      <c r="C1431" s="1" t="s">
        <v>99</v>
      </c>
      <c r="D1431" s="3">
        <v>45194.972222222219</v>
      </c>
      <c r="E1431" t="s">
        <v>96</v>
      </c>
      <c r="F1431" t="s">
        <v>82</v>
      </c>
      <c r="G1431">
        <v>4427</v>
      </c>
      <c r="H1431" t="str">
        <f>VLOOKUP(B1431,'Customers (2)'!$A$1:$F$2501,2,0)</f>
        <v>USA</v>
      </c>
      <c r="I1431" t="str">
        <f>VLOOKUP(B1431,'Customers (2)'!$A$1:$F$2501,3,0)</f>
        <v>M</v>
      </c>
      <c r="J1431">
        <f>VLOOKUP(B1431,'Customers (2)'!$A$1:$F$2501,4,0)</f>
        <v>77</v>
      </c>
      <c r="K1431" t="str">
        <f>VLOOKUP(B1431,'Customers (2)'!$A$1:$F$2501,5,0)</f>
        <v>C</v>
      </c>
      <c r="L1431" t="str">
        <f>VLOOKUP(B1431,'Customers (2)'!$A$1:$F$2501,6,0)</f>
        <v>Senior</v>
      </c>
      <c r="M1431" t="str">
        <f t="shared" si="91"/>
        <v>September</v>
      </c>
      <c r="N1431" t="str">
        <f t="shared" si="92"/>
        <v>Monday</v>
      </c>
      <c r="O1431" t="str">
        <f t="shared" si="93"/>
        <v>23:20:00</v>
      </c>
      <c r="P1431">
        <f t="shared" si="94"/>
        <v>23</v>
      </c>
      <c r="Q1431" t="str">
        <f>VLOOKUP(B1431,'Analysis 1.3'!$AA$1:$AF$1454,5,FALSE)</f>
        <v>Repeat</v>
      </c>
      <c r="R1431" t="str">
        <f>VLOOKUP(B1431,'Analysis 1.3'!$AA$1:$AF$1454,6,FALSE)</f>
        <v>Recent</v>
      </c>
      <c r="S1431">
        <f>VLOOKUP(B1431,'Analysis 1.3'!$AA$1:$AF$1454,4,FALSE)</f>
        <v>76.90486111111386</v>
      </c>
    </row>
    <row r="1432" spans="1:19" x14ac:dyDescent="0.3">
      <c r="A1432">
        <v>342057</v>
      </c>
      <c r="B1432">
        <v>1152</v>
      </c>
      <c r="C1432" s="1" t="s">
        <v>105</v>
      </c>
      <c r="D1432" s="2">
        <v>45081.036805555559</v>
      </c>
      <c r="E1432" t="s">
        <v>96</v>
      </c>
      <c r="F1432" t="s">
        <v>86</v>
      </c>
      <c r="G1432">
        <v>9941</v>
      </c>
      <c r="H1432" t="str">
        <f>VLOOKUP(B1432,'Customers (2)'!$A$1:$F$2501,2,0)</f>
        <v>Spain</v>
      </c>
      <c r="I1432" t="str">
        <f>VLOOKUP(B1432,'Customers (2)'!$A$1:$F$2501,3,0)</f>
        <v>M</v>
      </c>
      <c r="J1432">
        <f>VLOOKUP(B1432,'Customers (2)'!$A$1:$F$2501,4,0)</f>
        <v>67</v>
      </c>
      <c r="K1432" t="str">
        <f>VLOOKUP(B1432,'Customers (2)'!$A$1:$F$2501,5,0)</f>
        <v>C</v>
      </c>
      <c r="L1432" t="str">
        <f>VLOOKUP(B1432,'Customers (2)'!$A$1:$F$2501,6,0)</f>
        <v>Senior</v>
      </c>
      <c r="M1432" t="str">
        <f t="shared" si="91"/>
        <v>June</v>
      </c>
      <c r="N1432" t="str">
        <f t="shared" si="92"/>
        <v>Sunday</v>
      </c>
      <c r="O1432" t="str">
        <f t="shared" si="93"/>
        <v>00:53:00</v>
      </c>
      <c r="P1432">
        <f t="shared" si="94"/>
        <v>0</v>
      </c>
      <c r="Q1432" t="str">
        <f>VLOOKUP(B1432,'Analysis 1.3'!$AA$1:$AF$1454,5,FALSE)</f>
        <v>Repeat</v>
      </c>
      <c r="R1432" t="str">
        <f>VLOOKUP(B1432,'Analysis 1.3'!$AA$1:$AF$1454,6,FALSE)</f>
        <v>Lost</v>
      </c>
      <c r="S1432">
        <f>VLOOKUP(B1432,'Analysis 1.3'!$AA$1:$AF$1454,4,FALSE)</f>
        <v>210.94513888888469</v>
      </c>
    </row>
    <row r="1433" spans="1:19" x14ac:dyDescent="0.3">
      <c r="A1433">
        <v>1638963</v>
      </c>
      <c r="B1433">
        <v>1152</v>
      </c>
      <c r="C1433" s="1" t="s">
        <v>105</v>
      </c>
      <c r="D1433" s="3">
        <v>44991.063888888886</v>
      </c>
      <c r="E1433" t="s">
        <v>98</v>
      </c>
      <c r="F1433" t="s">
        <v>76</v>
      </c>
      <c r="G1433">
        <v>1352</v>
      </c>
      <c r="H1433" t="str">
        <f>VLOOKUP(B1433,'Customers (2)'!$A$1:$F$2501,2,0)</f>
        <v>Spain</v>
      </c>
      <c r="I1433" t="str">
        <f>VLOOKUP(B1433,'Customers (2)'!$A$1:$F$2501,3,0)</f>
        <v>M</v>
      </c>
      <c r="J1433">
        <f>VLOOKUP(B1433,'Customers (2)'!$A$1:$F$2501,4,0)</f>
        <v>67</v>
      </c>
      <c r="K1433" t="str">
        <f>VLOOKUP(B1433,'Customers (2)'!$A$1:$F$2501,5,0)</f>
        <v>C</v>
      </c>
      <c r="L1433" t="str">
        <f>VLOOKUP(B1433,'Customers (2)'!$A$1:$F$2501,6,0)</f>
        <v>Senior</v>
      </c>
      <c r="M1433" t="str">
        <f t="shared" si="91"/>
        <v>March</v>
      </c>
      <c r="N1433" t="str">
        <f t="shared" si="92"/>
        <v>Monday</v>
      </c>
      <c r="O1433" t="str">
        <f t="shared" si="93"/>
        <v>01:32:00</v>
      </c>
      <c r="P1433">
        <f t="shared" si="94"/>
        <v>1</v>
      </c>
      <c r="Q1433" t="str">
        <f>VLOOKUP(B1433,'Analysis 1.3'!$AA$1:$AF$1454,5,FALSE)</f>
        <v>Repeat</v>
      </c>
      <c r="R1433" t="str">
        <f>VLOOKUP(B1433,'Analysis 1.3'!$AA$1:$AF$1454,6,FALSE)</f>
        <v>Lost</v>
      </c>
      <c r="S1433">
        <f>VLOOKUP(B1433,'Analysis 1.3'!$AA$1:$AF$1454,4,FALSE)</f>
        <v>210.94513888888469</v>
      </c>
    </row>
    <row r="1434" spans="1:19" x14ac:dyDescent="0.3">
      <c r="A1434">
        <v>464531</v>
      </c>
      <c r="B1434">
        <v>1153</v>
      </c>
      <c r="C1434" s="1" t="s">
        <v>107</v>
      </c>
      <c r="D1434" s="2">
        <v>44971.020833333336</v>
      </c>
      <c r="E1434" t="s">
        <v>96</v>
      </c>
      <c r="F1434" t="s">
        <v>74</v>
      </c>
      <c r="G1434">
        <v>4951</v>
      </c>
      <c r="H1434" t="str">
        <f>VLOOKUP(B1434,'Customers (2)'!$A$1:$F$2501,2,0)</f>
        <v>Italy</v>
      </c>
      <c r="I1434" t="str">
        <f>VLOOKUP(B1434,'Customers (2)'!$A$1:$F$2501,3,0)</f>
        <v>F</v>
      </c>
      <c r="J1434">
        <f>VLOOKUP(B1434,'Customers (2)'!$A$1:$F$2501,4,0)</f>
        <v>39</v>
      </c>
      <c r="K1434" t="str">
        <f>VLOOKUP(B1434,'Customers (2)'!$A$1:$F$2501,5,0)</f>
        <v>C</v>
      </c>
      <c r="L1434" t="str">
        <f>VLOOKUP(B1434,'Customers (2)'!$A$1:$F$2501,6,0)</f>
        <v>Middle</v>
      </c>
      <c r="M1434" t="str">
        <f t="shared" si="91"/>
        <v>February</v>
      </c>
      <c r="N1434" t="str">
        <f t="shared" si="92"/>
        <v>Tuesday</v>
      </c>
      <c r="O1434" t="str">
        <f t="shared" si="93"/>
        <v>00:30:00</v>
      </c>
      <c r="P1434">
        <f t="shared" si="94"/>
        <v>0</v>
      </c>
      <c r="Q1434" t="str">
        <f>VLOOKUP(B1434,'Analysis 1.3'!$AA$1:$AF$1454,5,FALSE)</f>
        <v>Repeat</v>
      </c>
      <c r="R1434" t="str">
        <f>VLOOKUP(B1434,'Analysis 1.3'!$AA$1:$AF$1454,6,FALSE)</f>
        <v>Lost</v>
      </c>
      <c r="S1434">
        <f>VLOOKUP(B1434,'Analysis 1.3'!$AA$1:$AF$1454,4,FALSE)</f>
        <v>239.90902777777956</v>
      </c>
    </row>
    <row r="1435" spans="1:19" x14ac:dyDescent="0.3">
      <c r="A1435">
        <v>706669</v>
      </c>
      <c r="B1435">
        <v>1153</v>
      </c>
      <c r="C1435" s="1" t="s">
        <v>107</v>
      </c>
      <c r="D1435" s="3">
        <v>45052.072916666664</v>
      </c>
      <c r="E1435" t="s">
        <v>98</v>
      </c>
      <c r="F1435" t="s">
        <v>43</v>
      </c>
      <c r="G1435">
        <v>4666</v>
      </c>
      <c r="H1435" t="str">
        <f>VLOOKUP(B1435,'Customers (2)'!$A$1:$F$2501,2,0)</f>
        <v>Italy</v>
      </c>
      <c r="I1435" t="str">
        <f>VLOOKUP(B1435,'Customers (2)'!$A$1:$F$2501,3,0)</f>
        <v>F</v>
      </c>
      <c r="J1435">
        <f>VLOOKUP(B1435,'Customers (2)'!$A$1:$F$2501,4,0)</f>
        <v>39</v>
      </c>
      <c r="K1435" t="str">
        <f>VLOOKUP(B1435,'Customers (2)'!$A$1:$F$2501,5,0)</f>
        <v>C</v>
      </c>
      <c r="L1435" t="str">
        <f>VLOOKUP(B1435,'Customers (2)'!$A$1:$F$2501,6,0)</f>
        <v>Middle</v>
      </c>
      <c r="M1435" t="str">
        <f t="shared" si="91"/>
        <v>May</v>
      </c>
      <c r="N1435" t="str">
        <f t="shared" si="92"/>
        <v>Saturday</v>
      </c>
      <c r="O1435" t="str">
        <f t="shared" si="93"/>
        <v>01:45:00</v>
      </c>
      <c r="P1435">
        <f t="shared" si="94"/>
        <v>1</v>
      </c>
      <c r="Q1435" t="str">
        <f>VLOOKUP(B1435,'Analysis 1.3'!$AA$1:$AF$1454,5,FALSE)</f>
        <v>Repeat</v>
      </c>
      <c r="R1435" t="str">
        <f>VLOOKUP(B1435,'Analysis 1.3'!$AA$1:$AF$1454,6,FALSE)</f>
        <v>Lost</v>
      </c>
      <c r="S1435">
        <f>VLOOKUP(B1435,'Analysis 1.3'!$AA$1:$AF$1454,4,FALSE)</f>
        <v>239.90902777777956</v>
      </c>
    </row>
    <row r="1436" spans="1:19" x14ac:dyDescent="0.3">
      <c r="A1436">
        <v>1156227</v>
      </c>
      <c r="B1436">
        <v>1154</v>
      </c>
      <c r="C1436" s="1" t="s">
        <v>105</v>
      </c>
      <c r="D1436" s="3">
        <v>45128.981944444444</v>
      </c>
      <c r="E1436" t="s">
        <v>191</v>
      </c>
      <c r="F1436" t="s">
        <v>4</v>
      </c>
      <c r="G1436">
        <v>2490</v>
      </c>
      <c r="H1436" t="str">
        <f>VLOOKUP(B1436,'Customers (2)'!$A$1:$F$2501,2,0)</f>
        <v>Spain</v>
      </c>
      <c r="I1436" t="str">
        <f>VLOOKUP(B1436,'Customers (2)'!$A$1:$F$2501,3,0)</f>
        <v>M</v>
      </c>
      <c r="J1436">
        <f>VLOOKUP(B1436,'Customers (2)'!$A$1:$F$2501,4,0)</f>
        <v>88</v>
      </c>
      <c r="K1436" t="str">
        <f>VLOOKUP(B1436,'Customers (2)'!$A$1:$F$2501,5,0)</f>
        <v>C</v>
      </c>
      <c r="L1436" t="str">
        <f>VLOOKUP(B1436,'Customers (2)'!$A$1:$F$2501,6,0)</f>
        <v>Senior</v>
      </c>
      <c r="M1436" t="str">
        <f t="shared" si="91"/>
        <v>July</v>
      </c>
      <c r="N1436" t="str">
        <f t="shared" si="92"/>
        <v>Friday</v>
      </c>
      <c r="O1436" t="str">
        <f t="shared" si="93"/>
        <v>23:34:00</v>
      </c>
      <c r="P1436">
        <f t="shared" si="94"/>
        <v>23</v>
      </c>
      <c r="Q1436" t="str">
        <f>VLOOKUP(B1436,'Analysis 1.3'!$AA$1:$AF$1454,5,FALSE)</f>
        <v>One time</v>
      </c>
      <c r="R1436" t="str">
        <f>VLOOKUP(B1436,'Analysis 1.3'!$AA$1:$AF$1454,6,FALSE)</f>
        <v>Passive</v>
      </c>
      <c r="S1436">
        <f>VLOOKUP(B1436,'Analysis 1.3'!$AA$1:$AF$1454,4,FALSE)</f>
        <v>163</v>
      </c>
    </row>
    <row r="1437" spans="1:19" x14ac:dyDescent="0.3">
      <c r="A1437">
        <v>548714</v>
      </c>
      <c r="B1437">
        <v>1156</v>
      </c>
      <c r="C1437" s="1" t="s">
        <v>103</v>
      </c>
      <c r="D1437" s="2">
        <v>45099.021527777775</v>
      </c>
      <c r="E1437" t="s">
        <v>97</v>
      </c>
      <c r="F1437" t="s">
        <v>27</v>
      </c>
      <c r="G1437">
        <v>6145</v>
      </c>
      <c r="H1437" t="str">
        <f>VLOOKUP(B1437,'Customers (2)'!$A$1:$F$2501,2,0)</f>
        <v>Norway</v>
      </c>
      <c r="I1437" t="str">
        <f>VLOOKUP(B1437,'Customers (2)'!$A$1:$F$2501,3,0)</f>
        <v>M</v>
      </c>
      <c r="J1437">
        <f>VLOOKUP(B1437,'Customers (2)'!$A$1:$F$2501,4,0)</f>
        <v>35</v>
      </c>
      <c r="K1437" t="str">
        <f>VLOOKUP(B1437,'Customers (2)'!$A$1:$F$2501,5,0)</f>
        <v>C</v>
      </c>
      <c r="L1437" t="str">
        <f>VLOOKUP(B1437,'Customers (2)'!$A$1:$F$2501,6,0)</f>
        <v>Middle</v>
      </c>
      <c r="M1437" t="str">
        <f t="shared" si="91"/>
        <v>June</v>
      </c>
      <c r="N1437" t="str">
        <f t="shared" si="92"/>
        <v>Thursday</v>
      </c>
      <c r="O1437" t="str">
        <f t="shared" si="93"/>
        <v>00:31:00</v>
      </c>
      <c r="P1437">
        <f t="shared" si="94"/>
        <v>0</v>
      </c>
      <c r="Q1437" t="str">
        <f>VLOOKUP(B1437,'Analysis 1.3'!$AA$1:$AF$1454,5,FALSE)</f>
        <v>One time</v>
      </c>
      <c r="R1437" t="str">
        <f>VLOOKUP(B1437,'Analysis 1.3'!$AA$1:$AF$1454,6,FALSE)</f>
        <v>Lost</v>
      </c>
      <c r="S1437">
        <f>VLOOKUP(B1437,'Analysis 1.3'!$AA$1:$AF$1454,4,FALSE)</f>
        <v>192.96041666666861</v>
      </c>
    </row>
    <row r="1438" spans="1:19" x14ac:dyDescent="0.3">
      <c r="A1438">
        <v>887239</v>
      </c>
      <c r="B1438">
        <v>1157</v>
      </c>
      <c r="C1438" s="1" t="s">
        <v>106</v>
      </c>
      <c r="D1438" s="3">
        <v>45101.086805555555</v>
      </c>
      <c r="E1438" t="s">
        <v>98</v>
      </c>
      <c r="F1438" t="s">
        <v>28</v>
      </c>
      <c r="G1438">
        <v>9005</v>
      </c>
      <c r="H1438" t="str">
        <f>VLOOKUP(B1438,'Customers (2)'!$A$1:$F$2501,2,0)</f>
        <v>Singapore</v>
      </c>
      <c r="I1438" t="str">
        <f>VLOOKUP(B1438,'Customers (2)'!$A$1:$F$2501,3,0)</f>
        <v>F</v>
      </c>
      <c r="J1438">
        <f>VLOOKUP(B1438,'Customers (2)'!$A$1:$F$2501,4,0)</f>
        <v>70</v>
      </c>
      <c r="K1438" t="str">
        <f>VLOOKUP(B1438,'Customers (2)'!$A$1:$F$2501,5,0)</f>
        <v>C</v>
      </c>
      <c r="L1438" t="str">
        <f>VLOOKUP(B1438,'Customers (2)'!$A$1:$F$2501,6,0)</f>
        <v>Senior</v>
      </c>
      <c r="M1438" t="str">
        <f t="shared" si="91"/>
        <v>June</v>
      </c>
      <c r="N1438" t="str">
        <f t="shared" si="92"/>
        <v>Saturday</v>
      </c>
      <c r="O1438" t="str">
        <f t="shared" si="93"/>
        <v>02:05:00</v>
      </c>
      <c r="P1438">
        <f t="shared" si="94"/>
        <v>2</v>
      </c>
      <c r="Q1438" t="str">
        <f>VLOOKUP(B1438,'Analysis 1.3'!$AA$1:$AF$1454,5,FALSE)</f>
        <v>Repeat</v>
      </c>
      <c r="R1438" t="str">
        <f>VLOOKUP(B1438,'Analysis 1.3'!$AA$1:$AF$1454,6,FALSE)</f>
        <v>Lost</v>
      </c>
      <c r="S1438">
        <f>VLOOKUP(B1438,'Analysis 1.3'!$AA$1:$AF$1454,4,FALSE)</f>
        <v>190.89513888888905</v>
      </c>
    </row>
    <row r="1439" spans="1:19" x14ac:dyDescent="0.3">
      <c r="A1439">
        <v>1487293</v>
      </c>
      <c r="B1439">
        <v>1157</v>
      </c>
      <c r="C1439" s="1" t="s">
        <v>106</v>
      </c>
      <c r="D1439" s="3">
        <v>44952.052083333336</v>
      </c>
      <c r="E1439" t="s">
        <v>191</v>
      </c>
      <c r="F1439" t="s">
        <v>8</v>
      </c>
      <c r="G1439">
        <v>2092</v>
      </c>
      <c r="H1439" t="str">
        <f>VLOOKUP(B1439,'Customers (2)'!$A$1:$F$2501,2,0)</f>
        <v>Singapore</v>
      </c>
      <c r="I1439" t="str">
        <f>VLOOKUP(B1439,'Customers (2)'!$A$1:$F$2501,3,0)</f>
        <v>F</v>
      </c>
      <c r="J1439">
        <f>VLOOKUP(B1439,'Customers (2)'!$A$1:$F$2501,4,0)</f>
        <v>70</v>
      </c>
      <c r="K1439" t="str">
        <f>VLOOKUP(B1439,'Customers (2)'!$A$1:$F$2501,5,0)</f>
        <v>C</v>
      </c>
      <c r="L1439" t="str">
        <f>VLOOKUP(B1439,'Customers (2)'!$A$1:$F$2501,6,0)</f>
        <v>Senior</v>
      </c>
      <c r="M1439" t="str">
        <f t="shared" si="91"/>
        <v>January</v>
      </c>
      <c r="N1439" t="str">
        <f t="shared" si="92"/>
        <v>Thursday</v>
      </c>
      <c r="O1439" t="str">
        <f t="shared" si="93"/>
        <v>01:15:00</v>
      </c>
      <c r="P1439">
        <f t="shared" si="94"/>
        <v>1</v>
      </c>
      <c r="Q1439" t="str">
        <f>VLOOKUP(B1439,'Analysis 1.3'!$AA$1:$AF$1454,5,FALSE)</f>
        <v>Repeat</v>
      </c>
      <c r="R1439" t="str">
        <f>VLOOKUP(B1439,'Analysis 1.3'!$AA$1:$AF$1454,6,FALSE)</f>
        <v>Lost</v>
      </c>
      <c r="S1439">
        <f>VLOOKUP(B1439,'Analysis 1.3'!$AA$1:$AF$1454,4,FALSE)</f>
        <v>190.89513888888905</v>
      </c>
    </row>
    <row r="1440" spans="1:19" x14ac:dyDescent="0.3">
      <c r="A1440">
        <v>1489446</v>
      </c>
      <c r="B1440">
        <v>1158</v>
      </c>
      <c r="C1440" s="1" t="s">
        <v>103</v>
      </c>
      <c r="D1440" s="3">
        <v>45225.083333333336</v>
      </c>
      <c r="E1440" t="s">
        <v>98</v>
      </c>
      <c r="F1440" t="s">
        <v>13</v>
      </c>
      <c r="G1440">
        <v>4889</v>
      </c>
      <c r="H1440" t="str">
        <f>VLOOKUP(B1440,'Customers (2)'!$A$1:$F$2501,2,0)</f>
        <v>Norway</v>
      </c>
      <c r="I1440" t="str">
        <f>VLOOKUP(B1440,'Customers (2)'!$A$1:$F$2501,3,0)</f>
        <v>M</v>
      </c>
      <c r="J1440">
        <f>VLOOKUP(B1440,'Customers (2)'!$A$1:$F$2501,4,0)</f>
        <v>59</v>
      </c>
      <c r="K1440" t="str">
        <f>VLOOKUP(B1440,'Customers (2)'!$A$1:$F$2501,5,0)</f>
        <v>C</v>
      </c>
      <c r="L1440" t="str">
        <f>VLOOKUP(B1440,'Customers (2)'!$A$1:$F$2501,6,0)</f>
        <v>Middle</v>
      </c>
      <c r="M1440" t="str">
        <f t="shared" si="91"/>
        <v>October</v>
      </c>
      <c r="N1440" t="str">
        <f t="shared" si="92"/>
        <v>Thursday</v>
      </c>
      <c r="O1440" t="str">
        <f t="shared" si="93"/>
        <v>02:00:00</v>
      </c>
      <c r="P1440">
        <f t="shared" si="94"/>
        <v>2</v>
      </c>
      <c r="Q1440" t="str">
        <f>VLOOKUP(B1440,'Analysis 1.3'!$AA$1:$AF$1454,5,FALSE)</f>
        <v>One time</v>
      </c>
      <c r="R1440" t="str">
        <f>VLOOKUP(B1440,'Analysis 1.3'!$AA$1:$AF$1454,6,FALSE)</f>
        <v>Recent</v>
      </c>
      <c r="S1440">
        <f>VLOOKUP(B1440,'Analysis 1.3'!$AA$1:$AF$1454,4,FALSE)</f>
        <v>66.898611111108039</v>
      </c>
    </row>
    <row r="1441" spans="1:19" x14ac:dyDescent="0.3">
      <c r="A1441">
        <v>812558</v>
      </c>
      <c r="B1441">
        <v>1160</v>
      </c>
      <c r="C1441" s="1" t="s">
        <v>101</v>
      </c>
      <c r="D1441" s="3">
        <v>45100.043749999997</v>
      </c>
      <c r="E1441" t="s">
        <v>97</v>
      </c>
      <c r="F1441" t="s">
        <v>20</v>
      </c>
      <c r="G1441">
        <v>4185</v>
      </c>
      <c r="H1441" t="str">
        <f>VLOOKUP(B1441,'Customers (2)'!$A$1:$F$2501,2,0)</f>
        <v>Australia</v>
      </c>
      <c r="I1441" t="str">
        <f>VLOOKUP(B1441,'Customers (2)'!$A$1:$F$2501,3,0)</f>
        <v>M</v>
      </c>
      <c r="J1441">
        <f>VLOOKUP(B1441,'Customers (2)'!$A$1:$F$2501,4,0)</f>
        <v>58</v>
      </c>
      <c r="K1441" t="str">
        <f>VLOOKUP(B1441,'Customers (2)'!$A$1:$F$2501,5,0)</f>
        <v>C</v>
      </c>
      <c r="L1441" t="str">
        <f>VLOOKUP(B1441,'Customers (2)'!$A$1:$F$2501,6,0)</f>
        <v>Middle</v>
      </c>
      <c r="M1441" t="str">
        <f t="shared" si="91"/>
        <v>June</v>
      </c>
      <c r="N1441" t="str">
        <f t="shared" si="92"/>
        <v>Friday</v>
      </c>
      <c r="O1441" t="str">
        <f t="shared" si="93"/>
        <v>01:03:00</v>
      </c>
      <c r="P1441">
        <f t="shared" si="94"/>
        <v>1</v>
      </c>
      <c r="Q1441" t="str">
        <f>VLOOKUP(B1441,'Analysis 1.3'!$AA$1:$AF$1454,5,FALSE)</f>
        <v>One time</v>
      </c>
      <c r="R1441" t="str">
        <f>VLOOKUP(B1441,'Analysis 1.3'!$AA$1:$AF$1454,6,FALSE)</f>
        <v>Lost</v>
      </c>
      <c r="S1441">
        <f>VLOOKUP(B1441,'Analysis 1.3'!$AA$1:$AF$1454,4,FALSE)</f>
        <v>191.93819444444671</v>
      </c>
    </row>
    <row r="1442" spans="1:19" x14ac:dyDescent="0.3">
      <c r="A1442">
        <v>1223016</v>
      </c>
      <c r="B1442">
        <v>1161</v>
      </c>
      <c r="C1442" s="1" t="s">
        <v>105</v>
      </c>
      <c r="D1442" s="3">
        <v>45180.986805555556</v>
      </c>
      <c r="E1442" t="s">
        <v>191</v>
      </c>
      <c r="F1442" t="s">
        <v>41</v>
      </c>
      <c r="G1442">
        <v>4739</v>
      </c>
      <c r="H1442" t="str">
        <f>VLOOKUP(B1442,'Customers (2)'!$A$1:$F$2501,2,0)</f>
        <v>Spain</v>
      </c>
      <c r="I1442" t="str">
        <f>VLOOKUP(B1442,'Customers (2)'!$A$1:$F$2501,3,0)</f>
        <v>F</v>
      </c>
      <c r="J1442">
        <f>VLOOKUP(B1442,'Customers (2)'!$A$1:$F$2501,4,0)</f>
        <v>36</v>
      </c>
      <c r="K1442" t="str">
        <f>VLOOKUP(B1442,'Customers (2)'!$A$1:$F$2501,5,0)</f>
        <v>C</v>
      </c>
      <c r="L1442" t="str">
        <f>VLOOKUP(B1442,'Customers (2)'!$A$1:$F$2501,6,0)</f>
        <v>Middle</v>
      </c>
      <c r="M1442" t="str">
        <f t="shared" si="91"/>
        <v>September</v>
      </c>
      <c r="N1442" t="str">
        <f t="shared" si="92"/>
        <v>Monday</v>
      </c>
      <c r="O1442" t="str">
        <f t="shared" si="93"/>
        <v>23:41:00</v>
      </c>
      <c r="P1442">
        <f t="shared" si="94"/>
        <v>23</v>
      </c>
      <c r="Q1442" t="str">
        <f>VLOOKUP(B1442,'Analysis 1.3'!$AA$1:$AF$1454,5,FALSE)</f>
        <v>One time</v>
      </c>
      <c r="R1442" t="str">
        <f>VLOOKUP(B1442,'Analysis 1.3'!$AA$1:$AF$1454,6,FALSE)</f>
        <v>Passive</v>
      </c>
      <c r="S1442">
        <f>VLOOKUP(B1442,'Analysis 1.3'!$AA$1:$AF$1454,4,FALSE)</f>
        <v>110.9951388888876</v>
      </c>
    </row>
    <row r="1443" spans="1:19" x14ac:dyDescent="0.3">
      <c r="A1443">
        <v>779276</v>
      </c>
      <c r="B1443">
        <v>1162</v>
      </c>
      <c r="C1443" s="1" t="s">
        <v>99</v>
      </c>
      <c r="D1443" s="3">
        <v>45087.997916666667</v>
      </c>
      <c r="E1443" t="s">
        <v>98</v>
      </c>
      <c r="F1443" t="s">
        <v>44</v>
      </c>
      <c r="G1443">
        <v>4738</v>
      </c>
      <c r="H1443" t="str">
        <f>VLOOKUP(B1443,'Customers (2)'!$A$1:$F$2501,2,0)</f>
        <v>USA</v>
      </c>
      <c r="I1443" t="str">
        <f>VLOOKUP(B1443,'Customers (2)'!$A$1:$F$2501,3,0)</f>
        <v>F</v>
      </c>
      <c r="J1443">
        <f>VLOOKUP(B1443,'Customers (2)'!$A$1:$F$2501,4,0)</f>
        <v>87</v>
      </c>
      <c r="K1443" t="str">
        <f>VLOOKUP(B1443,'Customers (2)'!$A$1:$F$2501,5,0)</f>
        <v>C</v>
      </c>
      <c r="L1443" t="str">
        <f>VLOOKUP(B1443,'Customers (2)'!$A$1:$F$2501,6,0)</f>
        <v>Senior</v>
      </c>
      <c r="M1443" t="str">
        <f t="shared" si="91"/>
        <v>June</v>
      </c>
      <c r="N1443" t="str">
        <f t="shared" si="92"/>
        <v>Saturday</v>
      </c>
      <c r="O1443" t="str">
        <f t="shared" si="93"/>
        <v>23:57:00</v>
      </c>
      <c r="P1443">
        <f t="shared" si="94"/>
        <v>23</v>
      </c>
      <c r="Q1443" t="str">
        <f>VLOOKUP(B1443,'Analysis 1.3'!$AA$1:$AF$1454,5,FALSE)</f>
        <v>Repeat</v>
      </c>
      <c r="R1443" t="str">
        <f>VLOOKUP(B1443,'Analysis 1.3'!$AA$1:$AF$1454,6,FALSE)</f>
        <v>Recent</v>
      </c>
      <c r="S1443">
        <f>VLOOKUP(B1443,'Analysis 1.3'!$AA$1:$AF$1454,4,FALSE)</f>
        <v>27.954861111109494</v>
      </c>
    </row>
    <row r="1444" spans="1:19" x14ac:dyDescent="0.3">
      <c r="A1444">
        <v>1076764</v>
      </c>
      <c r="B1444">
        <v>1162</v>
      </c>
      <c r="C1444" s="1" t="s">
        <v>99</v>
      </c>
      <c r="D1444" s="3">
        <v>45264.027083333334</v>
      </c>
      <c r="E1444" t="s">
        <v>98</v>
      </c>
      <c r="F1444" t="s">
        <v>87</v>
      </c>
      <c r="G1444">
        <v>1938</v>
      </c>
      <c r="H1444" t="str">
        <f>VLOOKUP(B1444,'Customers (2)'!$A$1:$F$2501,2,0)</f>
        <v>USA</v>
      </c>
      <c r="I1444" t="str">
        <f>VLOOKUP(B1444,'Customers (2)'!$A$1:$F$2501,3,0)</f>
        <v>F</v>
      </c>
      <c r="J1444">
        <f>VLOOKUP(B1444,'Customers (2)'!$A$1:$F$2501,4,0)</f>
        <v>87</v>
      </c>
      <c r="K1444" t="str">
        <f>VLOOKUP(B1444,'Customers (2)'!$A$1:$F$2501,5,0)</f>
        <v>C</v>
      </c>
      <c r="L1444" t="str">
        <f>VLOOKUP(B1444,'Customers (2)'!$A$1:$F$2501,6,0)</f>
        <v>Senior</v>
      </c>
      <c r="M1444" t="str">
        <f t="shared" si="91"/>
        <v>December</v>
      </c>
      <c r="N1444" t="str">
        <f t="shared" si="92"/>
        <v>Monday</v>
      </c>
      <c r="O1444" t="str">
        <f t="shared" si="93"/>
        <v>00:39:00</v>
      </c>
      <c r="P1444">
        <f t="shared" si="94"/>
        <v>0</v>
      </c>
      <c r="Q1444" t="str">
        <f>VLOOKUP(B1444,'Analysis 1.3'!$AA$1:$AF$1454,5,FALSE)</f>
        <v>Repeat</v>
      </c>
      <c r="R1444" t="str">
        <f>VLOOKUP(B1444,'Analysis 1.3'!$AA$1:$AF$1454,6,FALSE)</f>
        <v>Recent</v>
      </c>
      <c r="S1444">
        <f>VLOOKUP(B1444,'Analysis 1.3'!$AA$1:$AF$1454,4,FALSE)</f>
        <v>27.954861111109494</v>
      </c>
    </row>
    <row r="1445" spans="1:19" x14ac:dyDescent="0.3">
      <c r="A1445">
        <v>1513980</v>
      </c>
      <c r="B1445">
        <v>1164</v>
      </c>
      <c r="C1445" s="1" t="s">
        <v>99</v>
      </c>
      <c r="D1445" s="3">
        <v>44971.987500000003</v>
      </c>
      <c r="E1445" t="s">
        <v>98</v>
      </c>
      <c r="F1445" t="s">
        <v>27</v>
      </c>
      <c r="G1445">
        <v>5236</v>
      </c>
      <c r="H1445" t="str">
        <f>VLOOKUP(B1445,'Customers (2)'!$A$1:$F$2501,2,0)</f>
        <v>USA</v>
      </c>
      <c r="I1445" t="str">
        <f>VLOOKUP(B1445,'Customers (2)'!$A$1:$F$2501,3,0)</f>
        <v>M</v>
      </c>
      <c r="J1445">
        <f>VLOOKUP(B1445,'Customers (2)'!$A$1:$F$2501,4,0)</f>
        <v>63</v>
      </c>
      <c r="K1445" t="str">
        <f>VLOOKUP(B1445,'Customers (2)'!$A$1:$F$2501,5,0)</f>
        <v>C</v>
      </c>
      <c r="L1445" t="str">
        <f>VLOOKUP(B1445,'Customers (2)'!$A$1:$F$2501,6,0)</f>
        <v>Senior</v>
      </c>
      <c r="M1445" t="str">
        <f t="shared" si="91"/>
        <v>February</v>
      </c>
      <c r="N1445" t="str">
        <f t="shared" si="92"/>
        <v>Tuesday</v>
      </c>
      <c r="O1445" t="str">
        <f t="shared" si="93"/>
        <v>23:42:00</v>
      </c>
      <c r="P1445">
        <f t="shared" si="94"/>
        <v>23</v>
      </c>
      <c r="Q1445" t="str">
        <f>VLOOKUP(B1445,'Analysis 1.3'!$AA$1:$AF$1454,5,FALSE)</f>
        <v>One time</v>
      </c>
      <c r="R1445" t="str">
        <f>VLOOKUP(B1445,'Analysis 1.3'!$AA$1:$AF$1454,6,FALSE)</f>
        <v>Lost</v>
      </c>
      <c r="S1445">
        <f>VLOOKUP(B1445,'Analysis 1.3'!$AA$1:$AF$1454,4,FALSE)</f>
        <v>319.99444444444089</v>
      </c>
    </row>
    <row r="1446" spans="1:19" x14ac:dyDescent="0.3">
      <c r="A1446">
        <v>383194</v>
      </c>
      <c r="B1446">
        <v>1167</v>
      </c>
      <c r="C1446" s="1" t="s">
        <v>99</v>
      </c>
      <c r="D1446" s="2">
        <v>45075.946527777778</v>
      </c>
      <c r="E1446" t="s">
        <v>191</v>
      </c>
      <c r="F1446" t="s">
        <v>17</v>
      </c>
      <c r="G1446">
        <v>6812</v>
      </c>
      <c r="H1446" t="str">
        <f>VLOOKUP(B1446,'Customers (2)'!$A$1:$F$2501,2,0)</f>
        <v>USA</v>
      </c>
      <c r="I1446" t="str">
        <f>VLOOKUP(B1446,'Customers (2)'!$A$1:$F$2501,3,0)</f>
        <v>M</v>
      </c>
      <c r="J1446">
        <f>VLOOKUP(B1446,'Customers (2)'!$A$1:$F$2501,4,0)</f>
        <v>78</v>
      </c>
      <c r="K1446" t="str">
        <f>VLOOKUP(B1446,'Customers (2)'!$A$1:$F$2501,5,0)</f>
        <v>C</v>
      </c>
      <c r="L1446" t="str">
        <f>VLOOKUP(B1446,'Customers (2)'!$A$1:$F$2501,6,0)</f>
        <v>Senior</v>
      </c>
      <c r="M1446" t="str">
        <f t="shared" si="91"/>
        <v>May</v>
      </c>
      <c r="N1446" t="str">
        <f t="shared" si="92"/>
        <v>Monday</v>
      </c>
      <c r="O1446" t="str">
        <f t="shared" si="93"/>
        <v>22:43:00</v>
      </c>
      <c r="P1446">
        <f t="shared" si="94"/>
        <v>22</v>
      </c>
      <c r="Q1446" t="str">
        <f>VLOOKUP(B1446,'Analysis 1.3'!$AA$1:$AF$1454,5,FALSE)</f>
        <v>Repeat</v>
      </c>
      <c r="R1446" t="str">
        <f>VLOOKUP(B1446,'Analysis 1.3'!$AA$1:$AF$1454,6,FALSE)</f>
        <v>Lost</v>
      </c>
      <c r="S1446">
        <f>VLOOKUP(B1446,'Analysis 1.3'!$AA$1:$AF$1454,4,FALSE)</f>
        <v>216.0354166666657</v>
      </c>
    </row>
    <row r="1447" spans="1:19" x14ac:dyDescent="0.3">
      <c r="A1447">
        <v>1612028</v>
      </c>
      <c r="B1447">
        <v>1167</v>
      </c>
      <c r="C1447" s="1" t="s">
        <v>99</v>
      </c>
      <c r="D1447" s="3">
        <v>44944.998611111114</v>
      </c>
      <c r="E1447" t="s">
        <v>191</v>
      </c>
      <c r="F1447" t="s">
        <v>51</v>
      </c>
      <c r="G1447">
        <v>9324</v>
      </c>
      <c r="H1447" t="str">
        <f>VLOOKUP(B1447,'Customers (2)'!$A$1:$F$2501,2,0)</f>
        <v>USA</v>
      </c>
      <c r="I1447" t="str">
        <f>VLOOKUP(B1447,'Customers (2)'!$A$1:$F$2501,3,0)</f>
        <v>M</v>
      </c>
      <c r="J1447">
        <f>VLOOKUP(B1447,'Customers (2)'!$A$1:$F$2501,4,0)</f>
        <v>78</v>
      </c>
      <c r="K1447" t="str">
        <f>VLOOKUP(B1447,'Customers (2)'!$A$1:$F$2501,5,0)</f>
        <v>C</v>
      </c>
      <c r="L1447" t="str">
        <f>VLOOKUP(B1447,'Customers (2)'!$A$1:$F$2501,6,0)</f>
        <v>Senior</v>
      </c>
      <c r="M1447" t="str">
        <f t="shared" si="91"/>
        <v>January</v>
      </c>
      <c r="N1447" t="str">
        <f t="shared" si="92"/>
        <v>Wednesday</v>
      </c>
      <c r="O1447" t="str">
        <f t="shared" si="93"/>
        <v>23:58:00</v>
      </c>
      <c r="P1447">
        <f t="shared" si="94"/>
        <v>23</v>
      </c>
      <c r="Q1447" t="str">
        <f>VLOOKUP(B1447,'Analysis 1.3'!$AA$1:$AF$1454,5,FALSE)</f>
        <v>Repeat</v>
      </c>
      <c r="R1447" t="str">
        <f>VLOOKUP(B1447,'Analysis 1.3'!$AA$1:$AF$1454,6,FALSE)</f>
        <v>Lost</v>
      </c>
      <c r="S1447">
        <f>VLOOKUP(B1447,'Analysis 1.3'!$AA$1:$AF$1454,4,FALSE)</f>
        <v>216.0354166666657</v>
      </c>
    </row>
    <row r="1448" spans="1:19" x14ac:dyDescent="0.3">
      <c r="A1448">
        <v>98453</v>
      </c>
      <c r="B1448">
        <v>1169</v>
      </c>
      <c r="C1448" s="1" t="s">
        <v>100</v>
      </c>
      <c r="D1448" s="2">
        <v>45045.006944444445</v>
      </c>
      <c r="E1448" t="s">
        <v>191</v>
      </c>
      <c r="F1448" t="s">
        <v>24</v>
      </c>
      <c r="G1448">
        <v>2261</v>
      </c>
      <c r="H1448" t="str">
        <f>VLOOKUP(B1448,'Customers (2)'!$A$1:$F$2501,2,0)</f>
        <v>France</v>
      </c>
      <c r="I1448" t="str">
        <f>VLOOKUP(B1448,'Customers (2)'!$A$1:$F$2501,3,0)</f>
        <v>M</v>
      </c>
      <c r="J1448">
        <f>VLOOKUP(B1448,'Customers (2)'!$A$1:$F$2501,4,0)</f>
        <v>26</v>
      </c>
      <c r="K1448" t="str">
        <f>VLOOKUP(B1448,'Customers (2)'!$A$1:$F$2501,5,0)</f>
        <v>C</v>
      </c>
      <c r="L1448" t="str">
        <f>VLOOKUP(B1448,'Customers (2)'!$A$1:$F$2501,6,0)</f>
        <v>Young</v>
      </c>
      <c r="M1448" t="str">
        <f t="shared" si="91"/>
        <v>April</v>
      </c>
      <c r="N1448" t="str">
        <f t="shared" si="92"/>
        <v>Saturday</v>
      </c>
      <c r="O1448" t="str">
        <f t="shared" si="93"/>
        <v>00:10:00</v>
      </c>
      <c r="P1448">
        <f t="shared" si="94"/>
        <v>0</v>
      </c>
      <c r="Q1448" t="str">
        <f>VLOOKUP(B1448,'Analysis 1.3'!$AA$1:$AF$1454,5,FALSE)</f>
        <v>Repeat</v>
      </c>
      <c r="R1448" t="str">
        <f>VLOOKUP(B1448,'Analysis 1.3'!$AA$1:$AF$1454,6,FALSE)</f>
        <v>Lost</v>
      </c>
      <c r="S1448">
        <f>VLOOKUP(B1448,'Analysis 1.3'!$AA$1:$AF$1454,4,FALSE)</f>
        <v>246.97499999999854</v>
      </c>
    </row>
    <row r="1449" spans="1:19" x14ac:dyDescent="0.3">
      <c r="A1449">
        <v>364332</v>
      </c>
      <c r="B1449">
        <v>1169</v>
      </c>
      <c r="C1449" s="1" t="s">
        <v>100</v>
      </c>
      <c r="D1449" s="2">
        <v>44981.041666666664</v>
      </c>
      <c r="E1449" t="s">
        <v>96</v>
      </c>
      <c r="F1449" t="s">
        <v>86</v>
      </c>
      <c r="G1449">
        <v>6539</v>
      </c>
      <c r="H1449" t="str">
        <f>VLOOKUP(B1449,'Customers (2)'!$A$1:$F$2501,2,0)</f>
        <v>France</v>
      </c>
      <c r="I1449" t="str">
        <f>VLOOKUP(B1449,'Customers (2)'!$A$1:$F$2501,3,0)</f>
        <v>M</v>
      </c>
      <c r="J1449">
        <f>VLOOKUP(B1449,'Customers (2)'!$A$1:$F$2501,4,0)</f>
        <v>26</v>
      </c>
      <c r="K1449" t="str">
        <f>VLOOKUP(B1449,'Customers (2)'!$A$1:$F$2501,5,0)</f>
        <v>C</v>
      </c>
      <c r="L1449" t="str">
        <f>VLOOKUP(B1449,'Customers (2)'!$A$1:$F$2501,6,0)</f>
        <v>Young</v>
      </c>
      <c r="M1449" t="str">
        <f t="shared" si="91"/>
        <v>February</v>
      </c>
      <c r="N1449" t="str">
        <f t="shared" si="92"/>
        <v>Friday</v>
      </c>
      <c r="O1449" t="str">
        <f t="shared" si="93"/>
        <v>01:00:00</v>
      </c>
      <c r="P1449">
        <f t="shared" si="94"/>
        <v>1</v>
      </c>
      <c r="Q1449" t="str">
        <f>VLOOKUP(B1449,'Analysis 1.3'!$AA$1:$AF$1454,5,FALSE)</f>
        <v>Repeat</v>
      </c>
      <c r="R1449" t="str">
        <f>VLOOKUP(B1449,'Analysis 1.3'!$AA$1:$AF$1454,6,FALSE)</f>
        <v>Lost</v>
      </c>
      <c r="S1449">
        <f>VLOOKUP(B1449,'Analysis 1.3'!$AA$1:$AF$1454,4,FALSE)</f>
        <v>246.97499999999854</v>
      </c>
    </row>
    <row r="1450" spans="1:19" x14ac:dyDescent="0.3">
      <c r="A1450">
        <v>370729</v>
      </c>
      <c r="B1450">
        <v>1170</v>
      </c>
      <c r="C1450" s="1" t="s">
        <v>109</v>
      </c>
      <c r="D1450" s="2">
        <v>44982.083333333336</v>
      </c>
      <c r="E1450" t="s">
        <v>97</v>
      </c>
      <c r="F1450" t="s">
        <v>42</v>
      </c>
      <c r="G1450">
        <v>2725</v>
      </c>
      <c r="H1450" t="str">
        <f>VLOOKUP(B1450,'Customers (2)'!$A$1:$F$2501,2,0)</f>
        <v>Germany</v>
      </c>
      <c r="I1450" t="str">
        <f>VLOOKUP(B1450,'Customers (2)'!$A$1:$F$2501,3,0)</f>
        <v>F</v>
      </c>
      <c r="J1450">
        <f>VLOOKUP(B1450,'Customers (2)'!$A$1:$F$2501,4,0)</f>
        <v>65</v>
      </c>
      <c r="K1450" t="str">
        <f>VLOOKUP(B1450,'Customers (2)'!$A$1:$F$2501,5,0)</f>
        <v>C</v>
      </c>
      <c r="L1450" t="str">
        <f>VLOOKUP(B1450,'Customers (2)'!$A$1:$F$2501,6,0)</f>
        <v>Senior</v>
      </c>
      <c r="M1450" t="str">
        <f t="shared" si="91"/>
        <v>February</v>
      </c>
      <c r="N1450" t="str">
        <f t="shared" si="92"/>
        <v>Saturday</v>
      </c>
      <c r="O1450" t="str">
        <f t="shared" si="93"/>
        <v>02:00:00</v>
      </c>
      <c r="P1450">
        <f t="shared" si="94"/>
        <v>2</v>
      </c>
      <c r="Q1450" t="str">
        <f>VLOOKUP(B1450,'Analysis 1.3'!$AA$1:$AF$1454,5,FALSE)</f>
        <v>Repeat</v>
      </c>
      <c r="R1450" t="str">
        <f>VLOOKUP(B1450,'Analysis 1.3'!$AA$1:$AF$1454,6,FALSE)</f>
        <v>Passive</v>
      </c>
      <c r="S1450">
        <f>VLOOKUP(B1450,'Analysis 1.3'!$AA$1:$AF$1454,4,FALSE)</f>
        <v>121.90555555555329</v>
      </c>
    </row>
    <row r="1451" spans="1:19" x14ac:dyDescent="0.3">
      <c r="A1451">
        <v>588329</v>
      </c>
      <c r="B1451">
        <v>1170</v>
      </c>
      <c r="C1451" s="1" t="s">
        <v>109</v>
      </c>
      <c r="D1451" s="2">
        <v>45170.076388888891</v>
      </c>
      <c r="E1451" t="s">
        <v>96</v>
      </c>
      <c r="F1451" t="s">
        <v>73</v>
      </c>
      <c r="G1451">
        <v>987</v>
      </c>
      <c r="H1451" t="str">
        <f>VLOOKUP(B1451,'Customers (2)'!$A$1:$F$2501,2,0)</f>
        <v>Germany</v>
      </c>
      <c r="I1451" t="str">
        <f>VLOOKUP(B1451,'Customers (2)'!$A$1:$F$2501,3,0)</f>
        <v>F</v>
      </c>
      <c r="J1451">
        <f>VLOOKUP(B1451,'Customers (2)'!$A$1:$F$2501,4,0)</f>
        <v>65</v>
      </c>
      <c r="K1451" t="str">
        <f>VLOOKUP(B1451,'Customers (2)'!$A$1:$F$2501,5,0)</f>
        <v>C</v>
      </c>
      <c r="L1451" t="str">
        <f>VLOOKUP(B1451,'Customers (2)'!$A$1:$F$2501,6,0)</f>
        <v>Senior</v>
      </c>
      <c r="M1451" t="str">
        <f t="shared" si="91"/>
        <v>September</v>
      </c>
      <c r="N1451" t="str">
        <f t="shared" si="92"/>
        <v>Friday</v>
      </c>
      <c r="O1451" t="str">
        <f t="shared" si="93"/>
        <v>01:50:00</v>
      </c>
      <c r="P1451">
        <f t="shared" si="94"/>
        <v>1</v>
      </c>
      <c r="Q1451" t="str">
        <f>VLOOKUP(B1451,'Analysis 1.3'!$AA$1:$AF$1454,5,FALSE)</f>
        <v>Repeat</v>
      </c>
      <c r="R1451" t="str">
        <f>VLOOKUP(B1451,'Analysis 1.3'!$AA$1:$AF$1454,6,FALSE)</f>
        <v>Passive</v>
      </c>
      <c r="S1451">
        <f>VLOOKUP(B1451,'Analysis 1.3'!$AA$1:$AF$1454,4,FALSE)</f>
        <v>121.90555555555329</v>
      </c>
    </row>
    <row r="1452" spans="1:19" x14ac:dyDescent="0.3">
      <c r="A1452">
        <v>973367</v>
      </c>
      <c r="B1452">
        <v>1170</v>
      </c>
      <c r="C1452" s="1" t="s">
        <v>109</v>
      </c>
      <c r="D1452" s="3">
        <v>45170.052777777775</v>
      </c>
      <c r="E1452" t="s">
        <v>97</v>
      </c>
      <c r="F1452" t="s">
        <v>18</v>
      </c>
      <c r="G1452">
        <v>8512</v>
      </c>
      <c r="H1452" t="str">
        <f>VLOOKUP(B1452,'Customers (2)'!$A$1:$F$2501,2,0)</f>
        <v>Germany</v>
      </c>
      <c r="I1452" t="str">
        <f>VLOOKUP(B1452,'Customers (2)'!$A$1:$F$2501,3,0)</f>
        <v>F</v>
      </c>
      <c r="J1452">
        <f>VLOOKUP(B1452,'Customers (2)'!$A$1:$F$2501,4,0)</f>
        <v>65</v>
      </c>
      <c r="K1452" t="str">
        <f>VLOOKUP(B1452,'Customers (2)'!$A$1:$F$2501,5,0)</f>
        <v>C</v>
      </c>
      <c r="L1452" t="str">
        <f>VLOOKUP(B1452,'Customers (2)'!$A$1:$F$2501,6,0)</f>
        <v>Senior</v>
      </c>
      <c r="M1452" t="str">
        <f t="shared" si="91"/>
        <v>September</v>
      </c>
      <c r="N1452" t="str">
        <f t="shared" si="92"/>
        <v>Friday</v>
      </c>
      <c r="O1452" t="str">
        <f t="shared" si="93"/>
        <v>01:16:00</v>
      </c>
      <c r="P1452">
        <f t="shared" si="94"/>
        <v>1</v>
      </c>
      <c r="Q1452" t="str">
        <f>VLOOKUP(B1452,'Analysis 1.3'!$AA$1:$AF$1454,5,FALSE)</f>
        <v>Repeat</v>
      </c>
      <c r="R1452" t="str">
        <f>VLOOKUP(B1452,'Analysis 1.3'!$AA$1:$AF$1454,6,FALSE)</f>
        <v>Passive</v>
      </c>
      <c r="S1452">
        <f>VLOOKUP(B1452,'Analysis 1.3'!$AA$1:$AF$1454,4,FALSE)</f>
        <v>121.90555555555329</v>
      </c>
    </row>
    <row r="1453" spans="1:19" x14ac:dyDescent="0.3">
      <c r="A1453">
        <v>1335084</v>
      </c>
      <c r="B1453">
        <v>1170</v>
      </c>
      <c r="C1453" s="1" t="s">
        <v>109</v>
      </c>
      <c r="D1453" s="3">
        <v>45128.025694444441</v>
      </c>
      <c r="E1453" t="s">
        <v>191</v>
      </c>
      <c r="F1453" t="s">
        <v>64</v>
      </c>
      <c r="G1453">
        <v>5783</v>
      </c>
      <c r="H1453" t="str">
        <f>VLOOKUP(B1453,'Customers (2)'!$A$1:$F$2501,2,0)</f>
        <v>Germany</v>
      </c>
      <c r="I1453" t="str">
        <f>VLOOKUP(B1453,'Customers (2)'!$A$1:$F$2501,3,0)</f>
        <v>F</v>
      </c>
      <c r="J1453">
        <f>VLOOKUP(B1453,'Customers (2)'!$A$1:$F$2501,4,0)</f>
        <v>65</v>
      </c>
      <c r="K1453" t="str">
        <f>VLOOKUP(B1453,'Customers (2)'!$A$1:$F$2501,5,0)</f>
        <v>C</v>
      </c>
      <c r="L1453" t="str">
        <f>VLOOKUP(B1453,'Customers (2)'!$A$1:$F$2501,6,0)</f>
        <v>Senior</v>
      </c>
      <c r="M1453" t="str">
        <f t="shared" si="91"/>
        <v>July</v>
      </c>
      <c r="N1453" t="str">
        <f t="shared" si="92"/>
        <v>Friday</v>
      </c>
      <c r="O1453" t="str">
        <f t="shared" si="93"/>
        <v>00:37:00</v>
      </c>
      <c r="P1453">
        <f t="shared" si="94"/>
        <v>0</v>
      </c>
      <c r="Q1453" t="str">
        <f>VLOOKUP(B1453,'Analysis 1.3'!$AA$1:$AF$1454,5,FALSE)</f>
        <v>Repeat</v>
      </c>
      <c r="R1453" t="str">
        <f>VLOOKUP(B1453,'Analysis 1.3'!$AA$1:$AF$1454,6,FALSE)</f>
        <v>Passive</v>
      </c>
      <c r="S1453">
        <f>VLOOKUP(B1453,'Analysis 1.3'!$AA$1:$AF$1454,4,FALSE)</f>
        <v>121.90555555555329</v>
      </c>
    </row>
    <row r="1454" spans="1:19" x14ac:dyDescent="0.3">
      <c r="A1454">
        <v>1203146</v>
      </c>
      <c r="B1454">
        <v>1172</v>
      </c>
      <c r="C1454" s="1" t="s">
        <v>101</v>
      </c>
      <c r="D1454" s="3">
        <v>45239.021527777775</v>
      </c>
      <c r="E1454" t="s">
        <v>97</v>
      </c>
      <c r="F1454" t="s">
        <v>27</v>
      </c>
      <c r="G1454">
        <v>6152</v>
      </c>
      <c r="H1454" t="str">
        <f>VLOOKUP(B1454,'Customers (2)'!$A$1:$F$2501,2,0)</f>
        <v>Australia</v>
      </c>
      <c r="I1454" t="str">
        <f>VLOOKUP(B1454,'Customers (2)'!$A$1:$F$2501,3,0)</f>
        <v>F</v>
      </c>
      <c r="J1454">
        <f>VLOOKUP(B1454,'Customers (2)'!$A$1:$F$2501,4,0)</f>
        <v>23</v>
      </c>
      <c r="K1454" t="str">
        <f>VLOOKUP(B1454,'Customers (2)'!$A$1:$F$2501,5,0)</f>
        <v>C</v>
      </c>
      <c r="L1454" t="str">
        <f>VLOOKUP(B1454,'Customers (2)'!$A$1:$F$2501,6,0)</f>
        <v>Young</v>
      </c>
      <c r="M1454" t="str">
        <f t="shared" si="91"/>
        <v>November</v>
      </c>
      <c r="N1454" t="str">
        <f t="shared" si="92"/>
        <v>Thursday</v>
      </c>
      <c r="O1454" t="str">
        <f t="shared" si="93"/>
        <v>00:31:00</v>
      </c>
      <c r="P1454">
        <f t="shared" si="94"/>
        <v>0</v>
      </c>
      <c r="Q1454" t="str">
        <f>VLOOKUP(B1454,'Analysis 1.3'!$AA$1:$AF$1454,5,FALSE)</f>
        <v>One time</v>
      </c>
      <c r="R1454" t="str">
        <f>VLOOKUP(B1454,'Analysis 1.3'!$AA$1:$AF$1454,6,FALSE)</f>
        <v>Recent</v>
      </c>
      <c r="S1454">
        <f>VLOOKUP(B1454,'Analysis 1.3'!$AA$1:$AF$1454,4,FALSE)</f>
        <v>52.960416666668607</v>
      </c>
    </row>
    <row r="1455" spans="1:19" x14ac:dyDescent="0.3">
      <c r="A1455">
        <v>448776</v>
      </c>
      <c r="B1455">
        <v>1173</v>
      </c>
      <c r="C1455" s="1" t="s">
        <v>99</v>
      </c>
      <c r="D1455" s="2">
        <v>45273.004861111112</v>
      </c>
      <c r="E1455" t="s">
        <v>191</v>
      </c>
      <c r="F1455" t="s">
        <v>26</v>
      </c>
      <c r="G1455">
        <v>4703</v>
      </c>
      <c r="H1455" t="str">
        <f>VLOOKUP(B1455,'Customers (2)'!$A$1:$F$2501,2,0)</f>
        <v>USA</v>
      </c>
      <c r="I1455" t="str">
        <f>VLOOKUP(B1455,'Customers (2)'!$A$1:$F$2501,3,0)</f>
        <v>M</v>
      </c>
      <c r="J1455">
        <f>VLOOKUP(B1455,'Customers (2)'!$A$1:$F$2501,4,0)</f>
        <v>84</v>
      </c>
      <c r="K1455" t="str">
        <f>VLOOKUP(B1455,'Customers (2)'!$A$1:$F$2501,5,0)</f>
        <v>C</v>
      </c>
      <c r="L1455" t="str">
        <f>VLOOKUP(B1455,'Customers (2)'!$A$1:$F$2501,6,0)</f>
        <v>Senior</v>
      </c>
      <c r="M1455" t="str">
        <f t="shared" si="91"/>
        <v>December</v>
      </c>
      <c r="N1455" t="str">
        <f t="shared" si="92"/>
        <v>Wednesday</v>
      </c>
      <c r="O1455" t="str">
        <f t="shared" si="93"/>
        <v>00:07:00</v>
      </c>
      <c r="P1455">
        <f t="shared" si="94"/>
        <v>0</v>
      </c>
      <c r="Q1455" t="str">
        <f>VLOOKUP(B1455,'Analysis 1.3'!$AA$1:$AF$1454,5,FALSE)</f>
        <v>Repeat</v>
      </c>
      <c r="R1455" t="str">
        <f>VLOOKUP(B1455,'Analysis 1.3'!$AA$1:$AF$1454,6,FALSE)</f>
        <v>Recent</v>
      </c>
      <c r="S1455">
        <f>VLOOKUP(B1455,'Analysis 1.3'!$AA$1:$AF$1454,4,FALSE)</f>
        <v>18.977083333331393</v>
      </c>
    </row>
    <row r="1456" spans="1:19" x14ac:dyDescent="0.3">
      <c r="A1456">
        <v>1667133</v>
      </c>
      <c r="B1456">
        <v>1173</v>
      </c>
      <c r="C1456" s="1" t="s">
        <v>99</v>
      </c>
      <c r="D1456" s="3">
        <v>45152.007638888892</v>
      </c>
      <c r="E1456" t="s">
        <v>96</v>
      </c>
      <c r="F1456" t="s">
        <v>47</v>
      </c>
      <c r="G1456">
        <v>8164</v>
      </c>
      <c r="H1456" t="str">
        <f>VLOOKUP(B1456,'Customers (2)'!$A$1:$F$2501,2,0)</f>
        <v>USA</v>
      </c>
      <c r="I1456" t="str">
        <f>VLOOKUP(B1456,'Customers (2)'!$A$1:$F$2501,3,0)</f>
        <v>M</v>
      </c>
      <c r="J1456">
        <f>VLOOKUP(B1456,'Customers (2)'!$A$1:$F$2501,4,0)</f>
        <v>84</v>
      </c>
      <c r="K1456" t="str">
        <f>VLOOKUP(B1456,'Customers (2)'!$A$1:$F$2501,5,0)</f>
        <v>C</v>
      </c>
      <c r="L1456" t="str">
        <f>VLOOKUP(B1456,'Customers (2)'!$A$1:$F$2501,6,0)</f>
        <v>Senior</v>
      </c>
      <c r="M1456" t="str">
        <f t="shared" si="91"/>
        <v>August</v>
      </c>
      <c r="N1456" t="str">
        <f t="shared" si="92"/>
        <v>Monday</v>
      </c>
      <c r="O1456" t="str">
        <f t="shared" si="93"/>
        <v>00:11:00</v>
      </c>
      <c r="P1456">
        <f t="shared" si="94"/>
        <v>0</v>
      </c>
      <c r="Q1456" t="str">
        <f>VLOOKUP(B1456,'Analysis 1.3'!$AA$1:$AF$1454,5,FALSE)</f>
        <v>Repeat</v>
      </c>
      <c r="R1456" t="str">
        <f>VLOOKUP(B1456,'Analysis 1.3'!$AA$1:$AF$1454,6,FALSE)</f>
        <v>Recent</v>
      </c>
      <c r="S1456">
        <f>VLOOKUP(B1456,'Analysis 1.3'!$AA$1:$AF$1454,4,FALSE)</f>
        <v>18.977083333331393</v>
      </c>
    </row>
    <row r="1457" spans="1:19" x14ac:dyDescent="0.3">
      <c r="A1457">
        <v>1289856</v>
      </c>
      <c r="B1457">
        <v>1174</v>
      </c>
      <c r="C1457" s="1" t="s">
        <v>99</v>
      </c>
      <c r="D1457" s="3">
        <v>45115.018055555556</v>
      </c>
      <c r="E1457" t="s">
        <v>191</v>
      </c>
      <c r="F1457" t="s">
        <v>44</v>
      </c>
      <c r="G1457">
        <v>5660</v>
      </c>
      <c r="H1457" t="str">
        <f>VLOOKUP(B1457,'Customers (2)'!$A$1:$F$2501,2,0)</f>
        <v>USA</v>
      </c>
      <c r="I1457" t="str">
        <f>VLOOKUP(B1457,'Customers (2)'!$A$1:$F$2501,3,0)</f>
        <v>M</v>
      </c>
      <c r="J1457">
        <f>VLOOKUP(B1457,'Customers (2)'!$A$1:$F$2501,4,0)</f>
        <v>60</v>
      </c>
      <c r="K1457" t="str">
        <f>VLOOKUP(B1457,'Customers (2)'!$A$1:$F$2501,5,0)</f>
        <v>C</v>
      </c>
      <c r="L1457" t="str">
        <f>VLOOKUP(B1457,'Customers (2)'!$A$1:$F$2501,6,0)</f>
        <v>Senior</v>
      </c>
      <c r="M1457" t="str">
        <f t="shared" si="91"/>
        <v>July</v>
      </c>
      <c r="N1457" t="str">
        <f t="shared" si="92"/>
        <v>Saturday</v>
      </c>
      <c r="O1457" t="str">
        <f t="shared" si="93"/>
        <v>00:26:00</v>
      </c>
      <c r="P1457">
        <f t="shared" si="94"/>
        <v>0</v>
      </c>
      <c r="Q1457" t="str">
        <f>VLOOKUP(B1457,'Analysis 1.3'!$AA$1:$AF$1454,5,FALSE)</f>
        <v>One time</v>
      </c>
      <c r="R1457" t="str">
        <f>VLOOKUP(B1457,'Analysis 1.3'!$AA$1:$AF$1454,6,FALSE)</f>
        <v>Passive</v>
      </c>
      <c r="S1457">
        <f>VLOOKUP(B1457,'Analysis 1.3'!$AA$1:$AF$1454,4,FALSE)</f>
        <v>176.9638888888876</v>
      </c>
    </row>
    <row r="1458" spans="1:19" x14ac:dyDescent="0.3">
      <c r="A1458">
        <v>1004722</v>
      </c>
      <c r="B1458">
        <v>1176</v>
      </c>
      <c r="C1458" s="1" t="s">
        <v>99</v>
      </c>
      <c r="D1458" s="3">
        <v>45081.056250000001</v>
      </c>
      <c r="E1458" t="s">
        <v>191</v>
      </c>
      <c r="F1458" t="s">
        <v>90</v>
      </c>
      <c r="G1458">
        <v>315</v>
      </c>
      <c r="H1458" t="str">
        <f>VLOOKUP(B1458,'Customers (2)'!$A$1:$F$2501,2,0)</f>
        <v>USA</v>
      </c>
      <c r="I1458" t="str">
        <f>VLOOKUP(B1458,'Customers (2)'!$A$1:$F$2501,3,0)</f>
        <v>F</v>
      </c>
      <c r="J1458">
        <f>VLOOKUP(B1458,'Customers (2)'!$A$1:$F$2501,4,0)</f>
        <v>89</v>
      </c>
      <c r="K1458" t="str">
        <f>VLOOKUP(B1458,'Customers (2)'!$A$1:$F$2501,5,0)</f>
        <v>C</v>
      </c>
      <c r="L1458" t="str">
        <f>VLOOKUP(B1458,'Customers (2)'!$A$1:$F$2501,6,0)</f>
        <v>Senior</v>
      </c>
      <c r="M1458" t="str">
        <f t="shared" si="91"/>
        <v>June</v>
      </c>
      <c r="N1458" t="str">
        <f t="shared" si="92"/>
        <v>Sunday</v>
      </c>
      <c r="O1458" t="str">
        <f t="shared" si="93"/>
        <v>01:21:00</v>
      </c>
      <c r="P1458">
        <f t="shared" si="94"/>
        <v>1</v>
      </c>
      <c r="Q1458" t="str">
        <f>VLOOKUP(B1458,'Analysis 1.3'!$AA$1:$AF$1454,5,FALSE)</f>
        <v>Repeat</v>
      </c>
      <c r="R1458" t="str">
        <f>VLOOKUP(B1458,'Analysis 1.3'!$AA$1:$AF$1454,6,FALSE)</f>
        <v>Recent</v>
      </c>
      <c r="S1458">
        <f>VLOOKUP(B1458,'Analysis 1.3'!$AA$1:$AF$1454,4,FALSE)</f>
        <v>52.93611111111386</v>
      </c>
    </row>
    <row r="1459" spans="1:19" x14ac:dyDescent="0.3">
      <c r="A1459">
        <v>1144813</v>
      </c>
      <c r="B1459">
        <v>1176</v>
      </c>
      <c r="C1459" s="1" t="s">
        <v>99</v>
      </c>
      <c r="D1459" s="3">
        <v>45239.04583333333</v>
      </c>
      <c r="E1459" t="s">
        <v>96</v>
      </c>
      <c r="F1459" t="s">
        <v>77</v>
      </c>
      <c r="G1459">
        <v>1665</v>
      </c>
      <c r="H1459" t="str">
        <f>VLOOKUP(B1459,'Customers (2)'!$A$1:$F$2501,2,0)</f>
        <v>USA</v>
      </c>
      <c r="I1459" t="str">
        <f>VLOOKUP(B1459,'Customers (2)'!$A$1:$F$2501,3,0)</f>
        <v>F</v>
      </c>
      <c r="J1459">
        <f>VLOOKUP(B1459,'Customers (2)'!$A$1:$F$2501,4,0)</f>
        <v>89</v>
      </c>
      <c r="K1459" t="str">
        <f>VLOOKUP(B1459,'Customers (2)'!$A$1:$F$2501,5,0)</f>
        <v>C</v>
      </c>
      <c r="L1459" t="str">
        <f>VLOOKUP(B1459,'Customers (2)'!$A$1:$F$2501,6,0)</f>
        <v>Senior</v>
      </c>
      <c r="M1459" t="str">
        <f t="shared" si="91"/>
        <v>November</v>
      </c>
      <c r="N1459" t="str">
        <f t="shared" si="92"/>
        <v>Thursday</v>
      </c>
      <c r="O1459" t="str">
        <f t="shared" si="93"/>
        <v>01:06:00</v>
      </c>
      <c r="P1459">
        <f t="shared" si="94"/>
        <v>1</v>
      </c>
      <c r="Q1459" t="str">
        <f>VLOOKUP(B1459,'Analysis 1.3'!$AA$1:$AF$1454,5,FALSE)</f>
        <v>Repeat</v>
      </c>
      <c r="R1459" t="str">
        <f>VLOOKUP(B1459,'Analysis 1.3'!$AA$1:$AF$1454,6,FALSE)</f>
        <v>Recent</v>
      </c>
      <c r="S1459">
        <f>VLOOKUP(B1459,'Analysis 1.3'!$AA$1:$AF$1454,4,FALSE)</f>
        <v>52.93611111111386</v>
      </c>
    </row>
    <row r="1460" spans="1:19" x14ac:dyDescent="0.3">
      <c r="A1460">
        <v>1190330</v>
      </c>
      <c r="B1460">
        <v>1176</v>
      </c>
      <c r="C1460" s="1" t="s">
        <v>99</v>
      </c>
      <c r="D1460" s="3">
        <v>45033.018055555556</v>
      </c>
      <c r="E1460" t="s">
        <v>191</v>
      </c>
      <c r="F1460" t="s">
        <v>69</v>
      </c>
      <c r="G1460">
        <v>5495</v>
      </c>
      <c r="H1460" t="str">
        <f>VLOOKUP(B1460,'Customers (2)'!$A$1:$F$2501,2,0)</f>
        <v>USA</v>
      </c>
      <c r="I1460" t="str">
        <f>VLOOKUP(B1460,'Customers (2)'!$A$1:$F$2501,3,0)</f>
        <v>F</v>
      </c>
      <c r="J1460">
        <f>VLOOKUP(B1460,'Customers (2)'!$A$1:$F$2501,4,0)</f>
        <v>89</v>
      </c>
      <c r="K1460" t="str">
        <f>VLOOKUP(B1460,'Customers (2)'!$A$1:$F$2501,5,0)</f>
        <v>C</v>
      </c>
      <c r="L1460" t="str">
        <f>VLOOKUP(B1460,'Customers (2)'!$A$1:$F$2501,6,0)</f>
        <v>Senior</v>
      </c>
      <c r="M1460" t="str">
        <f t="shared" si="91"/>
        <v>April</v>
      </c>
      <c r="N1460" t="str">
        <f t="shared" si="92"/>
        <v>Monday</v>
      </c>
      <c r="O1460" t="str">
        <f t="shared" si="93"/>
        <v>00:26:00</v>
      </c>
      <c r="P1460">
        <f t="shared" si="94"/>
        <v>0</v>
      </c>
      <c r="Q1460" t="str">
        <f>VLOOKUP(B1460,'Analysis 1.3'!$AA$1:$AF$1454,5,FALSE)</f>
        <v>Repeat</v>
      </c>
      <c r="R1460" t="str">
        <f>VLOOKUP(B1460,'Analysis 1.3'!$AA$1:$AF$1454,6,FALSE)</f>
        <v>Recent</v>
      </c>
      <c r="S1460">
        <f>VLOOKUP(B1460,'Analysis 1.3'!$AA$1:$AF$1454,4,FALSE)</f>
        <v>52.93611111111386</v>
      </c>
    </row>
    <row r="1461" spans="1:19" x14ac:dyDescent="0.3">
      <c r="A1461">
        <v>1584769</v>
      </c>
      <c r="B1461">
        <v>1176</v>
      </c>
      <c r="C1461" s="1" t="s">
        <v>99</v>
      </c>
      <c r="D1461" s="3">
        <v>45207.973611111112</v>
      </c>
      <c r="E1461" t="s">
        <v>191</v>
      </c>
      <c r="F1461" t="s">
        <v>75</v>
      </c>
      <c r="G1461">
        <v>1945</v>
      </c>
      <c r="H1461" t="str">
        <f>VLOOKUP(B1461,'Customers (2)'!$A$1:$F$2501,2,0)</f>
        <v>USA</v>
      </c>
      <c r="I1461" t="str">
        <f>VLOOKUP(B1461,'Customers (2)'!$A$1:$F$2501,3,0)</f>
        <v>F</v>
      </c>
      <c r="J1461">
        <f>VLOOKUP(B1461,'Customers (2)'!$A$1:$F$2501,4,0)</f>
        <v>89</v>
      </c>
      <c r="K1461" t="str">
        <f>VLOOKUP(B1461,'Customers (2)'!$A$1:$F$2501,5,0)</f>
        <v>C</v>
      </c>
      <c r="L1461" t="str">
        <f>VLOOKUP(B1461,'Customers (2)'!$A$1:$F$2501,6,0)</f>
        <v>Senior</v>
      </c>
      <c r="M1461" t="str">
        <f t="shared" si="91"/>
        <v>October</v>
      </c>
      <c r="N1461" t="str">
        <f t="shared" si="92"/>
        <v>Sunday</v>
      </c>
      <c r="O1461" t="str">
        <f t="shared" si="93"/>
        <v>23:22:00</v>
      </c>
      <c r="P1461">
        <f t="shared" si="94"/>
        <v>23</v>
      </c>
      <c r="Q1461" t="str">
        <f>VLOOKUP(B1461,'Analysis 1.3'!$AA$1:$AF$1454,5,FALSE)</f>
        <v>Repeat</v>
      </c>
      <c r="R1461" t="str">
        <f>VLOOKUP(B1461,'Analysis 1.3'!$AA$1:$AF$1454,6,FALSE)</f>
        <v>Recent</v>
      </c>
      <c r="S1461">
        <f>VLOOKUP(B1461,'Analysis 1.3'!$AA$1:$AF$1454,4,FALSE)</f>
        <v>52.93611111111386</v>
      </c>
    </row>
    <row r="1462" spans="1:19" x14ac:dyDescent="0.3">
      <c r="A1462">
        <v>289882</v>
      </c>
      <c r="B1462">
        <v>1177</v>
      </c>
      <c r="C1462" s="1" t="s">
        <v>108</v>
      </c>
      <c r="D1462" s="2">
        <v>45234.044444444444</v>
      </c>
      <c r="E1462" t="s">
        <v>191</v>
      </c>
      <c r="F1462" t="s">
        <v>74</v>
      </c>
      <c r="G1462">
        <v>4569</v>
      </c>
      <c r="H1462" t="str">
        <f>VLOOKUP(B1462,'Customers (2)'!$A$1:$F$2501,2,0)</f>
        <v>Denmark</v>
      </c>
      <c r="I1462" t="str">
        <f>VLOOKUP(B1462,'Customers (2)'!$A$1:$F$2501,3,0)</f>
        <v>F</v>
      </c>
      <c r="J1462">
        <f>VLOOKUP(B1462,'Customers (2)'!$A$1:$F$2501,4,0)</f>
        <v>90</v>
      </c>
      <c r="K1462" t="str">
        <f>VLOOKUP(B1462,'Customers (2)'!$A$1:$F$2501,5,0)</f>
        <v>C</v>
      </c>
      <c r="L1462" t="str">
        <f>VLOOKUP(B1462,'Customers (2)'!$A$1:$F$2501,6,0)</f>
        <v>Senior</v>
      </c>
      <c r="M1462" t="str">
        <f t="shared" si="91"/>
        <v>November</v>
      </c>
      <c r="N1462" t="str">
        <f t="shared" si="92"/>
        <v>Saturday</v>
      </c>
      <c r="O1462" t="str">
        <f t="shared" si="93"/>
        <v>01:04:00</v>
      </c>
      <c r="P1462">
        <f t="shared" si="94"/>
        <v>1</v>
      </c>
      <c r="Q1462" t="str">
        <f>VLOOKUP(B1462,'Analysis 1.3'!$AA$1:$AF$1454,5,FALSE)</f>
        <v>Repeat</v>
      </c>
      <c r="R1462" t="str">
        <f>VLOOKUP(B1462,'Analysis 1.3'!$AA$1:$AF$1454,6,FALSE)</f>
        <v>Recent</v>
      </c>
      <c r="S1462">
        <f>VLOOKUP(B1462,'Analysis 1.3'!$AA$1:$AF$1454,4,FALSE)</f>
        <v>57.9375</v>
      </c>
    </row>
    <row r="1463" spans="1:19" x14ac:dyDescent="0.3">
      <c r="A1463">
        <v>1162801</v>
      </c>
      <c r="B1463">
        <v>1177</v>
      </c>
      <c r="C1463" s="1" t="s">
        <v>108</v>
      </c>
      <c r="D1463" s="3">
        <v>45048.0625</v>
      </c>
      <c r="E1463" t="s">
        <v>96</v>
      </c>
      <c r="F1463" t="s">
        <v>27</v>
      </c>
      <c r="G1463">
        <v>8149</v>
      </c>
      <c r="H1463" t="str">
        <f>VLOOKUP(B1463,'Customers (2)'!$A$1:$F$2501,2,0)</f>
        <v>Denmark</v>
      </c>
      <c r="I1463" t="str">
        <f>VLOOKUP(B1463,'Customers (2)'!$A$1:$F$2501,3,0)</f>
        <v>F</v>
      </c>
      <c r="J1463">
        <f>VLOOKUP(B1463,'Customers (2)'!$A$1:$F$2501,4,0)</f>
        <v>90</v>
      </c>
      <c r="K1463" t="str">
        <f>VLOOKUP(B1463,'Customers (2)'!$A$1:$F$2501,5,0)</f>
        <v>C</v>
      </c>
      <c r="L1463" t="str">
        <f>VLOOKUP(B1463,'Customers (2)'!$A$1:$F$2501,6,0)</f>
        <v>Senior</v>
      </c>
      <c r="M1463" t="str">
        <f t="shared" si="91"/>
        <v>May</v>
      </c>
      <c r="N1463" t="str">
        <f t="shared" si="92"/>
        <v>Tuesday</v>
      </c>
      <c r="O1463" t="str">
        <f t="shared" si="93"/>
        <v>01:30:00</v>
      </c>
      <c r="P1463">
        <f t="shared" si="94"/>
        <v>1</v>
      </c>
      <c r="Q1463" t="str">
        <f>VLOOKUP(B1463,'Analysis 1.3'!$AA$1:$AF$1454,5,FALSE)</f>
        <v>Repeat</v>
      </c>
      <c r="R1463" t="str">
        <f>VLOOKUP(B1463,'Analysis 1.3'!$AA$1:$AF$1454,6,FALSE)</f>
        <v>Recent</v>
      </c>
      <c r="S1463">
        <f>VLOOKUP(B1463,'Analysis 1.3'!$AA$1:$AF$1454,4,FALSE)</f>
        <v>57.9375</v>
      </c>
    </row>
    <row r="1464" spans="1:19" x14ac:dyDescent="0.3">
      <c r="A1464">
        <v>443968</v>
      </c>
      <c r="B1464">
        <v>1179</v>
      </c>
      <c r="C1464" s="1" t="s">
        <v>105</v>
      </c>
      <c r="D1464" s="2">
        <v>45211.027083333334</v>
      </c>
      <c r="E1464" t="s">
        <v>97</v>
      </c>
      <c r="F1464" t="s">
        <v>55</v>
      </c>
      <c r="G1464">
        <v>7784</v>
      </c>
      <c r="H1464" t="str">
        <f>VLOOKUP(B1464,'Customers (2)'!$A$1:$F$2501,2,0)</f>
        <v>Spain</v>
      </c>
      <c r="I1464" t="str">
        <f>VLOOKUP(B1464,'Customers (2)'!$A$1:$F$2501,3,0)</f>
        <v>F</v>
      </c>
      <c r="J1464">
        <f>VLOOKUP(B1464,'Customers (2)'!$A$1:$F$2501,4,0)</f>
        <v>49</v>
      </c>
      <c r="K1464" t="str">
        <f>VLOOKUP(B1464,'Customers (2)'!$A$1:$F$2501,5,0)</f>
        <v>C</v>
      </c>
      <c r="L1464" t="str">
        <f>VLOOKUP(B1464,'Customers (2)'!$A$1:$F$2501,6,0)</f>
        <v>Middle</v>
      </c>
      <c r="M1464" t="str">
        <f t="shared" si="91"/>
        <v>October</v>
      </c>
      <c r="N1464" t="str">
        <f t="shared" si="92"/>
        <v>Thursday</v>
      </c>
      <c r="O1464" t="str">
        <f t="shared" si="93"/>
        <v>00:39:00</v>
      </c>
      <c r="P1464">
        <f t="shared" si="94"/>
        <v>0</v>
      </c>
      <c r="Q1464" t="str">
        <f>VLOOKUP(B1464,'Analysis 1.3'!$AA$1:$AF$1454,5,FALSE)</f>
        <v>Repeat</v>
      </c>
      <c r="R1464" t="str">
        <f>VLOOKUP(B1464,'Analysis 1.3'!$AA$1:$AF$1454,6,FALSE)</f>
        <v>Recent</v>
      </c>
      <c r="S1464">
        <f>VLOOKUP(B1464,'Analysis 1.3'!$AA$1:$AF$1454,4,FALSE)</f>
        <v>55.935416666667152</v>
      </c>
    </row>
    <row r="1465" spans="1:19" x14ac:dyDescent="0.3">
      <c r="A1465">
        <v>1136468</v>
      </c>
      <c r="B1465">
        <v>1179</v>
      </c>
      <c r="C1465" s="1" t="s">
        <v>105</v>
      </c>
      <c r="D1465" s="3">
        <v>45236.046527777777</v>
      </c>
      <c r="E1465" t="s">
        <v>96</v>
      </c>
      <c r="F1465" t="s">
        <v>81</v>
      </c>
      <c r="G1465">
        <v>8751</v>
      </c>
      <c r="H1465" t="str">
        <f>VLOOKUP(B1465,'Customers (2)'!$A$1:$F$2501,2,0)</f>
        <v>Spain</v>
      </c>
      <c r="I1465" t="str">
        <f>VLOOKUP(B1465,'Customers (2)'!$A$1:$F$2501,3,0)</f>
        <v>F</v>
      </c>
      <c r="J1465">
        <f>VLOOKUP(B1465,'Customers (2)'!$A$1:$F$2501,4,0)</f>
        <v>49</v>
      </c>
      <c r="K1465" t="str">
        <f>VLOOKUP(B1465,'Customers (2)'!$A$1:$F$2501,5,0)</f>
        <v>C</v>
      </c>
      <c r="L1465" t="str">
        <f>VLOOKUP(B1465,'Customers (2)'!$A$1:$F$2501,6,0)</f>
        <v>Middle</v>
      </c>
      <c r="M1465" t="str">
        <f t="shared" si="91"/>
        <v>November</v>
      </c>
      <c r="N1465" t="str">
        <f t="shared" si="92"/>
        <v>Monday</v>
      </c>
      <c r="O1465" t="str">
        <f t="shared" si="93"/>
        <v>01:07:00</v>
      </c>
      <c r="P1465">
        <f t="shared" si="94"/>
        <v>1</v>
      </c>
      <c r="Q1465" t="str">
        <f>VLOOKUP(B1465,'Analysis 1.3'!$AA$1:$AF$1454,5,FALSE)</f>
        <v>Repeat</v>
      </c>
      <c r="R1465" t="str">
        <f>VLOOKUP(B1465,'Analysis 1.3'!$AA$1:$AF$1454,6,FALSE)</f>
        <v>Recent</v>
      </c>
      <c r="S1465">
        <f>VLOOKUP(B1465,'Analysis 1.3'!$AA$1:$AF$1454,4,FALSE)</f>
        <v>55.935416666667152</v>
      </c>
    </row>
    <row r="1466" spans="1:19" x14ac:dyDescent="0.3">
      <c r="A1466">
        <v>101807</v>
      </c>
      <c r="B1466">
        <v>1181</v>
      </c>
      <c r="C1466" s="1" t="s">
        <v>106</v>
      </c>
      <c r="D1466" s="2">
        <v>45232.018750000003</v>
      </c>
      <c r="E1466" t="s">
        <v>191</v>
      </c>
      <c r="F1466" t="s">
        <v>44</v>
      </c>
      <c r="G1466">
        <v>3541</v>
      </c>
      <c r="H1466" t="str">
        <f>VLOOKUP(B1466,'Customers (2)'!$A$1:$F$2501,2,0)</f>
        <v>Singapore</v>
      </c>
      <c r="I1466" t="str">
        <f>VLOOKUP(B1466,'Customers (2)'!$A$1:$F$2501,3,0)</f>
        <v>F</v>
      </c>
      <c r="J1466">
        <f>VLOOKUP(B1466,'Customers (2)'!$A$1:$F$2501,4,0)</f>
        <v>68</v>
      </c>
      <c r="K1466" t="str">
        <f>VLOOKUP(B1466,'Customers (2)'!$A$1:$F$2501,5,0)</f>
        <v>C</v>
      </c>
      <c r="L1466" t="str">
        <f>VLOOKUP(B1466,'Customers (2)'!$A$1:$F$2501,6,0)</f>
        <v>Senior</v>
      </c>
      <c r="M1466" t="str">
        <f t="shared" si="91"/>
        <v>November</v>
      </c>
      <c r="N1466" t="str">
        <f t="shared" si="92"/>
        <v>Thursday</v>
      </c>
      <c r="O1466" t="str">
        <f t="shared" si="93"/>
        <v>00:27:00</v>
      </c>
      <c r="P1466">
        <f t="shared" si="94"/>
        <v>0</v>
      </c>
      <c r="Q1466" t="str">
        <f>VLOOKUP(B1466,'Analysis 1.3'!$AA$1:$AF$1454,5,FALSE)</f>
        <v>Repeat</v>
      </c>
      <c r="R1466" t="str">
        <f>VLOOKUP(B1466,'Analysis 1.3'!$AA$1:$AF$1454,6,FALSE)</f>
        <v>Recent</v>
      </c>
      <c r="S1466">
        <f>VLOOKUP(B1466,'Analysis 1.3'!$AA$1:$AF$1454,4,FALSE)</f>
        <v>59.963194444440887</v>
      </c>
    </row>
    <row r="1467" spans="1:19" x14ac:dyDescent="0.3">
      <c r="A1467">
        <v>1189460</v>
      </c>
      <c r="B1467">
        <v>1181</v>
      </c>
      <c r="C1467" s="1" t="s">
        <v>106</v>
      </c>
      <c r="D1467" s="3">
        <v>45110.019444444442</v>
      </c>
      <c r="E1467" t="s">
        <v>97</v>
      </c>
      <c r="F1467" t="s">
        <v>78</v>
      </c>
      <c r="G1467">
        <v>4527</v>
      </c>
      <c r="H1467" t="str">
        <f>VLOOKUP(B1467,'Customers (2)'!$A$1:$F$2501,2,0)</f>
        <v>Singapore</v>
      </c>
      <c r="I1467" t="str">
        <f>VLOOKUP(B1467,'Customers (2)'!$A$1:$F$2501,3,0)</f>
        <v>F</v>
      </c>
      <c r="J1467">
        <f>VLOOKUP(B1467,'Customers (2)'!$A$1:$F$2501,4,0)</f>
        <v>68</v>
      </c>
      <c r="K1467" t="str">
        <f>VLOOKUP(B1467,'Customers (2)'!$A$1:$F$2501,5,0)</f>
        <v>C</v>
      </c>
      <c r="L1467" t="str">
        <f>VLOOKUP(B1467,'Customers (2)'!$A$1:$F$2501,6,0)</f>
        <v>Senior</v>
      </c>
      <c r="M1467" t="str">
        <f t="shared" si="91"/>
        <v>July</v>
      </c>
      <c r="N1467" t="str">
        <f t="shared" si="92"/>
        <v>Monday</v>
      </c>
      <c r="O1467" t="str">
        <f t="shared" si="93"/>
        <v>00:28:00</v>
      </c>
      <c r="P1467">
        <f t="shared" si="94"/>
        <v>0</v>
      </c>
      <c r="Q1467" t="str">
        <f>VLOOKUP(B1467,'Analysis 1.3'!$AA$1:$AF$1454,5,FALSE)</f>
        <v>Repeat</v>
      </c>
      <c r="R1467" t="str">
        <f>VLOOKUP(B1467,'Analysis 1.3'!$AA$1:$AF$1454,6,FALSE)</f>
        <v>Recent</v>
      </c>
      <c r="S1467">
        <f>VLOOKUP(B1467,'Analysis 1.3'!$AA$1:$AF$1454,4,FALSE)</f>
        <v>59.963194444440887</v>
      </c>
    </row>
    <row r="1468" spans="1:19" x14ac:dyDescent="0.3">
      <c r="A1468">
        <v>404700</v>
      </c>
      <c r="B1468">
        <v>1182</v>
      </c>
      <c r="C1468" s="1" t="s">
        <v>99</v>
      </c>
      <c r="D1468" s="2">
        <v>45256.957638888889</v>
      </c>
      <c r="E1468" t="s">
        <v>96</v>
      </c>
      <c r="F1468" t="s">
        <v>5</v>
      </c>
      <c r="G1468">
        <v>2761</v>
      </c>
      <c r="H1468" t="str">
        <f>VLOOKUP(B1468,'Customers (2)'!$A$1:$F$2501,2,0)</f>
        <v>USA</v>
      </c>
      <c r="I1468" t="str">
        <f>VLOOKUP(B1468,'Customers (2)'!$A$1:$F$2501,3,0)</f>
        <v>M</v>
      </c>
      <c r="J1468">
        <f>VLOOKUP(B1468,'Customers (2)'!$A$1:$F$2501,4,0)</f>
        <v>36</v>
      </c>
      <c r="K1468" t="str">
        <f>VLOOKUP(B1468,'Customers (2)'!$A$1:$F$2501,5,0)</f>
        <v>C</v>
      </c>
      <c r="L1468" t="str">
        <f>VLOOKUP(B1468,'Customers (2)'!$A$1:$F$2501,6,0)</f>
        <v>Middle</v>
      </c>
      <c r="M1468" t="str">
        <f t="shared" si="91"/>
        <v>November</v>
      </c>
      <c r="N1468" t="str">
        <f t="shared" si="92"/>
        <v>Sunday</v>
      </c>
      <c r="O1468" t="str">
        <f t="shared" si="93"/>
        <v>22:59:00</v>
      </c>
      <c r="P1468">
        <f t="shared" si="94"/>
        <v>22</v>
      </c>
      <c r="Q1468" t="str">
        <f>VLOOKUP(B1468,'Analysis 1.3'!$AA$1:$AF$1454,5,FALSE)</f>
        <v>One time</v>
      </c>
      <c r="R1468" t="str">
        <f>VLOOKUP(B1468,'Analysis 1.3'!$AA$1:$AF$1454,6,FALSE)</f>
        <v>Recent</v>
      </c>
      <c r="S1468">
        <f>VLOOKUP(B1468,'Analysis 1.3'!$AA$1:$AF$1454,4,FALSE)</f>
        <v>35.024305555554747</v>
      </c>
    </row>
    <row r="1469" spans="1:19" x14ac:dyDescent="0.3">
      <c r="A1469">
        <v>1272310</v>
      </c>
      <c r="B1469">
        <v>1183</v>
      </c>
      <c r="C1469" s="1" t="s">
        <v>100</v>
      </c>
      <c r="D1469" s="3">
        <v>45139.004861111112</v>
      </c>
      <c r="E1469" t="s">
        <v>96</v>
      </c>
      <c r="F1469" t="s">
        <v>20</v>
      </c>
      <c r="G1469">
        <v>7092</v>
      </c>
      <c r="H1469" t="str">
        <f>VLOOKUP(B1469,'Customers (2)'!$A$1:$F$2501,2,0)</f>
        <v>France</v>
      </c>
      <c r="I1469" t="str">
        <f>VLOOKUP(B1469,'Customers (2)'!$A$1:$F$2501,3,0)</f>
        <v>M</v>
      </c>
      <c r="J1469">
        <f>VLOOKUP(B1469,'Customers (2)'!$A$1:$F$2501,4,0)</f>
        <v>66</v>
      </c>
      <c r="K1469" t="str">
        <f>VLOOKUP(B1469,'Customers (2)'!$A$1:$F$2501,5,0)</f>
        <v>C</v>
      </c>
      <c r="L1469" t="str">
        <f>VLOOKUP(B1469,'Customers (2)'!$A$1:$F$2501,6,0)</f>
        <v>Senior</v>
      </c>
      <c r="M1469" t="str">
        <f t="shared" si="91"/>
        <v>August</v>
      </c>
      <c r="N1469" t="str">
        <f t="shared" si="92"/>
        <v>Tuesday</v>
      </c>
      <c r="O1469" t="str">
        <f t="shared" si="93"/>
        <v>00:07:00</v>
      </c>
      <c r="P1469">
        <f t="shared" si="94"/>
        <v>0</v>
      </c>
      <c r="Q1469" t="str">
        <f>VLOOKUP(B1469,'Analysis 1.3'!$AA$1:$AF$1454,5,FALSE)</f>
        <v>One time</v>
      </c>
      <c r="R1469" t="str">
        <f>VLOOKUP(B1469,'Analysis 1.3'!$AA$1:$AF$1454,6,FALSE)</f>
        <v>Passive</v>
      </c>
      <c r="S1469">
        <f>VLOOKUP(B1469,'Analysis 1.3'!$AA$1:$AF$1454,4,FALSE)</f>
        <v>152.97708333333139</v>
      </c>
    </row>
    <row r="1470" spans="1:19" x14ac:dyDescent="0.3">
      <c r="A1470">
        <v>102931</v>
      </c>
      <c r="B1470">
        <v>1185</v>
      </c>
      <c r="C1470" s="1" t="s">
        <v>101</v>
      </c>
      <c r="D1470" s="2">
        <v>45092.956250000003</v>
      </c>
      <c r="E1470" t="s">
        <v>191</v>
      </c>
      <c r="F1470" t="s">
        <v>46</v>
      </c>
      <c r="G1470">
        <v>3433</v>
      </c>
      <c r="H1470" t="str">
        <f>VLOOKUP(B1470,'Customers (2)'!$A$1:$F$2501,2,0)</f>
        <v>Australia</v>
      </c>
      <c r="I1470" t="str">
        <f>VLOOKUP(B1470,'Customers (2)'!$A$1:$F$2501,3,0)</f>
        <v>F</v>
      </c>
      <c r="J1470">
        <f>VLOOKUP(B1470,'Customers (2)'!$A$1:$F$2501,4,0)</f>
        <v>34</v>
      </c>
      <c r="K1470" t="str">
        <f>VLOOKUP(B1470,'Customers (2)'!$A$1:$F$2501,5,0)</f>
        <v>C</v>
      </c>
      <c r="L1470" t="str">
        <f>VLOOKUP(B1470,'Customers (2)'!$A$1:$F$2501,6,0)</f>
        <v>Young</v>
      </c>
      <c r="M1470" t="str">
        <f t="shared" si="91"/>
        <v>June</v>
      </c>
      <c r="N1470" t="str">
        <f t="shared" si="92"/>
        <v>Thursday</v>
      </c>
      <c r="O1470" t="str">
        <f t="shared" si="93"/>
        <v>22:57:00</v>
      </c>
      <c r="P1470">
        <f t="shared" si="94"/>
        <v>22</v>
      </c>
      <c r="Q1470" t="str">
        <f>VLOOKUP(B1470,'Analysis 1.3'!$AA$1:$AF$1454,5,FALSE)</f>
        <v>One time</v>
      </c>
      <c r="R1470" t="str">
        <f>VLOOKUP(B1470,'Analysis 1.3'!$AA$1:$AF$1454,6,FALSE)</f>
        <v>Lost</v>
      </c>
      <c r="S1470">
        <f>VLOOKUP(B1470,'Analysis 1.3'!$AA$1:$AF$1454,4,FALSE)</f>
        <v>199.02569444444089</v>
      </c>
    </row>
    <row r="1471" spans="1:19" x14ac:dyDescent="0.3">
      <c r="A1471">
        <v>335011</v>
      </c>
      <c r="B1471">
        <v>1188</v>
      </c>
      <c r="C1471" s="1" t="s">
        <v>99</v>
      </c>
      <c r="D1471" s="2">
        <v>45257.988194444442</v>
      </c>
      <c r="E1471" t="s">
        <v>97</v>
      </c>
      <c r="F1471" t="s">
        <v>14</v>
      </c>
      <c r="G1471">
        <v>4882</v>
      </c>
      <c r="H1471" t="str">
        <f>VLOOKUP(B1471,'Customers (2)'!$A$1:$F$2501,2,0)</f>
        <v>USA</v>
      </c>
      <c r="I1471" t="str">
        <f>VLOOKUP(B1471,'Customers (2)'!$A$1:$F$2501,3,0)</f>
        <v>M</v>
      </c>
      <c r="J1471">
        <f>VLOOKUP(B1471,'Customers (2)'!$A$1:$F$2501,4,0)</f>
        <v>89</v>
      </c>
      <c r="K1471" t="str">
        <f>VLOOKUP(B1471,'Customers (2)'!$A$1:$F$2501,5,0)</f>
        <v>C</v>
      </c>
      <c r="L1471" t="str">
        <f>VLOOKUP(B1471,'Customers (2)'!$A$1:$F$2501,6,0)</f>
        <v>Senior</v>
      </c>
      <c r="M1471" t="str">
        <f t="shared" si="91"/>
        <v>November</v>
      </c>
      <c r="N1471" t="str">
        <f t="shared" si="92"/>
        <v>Monday</v>
      </c>
      <c r="O1471" t="str">
        <f t="shared" si="93"/>
        <v>23:43:00</v>
      </c>
      <c r="P1471">
        <f t="shared" si="94"/>
        <v>23</v>
      </c>
      <c r="Q1471" t="str">
        <f>VLOOKUP(B1471,'Analysis 1.3'!$AA$1:$AF$1454,5,FALSE)</f>
        <v>One time</v>
      </c>
      <c r="R1471" t="str">
        <f>VLOOKUP(B1471,'Analysis 1.3'!$AA$1:$AF$1454,6,FALSE)</f>
        <v>Recent</v>
      </c>
      <c r="S1471">
        <f>VLOOKUP(B1471,'Analysis 1.3'!$AA$1:$AF$1454,4,FALSE)</f>
        <v>33.993750000001455</v>
      </c>
    </row>
    <row r="1472" spans="1:19" x14ac:dyDescent="0.3">
      <c r="A1472">
        <v>177047</v>
      </c>
      <c r="B1472">
        <v>1189</v>
      </c>
      <c r="C1472" s="1" t="s">
        <v>100</v>
      </c>
      <c r="D1472" s="2">
        <v>45151.970833333333</v>
      </c>
      <c r="E1472" t="s">
        <v>97</v>
      </c>
      <c r="F1472" t="s">
        <v>20</v>
      </c>
      <c r="G1472">
        <v>2516</v>
      </c>
      <c r="H1472" t="str">
        <f>VLOOKUP(B1472,'Customers (2)'!$A$1:$F$2501,2,0)</f>
        <v>France</v>
      </c>
      <c r="I1472" t="str">
        <f>VLOOKUP(B1472,'Customers (2)'!$A$1:$F$2501,3,0)</f>
        <v>F</v>
      </c>
      <c r="J1472">
        <f>VLOOKUP(B1472,'Customers (2)'!$A$1:$F$2501,4,0)</f>
        <v>69</v>
      </c>
      <c r="K1472" t="str">
        <f>VLOOKUP(B1472,'Customers (2)'!$A$1:$F$2501,5,0)</f>
        <v>C</v>
      </c>
      <c r="L1472" t="str">
        <f>VLOOKUP(B1472,'Customers (2)'!$A$1:$F$2501,6,0)</f>
        <v>Senior</v>
      </c>
      <c r="M1472" t="str">
        <f t="shared" si="91"/>
        <v>August</v>
      </c>
      <c r="N1472" t="str">
        <f t="shared" si="92"/>
        <v>Sunday</v>
      </c>
      <c r="O1472" t="str">
        <f t="shared" si="93"/>
        <v>23:18:00</v>
      </c>
      <c r="P1472">
        <f t="shared" si="94"/>
        <v>23</v>
      </c>
      <c r="Q1472" t="str">
        <f>VLOOKUP(B1472,'Analysis 1.3'!$AA$1:$AF$1454,5,FALSE)</f>
        <v>One time</v>
      </c>
      <c r="R1472" t="str">
        <f>VLOOKUP(B1472,'Analysis 1.3'!$AA$1:$AF$1454,6,FALSE)</f>
        <v>Passive</v>
      </c>
      <c r="S1472">
        <f>VLOOKUP(B1472,'Analysis 1.3'!$AA$1:$AF$1454,4,FALSE)</f>
        <v>140.01111111111095</v>
      </c>
    </row>
    <row r="1473" spans="1:19" x14ac:dyDescent="0.3">
      <c r="A1473">
        <v>331797</v>
      </c>
      <c r="B1473">
        <v>1190</v>
      </c>
      <c r="C1473" s="1" t="s">
        <v>103</v>
      </c>
      <c r="D1473" s="2">
        <v>45214.073611111111</v>
      </c>
      <c r="E1473" t="s">
        <v>191</v>
      </c>
      <c r="F1473" t="s">
        <v>89</v>
      </c>
      <c r="G1473">
        <v>5185</v>
      </c>
      <c r="H1473" t="str">
        <f>VLOOKUP(B1473,'Customers (2)'!$A$1:$F$2501,2,0)</f>
        <v>Norway</v>
      </c>
      <c r="I1473" t="str">
        <f>VLOOKUP(B1473,'Customers (2)'!$A$1:$F$2501,3,0)</f>
        <v>M</v>
      </c>
      <c r="J1473">
        <f>VLOOKUP(B1473,'Customers (2)'!$A$1:$F$2501,4,0)</f>
        <v>50</v>
      </c>
      <c r="K1473" t="str">
        <f>VLOOKUP(B1473,'Customers (2)'!$A$1:$F$2501,5,0)</f>
        <v>C</v>
      </c>
      <c r="L1473" t="str">
        <f>VLOOKUP(B1473,'Customers (2)'!$A$1:$F$2501,6,0)</f>
        <v>Middle</v>
      </c>
      <c r="M1473" t="str">
        <f t="shared" si="91"/>
        <v>October</v>
      </c>
      <c r="N1473" t="str">
        <f t="shared" si="92"/>
        <v>Sunday</v>
      </c>
      <c r="O1473" t="str">
        <f t="shared" si="93"/>
        <v>01:46:00</v>
      </c>
      <c r="P1473">
        <f t="shared" si="94"/>
        <v>1</v>
      </c>
      <c r="Q1473" t="str">
        <f>VLOOKUP(B1473,'Analysis 1.3'!$AA$1:$AF$1454,5,FALSE)</f>
        <v>Repeat</v>
      </c>
      <c r="R1473" t="str">
        <f>VLOOKUP(B1473,'Analysis 1.3'!$AA$1:$AF$1454,6,FALSE)</f>
        <v>Recent</v>
      </c>
      <c r="S1473">
        <f>VLOOKUP(B1473,'Analysis 1.3'!$AA$1:$AF$1454,4,FALSE)</f>
        <v>0.90833333333284827</v>
      </c>
    </row>
    <row r="1474" spans="1:19" x14ac:dyDescent="0.3">
      <c r="A1474">
        <v>658815</v>
      </c>
      <c r="B1474">
        <v>1190</v>
      </c>
      <c r="C1474" s="1" t="s">
        <v>103</v>
      </c>
      <c r="D1474" s="2">
        <v>45255.010416666664</v>
      </c>
      <c r="E1474" t="s">
        <v>191</v>
      </c>
      <c r="F1474" t="s">
        <v>30</v>
      </c>
      <c r="G1474">
        <v>5243</v>
      </c>
      <c r="H1474" t="str">
        <f>VLOOKUP(B1474,'Customers (2)'!$A$1:$F$2501,2,0)</f>
        <v>Norway</v>
      </c>
      <c r="I1474" t="str">
        <f>VLOOKUP(B1474,'Customers (2)'!$A$1:$F$2501,3,0)</f>
        <v>M</v>
      </c>
      <c r="J1474">
        <f>VLOOKUP(B1474,'Customers (2)'!$A$1:$F$2501,4,0)</f>
        <v>50</v>
      </c>
      <c r="K1474" t="str">
        <f>VLOOKUP(B1474,'Customers (2)'!$A$1:$F$2501,5,0)</f>
        <v>C</v>
      </c>
      <c r="L1474" t="str">
        <f>VLOOKUP(B1474,'Customers (2)'!$A$1:$F$2501,6,0)</f>
        <v>Middle</v>
      </c>
      <c r="M1474" t="str">
        <f t="shared" si="91"/>
        <v>November</v>
      </c>
      <c r="N1474" t="str">
        <f t="shared" si="92"/>
        <v>Saturday</v>
      </c>
      <c r="O1474" t="str">
        <f t="shared" si="93"/>
        <v>00:15:00</v>
      </c>
      <c r="P1474">
        <f t="shared" si="94"/>
        <v>0</v>
      </c>
      <c r="Q1474" t="str">
        <f>VLOOKUP(B1474,'Analysis 1.3'!$AA$1:$AF$1454,5,FALSE)</f>
        <v>Repeat</v>
      </c>
      <c r="R1474" t="str">
        <f>VLOOKUP(B1474,'Analysis 1.3'!$AA$1:$AF$1454,6,FALSE)</f>
        <v>Recent</v>
      </c>
      <c r="S1474">
        <f>VLOOKUP(B1474,'Analysis 1.3'!$AA$1:$AF$1454,4,FALSE)</f>
        <v>0.90833333333284827</v>
      </c>
    </row>
    <row r="1475" spans="1:19" x14ac:dyDescent="0.3">
      <c r="A1475">
        <v>1151977</v>
      </c>
      <c r="B1475">
        <v>1190</v>
      </c>
      <c r="C1475" s="1" t="s">
        <v>103</v>
      </c>
      <c r="D1475" s="3">
        <v>45291.073611111111</v>
      </c>
      <c r="E1475" t="s">
        <v>97</v>
      </c>
      <c r="F1475" t="s">
        <v>86</v>
      </c>
      <c r="G1475">
        <v>4385</v>
      </c>
      <c r="H1475" t="str">
        <f>VLOOKUP(B1475,'Customers (2)'!$A$1:$F$2501,2,0)</f>
        <v>Norway</v>
      </c>
      <c r="I1475" t="str">
        <f>VLOOKUP(B1475,'Customers (2)'!$A$1:$F$2501,3,0)</f>
        <v>M</v>
      </c>
      <c r="J1475">
        <f>VLOOKUP(B1475,'Customers (2)'!$A$1:$F$2501,4,0)</f>
        <v>50</v>
      </c>
      <c r="K1475" t="str">
        <f>VLOOKUP(B1475,'Customers (2)'!$A$1:$F$2501,5,0)</f>
        <v>C</v>
      </c>
      <c r="L1475" t="str">
        <f>VLOOKUP(B1475,'Customers (2)'!$A$1:$F$2501,6,0)</f>
        <v>Middle</v>
      </c>
      <c r="M1475" t="str">
        <f t="shared" ref="M1475:M1538" si="95">TEXT(D1475,"MMMM")</f>
        <v>December</v>
      </c>
      <c r="N1475" t="str">
        <f t="shared" ref="N1475:N1538" si="96">TEXT(D1475,"dddd")</f>
        <v>Sunday</v>
      </c>
      <c r="O1475" t="str">
        <f t="shared" ref="O1475:O1538" si="97">TEXT(D1475,"HH:mm:ss")</f>
        <v>01:46:00</v>
      </c>
      <c r="P1475">
        <f t="shared" ref="P1475:P1538" si="98">HOUR(D1475)</f>
        <v>1</v>
      </c>
      <c r="Q1475" t="str">
        <f>VLOOKUP(B1475,'Analysis 1.3'!$AA$1:$AF$1454,5,FALSE)</f>
        <v>Repeat</v>
      </c>
      <c r="R1475" t="str">
        <f>VLOOKUP(B1475,'Analysis 1.3'!$AA$1:$AF$1454,6,FALSE)</f>
        <v>Recent</v>
      </c>
      <c r="S1475">
        <f>VLOOKUP(B1475,'Analysis 1.3'!$AA$1:$AF$1454,4,FALSE)</f>
        <v>0.90833333333284827</v>
      </c>
    </row>
    <row r="1476" spans="1:19" x14ac:dyDescent="0.3">
      <c r="A1476">
        <v>165835</v>
      </c>
      <c r="B1476">
        <v>1191</v>
      </c>
      <c r="C1476" s="1" t="s">
        <v>101</v>
      </c>
      <c r="D1476" s="2">
        <v>45077.011111111111</v>
      </c>
      <c r="E1476" t="s">
        <v>97</v>
      </c>
      <c r="F1476" t="s">
        <v>5</v>
      </c>
      <c r="G1476">
        <v>2282</v>
      </c>
      <c r="H1476" t="str">
        <f>VLOOKUP(B1476,'Customers (2)'!$A$1:$F$2501,2,0)</f>
        <v>Australia</v>
      </c>
      <c r="I1476" t="str">
        <f>VLOOKUP(B1476,'Customers (2)'!$A$1:$F$2501,3,0)</f>
        <v>M</v>
      </c>
      <c r="J1476">
        <f>VLOOKUP(B1476,'Customers (2)'!$A$1:$F$2501,4,0)</f>
        <v>48</v>
      </c>
      <c r="K1476" t="str">
        <f>VLOOKUP(B1476,'Customers (2)'!$A$1:$F$2501,5,0)</f>
        <v>C</v>
      </c>
      <c r="L1476" t="str">
        <f>VLOOKUP(B1476,'Customers (2)'!$A$1:$F$2501,6,0)</f>
        <v>Middle</v>
      </c>
      <c r="M1476" t="str">
        <f t="shared" si="95"/>
        <v>May</v>
      </c>
      <c r="N1476" t="str">
        <f t="shared" si="96"/>
        <v>Wednesday</v>
      </c>
      <c r="O1476" t="str">
        <f t="shared" si="97"/>
        <v>00:16:00</v>
      </c>
      <c r="P1476">
        <f t="shared" si="98"/>
        <v>0</v>
      </c>
      <c r="Q1476" t="str">
        <f>VLOOKUP(B1476,'Analysis 1.3'!$AA$1:$AF$1454,5,FALSE)</f>
        <v>Repeat</v>
      </c>
      <c r="R1476" t="str">
        <f>VLOOKUP(B1476,'Analysis 1.3'!$AA$1:$AF$1454,6,FALSE)</f>
        <v>Lost</v>
      </c>
      <c r="S1476">
        <f>VLOOKUP(B1476,'Analysis 1.3'!$AA$1:$AF$1454,4,FALSE)</f>
        <v>214.97083333333285</v>
      </c>
    </row>
    <row r="1477" spans="1:19" x14ac:dyDescent="0.3">
      <c r="A1477">
        <v>772693</v>
      </c>
      <c r="B1477">
        <v>1191</v>
      </c>
      <c r="C1477" s="1" t="s">
        <v>101</v>
      </c>
      <c r="D1477" s="3">
        <v>45047.978472222225</v>
      </c>
      <c r="E1477" t="s">
        <v>97</v>
      </c>
      <c r="F1477" t="s">
        <v>49</v>
      </c>
      <c r="G1477">
        <v>8999</v>
      </c>
      <c r="H1477" t="str">
        <f>VLOOKUP(B1477,'Customers (2)'!$A$1:$F$2501,2,0)</f>
        <v>Australia</v>
      </c>
      <c r="I1477" t="str">
        <f>VLOOKUP(B1477,'Customers (2)'!$A$1:$F$2501,3,0)</f>
        <v>M</v>
      </c>
      <c r="J1477">
        <f>VLOOKUP(B1477,'Customers (2)'!$A$1:$F$2501,4,0)</f>
        <v>48</v>
      </c>
      <c r="K1477" t="str">
        <f>VLOOKUP(B1477,'Customers (2)'!$A$1:$F$2501,5,0)</f>
        <v>C</v>
      </c>
      <c r="L1477" t="str">
        <f>VLOOKUP(B1477,'Customers (2)'!$A$1:$F$2501,6,0)</f>
        <v>Middle</v>
      </c>
      <c r="M1477" t="str">
        <f t="shared" si="95"/>
        <v>May</v>
      </c>
      <c r="N1477" t="str">
        <f t="shared" si="96"/>
        <v>Monday</v>
      </c>
      <c r="O1477" t="str">
        <f t="shared" si="97"/>
        <v>23:29:00</v>
      </c>
      <c r="P1477">
        <f t="shared" si="98"/>
        <v>23</v>
      </c>
      <c r="Q1477" t="str">
        <f>VLOOKUP(B1477,'Analysis 1.3'!$AA$1:$AF$1454,5,FALSE)</f>
        <v>Repeat</v>
      </c>
      <c r="R1477" t="str">
        <f>VLOOKUP(B1477,'Analysis 1.3'!$AA$1:$AF$1454,6,FALSE)</f>
        <v>Lost</v>
      </c>
      <c r="S1477">
        <f>VLOOKUP(B1477,'Analysis 1.3'!$AA$1:$AF$1454,4,FALSE)</f>
        <v>214.97083333333285</v>
      </c>
    </row>
    <row r="1478" spans="1:19" x14ac:dyDescent="0.3">
      <c r="A1478">
        <v>1335543</v>
      </c>
      <c r="B1478">
        <v>1191</v>
      </c>
      <c r="C1478" s="1" t="s">
        <v>101</v>
      </c>
      <c r="D1478" s="3">
        <v>44959.037499999999</v>
      </c>
      <c r="E1478" t="s">
        <v>98</v>
      </c>
      <c r="F1478" t="s">
        <v>26</v>
      </c>
      <c r="G1478">
        <v>2295</v>
      </c>
      <c r="H1478" t="str">
        <f>VLOOKUP(B1478,'Customers (2)'!$A$1:$F$2501,2,0)</f>
        <v>Australia</v>
      </c>
      <c r="I1478" t="str">
        <f>VLOOKUP(B1478,'Customers (2)'!$A$1:$F$2501,3,0)</f>
        <v>M</v>
      </c>
      <c r="J1478">
        <f>VLOOKUP(B1478,'Customers (2)'!$A$1:$F$2501,4,0)</f>
        <v>48</v>
      </c>
      <c r="K1478" t="str">
        <f>VLOOKUP(B1478,'Customers (2)'!$A$1:$F$2501,5,0)</f>
        <v>C</v>
      </c>
      <c r="L1478" t="str">
        <f>VLOOKUP(B1478,'Customers (2)'!$A$1:$F$2501,6,0)</f>
        <v>Middle</v>
      </c>
      <c r="M1478" t="str">
        <f t="shared" si="95"/>
        <v>February</v>
      </c>
      <c r="N1478" t="str">
        <f t="shared" si="96"/>
        <v>Thursday</v>
      </c>
      <c r="O1478" t="str">
        <f t="shared" si="97"/>
        <v>00:54:00</v>
      </c>
      <c r="P1478">
        <f t="shared" si="98"/>
        <v>0</v>
      </c>
      <c r="Q1478" t="str">
        <f>VLOOKUP(B1478,'Analysis 1.3'!$AA$1:$AF$1454,5,FALSE)</f>
        <v>Repeat</v>
      </c>
      <c r="R1478" t="str">
        <f>VLOOKUP(B1478,'Analysis 1.3'!$AA$1:$AF$1454,6,FALSE)</f>
        <v>Lost</v>
      </c>
      <c r="S1478">
        <f>VLOOKUP(B1478,'Analysis 1.3'!$AA$1:$AF$1454,4,FALSE)</f>
        <v>214.97083333333285</v>
      </c>
    </row>
    <row r="1479" spans="1:19" x14ac:dyDescent="0.3">
      <c r="A1479">
        <v>1343766</v>
      </c>
      <c r="B1479">
        <v>1191</v>
      </c>
      <c r="C1479" s="1" t="s">
        <v>101</v>
      </c>
      <c r="D1479" s="3">
        <v>45037.000694444447</v>
      </c>
      <c r="E1479" t="s">
        <v>97</v>
      </c>
      <c r="F1479" t="s">
        <v>43</v>
      </c>
      <c r="G1479">
        <v>7282</v>
      </c>
      <c r="H1479" t="str">
        <f>VLOOKUP(B1479,'Customers (2)'!$A$1:$F$2501,2,0)</f>
        <v>Australia</v>
      </c>
      <c r="I1479" t="str">
        <f>VLOOKUP(B1479,'Customers (2)'!$A$1:$F$2501,3,0)</f>
        <v>M</v>
      </c>
      <c r="J1479">
        <f>VLOOKUP(B1479,'Customers (2)'!$A$1:$F$2501,4,0)</f>
        <v>48</v>
      </c>
      <c r="K1479" t="str">
        <f>VLOOKUP(B1479,'Customers (2)'!$A$1:$F$2501,5,0)</f>
        <v>C</v>
      </c>
      <c r="L1479" t="str">
        <f>VLOOKUP(B1479,'Customers (2)'!$A$1:$F$2501,6,0)</f>
        <v>Middle</v>
      </c>
      <c r="M1479" t="str">
        <f t="shared" si="95"/>
        <v>April</v>
      </c>
      <c r="N1479" t="str">
        <f t="shared" si="96"/>
        <v>Friday</v>
      </c>
      <c r="O1479" t="str">
        <f t="shared" si="97"/>
        <v>00:01:00</v>
      </c>
      <c r="P1479">
        <f t="shared" si="98"/>
        <v>0</v>
      </c>
      <c r="Q1479" t="str">
        <f>VLOOKUP(B1479,'Analysis 1.3'!$AA$1:$AF$1454,5,FALSE)</f>
        <v>Repeat</v>
      </c>
      <c r="R1479" t="str">
        <f>VLOOKUP(B1479,'Analysis 1.3'!$AA$1:$AF$1454,6,FALSE)</f>
        <v>Lost</v>
      </c>
      <c r="S1479">
        <f>VLOOKUP(B1479,'Analysis 1.3'!$AA$1:$AF$1454,4,FALSE)</f>
        <v>214.97083333333285</v>
      </c>
    </row>
    <row r="1480" spans="1:19" x14ac:dyDescent="0.3">
      <c r="A1480">
        <v>797735</v>
      </c>
      <c r="B1480">
        <v>1192</v>
      </c>
      <c r="C1480" s="1" t="s">
        <v>99</v>
      </c>
      <c r="D1480" s="3">
        <v>45276.048611111109</v>
      </c>
      <c r="E1480" t="s">
        <v>98</v>
      </c>
      <c r="F1480" t="s">
        <v>10</v>
      </c>
      <c r="G1480">
        <v>322</v>
      </c>
      <c r="H1480" t="str">
        <f>VLOOKUP(B1480,'Customers (2)'!$A$1:$F$2501,2,0)</f>
        <v>USA</v>
      </c>
      <c r="I1480" t="str">
        <f>VLOOKUP(B1480,'Customers (2)'!$A$1:$F$2501,3,0)</f>
        <v>F</v>
      </c>
      <c r="J1480">
        <f>VLOOKUP(B1480,'Customers (2)'!$A$1:$F$2501,4,0)</f>
        <v>87</v>
      </c>
      <c r="K1480" t="str">
        <f>VLOOKUP(B1480,'Customers (2)'!$A$1:$F$2501,5,0)</f>
        <v>C</v>
      </c>
      <c r="L1480" t="str">
        <f>VLOOKUP(B1480,'Customers (2)'!$A$1:$F$2501,6,0)</f>
        <v>Senior</v>
      </c>
      <c r="M1480" t="str">
        <f t="shared" si="95"/>
        <v>December</v>
      </c>
      <c r="N1480" t="str">
        <f t="shared" si="96"/>
        <v>Saturday</v>
      </c>
      <c r="O1480" t="str">
        <f t="shared" si="97"/>
        <v>01:10:00</v>
      </c>
      <c r="P1480">
        <f t="shared" si="98"/>
        <v>1</v>
      </c>
      <c r="Q1480" t="str">
        <f>VLOOKUP(B1480,'Analysis 1.3'!$AA$1:$AF$1454,5,FALSE)</f>
        <v>Repeat</v>
      </c>
      <c r="R1480" t="str">
        <f>VLOOKUP(B1480,'Analysis 1.3'!$AA$1:$AF$1454,6,FALSE)</f>
        <v>Recent</v>
      </c>
      <c r="S1480">
        <f>VLOOKUP(B1480,'Analysis 1.3'!$AA$1:$AF$1454,4,FALSE)</f>
        <v>15.933333333334303</v>
      </c>
    </row>
    <row r="1481" spans="1:19" x14ac:dyDescent="0.3">
      <c r="A1481">
        <v>1114314</v>
      </c>
      <c r="B1481">
        <v>1192</v>
      </c>
      <c r="C1481" s="1" t="s">
        <v>99</v>
      </c>
      <c r="D1481" s="3">
        <v>45017.038888888892</v>
      </c>
      <c r="F1481" t="s">
        <v>15</v>
      </c>
      <c r="G1481">
        <v>3962</v>
      </c>
      <c r="H1481" t="str">
        <f>VLOOKUP(B1481,'Customers (2)'!$A$1:$F$2501,2,0)</f>
        <v>USA</v>
      </c>
      <c r="I1481" t="str">
        <f>VLOOKUP(B1481,'Customers (2)'!$A$1:$F$2501,3,0)</f>
        <v>F</v>
      </c>
      <c r="J1481">
        <f>VLOOKUP(B1481,'Customers (2)'!$A$1:$F$2501,4,0)</f>
        <v>87</v>
      </c>
      <c r="K1481" t="str">
        <f>VLOOKUP(B1481,'Customers (2)'!$A$1:$F$2501,5,0)</f>
        <v>C</v>
      </c>
      <c r="L1481" t="str">
        <f>VLOOKUP(B1481,'Customers (2)'!$A$1:$F$2501,6,0)</f>
        <v>Senior</v>
      </c>
      <c r="M1481" t="str">
        <f t="shared" si="95"/>
        <v>April</v>
      </c>
      <c r="N1481" t="str">
        <f t="shared" si="96"/>
        <v>Saturday</v>
      </c>
      <c r="O1481" t="str">
        <f t="shared" si="97"/>
        <v>00:56:00</v>
      </c>
      <c r="P1481">
        <f t="shared" si="98"/>
        <v>0</v>
      </c>
      <c r="Q1481" t="str">
        <f>VLOOKUP(B1481,'Analysis 1.3'!$AA$1:$AF$1454,5,FALSE)</f>
        <v>Repeat</v>
      </c>
      <c r="R1481" t="str">
        <f>VLOOKUP(B1481,'Analysis 1.3'!$AA$1:$AF$1454,6,FALSE)</f>
        <v>Recent</v>
      </c>
      <c r="S1481">
        <f>VLOOKUP(B1481,'Analysis 1.3'!$AA$1:$AF$1454,4,FALSE)</f>
        <v>15.933333333334303</v>
      </c>
    </row>
    <row r="1482" spans="1:19" x14ac:dyDescent="0.3">
      <c r="A1482">
        <v>561728</v>
      </c>
      <c r="B1482">
        <v>1193</v>
      </c>
      <c r="C1482" s="1" t="s">
        <v>107</v>
      </c>
      <c r="D1482" s="2">
        <v>45011.959722222222</v>
      </c>
      <c r="E1482" t="s">
        <v>98</v>
      </c>
      <c r="F1482" t="s">
        <v>50</v>
      </c>
      <c r="G1482">
        <v>9790</v>
      </c>
      <c r="H1482" t="str">
        <f>VLOOKUP(B1482,'Customers (2)'!$A$1:$F$2501,2,0)</f>
        <v>Italy</v>
      </c>
      <c r="I1482" t="str">
        <f>VLOOKUP(B1482,'Customers (2)'!$A$1:$F$2501,3,0)</f>
        <v>M</v>
      </c>
      <c r="J1482">
        <f>VLOOKUP(B1482,'Customers (2)'!$A$1:$F$2501,4,0)</f>
        <v>69</v>
      </c>
      <c r="K1482" t="str">
        <f>VLOOKUP(B1482,'Customers (2)'!$A$1:$F$2501,5,0)</f>
        <v>C</v>
      </c>
      <c r="L1482" t="str">
        <f>VLOOKUP(B1482,'Customers (2)'!$A$1:$F$2501,6,0)</f>
        <v>Senior</v>
      </c>
      <c r="M1482" t="str">
        <f t="shared" si="95"/>
        <v>March</v>
      </c>
      <c r="N1482" t="str">
        <f t="shared" si="96"/>
        <v>Sunday</v>
      </c>
      <c r="O1482" t="str">
        <f t="shared" si="97"/>
        <v>23:02:00</v>
      </c>
      <c r="P1482">
        <f t="shared" si="98"/>
        <v>23</v>
      </c>
      <c r="Q1482" t="str">
        <f>VLOOKUP(B1482,'Analysis 1.3'!$AA$1:$AF$1454,5,FALSE)</f>
        <v>Repeat</v>
      </c>
      <c r="R1482" t="str">
        <f>VLOOKUP(B1482,'Analysis 1.3'!$AA$1:$AF$1454,6,FALSE)</f>
        <v>Recent</v>
      </c>
      <c r="S1482">
        <f>VLOOKUP(B1482,'Analysis 1.3'!$AA$1:$AF$1454,4,FALSE)</f>
        <v>22.988194444442343</v>
      </c>
    </row>
    <row r="1483" spans="1:19" x14ac:dyDescent="0.3">
      <c r="A1483">
        <v>1229912</v>
      </c>
      <c r="B1483">
        <v>1193</v>
      </c>
      <c r="C1483" s="1" t="s">
        <v>107</v>
      </c>
      <c r="D1483" s="3">
        <v>45268.993750000001</v>
      </c>
      <c r="E1483" t="s">
        <v>96</v>
      </c>
      <c r="F1483" t="s">
        <v>47</v>
      </c>
      <c r="G1483">
        <v>3977</v>
      </c>
      <c r="H1483" t="str">
        <f>VLOOKUP(B1483,'Customers (2)'!$A$1:$F$2501,2,0)</f>
        <v>Italy</v>
      </c>
      <c r="I1483" t="str">
        <f>VLOOKUP(B1483,'Customers (2)'!$A$1:$F$2501,3,0)</f>
        <v>M</v>
      </c>
      <c r="J1483">
        <f>VLOOKUP(B1483,'Customers (2)'!$A$1:$F$2501,4,0)</f>
        <v>69</v>
      </c>
      <c r="K1483" t="str">
        <f>VLOOKUP(B1483,'Customers (2)'!$A$1:$F$2501,5,0)</f>
        <v>C</v>
      </c>
      <c r="L1483" t="str">
        <f>VLOOKUP(B1483,'Customers (2)'!$A$1:$F$2501,6,0)</f>
        <v>Senior</v>
      </c>
      <c r="M1483" t="str">
        <f t="shared" si="95"/>
        <v>December</v>
      </c>
      <c r="N1483" t="str">
        <f t="shared" si="96"/>
        <v>Friday</v>
      </c>
      <c r="O1483" t="str">
        <f t="shared" si="97"/>
        <v>23:51:00</v>
      </c>
      <c r="P1483">
        <f t="shared" si="98"/>
        <v>23</v>
      </c>
      <c r="Q1483" t="str">
        <f>VLOOKUP(B1483,'Analysis 1.3'!$AA$1:$AF$1454,5,FALSE)</f>
        <v>Repeat</v>
      </c>
      <c r="R1483" t="str">
        <f>VLOOKUP(B1483,'Analysis 1.3'!$AA$1:$AF$1454,6,FALSE)</f>
        <v>Recent</v>
      </c>
      <c r="S1483">
        <f>VLOOKUP(B1483,'Analysis 1.3'!$AA$1:$AF$1454,4,FALSE)</f>
        <v>22.988194444442343</v>
      </c>
    </row>
    <row r="1484" spans="1:19" x14ac:dyDescent="0.3">
      <c r="A1484">
        <v>442615</v>
      </c>
      <c r="B1484">
        <v>1196</v>
      </c>
      <c r="C1484" s="1" t="s">
        <v>99</v>
      </c>
      <c r="D1484" s="2">
        <v>45255.941666666666</v>
      </c>
      <c r="E1484" t="s">
        <v>97</v>
      </c>
      <c r="F1484" t="s">
        <v>87</v>
      </c>
      <c r="G1484">
        <v>6526</v>
      </c>
      <c r="H1484" t="str">
        <f>VLOOKUP(B1484,'Customers (2)'!$A$1:$F$2501,2,0)</f>
        <v>USA</v>
      </c>
      <c r="I1484" t="str">
        <f>VLOOKUP(B1484,'Customers (2)'!$A$1:$F$2501,3,0)</f>
        <v>M</v>
      </c>
      <c r="J1484">
        <f>VLOOKUP(B1484,'Customers (2)'!$A$1:$F$2501,4,0)</f>
        <v>82</v>
      </c>
      <c r="K1484" t="str">
        <f>VLOOKUP(B1484,'Customers (2)'!$A$1:$F$2501,5,0)</f>
        <v>C</v>
      </c>
      <c r="L1484" t="str">
        <f>VLOOKUP(B1484,'Customers (2)'!$A$1:$F$2501,6,0)</f>
        <v>Senior</v>
      </c>
      <c r="M1484" t="str">
        <f t="shared" si="95"/>
        <v>November</v>
      </c>
      <c r="N1484" t="str">
        <f t="shared" si="96"/>
        <v>Saturday</v>
      </c>
      <c r="O1484" t="str">
        <f t="shared" si="97"/>
        <v>22:36:00</v>
      </c>
      <c r="P1484">
        <f t="shared" si="98"/>
        <v>22</v>
      </c>
      <c r="Q1484" t="str">
        <f>VLOOKUP(B1484,'Analysis 1.3'!$AA$1:$AF$1454,5,FALSE)</f>
        <v>One time</v>
      </c>
      <c r="R1484" t="str">
        <f>VLOOKUP(B1484,'Analysis 1.3'!$AA$1:$AF$1454,6,FALSE)</f>
        <v>Recent</v>
      </c>
      <c r="S1484">
        <f>VLOOKUP(B1484,'Analysis 1.3'!$AA$1:$AF$1454,4,FALSE)</f>
        <v>36.040277777778101</v>
      </c>
    </row>
    <row r="1485" spans="1:19" x14ac:dyDescent="0.3">
      <c r="A1485">
        <v>1259011</v>
      </c>
      <c r="B1485">
        <v>1198</v>
      </c>
      <c r="C1485" s="1" t="s">
        <v>99</v>
      </c>
      <c r="D1485" s="3">
        <v>45087.071527777778</v>
      </c>
      <c r="E1485" t="s">
        <v>98</v>
      </c>
      <c r="F1485" t="s">
        <v>76</v>
      </c>
      <c r="G1485">
        <v>247</v>
      </c>
      <c r="H1485" t="str">
        <f>VLOOKUP(B1485,'Customers (2)'!$A$1:$F$2501,2,0)</f>
        <v>USA</v>
      </c>
      <c r="I1485" t="str">
        <f>VLOOKUP(B1485,'Customers (2)'!$A$1:$F$2501,3,0)</f>
        <v>M</v>
      </c>
      <c r="J1485">
        <f>VLOOKUP(B1485,'Customers (2)'!$A$1:$F$2501,4,0)</f>
        <v>63</v>
      </c>
      <c r="K1485" t="str">
        <f>VLOOKUP(B1485,'Customers (2)'!$A$1:$F$2501,5,0)</f>
        <v>C</v>
      </c>
      <c r="L1485" t="str">
        <f>VLOOKUP(B1485,'Customers (2)'!$A$1:$F$2501,6,0)</f>
        <v>Senior</v>
      </c>
      <c r="M1485" t="str">
        <f t="shared" si="95"/>
        <v>June</v>
      </c>
      <c r="N1485" t="str">
        <f t="shared" si="96"/>
        <v>Saturday</v>
      </c>
      <c r="O1485" t="str">
        <f t="shared" si="97"/>
        <v>01:43:00</v>
      </c>
      <c r="P1485">
        <f t="shared" si="98"/>
        <v>1</v>
      </c>
      <c r="Q1485" t="str">
        <f>VLOOKUP(B1485,'Analysis 1.3'!$AA$1:$AF$1454,5,FALSE)</f>
        <v>One time</v>
      </c>
      <c r="R1485" t="str">
        <f>VLOOKUP(B1485,'Analysis 1.3'!$AA$1:$AF$1454,6,FALSE)</f>
        <v>Lost</v>
      </c>
      <c r="S1485">
        <f>VLOOKUP(B1485,'Analysis 1.3'!$AA$1:$AF$1454,4,FALSE)</f>
        <v>204.9104166666657</v>
      </c>
    </row>
    <row r="1486" spans="1:19" x14ac:dyDescent="0.3">
      <c r="A1486">
        <v>581118</v>
      </c>
      <c r="B1486">
        <v>1199</v>
      </c>
      <c r="C1486" s="1" t="s">
        <v>107</v>
      </c>
      <c r="D1486" s="2">
        <v>45257.015277777777</v>
      </c>
      <c r="E1486" t="s">
        <v>98</v>
      </c>
      <c r="F1486" t="s">
        <v>50</v>
      </c>
      <c r="G1486">
        <v>3254</v>
      </c>
      <c r="H1486" t="str">
        <f>VLOOKUP(B1486,'Customers (2)'!$A$1:$F$2501,2,0)</f>
        <v>Italy</v>
      </c>
      <c r="I1486" t="str">
        <f>VLOOKUP(B1486,'Customers (2)'!$A$1:$F$2501,3,0)</f>
        <v>M</v>
      </c>
      <c r="J1486">
        <f>VLOOKUP(B1486,'Customers (2)'!$A$1:$F$2501,4,0)</f>
        <v>38</v>
      </c>
      <c r="K1486" t="str">
        <f>VLOOKUP(B1486,'Customers (2)'!$A$1:$F$2501,5,0)</f>
        <v>C</v>
      </c>
      <c r="L1486" t="str">
        <f>VLOOKUP(B1486,'Customers (2)'!$A$1:$F$2501,6,0)</f>
        <v>Middle</v>
      </c>
      <c r="M1486" t="str">
        <f t="shared" si="95"/>
        <v>November</v>
      </c>
      <c r="N1486" t="str">
        <f t="shared" si="96"/>
        <v>Monday</v>
      </c>
      <c r="O1486" t="str">
        <f t="shared" si="97"/>
        <v>00:22:00</v>
      </c>
      <c r="P1486">
        <f t="shared" si="98"/>
        <v>0</v>
      </c>
      <c r="Q1486" t="str">
        <f>VLOOKUP(B1486,'Analysis 1.3'!$AA$1:$AF$1454,5,FALSE)</f>
        <v>Repeat</v>
      </c>
      <c r="R1486" t="str">
        <f>VLOOKUP(B1486,'Analysis 1.3'!$AA$1:$AF$1454,6,FALSE)</f>
        <v>Recent</v>
      </c>
      <c r="S1486">
        <f>VLOOKUP(B1486,'Analysis 1.3'!$AA$1:$AF$1454,4,FALSE)</f>
        <v>34.966666666667152</v>
      </c>
    </row>
    <row r="1487" spans="1:19" x14ac:dyDescent="0.3">
      <c r="A1487">
        <v>1259418</v>
      </c>
      <c r="B1487">
        <v>1199</v>
      </c>
      <c r="C1487" s="1" t="s">
        <v>107</v>
      </c>
      <c r="D1487" s="3">
        <v>44953.01458333333</v>
      </c>
      <c r="E1487" t="s">
        <v>97</v>
      </c>
      <c r="F1487" t="s">
        <v>72</v>
      </c>
      <c r="G1487">
        <v>7775</v>
      </c>
      <c r="H1487" t="str">
        <f>VLOOKUP(B1487,'Customers (2)'!$A$1:$F$2501,2,0)</f>
        <v>Italy</v>
      </c>
      <c r="I1487" t="str">
        <f>VLOOKUP(B1487,'Customers (2)'!$A$1:$F$2501,3,0)</f>
        <v>M</v>
      </c>
      <c r="J1487">
        <f>VLOOKUP(B1487,'Customers (2)'!$A$1:$F$2501,4,0)</f>
        <v>38</v>
      </c>
      <c r="K1487" t="str">
        <f>VLOOKUP(B1487,'Customers (2)'!$A$1:$F$2501,5,0)</f>
        <v>C</v>
      </c>
      <c r="L1487" t="str">
        <f>VLOOKUP(B1487,'Customers (2)'!$A$1:$F$2501,6,0)</f>
        <v>Middle</v>
      </c>
      <c r="M1487" t="str">
        <f t="shared" si="95"/>
        <v>January</v>
      </c>
      <c r="N1487" t="str">
        <f t="shared" si="96"/>
        <v>Friday</v>
      </c>
      <c r="O1487" t="str">
        <f t="shared" si="97"/>
        <v>00:21:00</v>
      </c>
      <c r="P1487">
        <f t="shared" si="98"/>
        <v>0</v>
      </c>
      <c r="Q1487" t="str">
        <f>VLOOKUP(B1487,'Analysis 1.3'!$AA$1:$AF$1454,5,FALSE)</f>
        <v>Repeat</v>
      </c>
      <c r="R1487" t="str">
        <f>VLOOKUP(B1487,'Analysis 1.3'!$AA$1:$AF$1454,6,FALSE)</f>
        <v>Recent</v>
      </c>
      <c r="S1487">
        <f>VLOOKUP(B1487,'Analysis 1.3'!$AA$1:$AF$1454,4,FALSE)</f>
        <v>34.966666666667152</v>
      </c>
    </row>
    <row r="1488" spans="1:19" x14ac:dyDescent="0.3">
      <c r="A1488">
        <v>423114</v>
      </c>
      <c r="B1488">
        <v>1201</v>
      </c>
      <c r="C1488" s="1" t="s">
        <v>100</v>
      </c>
      <c r="D1488" s="2">
        <v>44983.993055555555</v>
      </c>
      <c r="E1488" t="s">
        <v>98</v>
      </c>
      <c r="F1488" t="s">
        <v>24</v>
      </c>
      <c r="G1488">
        <v>6057</v>
      </c>
      <c r="H1488" t="str">
        <f>VLOOKUP(B1488,'Customers (2)'!$A$1:$F$2501,2,0)</f>
        <v>France</v>
      </c>
      <c r="I1488" t="str">
        <f>VLOOKUP(B1488,'Customers (2)'!$A$1:$F$2501,3,0)</f>
        <v>M</v>
      </c>
      <c r="J1488">
        <f>VLOOKUP(B1488,'Customers (2)'!$A$1:$F$2501,4,0)</f>
        <v>89</v>
      </c>
      <c r="K1488" t="str">
        <f>VLOOKUP(B1488,'Customers (2)'!$A$1:$F$2501,5,0)</f>
        <v>C</v>
      </c>
      <c r="L1488" t="str">
        <f>VLOOKUP(B1488,'Customers (2)'!$A$1:$F$2501,6,0)</f>
        <v>Senior</v>
      </c>
      <c r="M1488" t="str">
        <f t="shared" si="95"/>
        <v>February</v>
      </c>
      <c r="N1488" t="str">
        <f t="shared" si="96"/>
        <v>Sunday</v>
      </c>
      <c r="O1488" t="str">
        <f t="shared" si="97"/>
        <v>23:50:00</v>
      </c>
      <c r="P1488">
        <f t="shared" si="98"/>
        <v>23</v>
      </c>
      <c r="Q1488" t="str">
        <f>VLOOKUP(B1488,'Analysis 1.3'!$AA$1:$AF$1454,5,FALSE)</f>
        <v>Repeat</v>
      </c>
      <c r="R1488" t="str">
        <f>VLOOKUP(B1488,'Analysis 1.3'!$AA$1:$AF$1454,6,FALSE)</f>
        <v>Passive</v>
      </c>
      <c r="S1488">
        <f>VLOOKUP(B1488,'Analysis 1.3'!$AA$1:$AF$1454,4,FALSE)</f>
        <v>125.9326388888876</v>
      </c>
    </row>
    <row r="1489" spans="1:19" x14ac:dyDescent="0.3">
      <c r="A1489">
        <v>630561</v>
      </c>
      <c r="B1489">
        <v>1201</v>
      </c>
      <c r="C1489" s="1" t="s">
        <v>100</v>
      </c>
      <c r="D1489" s="2">
        <v>45166.049305555556</v>
      </c>
      <c r="E1489" t="s">
        <v>191</v>
      </c>
      <c r="F1489" t="s">
        <v>94</v>
      </c>
      <c r="G1489">
        <v>6934</v>
      </c>
      <c r="H1489" t="str">
        <f>VLOOKUP(B1489,'Customers (2)'!$A$1:$F$2501,2,0)</f>
        <v>France</v>
      </c>
      <c r="I1489" t="str">
        <f>VLOOKUP(B1489,'Customers (2)'!$A$1:$F$2501,3,0)</f>
        <v>M</v>
      </c>
      <c r="J1489">
        <f>VLOOKUP(B1489,'Customers (2)'!$A$1:$F$2501,4,0)</f>
        <v>89</v>
      </c>
      <c r="K1489" t="str">
        <f>VLOOKUP(B1489,'Customers (2)'!$A$1:$F$2501,5,0)</f>
        <v>C</v>
      </c>
      <c r="L1489" t="str">
        <f>VLOOKUP(B1489,'Customers (2)'!$A$1:$F$2501,6,0)</f>
        <v>Senior</v>
      </c>
      <c r="M1489" t="str">
        <f t="shared" si="95"/>
        <v>August</v>
      </c>
      <c r="N1489" t="str">
        <f t="shared" si="96"/>
        <v>Monday</v>
      </c>
      <c r="O1489" t="str">
        <f t="shared" si="97"/>
        <v>01:11:00</v>
      </c>
      <c r="P1489">
        <f t="shared" si="98"/>
        <v>1</v>
      </c>
      <c r="Q1489" t="str">
        <f>VLOOKUP(B1489,'Analysis 1.3'!$AA$1:$AF$1454,5,FALSE)</f>
        <v>Repeat</v>
      </c>
      <c r="R1489" t="str">
        <f>VLOOKUP(B1489,'Analysis 1.3'!$AA$1:$AF$1454,6,FALSE)</f>
        <v>Passive</v>
      </c>
      <c r="S1489">
        <f>VLOOKUP(B1489,'Analysis 1.3'!$AA$1:$AF$1454,4,FALSE)</f>
        <v>125.9326388888876</v>
      </c>
    </row>
    <row r="1490" spans="1:19" x14ac:dyDescent="0.3">
      <c r="A1490">
        <v>834746</v>
      </c>
      <c r="B1490">
        <v>1204</v>
      </c>
      <c r="C1490" s="1" t="s">
        <v>99</v>
      </c>
      <c r="D1490" s="3">
        <v>44999.035416666666</v>
      </c>
      <c r="E1490" t="s">
        <v>191</v>
      </c>
      <c r="F1490" t="s">
        <v>68</v>
      </c>
      <c r="G1490">
        <v>3237</v>
      </c>
      <c r="H1490" t="str">
        <f>VLOOKUP(B1490,'Customers (2)'!$A$1:$F$2501,2,0)</f>
        <v>USA</v>
      </c>
      <c r="I1490" t="str">
        <f>VLOOKUP(B1490,'Customers (2)'!$A$1:$F$2501,3,0)</f>
        <v>F</v>
      </c>
      <c r="J1490">
        <f>VLOOKUP(B1490,'Customers (2)'!$A$1:$F$2501,4,0)</f>
        <v>89</v>
      </c>
      <c r="K1490" t="str">
        <f>VLOOKUP(B1490,'Customers (2)'!$A$1:$F$2501,5,0)</f>
        <v>C</v>
      </c>
      <c r="L1490" t="str">
        <f>VLOOKUP(B1490,'Customers (2)'!$A$1:$F$2501,6,0)</f>
        <v>Senior</v>
      </c>
      <c r="M1490" t="str">
        <f t="shared" si="95"/>
        <v>March</v>
      </c>
      <c r="N1490" t="str">
        <f t="shared" si="96"/>
        <v>Tuesday</v>
      </c>
      <c r="O1490" t="str">
        <f t="shared" si="97"/>
        <v>00:51:00</v>
      </c>
      <c r="P1490">
        <f t="shared" si="98"/>
        <v>0</v>
      </c>
      <c r="Q1490" t="str">
        <f>VLOOKUP(B1490,'Analysis 1.3'!$AA$1:$AF$1454,5,FALSE)</f>
        <v>One time</v>
      </c>
      <c r="R1490" t="str">
        <f>VLOOKUP(B1490,'Analysis 1.3'!$AA$1:$AF$1454,6,FALSE)</f>
        <v>Lost</v>
      </c>
      <c r="S1490">
        <f>VLOOKUP(B1490,'Analysis 1.3'!$AA$1:$AF$1454,4,FALSE)</f>
        <v>292.9465277777781</v>
      </c>
    </row>
    <row r="1491" spans="1:19" x14ac:dyDescent="0.3">
      <c r="A1491">
        <v>1055786</v>
      </c>
      <c r="B1491">
        <v>1205</v>
      </c>
      <c r="C1491" s="1" t="s">
        <v>105</v>
      </c>
      <c r="D1491" s="3">
        <v>45143.052777777775</v>
      </c>
      <c r="E1491" t="s">
        <v>97</v>
      </c>
      <c r="F1491" t="s">
        <v>13</v>
      </c>
      <c r="G1491">
        <v>7809</v>
      </c>
      <c r="H1491" t="str">
        <f>VLOOKUP(B1491,'Customers (2)'!$A$1:$F$2501,2,0)</f>
        <v>Spain</v>
      </c>
      <c r="I1491" t="str">
        <f>VLOOKUP(B1491,'Customers (2)'!$A$1:$F$2501,3,0)</f>
        <v>F</v>
      </c>
      <c r="J1491">
        <f>VLOOKUP(B1491,'Customers (2)'!$A$1:$F$2501,4,0)</f>
        <v>89</v>
      </c>
      <c r="K1491" t="str">
        <f>VLOOKUP(B1491,'Customers (2)'!$A$1:$F$2501,5,0)</f>
        <v>C</v>
      </c>
      <c r="L1491" t="str">
        <f>VLOOKUP(B1491,'Customers (2)'!$A$1:$F$2501,6,0)</f>
        <v>Senior</v>
      </c>
      <c r="M1491" t="str">
        <f t="shared" si="95"/>
        <v>August</v>
      </c>
      <c r="N1491" t="str">
        <f t="shared" si="96"/>
        <v>Saturday</v>
      </c>
      <c r="O1491" t="str">
        <f t="shared" si="97"/>
        <v>01:16:00</v>
      </c>
      <c r="P1491">
        <f t="shared" si="98"/>
        <v>1</v>
      </c>
      <c r="Q1491" t="str">
        <f>VLOOKUP(B1491,'Analysis 1.3'!$AA$1:$AF$1454,5,FALSE)</f>
        <v>One time</v>
      </c>
      <c r="R1491" t="str">
        <f>VLOOKUP(B1491,'Analysis 1.3'!$AA$1:$AF$1454,6,FALSE)</f>
        <v>Passive</v>
      </c>
      <c r="S1491">
        <f>VLOOKUP(B1491,'Analysis 1.3'!$AA$1:$AF$1454,4,FALSE)</f>
        <v>148.92916666666861</v>
      </c>
    </row>
    <row r="1492" spans="1:19" x14ac:dyDescent="0.3">
      <c r="A1492">
        <v>51913</v>
      </c>
      <c r="B1492">
        <v>1208</v>
      </c>
      <c r="C1492" s="1" t="s">
        <v>99</v>
      </c>
      <c r="D1492" s="2">
        <v>45241.013888888891</v>
      </c>
      <c r="E1492" t="s">
        <v>98</v>
      </c>
      <c r="F1492" t="s">
        <v>13</v>
      </c>
      <c r="G1492">
        <v>1733</v>
      </c>
      <c r="H1492" t="str">
        <f>VLOOKUP(B1492,'Customers (2)'!$A$1:$F$2501,2,0)</f>
        <v>USA</v>
      </c>
      <c r="I1492" t="str">
        <f>VLOOKUP(B1492,'Customers (2)'!$A$1:$F$2501,3,0)</f>
        <v>M</v>
      </c>
      <c r="J1492">
        <f>VLOOKUP(B1492,'Customers (2)'!$A$1:$F$2501,4,0)</f>
        <v>73</v>
      </c>
      <c r="K1492" t="str">
        <f>VLOOKUP(B1492,'Customers (2)'!$A$1:$F$2501,5,0)</f>
        <v>C</v>
      </c>
      <c r="L1492" t="str">
        <f>VLOOKUP(B1492,'Customers (2)'!$A$1:$F$2501,6,0)</f>
        <v>Senior</v>
      </c>
      <c r="M1492" t="str">
        <f t="shared" si="95"/>
        <v>November</v>
      </c>
      <c r="N1492" t="str">
        <f t="shared" si="96"/>
        <v>Saturday</v>
      </c>
      <c r="O1492" t="str">
        <f t="shared" si="97"/>
        <v>00:20:00</v>
      </c>
      <c r="P1492">
        <f t="shared" si="98"/>
        <v>0</v>
      </c>
      <c r="Q1492" t="str">
        <f>VLOOKUP(B1492,'Analysis 1.3'!$AA$1:$AF$1454,5,FALSE)</f>
        <v>Repeat</v>
      </c>
      <c r="R1492" t="str">
        <f>VLOOKUP(B1492,'Analysis 1.3'!$AA$1:$AF$1454,6,FALSE)</f>
        <v>Recent</v>
      </c>
      <c r="S1492">
        <f>VLOOKUP(B1492,'Analysis 1.3'!$AA$1:$AF$1454,4,FALSE)</f>
        <v>50.968055555553292</v>
      </c>
    </row>
    <row r="1493" spans="1:19" x14ac:dyDescent="0.3">
      <c r="A1493">
        <v>946141</v>
      </c>
      <c r="B1493">
        <v>1208</v>
      </c>
      <c r="C1493" s="1" t="s">
        <v>99</v>
      </c>
      <c r="D1493" s="3">
        <v>45036.05972222222</v>
      </c>
      <c r="E1493" t="s">
        <v>96</v>
      </c>
      <c r="F1493" t="s">
        <v>17</v>
      </c>
      <c r="G1493">
        <v>6931</v>
      </c>
      <c r="H1493" t="str">
        <f>VLOOKUP(B1493,'Customers (2)'!$A$1:$F$2501,2,0)</f>
        <v>USA</v>
      </c>
      <c r="I1493" t="str">
        <f>VLOOKUP(B1493,'Customers (2)'!$A$1:$F$2501,3,0)</f>
        <v>M</v>
      </c>
      <c r="J1493">
        <f>VLOOKUP(B1493,'Customers (2)'!$A$1:$F$2501,4,0)</f>
        <v>73</v>
      </c>
      <c r="K1493" t="str">
        <f>VLOOKUP(B1493,'Customers (2)'!$A$1:$F$2501,5,0)</f>
        <v>C</v>
      </c>
      <c r="L1493" t="str">
        <f>VLOOKUP(B1493,'Customers (2)'!$A$1:$F$2501,6,0)</f>
        <v>Senior</v>
      </c>
      <c r="M1493" t="str">
        <f t="shared" si="95"/>
        <v>April</v>
      </c>
      <c r="N1493" t="str">
        <f t="shared" si="96"/>
        <v>Thursday</v>
      </c>
      <c r="O1493" t="str">
        <f t="shared" si="97"/>
        <v>01:26:00</v>
      </c>
      <c r="P1493">
        <f t="shared" si="98"/>
        <v>1</v>
      </c>
      <c r="Q1493" t="str">
        <f>VLOOKUP(B1493,'Analysis 1.3'!$AA$1:$AF$1454,5,FALSE)</f>
        <v>Repeat</v>
      </c>
      <c r="R1493" t="str">
        <f>VLOOKUP(B1493,'Analysis 1.3'!$AA$1:$AF$1454,6,FALSE)</f>
        <v>Recent</v>
      </c>
      <c r="S1493">
        <f>VLOOKUP(B1493,'Analysis 1.3'!$AA$1:$AF$1454,4,FALSE)</f>
        <v>50.968055555553292</v>
      </c>
    </row>
    <row r="1494" spans="1:19" x14ac:dyDescent="0.3">
      <c r="A1494">
        <v>373452</v>
      </c>
      <c r="B1494">
        <v>1209</v>
      </c>
      <c r="C1494" s="1" t="s">
        <v>102</v>
      </c>
      <c r="D1494" s="2">
        <v>45135.925000000003</v>
      </c>
      <c r="F1494" t="s">
        <v>81</v>
      </c>
      <c r="G1494">
        <v>8190</v>
      </c>
      <c r="H1494" t="str">
        <f>VLOOKUP(B1494,'Customers (2)'!$A$1:$F$2501,2,0)</f>
        <v>Finland</v>
      </c>
      <c r="I1494" t="str">
        <f>VLOOKUP(B1494,'Customers (2)'!$A$1:$F$2501,3,0)</f>
        <v>M</v>
      </c>
      <c r="J1494">
        <f>VLOOKUP(B1494,'Customers (2)'!$A$1:$F$2501,4,0)</f>
        <v>38</v>
      </c>
      <c r="K1494" t="str">
        <f>VLOOKUP(B1494,'Customers (2)'!$A$1:$F$2501,5,0)</f>
        <v>C</v>
      </c>
      <c r="L1494" t="str">
        <f>VLOOKUP(B1494,'Customers (2)'!$A$1:$F$2501,6,0)</f>
        <v>Middle</v>
      </c>
      <c r="M1494" t="str">
        <f t="shared" si="95"/>
        <v>July</v>
      </c>
      <c r="N1494" t="str">
        <f t="shared" si="96"/>
        <v>Friday</v>
      </c>
      <c r="O1494" t="str">
        <f t="shared" si="97"/>
        <v>22:12:00</v>
      </c>
      <c r="P1494">
        <f t="shared" si="98"/>
        <v>22</v>
      </c>
      <c r="Q1494" t="str">
        <f>VLOOKUP(B1494,'Analysis 1.3'!$AA$1:$AF$1454,5,FALSE)</f>
        <v>Repeat</v>
      </c>
      <c r="R1494" t="str">
        <f>VLOOKUP(B1494,'Analysis 1.3'!$AA$1:$AF$1454,6,FALSE)</f>
        <v>Passive</v>
      </c>
      <c r="S1494">
        <f>VLOOKUP(B1494,'Analysis 1.3'!$AA$1:$AF$1454,4,FALSE)</f>
        <v>156.05694444444089</v>
      </c>
    </row>
    <row r="1495" spans="1:19" x14ac:dyDescent="0.3">
      <c r="A1495">
        <v>996929</v>
      </c>
      <c r="B1495">
        <v>1209</v>
      </c>
      <c r="C1495" s="1" t="s">
        <v>102</v>
      </c>
      <c r="D1495" s="3">
        <v>45073.034722222219</v>
      </c>
      <c r="E1495" t="s">
        <v>191</v>
      </c>
      <c r="F1495" t="s">
        <v>11</v>
      </c>
      <c r="G1495">
        <v>3144</v>
      </c>
      <c r="H1495" t="str">
        <f>VLOOKUP(B1495,'Customers (2)'!$A$1:$F$2501,2,0)</f>
        <v>Finland</v>
      </c>
      <c r="I1495" t="str">
        <f>VLOOKUP(B1495,'Customers (2)'!$A$1:$F$2501,3,0)</f>
        <v>M</v>
      </c>
      <c r="J1495">
        <f>VLOOKUP(B1495,'Customers (2)'!$A$1:$F$2501,4,0)</f>
        <v>38</v>
      </c>
      <c r="K1495" t="str">
        <f>VLOOKUP(B1495,'Customers (2)'!$A$1:$F$2501,5,0)</f>
        <v>C</v>
      </c>
      <c r="L1495" t="str">
        <f>VLOOKUP(B1495,'Customers (2)'!$A$1:$F$2501,6,0)</f>
        <v>Middle</v>
      </c>
      <c r="M1495" t="str">
        <f t="shared" si="95"/>
        <v>May</v>
      </c>
      <c r="N1495" t="str">
        <f t="shared" si="96"/>
        <v>Saturday</v>
      </c>
      <c r="O1495" t="str">
        <f t="shared" si="97"/>
        <v>00:50:00</v>
      </c>
      <c r="P1495">
        <f t="shared" si="98"/>
        <v>0</v>
      </c>
      <c r="Q1495" t="str">
        <f>VLOOKUP(B1495,'Analysis 1.3'!$AA$1:$AF$1454,5,FALSE)</f>
        <v>Repeat</v>
      </c>
      <c r="R1495" t="str">
        <f>VLOOKUP(B1495,'Analysis 1.3'!$AA$1:$AF$1454,6,FALSE)</f>
        <v>Passive</v>
      </c>
      <c r="S1495">
        <f>VLOOKUP(B1495,'Analysis 1.3'!$AA$1:$AF$1454,4,FALSE)</f>
        <v>156.05694444444089</v>
      </c>
    </row>
    <row r="1496" spans="1:19" x14ac:dyDescent="0.3">
      <c r="A1496">
        <v>116342</v>
      </c>
      <c r="B1496">
        <v>1210</v>
      </c>
      <c r="C1496" s="1" t="s">
        <v>105</v>
      </c>
      <c r="D1496" s="2">
        <v>45277.040277777778</v>
      </c>
      <c r="E1496" t="s">
        <v>96</v>
      </c>
      <c r="F1496" t="s">
        <v>76</v>
      </c>
      <c r="G1496">
        <v>2323</v>
      </c>
      <c r="H1496" t="str">
        <f>VLOOKUP(B1496,'Customers (2)'!$A$1:$F$2501,2,0)</f>
        <v>Spain</v>
      </c>
      <c r="I1496" t="str">
        <f>VLOOKUP(B1496,'Customers (2)'!$A$1:$F$2501,3,0)</f>
        <v>M</v>
      </c>
      <c r="J1496">
        <f>VLOOKUP(B1496,'Customers (2)'!$A$1:$F$2501,4,0)</f>
        <v>88</v>
      </c>
      <c r="K1496" t="str">
        <f>VLOOKUP(B1496,'Customers (2)'!$A$1:$F$2501,5,0)</f>
        <v>C</v>
      </c>
      <c r="L1496" t="str">
        <f>VLOOKUP(B1496,'Customers (2)'!$A$1:$F$2501,6,0)</f>
        <v>Senior</v>
      </c>
      <c r="M1496" t="str">
        <f t="shared" si="95"/>
        <v>December</v>
      </c>
      <c r="N1496" t="str">
        <f t="shared" si="96"/>
        <v>Sunday</v>
      </c>
      <c r="O1496" t="str">
        <f t="shared" si="97"/>
        <v>00:58:00</v>
      </c>
      <c r="P1496">
        <f t="shared" si="98"/>
        <v>0</v>
      </c>
      <c r="Q1496" t="str">
        <f>VLOOKUP(B1496,'Analysis 1.3'!$AA$1:$AF$1454,5,FALSE)</f>
        <v>Repeat</v>
      </c>
      <c r="R1496" t="str">
        <f>VLOOKUP(B1496,'Analysis 1.3'!$AA$1:$AF$1454,6,FALSE)</f>
        <v>Recent</v>
      </c>
      <c r="S1496">
        <f>VLOOKUP(B1496,'Analysis 1.3'!$AA$1:$AF$1454,4,FALSE)</f>
        <v>14.941666666665697</v>
      </c>
    </row>
    <row r="1497" spans="1:19" x14ac:dyDescent="0.3">
      <c r="A1497">
        <v>194894</v>
      </c>
      <c r="B1497">
        <v>1210</v>
      </c>
      <c r="C1497" s="1" t="s">
        <v>105</v>
      </c>
      <c r="D1497" s="2">
        <v>45236.947222222225</v>
      </c>
      <c r="E1497" t="s">
        <v>97</v>
      </c>
      <c r="F1497" t="s">
        <v>40</v>
      </c>
      <c r="G1497">
        <v>8013</v>
      </c>
      <c r="H1497" t="str">
        <f>VLOOKUP(B1497,'Customers (2)'!$A$1:$F$2501,2,0)</f>
        <v>Spain</v>
      </c>
      <c r="I1497" t="str">
        <f>VLOOKUP(B1497,'Customers (2)'!$A$1:$F$2501,3,0)</f>
        <v>M</v>
      </c>
      <c r="J1497">
        <f>VLOOKUP(B1497,'Customers (2)'!$A$1:$F$2501,4,0)</f>
        <v>88</v>
      </c>
      <c r="K1497" t="str">
        <f>VLOOKUP(B1497,'Customers (2)'!$A$1:$F$2501,5,0)</f>
        <v>C</v>
      </c>
      <c r="L1497" t="str">
        <f>VLOOKUP(B1497,'Customers (2)'!$A$1:$F$2501,6,0)</f>
        <v>Senior</v>
      </c>
      <c r="M1497" t="str">
        <f t="shared" si="95"/>
        <v>November</v>
      </c>
      <c r="N1497" t="str">
        <f t="shared" si="96"/>
        <v>Monday</v>
      </c>
      <c r="O1497" t="str">
        <f t="shared" si="97"/>
        <v>22:44:00</v>
      </c>
      <c r="P1497">
        <f t="shared" si="98"/>
        <v>22</v>
      </c>
      <c r="Q1497" t="str">
        <f>VLOOKUP(B1497,'Analysis 1.3'!$AA$1:$AF$1454,5,FALSE)</f>
        <v>Repeat</v>
      </c>
      <c r="R1497" t="str">
        <f>VLOOKUP(B1497,'Analysis 1.3'!$AA$1:$AF$1454,6,FALSE)</f>
        <v>Recent</v>
      </c>
      <c r="S1497">
        <f>VLOOKUP(B1497,'Analysis 1.3'!$AA$1:$AF$1454,4,FALSE)</f>
        <v>14.941666666665697</v>
      </c>
    </row>
    <row r="1498" spans="1:19" x14ac:dyDescent="0.3">
      <c r="A1498">
        <v>155731</v>
      </c>
      <c r="B1498">
        <v>1212</v>
      </c>
      <c r="C1498" s="1" t="s">
        <v>106</v>
      </c>
      <c r="D1498" s="2">
        <v>45231.98333333333</v>
      </c>
      <c r="E1498" t="s">
        <v>191</v>
      </c>
      <c r="F1498" t="s">
        <v>41</v>
      </c>
      <c r="G1498">
        <v>8205</v>
      </c>
      <c r="H1498" t="str">
        <f>VLOOKUP(B1498,'Customers (2)'!$A$1:$F$2501,2,0)</f>
        <v>Singapore</v>
      </c>
      <c r="I1498" t="str">
        <f>VLOOKUP(B1498,'Customers (2)'!$A$1:$F$2501,3,0)</f>
        <v>F</v>
      </c>
      <c r="J1498">
        <f>VLOOKUP(B1498,'Customers (2)'!$A$1:$F$2501,4,0)</f>
        <v>43</v>
      </c>
      <c r="K1498" t="str">
        <f>VLOOKUP(B1498,'Customers (2)'!$A$1:$F$2501,5,0)</f>
        <v>C</v>
      </c>
      <c r="L1498" t="str">
        <f>VLOOKUP(B1498,'Customers (2)'!$A$1:$F$2501,6,0)</f>
        <v>Middle</v>
      </c>
      <c r="M1498" t="str">
        <f t="shared" si="95"/>
        <v>November</v>
      </c>
      <c r="N1498" t="str">
        <f t="shared" si="96"/>
        <v>Wednesday</v>
      </c>
      <c r="O1498" t="str">
        <f t="shared" si="97"/>
        <v>23:36:00</v>
      </c>
      <c r="P1498">
        <f t="shared" si="98"/>
        <v>23</v>
      </c>
      <c r="Q1498" t="str">
        <f>VLOOKUP(B1498,'Analysis 1.3'!$AA$1:$AF$1454,5,FALSE)</f>
        <v>One time</v>
      </c>
      <c r="R1498" t="str">
        <f>VLOOKUP(B1498,'Analysis 1.3'!$AA$1:$AF$1454,6,FALSE)</f>
        <v>Recent</v>
      </c>
      <c r="S1498">
        <f>VLOOKUP(B1498,'Analysis 1.3'!$AA$1:$AF$1454,4,FALSE)</f>
        <v>59.99861111111386</v>
      </c>
    </row>
    <row r="1499" spans="1:19" x14ac:dyDescent="0.3">
      <c r="A1499">
        <v>464722</v>
      </c>
      <c r="B1499">
        <v>1215</v>
      </c>
      <c r="C1499" s="1" t="s">
        <v>99</v>
      </c>
      <c r="D1499" s="2">
        <v>44929.042361111111</v>
      </c>
      <c r="E1499" t="s">
        <v>191</v>
      </c>
      <c r="F1499" t="s">
        <v>85</v>
      </c>
      <c r="G1499">
        <v>7137</v>
      </c>
      <c r="H1499" t="str">
        <f>VLOOKUP(B1499,'Customers (2)'!$A$1:$F$2501,2,0)</f>
        <v>USA</v>
      </c>
      <c r="I1499" t="str">
        <f>VLOOKUP(B1499,'Customers (2)'!$A$1:$F$2501,3,0)</f>
        <v>M</v>
      </c>
      <c r="J1499">
        <f>VLOOKUP(B1499,'Customers (2)'!$A$1:$F$2501,4,0)</f>
        <v>33</v>
      </c>
      <c r="K1499" t="str">
        <f>VLOOKUP(B1499,'Customers (2)'!$A$1:$F$2501,5,0)</f>
        <v>C</v>
      </c>
      <c r="L1499" t="str">
        <f>VLOOKUP(B1499,'Customers (2)'!$A$1:$F$2501,6,0)</f>
        <v>Young</v>
      </c>
      <c r="M1499" t="str">
        <f t="shared" si="95"/>
        <v>January</v>
      </c>
      <c r="N1499" t="str">
        <f t="shared" si="96"/>
        <v>Tuesday</v>
      </c>
      <c r="O1499" t="str">
        <f t="shared" si="97"/>
        <v>01:01:00</v>
      </c>
      <c r="P1499">
        <f t="shared" si="98"/>
        <v>1</v>
      </c>
      <c r="Q1499" t="str">
        <f>VLOOKUP(B1499,'Analysis 1.3'!$AA$1:$AF$1454,5,FALSE)</f>
        <v>Repeat</v>
      </c>
      <c r="R1499" t="str">
        <f>VLOOKUP(B1499,'Analysis 1.3'!$AA$1:$AF$1454,6,FALSE)</f>
        <v>Passive</v>
      </c>
      <c r="S1499">
        <f>VLOOKUP(B1499,'Analysis 1.3'!$AA$1:$AF$1454,4,FALSE)</f>
        <v>162.91249999999854</v>
      </c>
    </row>
    <row r="1500" spans="1:19" x14ac:dyDescent="0.3">
      <c r="A1500">
        <v>821575</v>
      </c>
      <c r="B1500">
        <v>1215</v>
      </c>
      <c r="C1500" s="1" t="s">
        <v>99</v>
      </c>
      <c r="D1500" s="3">
        <v>44937.037499999999</v>
      </c>
      <c r="E1500" t="s">
        <v>98</v>
      </c>
      <c r="F1500" t="s">
        <v>93</v>
      </c>
      <c r="G1500">
        <v>4655</v>
      </c>
      <c r="H1500" t="str">
        <f>VLOOKUP(B1500,'Customers (2)'!$A$1:$F$2501,2,0)</f>
        <v>USA</v>
      </c>
      <c r="I1500" t="str">
        <f>VLOOKUP(B1500,'Customers (2)'!$A$1:$F$2501,3,0)</f>
        <v>M</v>
      </c>
      <c r="J1500">
        <f>VLOOKUP(B1500,'Customers (2)'!$A$1:$F$2501,4,0)</f>
        <v>33</v>
      </c>
      <c r="K1500" t="str">
        <f>VLOOKUP(B1500,'Customers (2)'!$A$1:$F$2501,5,0)</f>
        <v>C</v>
      </c>
      <c r="L1500" t="str">
        <f>VLOOKUP(B1500,'Customers (2)'!$A$1:$F$2501,6,0)</f>
        <v>Young</v>
      </c>
      <c r="M1500" t="str">
        <f t="shared" si="95"/>
        <v>January</v>
      </c>
      <c r="N1500" t="str">
        <f t="shared" si="96"/>
        <v>Wednesday</v>
      </c>
      <c r="O1500" t="str">
        <f t="shared" si="97"/>
        <v>00:54:00</v>
      </c>
      <c r="P1500">
        <f t="shared" si="98"/>
        <v>0</v>
      </c>
      <c r="Q1500" t="str">
        <f>VLOOKUP(B1500,'Analysis 1.3'!$AA$1:$AF$1454,5,FALSE)</f>
        <v>Repeat</v>
      </c>
      <c r="R1500" t="str">
        <f>VLOOKUP(B1500,'Analysis 1.3'!$AA$1:$AF$1454,6,FALSE)</f>
        <v>Passive</v>
      </c>
      <c r="S1500">
        <f>VLOOKUP(B1500,'Analysis 1.3'!$AA$1:$AF$1454,4,FALSE)</f>
        <v>162.91249999999854</v>
      </c>
    </row>
    <row r="1501" spans="1:19" x14ac:dyDescent="0.3">
      <c r="A1501">
        <v>1058164</v>
      </c>
      <c r="B1501">
        <v>1215</v>
      </c>
      <c r="C1501" s="1" t="s">
        <v>99</v>
      </c>
      <c r="D1501" s="3">
        <v>45129.069444444445</v>
      </c>
      <c r="E1501" t="s">
        <v>97</v>
      </c>
      <c r="F1501" t="s">
        <v>41</v>
      </c>
      <c r="G1501">
        <v>4073</v>
      </c>
      <c r="H1501" t="str">
        <f>VLOOKUP(B1501,'Customers (2)'!$A$1:$F$2501,2,0)</f>
        <v>USA</v>
      </c>
      <c r="I1501" t="str">
        <f>VLOOKUP(B1501,'Customers (2)'!$A$1:$F$2501,3,0)</f>
        <v>M</v>
      </c>
      <c r="J1501">
        <f>VLOOKUP(B1501,'Customers (2)'!$A$1:$F$2501,4,0)</f>
        <v>33</v>
      </c>
      <c r="K1501" t="str">
        <f>VLOOKUP(B1501,'Customers (2)'!$A$1:$F$2501,5,0)</f>
        <v>C</v>
      </c>
      <c r="L1501" t="str">
        <f>VLOOKUP(B1501,'Customers (2)'!$A$1:$F$2501,6,0)</f>
        <v>Young</v>
      </c>
      <c r="M1501" t="str">
        <f t="shared" si="95"/>
        <v>July</v>
      </c>
      <c r="N1501" t="str">
        <f t="shared" si="96"/>
        <v>Saturday</v>
      </c>
      <c r="O1501" t="str">
        <f t="shared" si="97"/>
        <v>01:40:00</v>
      </c>
      <c r="P1501">
        <f t="shared" si="98"/>
        <v>1</v>
      </c>
      <c r="Q1501" t="str">
        <f>VLOOKUP(B1501,'Analysis 1.3'!$AA$1:$AF$1454,5,FALSE)</f>
        <v>Repeat</v>
      </c>
      <c r="R1501" t="str">
        <f>VLOOKUP(B1501,'Analysis 1.3'!$AA$1:$AF$1454,6,FALSE)</f>
        <v>Passive</v>
      </c>
      <c r="S1501">
        <f>VLOOKUP(B1501,'Analysis 1.3'!$AA$1:$AF$1454,4,FALSE)</f>
        <v>162.91249999999854</v>
      </c>
    </row>
    <row r="1502" spans="1:19" x14ac:dyDescent="0.3">
      <c r="A1502">
        <v>1291584</v>
      </c>
      <c r="B1502">
        <v>1215</v>
      </c>
      <c r="C1502" s="1" t="s">
        <v>99</v>
      </c>
      <c r="D1502" s="3">
        <v>45074.02847222222</v>
      </c>
      <c r="E1502" t="s">
        <v>97</v>
      </c>
      <c r="F1502" t="s">
        <v>69</v>
      </c>
      <c r="G1502">
        <v>813</v>
      </c>
      <c r="H1502" t="str">
        <f>VLOOKUP(B1502,'Customers (2)'!$A$1:$F$2501,2,0)</f>
        <v>USA</v>
      </c>
      <c r="I1502" t="str">
        <f>VLOOKUP(B1502,'Customers (2)'!$A$1:$F$2501,3,0)</f>
        <v>M</v>
      </c>
      <c r="J1502">
        <f>VLOOKUP(B1502,'Customers (2)'!$A$1:$F$2501,4,0)</f>
        <v>33</v>
      </c>
      <c r="K1502" t="str">
        <f>VLOOKUP(B1502,'Customers (2)'!$A$1:$F$2501,5,0)</f>
        <v>C</v>
      </c>
      <c r="L1502" t="str">
        <f>VLOOKUP(B1502,'Customers (2)'!$A$1:$F$2501,6,0)</f>
        <v>Young</v>
      </c>
      <c r="M1502" t="str">
        <f t="shared" si="95"/>
        <v>May</v>
      </c>
      <c r="N1502" t="str">
        <f t="shared" si="96"/>
        <v>Sunday</v>
      </c>
      <c r="O1502" t="str">
        <f t="shared" si="97"/>
        <v>00:41:00</v>
      </c>
      <c r="P1502">
        <f t="shared" si="98"/>
        <v>0</v>
      </c>
      <c r="Q1502" t="str">
        <f>VLOOKUP(B1502,'Analysis 1.3'!$AA$1:$AF$1454,5,FALSE)</f>
        <v>Repeat</v>
      </c>
      <c r="R1502" t="str">
        <f>VLOOKUP(B1502,'Analysis 1.3'!$AA$1:$AF$1454,6,FALSE)</f>
        <v>Passive</v>
      </c>
      <c r="S1502">
        <f>VLOOKUP(B1502,'Analysis 1.3'!$AA$1:$AF$1454,4,FALSE)</f>
        <v>162.91249999999854</v>
      </c>
    </row>
    <row r="1503" spans="1:19" x14ac:dyDescent="0.3">
      <c r="A1503">
        <v>1273432</v>
      </c>
      <c r="B1503">
        <v>1216</v>
      </c>
      <c r="C1503" s="1" t="s">
        <v>101</v>
      </c>
      <c r="D1503" s="3">
        <v>44963.990972222222</v>
      </c>
      <c r="E1503" t="s">
        <v>96</v>
      </c>
      <c r="F1503" t="s">
        <v>56</v>
      </c>
      <c r="G1503">
        <v>3235</v>
      </c>
      <c r="H1503" t="str">
        <f>VLOOKUP(B1503,'Customers (2)'!$A$1:$F$2501,2,0)</f>
        <v>Australia</v>
      </c>
      <c r="I1503" t="str">
        <f>VLOOKUP(B1503,'Customers (2)'!$A$1:$F$2501,3,0)</f>
        <v>M</v>
      </c>
      <c r="J1503">
        <f>VLOOKUP(B1503,'Customers (2)'!$A$1:$F$2501,4,0)</f>
        <v>63</v>
      </c>
      <c r="K1503" t="str">
        <f>VLOOKUP(B1503,'Customers (2)'!$A$1:$F$2501,5,0)</f>
        <v>C</v>
      </c>
      <c r="L1503" t="str">
        <f>VLOOKUP(B1503,'Customers (2)'!$A$1:$F$2501,6,0)</f>
        <v>Senior</v>
      </c>
      <c r="M1503" t="str">
        <f t="shared" si="95"/>
        <v>February</v>
      </c>
      <c r="N1503" t="str">
        <f t="shared" si="96"/>
        <v>Monday</v>
      </c>
      <c r="O1503" t="str">
        <f t="shared" si="97"/>
        <v>23:47:00</v>
      </c>
      <c r="P1503">
        <f t="shared" si="98"/>
        <v>23</v>
      </c>
      <c r="Q1503" t="str">
        <f>VLOOKUP(B1503,'Analysis 1.3'!$AA$1:$AF$1454,5,FALSE)</f>
        <v>Repeat</v>
      </c>
      <c r="R1503" t="str">
        <f>VLOOKUP(B1503,'Analysis 1.3'!$AA$1:$AF$1454,6,FALSE)</f>
        <v>Passive</v>
      </c>
      <c r="S1503">
        <f>VLOOKUP(B1503,'Analysis 1.3'!$AA$1:$AF$1454,4,FALSE)</f>
        <v>99.926388888889051</v>
      </c>
    </row>
    <row r="1504" spans="1:19" x14ac:dyDescent="0.3">
      <c r="A1504">
        <v>1339556</v>
      </c>
      <c r="B1504">
        <v>1216</v>
      </c>
      <c r="C1504" s="1" t="s">
        <v>101</v>
      </c>
      <c r="D1504" s="3">
        <v>45192.055555555555</v>
      </c>
      <c r="E1504" t="s">
        <v>98</v>
      </c>
      <c r="F1504" t="s">
        <v>27</v>
      </c>
      <c r="G1504">
        <v>1757</v>
      </c>
      <c r="H1504" t="str">
        <f>VLOOKUP(B1504,'Customers (2)'!$A$1:$F$2501,2,0)</f>
        <v>Australia</v>
      </c>
      <c r="I1504" t="str">
        <f>VLOOKUP(B1504,'Customers (2)'!$A$1:$F$2501,3,0)</f>
        <v>M</v>
      </c>
      <c r="J1504">
        <f>VLOOKUP(B1504,'Customers (2)'!$A$1:$F$2501,4,0)</f>
        <v>63</v>
      </c>
      <c r="K1504" t="str">
        <f>VLOOKUP(B1504,'Customers (2)'!$A$1:$F$2501,5,0)</f>
        <v>C</v>
      </c>
      <c r="L1504" t="str">
        <f>VLOOKUP(B1504,'Customers (2)'!$A$1:$F$2501,6,0)</f>
        <v>Senior</v>
      </c>
      <c r="M1504" t="str">
        <f t="shared" si="95"/>
        <v>September</v>
      </c>
      <c r="N1504" t="str">
        <f t="shared" si="96"/>
        <v>Saturday</v>
      </c>
      <c r="O1504" t="str">
        <f t="shared" si="97"/>
        <v>01:20:00</v>
      </c>
      <c r="P1504">
        <f t="shared" si="98"/>
        <v>1</v>
      </c>
      <c r="Q1504" t="str">
        <f>VLOOKUP(B1504,'Analysis 1.3'!$AA$1:$AF$1454,5,FALSE)</f>
        <v>Repeat</v>
      </c>
      <c r="R1504" t="str">
        <f>VLOOKUP(B1504,'Analysis 1.3'!$AA$1:$AF$1454,6,FALSE)</f>
        <v>Passive</v>
      </c>
      <c r="S1504">
        <f>VLOOKUP(B1504,'Analysis 1.3'!$AA$1:$AF$1454,4,FALSE)</f>
        <v>99.926388888889051</v>
      </c>
    </row>
    <row r="1505" spans="1:19" x14ac:dyDescent="0.3">
      <c r="A1505">
        <v>666564</v>
      </c>
      <c r="B1505">
        <v>1217</v>
      </c>
      <c r="C1505" s="1" t="s">
        <v>99</v>
      </c>
      <c r="D1505" s="3">
        <v>44948.01458333333</v>
      </c>
      <c r="E1505" t="s">
        <v>96</v>
      </c>
      <c r="F1505" t="s">
        <v>43</v>
      </c>
      <c r="G1505">
        <v>5348</v>
      </c>
      <c r="H1505" t="str">
        <f>VLOOKUP(B1505,'Customers (2)'!$A$1:$F$2501,2,0)</f>
        <v>USA</v>
      </c>
      <c r="I1505" t="str">
        <f>VLOOKUP(B1505,'Customers (2)'!$A$1:$F$2501,3,0)</f>
        <v>F</v>
      </c>
      <c r="J1505">
        <f>VLOOKUP(B1505,'Customers (2)'!$A$1:$F$2501,4,0)</f>
        <v>68</v>
      </c>
      <c r="K1505" t="str">
        <f>VLOOKUP(B1505,'Customers (2)'!$A$1:$F$2501,5,0)</f>
        <v>C</v>
      </c>
      <c r="L1505" t="str">
        <f>VLOOKUP(B1505,'Customers (2)'!$A$1:$F$2501,6,0)</f>
        <v>Senior</v>
      </c>
      <c r="M1505" t="str">
        <f t="shared" si="95"/>
        <v>January</v>
      </c>
      <c r="N1505" t="str">
        <f t="shared" si="96"/>
        <v>Sunday</v>
      </c>
      <c r="O1505" t="str">
        <f t="shared" si="97"/>
        <v>00:21:00</v>
      </c>
      <c r="P1505">
        <f t="shared" si="98"/>
        <v>0</v>
      </c>
      <c r="Q1505" t="str">
        <f>VLOOKUP(B1505,'Analysis 1.3'!$AA$1:$AF$1454,5,FALSE)</f>
        <v>Repeat</v>
      </c>
      <c r="R1505" t="str">
        <f>VLOOKUP(B1505,'Analysis 1.3'!$AA$1:$AF$1454,6,FALSE)</f>
        <v>Recent</v>
      </c>
      <c r="S1505">
        <f>VLOOKUP(B1505,'Analysis 1.3'!$AA$1:$AF$1454,4,FALSE)</f>
        <v>16.943749999998545</v>
      </c>
    </row>
    <row r="1506" spans="1:19" x14ac:dyDescent="0.3">
      <c r="A1506">
        <v>863877</v>
      </c>
      <c r="B1506">
        <v>1217</v>
      </c>
      <c r="C1506" s="1" t="s">
        <v>99</v>
      </c>
      <c r="D1506" s="3">
        <v>45275.038194444445</v>
      </c>
      <c r="E1506" t="s">
        <v>98</v>
      </c>
      <c r="F1506" t="s">
        <v>25</v>
      </c>
      <c r="G1506">
        <v>509</v>
      </c>
      <c r="H1506" t="str">
        <f>VLOOKUP(B1506,'Customers (2)'!$A$1:$F$2501,2,0)</f>
        <v>USA</v>
      </c>
      <c r="I1506" t="str">
        <f>VLOOKUP(B1506,'Customers (2)'!$A$1:$F$2501,3,0)</f>
        <v>F</v>
      </c>
      <c r="J1506">
        <f>VLOOKUP(B1506,'Customers (2)'!$A$1:$F$2501,4,0)</f>
        <v>68</v>
      </c>
      <c r="K1506" t="str">
        <f>VLOOKUP(B1506,'Customers (2)'!$A$1:$F$2501,5,0)</f>
        <v>C</v>
      </c>
      <c r="L1506" t="str">
        <f>VLOOKUP(B1506,'Customers (2)'!$A$1:$F$2501,6,0)</f>
        <v>Senior</v>
      </c>
      <c r="M1506" t="str">
        <f t="shared" si="95"/>
        <v>December</v>
      </c>
      <c r="N1506" t="str">
        <f t="shared" si="96"/>
        <v>Friday</v>
      </c>
      <c r="O1506" t="str">
        <f t="shared" si="97"/>
        <v>00:55:00</v>
      </c>
      <c r="P1506">
        <f t="shared" si="98"/>
        <v>0</v>
      </c>
      <c r="Q1506" t="str">
        <f>VLOOKUP(B1506,'Analysis 1.3'!$AA$1:$AF$1454,5,FALSE)</f>
        <v>Repeat</v>
      </c>
      <c r="R1506" t="str">
        <f>VLOOKUP(B1506,'Analysis 1.3'!$AA$1:$AF$1454,6,FALSE)</f>
        <v>Recent</v>
      </c>
      <c r="S1506">
        <f>VLOOKUP(B1506,'Analysis 1.3'!$AA$1:$AF$1454,4,FALSE)</f>
        <v>16.943749999998545</v>
      </c>
    </row>
    <row r="1507" spans="1:19" x14ac:dyDescent="0.3">
      <c r="A1507">
        <v>1444534</v>
      </c>
      <c r="B1507">
        <v>1217</v>
      </c>
      <c r="C1507" s="1" t="s">
        <v>99</v>
      </c>
      <c r="D1507" s="3">
        <v>45274.027777777781</v>
      </c>
      <c r="E1507" t="s">
        <v>191</v>
      </c>
      <c r="F1507" t="s">
        <v>10</v>
      </c>
      <c r="G1507">
        <v>4597</v>
      </c>
      <c r="H1507" t="str">
        <f>VLOOKUP(B1507,'Customers (2)'!$A$1:$F$2501,2,0)</f>
        <v>USA</v>
      </c>
      <c r="I1507" t="str">
        <f>VLOOKUP(B1507,'Customers (2)'!$A$1:$F$2501,3,0)</f>
        <v>F</v>
      </c>
      <c r="J1507">
        <f>VLOOKUP(B1507,'Customers (2)'!$A$1:$F$2501,4,0)</f>
        <v>68</v>
      </c>
      <c r="K1507" t="str">
        <f>VLOOKUP(B1507,'Customers (2)'!$A$1:$F$2501,5,0)</f>
        <v>C</v>
      </c>
      <c r="L1507" t="str">
        <f>VLOOKUP(B1507,'Customers (2)'!$A$1:$F$2501,6,0)</f>
        <v>Senior</v>
      </c>
      <c r="M1507" t="str">
        <f t="shared" si="95"/>
        <v>December</v>
      </c>
      <c r="N1507" t="str">
        <f t="shared" si="96"/>
        <v>Thursday</v>
      </c>
      <c r="O1507" t="str">
        <f t="shared" si="97"/>
        <v>00:40:00</v>
      </c>
      <c r="P1507">
        <f t="shared" si="98"/>
        <v>0</v>
      </c>
      <c r="Q1507" t="str">
        <f>VLOOKUP(B1507,'Analysis 1.3'!$AA$1:$AF$1454,5,FALSE)</f>
        <v>Repeat</v>
      </c>
      <c r="R1507" t="str">
        <f>VLOOKUP(B1507,'Analysis 1.3'!$AA$1:$AF$1454,6,FALSE)</f>
        <v>Recent</v>
      </c>
      <c r="S1507">
        <f>VLOOKUP(B1507,'Analysis 1.3'!$AA$1:$AF$1454,4,FALSE)</f>
        <v>16.943749999998545</v>
      </c>
    </row>
    <row r="1508" spans="1:19" x14ac:dyDescent="0.3">
      <c r="A1508">
        <v>12200</v>
      </c>
      <c r="B1508">
        <v>1218</v>
      </c>
      <c r="C1508" s="1" t="s">
        <v>99</v>
      </c>
      <c r="D1508" s="2">
        <v>45088.008333333331</v>
      </c>
      <c r="E1508" t="s">
        <v>191</v>
      </c>
      <c r="F1508" t="s">
        <v>23</v>
      </c>
      <c r="G1508">
        <v>1774</v>
      </c>
      <c r="H1508" t="str">
        <f>VLOOKUP(B1508,'Customers (2)'!$A$1:$F$2501,2,0)</f>
        <v>USA</v>
      </c>
      <c r="I1508" t="str">
        <f>VLOOKUP(B1508,'Customers (2)'!$A$1:$F$2501,3,0)</f>
        <v>M</v>
      </c>
      <c r="J1508">
        <f>VLOOKUP(B1508,'Customers (2)'!$A$1:$F$2501,4,0)</f>
        <v>68</v>
      </c>
      <c r="K1508" t="str">
        <f>VLOOKUP(B1508,'Customers (2)'!$A$1:$F$2501,5,0)</f>
        <v>C</v>
      </c>
      <c r="L1508" t="str">
        <f>VLOOKUP(B1508,'Customers (2)'!$A$1:$F$2501,6,0)</f>
        <v>Senior</v>
      </c>
      <c r="M1508" t="str">
        <f t="shared" si="95"/>
        <v>June</v>
      </c>
      <c r="N1508" t="str">
        <f t="shared" si="96"/>
        <v>Sunday</v>
      </c>
      <c r="O1508" t="str">
        <f t="shared" si="97"/>
        <v>00:12:00</v>
      </c>
      <c r="P1508">
        <f t="shared" si="98"/>
        <v>0</v>
      </c>
      <c r="Q1508" t="str">
        <f>VLOOKUP(B1508,'Analysis 1.3'!$AA$1:$AF$1454,5,FALSE)</f>
        <v>Repeat</v>
      </c>
      <c r="R1508" t="str">
        <f>VLOOKUP(B1508,'Analysis 1.3'!$AA$1:$AF$1454,6,FALSE)</f>
        <v>Passive</v>
      </c>
      <c r="S1508">
        <f>VLOOKUP(B1508,'Analysis 1.3'!$AA$1:$AF$1454,4,FALSE)</f>
        <v>111.9152777777781</v>
      </c>
    </row>
    <row r="1509" spans="1:19" x14ac:dyDescent="0.3">
      <c r="A1509">
        <v>58546</v>
      </c>
      <c r="B1509">
        <v>1218</v>
      </c>
      <c r="C1509" s="1" t="s">
        <v>99</v>
      </c>
      <c r="D1509" s="2">
        <v>45128.007638888892</v>
      </c>
      <c r="E1509" t="s">
        <v>96</v>
      </c>
      <c r="F1509" t="s">
        <v>14</v>
      </c>
      <c r="G1509">
        <v>736</v>
      </c>
      <c r="H1509" t="str">
        <f>VLOOKUP(B1509,'Customers (2)'!$A$1:$F$2501,2,0)</f>
        <v>USA</v>
      </c>
      <c r="I1509" t="str">
        <f>VLOOKUP(B1509,'Customers (2)'!$A$1:$F$2501,3,0)</f>
        <v>M</v>
      </c>
      <c r="J1509">
        <f>VLOOKUP(B1509,'Customers (2)'!$A$1:$F$2501,4,0)</f>
        <v>68</v>
      </c>
      <c r="K1509" t="str">
        <f>VLOOKUP(B1509,'Customers (2)'!$A$1:$F$2501,5,0)</f>
        <v>C</v>
      </c>
      <c r="L1509" t="str">
        <f>VLOOKUP(B1509,'Customers (2)'!$A$1:$F$2501,6,0)</f>
        <v>Senior</v>
      </c>
      <c r="M1509" t="str">
        <f t="shared" si="95"/>
        <v>July</v>
      </c>
      <c r="N1509" t="str">
        <f t="shared" si="96"/>
        <v>Friday</v>
      </c>
      <c r="O1509" t="str">
        <f t="shared" si="97"/>
        <v>00:11:00</v>
      </c>
      <c r="P1509">
        <f t="shared" si="98"/>
        <v>0</v>
      </c>
      <c r="Q1509" t="str">
        <f>VLOOKUP(B1509,'Analysis 1.3'!$AA$1:$AF$1454,5,FALSE)</f>
        <v>Repeat</v>
      </c>
      <c r="R1509" t="str">
        <f>VLOOKUP(B1509,'Analysis 1.3'!$AA$1:$AF$1454,6,FALSE)</f>
        <v>Passive</v>
      </c>
      <c r="S1509">
        <f>VLOOKUP(B1509,'Analysis 1.3'!$AA$1:$AF$1454,4,FALSE)</f>
        <v>111.9152777777781</v>
      </c>
    </row>
    <row r="1510" spans="1:19" x14ac:dyDescent="0.3">
      <c r="A1510">
        <v>284974</v>
      </c>
      <c r="B1510">
        <v>1218</v>
      </c>
      <c r="C1510" s="1" t="s">
        <v>99</v>
      </c>
      <c r="D1510" s="2">
        <v>45180.066666666666</v>
      </c>
      <c r="E1510" t="s">
        <v>98</v>
      </c>
      <c r="F1510" t="s">
        <v>44</v>
      </c>
      <c r="G1510">
        <v>5755</v>
      </c>
      <c r="H1510" t="str">
        <f>VLOOKUP(B1510,'Customers (2)'!$A$1:$F$2501,2,0)</f>
        <v>USA</v>
      </c>
      <c r="I1510" t="str">
        <f>VLOOKUP(B1510,'Customers (2)'!$A$1:$F$2501,3,0)</f>
        <v>M</v>
      </c>
      <c r="J1510">
        <f>VLOOKUP(B1510,'Customers (2)'!$A$1:$F$2501,4,0)</f>
        <v>68</v>
      </c>
      <c r="K1510" t="str">
        <f>VLOOKUP(B1510,'Customers (2)'!$A$1:$F$2501,5,0)</f>
        <v>C</v>
      </c>
      <c r="L1510" t="str">
        <f>VLOOKUP(B1510,'Customers (2)'!$A$1:$F$2501,6,0)</f>
        <v>Senior</v>
      </c>
      <c r="M1510" t="str">
        <f t="shared" si="95"/>
        <v>September</v>
      </c>
      <c r="N1510" t="str">
        <f t="shared" si="96"/>
        <v>Monday</v>
      </c>
      <c r="O1510" t="str">
        <f t="shared" si="97"/>
        <v>01:36:00</v>
      </c>
      <c r="P1510">
        <f t="shared" si="98"/>
        <v>1</v>
      </c>
      <c r="Q1510" t="str">
        <f>VLOOKUP(B1510,'Analysis 1.3'!$AA$1:$AF$1454,5,FALSE)</f>
        <v>Repeat</v>
      </c>
      <c r="R1510" t="str">
        <f>VLOOKUP(B1510,'Analysis 1.3'!$AA$1:$AF$1454,6,FALSE)</f>
        <v>Passive</v>
      </c>
      <c r="S1510">
        <f>VLOOKUP(B1510,'Analysis 1.3'!$AA$1:$AF$1454,4,FALSE)</f>
        <v>111.9152777777781</v>
      </c>
    </row>
    <row r="1511" spans="1:19" x14ac:dyDescent="0.3">
      <c r="A1511">
        <v>10208</v>
      </c>
      <c r="B1511">
        <v>1219</v>
      </c>
      <c r="C1511" s="1" t="s">
        <v>99</v>
      </c>
      <c r="D1511" s="2">
        <v>45203.070833333331</v>
      </c>
      <c r="E1511" t="s">
        <v>98</v>
      </c>
      <c r="F1511" t="s">
        <v>18</v>
      </c>
      <c r="G1511">
        <v>3866</v>
      </c>
      <c r="H1511" t="str">
        <f>VLOOKUP(B1511,'Customers (2)'!$A$1:$F$2501,2,0)</f>
        <v>USA</v>
      </c>
      <c r="I1511" t="str">
        <f>VLOOKUP(B1511,'Customers (2)'!$A$1:$F$2501,3,0)</f>
        <v>M</v>
      </c>
      <c r="J1511">
        <f>VLOOKUP(B1511,'Customers (2)'!$A$1:$F$2501,4,0)</f>
        <v>19</v>
      </c>
      <c r="K1511" t="str">
        <f>VLOOKUP(B1511,'Customers (2)'!$A$1:$F$2501,5,0)</f>
        <v>C</v>
      </c>
      <c r="L1511" t="str">
        <f>VLOOKUP(B1511,'Customers (2)'!$A$1:$F$2501,6,0)</f>
        <v>Young</v>
      </c>
      <c r="M1511" t="str">
        <f t="shared" si="95"/>
        <v>October</v>
      </c>
      <c r="N1511" t="str">
        <f t="shared" si="96"/>
        <v>Wednesday</v>
      </c>
      <c r="O1511" t="str">
        <f t="shared" si="97"/>
        <v>01:42:00</v>
      </c>
      <c r="P1511">
        <f t="shared" si="98"/>
        <v>1</v>
      </c>
      <c r="Q1511" t="str">
        <f>VLOOKUP(B1511,'Analysis 1.3'!$AA$1:$AF$1454,5,FALSE)</f>
        <v>Repeat</v>
      </c>
      <c r="R1511" t="str">
        <f>VLOOKUP(B1511,'Analysis 1.3'!$AA$1:$AF$1454,6,FALSE)</f>
        <v>Recent</v>
      </c>
      <c r="S1511">
        <f>VLOOKUP(B1511,'Analysis 1.3'!$AA$1:$AF$1454,4,FALSE)</f>
        <v>1.9576388888890506</v>
      </c>
    </row>
    <row r="1512" spans="1:19" x14ac:dyDescent="0.3">
      <c r="A1512">
        <v>631808</v>
      </c>
      <c r="B1512">
        <v>1219</v>
      </c>
      <c r="C1512" s="1" t="s">
        <v>99</v>
      </c>
      <c r="D1512" s="2">
        <v>45234.04583333333</v>
      </c>
      <c r="E1512" t="s">
        <v>96</v>
      </c>
      <c r="F1512" t="s">
        <v>65</v>
      </c>
      <c r="G1512">
        <v>9502</v>
      </c>
      <c r="H1512" t="str">
        <f>VLOOKUP(B1512,'Customers (2)'!$A$1:$F$2501,2,0)</f>
        <v>USA</v>
      </c>
      <c r="I1512" t="str">
        <f>VLOOKUP(B1512,'Customers (2)'!$A$1:$F$2501,3,0)</f>
        <v>M</v>
      </c>
      <c r="J1512">
        <f>VLOOKUP(B1512,'Customers (2)'!$A$1:$F$2501,4,0)</f>
        <v>19</v>
      </c>
      <c r="K1512" t="str">
        <f>VLOOKUP(B1512,'Customers (2)'!$A$1:$F$2501,5,0)</f>
        <v>C</v>
      </c>
      <c r="L1512" t="str">
        <f>VLOOKUP(B1512,'Customers (2)'!$A$1:$F$2501,6,0)</f>
        <v>Young</v>
      </c>
      <c r="M1512" t="str">
        <f t="shared" si="95"/>
        <v>November</v>
      </c>
      <c r="N1512" t="str">
        <f t="shared" si="96"/>
        <v>Saturday</v>
      </c>
      <c r="O1512" t="str">
        <f t="shared" si="97"/>
        <v>01:06:00</v>
      </c>
      <c r="P1512">
        <f t="shared" si="98"/>
        <v>1</v>
      </c>
      <c r="Q1512" t="str">
        <f>VLOOKUP(B1512,'Analysis 1.3'!$AA$1:$AF$1454,5,FALSE)</f>
        <v>Repeat</v>
      </c>
      <c r="R1512" t="str">
        <f>VLOOKUP(B1512,'Analysis 1.3'!$AA$1:$AF$1454,6,FALSE)</f>
        <v>Recent</v>
      </c>
      <c r="S1512">
        <f>VLOOKUP(B1512,'Analysis 1.3'!$AA$1:$AF$1454,4,FALSE)</f>
        <v>1.9576388888890506</v>
      </c>
    </row>
    <row r="1513" spans="1:19" x14ac:dyDescent="0.3">
      <c r="A1513">
        <v>767512</v>
      </c>
      <c r="B1513">
        <v>1219</v>
      </c>
      <c r="C1513" s="1" t="s">
        <v>99</v>
      </c>
      <c r="D1513" s="3">
        <v>45290.024305555555</v>
      </c>
      <c r="E1513" t="s">
        <v>97</v>
      </c>
      <c r="F1513" t="s">
        <v>72</v>
      </c>
      <c r="G1513">
        <v>4002</v>
      </c>
      <c r="H1513" t="str">
        <f>VLOOKUP(B1513,'Customers (2)'!$A$1:$F$2501,2,0)</f>
        <v>USA</v>
      </c>
      <c r="I1513" t="str">
        <f>VLOOKUP(B1513,'Customers (2)'!$A$1:$F$2501,3,0)</f>
        <v>M</v>
      </c>
      <c r="J1513">
        <f>VLOOKUP(B1513,'Customers (2)'!$A$1:$F$2501,4,0)</f>
        <v>19</v>
      </c>
      <c r="K1513" t="str">
        <f>VLOOKUP(B1513,'Customers (2)'!$A$1:$F$2501,5,0)</f>
        <v>C</v>
      </c>
      <c r="L1513" t="str">
        <f>VLOOKUP(B1513,'Customers (2)'!$A$1:$F$2501,6,0)</f>
        <v>Young</v>
      </c>
      <c r="M1513" t="str">
        <f t="shared" si="95"/>
        <v>December</v>
      </c>
      <c r="N1513" t="str">
        <f t="shared" si="96"/>
        <v>Saturday</v>
      </c>
      <c r="O1513" t="str">
        <f t="shared" si="97"/>
        <v>00:35:00</v>
      </c>
      <c r="P1513">
        <f t="shared" si="98"/>
        <v>0</v>
      </c>
      <c r="Q1513" t="str">
        <f>VLOOKUP(B1513,'Analysis 1.3'!$AA$1:$AF$1454,5,FALSE)</f>
        <v>Repeat</v>
      </c>
      <c r="R1513" t="str">
        <f>VLOOKUP(B1513,'Analysis 1.3'!$AA$1:$AF$1454,6,FALSE)</f>
        <v>Recent</v>
      </c>
      <c r="S1513">
        <f>VLOOKUP(B1513,'Analysis 1.3'!$AA$1:$AF$1454,4,FALSE)</f>
        <v>1.9576388888890506</v>
      </c>
    </row>
    <row r="1514" spans="1:19" x14ac:dyDescent="0.3">
      <c r="A1514">
        <v>1425405</v>
      </c>
      <c r="B1514">
        <v>1220</v>
      </c>
      <c r="C1514" s="1" t="s">
        <v>99</v>
      </c>
      <c r="D1514" s="3">
        <v>45070.004861111112</v>
      </c>
      <c r="E1514" t="s">
        <v>191</v>
      </c>
      <c r="F1514" t="s">
        <v>65</v>
      </c>
      <c r="G1514">
        <v>6403</v>
      </c>
      <c r="H1514" t="str">
        <f>VLOOKUP(B1514,'Customers (2)'!$A$1:$F$2501,2,0)</f>
        <v>USA</v>
      </c>
      <c r="I1514" t="str">
        <f>VLOOKUP(B1514,'Customers (2)'!$A$1:$F$2501,3,0)</f>
        <v>M</v>
      </c>
      <c r="J1514">
        <f>VLOOKUP(B1514,'Customers (2)'!$A$1:$F$2501,4,0)</f>
        <v>58</v>
      </c>
      <c r="K1514" t="str">
        <f>VLOOKUP(B1514,'Customers (2)'!$A$1:$F$2501,5,0)</f>
        <v>C</v>
      </c>
      <c r="L1514" t="str">
        <f>VLOOKUP(B1514,'Customers (2)'!$A$1:$F$2501,6,0)</f>
        <v>Middle</v>
      </c>
      <c r="M1514" t="str">
        <f t="shared" si="95"/>
        <v>May</v>
      </c>
      <c r="N1514" t="str">
        <f t="shared" si="96"/>
        <v>Wednesday</v>
      </c>
      <c r="O1514" t="str">
        <f t="shared" si="97"/>
        <v>00:07:00</v>
      </c>
      <c r="P1514">
        <f t="shared" si="98"/>
        <v>0</v>
      </c>
      <c r="Q1514" t="str">
        <f>VLOOKUP(B1514,'Analysis 1.3'!$AA$1:$AF$1454,5,FALSE)</f>
        <v>One time</v>
      </c>
      <c r="R1514" t="str">
        <f>VLOOKUP(B1514,'Analysis 1.3'!$AA$1:$AF$1454,6,FALSE)</f>
        <v>Lost</v>
      </c>
      <c r="S1514">
        <f>VLOOKUP(B1514,'Analysis 1.3'!$AA$1:$AF$1454,4,FALSE)</f>
        <v>221.97708333333139</v>
      </c>
    </row>
    <row r="1515" spans="1:19" x14ac:dyDescent="0.3">
      <c r="A1515">
        <v>309642</v>
      </c>
      <c r="B1515">
        <v>1222</v>
      </c>
      <c r="C1515" s="1" t="s">
        <v>105</v>
      </c>
      <c r="D1515" s="2">
        <v>45185.023611111108</v>
      </c>
      <c r="E1515" t="s">
        <v>96</v>
      </c>
      <c r="F1515" t="s">
        <v>38</v>
      </c>
      <c r="G1515">
        <v>2898</v>
      </c>
      <c r="H1515" t="str">
        <f>VLOOKUP(B1515,'Customers (2)'!$A$1:$F$2501,2,0)</f>
        <v>Spain</v>
      </c>
      <c r="I1515" t="str">
        <f>VLOOKUP(B1515,'Customers (2)'!$A$1:$F$2501,3,0)</f>
        <v>F</v>
      </c>
      <c r="J1515">
        <f>VLOOKUP(B1515,'Customers (2)'!$A$1:$F$2501,4,0)</f>
        <v>58</v>
      </c>
      <c r="K1515" t="str">
        <f>VLOOKUP(B1515,'Customers (2)'!$A$1:$F$2501,5,0)</f>
        <v>C</v>
      </c>
      <c r="L1515" t="str">
        <f>VLOOKUP(B1515,'Customers (2)'!$A$1:$F$2501,6,0)</f>
        <v>Middle</v>
      </c>
      <c r="M1515" t="str">
        <f t="shared" si="95"/>
        <v>September</v>
      </c>
      <c r="N1515" t="str">
        <f t="shared" si="96"/>
        <v>Saturday</v>
      </c>
      <c r="O1515" t="str">
        <f t="shared" si="97"/>
        <v>00:34:00</v>
      </c>
      <c r="P1515">
        <f t="shared" si="98"/>
        <v>0</v>
      </c>
      <c r="Q1515" t="str">
        <f>VLOOKUP(B1515,'Analysis 1.3'!$AA$1:$AF$1454,5,FALSE)</f>
        <v>Repeat</v>
      </c>
      <c r="R1515" t="str">
        <f>VLOOKUP(B1515,'Analysis 1.3'!$AA$1:$AF$1454,6,FALSE)</f>
        <v>Passive</v>
      </c>
      <c r="S1515">
        <f>VLOOKUP(B1515,'Analysis 1.3'!$AA$1:$AF$1454,4,FALSE)</f>
        <v>106.95833333333576</v>
      </c>
    </row>
    <row r="1516" spans="1:19" x14ac:dyDescent="0.3">
      <c r="A1516">
        <v>485658</v>
      </c>
      <c r="B1516">
        <v>1222</v>
      </c>
      <c r="C1516" s="1" t="s">
        <v>105</v>
      </c>
      <c r="D1516" s="2">
        <v>44988.00277777778</v>
      </c>
      <c r="E1516" t="s">
        <v>191</v>
      </c>
      <c r="F1516" t="s">
        <v>69</v>
      </c>
      <c r="G1516">
        <v>6370</v>
      </c>
      <c r="H1516" t="str">
        <f>VLOOKUP(B1516,'Customers (2)'!$A$1:$F$2501,2,0)</f>
        <v>Spain</v>
      </c>
      <c r="I1516" t="str">
        <f>VLOOKUP(B1516,'Customers (2)'!$A$1:$F$2501,3,0)</f>
        <v>F</v>
      </c>
      <c r="J1516">
        <f>VLOOKUP(B1516,'Customers (2)'!$A$1:$F$2501,4,0)</f>
        <v>58</v>
      </c>
      <c r="K1516" t="str">
        <f>VLOOKUP(B1516,'Customers (2)'!$A$1:$F$2501,5,0)</f>
        <v>C</v>
      </c>
      <c r="L1516" t="str">
        <f>VLOOKUP(B1516,'Customers (2)'!$A$1:$F$2501,6,0)</f>
        <v>Middle</v>
      </c>
      <c r="M1516" t="str">
        <f t="shared" si="95"/>
        <v>March</v>
      </c>
      <c r="N1516" t="str">
        <f t="shared" si="96"/>
        <v>Friday</v>
      </c>
      <c r="O1516" t="str">
        <f t="shared" si="97"/>
        <v>00:04:00</v>
      </c>
      <c r="P1516">
        <f t="shared" si="98"/>
        <v>0</v>
      </c>
      <c r="Q1516" t="str">
        <f>VLOOKUP(B1516,'Analysis 1.3'!$AA$1:$AF$1454,5,FALSE)</f>
        <v>Repeat</v>
      </c>
      <c r="R1516" t="str">
        <f>VLOOKUP(B1516,'Analysis 1.3'!$AA$1:$AF$1454,6,FALSE)</f>
        <v>Passive</v>
      </c>
      <c r="S1516">
        <f>VLOOKUP(B1516,'Analysis 1.3'!$AA$1:$AF$1454,4,FALSE)</f>
        <v>106.95833333333576</v>
      </c>
    </row>
    <row r="1517" spans="1:19" x14ac:dyDescent="0.3">
      <c r="A1517">
        <v>43722</v>
      </c>
      <c r="B1517">
        <v>1223</v>
      </c>
      <c r="C1517" s="1" t="s">
        <v>99</v>
      </c>
      <c r="D1517" s="2">
        <v>45233.979861111111</v>
      </c>
      <c r="E1517" t="s">
        <v>96</v>
      </c>
      <c r="F1517" t="s">
        <v>16</v>
      </c>
      <c r="G1517">
        <v>6074</v>
      </c>
      <c r="H1517" t="str">
        <f>VLOOKUP(B1517,'Customers (2)'!$A$1:$F$2501,2,0)</f>
        <v>USA</v>
      </c>
      <c r="I1517" t="str">
        <f>VLOOKUP(B1517,'Customers (2)'!$A$1:$F$2501,3,0)</f>
        <v>M</v>
      </c>
      <c r="J1517">
        <f>VLOOKUP(B1517,'Customers (2)'!$A$1:$F$2501,4,0)</f>
        <v>63</v>
      </c>
      <c r="K1517" t="str">
        <f>VLOOKUP(B1517,'Customers (2)'!$A$1:$F$2501,5,0)</f>
        <v>C</v>
      </c>
      <c r="L1517" t="str">
        <f>VLOOKUP(B1517,'Customers (2)'!$A$1:$F$2501,6,0)</f>
        <v>Senior</v>
      </c>
      <c r="M1517" t="str">
        <f t="shared" si="95"/>
        <v>November</v>
      </c>
      <c r="N1517" t="str">
        <f t="shared" si="96"/>
        <v>Friday</v>
      </c>
      <c r="O1517" t="str">
        <f t="shared" si="97"/>
        <v>23:31:00</v>
      </c>
      <c r="P1517">
        <f t="shared" si="98"/>
        <v>23</v>
      </c>
      <c r="Q1517" t="str">
        <f>VLOOKUP(B1517,'Analysis 1.3'!$AA$1:$AF$1454,5,FALSE)</f>
        <v>Repeat</v>
      </c>
      <c r="R1517" t="str">
        <f>VLOOKUP(B1517,'Analysis 1.3'!$AA$1:$AF$1454,6,FALSE)</f>
        <v>Recent</v>
      </c>
      <c r="S1517">
        <f>VLOOKUP(B1517,'Analysis 1.3'!$AA$1:$AF$1454,4,FALSE)</f>
        <v>58.002083333332848</v>
      </c>
    </row>
    <row r="1518" spans="1:19" x14ac:dyDescent="0.3">
      <c r="A1518">
        <v>109547</v>
      </c>
      <c r="B1518">
        <v>1223</v>
      </c>
      <c r="C1518" s="1" t="s">
        <v>99</v>
      </c>
      <c r="D1518" s="2">
        <v>44965.006944444445</v>
      </c>
      <c r="E1518" t="s">
        <v>97</v>
      </c>
      <c r="F1518" t="s">
        <v>46</v>
      </c>
      <c r="G1518">
        <v>719</v>
      </c>
      <c r="H1518" t="str">
        <f>VLOOKUP(B1518,'Customers (2)'!$A$1:$F$2501,2,0)</f>
        <v>USA</v>
      </c>
      <c r="I1518" t="str">
        <f>VLOOKUP(B1518,'Customers (2)'!$A$1:$F$2501,3,0)</f>
        <v>M</v>
      </c>
      <c r="J1518">
        <f>VLOOKUP(B1518,'Customers (2)'!$A$1:$F$2501,4,0)</f>
        <v>63</v>
      </c>
      <c r="K1518" t="str">
        <f>VLOOKUP(B1518,'Customers (2)'!$A$1:$F$2501,5,0)</f>
        <v>C</v>
      </c>
      <c r="L1518" t="str">
        <f>VLOOKUP(B1518,'Customers (2)'!$A$1:$F$2501,6,0)</f>
        <v>Senior</v>
      </c>
      <c r="M1518" t="str">
        <f t="shared" si="95"/>
        <v>February</v>
      </c>
      <c r="N1518" t="str">
        <f t="shared" si="96"/>
        <v>Wednesday</v>
      </c>
      <c r="O1518" t="str">
        <f t="shared" si="97"/>
        <v>00:10:00</v>
      </c>
      <c r="P1518">
        <f t="shared" si="98"/>
        <v>0</v>
      </c>
      <c r="Q1518" t="str">
        <f>VLOOKUP(B1518,'Analysis 1.3'!$AA$1:$AF$1454,5,FALSE)</f>
        <v>Repeat</v>
      </c>
      <c r="R1518" t="str">
        <f>VLOOKUP(B1518,'Analysis 1.3'!$AA$1:$AF$1454,6,FALSE)</f>
        <v>Recent</v>
      </c>
      <c r="S1518">
        <f>VLOOKUP(B1518,'Analysis 1.3'!$AA$1:$AF$1454,4,FALSE)</f>
        <v>58.002083333332848</v>
      </c>
    </row>
    <row r="1519" spans="1:19" x14ac:dyDescent="0.3">
      <c r="A1519">
        <v>588686</v>
      </c>
      <c r="B1519">
        <v>1224</v>
      </c>
      <c r="C1519" s="1" t="s">
        <v>100</v>
      </c>
      <c r="D1519" s="2">
        <v>45124.970138888886</v>
      </c>
      <c r="E1519" t="s">
        <v>98</v>
      </c>
      <c r="F1519" t="s">
        <v>49</v>
      </c>
      <c r="G1519">
        <v>9207</v>
      </c>
      <c r="H1519" t="str">
        <f>VLOOKUP(B1519,'Customers (2)'!$A$1:$F$2501,2,0)</f>
        <v>France</v>
      </c>
      <c r="I1519" t="str">
        <f>VLOOKUP(B1519,'Customers (2)'!$A$1:$F$2501,3,0)</f>
        <v>F</v>
      </c>
      <c r="J1519">
        <f>VLOOKUP(B1519,'Customers (2)'!$A$1:$F$2501,4,0)</f>
        <v>71</v>
      </c>
      <c r="K1519" t="str">
        <f>VLOOKUP(B1519,'Customers (2)'!$A$1:$F$2501,5,0)</f>
        <v>C</v>
      </c>
      <c r="L1519" t="str">
        <f>VLOOKUP(B1519,'Customers (2)'!$A$1:$F$2501,6,0)</f>
        <v>Senior</v>
      </c>
      <c r="M1519" t="str">
        <f t="shared" si="95"/>
        <v>July</v>
      </c>
      <c r="N1519" t="str">
        <f t="shared" si="96"/>
        <v>Monday</v>
      </c>
      <c r="O1519" t="str">
        <f t="shared" si="97"/>
        <v>23:17:00</v>
      </c>
      <c r="P1519">
        <f t="shared" si="98"/>
        <v>23</v>
      </c>
      <c r="Q1519" t="str">
        <f>VLOOKUP(B1519,'Analysis 1.3'!$AA$1:$AF$1454,5,FALSE)</f>
        <v>Repeat</v>
      </c>
      <c r="R1519" t="str">
        <f>VLOOKUP(B1519,'Analysis 1.3'!$AA$1:$AF$1454,6,FALSE)</f>
        <v>Passive</v>
      </c>
      <c r="S1519">
        <f>VLOOKUP(B1519,'Analysis 1.3'!$AA$1:$AF$1454,4,FALSE)</f>
        <v>167.01180555555766</v>
      </c>
    </row>
    <row r="1520" spans="1:19" x14ac:dyDescent="0.3">
      <c r="A1520">
        <v>1677682</v>
      </c>
      <c r="B1520">
        <v>1224</v>
      </c>
      <c r="C1520" s="1" t="s">
        <v>100</v>
      </c>
      <c r="D1520" s="3">
        <v>45011.954861111109</v>
      </c>
      <c r="E1520" t="s">
        <v>96</v>
      </c>
      <c r="F1520" t="s">
        <v>48</v>
      </c>
      <c r="G1520">
        <v>8833</v>
      </c>
      <c r="H1520" t="str">
        <f>VLOOKUP(B1520,'Customers (2)'!$A$1:$F$2501,2,0)</f>
        <v>France</v>
      </c>
      <c r="I1520" t="str">
        <f>VLOOKUP(B1520,'Customers (2)'!$A$1:$F$2501,3,0)</f>
        <v>F</v>
      </c>
      <c r="J1520">
        <f>VLOOKUP(B1520,'Customers (2)'!$A$1:$F$2501,4,0)</f>
        <v>71</v>
      </c>
      <c r="K1520" t="str">
        <f>VLOOKUP(B1520,'Customers (2)'!$A$1:$F$2501,5,0)</f>
        <v>C</v>
      </c>
      <c r="L1520" t="str">
        <f>VLOOKUP(B1520,'Customers (2)'!$A$1:$F$2501,6,0)</f>
        <v>Senior</v>
      </c>
      <c r="M1520" t="str">
        <f t="shared" si="95"/>
        <v>March</v>
      </c>
      <c r="N1520" t="str">
        <f t="shared" si="96"/>
        <v>Sunday</v>
      </c>
      <c r="O1520" t="str">
        <f t="shared" si="97"/>
        <v>22:55:00</v>
      </c>
      <c r="P1520">
        <f t="shared" si="98"/>
        <v>22</v>
      </c>
      <c r="Q1520" t="str">
        <f>VLOOKUP(B1520,'Analysis 1.3'!$AA$1:$AF$1454,5,FALSE)</f>
        <v>Repeat</v>
      </c>
      <c r="R1520" t="str">
        <f>VLOOKUP(B1520,'Analysis 1.3'!$AA$1:$AF$1454,6,FALSE)</f>
        <v>Passive</v>
      </c>
      <c r="S1520">
        <f>VLOOKUP(B1520,'Analysis 1.3'!$AA$1:$AF$1454,4,FALSE)</f>
        <v>167.01180555555766</v>
      </c>
    </row>
    <row r="1521" spans="1:19" x14ac:dyDescent="0.3">
      <c r="A1521">
        <v>985800</v>
      </c>
      <c r="B1521">
        <v>1225</v>
      </c>
      <c r="C1521" s="1" t="s">
        <v>105</v>
      </c>
      <c r="D1521" s="3">
        <v>45276.036805555559</v>
      </c>
      <c r="E1521" t="s">
        <v>98</v>
      </c>
      <c r="F1521" t="s">
        <v>17</v>
      </c>
      <c r="G1521">
        <v>3508</v>
      </c>
      <c r="H1521" t="str">
        <f>VLOOKUP(B1521,'Customers (2)'!$A$1:$F$2501,2,0)</f>
        <v>Spain</v>
      </c>
      <c r="I1521" t="str">
        <f>VLOOKUP(B1521,'Customers (2)'!$A$1:$F$2501,3,0)</f>
        <v>M</v>
      </c>
      <c r="J1521">
        <f>VLOOKUP(B1521,'Customers (2)'!$A$1:$F$2501,4,0)</f>
        <v>84</v>
      </c>
      <c r="K1521" t="str">
        <f>VLOOKUP(B1521,'Customers (2)'!$A$1:$F$2501,5,0)</f>
        <v>C</v>
      </c>
      <c r="L1521" t="str">
        <f>VLOOKUP(B1521,'Customers (2)'!$A$1:$F$2501,6,0)</f>
        <v>Senior</v>
      </c>
      <c r="M1521" t="str">
        <f t="shared" si="95"/>
        <v>December</v>
      </c>
      <c r="N1521" t="str">
        <f t="shared" si="96"/>
        <v>Saturday</v>
      </c>
      <c r="O1521" t="str">
        <f t="shared" si="97"/>
        <v>00:53:00</v>
      </c>
      <c r="P1521">
        <f t="shared" si="98"/>
        <v>0</v>
      </c>
      <c r="Q1521" t="str">
        <f>VLOOKUP(B1521,'Analysis 1.3'!$AA$1:$AF$1454,5,FALSE)</f>
        <v>One time</v>
      </c>
      <c r="R1521" t="str">
        <f>VLOOKUP(B1521,'Analysis 1.3'!$AA$1:$AF$1454,6,FALSE)</f>
        <v>Recent</v>
      </c>
      <c r="S1521">
        <f>VLOOKUP(B1521,'Analysis 1.3'!$AA$1:$AF$1454,4,FALSE)</f>
        <v>15.945138888884685</v>
      </c>
    </row>
    <row r="1522" spans="1:19" x14ac:dyDescent="0.3">
      <c r="A1522">
        <v>703166</v>
      </c>
      <c r="B1522">
        <v>1228</v>
      </c>
      <c r="C1522" s="1" t="s">
        <v>99</v>
      </c>
      <c r="D1522" s="3">
        <v>45233.015277777777</v>
      </c>
      <c r="E1522" t="s">
        <v>191</v>
      </c>
      <c r="F1522" t="s">
        <v>23</v>
      </c>
      <c r="G1522">
        <v>2916</v>
      </c>
      <c r="H1522" t="str">
        <f>VLOOKUP(B1522,'Customers (2)'!$A$1:$F$2501,2,0)</f>
        <v>USA</v>
      </c>
      <c r="I1522" t="str">
        <f>VLOOKUP(B1522,'Customers (2)'!$A$1:$F$2501,3,0)</f>
        <v>M</v>
      </c>
      <c r="J1522">
        <f>VLOOKUP(B1522,'Customers (2)'!$A$1:$F$2501,4,0)</f>
        <v>87</v>
      </c>
      <c r="K1522" t="str">
        <f>VLOOKUP(B1522,'Customers (2)'!$A$1:$F$2501,5,0)</f>
        <v>C</v>
      </c>
      <c r="L1522" t="str">
        <f>VLOOKUP(B1522,'Customers (2)'!$A$1:$F$2501,6,0)</f>
        <v>Senior</v>
      </c>
      <c r="M1522" t="str">
        <f t="shared" si="95"/>
        <v>November</v>
      </c>
      <c r="N1522" t="str">
        <f t="shared" si="96"/>
        <v>Friday</v>
      </c>
      <c r="O1522" t="str">
        <f t="shared" si="97"/>
        <v>00:22:00</v>
      </c>
      <c r="P1522">
        <f t="shared" si="98"/>
        <v>0</v>
      </c>
      <c r="Q1522" t="str">
        <f>VLOOKUP(B1522,'Analysis 1.3'!$AA$1:$AF$1454,5,FALSE)</f>
        <v>One time</v>
      </c>
      <c r="R1522" t="str">
        <f>VLOOKUP(B1522,'Analysis 1.3'!$AA$1:$AF$1454,6,FALSE)</f>
        <v>Recent</v>
      </c>
      <c r="S1522">
        <f>VLOOKUP(B1522,'Analysis 1.3'!$AA$1:$AF$1454,4,FALSE)</f>
        <v>58.966666666667152</v>
      </c>
    </row>
    <row r="1523" spans="1:19" x14ac:dyDescent="0.3">
      <c r="A1523">
        <v>480878</v>
      </c>
      <c r="B1523">
        <v>1229</v>
      </c>
      <c r="C1523" s="1" t="s">
        <v>101</v>
      </c>
      <c r="D1523" s="2">
        <v>45072.067361111112</v>
      </c>
      <c r="E1523" t="s">
        <v>191</v>
      </c>
      <c r="F1523" t="s">
        <v>86</v>
      </c>
      <c r="G1523">
        <v>9502</v>
      </c>
      <c r="H1523" t="str">
        <f>VLOOKUP(B1523,'Customers (2)'!$A$1:$F$2501,2,0)</f>
        <v>Australia</v>
      </c>
      <c r="I1523" t="str">
        <f>VLOOKUP(B1523,'Customers (2)'!$A$1:$F$2501,3,0)</f>
        <v>F</v>
      </c>
      <c r="J1523">
        <f>VLOOKUP(B1523,'Customers (2)'!$A$1:$F$2501,4,0)</f>
        <v>67</v>
      </c>
      <c r="K1523" t="str">
        <f>VLOOKUP(B1523,'Customers (2)'!$A$1:$F$2501,5,0)</f>
        <v>C</v>
      </c>
      <c r="L1523" t="str">
        <f>VLOOKUP(B1523,'Customers (2)'!$A$1:$F$2501,6,0)</f>
        <v>Senior</v>
      </c>
      <c r="M1523" t="str">
        <f t="shared" si="95"/>
        <v>May</v>
      </c>
      <c r="N1523" t="str">
        <f t="shared" si="96"/>
        <v>Friday</v>
      </c>
      <c r="O1523" t="str">
        <f t="shared" si="97"/>
        <v>01:37:00</v>
      </c>
      <c r="P1523">
        <f t="shared" si="98"/>
        <v>1</v>
      </c>
      <c r="Q1523" t="str">
        <f>VLOOKUP(B1523,'Analysis 1.3'!$AA$1:$AF$1454,5,FALSE)</f>
        <v>Repeat</v>
      </c>
      <c r="R1523" t="str">
        <f>VLOOKUP(B1523,'Analysis 1.3'!$AA$1:$AF$1454,6,FALSE)</f>
        <v>Lost</v>
      </c>
      <c r="S1523">
        <f>VLOOKUP(B1523,'Analysis 1.3'!$AA$1:$AF$1454,4,FALSE)</f>
        <v>201.92222222222335</v>
      </c>
    </row>
    <row r="1524" spans="1:19" x14ac:dyDescent="0.3">
      <c r="A1524">
        <v>710673</v>
      </c>
      <c r="B1524">
        <v>1229</v>
      </c>
      <c r="C1524" s="1" t="s">
        <v>101</v>
      </c>
      <c r="D1524" s="3">
        <v>45090.05972222222</v>
      </c>
      <c r="E1524" t="s">
        <v>97</v>
      </c>
      <c r="F1524" t="s">
        <v>60</v>
      </c>
      <c r="G1524">
        <v>6405</v>
      </c>
      <c r="H1524" t="str">
        <f>VLOOKUP(B1524,'Customers (2)'!$A$1:$F$2501,2,0)</f>
        <v>Australia</v>
      </c>
      <c r="I1524" t="str">
        <f>VLOOKUP(B1524,'Customers (2)'!$A$1:$F$2501,3,0)</f>
        <v>F</v>
      </c>
      <c r="J1524">
        <f>VLOOKUP(B1524,'Customers (2)'!$A$1:$F$2501,4,0)</f>
        <v>67</v>
      </c>
      <c r="K1524" t="str">
        <f>VLOOKUP(B1524,'Customers (2)'!$A$1:$F$2501,5,0)</f>
        <v>C</v>
      </c>
      <c r="L1524" t="str">
        <f>VLOOKUP(B1524,'Customers (2)'!$A$1:$F$2501,6,0)</f>
        <v>Senior</v>
      </c>
      <c r="M1524" t="str">
        <f t="shared" si="95"/>
        <v>June</v>
      </c>
      <c r="N1524" t="str">
        <f t="shared" si="96"/>
        <v>Tuesday</v>
      </c>
      <c r="O1524" t="str">
        <f t="shared" si="97"/>
        <v>01:26:00</v>
      </c>
      <c r="P1524">
        <f t="shared" si="98"/>
        <v>1</v>
      </c>
      <c r="Q1524" t="str">
        <f>VLOOKUP(B1524,'Analysis 1.3'!$AA$1:$AF$1454,5,FALSE)</f>
        <v>Repeat</v>
      </c>
      <c r="R1524" t="str">
        <f>VLOOKUP(B1524,'Analysis 1.3'!$AA$1:$AF$1454,6,FALSE)</f>
        <v>Lost</v>
      </c>
      <c r="S1524">
        <f>VLOOKUP(B1524,'Analysis 1.3'!$AA$1:$AF$1454,4,FALSE)</f>
        <v>201.92222222222335</v>
      </c>
    </row>
    <row r="1525" spans="1:19" x14ac:dyDescent="0.3">
      <c r="A1525">
        <v>1473392</v>
      </c>
      <c r="B1525">
        <v>1230</v>
      </c>
      <c r="C1525" s="1" t="s">
        <v>105</v>
      </c>
      <c r="D1525" s="3">
        <v>45183.070833333331</v>
      </c>
      <c r="E1525" t="s">
        <v>191</v>
      </c>
      <c r="F1525" t="s">
        <v>14</v>
      </c>
      <c r="G1525">
        <v>4758</v>
      </c>
      <c r="H1525" t="str">
        <f>VLOOKUP(B1525,'Customers (2)'!$A$1:$F$2501,2,0)</f>
        <v>Spain</v>
      </c>
      <c r="I1525" t="str">
        <f>VLOOKUP(B1525,'Customers (2)'!$A$1:$F$2501,3,0)</f>
        <v>F</v>
      </c>
      <c r="J1525">
        <f>VLOOKUP(B1525,'Customers (2)'!$A$1:$F$2501,4,0)</f>
        <v>80</v>
      </c>
      <c r="K1525" t="str">
        <f>VLOOKUP(B1525,'Customers (2)'!$A$1:$F$2501,5,0)</f>
        <v>C</v>
      </c>
      <c r="L1525" t="str">
        <f>VLOOKUP(B1525,'Customers (2)'!$A$1:$F$2501,6,0)</f>
        <v>Senior</v>
      </c>
      <c r="M1525" t="str">
        <f t="shared" si="95"/>
        <v>September</v>
      </c>
      <c r="N1525" t="str">
        <f t="shared" si="96"/>
        <v>Thursday</v>
      </c>
      <c r="O1525" t="str">
        <f t="shared" si="97"/>
        <v>01:42:00</v>
      </c>
      <c r="P1525">
        <f t="shared" si="98"/>
        <v>1</v>
      </c>
      <c r="Q1525" t="str">
        <f>VLOOKUP(B1525,'Analysis 1.3'!$AA$1:$AF$1454,5,FALSE)</f>
        <v>Repeat</v>
      </c>
      <c r="R1525" t="str">
        <f>VLOOKUP(B1525,'Analysis 1.3'!$AA$1:$AF$1454,6,FALSE)</f>
        <v>Passive</v>
      </c>
      <c r="S1525">
        <f>VLOOKUP(B1525,'Analysis 1.3'!$AA$1:$AF$1454,4,FALSE)</f>
        <v>108.9111111111124</v>
      </c>
    </row>
    <row r="1526" spans="1:19" x14ac:dyDescent="0.3">
      <c r="A1526">
        <v>1558773</v>
      </c>
      <c r="B1526">
        <v>1230</v>
      </c>
      <c r="C1526" s="1" t="s">
        <v>105</v>
      </c>
      <c r="D1526" s="3">
        <v>45143.039583333331</v>
      </c>
      <c r="E1526" t="s">
        <v>98</v>
      </c>
      <c r="F1526" t="s">
        <v>94</v>
      </c>
      <c r="G1526">
        <v>5890</v>
      </c>
      <c r="H1526" t="str">
        <f>VLOOKUP(B1526,'Customers (2)'!$A$1:$F$2501,2,0)</f>
        <v>Spain</v>
      </c>
      <c r="I1526" t="str">
        <f>VLOOKUP(B1526,'Customers (2)'!$A$1:$F$2501,3,0)</f>
        <v>F</v>
      </c>
      <c r="J1526">
        <f>VLOOKUP(B1526,'Customers (2)'!$A$1:$F$2501,4,0)</f>
        <v>80</v>
      </c>
      <c r="K1526" t="str">
        <f>VLOOKUP(B1526,'Customers (2)'!$A$1:$F$2501,5,0)</f>
        <v>C</v>
      </c>
      <c r="L1526" t="str">
        <f>VLOOKUP(B1526,'Customers (2)'!$A$1:$F$2501,6,0)</f>
        <v>Senior</v>
      </c>
      <c r="M1526" t="str">
        <f t="shared" si="95"/>
        <v>August</v>
      </c>
      <c r="N1526" t="str">
        <f t="shared" si="96"/>
        <v>Saturday</v>
      </c>
      <c r="O1526" t="str">
        <f t="shared" si="97"/>
        <v>00:57:00</v>
      </c>
      <c r="P1526">
        <f t="shared" si="98"/>
        <v>0</v>
      </c>
      <c r="Q1526" t="str">
        <f>VLOOKUP(B1526,'Analysis 1.3'!$AA$1:$AF$1454,5,FALSE)</f>
        <v>Repeat</v>
      </c>
      <c r="R1526" t="str">
        <f>VLOOKUP(B1526,'Analysis 1.3'!$AA$1:$AF$1454,6,FALSE)</f>
        <v>Passive</v>
      </c>
      <c r="S1526">
        <f>VLOOKUP(B1526,'Analysis 1.3'!$AA$1:$AF$1454,4,FALSE)</f>
        <v>108.9111111111124</v>
      </c>
    </row>
    <row r="1527" spans="1:19" x14ac:dyDescent="0.3">
      <c r="A1527">
        <v>425030</v>
      </c>
      <c r="B1527">
        <v>1231</v>
      </c>
      <c r="C1527" s="1" t="s">
        <v>104</v>
      </c>
      <c r="D1527" s="2">
        <v>44984.058333333334</v>
      </c>
      <c r="E1527" t="s">
        <v>191</v>
      </c>
      <c r="F1527" t="s">
        <v>45</v>
      </c>
      <c r="G1527">
        <v>5268</v>
      </c>
      <c r="H1527" t="str">
        <f>VLOOKUP(B1527,'Customers (2)'!$A$1:$F$2501,2,0)</f>
        <v>Austria</v>
      </c>
      <c r="I1527" t="str">
        <f>VLOOKUP(B1527,'Customers (2)'!$A$1:$F$2501,3,0)</f>
        <v>M</v>
      </c>
      <c r="J1527">
        <f>VLOOKUP(B1527,'Customers (2)'!$A$1:$F$2501,4,0)</f>
        <v>83</v>
      </c>
      <c r="K1527" t="str">
        <f>VLOOKUP(B1527,'Customers (2)'!$A$1:$F$2501,5,0)</f>
        <v>C</v>
      </c>
      <c r="L1527" t="str">
        <f>VLOOKUP(B1527,'Customers (2)'!$A$1:$F$2501,6,0)</f>
        <v>Senior</v>
      </c>
      <c r="M1527" t="str">
        <f t="shared" si="95"/>
        <v>February</v>
      </c>
      <c r="N1527" t="str">
        <f t="shared" si="96"/>
        <v>Monday</v>
      </c>
      <c r="O1527" t="str">
        <f t="shared" si="97"/>
        <v>01:24:00</v>
      </c>
      <c r="P1527">
        <f t="shared" si="98"/>
        <v>1</v>
      </c>
      <c r="Q1527" t="str">
        <f>VLOOKUP(B1527,'Analysis 1.3'!$AA$1:$AF$1454,5,FALSE)</f>
        <v>One time</v>
      </c>
      <c r="R1527" t="str">
        <f>VLOOKUP(B1527,'Analysis 1.3'!$AA$1:$AF$1454,6,FALSE)</f>
        <v>Lost</v>
      </c>
      <c r="S1527">
        <f>VLOOKUP(B1527,'Analysis 1.3'!$AA$1:$AF$1454,4,FALSE)</f>
        <v>307.92361111110949</v>
      </c>
    </row>
    <row r="1528" spans="1:19" x14ac:dyDescent="0.3">
      <c r="A1528">
        <v>1254623</v>
      </c>
      <c r="B1528">
        <v>1234</v>
      </c>
      <c r="C1528" s="1" t="s">
        <v>99</v>
      </c>
      <c r="D1528" s="3">
        <v>44958.018750000003</v>
      </c>
      <c r="E1528" t="s">
        <v>191</v>
      </c>
      <c r="F1528" t="s">
        <v>11</v>
      </c>
      <c r="G1528">
        <v>3138</v>
      </c>
      <c r="H1528" t="str">
        <f>VLOOKUP(B1528,'Customers (2)'!$A$1:$F$2501,2,0)</f>
        <v>USA</v>
      </c>
      <c r="I1528" t="str">
        <f>VLOOKUP(B1528,'Customers (2)'!$A$1:$F$2501,3,0)</f>
        <v>M</v>
      </c>
      <c r="J1528">
        <f>VLOOKUP(B1528,'Customers (2)'!$A$1:$F$2501,4,0)</f>
        <v>89</v>
      </c>
      <c r="K1528" t="str">
        <f>VLOOKUP(B1528,'Customers (2)'!$A$1:$F$2501,5,0)</f>
        <v>C</v>
      </c>
      <c r="L1528" t="str">
        <f>VLOOKUP(B1528,'Customers (2)'!$A$1:$F$2501,6,0)</f>
        <v>Senior</v>
      </c>
      <c r="M1528" t="str">
        <f t="shared" si="95"/>
        <v>February</v>
      </c>
      <c r="N1528" t="str">
        <f t="shared" si="96"/>
        <v>Wednesday</v>
      </c>
      <c r="O1528" t="str">
        <f t="shared" si="97"/>
        <v>00:27:00</v>
      </c>
      <c r="P1528">
        <f t="shared" si="98"/>
        <v>0</v>
      </c>
      <c r="Q1528" t="str">
        <f>VLOOKUP(B1528,'Analysis 1.3'!$AA$1:$AF$1454,5,FALSE)</f>
        <v>Repeat</v>
      </c>
      <c r="R1528" t="str">
        <f>VLOOKUP(B1528,'Analysis 1.3'!$AA$1:$AF$1454,6,FALSE)</f>
        <v>Passive</v>
      </c>
      <c r="S1528">
        <f>VLOOKUP(B1528,'Analysis 1.3'!$AA$1:$AF$1454,4,FALSE)</f>
        <v>127.96666666666715</v>
      </c>
    </row>
    <row r="1529" spans="1:19" x14ac:dyDescent="0.3">
      <c r="A1529">
        <v>1492578</v>
      </c>
      <c r="B1529">
        <v>1234</v>
      </c>
      <c r="C1529" s="1" t="s">
        <v>99</v>
      </c>
      <c r="D1529" s="3">
        <v>45164.015277777777</v>
      </c>
      <c r="E1529" t="s">
        <v>191</v>
      </c>
      <c r="F1529" t="s">
        <v>20</v>
      </c>
      <c r="G1529">
        <v>3400</v>
      </c>
      <c r="H1529" t="str">
        <f>VLOOKUP(B1529,'Customers (2)'!$A$1:$F$2501,2,0)</f>
        <v>USA</v>
      </c>
      <c r="I1529" t="str">
        <f>VLOOKUP(B1529,'Customers (2)'!$A$1:$F$2501,3,0)</f>
        <v>M</v>
      </c>
      <c r="J1529">
        <f>VLOOKUP(B1529,'Customers (2)'!$A$1:$F$2501,4,0)</f>
        <v>89</v>
      </c>
      <c r="K1529" t="str">
        <f>VLOOKUP(B1529,'Customers (2)'!$A$1:$F$2501,5,0)</f>
        <v>C</v>
      </c>
      <c r="L1529" t="str">
        <f>VLOOKUP(B1529,'Customers (2)'!$A$1:$F$2501,6,0)</f>
        <v>Senior</v>
      </c>
      <c r="M1529" t="str">
        <f t="shared" si="95"/>
        <v>August</v>
      </c>
      <c r="N1529" t="str">
        <f t="shared" si="96"/>
        <v>Saturday</v>
      </c>
      <c r="O1529" t="str">
        <f t="shared" si="97"/>
        <v>00:22:00</v>
      </c>
      <c r="P1529">
        <f t="shared" si="98"/>
        <v>0</v>
      </c>
      <c r="Q1529" t="str">
        <f>VLOOKUP(B1529,'Analysis 1.3'!$AA$1:$AF$1454,5,FALSE)</f>
        <v>Repeat</v>
      </c>
      <c r="R1529" t="str">
        <f>VLOOKUP(B1529,'Analysis 1.3'!$AA$1:$AF$1454,6,FALSE)</f>
        <v>Passive</v>
      </c>
      <c r="S1529">
        <f>VLOOKUP(B1529,'Analysis 1.3'!$AA$1:$AF$1454,4,FALSE)</f>
        <v>127.96666666666715</v>
      </c>
    </row>
    <row r="1530" spans="1:19" x14ac:dyDescent="0.3">
      <c r="A1530">
        <v>1149488</v>
      </c>
      <c r="B1530">
        <v>1235</v>
      </c>
      <c r="C1530" s="1" t="s">
        <v>106</v>
      </c>
      <c r="D1530" s="3">
        <v>45033.025000000001</v>
      </c>
      <c r="E1530" t="s">
        <v>98</v>
      </c>
      <c r="F1530" t="s">
        <v>85</v>
      </c>
      <c r="G1530">
        <v>2062</v>
      </c>
      <c r="H1530" t="str">
        <f>VLOOKUP(B1530,'Customers (2)'!$A$1:$F$2501,2,0)</f>
        <v>Singapore</v>
      </c>
      <c r="I1530" t="str">
        <f>VLOOKUP(B1530,'Customers (2)'!$A$1:$F$2501,3,0)</f>
        <v>M</v>
      </c>
      <c r="J1530">
        <f>VLOOKUP(B1530,'Customers (2)'!$A$1:$F$2501,4,0)</f>
        <v>69</v>
      </c>
      <c r="K1530" t="str">
        <f>VLOOKUP(B1530,'Customers (2)'!$A$1:$F$2501,5,0)</f>
        <v>C</v>
      </c>
      <c r="L1530" t="str">
        <f>VLOOKUP(B1530,'Customers (2)'!$A$1:$F$2501,6,0)</f>
        <v>Senior</v>
      </c>
      <c r="M1530" t="str">
        <f t="shared" si="95"/>
        <v>April</v>
      </c>
      <c r="N1530" t="str">
        <f t="shared" si="96"/>
        <v>Monday</v>
      </c>
      <c r="O1530" t="str">
        <f t="shared" si="97"/>
        <v>00:36:00</v>
      </c>
      <c r="P1530">
        <f t="shared" si="98"/>
        <v>0</v>
      </c>
      <c r="Q1530" t="str">
        <f>VLOOKUP(B1530,'Analysis 1.3'!$AA$1:$AF$1454,5,FALSE)</f>
        <v>Repeat</v>
      </c>
      <c r="R1530" t="str">
        <f>VLOOKUP(B1530,'Analysis 1.3'!$AA$1:$AF$1454,6,FALSE)</f>
        <v>Passive</v>
      </c>
      <c r="S1530">
        <f>VLOOKUP(B1530,'Analysis 1.3'!$AA$1:$AF$1454,4,FALSE)</f>
        <v>119.01736111110949</v>
      </c>
    </row>
    <row r="1531" spans="1:19" x14ac:dyDescent="0.3">
      <c r="A1531">
        <v>1635597</v>
      </c>
      <c r="B1531">
        <v>1235</v>
      </c>
      <c r="C1531" s="1" t="s">
        <v>106</v>
      </c>
      <c r="D1531" s="3">
        <v>45172.964583333334</v>
      </c>
      <c r="E1531" t="s">
        <v>191</v>
      </c>
      <c r="F1531" t="s">
        <v>38</v>
      </c>
      <c r="G1531">
        <v>7590</v>
      </c>
      <c r="H1531" t="str">
        <f>VLOOKUP(B1531,'Customers (2)'!$A$1:$F$2501,2,0)</f>
        <v>Singapore</v>
      </c>
      <c r="I1531" t="str">
        <f>VLOOKUP(B1531,'Customers (2)'!$A$1:$F$2501,3,0)</f>
        <v>M</v>
      </c>
      <c r="J1531">
        <f>VLOOKUP(B1531,'Customers (2)'!$A$1:$F$2501,4,0)</f>
        <v>69</v>
      </c>
      <c r="K1531" t="str">
        <f>VLOOKUP(B1531,'Customers (2)'!$A$1:$F$2501,5,0)</f>
        <v>C</v>
      </c>
      <c r="L1531" t="str">
        <f>VLOOKUP(B1531,'Customers (2)'!$A$1:$F$2501,6,0)</f>
        <v>Senior</v>
      </c>
      <c r="M1531" t="str">
        <f t="shared" si="95"/>
        <v>September</v>
      </c>
      <c r="N1531" t="str">
        <f t="shared" si="96"/>
        <v>Sunday</v>
      </c>
      <c r="O1531" t="str">
        <f t="shared" si="97"/>
        <v>23:09:00</v>
      </c>
      <c r="P1531">
        <f t="shared" si="98"/>
        <v>23</v>
      </c>
      <c r="Q1531" t="str">
        <f>VLOOKUP(B1531,'Analysis 1.3'!$AA$1:$AF$1454,5,FALSE)</f>
        <v>Repeat</v>
      </c>
      <c r="R1531" t="str">
        <f>VLOOKUP(B1531,'Analysis 1.3'!$AA$1:$AF$1454,6,FALSE)</f>
        <v>Passive</v>
      </c>
      <c r="S1531">
        <f>VLOOKUP(B1531,'Analysis 1.3'!$AA$1:$AF$1454,4,FALSE)</f>
        <v>119.01736111110949</v>
      </c>
    </row>
    <row r="1532" spans="1:19" x14ac:dyDescent="0.3">
      <c r="A1532">
        <v>664585</v>
      </c>
      <c r="B1532">
        <v>1236</v>
      </c>
      <c r="C1532" s="1" t="s">
        <v>99</v>
      </c>
      <c r="D1532" s="3">
        <v>45087.034722222219</v>
      </c>
      <c r="E1532" t="s">
        <v>191</v>
      </c>
      <c r="F1532" t="s">
        <v>4</v>
      </c>
      <c r="G1532">
        <v>9357</v>
      </c>
      <c r="H1532" t="str">
        <f>VLOOKUP(B1532,'Customers (2)'!$A$1:$F$2501,2,0)</f>
        <v>USA</v>
      </c>
      <c r="I1532" t="str">
        <f>VLOOKUP(B1532,'Customers (2)'!$A$1:$F$2501,3,0)</f>
        <v>M</v>
      </c>
      <c r="J1532">
        <f>VLOOKUP(B1532,'Customers (2)'!$A$1:$F$2501,4,0)</f>
        <v>47</v>
      </c>
      <c r="K1532" t="str">
        <f>VLOOKUP(B1532,'Customers (2)'!$A$1:$F$2501,5,0)</f>
        <v>C</v>
      </c>
      <c r="L1532" t="str">
        <f>VLOOKUP(B1532,'Customers (2)'!$A$1:$F$2501,6,0)</f>
        <v>Middle</v>
      </c>
      <c r="M1532" t="str">
        <f t="shared" si="95"/>
        <v>June</v>
      </c>
      <c r="N1532" t="str">
        <f t="shared" si="96"/>
        <v>Saturday</v>
      </c>
      <c r="O1532" t="str">
        <f t="shared" si="97"/>
        <v>00:50:00</v>
      </c>
      <c r="P1532">
        <f t="shared" si="98"/>
        <v>0</v>
      </c>
      <c r="Q1532" t="str">
        <f>VLOOKUP(B1532,'Analysis 1.3'!$AA$1:$AF$1454,5,FALSE)</f>
        <v>Repeat</v>
      </c>
      <c r="R1532" t="str">
        <f>VLOOKUP(B1532,'Analysis 1.3'!$AA$1:$AF$1454,6,FALSE)</f>
        <v>Passive</v>
      </c>
      <c r="S1532">
        <f>VLOOKUP(B1532,'Analysis 1.3'!$AA$1:$AF$1454,4,FALSE)</f>
        <v>170.01111111111095</v>
      </c>
    </row>
    <row r="1533" spans="1:19" x14ac:dyDescent="0.3">
      <c r="A1533">
        <v>874091</v>
      </c>
      <c r="B1533">
        <v>1236</v>
      </c>
      <c r="C1533" s="1" t="s">
        <v>99</v>
      </c>
      <c r="D1533" s="3">
        <v>45121.970833333333</v>
      </c>
      <c r="E1533" t="s">
        <v>98</v>
      </c>
      <c r="F1533" t="s">
        <v>39</v>
      </c>
      <c r="G1533">
        <v>54</v>
      </c>
      <c r="H1533" t="str">
        <f>VLOOKUP(B1533,'Customers (2)'!$A$1:$F$2501,2,0)</f>
        <v>USA</v>
      </c>
      <c r="I1533" t="str">
        <f>VLOOKUP(B1533,'Customers (2)'!$A$1:$F$2501,3,0)</f>
        <v>M</v>
      </c>
      <c r="J1533">
        <f>VLOOKUP(B1533,'Customers (2)'!$A$1:$F$2501,4,0)</f>
        <v>47</v>
      </c>
      <c r="K1533" t="str">
        <f>VLOOKUP(B1533,'Customers (2)'!$A$1:$F$2501,5,0)</f>
        <v>C</v>
      </c>
      <c r="L1533" t="str">
        <f>VLOOKUP(B1533,'Customers (2)'!$A$1:$F$2501,6,0)</f>
        <v>Middle</v>
      </c>
      <c r="M1533" t="str">
        <f t="shared" si="95"/>
        <v>July</v>
      </c>
      <c r="N1533" t="str">
        <f t="shared" si="96"/>
        <v>Friday</v>
      </c>
      <c r="O1533" t="str">
        <f t="shared" si="97"/>
        <v>23:18:00</v>
      </c>
      <c r="P1533">
        <f t="shared" si="98"/>
        <v>23</v>
      </c>
      <c r="Q1533" t="str">
        <f>VLOOKUP(B1533,'Analysis 1.3'!$AA$1:$AF$1454,5,FALSE)</f>
        <v>Repeat</v>
      </c>
      <c r="R1533" t="str">
        <f>VLOOKUP(B1533,'Analysis 1.3'!$AA$1:$AF$1454,6,FALSE)</f>
        <v>Passive</v>
      </c>
      <c r="S1533">
        <f>VLOOKUP(B1533,'Analysis 1.3'!$AA$1:$AF$1454,4,FALSE)</f>
        <v>170.01111111111095</v>
      </c>
    </row>
    <row r="1534" spans="1:19" x14ac:dyDescent="0.3">
      <c r="A1534">
        <v>1023043</v>
      </c>
      <c r="B1534">
        <v>1237</v>
      </c>
      <c r="C1534" s="1" t="s">
        <v>99</v>
      </c>
      <c r="D1534" s="3">
        <v>45166.017361111109</v>
      </c>
      <c r="E1534" t="s">
        <v>97</v>
      </c>
      <c r="F1534" t="s">
        <v>88</v>
      </c>
      <c r="G1534">
        <v>534</v>
      </c>
      <c r="H1534" t="str">
        <f>VLOOKUP(B1534,'Customers (2)'!$A$1:$F$2501,2,0)</f>
        <v>USA</v>
      </c>
      <c r="I1534" t="str">
        <f>VLOOKUP(B1534,'Customers (2)'!$A$1:$F$2501,3,0)</f>
        <v>F</v>
      </c>
      <c r="J1534">
        <f>VLOOKUP(B1534,'Customers (2)'!$A$1:$F$2501,4,0)</f>
        <v>87</v>
      </c>
      <c r="K1534" t="str">
        <f>VLOOKUP(B1534,'Customers (2)'!$A$1:$F$2501,5,0)</f>
        <v>C</v>
      </c>
      <c r="L1534" t="str">
        <f>VLOOKUP(B1534,'Customers (2)'!$A$1:$F$2501,6,0)</f>
        <v>Senior</v>
      </c>
      <c r="M1534" t="str">
        <f t="shared" si="95"/>
        <v>August</v>
      </c>
      <c r="N1534" t="str">
        <f t="shared" si="96"/>
        <v>Monday</v>
      </c>
      <c r="O1534" t="str">
        <f t="shared" si="97"/>
        <v>00:25:00</v>
      </c>
      <c r="P1534">
        <f t="shared" si="98"/>
        <v>0</v>
      </c>
      <c r="Q1534" t="str">
        <f>VLOOKUP(B1534,'Analysis 1.3'!$AA$1:$AF$1454,5,FALSE)</f>
        <v>Repeat</v>
      </c>
      <c r="R1534" t="str">
        <f>VLOOKUP(B1534,'Analysis 1.3'!$AA$1:$AF$1454,6,FALSE)</f>
        <v>Recent</v>
      </c>
      <c r="S1534">
        <f>VLOOKUP(B1534,'Analysis 1.3'!$AA$1:$AF$1454,4,FALSE)</f>
        <v>14.00138888888614</v>
      </c>
    </row>
    <row r="1535" spans="1:19" x14ac:dyDescent="0.3">
      <c r="A1535">
        <v>1604334</v>
      </c>
      <c r="B1535">
        <v>1237</v>
      </c>
      <c r="C1535" s="1" t="s">
        <v>99</v>
      </c>
      <c r="D1535" s="3">
        <v>45277.980555555558</v>
      </c>
      <c r="E1535" t="s">
        <v>191</v>
      </c>
      <c r="F1535" t="s">
        <v>18</v>
      </c>
      <c r="G1535">
        <v>4433</v>
      </c>
      <c r="H1535" t="str">
        <f>VLOOKUP(B1535,'Customers (2)'!$A$1:$F$2501,2,0)</f>
        <v>USA</v>
      </c>
      <c r="I1535" t="str">
        <f>VLOOKUP(B1535,'Customers (2)'!$A$1:$F$2501,3,0)</f>
        <v>F</v>
      </c>
      <c r="J1535">
        <f>VLOOKUP(B1535,'Customers (2)'!$A$1:$F$2501,4,0)</f>
        <v>87</v>
      </c>
      <c r="K1535" t="str">
        <f>VLOOKUP(B1535,'Customers (2)'!$A$1:$F$2501,5,0)</f>
        <v>C</v>
      </c>
      <c r="L1535" t="str">
        <f>VLOOKUP(B1535,'Customers (2)'!$A$1:$F$2501,6,0)</f>
        <v>Senior</v>
      </c>
      <c r="M1535" t="str">
        <f t="shared" si="95"/>
        <v>December</v>
      </c>
      <c r="N1535" t="str">
        <f t="shared" si="96"/>
        <v>Sunday</v>
      </c>
      <c r="O1535" t="str">
        <f t="shared" si="97"/>
        <v>23:32:00</v>
      </c>
      <c r="P1535">
        <f t="shared" si="98"/>
        <v>23</v>
      </c>
      <c r="Q1535" t="str">
        <f>VLOOKUP(B1535,'Analysis 1.3'!$AA$1:$AF$1454,5,FALSE)</f>
        <v>Repeat</v>
      </c>
      <c r="R1535" t="str">
        <f>VLOOKUP(B1535,'Analysis 1.3'!$AA$1:$AF$1454,6,FALSE)</f>
        <v>Recent</v>
      </c>
      <c r="S1535">
        <f>VLOOKUP(B1535,'Analysis 1.3'!$AA$1:$AF$1454,4,FALSE)</f>
        <v>14.00138888888614</v>
      </c>
    </row>
    <row r="1536" spans="1:19" x14ac:dyDescent="0.3">
      <c r="A1536">
        <v>1609928</v>
      </c>
      <c r="B1536">
        <v>1237</v>
      </c>
      <c r="C1536" s="1" t="s">
        <v>99</v>
      </c>
      <c r="D1536" s="3">
        <v>45082.040277777778</v>
      </c>
      <c r="E1536" t="s">
        <v>97</v>
      </c>
      <c r="F1536" t="s">
        <v>64</v>
      </c>
      <c r="G1536">
        <v>373</v>
      </c>
      <c r="H1536" t="str">
        <f>VLOOKUP(B1536,'Customers (2)'!$A$1:$F$2501,2,0)</f>
        <v>USA</v>
      </c>
      <c r="I1536" t="str">
        <f>VLOOKUP(B1536,'Customers (2)'!$A$1:$F$2501,3,0)</f>
        <v>F</v>
      </c>
      <c r="J1536">
        <f>VLOOKUP(B1536,'Customers (2)'!$A$1:$F$2501,4,0)</f>
        <v>87</v>
      </c>
      <c r="K1536" t="str">
        <f>VLOOKUP(B1536,'Customers (2)'!$A$1:$F$2501,5,0)</f>
        <v>C</v>
      </c>
      <c r="L1536" t="str">
        <f>VLOOKUP(B1536,'Customers (2)'!$A$1:$F$2501,6,0)</f>
        <v>Senior</v>
      </c>
      <c r="M1536" t="str">
        <f t="shared" si="95"/>
        <v>June</v>
      </c>
      <c r="N1536" t="str">
        <f t="shared" si="96"/>
        <v>Monday</v>
      </c>
      <c r="O1536" t="str">
        <f t="shared" si="97"/>
        <v>00:58:00</v>
      </c>
      <c r="P1536">
        <f t="shared" si="98"/>
        <v>0</v>
      </c>
      <c r="Q1536" t="str">
        <f>VLOOKUP(B1536,'Analysis 1.3'!$AA$1:$AF$1454,5,FALSE)</f>
        <v>Repeat</v>
      </c>
      <c r="R1536" t="str">
        <f>VLOOKUP(B1536,'Analysis 1.3'!$AA$1:$AF$1454,6,FALSE)</f>
        <v>Recent</v>
      </c>
      <c r="S1536">
        <f>VLOOKUP(B1536,'Analysis 1.3'!$AA$1:$AF$1454,4,FALSE)</f>
        <v>14.00138888888614</v>
      </c>
    </row>
    <row r="1537" spans="1:19" x14ac:dyDescent="0.3">
      <c r="A1537">
        <v>1352182</v>
      </c>
      <c r="B1537">
        <v>1238</v>
      </c>
      <c r="C1537" s="1" t="s">
        <v>99</v>
      </c>
      <c r="D1537" s="3">
        <v>45054.048611111109</v>
      </c>
      <c r="E1537" t="s">
        <v>98</v>
      </c>
      <c r="F1537" t="s">
        <v>61</v>
      </c>
      <c r="G1537">
        <v>2508</v>
      </c>
      <c r="H1537" t="str">
        <f>VLOOKUP(B1537,'Customers (2)'!$A$1:$F$2501,2,0)</f>
        <v>USA</v>
      </c>
      <c r="I1537" t="str">
        <f>VLOOKUP(B1537,'Customers (2)'!$A$1:$F$2501,3,0)</f>
        <v>F</v>
      </c>
      <c r="J1537">
        <f>VLOOKUP(B1537,'Customers (2)'!$A$1:$F$2501,4,0)</f>
        <v>65</v>
      </c>
      <c r="K1537" t="str">
        <f>VLOOKUP(B1537,'Customers (2)'!$A$1:$F$2501,5,0)</f>
        <v>C</v>
      </c>
      <c r="L1537" t="str">
        <f>VLOOKUP(B1537,'Customers (2)'!$A$1:$F$2501,6,0)</f>
        <v>Senior</v>
      </c>
      <c r="M1537" t="str">
        <f t="shared" si="95"/>
        <v>May</v>
      </c>
      <c r="N1537" t="str">
        <f t="shared" si="96"/>
        <v>Monday</v>
      </c>
      <c r="O1537" t="str">
        <f t="shared" si="97"/>
        <v>01:10:00</v>
      </c>
      <c r="P1537">
        <f t="shared" si="98"/>
        <v>1</v>
      </c>
      <c r="Q1537" t="str">
        <f>VLOOKUP(B1537,'Analysis 1.3'!$AA$1:$AF$1454,5,FALSE)</f>
        <v>One time</v>
      </c>
      <c r="R1537" t="str">
        <f>VLOOKUP(B1537,'Analysis 1.3'!$AA$1:$AF$1454,6,FALSE)</f>
        <v>Lost</v>
      </c>
      <c r="S1537">
        <f>VLOOKUP(B1537,'Analysis 1.3'!$AA$1:$AF$1454,4,FALSE)</f>
        <v>237.9333333333343</v>
      </c>
    </row>
    <row r="1538" spans="1:19" x14ac:dyDescent="0.3">
      <c r="A1538">
        <v>635743</v>
      </c>
      <c r="B1538">
        <v>1239</v>
      </c>
      <c r="C1538" s="1" t="s">
        <v>105</v>
      </c>
      <c r="D1538" s="2">
        <v>45266.942361111112</v>
      </c>
      <c r="E1538" t="s">
        <v>97</v>
      </c>
      <c r="F1538" t="s">
        <v>29</v>
      </c>
      <c r="G1538">
        <v>782</v>
      </c>
      <c r="H1538" t="str">
        <f>VLOOKUP(B1538,'Customers (2)'!$A$1:$F$2501,2,0)</f>
        <v>Spain</v>
      </c>
      <c r="I1538" t="str">
        <f>VLOOKUP(B1538,'Customers (2)'!$A$1:$F$2501,3,0)</f>
        <v>F</v>
      </c>
      <c r="J1538">
        <f>VLOOKUP(B1538,'Customers (2)'!$A$1:$F$2501,4,0)</f>
        <v>86</v>
      </c>
      <c r="K1538" t="str">
        <f>VLOOKUP(B1538,'Customers (2)'!$A$1:$F$2501,5,0)</f>
        <v>C</v>
      </c>
      <c r="L1538" t="str">
        <f>VLOOKUP(B1538,'Customers (2)'!$A$1:$F$2501,6,0)</f>
        <v>Senior</v>
      </c>
      <c r="M1538" t="str">
        <f t="shared" si="95"/>
        <v>December</v>
      </c>
      <c r="N1538" t="str">
        <f t="shared" si="96"/>
        <v>Wednesday</v>
      </c>
      <c r="O1538" t="str">
        <f t="shared" si="97"/>
        <v>22:37:00</v>
      </c>
      <c r="P1538">
        <f t="shared" si="98"/>
        <v>22</v>
      </c>
      <c r="Q1538" t="str">
        <f>VLOOKUP(B1538,'Analysis 1.3'!$AA$1:$AF$1454,5,FALSE)</f>
        <v>Repeat</v>
      </c>
      <c r="R1538" t="str">
        <f>VLOOKUP(B1538,'Analysis 1.3'!$AA$1:$AF$1454,6,FALSE)</f>
        <v>Recent</v>
      </c>
      <c r="S1538">
        <f>VLOOKUP(B1538,'Analysis 1.3'!$AA$1:$AF$1454,4,FALSE)</f>
        <v>25.039583333331393</v>
      </c>
    </row>
    <row r="1539" spans="1:19" x14ac:dyDescent="0.3">
      <c r="A1539">
        <v>992535</v>
      </c>
      <c r="B1539">
        <v>1239</v>
      </c>
      <c r="C1539" s="1" t="s">
        <v>105</v>
      </c>
      <c r="D1539" s="3">
        <v>44938.954861111109</v>
      </c>
      <c r="E1539" t="s">
        <v>96</v>
      </c>
      <c r="F1539" t="s">
        <v>26</v>
      </c>
      <c r="G1539">
        <v>2549</v>
      </c>
      <c r="H1539" t="str">
        <f>VLOOKUP(B1539,'Customers (2)'!$A$1:$F$2501,2,0)</f>
        <v>Spain</v>
      </c>
      <c r="I1539" t="str">
        <f>VLOOKUP(B1539,'Customers (2)'!$A$1:$F$2501,3,0)</f>
        <v>F</v>
      </c>
      <c r="J1539">
        <f>VLOOKUP(B1539,'Customers (2)'!$A$1:$F$2501,4,0)</f>
        <v>86</v>
      </c>
      <c r="K1539" t="str">
        <f>VLOOKUP(B1539,'Customers (2)'!$A$1:$F$2501,5,0)</f>
        <v>C</v>
      </c>
      <c r="L1539" t="str">
        <f>VLOOKUP(B1539,'Customers (2)'!$A$1:$F$2501,6,0)</f>
        <v>Senior</v>
      </c>
      <c r="M1539" t="str">
        <f t="shared" ref="M1539:M1602" si="99">TEXT(D1539,"MMMM")</f>
        <v>January</v>
      </c>
      <c r="N1539" t="str">
        <f t="shared" ref="N1539:N1602" si="100">TEXT(D1539,"dddd")</f>
        <v>Thursday</v>
      </c>
      <c r="O1539" t="str">
        <f t="shared" ref="O1539:O1602" si="101">TEXT(D1539,"HH:mm:ss")</f>
        <v>22:55:00</v>
      </c>
      <c r="P1539">
        <f t="shared" ref="P1539:P1602" si="102">HOUR(D1539)</f>
        <v>22</v>
      </c>
      <c r="Q1539" t="str">
        <f>VLOOKUP(B1539,'Analysis 1.3'!$AA$1:$AF$1454,5,FALSE)</f>
        <v>Repeat</v>
      </c>
      <c r="R1539" t="str">
        <f>VLOOKUP(B1539,'Analysis 1.3'!$AA$1:$AF$1454,6,FALSE)</f>
        <v>Recent</v>
      </c>
      <c r="S1539">
        <f>VLOOKUP(B1539,'Analysis 1.3'!$AA$1:$AF$1454,4,FALSE)</f>
        <v>25.039583333331393</v>
      </c>
    </row>
    <row r="1540" spans="1:19" x14ac:dyDescent="0.3">
      <c r="A1540">
        <v>31216</v>
      </c>
      <c r="B1540">
        <v>1240</v>
      </c>
      <c r="C1540" s="1" t="s">
        <v>109</v>
      </c>
      <c r="D1540" s="2">
        <v>45194.990277777775</v>
      </c>
      <c r="E1540" t="s">
        <v>98</v>
      </c>
      <c r="F1540" t="s">
        <v>12</v>
      </c>
      <c r="G1540">
        <v>8294</v>
      </c>
      <c r="H1540" t="str">
        <f>VLOOKUP(B1540,'Customers (2)'!$A$1:$F$2501,2,0)</f>
        <v>Germany</v>
      </c>
      <c r="I1540" t="str">
        <f>VLOOKUP(B1540,'Customers (2)'!$A$1:$F$2501,3,0)</f>
        <v>M</v>
      </c>
      <c r="J1540">
        <f>VLOOKUP(B1540,'Customers (2)'!$A$1:$F$2501,4,0)</f>
        <v>24</v>
      </c>
      <c r="K1540" t="str">
        <f>VLOOKUP(B1540,'Customers (2)'!$A$1:$F$2501,5,0)</f>
        <v>C</v>
      </c>
      <c r="L1540" t="str">
        <f>VLOOKUP(B1540,'Customers (2)'!$A$1:$F$2501,6,0)</f>
        <v>Young</v>
      </c>
      <c r="M1540" t="str">
        <f t="shared" si="99"/>
        <v>September</v>
      </c>
      <c r="N1540" t="str">
        <f t="shared" si="100"/>
        <v>Monday</v>
      </c>
      <c r="O1540" t="str">
        <f t="shared" si="101"/>
        <v>23:46:00</v>
      </c>
      <c r="P1540">
        <f t="shared" si="102"/>
        <v>23</v>
      </c>
      <c r="Q1540" t="str">
        <f>VLOOKUP(B1540,'Analysis 1.3'!$AA$1:$AF$1454,5,FALSE)</f>
        <v>Repeat</v>
      </c>
      <c r="R1540" t="str">
        <f>VLOOKUP(B1540,'Analysis 1.3'!$AA$1:$AF$1454,6,FALSE)</f>
        <v>Passive</v>
      </c>
      <c r="S1540">
        <f>VLOOKUP(B1540,'Analysis 1.3'!$AA$1:$AF$1454,4,FALSE)</f>
        <v>96.991666666668607</v>
      </c>
    </row>
    <row r="1541" spans="1:19" x14ac:dyDescent="0.3">
      <c r="A1541">
        <v>456612</v>
      </c>
      <c r="B1541">
        <v>1240</v>
      </c>
      <c r="C1541" s="1" t="s">
        <v>109</v>
      </c>
      <c r="D1541" s="2">
        <v>44985.022916666669</v>
      </c>
      <c r="E1541" t="s">
        <v>191</v>
      </c>
      <c r="F1541" t="s">
        <v>94</v>
      </c>
      <c r="G1541">
        <v>1900</v>
      </c>
      <c r="H1541" t="str">
        <f>VLOOKUP(B1541,'Customers (2)'!$A$1:$F$2501,2,0)</f>
        <v>Germany</v>
      </c>
      <c r="I1541" t="str">
        <f>VLOOKUP(B1541,'Customers (2)'!$A$1:$F$2501,3,0)</f>
        <v>M</v>
      </c>
      <c r="J1541">
        <f>VLOOKUP(B1541,'Customers (2)'!$A$1:$F$2501,4,0)</f>
        <v>24</v>
      </c>
      <c r="K1541" t="str">
        <f>VLOOKUP(B1541,'Customers (2)'!$A$1:$F$2501,5,0)</f>
        <v>C</v>
      </c>
      <c r="L1541" t="str">
        <f>VLOOKUP(B1541,'Customers (2)'!$A$1:$F$2501,6,0)</f>
        <v>Young</v>
      </c>
      <c r="M1541" t="str">
        <f t="shared" si="99"/>
        <v>February</v>
      </c>
      <c r="N1541" t="str">
        <f t="shared" si="100"/>
        <v>Tuesday</v>
      </c>
      <c r="O1541" t="str">
        <f t="shared" si="101"/>
        <v>00:33:00</v>
      </c>
      <c r="P1541">
        <f t="shared" si="102"/>
        <v>0</v>
      </c>
      <c r="Q1541" t="str">
        <f>VLOOKUP(B1541,'Analysis 1.3'!$AA$1:$AF$1454,5,FALSE)</f>
        <v>Repeat</v>
      </c>
      <c r="R1541" t="str">
        <f>VLOOKUP(B1541,'Analysis 1.3'!$AA$1:$AF$1454,6,FALSE)</f>
        <v>Passive</v>
      </c>
      <c r="S1541">
        <f>VLOOKUP(B1541,'Analysis 1.3'!$AA$1:$AF$1454,4,FALSE)</f>
        <v>96.991666666668607</v>
      </c>
    </row>
    <row r="1542" spans="1:19" x14ac:dyDescent="0.3">
      <c r="A1542">
        <v>82314</v>
      </c>
      <c r="B1542">
        <v>1242</v>
      </c>
      <c r="C1542" s="1" t="s">
        <v>105</v>
      </c>
      <c r="D1542" s="2">
        <v>45281.035416666666</v>
      </c>
      <c r="E1542" t="s">
        <v>97</v>
      </c>
      <c r="F1542" t="s">
        <v>21</v>
      </c>
      <c r="G1542">
        <v>9870</v>
      </c>
      <c r="H1542" t="str">
        <f>VLOOKUP(B1542,'Customers (2)'!$A$1:$F$2501,2,0)</f>
        <v>Spain</v>
      </c>
      <c r="I1542" t="str">
        <f>VLOOKUP(B1542,'Customers (2)'!$A$1:$F$2501,3,0)</f>
        <v>F</v>
      </c>
      <c r="J1542">
        <f>VLOOKUP(B1542,'Customers (2)'!$A$1:$F$2501,4,0)</f>
        <v>55</v>
      </c>
      <c r="K1542" t="str">
        <f>VLOOKUP(B1542,'Customers (2)'!$A$1:$F$2501,5,0)</f>
        <v>C</v>
      </c>
      <c r="L1542" t="str">
        <f>VLOOKUP(B1542,'Customers (2)'!$A$1:$F$2501,6,0)</f>
        <v>Middle</v>
      </c>
      <c r="M1542" t="str">
        <f t="shared" si="99"/>
        <v>December</v>
      </c>
      <c r="N1542" t="str">
        <f t="shared" si="100"/>
        <v>Thursday</v>
      </c>
      <c r="O1542" t="str">
        <f t="shared" si="101"/>
        <v>00:51:00</v>
      </c>
      <c r="P1542">
        <f t="shared" si="102"/>
        <v>0</v>
      </c>
      <c r="Q1542" t="str">
        <f>VLOOKUP(B1542,'Analysis 1.3'!$AA$1:$AF$1454,5,FALSE)</f>
        <v>One time</v>
      </c>
      <c r="R1542" t="str">
        <f>VLOOKUP(B1542,'Analysis 1.3'!$AA$1:$AF$1454,6,FALSE)</f>
        <v>Recent</v>
      </c>
      <c r="S1542">
        <f>VLOOKUP(B1542,'Analysis 1.3'!$AA$1:$AF$1454,4,FALSE)</f>
        <v>10.946527777778101</v>
      </c>
    </row>
    <row r="1543" spans="1:19" x14ac:dyDescent="0.3">
      <c r="A1543">
        <v>704734</v>
      </c>
      <c r="B1543">
        <v>1243</v>
      </c>
      <c r="C1543" s="1" t="s">
        <v>105</v>
      </c>
      <c r="D1543" s="3">
        <v>45194.940972222219</v>
      </c>
      <c r="E1543" t="s">
        <v>98</v>
      </c>
      <c r="F1543" t="s">
        <v>18</v>
      </c>
      <c r="G1543">
        <v>9313</v>
      </c>
      <c r="H1543" t="str">
        <f>VLOOKUP(B1543,'Customers (2)'!$A$1:$F$2501,2,0)</f>
        <v>Spain</v>
      </c>
      <c r="I1543" t="str">
        <f>VLOOKUP(B1543,'Customers (2)'!$A$1:$F$2501,3,0)</f>
        <v>M</v>
      </c>
      <c r="J1543">
        <f>VLOOKUP(B1543,'Customers (2)'!$A$1:$F$2501,4,0)</f>
        <v>24</v>
      </c>
      <c r="K1543" t="str">
        <f>VLOOKUP(B1543,'Customers (2)'!$A$1:$F$2501,5,0)</f>
        <v>C</v>
      </c>
      <c r="L1543" t="str">
        <f>VLOOKUP(B1543,'Customers (2)'!$A$1:$F$2501,6,0)</f>
        <v>Young</v>
      </c>
      <c r="M1543" t="str">
        <f t="shared" si="99"/>
        <v>September</v>
      </c>
      <c r="N1543" t="str">
        <f t="shared" si="100"/>
        <v>Monday</v>
      </c>
      <c r="O1543" t="str">
        <f t="shared" si="101"/>
        <v>22:35:00</v>
      </c>
      <c r="P1543">
        <f t="shared" si="102"/>
        <v>22</v>
      </c>
      <c r="Q1543" t="str">
        <f>VLOOKUP(B1543,'Analysis 1.3'!$AA$1:$AF$1454,5,FALSE)</f>
        <v>Repeat</v>
      </c>
      <c r="R1543" t="str">
        <f>VLOOKUP(B1543,'Analysis 1.3'!$AA$1:$AF$1454,6,FALSE)</f>
        <v>Passive</v>
      </c>
      <c r="S1543">
        <f>VLOOKUP(B1543,'Analysis 1.3'!$AA$1:$AF$1454,4,FALSE)</f>
        <v>97.040972222224809</v>
      </c>
    </row>
    <row r="1544" spans="1:19" x14ac:dyDescent="0.3">
      <c r="A1544">
        <v>951353</v>
      </c>
      <c r="B1544">
        <v>1243</v>
      </c>
      <c r="C1544" s="1" t="s">
        <v>105</v>
      </c>
      <c r="D1544" s="3">
        <v>45117.020138888889</v>
      </c>
      <c r="E1544" t="s">
        <v>97</v>
      </c>
      <c r="F1544" t="s">
        <v>69</v>
      </c>
      <c r="G1544">
        <v>9524</v>
      </c>
      <c r="H1544" t="str">
        <f>VLOOKUP(B1544,'Customers (2)'!$A$1:$F$2501,2,0)</f>
        <v>Spain</v>
      </c>
      <c r="I1544" t="str">
        <f>VLOOKUP(B1544,'Customers (2)'!$A$1:$F$2501,3,0)</f>
        <v>M</v>
      </c>
      <c r="J1544">
        <f>VLOOKUP(B1544,'Customers (2)'!$A$1:$F$2501,4,0)</f>
        <v>24</v>
      </c>
      <c r="K1544" t="str">
        <f>VLOOKUP(B1544,'Customers (2)'!$A$1:$F$2501,5,0)</f>
        <v>C</v>
      </c>
      <c r="L1544" t="str">
        <f>VLOOKUP(B1544,'Customers (2)'!$A$1:$F$2501,6,0)</f>
        <v>Young</v>
      </c>
      <c r="M1544" t="str">
        <f t="shared" si="99"/>
        <v>July</v>
      </c>
      <c r="N1544" t="str">
        <f t="shared" si="100"/>
        <v>Monday</v>
      </c>
      <c r="O1544" t="str">
        <f t="shared" si="101"/>
        <v>00:29:00</v>
      </c>
      <c r="P1544">
        <f t="shared" si="102"/>
        <v>0</v>
      </c>
      <c r="Q1544" t="str">
        <f>VLOOKUP(B1544,'Analysis 1.3'!$AA$1:$AF$1454,5,FALSE)</f>
        <v>Repeat</v>
      </c>
      <c r="R1544" t="str">
        <f>VLOOKUP(B1544,'Analysis 1.3'!$AA$1:$AF$1454,6,FALSE)</f>
        <v>Passive</v>
      </c>
      <c r="S1544">
        <f>VLOOKUP(B1544,'Analysis 1.3'!$AA$1:$AF$1454,4,FALSE)</f>
        <v>97.040972222224809</v>
      </c>
    </row>
    <row r="1545" spans="1:19" x14ac:dyDescent="0.3">
      <c r="A1545">
        <v>1056710</v>
      </c>
      <c r="B1545">
        <v>1243</v>
      </c>
      <c r="C1545" s="1" t="s">
        <v>105</v>
      </c>
      <c r="D1545" s="3">
        <v>45138.027777777781</v>
      </c>
      <c r="E1545" t="s">
        <v>191</v>
      </c>
      <c r="F1545" t="s">
        <v>43</v>
      </c>
      <c r="G1545">
        <v>1855</v>
      </c>
      <c r="H1545" t="str">
        <f>VLOOKUP(B1545,'Customers (2)'!$A$1:$F$2501,2,0)</f>
        <v>Spain</v>
      </c>
      <c r="I1545" t="str">
        <f>VLOOKUP(B1545,'Customers (2)'!$A$1:$F$2501,3,0)</f>
        <v>M</v>
      </c>
      <c r="J1545">
        <f>VLOOKUP(B1545,'Customers (2)'!$A$1:$F$2501,4,0)</f>
        <v>24</v>
      </c>
      <c r="K1545" t="str">
        <f>VLOOKUP(B1545,'Customers (2)'!$A$1:$F$2501,5,0)</f>
        <v>C</v>
      </c>
      <c r="L1545" t="str">
        <f>VLOOKUP(B1545,'Customers (2)'!$A$1:$F$2501,6,0)</f>
        <v>Young</v>
      </c>
      <c r="M1545" t="str">
        <f t="shared" si="99"/>
        <v>July</v>
      </c>
      <c r="N1545" t="str">
        <f t="shared" si="100"/>
        <v>Monday</v>
      </c>
      <c r="O1545" t="str">
        <f t="shared" si="101"/>
        <v>00:40:00</v>
      </c>
      <c r="P1545">
        <f t="shared" si="102"/>
        <v>0</v>
      </c>
      <c r="Q1545" t="str">
        <f>VLOOKUP(B1545,'Analysis 1.3'!$AA$1:$AF$1454,5,FALSE)</f>
        <v>Repeat</v>
      </c>
      <c r="R1545" t="str">
        <f>VLOOKUP(B1545,'Analysis 1.3'!$AA$1:$AF$1454,6,FALSE)</f>
        <v>Passive</v>
      </c>
      <c r="S1545">
        <f>VLOOKUP(B1545,'Analysis 1.3'!$AA$1:$AF$1454,4,FALSE)</f>
        <v>97.040972222224809</v>
      </c>
    </row>
    <row r="1546" spans="1:19" x14ac:dyDescent="0.3">
      <c r="A1546">
        <v>1320558</v>
      </c>
      <c r="B1546">
        <v>1243</v>
      </c>
      <c r="C1546" s="1" t="s">
        <v>105</v>
      </c>
      <c r="D1546" s="3">
        <v>45119.98333333333</v>
      </c>
      <c r="E1546" t="s">
        <v>98</v>
      </c>
      <c r="F1546" t="s">
        <v>70</v>
      </c>
      <c r="G1546">
        <v>6197</v>
      </c>
      <c r="H1546" t="str">
        <f>VLOOKUP(B1546,'Customers (2)'!$A$1:$F$2501,2,0)</f>
        <v>Spain</v>
      </c>
      <c r="I1546" t="str">
        <f>VLOOKUP(B1546,'Customers (2)'!$A$1:$F$2501,3,0)</f>
        <v>M</v>
      </c>
      <c r="J1546">
        <f>VLOOKUP(B1546,'Customers (2)'!$A$1:$F$2501,4,0)</f>
        <v>24</v>
      </c>
      <c r="K1546" t="str">
        <f>VLOOKUP(B1546,'Customers (2)'!$A$1:$F$2501,5,0)</f>
        <v>C</v>
      </c>
      <c r="L1546" t="str">
        <f>VLOOKUP(B1546,'Customers (2)'!$A$1:$F$2501,6,0)</f>
        <v>Young</v>
      </c>
      <c r="M1546" t="str">
        <f t="shared" si="99"/>
        <v>July</v>
      </c>
      <c r="N1546" t="str">
        <f t="shared" si="100"/>
        <v>Wednesday</v>
      </c>
      <c r="O1546" t="str">
        <f t="shared" si="101"/>
        <v>23:36:00</v>
      </c>
      <c r="P1546">
        <f t="shared" si="102"/>
        <v>23</v>
      </c>
      <c r="Q1546" t="str">
        <f>VLOOKUP(B1546,'Analysis 1.3'!$AA$1:$AF$1454,5,FALSE)</f>
        <v>Repeat</v>
      </c>
      <c r="R1546" t="str">
        <f>VLOOKUP(B1546,'Analysis 1.3'!$AA$1:$AF$1454,6,FALSE)</f>
        <v>Passive</v>
      </c>
      <c r="S1546">
        <f>VLOOKUP(B1546,'Analysis 1.3'!$AA$1:$AF$1454,4,FALSE)</f>
        <v>97.040972222224809</v>
      </c>
    </row>
    <row r="1547" spans="1:19" x14ac:dyDescent="0.3">
      <c r="A1547">
        <v>1512442</v>
      </c>
      <c r="B1547">
        <v>1243</v>
      </c>
      <c r="C1547" s="1" t="s">
        <v>105</v>
      </c>
      <c r="D1547" s="3">
        <v>45095.024305555555</v>
      </c>
      <c r="E1547" t="s">
        <v>97</v>
      </c>
      <c r="F1547" t="s">
        <v>78</v>
      </c>
      <c r="G1547">
        <v>7379</v>
      </c>
      <c r="H1547" t="str">
        <f>VLOOKUP(B1547,'Customers (2)'!$A$1:$F$2501,2,0)</f>
        <v>Spain</v>
      </c>
      <c r="I1547" t="str">
        <f>VLOOKUP(B1547,'Customers (2)'!$A$1:$F$2501,3,0)</f>
        <v>M</v>
      </c>
      <c r="J1547">
        <f>VLOOKUP(B1547,'Customers (2)'!$A$1:$F$2501,4,0)</f>
        <v>24</v>
      </c>
      <c r="K1547" t="str">
        <f>VLOOKUP(B1547,'Customers (2)'!$A$1:$F$2501,5,0)</f>
        <v>C</v>
      </c>
      <c r="L1547" t="str">
        <f>VLOOKUP(B1547,'Customers (2)'!$A$1:$F$2501,6,0)</f>
        <v>Young</v>
      </c>
      <c r="M1547" t="str">
        <f t="shared" si="99"/>
        <v>June</v>
      </c>
      <c r="N1547" t="str">
        <f t="shared" si="100"/>
        <v>Sunday</v>
      </c>
      <c r="O1547" t="str">
        <f t="shared" si="101"/>
        <v>00:35:00</v>
      </c>
      <c r="P1547">
        <f t="shared" si="102"/>
        <v>0</v>
      </c>
      <c r="Q1547" t="str">
        <f>VLOOKUP(B1547,'Analysis 1.3'!$AA$1:$AF$1454,5,FALSE)</f>
        <v>Repeat</v>
      </c>
      <c r="R1547" t="str">
        <f>VLOOKUP(B1547,'Analysis 1.3'!$AA$1:$AF$1454,6,FALSE)</f>
        <v>Passive</v>
      </c>
      <c r="S1547">
        <f>VLOOKUP(B1547,'Analysis 1.3'!$AA$1:$AF$1454,4,FALSE)</f>
        <v>97.040972222224809</v>
      </c>
    </row>
    <row r="1548" spans="1:19" x14ac:dyDescent="0.3">
      <c r="A1548">
        <v>221857</v>
      </c>
      <c r="B1548">
        <v>1244</v>
      </c>
      <c r="C1548" s="1" t="s">
        <v>105</v>
      </c>
      <c r="D1548" s="2">
        <v>45124.051388888889</v>
      </c>
      <c r="E1548" t="s">
        <v>96</v>
      </c>
      <c r="F1548" t="s">
        <v>23</v>
      </c>
      <c r="G1548">
        <v>4142</v>
      </c>
      <c r="H1548" t="str">
        <f>VLOOKUP(B1548,'Customers (2)'!$A$1:$F$2501,2,0)</f>
        <v>Spain</v>
      </c>
      <c r="I1548" t="str">
        <f>VLOOKUP(B1548,'Customers (2)'!$A$1:$F$2501,3,0)</f>
        <v>F</v>
      </c>
      <c r="J1548">
        <f>VLOOKUP(B1548,'Customers (2)'!$A$1:$F$2501,4,0)</f>
        <v>20</v>
      </c>
      <c r="K1548" t="str">
        <f>VLOOKUP(B1548,'Customers (2)'!$A$1:$F$2501,5,0)</f>
        <v>C</v>
      </c>
      <c r="L1548" t="str">
        <f>VLOOKUP(B1548,'Customers (2)'!$A$1:$F$2501,6,0)</f>
        <v>Young</v>
      </c>
      <c r="M1548" t="str">
        <f t="shared" si="99"/>
        <v>July</v>
      </c>
      <c r="N1548" t="str">
        <f t="shared" si="100"/>
        <v>Monday</v>
      </c>
      <c r="O1548" t="str">
        <f t="shared" si="101"/>
        <v>01:14:00</v>
      </c>
      <c r="P1548">
        <f t="shared" si="102"/>
        <v>1</v>
      </c>
      <c r="Q1548" t="str">
        <f>VLOOKUP(B1548,'Analysis 1.3'!$AA$1:$AF$1454,5,FALSE)</f>
        <v>Repeat</v>
      </c>
      <c r="R1548" t="str">
        <f>VLOOKUP(B1548,'Analysis 1.3'!$AA$1:$AF$1454,6,FALSE)</f>
        <v>Recent</v>
      </c>
      <c r="S1548">
        <f>VLOOKUP(B1548,'Analysis 1.3'!$AA$1:$AF$1454,4,FALSE)</f>
        <v>61.997222222220444</v>
      </c>
    </row>
    <row r="1549" spans="1:19" x14ac:dyDescent="0.3">
      <c r="A1549">
        <v>1486426</v>
      </c>
      <c r="B1549">
        <v>1244</v>
      </c>
      <c r="C1549" s="1" t="s">
        <v>105</v>
      </c>
      <c r="D1549" s="3">
        <v>45229.984722222223</v>
      </c>
      <c r="E1549" t="s">
        <v>97</v>
      </c>
      <c r="F1549" t="s">
        <v>7</v>
      </c>
      <c r="G1549">
        <v>8227</v>
      </c>
      <c r="H1549" t="str">
        <f>VLOOKUP(B1549,'Customers (2)'!$A$1:$F$2501,2,0)</f>
        <v>Spain</v>
      </c>
      <c r="I1549" t="str">
        <f>VLOOKUP(B1549,'Customers (2)'!$A$1:$F$2501,3,0)</f>
        <v>F</v>
      </c>
      <c r="J1549">
        <f>VLOOKUP(B1549,'Customers (2)'!$A$1:$F$2501,4,0)</f>
        <v>20</v>
      </c>
      <c r="K1549" t="str">
        <f>VLOOKUP(B1549,'Customers (2)'!$A$1:$F$2501,5,0)</f>
        <v>C</v>
      </c>
      <c r="L1549" t="str">
        <f>VLOOKUP(B1549,'Customers (2)'!$A$1:$F$2501,6,0)</f>
        <v>Young</v>
      </c>
      <c r="M1549" t="str">
        <f t="shared" si="99"/>
        <v>October</v>
      </c>
      <c r="N1549" t="str">
        <f t="shared" si="100"/>
        <v>Monday</v>
      </c>
      <c r="O1549" t="str">
        <f t="shared" si="101"/>
        <v>23:38:00</v>
      </c>
      <c r="P1549">
        <f t="shared" si="102"/>
        <v>23</v>
      </c>
      <c r="Q1549" t="str">
        <f>VLOOKUP(B1549,'Analysis 1.3'!$AA$1:$AF$1454,5,FALSE)</f>
        <v>Repeat</v>
      </c>
      <c r="R1549" t="str">
        <f>VLOOKUP(B1549,'Analysis 1.3'!$AA$1:$AF$1454,6,FALSE)</f>
        <v>Recent</v>
      </c>
      <c r="S1549">
        <f>VLOOKUP(B1549,'Analysis 1.3'!$AA$1:$AF$1454,4,FALSE)</f>
        <v>61.997222222220444</v>
      </c>
    </row>
    <row r="1550" spans="1:19" x14ac:dyDescent="0.3">
      <c r="A1550">
        <v>889356</v>
      </c>
      <c r="B1550">
        <v>1246</v>
      </c>
      <c r="C1550" s="1" t="s">
        <v>100</v>
      </c>
      <c r="D1550" s="3">
        <v>45002.027083333334</v>
      </c>
      <c r="E1550" t="s">
        <v>96</v>
      </c>
      <c r="F1550" t="s">
        <v>46</v>
      </c>
      <c r="G1550">
        <v>2670</v>
      </c>
      <c r="H1550" t="str">
        <f>VLOOKUP(B1550,'Customers (2)'!$A$1:$F$2501,2,0)</f>
        <v>France</v>
      </c>
      <c r="I1550" t="str">
        <f>VLOOKUP(B1550,'Customers (2)'!$A$1:$F$2501,3,0)</f>
        <v>M</v>
      </c>
      <c r="J1550">
        <f>VLOOKUP(B1550,'Customers (2)'!$A$1:$F$2501,4,0)</f>
        <v>85</v>
      </c>
      <c r="K1550" t="str">
        <f>VLOOKUP(B1550,'Customers (2)'!$A$1:$F$2501,5,0)</f>
        <v>C</v>
      </c>
      <c r="L1550" t="str">
        <f>VLOOKUP(B1550,'Customers (2)'!$A$1:$F$2501,6,0)</f>
        <v>Senior</v>
      </c>
      <c r="M1550" t="str">
        <f t="shared" si="99"/>
        <v>March</v>
      </c>
      <c r="N1550" t="str">
        <f t="shared" si="100"/>
        <v>Friday</v>
      </c>
      <c r="O1550" t="str">
        <f t="shared" si="101"/>
        <v>00:39:00</v>
      </c>
      <c r="P1550">
        <f t="shared" si="102"/>
        <v>0</v>
      </c>
      <c r="Q1550" t="str">
        <f>VLOOKUP(B1550,'Analysis 1.3'!$AA$1:$AF$1454,5,FALSE)</f>
        <v>One time</v>
      </c>
      <c r="R1550" t="str">
        <f>VLOOKUP(B1550,'Analysis 1.3'!$AA$1:$AF$1454,6,FALSE)</f>
        <v>Lost</v>
      </c>
      <c r="S1550">
        <f>VLOOKUP(B1550,'Analysis 1.3'!$AA$1:$AF$1454,4,FALSE)</f>
        <v>289.95486111110949</v>
      </c>
    </row>
    <row r="1551" spans="1:19" x14ac:dyDescent="0.3">
      <c r="A1551">
        <v>74485</v>
      </c>
      <c r="B1551">
        <v>1247</v>
      </c>
      <c r="C1551" s="1" t="s">
        <v>99</v>
      </c>
      <c r="D1551" s="2">
        <v>45274.013888888891</v>
      </c>
      <c r="E1551" t="s">
        <v>97</v>
      </c>
      <c r="F1551" t="s">
        <v>56</v>
      </c>
      <c r="G1551">
        <v>4523</v>
      </c>
      <c r="H1551" t="str">
        <f>VLOOKUP(B1551,'Customers (2)'!$A$1:$F$2501,2,0)</f>
        <v>USA</v>
      </c>
      <c r="I1551" t="str">
        <f>VLOOKUP(B1551,'Customers (2)'!$A$1:$F$2501,3,0)</f>
        <v>F</v>
      </c>
      <c r="J1551">
        <f>VLOOKUP(B1551,'Customers (2)'!$A$1:$F$2501,4,0)</f>
        <v>24</v>
      </c>
      <c r="K1551" t="str">
        <f>VLOOKUP(B1551,'Customers (2)'!$A$1:$F$2501,5,0)</f>
        <v>C</v>
      </c>
      <c r="L1551" t="str">
        <f>VLOOKUP(B1551,'Customers (2)'!$A$1:$F$2501,6,0)</f>
        <v>Young</v>
      </c>
      <c r="M1551" t="str">
        <f t="shared" si="99"/>
        <v>December</v>
      </c>
      <c r="N1551" t="str">
        <f t="shared" si="100"/>
        <v>Thursday</v>
      </c>
      <c r="O1551" t="str">
        <f t="shared" si="101"/>
        <v>00:20:00</v>
      </c>
      <c r="P1551">
        <f t="shared" si="102"/>
        <v>0</v>
      </c>
      <c r="Q1551" t="str">
        <f>VLOOKUP(B1551,'Analysis 1.3'!$AA$1:$AF$1454,5,FALSE)</f>
        <v>Repeat</v>
      </c>
      <c r="R1551" t="str">
        <f>VLOOKUP(B1551,'Analysis 1.3'!$AA$1:$AF$1454,6,FALSE)</f>
        <v>Recent</v>
      </c>
      <c r="S1551">
        <f>VLOOKUP(B1551,'Analysis 1.3'!$AA$1:$AF$1454,4,FALSE)</f>
        <v>17.968055555553292</v>
      </c>
    </row>
    <row r="1552" spans="1:19" x14ac:dyDescent="0.3">
      <c r="A1552">
        <v>1336827</v>
      </c>
      <c r="B1552">
        <v>1247</v>
      </c>
      <c r="C1552" s="1" t="s">
        <v>99</v>
      </c>
      <c r="D1552" s="3">
        <v>45033.986805555556</v>
      </c>
      <c r="E1552" t="s">
        <v>97</v>
      </c>
      <c r="F1552" t="s">
        <v>72</v>
      </c>
      <c r="G1552">
        <v>8526</v>
      </c>
      <c r="H1552" t="str">
        <f>VLOOKUP(B1552,'Customers (2)'!$A$1:$F$2501,2,0)</f>
        <v>USA</v>
      </c>
      <c r="I1552" t="str">
        <f>VLOOKUP(B1552,'Customers (2)'!$A$1:$F$2501,3,0)</f>
        <v>F</v>
      </c>
      <c r="J1552">
        <f>VLOOKUP(B1552,'Customers (2)'!$A$1:$F$2501,4,0)</f>
        <v>24</v>
      </c>
      <c r="K1552" t="str">
        <f>VLOOKUP(B1552,'Customers (2)'!$A$1:$F$2501,5,0)</f>
        <v>C</v>
      </c>
      <c r="L1552" t="str">
        <f>VLOOKUP(B1552,'Customers (2)'!$A$1:$F$2501,6,0)</f>
        <v>Young</v>
      </c>
      <c r="M1552" t="str">
        <f t="shared" si="99"/>
        <v>April</v>
      </c>
      <c r="N1552" t="str">
        <f t="shared" si="100"/>
        <v>Monday</v>
      </c>
      <c r="O1552" t="str">
        <f t="shared" si="101"/>
        <v>23:41:00</v>
      </c>
      <c r="P1552">
        <f t="shared" si="102"/>
        <v>23</v>
      </c>
      <c r="Q1552" t="str">
        <f>VLOOKUP(B1552,'Analysis 1.3'!$AA$1:$AF$1454,5,FALSE)</f>
        <v>Repeat</v>
      </c>
      <c r="R1552" t="str">
        <f>VLOOKUP(B1552,'Analysis 1.3'!$AA$1:$AF$1454,6,FALSE)</f>
        <v>Recent</v>
      </c>
      <c r="S1552">
        <f>VLOOKUP(B1552,'Analysis 1.3'!$AA$1:$AF$1454,4,FALSE)</f>
        <v>17.968055555553292</v>
      </c>
    </row>
    <row r="1553" spans="1:19" x14ac:dyDescent="0.3">
      <c r="A1553">
        <v>1062871</v>
      </c>
      <c r="B1553">
        <v>1248</v>
      </c>
      <c r="C1553" s="1" t="s">
        <v>99</v>
      </c>
      <c r="D1553" s="3">
        <v>44963.059027777781</v>
      </c>
      <c r="E1553" t="s">
        <v>98</v>
      </c>
      <c r="F1553" t="s">
        <v>60</v>
      </c>
      <c r="G1553">
        <v>6459</v>
      </c>
      <c r="H1553" t="str">
        <f>VLOOKUP(B1553,'Customers (2)'!$A$1:$F$2501,2,0)</f>
        <v>USA</v>
      </c>
      <c r="I1553" t="str">
        <f>VLOOKUP(B1553,'Customers (2)'!$A$1:$F$2501,3,0)</f>
        <v>M</v>
      </c>
      <c r="J1553">
        <f>VLOOKUP(B1553,'Customers (2)'!$A$1:$F$2501,4,0)</f>
        <v>87</v>
      </c>
      <c r="K1553" t="str">
        <f>VLOOKUP(B1553,'Customers (2)'!$A$1:$F$2501,5,0)</f>
        <v>C</v>
      </c>
      <c r="L1553" t="str">
        <f>VLOOKUP(B1553,'Customers (2)'!$A$1:$F$2501,6,0)</f>
        <v>Senior</v>
      </c>
      <c r="M1553" t="str">
        <f t="shared" si="99"/>
        <v>February</v>
      </c>
      <c r="N1553" t="str">
        <f t="shared" si="100"/>
        <v>Monday</v>
      </c>
      <c r="O1553" t="str">
        <f t="shared" si="101"/>
        <v>01:25:00</v>
      </c>
      <c r="P1553">
        <f t="shared" si="102"/>
        <v>1</v>
      </c>
      <c r="Q1553" t="str">
        <f>VLOOKUP(B1553,'Analysis 1.3'!$AA$1:$AF$1454,5,FALSE)</f>
        <v>One time</v>
      </c>
      <c r="R1553" t="str">
        <f>VLOOKUP(B1553,'Analysis 1.3'!$AA$1:$AF$1454,6,FALSE)</f>
        <v>Lost</v>
      </c>
      <c r="S1553">
        <f>VLOOKUP(B1553,'Analysis 1.3'!$AA$1:$AF$1454,4,FALSE)</f>
        <v>328.92291666666279</v>
      </c>
    </row>
    <row r="1554" spans="1:19" x14ac:dyDescent="0.3">
      <c r="A1554">
        <v>489692</v>
      </c>
      <c r="B1554">
        <v>1249</v>
      </c>
      <c r="C1554" s="1" t="s">
        <v>99</v>
      </c>
      <c r="D1554" s="2">
        <v>45192.015972222223</v>
      </c>
      <c r="E1554" t="s">
        <v>191</v>
      </c>
      <c r="F1554" t="s">
        <v>81</v>
      </c>
      <c r="G1554">
        <v>9580</v>
      </c>
      <c r="H1554" t="str">
        <f>VLOOKUP(B1554,'Customers (2)'!$A$1:$F$2501,2,0)</f>
        <v>USA</v>
      </c>
      <c r="I1554" t="str">
        <f>VLOOKUP(B1554,'Customers (2)'!$A$1:$F$2501,3,0)</f>
        <v>F</v>
      </c>
      <c r="J1554">
        <f>VLOOKUP(B1554,'Customers (2)'!$A$1:$F$2501,4,0)</f>
        <v>76</v>
      </c>
      <c r="K1554" t="str">
        <f>VLOOKUP(B1554,'Customers (2)'!$A$1:$F$2501,5,0)</f>
        <v>C</v>
      </c>
      <c r="L1554" t="str">
        <f>VLOOKUP(B1554,'Customers (2)'!$A$1:$F$2501,6,0)</f>
        <v>Senior</v>
      </c>
      <c r="M1554" t="str">
        <f t="shared" si="99"/>
        <v>September</v>
      </c>
      <c r="N1554" t="str">
        <f t="shared" si="100"/>
        <v>Saturday</v>
      </c>
      <c r="O1554" t="str">
        <f t="shared" si="101"/>
        <v>00:23:00</v>
      </c>
      <c r="P1554">
        <f t="shared" si="102"/>
        <v>0</v>
      </c>
      <c r="Q1554" t="str">
        <f>VLOOKUP(B1554,'Analysis 1.3'!$AA$1:$AF$1454,5,FALSE)</f>
        <v>One time</v>
      </c>
      <c r="R1554" t="str">
        <f>VLOOKUP(B1554,'Analysis 1.3'!$AA$1:$AF$1454,6,FALSE)</f>
        <v>Passive</v>
      </c>
      <c r="S1554">
        <f>VLOOKUP(B1554,'Analysis 1.3'!$AA$1:$AF$1454,4,FALSE)</f>
        <v>99.965972222220444</v>
      </c>
    </row>
    <row r="1555" spans="1:19" x14ac:dyDescent="0.3">
      <c r="A1555">
        <v>196872</v>
      </c>
      <c r="B1555">
        <v>1250</v>
      </c>
      <c r="C1555" s="1" t="s">
        <v>99</v>
      </c>
      <c r="D1555" s="2">
        <v>45194.050694444442</v>
      </c>
      <c r="E1555" t="s">
        <v>97</v>
      </c>
      <c r="F1555" t="s">
        <v>29</v>
      </c>
      <c r="G1555">
        <v>5888</v>
      </c>
      <c r="H1555" t="str">
        <f>VLOOKUP(B1555,'Customers (2)'!$A$1:$F$2501,2,0)</f>
        <v>USA</v>
      </c>
      <c r="I1555" t="str">
        <f>VLOOKUP(B1555,'Customers (2)'!$A$1:$F$2501,3,0)</f>
        <v>M</v>
      </c>
      <c r="J1555">
        <f>VLOOKUP(B1555,'Customers (2)'!$A$1:$F$2501,4,0)</f>
        <v>57</v>
      </c>
      <c r="K1555" t="str">
        <f>VLOOKUP(B1555,'Customers (2)'!$A$1:$F$2501,5,0)</f>
        <v>C</v>
      </c>
      <c r="L1555" t="str">
        <f>VLOOKUP(B1555,'Customers (2)'!$A$1:$F$2501,6,0)</f>
        <v>Middle</v>
      </c>
      <c r="M1555" t="str">
        <f t="shared" si="99"/>
        <v>September</v>
      </c>
      <c r="N1555" t="str">
        <f t="shared" si="100"/>
        <v>Monday</v>
      </c>
      <c r="O1555" t="str">
        <f t="shared" si="101"/>
        <v>01:13:00</v>
      </c>
      <c r="P1555">
        <f t="shared" si="102"/>
        <v>1</v>
      </c>
      <c r="Q1555" t="str">
        <f>VLOOKUP(B1555,'Analysis 1.3'!$AA$1:$AF$1454,5,FALSE)</f>
        <v>Repeat</v>
      </c>
      <c r="R1555" t="str">
        <f>VLOOKUP(B1555,'Analysis 1.3'!$AA$1:$AF$1454,6,FALSE)</f>
        <v>Recent</v>
      </c>
      <c r="S1555">
        <f>VLOOKUP(B1555,'Analysis 1.3'!$AA$1:$AF$1454,4,FALSE)</f>
        <v>52.976388888884685</v>
      </c>
    </row>
    <row r="1556" spans="1:19" x14ac:dyDescent="0.3">
      <c r="A1556">
        <v>1129725</v>
      </c>
      <c r="B1556">
        <v>1250</v>
      </c>
      <c r="C1556" s="1" t="s">
        <v>99</v>
      </c>
      <c r="D1556" s="3">
        <v>45239.005555555559</v>
      </c>
      <c r="E1556" t="s">
        <v>191</v>
      </c>
      <c r="F1556" t="s">
        <v>44</v>
      </c>
      <c r="G1556">
        <v>9660</v>
      </c>
      <c r="H1556" t="str">
        <f>VLOOKUP(B1556,'Customers (2)'!$A$1:$F$2501,2,0)</f>
        <v>USA</v>
      </c>
      <c r="I1556" t="str">
        <f>VLOOKUP(B1556,'Customers (2)'!$A$1:$F$2501,3,0)</f>
        <v>M</v>
      </c>
      <c r="J1556">
        <f>VLOOKUP(B1556,'Customers (2)'!$A$1:$F$2501,4,0)</f>
        <v>57</v>
      </c>
      <c r="K1556" t="str">
        <f>VLOOKUP(B1556,'Customers (2)'!$A$1:$F$2501,5,0)</f>
        <v>C</v>
      </c>
      <c r="L1556" t="str">
        <f>VLOOKUP(B1556,'Customers (2)'!$A$1:$F$2501,6,0)</f>
        <v>Middle</v>
      </c>
      <c r="M1556" t="str">
        <f t="shared" si="99"/>
        <v>November</v>
      </c>
      <c r="N1556" t="str">
        <f t="shared" si="100"/>
        <v>Thursday</v>
      </c>
      <c r="O1556" t="str">
        <f t="shared" si="101"/>
        <v>00:08:00</v>
      </c>
      <c r="P1556">
        <f t="shared" si="102"/>
        <v>0</v>
      </c>
      <c r="Q1556" t="str">
        <f>VLOOKUP(B1556,'Analysis 1.3'!$AA$1:$AF$1454,5,FALSE)</f>
        <v>Repeat</v>
      </c>
      <c r="R1556" t="str">
        <f>VLOOKUP(B1556,'Analysis 1.3'!$AA$1:$AF$1454,6,FALSE)</f>
        <v>Recent</v>
      </c>
      <c r="S1556">
        <f>VLOOKUP(B1556,'Analysis 1.3'!$AA$1:$AF$1454,4,FALSE)</f>
        <v>52.976388888884685</v>
      </c>
    </row>
    <row r="1557" spans="1:19" x14ac:dyDescent="0.3">
      <c r="A1557">
        <v>33963</v>
      </c>
      <c r="B1557">
        <v>1251</v>
      </c>
      <c r="C1557" s="1" t="s">
        <v>99</v>
      </c>
      <c r="D1557" s="2">
        <v>45205.986111111109</v>
      </c>
      <c r="E1557" t="s">
        <v>96</v>
      </c>
      <c r="F1557" t="s">
        <v>45</v>
      </c>
      <c r="G1557">
        <v>6147</v>
      </c>
      <c r="H1557" t="str">
        <f>VLOOKUP(B1557,'Customers (2)'!$A$1:$F$2501,2,0)</f>
        <v>USA</v>
      </c>
      <c r="I1557" t="str">
        <f>VLOOKUP(B1557,'Customers (2)'!$A$1:$F$2501,3,0)</f>
        <v>M</v>
      </c>
      <c r="J1557">
        <f>VLOOKUP(B1557,'Customers (2)'!$A$1:$F$2501,4,0)</f>
        <v>31</v>
      </c>
      <c r="K1557" t="str">
        <f>VLOOKUP(B1557,'Customers (2)'!$A$1:$F$2501,5,0)</f>
        <v>C</v>
      </c>
      <c r="L1557" t="str">
        <f>VLOOKUP(B1557,'Customers (2)'!$A$1:$F$2501,6,0)</f>
        <v>Young</v>
      </c>
      <c r="M1557" t="str">
        <f t="shared" si="99"/>
        <v>October</v>
      </c>
      <c r="N1557" t="str">
        <f t="shared" si="100"/>
        <v>Friday</v>
      </c>
      <c r="O1557" t="str">
        <f t="shared" si="101"/>
        <v>23:40:00</v>
      </c>
      <c r="P1557">
        <f t="shared" si="102"/>
        <v>23</v>
      </c>
      <c r="Q1557" t="str">
        <f>VLOOKUP(B1557,'Analysis 1.3'!$AA$1:$AF$1454,5,FALSE)</f>
        <v>Repeat</v>
      </c>
      <c r="R1557" t="str">
        <f>VLOOKUP(B1557,'Analysis 1.3'!$AA$1:$AF$1454,6,FALSE)</f>
        <v>Recent</v>
      </c>
      <c r="S1557">
        <f>VLOOKUP(B1557,'Analysis 1.3'!$AA$1:$AF$1454,4,FALSE)</f>
        <v>45.892361111109494</v>
      </c>
    </row>
    <row r="1558" spans="1:19" x14ac:dyDescent="0.3">
      <c r="A1558">
        <v>883228</v>
      </c>
      <c r="B1558">
        <v>1251</v>
      </c>
      <c r="C1558" s="1" t="s">
        <v>99</v>
      </c>
      <c r="D1558" s="3">
        <v>45035.058333333334</v>
      </c>
      <c r="E1558" t="s">
        <v>96</v>
      </c>
      <c r="F1558" t="s">
        <v>38</v>
      </c>
      <c r="G1558">
        <v>381</v>
      </c>
      <c r="H1558" t="str">
        <f>VLOOKUP(B1558,'Customers (2)'!$A$1:$F$2501,2,0)</f>
        <v>USA</v>
      </c>
      <c r="I1558" t="str">
        <f>VLOOKUP(B1558,'Customers (2)'!$A$1:$F$2501,3,0)</f>
        <v>M</v>
      </c>
      <c r="J1558">
        <f>VLOOKUP(B1558,'Customers (2)'!$A$1:$F$2501,4,0)</f>
        <v>31</v>
      </c>
      <c r="K1558" t="str">
        <f>VLOOKUP(B1558,'Customers (2)'!$A$1:$F$2501,5,0)</f>
        <v>C</v>
      </c>
      <c r="L1558" t="str">
        <f>VLOOKUP(B1558,'Customers (2)'!$A$1:$F$2501,6,0)</f>
        <v>Young</v>
      </c>
      <c r="M1558" t="str">
        <f t="shared" si="99"/>
        <v>April</v>
      </c>
      <c r="N1558" t="str">
        <f t="shared" si="100"/>
        <v>Wednesday</v>
      </c>
      <c r="O1558" t="str">
        <f t="shared" si="101"/>
        <v>01:24:00</v>
      </c>
      <c r="P1558">
        <f t="shared" si="102"/>
        <v>1</v>
      </c>
      <c r="Q1558" t="str">
        <f>VLOOKUP(B1558,'Analysis 1.3'!$AA$1:$AF$1454,5,FALSE)</f>
        <v>Repeat</v>
      </c>
      <c r="R1558" t="str">
        <f>VLOOKUP(B1558,'Analysis 1.3'!$AA$1:$AF$1454,6,FALSE)</f>
        <v>Recent</v>
      </c>
      <c r="S1558">
        <f>VLOOKUP(B1558,'Analysis 1.3'!$AA$1:$AF$1454,4,FALSE)</f>
        <v>45.892361111109494</v>
      </c>
    </row>
    <row r="1559" spans="1:19" x14ac:dyDescent="0.3">
      <c r="A1559">
        <v>1095387</v>
      </c>
      <c r="B1559">
        <v>1251</v>
      </c>
      <c r="C1559" s="1" t="s">
        <v>99</v>
      </c>
      <c r="D1559" s="3">
        <v>45246.089583333334</v>
      </c>
      <c r="E1559" t="s">
        <v>191</v>
      </c>
      <c r="F1559" t="s">
        <v>69</v>
      </c>
      <c r="G1559">
        <v>2942</v>
      </c>
      <c r="H1559" t="str">
        <f>VLOOKUP(B1559,'Customers (2)'!$A$1:$F$2501,2,0)</f>
        <v>USA</v>
      </c>
      <c r="I1559" t="str">
        <f>VLOOKUP(B1559,'Customers (2)'!$A$1:$F$2501,3,0)</f>
        <v>M</v>
      </c>
      <c r="J1559">
        <f>VLOOKUP(B1559,'Customers (2)'!$A$1:$F$2501,4,0)</f>
        <v>31</v>
      </c>
      <c r="K1559" t="str">
        <f>VLOOKUP(B1559,'Customers (2)'!$A$1:$F$2501,5,0)</f>
        <v>C</v>
      </c>
      <c r="L1559" t="str">
        <f>VLOOKUP(B1559,'Customers (2)'!$A$1:$F$2501,6,0)</f>
        <v>Young</v>
      </c>
      <c r="M1559" t="str">
        <f t="shared" si="99"/>
        <v>November</v>
      </c>
      <c r="N1559" t="str">
        <f t="shared" si="100"/>
        <v>Thursday</v>
      </c>
      <c r="O1559" t="str">
        <f t="shared" si="101"/>
        <v>02:09:00</v>
      </c>
      <c r="P1559">
        <f t="shared" si="102"/>
        <v>2</v>
      </c>
      <c r="Q1559" t="str">
        <f>VLOOKUP(B1559,'Analysis 1.3'!$AA$1:$AF$1454,5,FALSE)</f>
        <v>Repeat</v>
      </c>
      <c r="R1559" t="str">
        <f>VLOOKUP(B1559,'Analysis 1.3'!$AA$1:$AF$1454,6,FALSE)</f>
        <v>Recent</v>
      </c>
      <c r="S1559">
        <f>VLOOKUP(B1559,'Analysis 1.3'!$AA$1:$AF$1454,4,FALSE)</f>
        <v>45.892361111109494</v>
      </c>
    </row>
    <row r="1560" spans="1:19" x14ac:dyDescent="0.3">
      <c r="A1560">
        <v>1060684</v>
      </c>
      <c r="B1560">
        <v>1252</v>
      </c>
      <c r="C1560" s="1" t="s">
        <v>99</v>
      </c>
      <c r="D1560" s="3">
        <v>45023.993055555555</v>
      </c>
      <c r="E1560" t="s">
        <v>96</v>
      </c>
      <c r="F1560" t="s">
        <v>34</v>
      </c>
      <c r="G1560">
        <v>4684</v>
      </c>
      <c r="H1560" t="str">
        <f>VLOOKUP(B1560,'Customers (2)'!$A$1:$F$2501,2,0)</f>
        <v>USA</v>
      </c>
      <c r="I1560" t="str">
        <f>VLOOKUP(B1560,'Customers (2)'!$A$1:$F$2501,3,0)</f>
        <v>F</v>
      </c>
      <c r="J1560">
        <f>VLOOKUP(B1560,'Customers (2)'!$A$1:$F$2501,4,0)</f>
        <v>66</v>
      </c>
      <c r="K1560" t="str">
        <f>VLOOKUP(B1560,'Customers (2)'!$A$1:$F$2501,5,0)</f>
        <v>C</v>
      </c>
      <c r="L1560" t="str">
        <f>VLOOKUP(B1560,'Customers (2)'!$A$1:$F$2501,6,0)</f>
        <v>Senior</v>
      </c>
      <c r="M1560" t="str">
        <f t="shared" si="99"/>
        <v>April</v>
      </c>
      <c r="N1560" t="str">
        <f t="shared" si="100"/>
        <v>Friday</v>
      </c>
      <c r="O1560" t="str">
        <f t="shared" si="101"/>
        <v>23:50:00</v>
      </c>
      <c r="P1560">
        <f t="shared" si="102"/>
        <v>23</v>
      </c>
      <c r="Q1560" t="str">
        <f>VLOOKUP(B1560,'Analysis 1.3'!$AA$1:$AF$1454,5,FALSE)</f>
        <v>Repeat</v>
      </c>
      <c r="R1560" t="str">
        <f>VLOOKUP(B1560,'Analysis 1.3'!$AA$1:$AF$1454,6,FALSE)</f>
        <v>Lost</v>
      </c>
      <c r="S1560">
        <f>VLOOKUP(B1560,'Analysis 1.3'!$AA$1:$AF$1454,4,FALSE)</f>
        <v>240.9958333333343</v>
      </c>
    </row>
    <row r="1561" spans="1:19" x14ac:dyDescent="0.3">
      <c r="A1561">
        <v>1241751</v>
      </c>
      <c r="B1561">
        <v>1252</v>
      </c>
      <c r="C1561" s="1" t="s">
        <v>99</v>
      </c>
      <c r="D1561" s="3">
        <v>45050.986111111109</v>
      </c>
      <c r="E1561" t="s">
        <v>191</v>
      </c>
      <c r="F1561" t="s">
        <v>78</v>
      </c>
      <c r="G1561">
        <v>6106</v>
      </c>
      <c r="H1561" t="str">
        <f>VLOOKUP(B1561,'Customers (2)'!$A$1:$F$2501,2,0)</f>
        <v>USA</v>
      </c>
      <c r="I1561" t="str">
        <f>VLOOKUP(B1561,'Customers (2)'!$A$1:$F$2501,3,0)</f>
        <v>F</v>
      </c>
      <c r="J1561">
        <f>VLOOKUP(B1561,'Customers (2)'!$A$1:$F$2501,4,0)</f>
        <v>66</v>
      </c>
      <c r="K1561" t="str">
        <f>VLOOKUP(B1561,'Customers (2)'!$A$1:$F$2501,5,0)</f>
        <v>C</v>
      </c>
      <c r="L1561" t="str">
        <f>VLOOKUP(B1561,'Customers (2)'!$A$1:$F$2501,6,0)</f>
        <v>Senior</v>
      </c>
      <c r="M1561" t="str">
        <f t="shared" si="99"/>
        <v>May</v>
      </c>
      <c r="N1561" t="str">
        <f t="shared" si="100"/>
        <v>Thursday</v>
      </c>
      <c r="O1561" t="str">
        <f t="shared" si="101"/>
        <v>23:40:00</v>
      </c>
      <c r="P1561">
        <f t="shared" si="102"/>
        <v>23</v>
      </c>
      <c r="Q1561" t="str">
        <f>VLOOKUP(B1561,'Analysis 1.3'!$AA$1:$AF$1454,5,FALSE)</f>
        <v>Repeat</v>
      </c>
      <c r="R1561" t="str">
        <f>VLOOKUP(B1561,'Analysis 1.3'!$AA$1:$AF$1454,6,FALSE)</f>
        <v>Lost</v>
      </c>
      <c r="S1561">
        <f>VLOOKUP(B1561,'Analysis 1.3'!$AA$1:$AF$1454,4,FALSE)</f>
        <v>240.9958333333343</v>
      </c>
    </row>
    <row r="1562" spans="1:19" x14ac:dyDescent="0.3">
      <c r="A1562">
        <v>572221</v>
      </c>
      <c r="B1562">
        <v>1253</v>
      </c>
      <c r="C1562" s="1" t="s">
        <v>99</v>
      </c>
      <c r="D1562" s="2">
        <v>45132.977083333331</v>
      </c>
      <c r="E1562" t="s">
        <v>191</v>
      </c>
      <c r="F1562" t="s">
        <v>27</v>
      </c>
      <c r="G1562">
        <v>9800</v>
      </c>
      <c r="H1562" t="str">
        <f>VLOOKUP(B1562,'Customers (2)'!$A$1:$F$2501,2,0)</f>
        <v>USA</v>
      </c>
      <c r="I1562" t="str">
        <f>VLOOKUP(B1562,'Customers (2)'!$A$1:$F$2501,3,0)</f>
        <v>F</v>
      </c>
      <c r="J1562">
        <f>VLOOKUP(B1562,'Customers (2)'!$A$1:$F$2501,4,0)</f>
        <v>79</v>
      </c>
      <c r="K1562" t="str">
        <f>VLOOKUP(B1562,'Customers (2)'!$A$1:$F$2501,5,0)</f>
        <v>C</v>
      </c>
      <c r="L1562" t="str">
        <f>VLOOKUP(B1562,'Customers (2)'!$A$1:$F$2501,6,0)</f>
        <v>Senior</v>
      </c>
      <c r="M1562" t="str">
        <f t="shared" si="99"/>
        <v>July</v>
      </c>
      <c r="N1562" t="str">
        <f t="shared" si="100"/>
        <v>Tuesday</v>
      </c>
      <c r="O1562" t="str">
        <f t="shared" si="101"/>
        <v>23:27:00</v>
      </c>
      <c r="P1562">
        <f t="shared" si="102"/>
        <v>23</v>
      </c>
      <c r="Q1562" t="str">
        <f>VLOOKUP(B1562,'Analysis 1.3'!$AA$1:$AF$1454,5,FALSE)</f>
        <v>Repeat</v>
      </c>
      <c r="R1562" t="str">
        <f>VLOOKUP(B1562,'Analysis 1.3'!$AA$1:$AF$1454,6,FALSE)</f>
        <v>Passive</v>
      </c>
      <c r="S1562">
        <f>VLOOKUP(B1562,'Analysis 1.3'!$AA$1:$AF$1454,4,FALSE)</f>
        <v>159.0048611111124</v>
      </c>
    </row>
    <row r="1563" spans="1:19" x14ac:dyDescent="0.3">
      <c r="A1563">
        <v>1012304</v>
      </c>
      <c r="B1563">
        <v>1253</v>
      </c>
      <c r="C1563" s="1" t="s">
        <v>99</v>
      </c>
      <c r="D1563" s="3">
        <v>44948.01666666667</v>
      </c>
      <c r="E1563" t="s">
        <v>98</v>
      </c>
      <c r="F1563" t="s">
        <v>65</v>
      </c>
      <c r="G1563">
        <v>6132</v>
      </c>
      <c r="H1563" t="str">
        <f>VLOOKUP(B1563,'Customers (2)'!$A$1:$F$2501,2,0)</f>
        <v>USA</v>
      </c>
      <c r="I1563" t="str">
        <f>VLOOKUP(B1563,'Customers (2)'!$A$1:$F$2501,3,0)</f>
        <v>F</v>
      </c>
      <c r="J1563">
        <f>VLOOKUP(B1563,'Customers (2)'!$A$1:$F$2501,4,0)</f>
        <v>79</v>
      </c>
      <c r="K1563" t="str">
        <f>VLOOKUP(B1563,'Customers (2)'!$A$1:$F$2501,5,0)</f>
        <v>C</v>
      </c>
      <c r="L1563" t="str">
        <f>VLOOKUP(B1563,'Customers (2)'!$A$1:$F$2501,6,0)</f>
        <v>Senior</v>
      </c>
      <c r="M1563" t="str">
        <f t="shared" si="99"/>
        <v>January</v>
      </c>
      <c r="N1563" t="str">
        <f t="shared" si="100"/>
        <v>Sunday</v>
      </c>
      <c r="O1563" t="str">
        <f t="shared" si="101"/>
        <v>00:24:00</v>
      </c>
      <c r="P1563">
        <f t="shared" si="102"/>
        <v>0</v>
      </c>
      <c r="Q1563" t="str">
        <f>VLOOKUP(B1563,'Analysis 1.3'!$AA$1:$AF$1454,5,FALSE)</f>
        <v>Repeat</v>
      </c>
      <c r="R1563" t="str">
        <f>VLOOKUP(B1563,'Analysis 1.3'!$AA$1:$AF$1454,6,FALSE)</f>
        <v>Passive</v>
      </c>
      <c r="S1563">
        <f>VLOOKUP(B1563,'Analysis 1.3'!$AA$1:$AF$1454,4,FALSE)</f>
        <v>159.0048611111124</v>
      </c>
    </row>
    <row r="1564" spans="1:19" x14ac:dyDescent="0.3">
      <c r="A1564">
        <v>713425</v>
      </c>
      <c r="B1564">
        <v>1254</v>
      </c>
      <c r="C1564" s="1" t="s">
        <v>100</v>
      </c>
      <c r="D1564" s="3">
        <v>45258.038194444445</v>
      </c>
      <c r="E1564" t="s">
        <v>96</v>
      </c>
      <c r="F1564" t="s">
        <v>43</v>
      </c>
      <c r="G1564">
        <v>918</v>
      </c>
      <c r="H1564" t="str">
        <f>VLOOKUP(B1564,'Customers (2)'!$A$1:$F$2501,2,0)</f>
        <v>France</v>
      </c>
      <c r="I1564" t="str">
        <f>VLOOKUP(B1564,'Customers (2)'!$A$1:$F$2501,3,0)</f>
        <v>M</v>
      </c>
      <c r="J1564">
        <f>VLOOKUP(B1564,'Customers (2)'!$A$1:$F$2501,4,0)</f>
        <v>71</v>
      </c>
      <c r="K1564" t="str">
        <f>VLOOKUP(B1564,'Customers (2)'!$A$1:$F$2501,5,0)</f>
        <v>C</v>
      </c>
      <c r="L1564" t="str">
        <f>VLOOKUP(B1564,'Customers (2)'!$A$1:$F$2501,6,0)</f>
        <v>Senior</v>
      </c>
      <c r="M1564" t="str">
        <f t="shared" si="99"/>
        <v>November</v>
      </c>
      <c r="N1564" t="str">
        <f t="shared" si="100"/>
        <v>Tuesday</v>
      </c>
      <c r="O1564" t="str">
        <f t="shared" si="101"/>
        <v>00:55:00</v>
      </c>
      <c r="P1564">
        <f t="shared" si="102"/>
        <v>0</v>
      </c>
      <c r="Q1564" t="str">
        <f>VLOOKUP(B1564,'Analysis 1.3'!$AA$1:$AF$1454,5,FALSE)</f>
        <v>One time</v>
      </c>
      <c r="R1564" t="str">
        <f>VLOOKUP(B1564,'Analysis 1.3'!$AA$1:$AF$1454,6,FALSE)</f>
        <v>Recent</v>
      </c>
      <c r="S1564">
        <f>VLOOKUP(B1564,'Analysis 1.3'!$AA$1:$AF$1454,4,FALSE)</f>
        <v>33.943749999998545</v>
      </c>
    </row>
    <row r="1565" spans="1:19" x14ac:dyDescent="0.3">
      <c r="A1565">
        <v>439986</v>
      </c>
      <c r="B1565">
        <v>1256</v>
      </c>
      <c r="C1565" s="1" t="s">
        <v>105</v>
      </c>
      <c r="D1565" s="2">
        <v>45129.036805555559</v>
      </c>
      <c r="E1565" t="s">
        <v>97</v>
      </c>
      <c r="F1565" t="s">
        <v>14</v>
      </c>
      <c r="G1565">
        <v>6038</v>
      </c>
      <c r="H1565" t="str">
        <f>VLOOKUP(B1565,'Customers (2)'!$A$1:$F$2501,2,0)</f>
        <v>Spain</v>
      </c>
      <c r="I1565" t="str">
        <f>VLOOKUP(B1565,'Customers (2)'!$A$1:$F$2501,3,0)</f>
        <v>M</v>
      </c>
      <c r="J1565">
        <f>VLOOKUP(B1565,'Customers (2)'!$A$1:$F$2501,4,0)</f>
        <v>29</v>
      </c>
      <c r="K1565" t="str">
        <f>VLOOKUP(B1565,'Customers (2)'!$A$1:$F$2501,5,0)</f>
        <v>C</v>
      </c>
      <c r="L1565" t="str">
        <f>VLOOKUP(B1565,'Customers (2)'!$A$1:$F$2501,6,0)</f>
        <v>Young</v>
      </c>
      <c r="M1565" t="str">
        <f t="shared" si="99"/>
        <v>July</v>
      </c>
      <c r="N1565" t="str">
        <f t="shared" si="100"/>
        <v>Saturday</v>
      </c>
      <c r="O1565" t="str">
        <f t="shared" si="101"/>
        <v>00:53:00</v>
      </c>
      <c r="P1565">
        <f t="shared" si="102"/>
        <v>0</v>
      </c>
      <c r="Q1565" t="str">
        <f>VLOOKUP(B1565,'Analysis 1.3'!$AA$1:$AF$1454,5,FALSE)</f>
        <v>Repeat</v>
      </c>
      <c r="R1565" t="str">
        <f>VLOOKUP(B1565,'Analysis 1.3'!$AA$1:$AF$1454,6,FALSE)</f>
        <v>Recent</v>
      </c>
      <c r="S1565">
        <f>VLOOKUP(B1565,'Analysis 1.3'!$AA$1:$AF$1454,4,FALSE)</f>
        <v>1.0138888888905058</v>
      </c>
    </row>
    <row r="1566" spans="1:19" x14ac:dyDescent="0.3">
      <c r="A1566">
        <v>1016109</v>
      </c>
      <c r="B1566">
        <v>1256</v>
      </c>
      <c r="C1566" s="1" t="s">
        <v>105</v>
      </c>
      <c r="D1566" s="3">
        <v>45290.968055555553</v>
      </c>
      <c r="E1566" t="s">
        <v>96</v>
      </c>
      <c r="F1566" t="s">
        <v>90</v>
      </c>
      <c r="G1566">
        <v>8981</v>
      </c>
      <c r="H1566" t="str">
        <f>VLOOKUP(B1566,'Customers (2)'!$A$1:$F$2501,2,0)</f>
        <v>Spain</v>
      </c>
      <c r="I1566" t="str">
        <f>VLOOKUP(B1566,'Customers (2)'!$A$1:$F$2501,3,0)</f>
        <v>M</v>
      </c>
      <c r="J1566">
        <f>VLOOKUP(B1566,'Customers (2)'!$A$1:$F$2501,4,0)</f>
        <v>29</v>
      </c>
      <c r="K1566" t="str">
        <f>VLOOKUP(B1566,'Customers (2)'!$A$1:$F$2501,5,0)</f>
        <v>C</v>
      </c>
      <c r="L1566" t="str">
        <f>VLOOKUP(B1566,'Customers (2)'!$A$1:$F$2501,6,0)</f>
        <v>Young</v>
      </c>
      <c r="M1566" t="str">
        <f t="shared" si="99"/>
        <v>December</v>
      </c>
      <c r="N1566" t="str">
        <f t="shared" si="100"/>
        <v>Saturday</v>
      </c>
      <c r="O1566" t="str">
        <f t="shared" si="101"/>
        <v>23:14:00</v>
      </c>
      <c r="P1566">
        <f t="shared" si="102"/>
        <v>23</v>
      </c>
      <c r="Q1566" t="str">
        <f>VLOOKUP(B1566,'Analysis 1.3'!$AA$1:$AF$1454,5,FALSE)</f>
        <v>Repeat</v>
      </c>
      <c r="R1566" t="str">
        <f>VLOOKUP(B1566,'Analysis 1.3'!$AA$1:$AF$1454,6,FALSE)</f>
        <v>Recent</v>
      </c>
      <c r="S1566">
        <f>VLOOKUP(B1566,'Analysis 1.3'!$AA$1:$AF$1454,4,FALSE)</f>
        <v>1.0138888888905058</v>
      </c>
    </row>
    <row r="1567" spans="1:19" x14ac:dyDescent="0.3">
      <c r="A1567">
        <v>53119</v>
      </c>
      <c r="B1567">
        <v>1257</v>
      </c>
      <c r="C1567" s="1" t="s">
        <v>99</v>
      </c>
      <c r="D1567" s="2">
        <v>45030.061111111114</v>
      </c>
      <c r="E1567" t="s">
        <v>97</v>
      </c>
      <c r="F1567" t="s">
        <v>4</v>
      </c>
      <c r="G1567">
        <v>6403</v>
      </c>
      <c r="H1567" t="str">
        <f>VLOOKUP(B1567,'Customers (2)'!$A$1:$F$2501,2,0)</f>
        <v>USA</v>
      </c>
      <c r="I1567" t="str">
        <f>VLOOKUP(B1567,'Customers (2)'!$A$1:$F$2501,3,0)</f>
        <v>M</v>
      </c>
      <c r="J1567">
        <f>VLOOKUP(B1567,'Customers (2)'!$A$1:$F$2501,4,0)</f>
        <v>69</v>
      </c>
      <c r="K1567" t="str">
        <f>VLOOKUP(B1567,'Customers (2)'!$A$1:$F$2501,5,0)</f>
        <v>C</v>
      </c>
      <c r="L1567" t="str">
        <f>VLOOKUP(B1567,'Customers (2)'!$A$1:$F$2501,6,0)</f>
        <v>Senior</v>
      </c>
      <c r="M1567" t="str">
        <f t="shared" si="99"/>
        <v>April</v>
      </c>
      <c r="N1567" t="str">
        <f t="shared" si="100"/>
        <v>Friday</v>
      </c>
      <c r="O1567" t="str">
        <f t="shared" si="101"/>
        <v>01:28:00</v>
      </c>
      <c r="P1567">
        <f t="shared" si="102"/>
        <v>1</v>
      </c>
      <c r="Q1567" t="str">
        <f>VLOOKUP(B1567,'Analysis 1.3'!$AA$1:$AF$1454,5,FALSE)</f>
        <v>Repeat</v>
      </c>
      <c r="R1567" t="str">
        <f>VLOOKUP(B1567,'Analysis 1.3'!$AA$1:$AF$1454,6,FALSE)</f>
        <v>Recent</v>
      </c>
      <c r="S1567">
        <f>VLOOKUP(B1567,'Analysis 1.3'!$AA$1:$AF$1454,4,FALSE)</f>
        <v>61.968055555553292</v>
      </c>
    </row>
    <row r="1568" spans="1:19" x14ac:dyDescent="0.3">
      <c r="A1568">
        <v>383311</v>
      </c>
      <c r="B1568">
        <v>1257</v>
      </c>
      <c r="C1568" s="1" t="s">
        <v>99</v>
      </c>
      <c r="D1568" s="2">
        <v>45154.995138888888</v>
      </c>
      <c r="E1568" t="s">
        <v>191</v>
      </c>
      <c r="F1568" t="s">
        <v>11</v>
      </c>
      <c r="G1568">
        <v>362</v>
      </c>
      <c r="H1568" t="str">
        <f>VLOOKUP(B1568,'Customers (2)'!$A$1:$F$2501,2,0)</f>
        <v>USA</v>
      </c>
      <c r="I1568" t="str">
        <f>VLOOKUP(B1568,'Customers (2)'!$A$1:$F$2501,3,0)</f>
        <v>M</v>
      </c>
      <c r="J1568">
        <f>VLOOKUP(B1568,'Customers (2)'!$A$1:$F$2501,4,0)</f>
        <v>69</v>
      </c>
      <c r="K1568" t="str">
        <f>VLOOKUP(B1568,'Customers (2)'!$A$1:$F$2501,5,0)</f>
        <v>C</v>
      </c>
      <c r="L1568" t="str">
        <f>VLOOKUP(B1568,'Customers (2)'!$A$1:$F$2501,6,0)</f>
        <v>Senior</v>
      </c>
      <c r="M1568" t="str">
        <f t="shared" si="99"/>
        <v>August</v>
      </c>
      <c r="N1568" t="str">
        <f t="shared" si="100"/>
        <v>Wednesday</v>
      </c>
      <c r="O1568" t="str">
        <f t="shared" si="101"/>
        <v>23:53:00</v>
      </c>
      <c r="P1568">
        <f t="shared" si="102"/>
        <v>23</v>
      </c>
      <c r="Q1568" t="str">
        <f>VLOOKUP(B1568,'Analysis 1.3'!$AA$1:$AF$1454,5,FALSE)</f>
        <v>Repeat</v>
      </c>
      <c r="R1568" t="str">
        <f>VLOOKUP(B1568,'Analysis 1.3'!$AA$1:$AF$1454,6,FALSE)</f>
        <v>Recent</v>
      </c>
      <c r="S1568">
        <f>VLOOKUP(B1568,'Analysis 1.3'!$AA$1:$AF$1454,4,FALSE)</f>
        <v>61.968055555553292</v>
      </c>
    </row>
    <row r="1569" spans="1:19" x14ac:dyDescent="0.3">
      <c r="A1569">
        <v>1226095</v>
      </c>
      <c r="B1569">
        <v>1257</v>
      </c>
      <c r="C1569" s="1" t="s">
        <v>99</v>
      </c>
      <c r="D1569" s="3">
        <v>45230.013888888891</v>
      </c>
      <c r="E1569" t="s">
        <v>191</v>
      </c>
      <c r="F1569" t="s">
        <v>34</v>
      </c>
      <c r="G1569">
        <v>782</v>
      </c>
      <c r="H1569" t="str">
        <f>VLOOKUP(B1569,'Customers (2)'!$A$1:$F$2501,2,0)</f>
        <v>USA</v>
      </c>
      <c r="I1569" t="str">
        <f>VLOOKUP(B1569,'Customers (2)'!$A$1:$F$2501,3,0)</f>
        <v>M</v>
      </c>
      <c r="J1569">
        <f>VLOOKUP(B1569,'Customers (2)'!$A$1:$F$2501,4,0)</f>
        <v>69</v>
      </c>
      <c r="K1569" t="str">
        <f>VLOOKUP(B1569,'Customers (2)'!$A$1:$F$2501,5,0)</f>
        <v>C</v>
      </c>
      <c r="L1569" t="str">
        <f>VLOOKUP(B1569,'Customers (2)'!$A$1:$F$2501,6,0)</f>
        <v>Senior</v>
      </c>
      <c r="M1569" t="str">
        <f t="shared" si="99"/>
        <v>October</v>
      </c>
      <c r="N1569" t="str">
        <f t="shared" si="100"/>
        <v>Tuesday</v>
      </c>
      <c r="O1569" t="str">
        <f t="shared" si="101"/>
        <v>00:20:00</v>
      </c>
      <c r="P1569">
        <f t="shared" si="102"/>
        <v>0</v>
      </c>
      <c r="Q1569" t="str">
        <f>VLOOKUP(B1569,'Analysis 1.3'!$AA$1:$AF$1454,5,FALSE)</f>
        <v>Repeat</v>
      </c>
      <c r="R1569" t="str">
        <f>VLOOKUP(B1569,'Analysis 1.3'!$AA$1:$AF$1454,6,FALSE)</f>
        <v>Recent</v>
      </c>
      <c r="S1569">
        <f>VLOOKUP(B1569,'Analysis 1.3'!$AA$1:$AF$1454,4,FALSE)</f>
        <v>61.968055555553292</v>
      </c>
    </row>
    <row r="1570" spans="1:19" x14ac:dyDescent="0.3">
      <c r="A1570">
        <v>1046125</v>
      </c>
      <c r="B1570">
        <v>1258</v>
      </c>
      <c r="C1570" s="1" t="s">
        <v>99</v>
      </c>
      <c r="D1570" s="3">
        <v>45024.020138888889</v>
      </c>
      <c r="E1570" t="s">
        <v>96</v>
      </c>
      <c r="F1570" t="s">
        <v>14</v>
      </c>
      <c r="G1570">
        <v>9104</v>
      </c>
      <c r="H1570" t="str">
        <f>VLOOKUP(B1570,'Customers (2)'!$A$1:$F$2501,2,0)</f>
        <v>USA</v>
      </c>
      <c r="I1570" t="str">
        <f>VLOOKUP(B1570,'Customers (2)'!$A$1:$F$2501,3,0)</f>
        <v>M</v>
      </c>
      <c r="J1570">
        <f>VLOOKUP(B1570,'Customers (2)'!$A$1:$F$2501,4,0)</f>
        <v>87</v>
      </c>
      <c r="K1570" t="str">
        <f>VLOOKUP(B1570,'Customers (2)'!$A$1:$F$2501,5,0)</f>
        <v>C</v>
      </c>
      <c r="L1570" t="str">
        <f>VLOOKUP(B1570,'Customers (2)'!$A$1:$F$2501,6,0)</f>
        <v>Senior</v>
      </c>
      <c r="M1570" t="str">
        <f t="shared" si="99"/>
        <v>April</v>
      </c>
      <c r="N1570" t="str">
        <f t="shared" si="100"/>
        <v>Saturday</v>
      </c>
      <c r="O1570" t="str">
        <f t="shared" si="101"/>
        <v>00:29:00</v>
      </c>
      <c r="P1570">
        <f t="shared" si="102"/>
        <v>0</v>
      </c>
      <c r="Q1570" t="str">
        <f>VLOOKUP(B1570,'Analysis 1.3'!$AA$1:$AF$1454,5,FALSE)</f>
        <v>One time</v>
      </c>
      <c r="R1570" t="str">
        <f>VLOOKUP(B1570,'Analysis 1.3'!$AA$1:$AF$1454,6,FALSE)</f>
        <v>Lost</v>
      </c>
      <c r="S1570">
        <f>VLOOKUP(B1570,'Analysis 1.3'!$AA$1:$AF$1454,4,FALSE)</f>
        <v>267.96180555555475</v>
      </c>
    </row>
    <row r="1571" spans="1:19" x14ac:dyDescent="0.3">
      <c r="A1571">
        <v>419676</v>
      </c>
      <c r="B1571">
        <v>1259</v>
      </c>
      <c r="C1571" s="1" t="s">
        <v>99</v>
      </c>
      <c r="D1571" s="2">
        <v>45060.069444444445</v>
      </c>
      <c r="E1571" t="s">
        <v>191</v>
      </c>
      <c r="F1571" t="s">
        <v>71</v>
      </c>
      <c r="G1571">
        <v>7702</v>
      </c>
      <c r="H1571" t="str">
        <f>VLOOKUP(B1571,'Customers (2)'!$A$1:$F$2501,2,0)</f>
        <v>USA</v>
      </c>
      <c r="I1571" t="str">
        <f>VLOOKUP(B1571,'Customers (2)'!$A$1:$F$2501,3,0)</f>
        <v>M</v>
      </c>
      <c r="J1571">
        <f>VLOOKUP(B1571,'Customers (2)'!$A$1:$F$2501,4,0)</f>
        <v>45</v>
      </c>
      <c r="K1571" t="str">
        <f>VLOOKUP(B1571,'Customers (2)'!$A$1:$F$2501,5,0)</f>
        <v>C</v>
      </c>
      <c r="L1571" t="str">
        <f>VLOOKUP(B1571,'Customers (2)'!$A$1:$F$2501,6,0)</f>
        <v>Middle</v>
      </c>
      <c r="M1571" t="str">
        <f t="shared" si="99"/>
        <v>May</v>
      </c>
      <c r="N1571" t="str">
        <f t="shared" si="100"/>
        <v>Sunday</v>
      </c>
      <c r="O1571" t="str">
        <f t="shared" si="101"/>
        <v>01:40:00</v>
      </c>
      <c r="P1571">
        <f t="shared" si="102"/>
        <v>1</v>
      </c>
      <c r="Q1571" t="str">
        <f>VLOOKUP(B1571,'Analysis 1.3'!$AA$1:$AF$1454,5,FALSE)</f>
        <v>Repeat</v>
      </c>
      <c r="R1571" t="str">
        <f>VLOOKUP(B1571,'Analysis 1.3'!$AA$1:$AF$1454,6,FALSE)</f>
        <v>Lost</v>
      </c>
      <c r="S1571">
        <f>VLOOKUP(B1571,'Analysis 1.3'!$AA$1:$AF$1454,4,FALSE)</f>
        <v>187.02013888888905</v>
      </c>
    </row>
    <row r="1572" spans="1:19" x14ac:dyDescent="0.3">
      <c r="A1572">
        <v>1047821</v>
      </c>
      <c r="B1572">
        <v>1259</v>
      </c>
      <c r="C1572" s="1" t="s">
        <v>99</v>
      </c>
      <c r="D1572" s="3">
        <v>45104.961805555555</v>
      </c>
      <c r="E1572" t="s">
        <v>191</v>
      </c>
      <c r="F1572" t="s">
        <v>65</v>
      </c>
      <c r="G1572">
        <v>4812</v>
      </c>
      <c r="H1572" t="str">
        <f>VLOOKUP(B1572,'Customers (2)'!$A$1:$F$2501,2,0)</f>
        <v>USA</v>
      </c>
      <c r="I1572" t="str">
        <f>VLOOKUP(B1572,'Customers (2)'!$A$1:$F$2501,3,0)</f>
        <v>M</v>
      </c>
      <c r="J1572">
        <f>VLOOKUP(B1572,'Customers (2)'!$A$1:$F$2501,4,0)</f>
        <v>45</v>
      </c>
      <c r="K1572" t="str">
        <f>VLOOKUP(B1572,'Customers (2)'!$A$1:$F$2501,5,0)</f>
        <v>C</v>
      </c>
      <c r="L1572" t="str">
        <f>VLOOKUP(B1572,'Customers (2)'!$A$1:$F$2501,6,0)</f>
        <v>Middle</v>
      </c>
      <c r="M1572" t="str">
        <f t="shared" si="99"/>
        <v>June</v>
      </c>
      <c r="N1572" t="str">
        <f t="shared" si="100"/>
        <v>Tuesday</v>
      </c>
      <c r="O1572" t="str">
        <f t="shared" si="101"/>
        <v>23:05:00</v>
      </c>
      <c r="P1572">
        <f t="shared" si="102"/>
        <v>23</v>
      </c>
      <c r="Q1572" t="str">
        <f>VLOOKUP(B1572,'Analysis 1.3'!$AA$1:$AF$1454,5,FALSE)</f>
        <v>Repeat</v>
      </c>
      <c r="R1572" t="str">
        <f>VLOOKUP(B1572,'Analysis 1.3'!$AA$1:$AF$1454,6,FALSE)</f>
        <v>Lost</v>
      </c>
      <c r="S1572">
        <f>VLOOKUP(B1572,'Analysis 1.3'!$AA$1:$AF$1454,4,FALSE)</f>
        <v>187.02013888888905</v>
      </c>
    </row>
    <row r="1573" spans="1:19" x14ac:dyDescent="0.3">
      <c r="A1573">
        <v>195704</v>
      </c>
      <c r="B1573">
        <v>1260</v>
      </c>
      <c r="C1573" s="1" t="s">
        <v>100</v>
      </c>
      <c r="D1573" s="2">
        <v>44973.017361111109</v>
      </c>
      <c r="E1573" t="s">
        <v>191</v>
      </c>
      <c r="F1573" t="s">
        <v>82</v>
      </c>
      <c r="G1573">
        <v>6946</v>
      </c>
      <c r="H1573" t="str">
        <f>VLOOKUP(B1573,'Customers (2)'!$A$1:$F$2501,2,0)</f>
        <v>France</v>
      </c>
      <c r="I1573" t="str">
        <f>VLOOKUP(B1573,'Customers (2)'!$A$1:$F$2501,3,0)</f>
        <v>M</v>
      </c>
      <c r="J1573">
        <f>VLOOKUP(B1573,'Customers (2)'!$A$1:$F$2501,4,0)</f>
        <v>54</v>
      </c>
      <c r="K1573" t="str">
        <f>VLOOKUP(B1573,'Customers (2)'!$A$1:$F$2501,5,0)</f>
        <v>C</v>
      </c>
      <c r="L1573" t="str">
        <f>VLOOKUP(B1573,'Customers (2)'!$A$1:$F$2501,6,0)</f>
        <v>Middle</v>
      </c>
      <c r="M1573" t="str">
        <f t="shared" si="99"/>
        <v>February</v>
      </c>
      <c r="N1573" t="str">
        <f t="shared" si="100"/>
        <v>Thursday</v>
      </c>
      <c r="O1573" t="str">
        <f t="shared" si="101"/>
        <v>00:25:00</v>
      </c>
      <c r="P1573">
        <f t="shared" si="102"/>
        <v>0</v>
      </c>
      <c r="Q1573" t="str">
        <f>VLOOKUP(B1573,'Analysis 1.3'!$AA$1:$AF$1454,5,FALSE)</f>
        <v>One time</v>
      </c>
      <c r="R1573" t="str">
        <f>VLOOKUP(B1573,'Analysis 1.3'!$AA$1:$AF$1454,6,FALSE)</f>
        <v>Lost</v>
      </c>
      <c r="S1573">
        <f>VLOOKUP(B1573,'Analysis 1.3'!$AA$1:$AF$1454,4,FALSE)</f>
        <v>318.9645833333343</v>
      </c>
    </row>
    <row r="1574" spans="1:19" x14ac:dyDescent="0.3">
      <c r="A1574">
        <v>112919</v>
      </c>
      <c r="B1574">
        <v>1262</v>
      </c>
      <c r="C1574" s="1" t="s">
        <v>99</v>
      </c>
      <c r="D1574" s="2">
        <v>45141.006249999999</v>
      </c>
      <c r="E1574" t="s">
        <v>96</v>
      </c>
      <c r="F1574" t="s">
        <v>73</v>
      </c>
      <c r="G1574">
        <v>3155</v>
      </c>
      <c r="H1574" t="str">
        <f>VLOOKUP(B1574,'Customers (2)'!$A$1:$F$2501,2,0)</f>
        <v>USA</v>
      </c>
      <c r="I1574" t="str">
        <f>VLOOKUP(B1574,'Customers (2)'!$A$1:$F$2501,3,0)</f>
        <v>M</v>
      </c>
      <c r="J1574">
        <f>VLOOKUP(B1574,'Customers (2)'!$A$1:$F$2501,4,0)</f>
        <v>41</v>
      </c>
      <c r="K1574" t="str">
        <f>VLOOKUP(B1574,'Customers (2)'!$A$1:$F$2501,5,0)</f>
        <v>C</v>
      </c>
      <c r="L1574" t="str">
        <f>VLOOKUP(B1574,'Customers (2)'!$A$1:$F$2501,6,0)</f>
        <v>Middle</v>
      </c>
      <c r="M1574" t="str">
        <f t="shared" si="99"/>
        <v>August</v>
      </c>
      <c r="N1574" t="str">
        <f t="shared" si="100"/>
        <v>Thursday</v>
      </c>
      <c r="O1574" t="str">
        <f t="shared" si="101"/>
        <v>00:09:00</v>
      </c>
      <c r="P1574">
        <f t="shared" si="102"/>
        <v>0</v>
      </c>
      <c r="Q1574" t="str">
        <f>VLOOKUP(B1574,'Analysis 1.3'!$AA$1:$AF$1454,5,FALSE)</f>
        <v>Repeat</v>
      </c>
      <c r="R1574" t="str">
        <f>VLOOKUP(B1574,'Analysis 1.3'!$AA$1:$AF$1454,6,FALSE)</f>
        <v>Passive</v>
      </c>
      <c r="S1574">
        <f>VLOOKUP(B1574,'Analysis 1.3'!$AA$1:$AF$1454,4,FALSE)</f>
        <v>150.97569444444525</v>
      </c>
    </row>
    <row r="1575" spans="1:19" x14ac:dyDescent="0.3">
      <c r="A1575">
        <v>1461194</v>
      </c>
      <c r="B1575">
        <v>1262</v>
      </c>
      <c r="C1575" s="1" t="s">
        <v>99</v>
      </c>
      <c r="D1575" s="3">
        <v>45045.067361111112</v>
      </c>
      <c r="E1575" t="s">
        <v>97</v>
      </c>
      <c r="F1575" t="s">
        <v>85</v>
      </c>
      <c r="G1575">
        <v>9700</v>
      </c>
      <c r="H1575" t="str">
        <f>VLOOKUP(B1575,'Customers (2)'!$A$1:$F$2501,2,0)</f>
        <v>USA</v>
      </c>
      <c r="I1575" t="str">
        <f>VLOOKUP(B1575,'Customers (2)'!$A$1:$F$2501,3,0)</f>
        <v>M</v>
      </c>
      <c r="J1575">
        <f>VLOOKUP(B1575,'Customers (2)'!$A$1:$F$2501,4,0)</f>
        <v>41</v>
      </c>
      <c r="K1575" t="str">
        <f>VLOOKUP(B1575,'Customers (2)'!$A$1:$F$2501,5,0)</f>
        <v>C</v>
      </c>
      <c r="L1575" t="str">
        <f>VLOOKUP(B1575,'Customers (2)'!$A$1:$F$2501,6,0)</f>
        <v>Middle</v>
      </c>
      <c r="M1575" t="str">
        <f t="shared" si="99"/>
        <v>April</v>
      </c>
      <c r="N1575" t="str">
        <f t="shared" si="100"/>
        <v>Saturday</v>
      </c>
      <c r="O1575" t="str">
        <f t="shared" si="101"/>
        <v>01:37:00</v>
      </c>
      <c r="P1575">
        <f t="shared" si="102"/>
        <v>1</v>
      </c>
      <c r="Q1575" t="str">
        <f>VLOOKUP(B1575,'Analysis 1.3'!$AA$1:$AF$1454,5,FALSE)</f>
        <v>Repeat</v>
      </c>
      <c r="R1575" t="str">
        <f>VLOOKUP(B1575,'Analysis 1.3'!$AA$1:$AF$1454,6,FALSE)</f>
        <v>Passive</v>
      </c>
      <c r="S1575">
        <f>VLOOKUP(B1575,'Analysis 1.3'!$AA$1:$AF$1454,4,FALSE)</f>
        <v>150.97569444444525</v>
      </c>
    </row>
    <row r="1576" spans="1:19" x14ac:dyDescent="0.3">
      <c r="A1576">
        <v>942561</v>
      </c>
      <c r="B1576">
        <v>1263</v>
      </c>
      <c r="C1576" s="1" t="s">
        <v>99</v>
      </c>
      <c r="D1576" s="3">
        <v>45212.994444444441</v>
      </c>
      <c r="E1576" t="s">
        <v>96</v>
      </c>
      <c r="F1576" t="s">
        <v>81</v>
      </c>
      <c r="G1576">
        <v>1046</v>
      </c>
      <c r="H1576" t="str">
        <f>VLOOKUP(B1576,'Customers (2)'!$A$1:$F$2501,2,0)</f>
        <v>USA</v>
      </c>
      <c r="I1576" t="str">
        <f>VLOOKUP(B1576,'Customers (2)'!$A$1:$F$2501,3,0)</f>
        <v>F</v>
      </c>
      <c r="J1576">
        <f>VLOOKUP(B1576,'Customers (2)'!$A$1:$F$2501,4,0)</f>
        <v>78</v>
      </c>
      <c r="K1576" t="str">
        <f>VLOOKUP(B1576,'Customers (2)'!$A$1:$F$2501,5,0)</f>
        <v>C</v>
      </c>
      <c r="L1576" t="str">
        <f>VLOOKUP(B1576,'Customers (2)'!$A$1:$F$2501,6,0)</f>
        <v>Senior</v>
      </c>
      <c r="M1576" t="str">
        <f t="shared" si="99"/>
        <v>October</v>
      </c>
      <c r="N1576" t="str">
        <f t="shared" si="100"/>
        <v>Friday</v>
      </c>
      <c r="O1576" t="str">
        <f t="shared" si="101"/>
        <v>23:52:00</v>
      </c>
      <c r="P1576">
        <f t="shared" si="102"/>
        <v>23</v>
      </c>
      <c r="Q1576" t="str">
        <f>VLOOKUP(B1576,'Analysis 1.3'!$AA$1:$AF$1454,5,FALSE)</f>
        <v>Repeat</v>
      </c>
      <c r="R1576" t="str">
        <f>VLOOKUP(B1576,'Analysis 1.3'!$AA$1:$AF$1454,6,FALSE)</f>
        <v>Recent</v>
      </c>
      <c r="S1576">
        <f>VLOOKUP(B1576,'Analysis 1.3'!$AA$1:$AF$1454,4,FALSE)</f>
        <v>78.98750000000291</v>
      </c>
    </row>
    <row r="1577" spans="1:19" x14ac:dyDescent="0.3">
      <c r="A1577">
        <v>1237283</v>
      </c>
      <c r="B1577">
        <v>1263</v>
      </c>
      <c r="C1577" s="1" t="s">
        <v>99</v>
      </c>
      <c r="D1577" s="3">
        <v>44978.054861111108</v>
      </c>
      <c r="E1577" t="s">
        <v>96</v>
      </c>
      <c r="F1577" t="s">
        <v>81</v>
      </c>
      <c r="G1577">
        <v>3809</v>
      </c>
      <c r="H1577" t="str">
        <f>VLOOKUP(B1577,'Customers (2)'!$A$1:$F$2501,2,0)</f>
        <v>USA</v>
      </c>
      <c r="I1577" t="str">
        <f>VLOOKUP(B1577,'Customers (2)'!$A$1:$F$2501,3,0)</f>
        <v>F</v>
      </c>
      <c r="J1577">
        <f>VLOOKUP(B1577,'Customers (2)'!$A$1:$F$2501,4,0)</f>
        <v>78</v>
      </c>
      <c r="K1577" t="str">
        <f>VLOOKUP(B1577,'Customers (2)'!$A$1:$F$2501,5,0)</f>
        <v>C</v>
      </c>
      <c r="L1577" t="str">
        <f>VLOOKUP(B1577,'Customers (2)'!$A$1:$F$2501,6,0)</f>
        <v>Senior</v>
      </c>
      <c r="M1577" t="str">
        <f t="shared" si="99"/>
        <v>February</v>
      </c>
      <c r="N1577" t="str">
        <f t="shared" si="100"/>
        <v>Tuesday</v>
      </c>
      <c r="O1577" t="str">
        <f t="shared" si="101"/>
        <v>01:19:00</v>
      </c>
      <c r="P1577">
        <f t="shared" si="102"/>
        <v>1</v>
      </c>
      <c r="Q1577" t="str">
        <f>VLOOKUP(B1577,'Analysis 1.3'!$AA$1:$AF$1454,5,FALSE)</f>
        <v>Repeat</v>
      </c>
      <c r="R1577" t="str">
        <f>VLOOKUP(B1577,'Analysis 1.3'!$AA$1:$AF$1454,6,FALSE)</f>
        <v>Recent</v>
      </c>
      <c r="S1577">
        <f>VLOOKUP(B1577,'Analysis 1.3'!$AA$1:$AF$1454,4,FALSE)</f>
        <v>78.98750000000291</v>
      </c>
    </row>
    <row r="1578" spans="1:19" x14ac:dyDescent="0.3">
      <c r="A1578">
        <v>118960</v>
      </c>
      <c r="B1578">
        <v>1265</v>
      </c>
      <c r="C1578" s="1" t="s">
        <v>99</v>
      </c>
      <c r="D1578" s="2">
        <v>45004.018750000003</v>
      </c>
      <c r="E1578" t="s">
        <v>98</v>
      </c>
      <c r="F1578" t="s">
        <v>4</v>
      </c>
      <c r="G1578">
        <v>3942</v>
      </c>
      <c r="H1578" t="str">
        <f>VLOOKUP(B1578,'Customers (2)'!$A$1:$F$2501,2,0)</f>
        <v>USA</v>
      </c>
      <c r="I1578" t="str">
        <f>VLOOKUP(B1578,'Customers (2)'!$A$1:$F$2501,3,0)</f>
        <v>M</v>
      </c>
      <c r="J1578">
        <f>VLOOKUP(B1578,'Customers (2)'!$A$1:$F$2501,4,0)</f>
        <v>72</v>
      </c>
      <c r="K1578" t="str">
        <f>VLOOKUP(B1578,'Customers (2)'!$A$1:$F$2501,5,0)</f>
        <v>C</v>
      </c>
      <c r="L1578" t="str">
        <f>VLOOKUP(B1578,'Customers (2)'!$A$1:$F$2501,6,0)</f>
        <v>Senior</v>
      </c>
      <c r="M1578" t="str">
        <f t="shared" si="99"/>
        <v>March</v>
      </c>
      <c r="N1578" t="str">
        <f t="shared" si="100"/>
        <v>Sunday</v>
      </c>
      <c r="O1578" t="str">
        <f t="shared" si="101"/>
        <v>00:27:00</v>
      </c>
      <c r="P1578">
        <f t="shared" si="102"/>
        <v>0</v>
      </c>
      <c r="Q1578" t="str">
        <f>VLOOKUP(B1578,'Analysis 1.3'!$AA$1:$AF$1454,5,FALSE)</f>
        <v>One time</v>
      </c>
      <c r="R1578" t="str">
        <f>VLOOKUP(B1578,'Analysis 1.3'!$AA$1:$AF$1454,6,FALSE)</f>
        <v>Lost</v>
      </c>
      <c r="S1578">
        <f>VLOOKUP(B1578,'Analysis 1.3'!$AA$1:$AF$1454,4,FALSE)</f>
        <v>287.96319444444089</v>
      </c>
    </row>
    <row r="1579" spans="1:19" x14ac:dyDescent="0.3">
      <c r="A1579">
        <v>570816</v>
      </c>
      <c r="B1579">
        <v>1266</v>
      </c>
      <c r="C1579" s="1" t="s">
        <v>99</v>
      </c>
      <c r="D1579" s="2">
        <v>44927.123611111114</v>
      </c>
      <c r="E1579" t="s">
        <v>98</v>
      </c>
      <c r="F1579" t="s">
        <v>91</v>
      </c>
      <c r="G1579">
        <v>1195</v>
      </c>
      <c r="H1579" t="str">
        <f>VLOOKUP(B1579,'Customers (2)'!$A$1:$F$2501,2,0)</f>
        <v>USA</v>
      </c>
      <c r="I1579" t="str">
        <f>VLOOKUP(B1579,'Customers (2)'!$A$1:$F$2501,3,0)</f>
        <v>M</v>
      </c>
      <c r="J1579">
        <f>VLOOKUP(B1579,'Customers (2)'!$A$1:$F$2501,4,0)</f>
        <v>42</v>
      </c>
      <c r="K1579" t="str">
        <f>VLOOKUP(B1579,'Customers (2)'!$A$1:$F$2501,5,0)</f>
        <v>C</v>
      </c>
      <c r="L1579" t="str">
        <f>VLOOKUP(B1579,'Customers (2)'!$A$1:$F$2501,6,0)</f>
        <v>Middle</v>
      </c>
      <c r="M1579" t="str">
        <f t="shared" si="99"/>
        <v>January</v>
      </c>
      <c r="N1579" t="str">
        <f t="shared" si="100"/>
        <v>Sunday</v>
      </c>
      <c r="O1579" t="str">
        <f t="shared" si="101"/>
        <v>02:58:00</v>
      </c>
      <c r="P1579">
        <f t="shared" si="102"/>
        <v>2</v>
      </c>
      <c r="Q1579" t="str">
        <f>VLOOKUP(B1579,'Analysis 1.3'!$AA$1:$AF$1454,5,FALSE)</f>
        <v>One time</v>
      </c>
      <c r="R1579" t="str">
        <f>VLOOKUP(B1579,'Analysis 1.3'!$AA$1:$AF$1454,6,FALSE)</f>
        <v>Lost</v>
      </c>
      <c r="S1579">
        <f>VLOOKUP(B1579,'Analysis 1.3'!$AA$1:$AF$1454,4,FALSE)</f>
        <v>364.85833333332994</v>
      </c>
    </row>
    <row r="1580" spans="1:19" x14ac:dyDescent="0.3">
      <c r="A1580">
        <v>804031</v>
      </c>
      <c r="B1580">
        <v>1267</v>
      </c>
      <c r="C1580" s="1" t="s">
        <v>107</v>
      </c>
      <c r="D1580" s="3">
        <v>44928.054861111108</v>
      </c>
      <c r="E1580" t="s">
        <v>96</v>
      </c>
      <c r="F1580" t="s">
        <v>70</v>
      </c>
      <c r="G1580">
        <v>9935</v>
      </c>
      <c r="H1580" t="str">
        <f>VLOOKUP(B1580,'Customers (2)'!$A$1:$F$2501,2,0)</f>
        <v>Italy</v>
      </c>
      <c r="I1580" t="str">
        <f>VLOOKUP(B1580,'Customers (2)'!$A$1:$F$2501,3,0)</f>
        <v>M</v>
      </c>
      <c r="J1580">
        <f>VLOOKUP(B1580,'Customers (2)'!$A$1:$F$2501,4,0)</f>
        <v>62</v>
      </c>
      <c r="K1580" t="str">
        <f>VLOOKUP(B1580,'Customers (2)'!$A$1:$F$2501,5,0)</f>
        <v>C</v>
      </c>
      <c r="L1580" t="str">
        <f>VLOOKUP(B1580,'Customers (2)'!$A$1:$F$2501,6,0)</f>
        <v>Senior</v>
      </c>
      <c r="M1580" t="str">
        <f t="shared" si="99"/>
        <v>January</v>
      </c>
      <c r="N1580" t="str">
        <f t="shared" si="100"/>
        <v>Monday</v>
      </c>
      <c r="O1580" t="str">
        <f t="shared" si="101"/>
        <v>01:19:00</v>
      </c>
      <c r="P1580">
        <f t="shared" si="102"/>
        <v>1</v>
      </c>
      <c r="Q1580" t="str">
        <f>VLOOKUP(B1580,'Analysis 1.3'!$AA$1:$AF$1454,5,FALSE)</f>
        <v>Repeat</v>
      </c>
      <c r="R1580" t="str">
        <f>VLOOKUP(B1580,'Analysis 1.3'!$AA$1:$AF$1454,6,FALSE)</f>
        <v>Passive</v>
      </c>
      <c r="S1580">
        <f>VLOOKUP(B1580,'Analysis 1.3'!$AA$1:$AF$1454,4,FALSE)</f>
        <v>175.92708333333576</v>
      </c>
    </row>
    <row r="1581" spans="1:19" x14ac:dyDescent="0.3">
      <c r="A1581">
        <v>935947</v>
      </c>
      <c r="B1581">
        <v>1267</v>
      </c>
      <c r="C1581" s="1" t="s">
        <v>107</v>
      </c>
      <c r="D1581" s="3">
        <v>45116.054861111108</v>
      </c>
      <c r="E1581" t="s">
        <v>97</v>
      </c>
      <c r="F1581" t="s">
        <v>87</v>
      </c>
      <c r="G1581">
        <v>5054</v>
      </c>
      <c r="H1581" t="str">
        <f>VLOOKUP(B1581,'Customers (2)'!$A$1:$F$2501,2,0)</f>
        <v>Italy</v>
      </c>
      <c r="I1581" t="str">
        <f>VLOOKUP(B1581,'Customers (2)'!$A$1:$F$2501,3,0)</f>
        <v>M</v>
      </c>
      <c r="J1581">
        <f>VLOOKUP(B1581,'Customers (2)'!$A$1:$F$2501,4,0)</f>
        <v>62</v>
      </c>
      <c r="K1581" t="str">
        <f>VLOOKUP(B1581,'Customers (2)'!$A$1:$F$2501,5,0)</f>
        <v>C</v>
      </c>
      <c r="L1581" t="str">
        <f>VLOOKUP(B1581,'Customers (2)'!$A$1:$F$2501,6,0)</f>
        <v>Senior</v>
      </c>
      <c r="M1581" t="str">
        <f t="shared" si="99"/>
        <v>July</v>
      </c>
      <c r="N1581" t="str">
        <f t="shared" si="100"/>
        <v>Sunday</v>
      </c>
      <c r="O1581" t="str">
        <f t="shared" si="101"/>
        <v>01:19:00</v>
      </c>
      <c r="P1581">
        <f t="shared" si="102"/>
        <v>1</v>
      </c>
      <c r="Q1581" t="str">
        <f>VLOOKUP(B1581,'Analysis 1.3'!$AA$1:$AF$1454,5,FALSE)</f>
        <v>Repeat</v>
      </c>
      <c r="R1581" t="str">
        <f>VLOOKUP(B1581,'Analysis 1.3'!$AA$1:$AF$1454,6,FALSE)</f>
        <v>Passive</v>
      </c>
      <c r="S1581">
        <f>VLOOKUP(B1581,'Analysis 1.3'!$AA$1:$AF$1454,4,FALSE)</f>
        <v>175.92708333333576</v>
      </c>
    </row>
    <row r="1582" spans="1:19" x14ac:dyDescent="0.3">
      <c r="A1582">
        <v>1542373</v>
      </c>
      <c r="B1582">
        <v>1267</v>
      </c>
      <c r="C1582" s="1" t="s">
        <v>107</v>
      </c>
      <c r="D1582" s="3">
        <v>45059.027777777781</v>
      </c>
      <c r="E1582" t="s">
        <v>191</v>
      </c>
      <c r="F1582" t="s">
        <v>30</v>
      </c>
      <c r="G1582">
        <v>3468</v>
      </c>
      <c r="H1582" t="str">
        <f>VLOOKUP(B1582,'Customers (2)'!$A$1:$F$2501,2,0)</f>
        <v>Italy</v>
      </c>
      <c r="I1582" t="str">
        <f>VLOOKUP(B1582,'Customers (2)'!$A$1:$F$2501,3,0)</f>
        <v>M</v>
      </c>
      <c r="J1582">
        <f>VLOOKUP(B1582,'Customers (2)'!$A$1:$F$2501,4,0)</f>
        <v>62</v>
      </c>
      <c r="K1582" t="str">
        <f>VLOOKUP(B1582,'Customers (2)'!$A$1:$F$2501,5,0)</f>
        <v>C</v>
      </c>
      <c r="L1582" t="str">
        <f>VLOOKUP(B1582,'Customers (2)'!$A$1:$F$2501,6,0)</f>
        <v>Senior</v>
      </c>
      <c r="M1582" t="str">
        <f t="shared" si="99"/>
        <v>May</v>
      </c>
      <c r="N1582" t="str">
        <f t="shared" si="100"/>
        <v>Saturday</v>
      </c>
      <c r="O1582" t="str">
        <f t="shared" si="101"/>
        <v>00:40:00</v>
      </c>
      <c r="P1582">
        <f t="shared" si="102"/>
        <v>0</v>
      </c>
      <c r="Q1582" t="str">
        <f>VLOOKUP(B1582,'Analysis 1.3'!$AA$1:$AF$1454,5,FALSE)</f>
        <v>Repeat</v>
      </c>
      <c r="R1582" t="str">
        <f>VLOOKUP(B1582,'Analysis 1.3'!$AA$1:$AF$1454,6,FALSE)</f>
        <v>Passive</v>
      </c>
      <c r="S1582">
        <f>VLOOKUP(B1582,'Analysis 1.3'!$AA$1:$AF$1454,4,FALSE)</f>
        <v>175.92708333333576</v>
      </c>
    </row>
    <row r="1583" spans="1:19" x14ac:dyDescent="0.3">
      <c r="A1583">
        <v>341522</v>
      </c>
      <c r="B1583">
        <v>1268</v>
      </c>
      <c r="C1583" s="1" t="s">
        <v>99</v>
      </c>
      <c r="D1583" s="2">
        <v>45150.023611111108</v>
      </c>
      <c r="E1583" t="s">
        <v>191</v>
      </c>
      <c r="F1583" t="s">
        <v>12</v>
      </c>
      <c r="G1583">
        <v>1649</v>
      </c>
      <c r="H1583" t="str">
        <f>VLOOKUP(B1583,'Customers (2)'!$A$1:$F$2501,2,0)</f>
        <v>USA</v>
      </c>
      <c r="I1583" t="str">
        <f>VLOOKUP(B1583,'Customers (2)'!$A$1:$F$2501,3,0)</f>
        <v>M</v>
      </c>
      <c r="J1583">
        <f>VLOOKUP(B1583,'Customers (2)'!$A$1:$F$2501,4,0)</f>
        <v>48</v>
      </c>
      <c r="K1583" t="str">
        <f>VLOOKUP(B1583,'Customers (2)'!$A$1:$F$2501,5,0)</f>
        <v>C</v>
      </c>
      <c r="L1583" t="str">
        <f>VLOOKUP(B1583,'Customers (2)'!$A$1:$F$2501,6,0)</f>
        <v>Middle</v>
      </c>
      <c r="M1583" t="str">
        <f t="shared" si="99"/>
        <v>August</v>
      </c>
      <c r="N1583" t="str">
        <f t="shared" si="100"/>
        <v>Saturday</v>
      </c>
      <c r="O1583" t="str">
        <f t="shared" si="101"/>
        <v>00:34:00</v>
      </c>
      <c r="P1583">
        <f t="shared" si="102"/>
        <v>0</v>
      </c>
      <c r="Q1583" t="str">
        <f>VLOOKUP(B1583,'Analysis 1.3'!$AA$1:$AF$1454,5,FALSE)</f>
        <v>One time</v>
      </c>
      <c r="R1583" t="str">
        <f>VLOOKUP(B1583,'Analysis 1.3'!$AA$1:$AF$1454,6,FALSE)</f>
        <v>Passive</v>
      </c>
      <c r="S1583">
        <f>VLOOKUP(B1583,'Analysis 1.3'!$AA$1:$AF$1454,4,FALSE)</f>
        <v>141.95833333333576</v>
      </c>
    </row>
    <row r="1584" spans="1:19" x14ac:dyDescent="0.3">
      <c r="A1584">
        <v>232261</v>
      </c>
      <c r="B1584">
        <v>1269</v>
      </c>
      <c r="C1584" s="1" t="s">
        <v>110</v>
      </c>
      <c r="D1584" s="2">
        <v>45169.940972222219</v>
      </c>
      <c r="E1584" t="s">
        <v>191</v>
      </c>
      <c r="F1584" t="s">
        <v>79</v>
      </c>
      <c r="G1584">
        <v>434</v>
      </c>
      <c r="H1584" t="str">
        <f>VLOOKUP(B1584,'Customers (2)'!$A$1:$F$2501,2,0)</f>
        <v>Switzerland</v>
      </c>
      <c r="I1584" t="str">
        <f>VLOOKUP(B1584,'Customers (2)'!$A$1:$F$2501,3,0)</f>
        <v>M</v>
      </c>
      <c r="J1584">
        <f>VLOOKUP(B1584,'Customers (2)'!$A$1:$F$2501,4,0)</f>
        <v>48</v>
      </c>
      <c r="K1584" t="str">
        <f>VLOOKUP(B1584,'Customers (2)'!$A$1:$F$2501,5,0)</f>
        <v>C</v>
      </c>
      <c r="L1584" t="str">
        <f>VLOOKUP(B1584,'Customers (2)'!$A$1:$F$2501,6,0)</f>
        <v>Middle</v>
      </c>
      <c r="M1584" t="str">
        <f t="shared" si="99"/>
        <v>August</v>
      </c>
      <c r="N1584" t="str">
        <f t="shared" si="100"/>
        <v>Thursday</v>
      </c>
      <c r="O1584" t="str">
        <f t="shared" si="101"/>
        <v>22:35:00</v>
      </c>
      <c r="P1584">
        <f t="shared" si="102"/>
        <v>22</v>
      </c>
      <c r="Q1584" t="str">
        <f>VLOOKUP(B1584,'Analysis 1.3'!$AA$1:$AF$1454,5,FALSE)</f>
        <v>Repeat</v>
      </c>
      <c r="R1584" t="str">
        <f>VLOOKUP(B1584,'Analysis 1.3'!$AA$1:$AF$1454,6,FALSE)</f>
        <v>Recent</v>
      </c>
      <c r="S1584">
        <f>VLOOKUP(B1584,'Analysis 1.3'!$AA$1:$AF$1454,4,FALSE)</f>
        <v>50.013888888890506</v>
      </c>
    </row>
    <row r="1585" spans="1:19" x14ac:dyDescent="0.3">
      <c r="A1585">
        <v>611976</v>
      </c>
      <c r="B1585">
        <v>1269</v>
      </c>
      <c r="C1585" s="1" t="s">
        <v>110</v>
      </c>
      <c r="D1585" s="2">
        <v>45241.968055555553</v>
      </c>
      <c r="E1585" t="s">
        <v>191</v>
      </c>
      <c r="F1585" t="s">
        <v>23</v>
      </c>
      <c r="G1585">
        <v>3073</v>
      </c>
      <c r="H1585" t="str">
        <f>VLOOKUP(B1585,'Customers (2)'!$A$1:$F$2501,2,0)</f>
        <v>Switzerland</v>
      </c>
      <c r="I1585" t="str">
        <f>VLOOKUP(B1585,'Customers (2)'!$A$1:$F$2501,3,0)</f>
        <v>M</v>
      </c>
      <c r="J1585">
        <f>VLOOKUP(B1585,'Customers (2)'!$A$1:$F$2501,4,0)</f>
        <v>48</v>
      </c>
      <c r="K1585" t="str">
        <f>VLOOKUP(B1585,'Customers (2)'!$A$1:$F$2501,5,0)</f>
        <v>C</v>
      </c>
      <c r="L1585" t="str">
        <f>VLOOKUP(B1585,'Customers (2)'!$A$1:$F$2501,6,0)</f>
        <v>Middle</v>
      </c>
      <c r="M1585" t="str">
        <f t="shared" si="99"/>
        <v>November</v>
      </c>
      <c r="N1585" t="str">
        <f t="shared" si="100"/>
        <v>Saturday</v>
      </c>
      <c r="O1585" t="str">
        <f t="shared" si="101"/>
        <v>23:14:00</v>
      </c>
      <c r="P1585">
        <f t="shared" si="102"/>
        <v>23</v>
      </c>
      <c r="Q1585" t="str">
        <f>VLOOKUP(B1585,'Analysis 1.3'!$AA$1:$AF$1454,5,FALSE)</f>
        <v>Repeat</v>
      </c>
      <c r="R1585" t="str">
        <f>VLOOKUP(B1585,'Analysis 1.3'!$AA$1:$AF$1454,6,FALSE)</f>
        <v>Recent</v>
      </c>
      <c r="S1585">
        <f>VLOOKUP(B1585,'Analysis 1.3'!$AA$1:$AF$1454,4,FALSE)</f>
        <v>50.013888888890506</v>
      </c>
    </row>
    <row r="1586" spans="1:19" x14ac:dyDescent="0.3">
      <c r="A1586">
        <v>1003833</v>
      </c>
      <c r="B1586">
        <v>1270</v>
      </c>
      <c r="C1586" s="1" t="s">
        <v>99</v>
      </c>
      <c r="D1586" s="3">
        <v>44999.984027777777</v>
      </c>
      <c r="E1586" t="s">
        <v>97</v>
      </c>
      <c r="F1586" t="s">
        <v>27</v>
      </c>
      <c r="G1586">
        <v>5170</v>
      </c>
      <c r="H1586" t="str">
        <f>VLOOKUP(B1586,'Customers (2)'!$A$1:$F$2501,2,0)</f>
        <v>USA</v>
      </c>
      <c r="I1586" t="str">
        <f>VLOOKUP(B1586,'Customers (2)'!$A$1:$F$2501,3,0)</f>
        <v>M</v>
      </c>
      <c r="J1586">
        <f>VLOOKUP(B1586,'Customers (2)'!$A$1:$F$2501,4,0)</f>
        <v>48</v>
      </c>
      <c r="K1586" t="str">
        <f>VLOOKUP(B1586,'Customers (2)'!$A$1:$F$2501,5,0)</f>
        <v>C</v>
      </c>
      <c r="L1586" t="str">
        <f>VLOOKUP(B1586,'Customers (2)'!$A$1:$F$2501,6,0)</f>
        <v>Middle</v>
      </c>
      <c r="M1586" t="str">
        <f t="shared" si="99"/>
        <v>March</v>
      </c>
      <c r="N1586" t="str">
        <f t="shared" si="100"/>
        <v>Tuesday</v>
      </c>
      <c r="O1586" t="str">
        <f t="shared" si="101"/>
        <v>23:37:00</v>
      </c>
      <c r="P1586">
        <f t="shared" si="102"/>
        <v>23</v>
      </c>
      <c r="Q1586" t="str">
        <f>VLOOKUP(B1586,'Analysis 1.3'!$AA$1:$AF$1454,5,FALSE)</f>
        <v>One time</v>
      </c>
      <c r="R1586" t="str">
        <f>VLOOKUP(B1586,'Analysis 1.3'!$AA$1:$AF$1454,6,FALSE)</f>
        <v>Lost</v>
      </c>
      <c r="S1586">
        <f>VLOOKUP(B1586,'Analysis 1.3'!$AA$1:$AF$1454,4,FALSE)</f>
        <v>291.99791666666715</v>
      </c>
    </row>
    <row r="1587" spans="1:19" x14ac:dyDescent="0.3">
      <c r="A1587">
        <v>846209</v>
      </c>
      <c r="B1587">
        <v>1271</v>
      </c>
      <c r="C1587" s="1" t="s">
        <v>100</v>
      </c>
      <c r="D1587" s="3">
        <v>44977.040277777778</v>
      </c>
      <c r="E1587" t="s">
        <v>98</v>
      </c>
      <c r="F1587" t="s">
        <v>8</v>
      </c>
      <c r="G1587">
        <v>9945</v>
      </c>
      <c r="H1587" t="str">
        <f>VLOOKUP(B1587,'Customers (2)'!$A$1:$F$2501,2,0)</f>
        <v>France</v>
      </c>
      <c r="I1587" t="str">
        <f>VLOOKUP(B1587,'Customers (2)'!$A$1:$F$2501,3,0)</f>
        <v>F</v>
      </c>
      <c r="J1587">
        <f>VLOOKUP(B1587,'Customers (2)'!$A$1:$F$2501,4,0)</f>
        <v>43</v>
      </c>
      <c r="K1587" t="str">
        <f>VLOOKUP(B1587,'Customers (2)'!$A$1:$F$2501,5,0)</f>
        <v>C</v>
      </c>
      <c r="L1587" t="str">
        <f>VLOOKUP(B1587,'Customers (2)'!$A$1:$F$2501,6,0)</f>
        <v>Middle</v>
      </c>
      <c r="M1587" t="str">
        <f t="shared" si="99"/>
        <v>February</v>
      </c>
      <c r="N1587" t="str">
        <f t="shared" si="100"/>
        <v>Monday</v>
      </c>
      <c r="O1587" t="str">
        <f t="shared" si="101"/>
        <v>00:58:00</v>
      </c>
      <c r="P1587">
        <f t="shared" si="102"/>
        <v>0</v>
      </c>
      <c r="Q1587" t="str">
        <f>VLOOKUP(B1587,'Analysis 1.3'!$AA$1:$AF$1454,5,FALSE)</f>
        <v>Repeat</v>
      </c>
      <c r="R1587" t="str">
        <f>VLOOKUP(B1587,'Analysis 1.3'!$AA$1:$AF$1454,6,FALSE)</f>
        <v>Recent</v>
      </c>
      <c r="S1587">
        <f>VLOOKUP(B1587,'Analysis 1.3'!$AA$1:$AF$1454,4,FALSE)</f>
        <v>0</v>
      </c>
    </row>
    <row r="1588" spans="1:19" x14ac:dyDescent="0.3">
      <c r="A1588">
        <v>1446428</v>
      </c>
      <c r="B1588">
        <v>1271</v>
      </c>
      <c r="C1588" s="1" t="s">
        <v>100</v>
      </c>
      <c r="D1588" s="3">
        <v>45291.981944444444</v>
      </c>
      <c r="E1588" t="s">
        <v>96</v>
      </c>
      <c r="F1588" t="s">
        <v>52</v>
      </c>
      <c r="G1588">
        <v>4354</v>
      </c>
      <c r="H1588" t="str">
        <f>VLOOKUP(B1588,'Customers (2)'!$A$1:$F$2501,2,0)</f>
        <v>France</v>
      </c>
      <c r="I1588" t="str">
        <f>VLOOKUP(B1588,'Customers (2)'!$A$1:$F$2501,3,0)</f>
        <v>F</v>
      </c>
      <c r="J1588">
        <f>VLOOKUP(B1588,'Customers (2)'!$A$1:$F$2501,4,0)</f>
        <v>43</v>
      </c>
      <c r="K1588" t="str">
        <f>VLOOKUP(B1588,'Customers (2)'!$A$1:$F$2501,5,0)</f>
        <v>C</v>
      </c>
      <c r="L1588" t="str">
        <f>VLOOKUP(B1588,'Customers (2)'!$A$1:$F$2501,6,0)</f>
        <v>Middle</v>
      </c>
      <c r="M1588" t="str">
        <f t="shared" si="99"/>
        <v>December</v>
      </c>
      <c r="N1588" t="str">
        <f t="shared" si="100"/>
        <v>Sunday</v>
      </c>
      <c r="O1588" t="str">
        <f t="shared" si="101"/>
        <v>23:34:00</v>
      </c>
      <c r="P1588">
        <f t="shared" si="102"/>
        <v>23</v>
      </c>
      <c r="Q1588" t="str">
        <f>VLOOKUP(B1588,'Analysis 1.3'!$AA$1:$AF$1454,5,FALSE)</f>
        <v>Repeat</v>
      </c>
      <c r="R1588" t="str">
        <f>VLOOKUP(B1588,'Analysis 1.3'!$AA$1:$AF$1454,6,FALSE)</f>
        <v>Recent</v>
      </c>
      <c r="S1588">
        <f>VLOOKUP(B1588,'Analysis 1.3'!$AA$1:$AF$1454,4,FALSE)</f>
        <v>0</v>
      </c>
    </row>
    <row r="1589" spans="1:19" x14ac:dyDescent="0.3">
      <c r="A1589">
        <v>1564843</v>
      </c>
      <c r="B1589">
        <v>1271</v>
      </c>
      <c r="C1589" s="1" t="s">
        <v>100</v>
      </c>
      <c r="D1589" s="3">
        <v>44973.078472222223</v>
      </c>
      <c r="E1589" t="s">
        <v>96</v>
      </c>
      <c r="F1589" t="s">
        <v>90</v>
      </c>
      <c r="G1589">
        <v>2114</v>
      </c>
      <c r="H1589" t="str">
        <f>VLOOKUP(B1589,'Customers (2)'!$A$1:$F$2501,2,0)</f>
        <v>France</v>
      </c>
      <c r="I1589" t="str">
        <f>VLOOKUP(B1589,'Customers (2)'!$A$1:$F$2501,3,0)</f>
        <v>F</v>
      </c>
      <c r="J1589">
        <f>VLOOKUP(B1589,'Customers (2)'!$A$1:$F$2501,4,0)</f>
        <v>43</v>
      </c>
      <c r="K1589" t="str">
        <f>VLOOKUP(B1589,'Customers (2)'!$A$1:$F$2501,5,0)</f>
        <v>C</v>
      </c>
      <c r="L1589" t="str">
        <f>VLOOKUP(B1589,'Customers (2)'!$A$1:$F$2501,6,0)</f>
        <v>Middle</v>
      </c>
      <c r="M1589" t="str">
        <f t="shared" si="99"/>
        <v>February</v>
      </c>
      <c r="N1589" t="str">
        <f t="shared" si="100"/>
        <v>Thursday</v>
      </c>
      <c r="O1589" t="str">
        <f t="shared" si="101"/>
        <v>01:53:00</v>
      </c>
      <c r="P1589">
        <f t="shared" si="102"/>
        <v>1</v>
      </c>
      <c r="Q1589" t="str">
        <f>VLOOKUP(B1589,'Analysis 1.3'!$AA$1:$AF$1454,5,FALSE)</f>
        <v>Repeat</v>
      </c>
      <c r="R1589" t="str">
        <f>VLOOKUP(B1589,'Analysis 1.3'!$AA$1:$AF$1454,6,FALSE)</f>
        <v>Recent</v>
      </c>
      <c r="S1589">
        <f>VLOOKUP(B1589,'Analysis 1.3'!$AA$1:$AF$1454,4,FALSE)</f>
        <v>0</v>
      </c>
    </row>
    <row r="1590" spans="1:19" x14ac:dyDescent="0.3">
      <c r="A1590">
        <v>228177</v>
      </c>
      <c r="B1590">
        <v>1272</v>
      </c>
      <c r="C1590" s="1" t="s">
        <v>101</v>
      </c>
      <c r="D1590" s="2">
        <v>45054.036805555559</v>
      </c>
      <c r="E1590" t="s">
        <v>98</v>
      </c>
      <c r="F1590" t="s">
        <v>27</v>
      </c>
      <c r="G1590">
        <v>8567</v>
      </c>
      <c r="H1590" t="str">
        <f>VLOOKUP(B1590,'Customers (2)'!$A$1:$F$2501,2,0)</f>
        <v>Australia</v>
      </c>
      <c r="I1590" t="str">
        <f>VLOOKUP(B1590,'Customers (2)'!$A$1:$F$2501,3,0)</f>
        <v>F</v>
      </c>
      <c r="J1590">
        <f>VLOOKUP(B1590,'Customers (2)'!$A$1:$F$2501,4,0)</f>
        <v>39</v>
      </c>
      <c r="K1590" t="str">
        <f>VLOOKUP(B1590,'Customers (2)'!$A$1:$F$2501,5,0)</f>
        <v>C</v>
      </c>
      <c r="L1590" t="str">
        <f>VLOOKUP(B1590,'Customers (2)'!$A$1:$F$2501,6,0)</f>
        <v>Middle</v>
      </c>
      <c r="M1590" t="str">
        <f t="shared" si="99"/>
        <v>May</v>
      </c>
      <c r="N1590" t="str">
        <f t="shared" si="100"/>
        <v>Monday</v>
      </c>
      <c r="O1590" t="str">
        <f t="shared" si="101"/>
        <v>00:53:00</v>
      </c>
      <c r="P1590">
        <f t="shared" si="102"/>
        <v>0</v>
      </c>
      <c r="Q1590" t="str">
        <f>VLOOKUP(B1590,'Analysis 1.3'!$AA$1:$AF$1454,5,FALSE)</f>
        <v>One time</v>
      </c>
      <c r="R1590" t="str">
        <f>VLOOKUP(B1590,'Analysis 1.3'!$AA$1:$AF$1454,6,FALSE)</f>
        <v>Lost</v>
      </c>
      <c r="S1590">
        <f>VLOOKUP(B1590,'Analysis 1.3'!$AA$1:$AF$1454,4,FALSE)</f>
        <v>237.94513888888469</v>
      </c>
    </row>
    <row r="1591" spans="1:19" x14ac:dyDescent="0.3">
      <c r="A1591">
        <v>861120</v>
      </c>
      <c r="B1591">
        <v>1274</v>
      </c>
      <c r="C1591" s="1" t="s">
        <v>99</v>
      </c>
      <c r="D1591" s="3">
        <v>45100.018055555556</v>
      </c>
      <c r="E1591" t="s">
        <v>191</v>
      </c>
      <c r="F1591" t="s">
        <v>24</v>
      </c>
      <c r="G1591">
        <v>6826</v>
      </c>
      <c r="H1591" t="str">
        <f>VLOOKUP(B1591,'Customers (2)'!$A$1:$F$2501,2,0)</f>
        <v>USA</v>
      </c>
      <c r="I1591" t="str">
        <f>VLOOKUP(B1591,'Customers (2)'!$A$1:$F$2501,3,0)</f>
        <v>F</v>
      </c>
      <c r="J1591">
        <f>VLOOKUP(B1591,'Customers (2)'!$A$1:$F$2501,4,0)</f>
        <v>78</v>
      </c>
      <c r="K1591" t="str">
        <f>VLOOKUP(B1591,'Customers (2)'!$A$1:$F$2501,5,0)</f>
        <v>C</v>
      </c>
      <c r="L1591" t="str">
        <f>VLOOKUP(B1591,'Customers (2)'!$A$1:$F$2501,6,0)</f>
        <v>Senior</v>
      </c>
      <c r="M1591" t="str">
        <f t="shared" si="99"/>
        <v>June</v>
      </c>
      <c r="N1591" t="str">
        <f t="shared" si="100"/>
        <v>Friday</v>
      </c>
      <c r="O1591" t="str">
        <f t="shared" si="101"/>
        <v>00:26:00</v>
      </c>
      <c r="P1591">
        <f t="shared" si="102"/>
        <v>0</v>
      </c>
      <c r="Q1591" t="str">
        <f>VLOOKUP(B1591,'Analysis 1.3'!$AA$1:$AF$1454,5,FALSE)</f>
        <v>One time</v>
      </c>
      <c r="R1591" t="str">
        <f>VLOOKUP(B1591,'Analysis 1.3'!$AA$1:$AF$1454,6,FALSE)</f>
        <v>Lost</v>
      </c>
      <c r="S1591">
        <f>VLOOKUP(B1591,'Analysis 1.3'!$AA$1:$AF$1454,4,FALSE)</f>
        <v>191.9638888888876</v>
      </c>
    </row>
    <row r="1592" spans="1:19" x14ac:dyDescent="0.3">
      <c r="A1592">
        <v>1386601</v>
      </c>
      <c r="B1592">
        <v>1276</v>
      </c>
      <c r="C1592" s="1" t="s">
        <v>100</v>
      </c>
      <c r="D1592" s="3">
        <v>45026.027777777781</v>
      </c>
      <c r="E1592" t="s">
        <v>97</v>
      </c>
      <c r="F1592" t="s">
        <v>43</v>
      </c>
      <c r="G1592">
        <v>4677</v>
      </c>
      <c r="H1592" t="str">
        <f>VLOOKUP(B1592,'Customers (2)'!$A$1:$F$2501,2,0)</f>
        <v>France</v>
      </c>
      <c r="I1592" t="str">
        <f>VLOOKUP(B1592,'Customers (2)'!$A$1:$F$2501,3,0)</f>
        <v>M</v>
      </c>
      <c r="J1592">
        <f>VLOOKUP(B1592,'Customers (2)'!$A$1:$F$2501,4,0)</f>
        <v>88</v>
      </c>
      <c r="K1592" t="str">
        <f>VLOOKUP(B1592,'Customers (2)'!$A$1:$F$2501,5,0)</f>
        <v>C</v>
      </c>
      <c r="L1592" t="str">
        <f>VLOOKUP(B1592,'Customers (2)'!$A$1:$F$2501,6,0)</f>
        <v>Senior</v>
      </c>
      <c r="M1592" t="str">
        <f t="shared" si="99"/>
        <v>April</v>
      </c>
      <c r="N1592" t="str">
        <f t="shared" si="100"/>
        <v>Monday</v>
      </c>
      <c r="O1592" t="str">
        <f t="shared" si="101"/>
        <v>00:40:00</v>
      </c>
      <c r="P1592">
        <f t="shared" si="102"/>
        <v>0</v>
      </c>
      <c r="Q1592" t="str">
        <f>VLOOKUP(B1592,'Analysis 1.3'!$AA$1:$AF$1454,5,FALSE)</f>
        <v>Repeat</v>
      </c>
      <c r="R1592" t="str">
        <f>VLOOKUP(B1592,'Analysis 1.3'!$AA$1:$AF$1454,6,FALSE)</f>
        <v>Lost</v>
      </c>
      <c r="S1592">
        <f>VLOOKUP(B1592,'Analysis 1.3'!$AA$1:$AF$1454,4,FALSE)</f>
        <v>265.95416666666279</v>
      </c>
    </row>
    <row r="1593" spans="1:19" x14ac:dyDescent="0.3">
      <c r="A1593">
        <v>1452251</v>
      </c>
      <c r="B1593">
        <v>1276</v>
      </c>
      <c r="C1593" s="1" t="s">
        <v>100</v>
      </c>
      <c r="D1593" s="3">
        <v>45009.95416666667</v>
      </c>
      <c r="E1593" t="s">
        <v>96</v>
      </c>
      <c r="F1593" t="s">
        <v>5</v>
      </c>
      <c r="G1593">
        <v>9140</v>
      </c>
      <c r="H1593" t="str">
        <f>VLOOKUP(B1593,'Customers (2)'!$A$1:$F$2501,2,0)</f>
        <v>France</v>
      </c>
      <c r="I1593" t="str">
        <f>VLOOKUP(B1593,'Customers (2)'!$A$1:$F$2501,3,0)</f>
        <v>M</v>
      </c>
      <c r="J1593">
        <f>VLOOKUP(B1593,'Customers (2)'!$A$1:$F$2501,4,0)</f>
        <v>88</v>
      </c>
      <c r="K1593" t="str">
        <f>VLOOKUP(B1593,'Customers (2)'!$A$1:$F$2501,5,0)</f>
        <v>C</v>
      </c>
      <c r="L1593" t="str">
        <f>VLOOKUP(B1593,'Customers (2)'!$A$1:$F$2501,6,0)</f>
        <v>Senior</v>
      </c>
      <c r="M1593" t="str">
        <f t="shared" si="99"/>
        <v>March</v>
      </c>
      <c r="N1593" t="str">
        <f t="shared" si="100"/>
        <v>Friday</v>
      </c>
      <c r="O1593" t="str">
        <f t="shared" si="101"/>
        <v>22:54:00</v>
      </c>
      <c r="P1593">
        <f t="shared" si="102"/>
        <v>22</v>
      </c>
      <c r="Q1593" t="str">
        <f>VLOOKUP(B1593,'Analysis 1.3'!$AA$1:$AF$1454,5,FALSE)</f>
        <v>Repeat</v>
      </c>
      <c r="R1593" t="str">
        <f>VLOOKUP(B1593,'Analysis 1.3'!$AA$1:$AF$1454,6,FALSE)</f>
        <v>Lost</v>
      </c>
      <c r="S1593">
        <f>VLOOKUP(B1593,'Analysis 1.3'!$AA$1:$AF$1454,4,FALSE)</f>
        <v>265.95416666666279</v>
      </c>
    </row>
    <row r="1594" spans="1:19" x14ac:dyDescent="0.3">
      <c r="A1594">
        <v>748997</v>
      </c>
      <c r="B1594">
        <v>1277</v>
      </c>
      <c r="C1594" s="1" t="s">
        <v>110</v>
      </c>
      <c r="D1594" s="3">
        <v>45091.009027777778</v>
      </c>
      <c r="E1594" t="s">
        <v>96</v>
      </c>
      <c r="F1594" t="s">
        <v>95</v>
      </c>
      <c r="G1594">
        <v>9873</v>
      </c>
      <c r="H1594" t="str">
        <f>VLOOKUP(B1594,'Customers (2)'!$A$1:$F$2501,2,0)</f>
        <v>Switzerland</v>
      </c>
      <c r="I1594" t="str">
        <f>VLOOKUP(B1594,'Customers (2)'!$A$1:$F$2501,3,0)</f>
        <v>F</v>
      </c>
      <c r="J1594">
        <f>VLOOKUP(B1594,'Customers (2)'!$A$1:$F$2501,4,0)</f>
        <v>73</v>
      </c>
      <c r="K1594" t="str">
        <f>VLOOKUP(B1594,'Customers (2)'!$A$1:$F$2501,5,0)</f>
        <v>C</v>
      </c>
      <c r="L1594" t="str">
        <f>VLOOKUP(B1594,'Customers (2)'!$A$1:$F$2501,6,0)</f>
        <v>Senior</v>
      </c>
      <c r="M1594" t="str">
        <f t="shared" si="99"/>
        <v>June</v>
      </c>
      <c r="N1594" t="str">
        <f t="shared" si="100"/>
        <v>Wednesday</v>
      </c>
      <c r="O1594" t="str">
        <f t="shared" si="101"/>
        <v>00:13:00</v>
      </c>
      <c r="P1594">
        <f t="shared" si="102"/>
        <v>0</v>
      </c>
      <c r="Q1594" t="str">
        <f>VLOOKUP(B1594,'Analysis 1.3'!$AA$1:$AF$1454,5,FALSE)</f>
        <v>One time</v>
      </c>
      <c r="R1594" t="str">
        <f>VLOOKUP(B1594,'Analysis 1.3'!$AA$1:$AF$1454,6,FALSE)</f>
        <v>Lost</v>
      </c>
      <c r="S1594">
        <f>VLOOKUP(B1594,'Analysis 1.3'!$AA$1:$AF$1454,4,FALSE)</f>
        <v>200.9729166666657</v>
      </c>
    </row>
    <row r="1595" spans="1:19" x14ac:dyDescent="0.3">
      <c r="A1595">
        <v>623935</v>
      </c>
      <c r="B1595">
        <v>1278</v>
      </c>
      <c r="C1595" s="1" t="s">
        <v>99</v>
      </c>
      <c r="D1595" s="2">
        <v>45027.058333333334</v>
      </c>
      <c r="E1595" t="s">
        <v>96</v>
      </c>
      <c r="F1595" t="s">
        <v>41</v>
      </c>
      <c r="G1595">
        <v>7665</v>
      </c>
      <c r="H1595" t="str">
        <f>VLOOKUP(B1595,'Customers (2)'!$A$1:$F$2501,2,0)</f>
        <v>USA</v>
      </c>
      <c r="I1595" t="str">
        <f>VLOOKUP(B1595,'Customers (2)'!$A$1:$F$2501,3,0)</f>
        <v>F</v>
      </c>
      <c r="J1595">
        <f>VLOOKUP(B1595,'Customers (2)'!$A$1:$F$2501,4,0)</f>
        <v>69</v>
      </c>
      <c r="K1595" t="str">
        <f>VLOOKUP(B1595,'Customers (2)'!$A$1:$F$2501,5,0)</f>
        <v>C</v>
      </c>
      <c r="L1595" t="str">
        <f>VLOOKUP(B1595,'Customers (2)'!$A$1:$F$2501,6,0)</f>
        <v>Senior</v>
      </c>
      <c r="M1595" t="str">
        <f t="shared" si="99"/>
        <v>April</v>
      </c>
      <c r="N1595" t="str">
        <f t="shared" si="100"/>
        <v>Tuesday</v>
      </c>
      <c r="O1595" t="str">
        <f t="shared" si="101"/>
        <v>01:24:00</v>
      </c>
      <c r="P1595">
        <f t="shared" si="102"/>
        <v>1</v>
      </c>
      <c r="Q1595" t="str">
        <f>VLOOKUP(B1595,'Analysis 1.3'!$AA$1:$AF$1454,5,FALSE)</f>
        <v>Repeat</v>
      </c>
      <c r="R1595" t="str">
        <f>VLOOKUP(B1595,'Analysis 1.3'!$AA$1:$AF$1454,6,FALSE)</f>
        <v>Lost</v>
      </c>
      <c r="S1595">
        <f>VLOOKUP(B1595,'Analysis 1.3'!$AA$1:$AF$1454,4,FALSE)</f>
        <v>259.89861111110804</v>
      </c>
    </row>
    <row r="1596" spans="1:19" x14ac:dyDescent="0.3">
      <c r="A1596">
        <v>680722</v>
      </c>
      <c r="B1596">
        <v>1278</v>
      </c>
      <c r="C1596" s="1" t="s">
        <v>99</v>
      </c>
      <c r="D1596" s="3">
        <v>45032.083333333336</v>
      </c>
      <c r="E1596" t="s">
        <v>98</v>
      </c>
      <c r="F1596" t="s">
        <v>47</v>
      </c>
      <c r="G1596">
        <v>421</v>
      </c>
      <c r="H1596" t="str">
        <f>VLOOKUP(B1596,'Customers (2)'!$A$1:$F$2501,2,0)</f>
        <v>USA</v>
      </c>
      <c r="I1596" t="str">
        <f>VLOOKUP(B1596,'Customers (2)'!$A$1:$F$2501,3,0)</f>
        <v>F</v>
      </c>
      <c r="J1596">
        <f>VLOOKUP(B1596,'Customers (2)'!$A$1:$F$2501,4,0)</f>
        <v>69</v>
      </c>
      <c r="K1596" t="str">
        <f>VLOOKUP(B1596,'Customers (2)'!$A$1:$F$2501,5,0)</f>
        <v>C</v>
      </c>
      <c r="L1596" t="str">
        <f>VLOOKUP(B1596,'Customers (2)'!$A$1:$F$2501,6,0)</f>
        <v>Senior</v>
      </c>
      <c r="M1596" t="str">
        <f t="shared" si="99"/>
        <v>April</v>
      </c>
      <c r="N1596" t="str">
        <f t="shared" si="100"/>
        <v>Sunday</v>
      </c>
      <c r="O1596" t="str">
        <f t="shared" si="101"/>
        <v>02:00:00</v>
      </c>
      <c r="P1596">
        <f t="shared" si="102"/>
        <v>2</v>
      </c>
      <c r="Q1596" t="str">
        <f>VLOOKUP(B1596,'Analysis 1.3'!$AA$1:$AF$1454,5,FALSE)</f>
        <v>Repeat</v>
      </c>
      <c r="R1596" t="str">
        <f>VLOOKUP(B1596,'Analysis 1.3'!$AA$1:$AF$1454,6,FALSE)</f>
        <v>Lost</v>
      </c>
      <c r="S1596">
        <f>VLOOKUP(B1596,'Analysis 1.3'!$AA$1:$AF$1454,4,FALSE)</f>
        <v>259.89861111110804</v>
      </c>
    </row>
    <row r="1597" spans="1:19" x14ac:dyDescent="0.3">
      <c r="A1597">
        <v>471691</v>
      </c>
      <c r="B1597">
        <v>1279</v>
      </c>
      <c r="C1597" s="1" t="s">
        <v>99</v>
      </c>
      <c r="D1597" s="2">
        <v>45026.072916666664</v>
      </c>
      <c r="E1597" t="s">
        <v>98</v>
      </c>
      <c r="F1597" t="s">
        <v>69</v>
      </c>
      <c r="G1597">
        <v>1314</v>
      </c>
      <c r="H1597" t="str">
        <f>VLOOKUP(B1597,'Customers (2)'!$A$1:$F$2501,2,0)</f>
        <v>USA</v>
      </c>
      <c r="I1597" t="str">
        <f>VLOOKUP(B1597,'Customers (2)'!$A$1:$F$2501,3,0)</f>
        <v>F</v>
      </c>
      <c r="J1597">
        <f>VLOOKUP(B1597,'Customers (2)'!$A$1:$F$2501,4,0)</f>
        <v>52</v>
      </c>
      <c r="K1597" t="str">
        <f>VLOOKUP(B1597,'Customers (2)'!$A$1:$F$2501,5,0)</f>
        <v>C</v>
      </c>
      <c r="L1597" t="str">
        <f>VLOOKUP(B1597,'Customers (2)'!$A$1:$F$2501,6,0)</f>
        <v>Middle</v>
      </c>
      <c r="M1597" t="str">
        <f t="shared" si="99"/>
        <v>April</v>
      </c>
      <c r="N1597" t="str">
        <f t="shared" si="100"/>
        <v>Monday</v>
      </c>
      <c r="O1597" t="str">
        <f t="shared" si="101"/>
        <v>01:45:00</v>
      </c>
      <c r="P1597">
        <f t="shared" si="102"/>
        <v>1</v>
      </c>
      <c r="Q1597" t="str">
        <f>VLOOKUP(B1597,'Analysis 1.3'!$AA$1:$AF$1454,5,FALSE)</f>
        <v>One time</v>
      </c>
      <c r="R1597" t="str">
        <f>VLOOKUP(B1597,'Analysis 1.3'!$AA$1:$AF$1454,6,FALSE)</f>
        <v>Lost</v>
      </c>
      <c r="S1597">
        <f>VLOOKUP(B1597,'Analysis 1.3'!$AA$1:$AF$1454,4,FALSE)</f>
        <v>265.90902777777956</v>
      </c>
    </row>
    <row r="1598" spans="1:19" x14ac:dyDescent="0.3">
      <c r="A1598">
        <v>103462</v>
      </c>
      <c r="B1598">
        <v>1280</v>
      </c>
      <c r="C1598" s="1" t="s">
        <v>99</v>
      </c>
      <c r="D1598" s="2">
        <v>45212.024305555555</v>
      </c>
      <c r="E1598" t="s">
        <v>191</v>
      </c>
      <c r="F1598" t="s">
        <v>8</v>
      </c>
      <c r="G1598">
        <v>9693</v>
      </c>
      <c r="H1598" t="str">
        <f>VLOOKUP(B1598,'Customers (2)'!$A$1:$F$2501,2,0)</f>
        <v>USA</v>
      </c>
      <c r="I1598" t="str">
        <f>VLOOKUP(B1598,'Customers (2)'!$A$1:$F$2501,3,0)</f>
        <v>M</v>
      </c>
      <c r="J1598">
        <f>VLOOKUP(B1598,'Customers (2)'!$A$1:$F$2501,4,0)</f>
        <v>69</v>
      </c>
      <c r="K1598" t="str">
        <f>VLOOKUP(B1598,'Customers (2)'!$A$1:$F$2501,5,0)</f>
        <v>C</v>
      </c>
      <c r="L1598" t="str">
        <f>VLOOKUP(B1598,'Customers (2)'!$A$1:$F$2501,6,0)</f>
        <v>Senior</v>
      </c>
      <c r="M1598" t="str">
        <f t="shared" si="99"/>
        <v>October</v>
      </c>
      <c r="N1598" t="str">
        <f t="shared" si="100"/>
        <v>Friday</v>
      </c>
      <c r="O1598" t="str">
        <f t="shared" si="101"/>
        <v>00:35:00</v>
      </c>
      <c r="P1598">
        <f t="shared" si="102"/>
        <v>0</v>
      </c>
      <c r="Q1598" t="str">
        <f>VLOOKUP(B1598,'Analysis 1.3'!$AA$1:$AF$1454,5,FALSE)</f>
        <v>One time</v>
      </c>
      <c r="R1598" t="str">
        <f>VLOOKUP(B1598,'Analysis 1.3'!$AA$1:$AF$1454,6,FALSE)</f>
        <v>Recent</v>
      </c>
      <c r="S1598">
        <f>VLOOKUP(B1598,'Analysis 1.3'!$AA$1:$AF$1454,4,FALSE)</f>
        <v>79.957638888889051</v>
      </c>
    </row>
    <row r="1599" spans="1:19" x14ac:dyDescent="0.3">
      <c r="A1599">
        <v>264917</v>
      </c>
      <c r="B1599">
        <v>1281</v>
      </c>
      <c r="C1599" s="1" t="s">
        <v>105</v>
      </c>
      <c r="D1599" s="2">
        <v>45130.010416666664</v>
      </c>
      <c r="E1599" t="s">
        <v>98</v>
      </c>
      <c r="F1599" t="s">
        <v>78</v>
      </c>
      <c r="G1599">
        <v>1214</v>
      </c>
      <c r="H1599" t="str">
        <f>VLOOKUP(B1599,'Customers (2)'!$A$1:$F$2501,2,0)</f>
        <v>Spain</v>
      </c>
      <c r="I1599" t="str">
        <f>VLOOKUP(B1599,'Customers (2)'!$A$1:$F$2501,3,0)</f>
        <v>F</v>
      </c>
      <c r="J1599">
        <f>VLOOKUP(B1599,'Customers (2)'!$A$1:$F$2501,4,0)</f>
        <v>61</v>
      </c>
      <c r="K1599" t="str">
        <f>VLOOKUP(B1599,'Customers (2)'!$A$1:$F$2501,5,0)</f>
        <v>C</v>
      </c>
      <c r="L1599" t="str">
        <f>VLOOKUP(B1599,'Customers (2)'!$A$1:$F$2501,6,0)</f>
        <v>Senior</v>
      </c>
      <c r="M1599" t="str">
        <f t="shared" si="99"/>
        <v>July</v>
      </c>
      <c r="N1599" t="str">
        <f t="shared" si="100"/>
        <v>Sunday</v>
      </c>
      <c r="O1599" t="str">
        <f t="shared" si="101"/>
        <v>00:15:00</v>
      </c>
      <c r="P1599">
        <f t="shared" si="102"/>
        <v>0</v>
      </c>
      <c r="Q1599" t="str">
        <f>VLOOKUP(B1599,'Analysis 1.3'!$AA$1:$AF$1454,5,FALSE)</f>
        <v>One time</v>
      </c>
      <c r="R1599" t="str">
        <f>VLOOKUP(B1599,'Analysis 1.3'!$AA$1:$AF$1454,6,FALSE)</f>
        <v>Passive</v>
      </c>
      <c r="S1599">
        <f>VLOOKUP(B1599,'Analysis 1.3'!$AA$1:$AF$1454,4,FALSE)</f>
        <v>161.97152777777956</v>
      </c>
    </row>
    <row r="1600" spans="1:19" x14ac:dyDescent="0.3">
      <c r="A1600">
        <v>52659</v>
      </c>
      <c r="B1600">
        <v>1282</v>
      </c>
      <c r="C1600" s="1" t="s">
        <v>100</v>
      </c>
      <c r="D1600" s="2">
        <v>45084.038194444445</v>
      </c>
      <c r="E1600" t="s">
        <v>191</v>
      </c>
      <c r="F1600" t="s">
        <v>27</v>
      </c>
      <c r="G1600">
        <v>3865</v>
      </c>
      <c r="H1600" t="str">
        <f>VLOOKUP(B1600,'Customers (2)'!$A$1:$F$2501,2,0)</f>
        <v>France</v>
      </c>
      <c r="I1600" t="str">
        <f>VLOOKUP(B1600,'Customers (2)'!$A$1:$F$2501,3,0)</f>
        <v>M</v>
      </c>
      <c r="J1600">
        <f>VLOOKUP(B1600,'Customers (2)'!$A$1:$F$2501,4,0)</f>
        <v>35</v>
      </c>
      <c r="K1600" t="str">
        <f>VLOOKUP(B1600,'Customers (2)'!$A$1:$F$2501,5,0)</f>
        <v>C</v>
      </c>
      <c r="L1600" t="str">
        <f>VLOOKUP(B1600,'Customers (2)'!$A$1:$F$2501,6,0)</f>
        <v>Middle</v>
      </c>
      <c r="M1600" t="str">
        <f t="shared" si="99"/>
        <v>June</v>
      </c>
      <c r="N1600" t="str">
        <f t="shared" si="100"/>
        <v>Wednesday</v>
      </c>
      <c r="O1600" t="str">
        <f t="shared" si="101"/>
        <v>00:55:00</v>
      </c>
      <c r="P1600">
        <f t="shared" si="102"/>
        <v>0</v>
      </c>
      <c r="Q1600" t="str">
        <f>VLOOKUP(B1600,'Analysis 1.3'!$AA$1:$AF$1454,5,FALSE)</f>
        <v>Repeat</v>
      </c>
      <c r="R1600" t="str">
        <f>VLOOKUP(B1600,'Analysis 1.3'!$AA$1:$AF$1454,6,FALSE)</f>
        <v>Lost</v>
      </c>
      <c r="S1600">
        <f>VLOOKUP(B1600,'Analysis 1.3'!$AA$1:$AF$1454,4,FALSE)</f>
        <v>183.02916666666715</v>
      </c>
    </row>
    <row r="1601" spans="1:19" x14ac:dyDescent="0.3">
      <c r="A1601">
        <v>1350840</v>
      </c>
      <c r="B1601">
        <v>1282</v>
      </c>
      <c r="C1601" s="1" t="s">
        <v>100</v>
      </c>
      <c r="D1601" s="3">
        <v>45108.952777777777</v>
      </c>
      <c r="E1601" t="s">
        <v>98</v>
      </c>
      <c r="F1601" t="s">
        <v>48</v>
      </c>
      <c r="G1601">
        <v>6519</v>
      </c>
      <c r="H1601" t="str">
        <f>VLOOKUP(B1601,'Customers (2)'!$A$1:$F$2501,2,0)</f>
        <v>France</v>
      </c>
      <c r="I1601" t="str">
        <f>VLOOKUP(B1601,'Customers (2)'!$A$1:$F$2501,3,0)</f>
        <v>M</v>
      </c>
      <c r="J1601">
        <f>VLOOKUP(B1601,'Customers (2)'!$A$1:$F$2501,4,0)</f>
        <v>35</v>
      </c>
      <c r="K1601" t="str">
        <f>VLOOKUP(B1601,'Customers (2)'!$A$1:$F$2501,5,0)</f>
        <v>C</v>
      </c>
      <c r="L1601" t="str">
        <f>VLOOKUP(B1601,'Customers (2)'!$A$1:$F$2501,6,0)</f>
        <v>Middle</v>
      </c>
      <c r="M1601" t="str">
        <f t="shared" si="99"/>
        <v>July</v>
      </c>
      <c r="N1601" t="str">
        <f t="shared" si="100"/>
        <v>Saturday</v>
      </c>
      <c r="O1601" t="str">
        <f t="shared" si="101"/>
        <v>22:52:00</v>
      </c>
      <c r="P1601">
        <f t="shared" si="102"/>
        <v>22</v>
      </c>
      <c r="Q1601" t="str">
        <f>VLOOKUP(B1601,'Analysis 1.3'!$AA$1:$AF$1454,5,FALSE)</f>
        <v>Repeat</v>
      </c>
      <c r="R1601" t="str">
        <f>VLOOKUP(B1601,'Analysis 1.3'!$AA$1:$AF$1454,6,FALSE)</f>
        <v>Lost</v>
      </c>
      <c r="S1601">
        <f>VLOOKUP(B1601,'Analysis 1.3'!$AA$1:$AF$1454,4,FALSE)</f>
        <v>183.02916666666715</v>
      </c>
    </row>
    <row r="1602" spans="1:19" x14ac:dyDescent="0.3">
      <c r="A1602">
        <v>577243</v>
      </c>
      <c r="B1602">
        <v>1283</v>
      </c>
      <c r="C1602" s="1" t="s">
        <v>99</v>
      </c>
      <c r="D1602" s="2">
        <v>44957.058333333334</v>
      </c>
      <c r="E1602" t="s">
        <v>96</v>
      </c>
      <c r="F1602" t="s">
        <v>49</v>
      </c>
      <c r="G1602">
        <v>4138</v>
      </c>
      <c r="H1602" t="str">
        <f>VLOOKUP(B1602,'Customers (2)'!$A$1:$F$2501,2,0)</f>
        <v>USA</v>
      </c>
      <c r="I1602" t="str">
        <f>VLOOKUP(B1602,'Customers (2)'!$A$1:$F$2501,3,0)</f>
        <v>M</v>
      </c>
      <c r="J1602">
        <f>VLOOKUP(B1602,'Customers (2)'!$A$1:$F$2501,4,0)</f>
        <v>30</v>
      </c>
      <c r="K1602" t="str">
        <f>VLOOKUP(B1602,'Customers (2)'!$A$1:$F$2501,5,0)</f>
        <v>C</v>
      </c>
      <c r="L1602" t="str">
        <f>VLOOKUP(B1602,'Customers (2)'!$A$1:$F$2501,6,0)</f>
        <v>Young</v>
      </c>
      <c r="M1602" t="str">
        <f t="shared" si="99"/>
        <v>January</v>
      </c>
      <c r="N1602" t="str">
        <f t="shared" si="100"/>
        <v>Tuesday</v>
      </c>
      <c r="O1602" t="str">
        <f t="shared" si="101"/>
        <v>01:24:00</v>
      </c>
      <c r="P1602">
        <f t="shared" si="102"/>
        <v>1</v>
      </c>
      <c r="Q1602" t="str">
        <f>VLOOKUP(B1602,'Analysis 1.3'!$AA$1:$AF$1454,5,FALSE)</f>
        <v>One time</v>
      </c>
      <c r="R1602" t="str">
        <f>VLOOKUP(B1602,'Analysis 1.3'!$AA$1:$AF$1454,6,FALSE)</f>
        <v>Lost</v>
      </c>
      <c r="S1602">
        <f>VLOOKUP(B1602,'Analysis 1.3'!$AA$1:$AF$1454,4,FALSE)</f>
        <v>334.92361111110949</v>
      </c>
    </row>
    <row r="1603" spans="1:19" x14ac:dyDescent="0.3">
      <c r="A1603">
        <v>267881</v>
      </c>
      <c r="B1603">
        <v>1284</v>
      </c>
      <c r="C1603" s="1" t="s">
        <v>105</v>
      </c>
      <c r="D1603" s="2">
        <v>45222.011805555558</v>
      </c>
      <c r="E1603" t="s">
        <v>191</v>
      </c>
      <c r="F1603" t="s">
        <v>64</v>
      </c>
      <c r="G1603">
        <v>395</v>
      </c>
      <c r="H1603" t="str">
        <f>VLOOKUP(B1603,'Customers (2)'!$A$1:$F$2501,2,0)</f>
        <v>Spain</v>
      </c>
      <c r="I1603" t="str">
        <f>VLOOKUP(B1603,'Customers (2)'!$A$1:$F$2501,3,0)</f>
        <v>M</v>
      </c>
      <c r="J1603">
        <f>VLOOKUP(B1603,'Customers (2)'!$A$1:$F$2501,4,0)</f>
        <v>73</v>
      </c>
      <c r="K1603" t="str">
        <f>VLOOKUP(B1603,'Customers (2)'!$A$1:$F$2501,5,0)</f>
        <v>C</v>
      </c>
      <c r="L1603" t="str">
        <f>VLOOKUP(B1603,'Customers (2)'!$A$1:$F$2501,6,0)</f>
        <v>Senior</v>
      </c>
      <c r="M1603" t="str">
        <f t="shared" ref="M1603:M1666" si="103">TEXT(D1603,"MMMM")</f>
        <v>October</v>
      </c>
      <c r="N1603" t="str">
        <f t="shared" ref="N1603:N1666" si="104">TEXT(D1603,"dddd")</f>
        <v>Monday</v>
      </c>
      <c r="O1603" t="str">
        <f t="shared" ref="O1603:O1666" si="105">TEXT(D1603,"HH:mm:ss")</f>
        <v>00:17:00</v>
      </c>
      <c r="P1603">
        <f t="shared" ref="P1603:P1666" si="106">HOUR(D1603)</f>
        <v>0</v>
      </c>
      <c r="Q1603" t="str">
        <f>VLOOKUP(B1603,'Analysis 1.3'!$AA$1:$AF$1454,5,FALSE)</f>
        <v>One time</v>
      </c>
      <c r="R1603" t="str">
        <f>VLOOKUP(B1603,'Analysis 1.3'!$AA$1:$AF$1454,6,FALSE)</f>
        <v>Recent</v>
      </c>
      <c r="S1603">
        <f>VLOOKUP(B1603,'Analysis 1.3'!$AA$1:$AF$1454,4,FALSE)</f>
        <v>69.97013888888614</v>
      </c>
    </row>
    <row r="1604" spans="1:19" x14ac:dyDescent="0.3">
      <c r="A1604">
        <v>325939</v>
      </c>
      <c r="B1604">
        <v>1285</v>
      </c>
      <c r="C1604" s="1" t="s">
        <v>105</v>
      </c>
      <c r="D1604" s="2">
        <v>45284.953472222223</v>
      </c>
      <c r="E1604" t="s">
        <v>191</v>
      </c>
      <c r="F1604" t="s">
        <v>73</v>
      </c>
      <c r="G1604">
        <v>4569</v>
      </c>
      <c r="H1604" t="str">
        <f>VLOOKUP(B1604,'Customers (2)'!$A$1:$F$2501,2,0)</f>
        <v>Spain</v>
      </c>
      <c r="I1604" t="str">
        <f>VLOOKUP(B1604,'Customers (2)'!$A$1:$F$2501,3,0)</f>
        <v>F</v>
      </c>
      <c r="J1604">
        <f>VLOOKUP(B1604,'Customers (2)'!$A$1:$F$2501,4,0)</f>
        <v>56</v>
      </c>
      <c r="K1604" t="str">
        <f>VLOOKUP(B1604,'Customers (2)'!$A$1:$F$2501,5,0)</f>
        <v>C</v>
      </c>
      <c r="L1604" t="str">
        <f>VLOOKUP(B1604,'Customers (2)'!$A$1:$F$2501,6,0)</f>
        <v>Middle</v>
      </c>
      <c r="M1604" t="str">
        <f t="shared" si="103"/>
        <v>December</v>
      </c>
      <c r="N1604" t="str">
        <f t="shared" si="104"/>
        <v>Sunday</v>
      </c>
      <c r="O1604" t="str">
        <f t="shared" si="105"/>
        <v>22:53:00</v>
      </c>
      <c r="P1604">
        <f t="shared" si="106"/>
        <v>22</v>
      </c>
      <c r="Q1604" t="str">
        <f>VLOOKUP(B1604,'Analysis 1.3'!$AA$1:$AF$1454,5,FALSE)</f>
        <v>Repeat</v>
      </c>
      <c r="R1604" t="str">
        <f>VLOOKUP(B1604,'Analysis 1.3'!$AA$1:$AF$1454,6,FALSE)</f>
        <v>Recent</v>
      </c>
      <c r="S1604">
        <f>VLOOKUP(B1604,'Analysis 1.3'!$AA$1:$AF$1454,4,FALSE)</f>
        <v>7.0284722222204437</v>
      </c>
    </row>
    <row r="1605" spans="1:19" x14ac:dyDescent="0.3">
      <c r="A1605">
        <v>1470933</v>
      </c>
      <c r="B1605">
        <v>1285</v>
      </c>
      <c r="C1605" s="1" t="s">
        <v>105</v>
      </c>
      <c r="D1605" s="3">
        <v>45140.038194444445</v>
      </c>
      <c r="E1605" t="s">
        <v>96</v>
      </c>
      <c r="F1605" t="s">
        <v>29</v>
      </c>
      <c r="G1605">
        <v>5249</v>
      </c>
      <c r="H1605" t="str">
        <f>VLOOKUP(B1605,'Customers (2)'!$A$1:$F$2501,2,0)</f>
        <v>Spain</v>
      </c>
      <c r="I1605" t="str">
        <f>VLOOKUP(B1605,'Customers (2)'!$A$1:$F$2501,3,0)</f>
        <v>F</v>
      </c>
      <c r="J1605">
        <f>VLOOKUP(B1605,'Customers (2)'!$A$1:$F$2501,4,0)</f>
        <v>56</v>
      </c>
      <c r="K1605" t="str">
        <f>VLOOKUP(B1605,'Customers (2)'!$A$1:$F$2501,5,0)</f>
        <v>C</v>
      </c>
      <c r="L1605" t="str">
        <f>VLOOKUP(B1605,'Customers (2)'!$A$1:$F$2501,6,0)</f>
        <v>Middle</v>
      </c>
      <c r="M1605" t="str">
        <f t="shared" si="103"/>
        <v>August</v>
      </c>
      <c r="N1605" t="str">
        <f t="shared" si="104"/>
        <v>Wednesday</v>
      </c>
      <c r="O1605" t="str">
        <f t="shared" si="105"/>
        <v>00:55:00</v>
      </c>
      <c r="P1605">
        <f t="shared" si="106"/>
        <v>0</v>
      </c>
      <c r="Q1605" t="str">
        <f>VLOOKUP(B1605,'Analysis 1.3'!$AA$1:$AF$1454,5,FALSE)</f>
        <v>Repeat</v>
      </c>
      <c r="R1605" t="str">
        <f>VLOOKUP(B1605,'Analysis 1.3'!$AA$1:$AF$1454,6,FALSE)</f>
        <v>Recent</v>
      </c>
      <c r="S1605">
        <f>VLOOKUP(B1605,'Analysis 1.3'!$AA$1:$AF$1454,4,FALSE)</f>
        <v>7.0284722222204437</v>
      </c>
    </row>
    <row r="1606" spans="1:19" x14ac:dyDescent="0.3">
      <c r="A1606">
        <v>926690</v>
      </c>
      <c r="B1606">
        <v>1286</v>
      </c>
      <c r="C1606" s="1" t="s">
        <v>99</v>
      </c>
      <c r="D1606" s="3">
        <v>45058.00277777778</v>
      </c>
      <c r="E1606" t="s">
        <v>98</v>
      </c>
      <c r="F1606" t="s">
        <v>27</v>
      </c>
      <c r="G1606">
        <v>197</v>
      </c>
      <c r="H1606" t="str">
        <f>VLOOKUP(B1606,'Customers (2)'!$A$1:$F$2501,2,0)</f>
        <v>USA</v>
      </c>
      <c r="I1606" t="str">
        <f>VLOOKUP(B1606,'Customers (2)'!$A$1:$F$2501,3,0)</f>
        <v>M</v>
      </c>
      <c r="J1606">
        <f>VLOOKUP(B1606,'Customers (2)'!$A$1:$F$2501,4,0)</f>
        <v>61</v>
      </c>
      <c r="K1606" t="str">
        <f>VLOOKUP(B1606,'Customers (2)'!$A$1:$F$2501,5,0)</f>
        <v>C</v>
      </c>
      <c r="L1606" t="str">
        <f>VLOOKUP(B1606,'Customers (2)'!$A$1:$F$2501,6,0)</f>
        <v>Senior</v>
      </c>
      <c r="M1606" t="str">
        <f t="shared" si="103"/>
        <v>May</v>
      </c>
      <c r="N1606" t="str">
        <f t="shared" si="104"/>
        <v>Friday</v>
      </c>
      <c r="O1606" t="str">
        <f t="shared" si="105"/>
        <v>00:04:00</v>
      </c>
      <c r="P1606">
        <f t="shared" si="106"/>
        <v>0</v>
      </c>
      <c r="Q1606" t="str">
        <f>VLOOKUP(B1606,'Analysis 1.3'!$AA$1:$AF$1454,5,FALSE)</f>
        <v>One time</v>
      </c>
      <c r="R1606" t="str">
        <f>VLOOKUP(B1606,'Analysis 1.3'!$AA$1:$AF$1454,6,FALSE)</f>
        <v>Lost</v>
      </c>
      <c r="S1606">
        <f>VLOOKUP(B1606,'Analysis 1.3'!$AA$1:$AF$1454,4,FALSE)</f>
        <v>233.97916666666424</v>
      </c>
    </row>
    <row r="1607" spans="1:19" x14ac:dyDescent="0.3">
      <c r="A1607">
        <v>472645</v>
      </c>
      <c r="B1607">
        <v>1290</v>
      </c>
      <c r="C1607" s="1" t="s">
        <v>99</v>
      </c>
      <c r="D1607" s="2">
        <v>45243.058333333334</v>
      </c>
      <c r="E1607" t="s">
        <v>96</v>
      </c>
      <c r="F1607" t="s">
        <v>4</v>
      </c>
      <c r="G1607">
        <v>3018</v>
      </c>
      <c r="H1607" t="str">
        <f>VLOOKUP(B1607,'Customers (2)'!$A$1:$F$2501,2,0)</f>
        <v>USA</v>
      </c>
      <c r="I1607" t="str">
        <f>VLOOKUP(B1607,'Customers (2)'!$A$1:$F$2501,3,0)</f>
        <v>M</v>
      </c>
      <c r="J1607">
        <f>VLOOKUP(B1607,'Customers (2)'!$A$1:$F$2501,4,0)</f>
        <v>31</v>
      </c>
      <c r="K1607" t="str">
        <f>VLOOKUP(B1607,'Customers (2)'!$A$1:$F$2501,5,0)</f>
        <v>C</v>
      </c>
      <c r="L1607" t="str">
        <f>VLOOKUP(B1607,'Customers (2)'!$A$1:$F$2501,6,0)</f>
        <v>Young</v>
      </c>
      <c r="M1607" t="str">
        <f t="shared" si="103"/>
        <v>November</v>
      </c>
      <c r="N1607" t="str">
        <f t="shared" si="104"/>
        <v>Monday</v>
      </c>
      <c r="O1607" t="str">
        <f t="shared" si="105"/>
        <v>01:24:00</v>
      </c>
      <c r="P1607">
        <f t="shared" si="106"/>
        <v>1</v>
      </c>
      <c r="Q1607" t="str">
        <f>VLOOKUP(B1607,'Analysis 1.3'!$AA$1:$AF$1454,5,FALSE)</f>
        <v>Repeat</v>
      </c>
      <c r="R1607" t="str">
        <f>VLOOKUP(B1607,'Analysis 1.3'!$AA$1:$AF$1454,6,FALSE)</f>
        <v>Recent</v>
      </c>
      <c r="S1607">
        <f>VLOOKUP(B1607,'Analysis 1.3'!$AA$1:$AF$1454,4,FALSE)</f>
        <v>29.955555555556202</v>
      </c>
    </row>
    <row r="1608" spans="1:19" x14ac:dyDescent="0.3">
      <c r="A1608">
        <v>624499</v>
      </c>
      <c r="B1608">
        <v>1290</v>
      </c>
      <c r="C1608" s="1" t="s">
        <v>99</v>
      </c>
      <c r="D1608" s="2">
        <v>44932.027777777781</v>
      </c>
      <c r="E1608" t="s">
        <v>96</v>
      </c>
      <c r="F1608" t="s">
        <v>55</v>
      </c>
      <c r="G1608">
        <v>4403</v>
      </c>
      <c r="H1608" t="str">
        <f>VLOOKUP(B1608,'Customers (2)'!$A$1:$F$2501,2,0)</f>
        <v>USA</v>
      </c>
      <c r="I1608" t="str">
        <f>VLOOKUP(B1608,'Customers (2)'!$A$1:$F$2501,3,0)</f>
        <v>M</v>
      </c>
      <c r="J1608">
        <f>VLOOKUP(B1608,'Customers (2)'!$A$1:$F$2501,4,0)</f>
        <v>31</v>
      </c>
      <c r="K1608" t="str">
        <f>VLOOKUP(B1608,'Customers (2)'!$A$1:$F$2501,5,0)</f>
        <v>C</v>
      </c>
      <c r="L1608" t="str">
        <f>VLOOKUP(B1608,'Customers (2)'!$A$1:$F$2501,6,0)</f>
        <v>Young</v>
      </c>
      <c r="M1608" t="str">
        <f t="shared" si="103"/>
        <v>January</v>
      </c>
      <c r="N1608" t="str">
        <f t="shared" si="104"/>
        <v>Friday</v>
      </c>
      <c r="O1608" t="str">
        <f t="shared" si="105"/>
        <v>00:40:00</v>
      </c>
      <c r="P1608">
        <f t="shared" si="106"/>
        <v>0</v>
      </c>
      <c r="Q1608" t="str">
        <f>VLOOKUP(B1608,'Analysis 1.3'!$AA$1:$AF$1454,5,FALSE)</f>
        <v>Repeat</v>
      </c>
      <c r="R1608" t="str">
        <f>VLOOKUP(B1608,'Analysis 1.3'!$AA$1:$AF$1454,6,FALSE)</f>
        <v>Recent</v>
      </c>
      <c r="S1608">
        <f>VLOOKUP(B1608,'Analysis 1.3'!$AA$1:$AF$1454,4,FALSE)</f>
        <v>29.955555555556202</v>
      </c>
    </row>
    <row r="1609" spans="1:19" x14ac:dyDescent="0.3">
      <c r="A1609">
        <v>726616</v>
      </c>
      <c r="B1609">
        <v>1290</v>
      </c>
      <c r="C1609" s="1" t="s">
        <v>99</v>
      </c>
      <c r="D1609" s="3">
        <v>45144.984722222223</v>
      </c>
      <c r="E1609" t="s">
        <v>191</v>
      </c>
      <c r="F1609" t="s">
        <v>13</v>
      </c>
      <c r="G1609">
        <v>6697</v>
      </c>
      <c r="H1609" t="str">
        <f>VLOOKUP(B1609,'Customers (2)'!$A$1:$F$2501,2,0)</f>
        <v>USA</v>
      </c>
      <c r="I1609" t="str">
        <f>VLOOKUP(B1609,'Customers (2)'!$A$1:$F$2501,3,0)</f>
        <v>M</v>
      </c>
      <c r="J1609">
        <f>VLOOKUP(B1609,'Customers (2)'!$A$1:$F$2501,4,0)</f>
        <v>31</v>
      </c>
      <c r="K1609" t="str">
        <f>VLOOKUP(B1609,'Customers (2)'!$A$1:$F$2501,5,0)</f>
        <v>C</v>
      </c>
      <c r="L1609" t="str">
        <f>VLOOKUP(B1609,'Customers (2)'!$A$1:$F$2501,6,0)</f>
        <v>Young</v>
      </c>
      <c r="M1609" t="str">
        <f t="shared" si="103"/>
        <v>August</v>
      </c>
      <c r="N1609" t="str">
        <f t="shared" si="104"/>
        <v>Sunday</v>
      </c>
      <c r="O1609" t="str">
        <f t="shared" si="105"/>
        <v>23:38:00</v>
      </c>
      <c r="P1609">
        <f t="shared" si="106"/>
        <v>23</v>
      </c>
      <c r="Q1609" t="str">
        <f>VLOOKUP(B1609,'Analysis 1.3'!$AA$1:$AF$1454,5,FALSE)</f>
        <v>Repeat</v>
      </c>
      <c r="R1609" t="str">
        <f>VLOOKUP(B1609,'Analysis 1.3'!$AA$1:$AF$1454,6,FALSE)</f>
        <v>Recent</v>
      </c>
      <c r="S1609">
        <f>VLOOKUP(B1609,'Analysis 1.3'!$AA$1:$AF$1454,4,FALSE)</f>
        <v>29.955555555556202</v>
      </c>
    </row>
    <row r="1610" spans="1:19" x14ac:dyDescent="0.3">
      <c r="A1610">
        <v>1587760</v>
      </c>
      <c r="B1610">
        <v>1290</v>
      </c>
      <c r="C1610" s="1" t="s">
        <v>99</v>
      </c>
      <c r="D1610" s="3">
        <v>45262.026388888888</v>
      </c>
      <c r="E1610" t="s">
        <v>97</v>
      </c>
      <c r="F1610" t="s">
        <v>54</v>
      </c>
      <c r="G1610">
        <v>9238</v>
      </c>
      <c r="H1610" t="str">
        <f>VLOOKUP(B1610,'Customers (2)'!$A$1:$F$2501,2,0)</f>
        <v>USA</v>
      </c>
      <c r="I1610" t="str">
        <f>VLOOKUP(B1610,'Customers (2)'!$A$1:$F$2501,3,0)</f>
        <v>M</v>
      </c>
      <c r="J1610">
        <f>VLOOKUP(B1610,'Customers (2)'!$A$1:$F$2501,4,0)</f>
        <v>31</v>
      </c>
      <c r="K1610" t="str">
        <f>VLOOKUP(B1610,'Customers (2)'!$A$1:$F$2501,5,0)</f>
        <v>C</v>
      </c>
      <c r="L1610" t="str">
        <f>VLOOKUP(B1610,'Customers (2)'!$A$1:$F$2501,6,0)</f>
        <v>Young</v>
      </c>
      <c r="M1610" t="str">
        <f t="shared" si="103"/>
        <v>December</v>
      </c>
      <c r="N1610" t="str">
        <f t="shared" si="104"/>
        <v>Saturday</v>
      </c>
      <c r="O1610" t="str">
        <f t="shared" si="105"/>
        <v>00:38:00</v>
      </c>
      <c r="P1610">
        <f t="shared" si="106"/>
        <v>0</v>
      </c>
      <c r="Q1610" t="str">
        <f>VLOOKUP(B1610,'Analysis 1.3'!$AA$1:$AF$1454,5,FALSE)</f>
        <v>Repeat</v>
      </c>
      <c r="R1610" t="str">
        <f>VLOOKUP(B1610,'Analysis 1.3'!$AA$1:$AF$1454,6,FALSE)</f>
        <v>Recent</v>
      </c>
      <c r="S1610">
        <f>VLOOKUP(B1610,'Analysis 1.3'!$AA$1:$AF$1454,4,FALSE)</f>
        <v>29.955555555556202</v>
      </c>
    </row>
    <row r="1611" spans="1:19" x14ac:dyDescent="0.3">
      <c r="A1611">
        <v>75315</v>
      </c>
      <c r="B1611">
        <v>1291</v>
      </c>
      <c r="C1611" s="1" t="s">
        <v>99</v>
      </c>
      <c r="D1611" s="2">
        <v>45138.032638888886</v>
      </c>
      <c r="E1611" t="s">
        <v>98</v>
      </c>
      <c r="F1611" t="s">
        <v>58</v>
      </c>
      <c r="G1611">
        <v>7931</v>
      </c>
      <c r="H1611" t="str">
        <f>VLOOKUP(B1611,'Customers (2)'!$A$1:$F$2501,2,0)</f>
        <v>USA</v>
      </c>
      <c r="I1611" t="str">
        <f>VLOOKUP(B1611,'Customers (2)'!$A$1:$F$2501,3,0)</f>
        <v>F</v>
      </c>
      <c r="J1611">
        <f>VLOOKUP(B1611,'Customers (2)'!$A$1:$F$2501,4,0)</f>
        <v>72</v>
      </c>
      <c r="K1611" t="str">
        <f>VLOOKUP(B1611,'Customers (2)'!$A$1:$F$2501,5,0)</f>
        <v>C</v>
      </c>
      <c r="L1611" t="str">
        <f>VLOOKUP(B1611,'Customers (2)'!$A$1:$F$2501,6,0)</f>
        <v>Senior</v>
      </c>
      <c r="M1611" t="str">
        <f t="shared" si="103"/>
        <v>July</v>
      </c>
      <c r="N1611" t="str">
        <f t="shared" si="104"/>
        <v>Monday</v>
      </c>
      <c r="O1611" t="str">
        <f t="shared" si="105"/>
        <v>00:47:00</v>
      </c>
      <c r="P1611">
        <f t="shared" si="106"/>
        <v>0</v>
      </c>
      <c r="Q1611" t="str">
        <f>VLOOKUP(B1611,'Analysis 1.3'!$AA$1:$AF$1454,5,FALSE)</f>
        <v>One time</v>
      </c>
      <c r="R1611" t="str">
        <f>VLOOKUP(B1611,'Analysis 1.3'!$AA$1:$AF$1454,6,FALSE)</f>
        <v>Passive</v>
      </c>
      <c r="S1611">
        <f>VLOOKUP(B1611,'Analysis 1.3'!$AA$1:$AF$1454,4,FALSE)</f>
        <v>153.94930555555766</v>
      </c>
    </row>
    <row r="1612" spans="1:19" x14ac:dyDescent="0.3">
      <c r="A1612">
        <v>1024270</v>
      </c>
      <c r="B1612">
        <v>1292</v>
      </c>
      <c r="C1612" s="1" t="s">
        <v>99</v>
      </c>
      <c r="D1612" s="3">
        <v>45050.077777777777</v>
      </c>
      <c r="E1612" t="s">
        <v>191</v>
      </c>
      <c r="F1612" t="s">
        <v>8</v>
      </c>
      <c r="G1612">
        <v>114</v>
      </c>
      <c r="H1612" t="str">
        <f>VLOOKUP(B1612,'Customers (2)'!$A$1:$F$2501,2,0)</f>
        <v>USA</v>
      </c>
      <c r="I1612" t="str">
        <f>VLOOKUP(B1612,'Customers (2)'!$A$1:$F$2501,3,0)</f>
        <v>F</v>
      </c>
      <c r="J1612">
        <f>VLOOKUP(B1612,'Customers (2)'!$A$1:$F$2501,4,0)</f>
        <v>38</v>
      </c>
      <c r="K1612" t="str">
        <f>VLOOKUP(B1612,'Customers (2)'!$A$1:$F$2501,5,0)</f>
        <v>C</v>
      </c>
      <c r="L1612" t="str">
        <f>VLOOKUP(B1612,'Customers (2)'!$A$1:$F$2501,6,0)</f>
        <v>Middle</v>
      </c>
      <c r="M1612" t="str">
        <f t="shared" si="103"/>
        <v>May</v>
      </c>
      <c r="N1612" t="str">
        <f t="shared" si="104"/>
        <v>Thursday</v>
      </c>
      <c r="O1612" t="str">
        <f t="shared" si="105"/>
        <v>01:52:00</v>
      </c>
      <c r="P1612">
        <f t="shared" si="106"/>
        <v>1</v>
      </c>
      <c r="Q1612" t="str">
        <f>VLOOKUP(B1612,'Analysis 1.3'!$AA$1:$AF$1454,5,FALSE)</f>
        <v>One time</v>
      </c>
      <c r="R1612" t="str">
        <f>VLOOKUP(B1612,'Analysis 1.3'!$AA$1:$AF$1454,6,FALSE)</f>
        <v>Lost</v>
      </c>
      <c r="S1612">
        <f>VLOOKUP(B1612,'Analysis 1.3'!$AA$1:$AF$1454,4,FALSE)</f>
        <v>241.90416666666715</v>
      </c>
    </row>
    <row r="1613" spans="1:19" x14ac:dyDescent="0.3">
      <c r="A1613">
        <v>191639</v>
      </c>
      <c r="B1613">
        <v>1293</v>
      </c>
      <c r="C1613" s="1" t="s">
        <v>99</v>
      </c>
      <c r="D1613" s="2">
        <v>45042.986111111109</v>
      </c>
      <c r="E1613" t="s">
        <v>97</v>
      </c>
      <c r="F1613" t="s">
        <v>77</v>
      </c>
      <c r="G1613">
        <v>957</v>
      </c>
      <c r="H1613" t="str">
        <f>VLOOKUP(B1613,'Customers (2)'!$A$1:$F$2501,2,0)</f>
        <v>USA</v>
      </c>
      <c r="I1613" t="str">
        <f>VLOOKUP(B1613,'Customers (2)'!$A$1:$F$2501,3,0)</f>
        <v>M</v>
      </c>
      <c r="J1613">
        <f>VLOOKUP(B1613,'Customers (2)'!$A$1:$F$2501,4,0)</f>
        <v>38</v>
      </c>
      <c r="K1613" t="str">
        <f>VLOOKUP(B1613,'Customers (2)'!$A$1:$F$2501,5,0)</f>
        <v>C</v>
      </c>
      <c r="L1613" t="str">
        <f>VLOOKUP(B1613,'Customers (2)'!$A$1:$F$2501,6,0)</f>
        <v>Middle</v>
      </c>
      <c r="M1613" t="str">
        <f t="shared" si="103"/>
        <v>April</v>
      </c>
      <c r="N1613" t="str">
        <f t="shared" si="104"/>
        <v>Wednesday</v>
      </c>
      <c r="O1613" t="str">
        <f t="shared" si="105"/>
        <v>23:40:00</v>
      </c>
      <c r="P1613">
        <f t="shared" si="106"/>
        <v>23</v>
      </c>
      <c r="Q1613" t="str">
        <f>VLOOKUP(B1613,'Analysis 1.3'!$AA$1:$AF$1454,5,FALSE)</f>
        <v>Repeat</v>
      </c>
      <c r="R1613" t="str">
        <f>VLOOKUP(B1613,'Analysis 1.3'!$AA$1:$AF$1454,6,FALSE)</f>
        <v>Lost</v>
      </c>
      <c r="S1613">
        <f>VLOOKUP(B1613,'Analysis 1.3'!$AA$1:$AF$1454,4,FALSE)</f>
        <v>248.9958333333343</v>
      </c>
    </row>
    <row r="1614" spans="1:19" x14ac:dyDescent="0.3">
      <c r="A1614">
        <v>408798</v>
      </c>
      <c r="B1614">
        <v>1293</v>
      </c>
      <c r="C1614" s="1" t="s">
        <v>99</v>
      </c>
      <c r="D1614" s="2">
        <v>44957.063888888886</v>
      </c>
      <c r="E1614" t="s">
        <v>191</v>
      </c>
      <c r="F1614" t="s">
        <v>44</v>
      </c>
      <c r="G1614">
        <v>9889</v>
      </c>
      <c r="H1614" t="str">
        <f>VLOOKUP(B1614,'Customers (2)'!$A$1:$F$2501,2,0)</f>
        <v>USA</v>
      </c>
      <c r="I1614" t="str">
        <f>VLOOKUP(B1614,'Customers (2)'!$A$1:$F$2501,3,0)</f>
        <v>M</v>
      </c>
      <c r="J1614">
        <f>VLOOKUP(B1614,'Customers (2)'!$A$1:$F$2501,4,0)</f>
        <v>38</v>
      </c>
      <c r="K1614" t="str">
        <f>VLOOKUP(B1614,'Customers (2)'!$A$1:$F$2501,5,0)</f>
        <v>C</v>
      </c>
      <c r="L1614" t="str">
        <f>VLOOKUP(B1614,'Customers (2)'!$A$1:$F$2501,6,0)</f>
        <v>Middle</v>
      </c>
      <c r="M1614" t="str">
        <f t="shared" si="103"/>
        <v>January</v>
      </c>
      <c r="N1614" t="str">
        <f t="shared" si="104"/>
        <v>Tuesday</v>
      </c>
      <c r="O1614" t="str">
        <f t="shared" si="105"/>
        <v>01:32:00</v>
      </c>
      <c r="P1614">
        <f t="shared" si="106"/>
        <v>1</v>
      </c>
      <c r="Q1614" t="str">
        <f>VLOOKUP(B1614,'Analysis 1.3'!$AA$1:$AF$1454,5,FALSE)</f>
        <v>Repeat</v>
      </c>
      <c r="R1614" t="str">
        <f>VLOOKUP(B1614,'Analysis 1.3'!$AA$1:$AF$1454,6,FALSE)</f>
        <v>Lost</v>
      </c>
      <c r="S1614">
        <f>VLOOKUP(B1614,'Analysis 1.3'!$AA$1:$AF$1454,4,FALSE)</f>
        <v>248.9958333333343</v>
      </c>
    </row>
    <row r="1615" spans="1:19" x14ac:dyDescent="0.3">
      <c r="A1615">
        <v>492855</v>
      </c>
      <c r="B1615">
        <v>1294</v>
      </c>
      <c r="C1615" s="1" t="s">
        <v>100</v>
      </c>
      <c r="D1615" s="2">
        <v>45285.959722222222</v>
      </c>
      <c r="E1615" t="s">
        <v>97</v>
      </c>
      <c r="F1615" t="s">
        <v>65</v>
      </c>
      <c r="G1615">
        <v>9532</v>
      </c>
      <c r="H1615" t="str">
        <f>VLOOKUP(B1615,'Customers (2)'!$A$1:$F$2501,2,0)</f>
        <v>France</v>
      </c>
      <c r="I1615" t="str">
        <f>VLOOKUP(B1615,'Customers (2)'!$A$1:$F$2501,3,0)</f>
        <v>F</v>
      </c>
      <c r="J1615">
        <f>VLOOKUP(B1615,'Customers (2)'!$A$1:$F$2501,4,0)</f>
        <v>54</v>
      </c>
      <c r="K1615" t="str">
        <f>VLOOKUP(B1615,'Customers (2)'!$A$1:$F$2501,5,0)</f>
        <v>C</v>
      </c>
      <c r="L1615" t="str">
        <f>VLOOKUP(B1615,'Customers (2)'!$A$1:$F$2501,6,0)</f>
        <v>Middle</v>
      </c>
      <c r="M1615" t="str">
        <f t="shared" si="103"/>
        <v>December</v>
      </c>
      <c r="N1615" t="str">
        <f t="shared" si="104"/>
        <v>Monday</v>
      </c>
      <c r="O1615" t="str">
        <f t="shared" si="105"/>
        <v>23:02:00</v>
      </c>
      <c r="P1615">
        <f t="shared" si="106"/>
        <v>23</v>
      </c>
      <c r="Q1615" t="str">
        <f>VLOOKUP(B1615,'Analysis 1.3'!$AA$1:$AF$1454,5,FALSE)</f>
        <v>Repeat</v>
      </c>
      <c r="R1615" t="str">
        <f>VLOOKUP(B1615,'Analysis 1.3'!$AA$1:$AF$1454,6,FALSE)</f>
        <v>Recent</v>
      </c>
      <c r="S1615">
        <f>VLOOKUP(B1615,'Analysis 1.3'!$AA$1:$AF$1454,4,FALSE)</f>
        <v>6.0222222222218988</v>
      </c>
    </row>
    <row r="1616" spans="1:19" x14ac:dyDescent="0.3">
      <c r="A1616">
        <v>829148</v>
      </c>
      <c r="B1616">
        <v>1294</v>
      </c>
      <c r="C1616" s="1" t="s">
        <v>100</v>
      </c>
      <c r="D1616" s="3">
        <v>44943.023611111108</v>
      </c>
      <c r="E1616" t="s">
        <v>191</v>
      </c>
      <c r="F1616" t="s">
        <v>91</v>
      </c>
      <c r="G1616">
        <v>2908</v>
      </c>
      <c r="H1616" t="str">
        <f>VLOOKUP(B1616,'Customers (2)'!$A$1:$F$2501,2,0)</f>
        <v>France</v>
      </c>
      <c r="I1616" t="str">
        <f>VLOOKUP(B1616,'Customers (2)'!$A$1:$F$2501,3,0)</f>
        <v>F</v>
      </c>
      <c r="J1616">
        <f>VLOOKUP(B1616,'Customers (2)'!$A$1:$F$2501,4,0)</f>
        <v>54</v>
      </c>
      <c r="K1616" t="str">
        <f>VLOOKUP(B1616,'Customers (2)'!$A$1:$F$2501,5,0)</f>
        <v>C</v>
      </c>
      <c r="L1616" t="str">
        <f>VLOOKUP(B1616,'Customers (2)'!$A$1:$F$2501,6,0)</f>
        <v>Middle</v>
      </c>
      <c r="M1616" t="str">
        <f t="shared" si="103"/>
        <v>January</v>
      </c>
      <c r="N1616" t="str">
        <f t="shared" si="104"/>
        <v>Tuesday</v>
      </c>
      <c r="O1616" t="str">
        <f t="shared" si="105"/>
        <v>00:34:00</v>
      </c>
      <c r="P1616">
        <f t="shared" si="106"/>
        <v>0</v>
      </c>
      <c r="Q1616" t="str">
        <f>VLOOKUP(B1616,'Analysis 1.3'!$AA$1:$AF$1454,5,FALSE)</f>
        <v>Repeat</v>
      </c>
      <c r="R1616" t="str">
        <f>VLOOKUP(B1616,'Analysis 1.3'!$AA$1:$AF$1454,6,FALSE)</f>
        <v>Recent</v>
      </c>
      <c r="S1616">
        <f>VLOOKUP(B1616,'Analysis 1.3'!$AA$1:$AF$1454,4,FALSE)</f>
        <v>6.0222222222218988</v>
      </c>
    </row>
    <row r="1617" spans="1:19" x14ac:dyDescent="0.3">
      <c r="A1617">
        <v>1013492</v>
      </c>
      <c r="B1617">
        <v>1294</v>
      </c>
      <c r="C1617" s="1" t="s">
        <v>100</v>
      </c>
      <c r="D1617" s="3">
        <v>45253.98541666667</v>
      </c>
      <c r="E1617" t="s">
        <v>97</v>
      </c>
      <c r="F1617" t="s">
        <v>18</v>
      </c>
      <c r="G1617">
        <v>4442</v>
      </c>
      <c r="H1617" t="str">
        <f>VLOOKUP(B1617,'Customers (2)'!$A$1:$F$2501,2,0)</f>
        <v>France</v>
      </c>
      <c r="I1617" t="str">
        <f>VLOOKUP(B1617,'Customers (2)'!$A$1:$F$2501,3,0)</f>
        <v>F</v>
      </c>
      <c r="J1617">
        <f>VLOOKUP(B1617,'Customers (2)'!$A$1:$F$2501,4,0)</f>
        <v>54</v>
      </c>
      <c r="K1617" t="str">
        <f>VLOOKUP(B1617,'Customers (2)'!$A$1:$F$2501,5,0)</f>
        <v>C</v>
      </c>
      <c r="L1617" t="str">
        <f>VLOOKUP(B1617,'Customers (2)'!$A$1:$F$2501,6,0)</f>
        <v>Middle</v>
      </c>
      <c r="M1617" t="str">
        <f t="shared" si="103"/>
        <v>November</v>
      </c>
      <c r="N1617" t="str">
        <f t="shared" si="104"/>
        <v>Thursday</v>
      </c>
      <c r="O1617" t="str">
        <f t="shared" si="105"/>
        <v>23:39:00</v>
      </c>
      <c r="P1617">
        <f t="shared" si="106"/>
        <v>23</v>
      </c>
      <c r="Q1617" t="str">
        <f>VLOOKUP(B1617,'Analysis 1.3'!$AA$1:$AF$1454,5,FALSE)</f>
        <v>Repeat</v>
      </c>
      <c r="R1617" t="str">
        <f>VLOOKUP(B1617,'Analysis 1.3'!$AA$1:$AF$1454,6,FALSE)</f>
        <v>Recent</v>
      </c>
      <c r="S1617">
        <f>VLOOKUP(B1617,'Analysis 1.3'!$AA$1:$AF$1454,4,FALSE)</f>
        <v>6.0222222222218988</v>
      </c>
    </row>
    <row r="1618" spans="1:19" x14ac:dyDescent="0.3">
      <c r="A1618">
        <v>1091560</v>
      </c>
      <c r="B1618">
        <v>1294</v>
      </c>
      <c r="C1618" s="1" t="s">
        <v>100</v>
      </c>
      <c r="D1618" s="3">
        <v>45070.970833333333</v>
      </c>
      <c r="E1618" t="s">
        <v>97</v>
      </c>
      <c r="F1618" t="s">
        <v>34</v>
      </c>
      <c r="G1618">
        <v>8903</v>
      </c>
      <c r="H1618" t="str">
        <f>VLOOKUP(B1618,'Customers (2)'!$A$1:$F$2501,2,0)</f>
        <v>France</v>
      </c>
      <c r="I1618" t="str">
        <f>VLOOKUP(B1618,'Customers (2)'!$A$1:$F$2501,3,0)</f>
        <v>F</v>
      </c>
      <c r="J1618">
        <f>VLOOKUP(B1618,'Customers (2)'!$A$1:$F$2501,4,0)</f>
        <v>54</v>
      </c>
      <c r="K1618" t="str">
        <f>VLOOKUP(B1618,'Customers (2)'!$A$1:$F$2501,5,0)</f>
        <v>C</v>
      </c>
      <c r="L1618" t="str">
        <f>VLOOKUP(B1618,'Customers (2)'!$A$1:$F$2501,6,0)</f>
        <v>Middle</v>
      </c>
      <c r="M1618" t="str">
        <f t="shared" si="103"/>
        <v>May</v>
      </c>
      <c r="N1618" t="str">
        <f t="shared" si="104"/>
        <v>Wednesday</v>
      </c>
      <c r="O1618" t="str">
        <f t="shared" si="105"/>
        <v>23:18:00</v>
      </c>
      <c r="P1618">
        <f t="shared" si="106"/>
        <v>23</v>
      </c>
      <c r="Q1618" t="str">
        <f>VLOOKUP(B1618,'Analysis 1.3'!$AA$1:$AF$1454,5,FALSE)</f>
        <v>Repeat</v>
      </c>
      <c r="R1618" t="str">
        <f>VLOOKUP(B1618,'Analysis 1.3'!$AA$1:$AF$1454,6,FALSE)</f>
        <v>Recent</v>
      </c>
      <c r="S1618">
        <f>VLOOKUP(B1618,'Analysis 1.3'!$AA$1:$AF$1454,4,FALSE)</f>
        <v>6.0222222222218988</v>
      </c>
    </row>
    <row r="1619" spans="1:19" x14ac:dyDescent="0.3">
      <c r="A1619">
        <v>748106</v>
      </c>
      <c r="B1619">
        <v>1295</v>
      </c>
      <c r="C1619" s="1" t="s">
        <v>102</v>
      </c>
      <c r="D1619" s="3">
        <v>45226.998611111114</v>
      </c>
      <c r="E1619" t="s">
        <v>98</v>
      </c>
      <c r="F1619" t="s">
        <v>65</v>
      </c>
      <c r="G1619">
        <v>5025</v>
      </c>
      <c r="H1619" t="str">
        <f>VLOOKUP(B1619,'Customers (2)'!$A$1:$F$2501,2,0)</f>
        <v>Finland</v>
      </c>
      <c r="I1619" t="str">
        <f>VLOOKUP(B1619,'Customers (2)'!$A$1:$F$2501,3,0)</f>
        <v>F</v>
      </c>
      <c r="J1619">
        <f>VLOOKUP(B1619,'Customers (2)'!$A$1:$F$2501,4,0)</f>
        <v>86</v>
      </c>
      <c r="K1619" t="str">
        <f>VLOOKUP(B1619,'Customers (2)'!$A$1:$F$2501,5,0)</f>
        <v>C</v>
      </c>
      <c r="L1619" t="str">
        <f>VLOOKUP(B1619,'Customers (2)'!$A$1:$F$2501,6,0)</f>
        <v>Senior</v>
      </c>
      <c r="M1619" t="str">
        <f t="shared" si="103"/>
        <v>October</v>
      </c>
      <c r="N1619" t="str">
        <f t="shared" si="104"/>
        <v>Friday</v>
      </c>
      <c r="O1619" t="str">
        <f t="shared" si="105"/>
        <v>23:58:00</v>
      </c>
      <c r="P1619">
        <f t="shared" si="106"/>
        <v>23</v>
      </c>
      <c r="Q1619" t="str">
        <f>VLOOKUP(B1619,'Analysis 1.3'!$AA$1:$AF$1454,5,FALSE)</f>
        <v>Repeat</v>
      </c>
      <c r="R1619" t="str">
        <f>VLOOKUP(B1619,'Analysis 1.3'!$AA$1:$AF$1454,6,FALSE)</f>
        <v>Recent</v>
      </c>
      <c r="S1619">
        <f>VLOOKUP(B1619,'Analysis 1.3'!$AA$1:$AF$1454,4,FALSE)</f>
        <v>64.983333333329938</v>
      </c>
    </row>
    <row r="1620" spans="1:19" x14ac:dyDescent="0.3">
      <c r="A1620">
        <v>1122327</v>
      </c>
      <c r="B1620">
        <v>1295</v>
      </c>
      <c r="C1620" s="1" t="s">
        <v>102</v>
      </c>
      <c r="D1620" s="3">
        <v>45140.697222222225</v>
      </c>
      <c r="E1620" t="s">
        <v>97</v>
      </c>
      <c r="F1620" t="s">
        <v>23</v>
      </c>
      <c r="G1620">
        <v>6240</v>
      </c>
      <c r="H1620" t="str">
        <f>VLOOKUP(B1620,'Customers (2)'!$A$1:$F$2501,2,0)</f>
        <v>Finland</v>
      </c>
      <c r="I1620" t="str">
        <f>VLOOKUP(B1620,'Customers (2)'!$A$1:$F$2501,3,0)</f>
        <v>F</v>
      </c>
      <c r="J1620">
        <f>VLOOKUP(B1620,'Customers (2)'!$A$1:$F$2501,4,0)</f>
        <v>86</v>
      </c>
      <c r="K1620" t="str">
        <f>VLOOKUP(B1620,'Customers (2)'!$A$1:$F$2501,5,0)</f>
        <v>C</v>
      </c>
      <c r="L1620" t="str">
        <f>VLOOKUP(B1620,'Customers (2)'!$A$1:$F$2501,6,0)</f>
        <v>Senior</v>
      </c>
      <c r="M1620" t="str">
        <f t="shared" si="103"/>
        <v>August</v>
      </c>
      <c r="N1620" t="str">
        <f t="shared" si="104"/>
        <v>Wednesday</v>
      </c>
      <c r="O1620" t="str">
        <f t="shared" si="105"/>
        <v>16:44:00</v>
      </c>
      <c r="P1620">
        <f t="shared" si="106"/>
        <v>16</v>
      </c>
      <c r="Q1620" t="str">
        <f>VLOOKUP(B1620,'Analysis 1.3'!$AA$1:$AF$1454,5,FALSE)</f>
        <v>Repeat</v>
      </c>
      <c r="R1620" t="str">
        <f>VLOOKUP(B1620,'Analysis 1.3'!$AA$1:$AF$1454,6,FALSE)</f>
        <v>Recent</v>
      </c>
      <c r="S1620">
        <f>VLOOKUP(B1620,'Analysis 1.3'!$AA$1:$AF$1454,4,FALSE)</f>
        <v>64.983333333329938</v>
      </c>
    </row>
    <row r="1621" spans="1:19" x14ac:dyDescent="0.3">
      <c r="A1621">
        <v>568908</v>
      </c>
      <c r="B1621">
        <v>1297</v>
      </c>
      <c r="C1621" s="1" t="s">
        <v>99</v>
      </c>
      <c r="D1621" s="2">
        <v>45073.952777777777</v>
      </c>
      <c r="E1621" t="s">
        <v>96</v>
      </c>
      <c r="F1621" t="s">
        <v>86</v>
      </c>
      <c r="G1621">
        <v>3377</v>
      </c>
      <c r="H1621" t="str">
        <f>VLOOKUP(B1621,'Customers (2)'!$A$1:$F$2501,2,0)</f>
        <v>USA</v>
      </c>
      <c r="I1621" t="str">
        <f>VLOOKUP(B1621,'Customers (2)'!$A$1:$F$2501,3,0)</f>
        <v>F</v>
      </c>
      <c r="J1621">
        <f>VLOOKUP(B1621,'Customers (2)'!$A$1:$F$2501,4,0)</f>
        <v>86</v>
      </c>
      <c r="K1621" t="str">
        <f>VLOOKUP(B1621,'Customers (2)'!$A$1:$F$2501,5,0)</f>
        <v>C</v>
      </c>
      <c r="L1621" t="str">
        <f>VLOOKUP(B1621,'Customers (2)'!$A$1:$F$2501,6,0)</f>
        <v>Senior</v>
      </c>
      <c r="M1621" t="str">
        <f t="shared" si="103"/>
        <v>May</v>
      </c>
      <c r="N1621" t="str">
        <f t="shared" si="104"/>
        <v>Saturday</v>
      </c>
      <c r="O1621" t="str">
        <f t="shared" si="105"/>
        <v>22:52:00</v>
      </c>
      <c r="P1621">
        <f t="shared" si="106"/>
        <v>22</v>
      </c>
      <c r="Q1621" t="str">
        <f>VLOOKUP(B1621,'Analysis 1.3'!$AA$1:$AF$1454,5,FALSE)</f>
        <v>Repeat</v>
      </c>
      <c r="R1621" t="str">
        <f>VLOOKUP(B1621,'Analysis 1.3'!$AA$1:$AF$1454,6,FALSE)</f>
        <v>Lost</v>
      </c>
      <c r="S1621">
        <f>VLOOKUP(B1621,'Analysis 1.3'!$AA$1:$AF$1454,4,FALSE)</f>
        <v>218.02916666666715</v>
      </c>
    </row>
    <row r="1622" spans="1:19" x14ac:dyDescent="0.3">
      <c r="A1622">
        <v>723357</v>
      </c>
      <c r="B1622">
        <v>1297</v>
      </c>
      <c r="C1622" s="1" t="s">
        <v>99</v>
      </c>
      <c r="D1622" s="3">
        <v>44989.045138888891</v>
      </c>
      <c r="E1622" t="s">
        <v>98</v>
      </c>
      <c r="F1622" t="s">
        <v>71</v>
      </c>
      <c r="G1622">
        <v>4674</v>
      </c>
      <c r="H1622" t="str">
        <f>VLOOKUP(B1622,'Customers (2)'!$A$1:$F$2501,2,0)</f>
        <v>USA</v>
      </c>
      <c r="I1622" t="str">
        <f>VLOOKUP(B1622,'Customers (2)'!$A$1:$F$2501,3,0)</f>
        <v>F</v>
      </c>
      <c r="J1622">
        <f>VLOOKUP(B1622,'Customers (2)'!$A$1:$F$2501,4,0)</f>
        <v>86</v>
      </c>
      <c r="K1622" t="str">
        <f>VLOOKUP(B1622,'Customers (2)'!$A$1:$F$2501,5,0)</f>
        <v>C</v>
      </c>
      <c r="L1622" t="str">
        <f>VLOOKUP(B1622,'Customers (2)'!$A$1:$F$2501,6,0)</f>
        <v>Senior</v>
      </c>
      <c r="M1622" t="str">
        <f t="shared" si="103"/>
        <v>March</v>
      </c>
      <c r="N1622" t="str">
        <f t="shared" si="104"/>
        <v>Saturday</v>
      </c>
      <c r="O1622" t="str">
        <f t="shared" si="105"/>
        <v>01:05:00</v>
      </c>
      <c r="P1622">
        <f t="shared" si="106"/>
        <v>1</v>
      </c>
      <c r="Q1622" t="str">
        <f>VLOOKUP(B1622,'Analysis 1.3'!$AA$1:$AF$1454,5,FALSE)</f>
        <v>Repeat</v>
      </c>
      <c r="R1622" t="str">
        <f>VLOOKUP(B1622,'Analysis 1.3'!$AA$1:$AF$1454,6,FALSE)</f>
        <v>Lost</v>
      </c>
      <c r="S1622">
        <f>VLOOKUP(B1622,'Analysis 1.3'!$AA$1:$AF$1454,4,FALSE)</f>
        <v>218.02916666666715</v>
      </c>
    </row>
    <row r="1623" spans="1:19" x14ac:dyDescent="0.3">
      <c r="A1623">
        <v>1260670</v>
      </c>
      <c r="B1623">
        <v>1301</v>
      </c>
      <c r="C1623" s="1" t="s">
        <v>105</v>
      </c>
      <c r="D1623" s="3">
        <v>44934.047222222223</v>
      </c>
      <c r="E1623" t="s">
        <v>191</v>
      </c>
      <c r="F1623" t="s">
        <v>49</v>
      </c>
      <c r="G1623">
        <v>1655</v>
      </c>
      <c r="H1623" t="str">
        <f>VLOOKUP(B1623,'Customers (2)'!$A$1:$F$2501,2,0)</f>
        <v>Spain</v>
      </c>
      <c r="I1623" t="str">
        <f>VLOOKUP(B1623,'Customers (2)'!$A$1:$F$2501,3,0)</f>
        <v>M</v>
      </c>
      <c r="J1623">
        <f>VLOOKUP(B1623,'Customers (2)'!$A$1:$F$2501,4,0)</f>
        <v>84</v>
      </c>
      <c r="K1623" t="str">
        <f>VLOOKUP(B1623,'Customers (2)'!$A$1:$F$2501,5,0)</f>
        <v>C</v>
      </c>
      <c r="L1623" t="str">
        <f>VLOOKUP(B1623,'Customers (2)'!$A$1:$F$2501,6,0)</f>
        <v>Senior</v>
      </c>
      <c r="M1623" t="str">
        <f t="shared" si="103"/>
        <v>January</v>
      </c>
      <c r="N1623" t="str">
        <f t="shared" si="104"/>
        <v>Sunday</v>
      </c>
      <c r="O1623" t="str">
        <f t="shared" si="105"/>
        <v>01:08:00</v>
      </c>
      <c r="P1623">
        <f t="shared" si="106"/>
        <v>1</v>
      </c>
      <c r="Q1623" t="str">
        <f>VLOOKUP(B1623,'Analysis 1.3'!$AA$1:$AF$1454,5,FALSE)</f>
        <v>One time</v>
      </c>
      <c r="R1623" t="str">
        <f>VLOOKUP(B1623,'Analysis 1.3'!$AA$1:$AF$1454,6,FALSE)</f>
        <v>Lost</v>
      </c>
      <c r="S1623">
        <f>VLOOKUP(B1623,'Analysis 1.3'!$AA$1:$AF$1454,4,FALSE)</f>
        <v>357.93472222222044</v>
      </c>
    </row>
    <row r="1624" spans="1:19" x14ac:dyDescent="0.3">
      <c r="A1624">
        <v>174998</v>
      </c>
      <c r="B1624">
        <v>1303</v>
      </c>
      <c r="C1624" s="1" t="s">
        <v>105</v>
      </c>
      <c r="D1624" s="2">
        <v>44986.994444444441</v>
      </c>
      <c r="E1624" t="s">
        <v>191</v>
      </c>
      <c r="F1624" t="s">
        <v>75</v>
      </c>
      <c r="G1624">
        <v>5209</v>
      </c>
      <c r="H1624" t="str">
        <f>VLOOKUP(B1624,'Customers (2)'!$A$1:$F$2501,2,0)</f>
        <v>Spain</v>
      </c>
      <c r="I1624" t="str">
        <f>VLOOKUP(B1624,'Customers (2)'!$A$1:$F$2501,3,0)</f>
        <v>M</v>
      </c>
      <c r="J1624">
        <f>VLOOKUP(B1624,'Customers (2)'!$A$1:$F$2501,4,0)</f>
        <v>81</v>
      </c>
      <c r="K1624" t="str">
        <f>VLOOKUP(B1624,'Customers (2)'!$A$1:$F$2501,5,0)</f>
        <v>C</v>
      </c>
      <c r="L1624" t="str">
        <f>VLOOKUP(B1624,'Customers (2)'!$A$1:$F$2501,6,0)</f>
        <v>Senior</v>
      </c>
      <c r="M1624" t="str">
        <f t="shared" si="103"/>
        <v>March</v>
      </c>
      <c r="N1624" t="str">
        <f t="shared" si="104"/>
        <v>Wednesday</v>
      </c>
      <c r="O1624" t="str">
        <f t="shared" si="105"/>
        <v>23:52:00</v>
      </c>
      <c r="P1624">
        <f t="shared" si="106"/>
        <v>23</v>
      </c>
      <c r="Q1624" t="str">
        <f>VLOOKUP(B1624,'Analysis 1.3'!$AA$1:$AF$1454,5,FALSE)</f>
        <v>One time</v>
      </c>
      <c r="R1624" t="str">
        <f>VLOOKUP(B1624,'Analysis 1.3'!$AA$1:$AF$1454,6,FALSE)</f>
        <v>Lost</v>
      </c>
      <c r="S1624">
        <f>VLOOKUP(B1624,'Analysis 1.3'!$AA$1:$AF$1454,4,FALSE)</f>
        <v>304.98750000000291</v>
      </c>
    </row>
    <row r="1625" spans="1:19" x14ac:dyDescent="0.3">
      <c r="A1625">
        <v>1001825</v>
      </c>
      <c r="B1625">
        <v>1304</v>
      </c>
      <c r="C1625" s="1" t="s">
        <v>107</v>
      </c>
      <c r="D1625" s="3">
        <v>45078.960416666669</v>
      </c>
      <c r="E1625" t="s">
        <v>98</v>
      </c>
      <c r="F1625" t="s">
        <v>5</v>
      </c>
      <c r="G1625">
        <v>7174</v>
      </c>
      <c r="H1625" t="str">
        <f>VLOOKUP(B1625,'Customers (2)'!$A$1:$F$2501,2,0)</f>
        <v>Italy</v>
      </c>
      <c r="I1625" t="str">
        <f>VLOOKUP(B1625,'Customers (2)'!$A$1:$F$2501,3,0)</f>
        <v>F</v>
      </c>
      <c r="J1625">
        <f>VLOOKUP(B1625,'Customers (2)'!$A$1:$F$2501,4,0)</f>
        <v>18</v>
      </c>
      <c r="K1625" t="str">
        <f>VLOOKUP(B1625,'Customers (2)'!$A$1:$F$2501,5,0)</f>
        <v>C</v>
      </c>
      <c r="L1625" t="str">
        <f>VLOOKUP(B1625,'Customers (2)'!$A$1:$F$2501,6,0)</f>
        <v>Young</v>
      </c>
      <c r="M1625" t="str">
        <f t="shared" si="103"/>
        <v>June</v>
      </c>
      <c r="N1625" t="str">
        <f t="shared" si="104"/>
        <v>Thursday</v>
      </c>
      <c r="O1625" t="str">
        <f t="shared" si="105"/>
        <v>23:03:00</v>
      </c>
      <c r="P1625">
        <f t="shared" si="106"/>
        <v>23</v>
      </c>
      <c r="Q1625" t="str">
        <f>VLOOKUP(B1625,'Analysis 1.3'!$AA$1:$AF$1454,5,FALSE)</f>
        <v>Repeat</v>
      </c>
      <c r="R1625" t="str">
        <f>VLOOKUP(B1625,'Analysis 1.3'!$AA$1:$AF$1454,6,FALSE)</f>
        <v>Lost</v>
      </c>
      <c r="S1625">
        <f>VLOOKUP(B1625,'Analysis 1.3'!$AA$1:$AF$1454,4,FALSE)</f>
        <v>191.96180555555475</v>
      </c>
    </row>
    <row r="1626" spans="1:19" x14ac:dyDescent="0.3">
      <c r="A1626">
        <v>1680806</v>
      </c>
      <c r="B1626">
        <v>1304</v>
      </c>
      <c r="C1626" s="1" t="s">
        <v>107</v>
      </c>
      <c r="D1626" s="3">
        <v>45100.020138888889</v>
      </c>
      <c r="E1626" t="s">
        <v>97</v>
      </c>
      <c r="F1626" t="s">
        <v>18</v>
      </c>
      <c r="G1626">
        <v>3072</v>
      </c>
      <c r="H1626" t="str">
        <f>VLOOKUP(B1626,'Customers (2)'!$A$1:$F$2501,2,0)</f>
        <v>Italy</v>
      </c>
      <c r="I1626" t="str">
        <f>VLOOKUP(B1626,'Customers (2)'!$A$1:$F$2501,3,0)</f>
        <v>F</v>
      </c>
      <c r="J1626">
        <f>VLOOKUP(B1626,'Customers (2)'!$A$1:$F$2501,4,0)</f>
        <v>18</v>
      </c>
      <c r="K1626" t="str">
        <f>VLOOKUP(B1626,'Customers (2)'!$A$1:$F$2501,5,0)</f>
        <v>C</v>
      </c>
      <c r="L1626" t="str">
        <f>VLOOKUP(B1626,'Customers (2)'!$A$1:$F$2501,6,0)</f>
        <v>Young</v>
      </c>
      <c r="M1626" t="str">
        <f t="shared" si="103"/>
        <v>June</v>
      </c>
      <c r="N1626" t="str">
        <f t="shared" si="104"/>
        <v>Friday</v>
      </c>
      <c r="O1626" t="str">
        <f t="shared" si="105"/>
        <v>00:29:00</v>
      </c>
      <c r="P1626">
        <f t="shared" si="106"/>
        <v>0</v>
      </c>
      <c r="Q1626" t="str">
        <f>VLOOKUP(B1626,'Analysis 1.3'!$AA$1:$AF$1454,5,FALSE)</f>
        <v>Repeat</v>
      </c>
      <c r="R1626" t="str">
        <f>VLOOKUP(B1626,'Analysis 1.3'!$AA$1:$AF$1454,6,FALSE)</f>
        <v>Lost</v>
      </c>
      <c r="S1626">
        <f>VLOOKUP(B1626,'Analysis 1.3'!$AA$1:$AF$1454,4,FALSE)</f>
        <v>191.96180555555475</v>
      </c>
    </row>
    <row r="1627" spans="1:19" x14ac:dyDescent="0.3">
      <c r="A1627">
        <v>508989</v>
      </c>
      <c r="B1627">
        <v>1307</v>
      </c>
      <c r="C1627" s="1" t="s">
        <v>100</v>
      </c>
      <c r="D1627" s="2">
        <v>44988.04583333333</v>
      </c>
      <c r="E1627" t="s">
        <v>96</v>
      </c>
      <c r="F1627" t="s">
        <v>76</v>
      </c>
      <c r="G1627">
        <v>3733</v>
      </c>
      <c r="H1627" t="str">
        <f>VLOOKUP(B1627,'Customers (2)'!$A$1:$F$2501,2,0)</f>
        <v>France</v>
      </c>
      <c r="I1627" t="str">
        <f>VLOOKUP(B1627,'Customers (2)'!$A$1:$F$2501,3,0)</f>
        <v>F</v>
      </c>
      <c r="J1627">
        <f>VLOOKUP(B1627,'Customers (2)'!$A$1:$F$2501,4,0)</f>
        <v>78</v>
      </c>
      <c r="K1627" t="str">
        <f>VLOOKUP(B1627,'Customers (2)'!$A$1:$F$2501,5,0)</f>
        <v>C</v>
      </c>
      <c r="L1627" t="str">
        <f>VLOOKUP(B1627,'Customers (2)'!$A$1:$F$2501,6,0)</f>
        <v>Senior</v>
      </c>
      <c r="M1627" t="str">
        <f t="shared" si="103"/>
        <v>March</v>
      </c>
      <c r="N1627" t="str">
        <f t="shared" si="104"/>
        <v>Friday</v>
      </c>
      <c r="O1627" t="str">
        <f t="shared" si="105"/>
        <v>01:06:00</v>
      </c>
      <c r="P1627">
        <f t="shared" si="106"/>
        <v>1</v>
      </c>
      <c r="Q1627" t="str">
        <f>VLOOKUP(B1627,'Analysis 1.3'!$AA$1:$AF$1454,5,FALSE)</f>
        <v>Repeat</v>
      </c>
      <c r="R1627" t="str">
        <f>VLOOKUP(B1627,'Analysis 1.3'!$AA$1:$AF$1454,6,FALSE)</f>
        <v>Lost</v>
      </c>
      <c r="S1627">
        <f>VLOOKUP(B1627,'Analysis 1.3'!$AA$1:$AF$1454,4,FALSE)</f>
        <v>303.93611111111386</v>
      </c>
    </row>
    <row r="1628" spans="1:19" x14ac:dyDescent="0.3">
      <c r="A1628">
        <v>1666083</v>
      </c>
      <c r="B1628">
        <v>1307</v>
      </c>
      <c r="C1628" s="1" t="s">
        <v>100</v>
      </c>
      <c r="D1628" s="3">
        <v>44945.047222222223</v>
      </c>
      <c r="E1628" t="s">
        <v>96</v>
      </c>
      <c r="F1628" t="s">
        <v>34</v>
      </c>
      <c r="G1628">
        <v>4117</v>
      </c>
      <c r="H1628" t="str">
        <f>VLOOKUP(B1628,'Customers (2)'!$A$1:$F$2501,2,0)</f>
        <v>France</v>
      </c>
      <c r="I1628" t="str">
        <f>VLOOKUP(B1628,'Customers (2)'!$A$1:$F$2501,3,0)</f>
        <v>F</v>
      </c>
      <c r="J1628">
        <f>VLOOKUP(B1628,'Customers (2)'!$A$1:$F$2501,4,0)</f>
        <v>78</v>
      </c>
      <c r="K1628" t="str">
        <f>VLOOKUP(B1628,'Customers (2)'!$A$1:$F$2501,5,0)</f>
        <v>C</v>
      </c>
      <c r="L1628" t="str">
        <f>VLOOKUP(B1628,'Customers (2)'!$A$1:$F$2501,6,0)</f>
        <v>Senior</v>
      </c>
      <c r="M1628" t="str">
        <f t="shared" si="103"/>
        <v>January</v>
      </c>
      <c r="N1628" t="str">
        <f t="shared" si="104"/>
        <v>Thursday</v>
      </c>
      <c r="O1628" t="str">
        <f t="shared" si="105"/>
        <v>01:08:00</v>
      </c>
      <c r="P1628">
        <f t="shared" si="106"/>
        <v>1</v>
      </c>
      <c r="Q1628" t="str">
        <f>VLOOKUP(B1628,'Analysis 1.3'!$AA$1:$AF$1454,5,FALSE)</f>
        <v>Repeat</v>
      </c>
      <c r="R1628" t="str">
        <f>VLOOKUP(B1628,'Analysis 1.3'!$AA$1:$AF$1454,6,FALSE)</f>
        <v>Lost</v>
      </c>
      <c r="S1628">
        <f>VLOOKUP(B1628,'Analysis 1.3'!$AA$1:$AF$1454,4,FALSE)</f>
        <v>303.93611111111386</v>
      </c>
    </row>
    <row r="1629" spans="1:19" x14ac:dyDescent="0.3">
      <c r="A1629">
        <v>769005</v>
      </c>
      <c r="B1629">
        <v>1308</v>
      </c>
      <c r="C1629" s="1" t="s">
        <v>105</v>
      </c>
      <c r="D1629" s="3">
        <v>45291.07708333333</v>
      </c>
      <c r="E1629" t="s">
        <v>96</v>
      </c>
      <c r="F1629" t="s">
        <v>27</v>
      </c>
      <c r="G1629">
        <v>6183</v>
      </c>
      <c r="H1629" t="str">
        <f>VLOOKUP(B1629,'Customers (2)'!$A$1:$F$2501,2,0)</f>
        <v>Spain</v>
      </c>
      <c r="I1629" t="str">
        <f>VLOOKUP(B1629,'Customers (2)'!$A$1:$F$2501,3,0)</f>
        <v>F</v>
      </c>
      <c r="J1629">
        <f>VLOOKUP(B1629,'Customers (2)'!$A$1:$F$2501,4,0)</f>
        <v>56</v>
      </c>
      <c r="K1629" t="str">
        <f>VLOOKUP(B1629,'Customers (2)'!$A$1:$F$2501,5,0)</f>
        <v>C</v>
      </c>
      <c r="L1629" t="str">
        <f>VLOOKUP(B1629,'Customers (2)'!$A$1:$F$2501,6,0)</f>
        <v>Middle</v>
      </c>
      <c r="M1629" t="str">
        <f t="shared" si="103"/>
        <v>December</v>
      </c>
      <c r="N1629" t="str">
        <f t="shared" si="104"/>
        <v>Sunday</v>
      </c>
      <c r="O1629" t="str">
        <f t="shared" si="105"/>
        <v>01:51:00</v>
      </c>
      <c r="P1629">
        <f t="shared" si="106"/>
        <v>1</v>
      </c>
      <c r="Q1629" t="str">
        <f>VLOOKUP(B1629,'Analysis 1.3'!$AA$1:$AF$1454,5,FALSE)</f>
        <v>One time</v>
      </c>
      <c r="R1629" t="str">
        <f>VLOOKUP(B1629,'Analysis 1.3'!$AA$1:$AF$1454,6,FALSE)</f>
        <v>Recent</v>
      </c>
      <c r="S1629">
        <f>VLOOKUP(B1629,'Analysis 1.3'!$AA$1:$AF$1454,4,FALSE)</f>
        <v>0.90486111111385981</v>
      </c>
    </row>
    <row r="1630" spans="1:19" x14ac:dyDescent="0.3">
      <c r="A1630">
        <v>867108</v>
      </c>
      <c r="B1630">
        <v>1310</v>
      </c>
      <c r="C1630" s="1" t="s">
        <v>105</v>
      </c>
      <c r="D1630" s="3">
        <v>45147.052777777775</v>
      </c>
      <c r="E1630" t="s">
        <v>96</v>
      </c>
      <c r="F1630" t="s">
        <v>4</v>
      </c>
      <c r="G1630">
        <v>9531</v>
      </c>
      <c r="H1630" t="str">
        <f>VLOOKUP(B1630,'Customers (2)'!$A$1:$F$2501,2,0)</f>
        <v>Spain</v>
      </c>
      <c r="I1630" t="str">
        <f>VLOOKUP(B1630,'Customers (2)'!$A$1:$F$2501,3,0)</f>
        <v>M</v>
      </c>
      <c r="J1630">
        <f>VLOOKUP(B1630,'Customers (2)'!$A$1:$F$2501,4,0)</f>
        <v>70</v>
      </c>
      <c r="K1630" t="str">
        <f>VLOOKUP(B1630,'Customers (2)'!$A$1:$F$2501,5,0)</f>
        <v>C</v>
      </c>
      <c r="L1630" t="str">
        <f>VLOOKUP(B1630,'Customers (2)'!$A$1:$F$2501,6,0)</f>
        <v>Senior</v>
      </c>
      <c r="M1630" t="str">
        <f t="shared" si="103"/>
        <v>August</v>
      </c>
      <c r="N1630" t="str">
        <f t="shared" si="104"/>
        <v>Wednesday</v>
      </c>
      <c r="O1630" t="str">
        <f t="shared" si="105"/>
        <v>01:16:00</v>
      </c>
      <c r="P1630">
        <f t="shared" si="106"/>
        <v>1</v>
      </c>
      <c r="Q1630" t="str">
        <f>VLOOKUP(B1630,'Analysis 1.3'!$AA$1:$AF$1454,5,FALSE)</f>
        <v>One time</v>
      </c>
      <c r="R1630" t="str">
        <f>VLOOKUP(B1630,'Analysis 1.3'!$AA$1:$AF$1454,6,FALSE)</f>
        <v>Passive</v>
      </c>
      <c r="S1630">
        <f>VLOOKUP(B1630,'Analysis 1.3'!$AA$1:$AF$1454,4,FALSE)</f>
        <v>144.92916666666861</v>
      </c>
    </row>
    <row r="1631" spans="1:19" x14ac:dyDescent="0.3">
      <c r="A1631">
        <v>941028</v>
      </c>
      <c r="B1631">
        <v>1311</v>
      </c>
      <c r="C1631" s="1" t="s">
        <v>99</v>
      </c>
      <c r="D1631" s="3">
        <v>45188.977083333331</v>
      </c>
      <c r="E1631" t="s">
        <v>97</v>
      </c>
      <c r="F1631" t="s">
        <v>7</v>
      </c>
      <c r="G1631">
        <v>9422</v>
      </c>
      <c r="H1631" t="str">
        <f>VLOOKUP(B1631,'Customers (2)'!$A$1:$F$2501,2,0)</f>
        <v>USA</v>
      </c>
      <c r="I1631" t="str">
        <f>VLOOKUP(B1631,'Customers (2)'!$A$1:$F$2501,3,0)</f>
        <v>M</v>
      </c>
      <c r="J1631">
        <f>VLOOKUP(B1631,'Customers (2)'!$A$1:$F$2501,4,0)</f>
        <v>20</v>
      </c>
      <c r="K1631" t="str">
        <f>VLOOKUP(B1631,'Customers (2)'!$A$1:$F$2501,5,0)</f>
        <v>C</v>
      </c>
      <c r="L1631" t="str">
        <f>VLOOKUP(B1631,'Customers (2)'!$A$1:$F$2501,6,0)</f>
        <v>Young</v>
      </c>
      <c r="M1631" t="str">
        <f t="shared" si="103"/>
        <v>September</v>
      </c>
      <c r="N1631" t="str">
        <f t="shared" si="104"/>
        <v>Tuesday</v>
      </c>
      <c r="O1631" t="str">
        <f t="shared" si="105"/>
        <v>23:27:00</v>
      </c>
      <c r="P1631">
        <f t="shared" si="106"/>
        <v>23</v>
      </c>
      <c r="Q1631" t="str">
        <f>VLOOKUP(B1631,'Analysis 1.3'!$AA$1:$AF$1454,5,FALSE)</f>
        <v>One time</v>
      </c>
      <c r="R1631" t="str">
        <f>VLOOKUP(B1631,'Analysis 1.3'!$AA$1:$AF$1454,6,FALSE)</f>
        <v>Passive</v>
      </c>
      <c r="S1631">
        <f>VLOOKUP(B1631,'Analysis 1.3'!$AA$1:$AF$1454,4,FALSE)</f>
        <v>103.0048611111124</v>
      </c>
    </row>
    <row r="1632" spans="1:19" x14ac:dyDescent="0.3">
      <c r="A1632">
        <v>381897</v>
      </c>
      <c r="B1632">
        <v>1314</v>
      </c>
      <c r="C1632" s="1" t="s">
        <v>99</v>
      </c>
      <c r="D1632" s="2">
        <v>45120.995138888888</v>
      </c>
      <c r="E1632" t="s">
        <v>191</v>
      </c>
      <c r="F1632" t="s">
        <v>5</v>
      </c>
      <c r="G1632">
        <v>3916</v>
      </c>
      <c r="H1632" t="str">
        <f>VLOOKUP(B1632,'Customers (2)'!$A$1:$F$2501,2,0)</f>
        <v>USA</v>
      </c>
      <c r="I1632" t="str">
        <f>VLOOKUP(B1632,'Customers (2)'!$A$1:$F$2501,3,0)</f>
        <v>F</v>
      </c>
      <c r="J1632">
        <f>VLOOKUP(B1632,'Customers (2)'!$A$1:$F$2501,4,0)</f>
        <v>86</v>
      </c>
      <c r="K1632" t="str">
        <f>VLOOKUP(B1632,'Customers (2)'!$A$1:$F$2501,5,0)</f>
        <v>C</v>
      </c>
      <c r="L1632" t="str">
        <f>VLOOKUP(B1632,'Customers (2)'!$A$1:$F$2501,6,0)</f>
        <v>Senior</v>
      </c>
      <c r="M1632" t="str">
        <f t="shared" si="103"/>
        <v>July</v>
      </c>
      <c r="N1632" t="str">
        <f t="shared" si="104"/>
        <v>Thursday</v>
      </c>
      <c r="O1632" t="str">
        <f t="shared" si="105"/>
        <v>23:53:00</v>
      </c>
      <c r="P1632">
        <f t="shared" si="106"/>
        <v>23</v>
      </c>
      <c r="Q1632" t="str">
        <f>VLOOKUP(B1632,'Analysis 1.3'!$AA$1:$AF$1454,5,FALSE)</f>
        <v>One time</v>
      </c>
      <c r="R1632" t="str">
        <f>VLOOKUP(B1632,'Analysis 1.3'!$AA$1:$AF$1454,6,FALSE)</f>
        <v>Passive</v>
      </c>
      <c r="S1632">
        <f>VLOOKUP(B1632,'Analysis 1.3'!$AA$1:$AF$1454,4,FALSE)</f>
        <v>170.9868055555562</v>
      </c>
    </row>
    <row r="1633" spans="1:19" x14ac:dyDescent="0.3">
      <c r="A1633">
        <v>22486</v>
      </c>
      <c r="B1633">
        <v>1315</v>
      </c>
      <c r="C1633" s="1" t="s">
        <v>99</v>
      </c>
      <c r="D1633" s="2">
        <v>45110.03125</v>
      </c>
      <c r="E1633" t="s">
        <v>97</v>
      </c>
      <c r="F1633" t="s">
        <v>33</v>
      </c>
      <c r="G1633">
        <v>2819</v>
      </c>
      <c r="H1633" t="str">
        <f>VLOOKUP(B1633,'Customers (2)'!$A$1:$F$2501,2,0)</f>
        <v>USA</v>
      </c>
      <c r="I1633" t="str">
        <f>VLOOKUP(B1633,'Customers (2)'!$A$1:$F$2501,3,0)</f>
        <v>F</v>
      </c>
      <c r="J1633">
        <f>VLOOKUP(B1633,'Customers (2)'!$A$1:$F$2501,4,0)</f>
        <v>76</v>
      </c>
      <c r="K1633" t="str">
        <f>VLOOKUP(B1633,'Customers (2)'!$A$1:$F$2501,5,0)</f>
        <v>C</v>
      </c>
      <c r="L1633" t="str">
        <f>VLOOKUP(B1633,'Customers (2)'!$A$1:$F$2501,6,0)</f>
        <v>Senior</v>
      </c>
      <c r="M1633" t="str">
        <f t="shared" si="103"/>
        <v>July</v>
      </c>
      <c r="N1633" t="str">
        <f t="shared" si="104"/>
        <v>Monday</v>
      </c>
      <c r="O1633" t="str">
        <f t="shared" si="105"/>
        <v>00:45:00</v>
      </c>
      <c r="P1633">
        <f t="shared" si="106"/>
        <v>0</v>
      </c>
      <c r="Q1633" t="str">
        <f>VLOOKUP(B1633,'Analysis 1.3'!$AA$1:$AF$1454,5,FALSE)</f>
        <v>Repeat</v>
      </c>
      <c r="R1633" t="str">
        <f>VLOOKUP(B1633,'Analysis 1.3'!$AA$1:$AF$1454,6,FALSE)</f>
        <v>Passive</v>
      </c>
      <c r="S1633">
        <f>VLOOKUP(B1633,'Analysis 1.3'!$AA$1:$AF$1454,4,FALSE)</f>
        <v>89.936805555553292</v>
      </c>
    </row>
    <row r="1634" spans="1:19" x14ac:dyDescent="0.3">
      <c r="A1634">
        <v>1355679</v>
      </c>
      <c r="B1634">
        <v>1315</v>
      </c>
      <c r="C1634" s="1" t="s">
        <v>99</v>
      </c>
      <c r="D1634" s="3">
        <v>45202.045138888891</v>
      </c>
      <c r="E1634" t="s">
        <v>191</v>
      </c>
      <c r="F1634" t="s">
        <v>93</v>
      </c>
      <c r="G1634">
        <v>8855</v>
      </c>
      <c r="H1634" t="str">
        <f>VLOOKUP(B1634,'Customers (2)'!$A$1:$F$2501,2,0)</f>
        <v>USA</v>
      </c>
      <c r="I1634" t="str">
        <f>VLOOKUP(B1634,'Customers (2)'!$A$1:$F$2501,3,0)</f>
        <v>F</v>
      </c>
      <c r="J1634">
        <f>VLOOKUP(B1634,'Customers (2)'!$A$1:$F$2501,4,0)</f>
        <v>76</v>
      </c>
      <c r="K1634" t="str">
        <f>VLOOKUP(B1634,'Customers (2)'!$A$1:$F$2501,5,0)</f>
        <v>C</v>
      </c>
      <c r="L1634" t="str">
        <f>VLOOKUP(B1634,'Customers (2)'!$A$1:$F$2501,6,0)</f>
        <v>Senior</v>
      </c>
      <c r="M1634" t="str">
        <f t="shared" si="103"/>
        <v>October</v>
      </c>
      <c r="N1634" t="str">
        <f t="shared" si="104"/>
        <v>Tuesday</v>
      </c>
      <c r="O1634" t="str">
        <f t="shared" si="105"/>
        <v>01:05:00</v>
      </c>
      <c r="P1634">
        <f t="shared" si="106"/>
        <v>1</v>
      </c>
      <c r="Q1634" t="str">
        <f>VLOOKUP(B1634,'Analysis 1.3'!$AA$1:$AF$1454,5,FALSE)</f>
        <v>Repeat</v>
      </c>
      <c r="R1634" t="str">
        <f>VLOOKUP(B1634,'Analysis 1.3'!$AA$1:$AF$1454,6,FALSE)</f>
        <v>Passive</v>
      </c>
      <c r="S1634">
        <f>VLOOKUP(B1634,'Analysis 1.3'!$AA$1:$AF$1454,4,FALSE)</f>
        <v>89.936805555553292</v>
      </c>
    </row>
    <row r="1635" spans="1:19" x14ac:dyDescent="0.3">
      <c r="A1635">
        <v>474847</v>
      </c>
      <c r="B1635">
        <v>1316</v>
      </c>
      <c r="C1635" s="1" t="s">
        <v>101</v>
      </c>
      <c r="D1635" s="2">
        <v>45202.017361111109</v>
      </c>
      <c r="E1635" t="s">
        <v>98</v>
      </c>
      <c r="F1635" t="s">
        <v>15</v>
      </c>
      <c r="G1635">
        <v>4155</v>
      </c>
      <c r="H1635" t="str">
        <f>VLOOKUP(B1635,'Customers (2)'!$A$1:$F$2501,2,0)</f>
        <v>Australia</v>
      </c>
      <c r="I1635" t="str">
        <f>VLOOKUP(B1635,'Customers (2)'!$A$1:$F$2501,3,0)</f>
        <v>F</v>
      </c>
      <c r="J1635">
        <f>VLOOKUP(B1635,'Customers (2)'!$A$1:$F$2501,4,0)</f>
        <v>70</v>
      </c>
      <c r="K1635" t="str">
        <f>VLOOKUP(B1635,'Customers (2)'!$A$1:$F$2501,5,0)</f>
        <v>C</v>
      </c>
      <c r="L1635" t="str">
        <f>VLOOKUP(B1635,'Customers (2)'!$A$1:$F$2501,6,0)</f>
        <v>Senior</v>
      </c>
      <c r="M1635" t="str">
        <f t="shared" si="103"/>
        <v>October</v>
      </c>
      <c r="N1635" t="str">
        <f t="shared" si="104"/>
        <v>Tuesday</v>
      </c>
      <c r="O1635" t="str">
        <f t="shared" si="105"/>
        <v>00:25:00</v>
      </c>
      <c r="P1635">
        <f t="shared" si="106"/>
        <v>0</v>
      </c>
      <c r="Q1635" t="str">
        <f>VLOOKUP(B1635,'Analysis 1.3'!$AA$1:$AF$1454,5,FALSE)</f>
        <v>Repeat</v>
      </c>
      <c r="R1635" t="str">
        <f>VLOOKUP(B1635,'Analysis 1.3'!$AA$1:$AF$1454,6,FALSE)</f>
        <v>Passive</v>
      </c>
      <c r="S1635">
        <f>VLOOKUP(B1635,'Analysis 1.3'!$AA$1:$AF$1454,4,FALSE)</f>
        <v>89.964583333334303</v>
      </c>
    </row>
    <row r="1636" spans="1:19" x14ac:dyDescent="0.3">
      <c r="A1636">
        <v>1268060</v>
      </c>
      <c r="B1636">
        <v>1316</v>
      </c>
      <c r="C1636" s="1" t="s">
        <v>101</v>
      </c>
      <c r="D1636" s="3">
        <v>44930.076388888891</v>
      </c>
      <c r="E1636" t="s">
        <v>191</v>
      </c>
      <c r="F1636" t="s">
        <v>23</v>
      </c>
      <c r="G1636">
        <v>3876</v>
      </c>
      <c r="H1636" t="str">
        <f>VLOOKUP(B1636,'Customers (2)'!$A$1:$F$2501,2,0)</f>
        <v>Australia</v>
      </c>
      <c r="I1636" t="str">
        <f>VLOOKUP(B1636,'Customers (2)'!$A$1:$F$2501,3,0)</f>
        <v>F</v>
      </c>
      <c r="J1636">
        <f>VLOOKUP(B1636,'Customers (2)'!$A$1:$F$2501,4,0)</f>
        <v>70</v>
      </c>
      <c r="K1636" t="str">
        <f>VLOOKUP(B1636,'Customers (2)'!$A$1:$F$2501,5,0)</f>
        <v>C</v>
      </c>
      <c r="L1636" t="str">
        <f>VLOOKUP(B1636,'Customers (2)'!$A$1:$F$2501,6,0)</f>
        <v>Senior</v>
      </c>
      <c r="M1636" t="str">
        <f t="shared" si="103"/>
        <v>January</v>
      </c>
      <c r="N1636" t="str">
        <f t="shared" si="104"/>
        <v>Wednesday</v>
      </c>
      <c r="O1636" t="str">
        <f t="shared" si="105"/>
        <v>01:50:00</v>
      </c>
      <c r="P1636">
        <f t="shared" si="106"/>
        <v>1</v>
      </c>
      <c r="Q1636" t="str">
        <f>VLOOKUP(B1636,'Analysis 1.3'!$AA$1:$AF$1454,5,FALSE)</f>
        <v>Repeat</v>
      </c>
      <c r="R1636" t="str">
        <f>VLOOKUP(B1636,'Analysis 1.3'!$AA$1:$AF$1454,6,FALSE)</f>
        <v>Passive</v>
      </c>
      <c r="S1636">
        <f>VLOOKUP(B1636,'Analysis 1.3'!$AA$1:$AF$1454,4,FALSE)</f>
        <v>89.964583333334303</v>
      </c>
    </row>
    <row r="1637" spans="1:19" x14ac:dyDescent="0.3">
      <c r="A1637">
        <v>500116</v>
      </c>
      <c r="B1637">
        <v>1317</v>
      </c>
      <c r="C1637" s="1" t="s">
        <v>100</v>
      </c>
      <c r="D1637" s="2">
        <v>45072.044444444444</v>
      </c>
      <c r="E1637" t="s">
        <v>96</v>
      </c>
      <c r="F1637" t="s">
        <v>43</v>
      </c>
      <c r="G1637">
        <v>4269</v>
      </c>
      <c r="H1637" t="str">
        <f>VLOOKUP(B1637,'Customers (2)'!$A$1:$F$2501,2,0)</f>
        <v>France</v>
      </c>
      <c r="I1637" t="str">
        <f>VLOOKUP(B1637,'Customers (2)'!$A$1:$F$2501,3,0)</f>
        <v>M</v>
      </c>
      <c r="J1637">
        <f>VLOOKUP(B1637,'Customers (2)'!$A$1:$F$2501,4,0)</f>
        <v>54</v>
      </c>
      <c r="K1637" t="str">
        <f>VLOOKUP(B1637,'Customers (2)'!$A$1:$F$2501,5,0)</f>
        <v>C</v>
      </c>
      <c r="L1637" t="str">
        <f>VLOOKUP(B1637,'Customers (2)'!$A$1:$F$2501,6,0)</f>
        <v>Middle</v>
      </c>
      <c r="M1637" t="str">
        <f t="shared" si="103"/>
        <v>May</v>
      </c>
      <c r="N1637" t="str">
        <f t="shared" si="104"/>
        <v>Friday</v>
      </c>
      <c r="O1637" t="str">
        <f t="shared" si="105"/>
        <v>01:04:00</v>
      </c>
      <c r="P1637">
        <f t="shared" si="106"/>
        <v>1</v>
      </c>
      <c r="Q1637" t="str">
        <f>VLOOKUP(B1637,'Analysis 1.3'!$AA$1:$AF$1454,5,FALSE)</f>
        <v>One time</v>
      </c>
      <c r="R1637" t="str">
        <f>VLOOKUP(B1637,'Analysis 1.3'!$AA$1:$AF$1454,6,FALSE)</f>
        <v>Lost</v>
      </c>
      <c r="S1637">
        <f>VLOOKUP(B1637,'Analysis 1.3'!$AA$1:$AF$1454,4,FALSE)</f>
        <v>219.9375</v>
      </c>
    </row>
    <row r="1638" spans="1:19" x14ac:dyDescent="0.3">
      <c r="A1638">
        <v>368229</v>
      </c>
      <c r="B1638">
        <v>1318</v>
      </c>
      <c r="C1638" s="1" t="s">
        <v>99</v>
      </c>
      <c r="D1638" s="2">
        <v>45249.984027777777</v>
      </c>
      <c r="E1638" t="s">
        <v>97</v>
      </c>
      <c r="F1638" t="s">
        <v>27</v>
      </c>
      <c r="G1638">
        <v>4702</v>
      </c>
      <c r="H1638" t="str">
        <f>VLOOKUP(B1638,'Customers (2)'!$A$1:$F$2501,2,0)</f>
        <v>USA</v>
      </c>
      <c r="I1638" t="str">
        <f>VLOOKUP(B1638,'Customers (2)'!$A$1:$F$2501,3,0)</f>
        <v>M</v>
      </c>
      <c r="J1638">
        <f>VLOOKUP(B1638,'Customers (2)'!$A$1:$F$2501,4,0)</f>
        <v>24</v>
      </c>
      <c r="K1638" t="str">
        <f>VLOOKUP(B1638,'Customers (2)'!$A$1:$F$2501,5,0)</f>
        <v>C</v>
      </c>
      <c r="L1638" t="str">
        <f>VLOOKUP(B1638,'Customers (2)'!$A$1:$F$2501,6,0)</f>
        <v>Young</v>
      </c>
      <c r="M1638" t="str">
        <f t="shared" si="103"/>
        <v>November</v>
      </c>
      <c r="N1638" t="str">
        <f t="shared" si="104"/>
        <v>Sunday</v>
      </c>
      <c r="O1638" t="str">
        <f t="shared" si="105"/>
        <v>23:37:00</v>
      </c>
      <c r="P1638">
        <f t="shared" si="106"/>
        <v>23</v>
      </c>
      <c r="Q1638" t="str">
        <f>VLOOKUP(B1638,'Analysis 1.3'!$AA$1:$AF$1454,5,FALSE)</f>
        <v>Repeat</v>
      </c>
      <c r="R1638" t="str">
        <f>VLOOKUP(B1638,'Analysis 1.3'!$AA$1:$AF$1454,6,FALSE)</f>
        <v>Recent</v>
      </c>
      <c r="S1638">
        <f>VLOOKUP(B1638,'Analysis 1.3'!$AA$1:$AF$1454,4,FALSE)</f>
        <v>41.997916666667152</v>
      </c>
    </row>
    <row r="1639" spans="1:19" x14ac:dyDescent="0.3">
      <c r="A1639">
        <v>447240</v>
      </c>
      <c r="B1639">
        <v>1318</v>
      </c>
      <c r="C1639" s="1" t="s">
        <v>99</v>
      </c>
      <c r="D1639" s="2">
        <v>45246.963888888888</v>
      </c>
      <c r="E1639" t="s">
        <v>96</v>
      </c>
      <c r="F1639" t="s">
        <v>44</v>
      </c>
      <c r="G1639">
        <v>6512</v>
      </c>
      <c r="H1639" t="str">
        <f>VLOOKUP(B1639,'Customers (2)'!$A$1:$F$2501,2,0)</f>
        <v>USA</v>
      </c>
      <c r="I1639" t="str">
        <f>VLOOKUP(B1639,'Customers (2)'!$A$1:$F$2501,3,0)</f>
        <v>M</v>
      </c>
      <c r="J1639">
        <f>VLOOKUP(B1639,'Customers (2)'!$A$1:$F$2501,4,0)</f>
        <v>24</v>
      </c>
      <c r="K1639" t="str">
        <f>VLOOKUP(B1639,'Customers (2)'!$A$1:$F$2501,5,0)</f>
        <v>C</v>
      </c>
      <c r="L1639" t="str">
        <f>VLOOKUP(B1639,'Customers (2)'!$A$1:$F$2501,6,0)</f>
        <v>Young</v>
      </c>
      <c r="M1639" t="str">
        <f t="shared" si="103"/>
        <v>November</v>
      </c>
      <c r="N1639" t="str">
        <f t="shared" si="104"/>
        <v>Thursday</v>
      </c>
      <c r="O1639" t="str">
        <f t="shared" si="105"/>
        <v>23:08:00</v>
      </c>
      <c r="P1639">
        <f t="shared" si="106"/>
        <v>23</v>
      </c>
      <c r="Q1639" t="str">
        <f>VLOOKUP(B1639,'Analysis 1.3'!$AA$1:$AF$1454,5,FALSE)</f>
        <v>Repeat</v>
      </c>
      <c r="R1639" t="str">
        <f>VLOOKUP(B1639,'Analysis 1.3'!$AA$1:$AF$1454,6,FALSE)</f>
        <v>Recent</v>
      </c>
      <c r="S1639">
        <f>VLOOKUP(B1639,'Analysis 1.3'!$AA$1:$AF$1454,4,FALSE)</f>
        <v>41.997916666667152</v>
      </c>
    </row>
    <row r="1640" spans="1:19" x14ac:dyDescent="0.3">
      <c r="A1640">
        <v>662950</v>
      </c>
      <c r="B1640">
        <v>1320</v>
      </c>
      <c r="C1640" s="1" t="s">
        <v>109</v>
      </c>
      <c r="D1640" s="2">
        <v>45098.981944444444</v>
      </c>
      <c r="E1640" t="s">
        <v>97</v>
      </c>
      <c r="F1640" t="s">
        <v>60</v>
      </c>
      <c r="G1640">
        <v>8477</v>
      </c>
      <c r="H1640" t="str">
        <f>VLOOKUP(B1640,'Customers (2)'!$A$1:$F$2501,2,0)</f>
        <v>Germany</v>
      </c>
      <c r="I1640" t="str">
        <f>VLOOKUP(B1640,'Customers (2)'!$A$1:$F$2501,3,0)</f>
        <v>M</v>
      </c>
      <c r="J1640">
        <f>VLOOKUP(B1640,'Customers (2)'!$A$1:$F$2501,4,0)</f>
        <v>71</v>
      </c>
      <c r="K1640" t="str">
        <f>VLOOKUP(B1640,'Customers (2)'!$A$1:$F$2501,5,0)</f>
        <v>C</v>
      </c>
      <c r="L1640" t="str">
        <f>VLOOKUP(B1640,'Customers (2)'!$A$1:$F$2501,6,0)</f>
        <v>Senior</v>
      </c>
      <c r="M1640" t="str">
        <f t="shared" si="103"/>
        <v>June</v>
      </c>
      <c r="N1640" t="str">
        <f t="shared" si="104"/>
        <v>Wednesday</v>
      </c>
      <c r="O1640" t="str">
        <f t="shared" si="105"/>
        <v>23:34:00</v>
      </c>
      <c r="P1640">
        <f t="shared" si="106"/>
        <v>23</v>
      </c>
      <c r="Q1640" t="str">
        <f>VLOOKUP(B1640,'Analysis 1.3'!$AA$1:$AF$1454,5,FALSE)</f>
        <v>One time</v>
      </c>
      <c r="R1640" t="str">
        <f>VLOOKUP(B1640,'Analysis 1.3'!$AA$1:$AF$1454,6,FALSE)</f>
        <v>Lost</v>
      </c>
      <c r="S1640">
        <f>VLOOKUP(B1640,'Analysis 1.3'!$AA$1:$AF$1454,4,FALSE)</f>
        <v>193</v>
      </c>
    </row>
    <row r="1641" spans="1:19" x14ac:dyDescent="0.3">
      <c r="A1641">
        <v>1024120</v>
      </c>
      <c r="B1641">
        <v>1323</v>
      </c>
      <c r="C1641" s="1" t="s">
        <v>110</v>
      </c>
      <c r="D1641" s="3">
        <v>44964.033333333333</v>
      </c>
      <c r="E1641" t="s">
        <v>98</v>
      </c>
      <c r="F1641" t="s">
        <v>86</v>
      </c>
      <c r="G1641">
        <v>2228</v>
      </c>
      <c r="H1641" t="str">
        <f>VLOOKUP(B1641,'Customers (2)'!$A$1:$F$2501,2,0)</f>
        <v>Switzerland</v>
      </c>
      <c r="I1641" t="str">
        <f>VLOOKUP(B1641,'Customers (2)'!$A$1:$F$2501,3,0)</f>
        <v>F</v>
      </c>
      <c r="J1641">
        <f>VLOOKUP(B1641,'Customers (2)'!$A$1:$F$2501,4,0)</f>
        <v>81</v>
      </c>
      <c r="K1641" t="str">
        <f>VLOOKUP(B1641,'Customers (2)'!$A$1:$F$2501,5,0)</f>
        <v>C</v>
      </c>
      <c r="L1641" t="str">
        <f>VLOOKUP(B1641,'Customers (2)'!$A$1:$F$2501,6,0)</f>
        <v>Senior</v>
      </c>
      <c r="M1641" t="str">
        <f t="shared" si="103"/>
        <v>February</v>
      </c>
      <c r="N1641" t="str">
        <f t="shared" si="104"/>
        <v>Tuesday</v>
      </c>
      <c r="O1641" t="str">
        <f t="shared" si="105"/>
        <v>00:48:00</v>
      </c>
      <c r="P1641">
        <f t="shared" si="106"/>
        <v>0</v>
      </c>
      <c r="Q1641" t="str">
        <f>VLOOKUP(B1641,'Analysis 1.3'!$AA$1:$AF$1454,5,FALSE)</f>
        <v>One time</v>
      </c>
      <c r="R1641" t="str">
        <f>VLOOKUP(B1641,'Analysis 1.3'!$AA$1:$AF$1454,6,FALSE)</f>
        <v>Lost</v>
      </c>
      <c r="S1641">
        <f>VLOOKUP(B1641,'Analysis 1.3'!$AA$1:$AF$1454,4,FALSE)</f>
        <v>327.94861111111095</v>
      </c>
    </row>
    <row r="1642" spans="1:19" x14ac:dyDescent="0.3">
      <c r="A1642">
        <v>169945</v>
      </c>
      <c r="B1642">
        <v>1325</v>
      </c>
      <c r="C1642" s="1" t="s">
        <v>105</v>
      </c>
      <c r="D1642" s="2">
        <v>45111.037499999999</v>
      </c>
      <c r="E1642" t="s">
        <v>191</v>
      </c>
      <c r="F1642" t="s">
        <v>8</v>
      </c>
      <c r="G1642">
        <v>9136</v>
      </c>
      <c r="H1642" t="str">
        <f>VLOOKUP(B1642,'Customers (2)'!$A$1:$F$2501,2,0)</f>
        <v>Spain</v>
      </c>
      <c r="I1642" t="str">
        <f>VLOOKUP(B1642,'Customers (2)'!$A$1:$F$2501,3,0)</f>
        <v>F</v>
      </c>
      <c r="J1642">
        <f>VLOOKUP(B1642,'Customers (2)'!$A$1:$F$2501,4,0)</f>
        <v>29</v>
      </c>
      <c r="K1642" t="str">
        <f>VLOOKUP(B1642,'Customers (2)'!$A$1:$F$2501,5,0)</f>
        <v>C</v>
      </c>
      <c r="L1642" t="str">
        <f>VLOOKUP(B1642,'Customers (2)'!$A$1:$F$2501,6,0)</f>
        <v>Young</v>
      </c>
      <c r="M1642" t="str">
        <f t="shared" si="103"/>
        <v>July</v>
      </c>
      <c r="N1642" t="str">
        <f t="shared" si="104"/>
        <v>Tuesday</v>
      </c>
      <c r="O1642" t="str">
        <f t="shared" si="105"/>
        <v>00:54:00</v>
      </c>
      <c r="P1642">
        <f t="shared" si="106"/>
        <v>0</v>
      </c>
      <c r="Q1642" t="str">
        <f>VLOOKUP(B1642,'Analysis 1.3'!$AA$1:$AF$1454,5,FALSE)</f>
        <v>One time</v>
      </c>
      <c r="R1642" t="str">
        <f>VLOOKUP(B1642,'Analysis 1.3'!$AA$1:$AF$1454,6,FALSE)</f>
        <v>Lost</v>
      </c>
      <c r="S1642">
        <f>VLOOKUP(B1642,'Analysis 1.3'!$AA$1:$AF$1454,4,FALSE)</f>
        <v>180.94444444444525</v>
      </c>
    </row>
    <row r="1643" spans="1:19" x14ac:dyDescent="0.3">
      <c r="A1643">
        <v>1313997</v>
      </c>
      <c r="B1643">
        <v>1327</v>
      </c>
      <c r="C1643" s="1" t="s">
        <v>100</v>
      </c>
      <c r="D1643" s="3">
        <v>44984.00277777778</v>
      </c>
      <c r="E1643" t="s">
        <v>98</v>
      </c>
      <c r="F1643" t="s">
        <v>33</v>
      </c>
      <c r="G1643">
        <v>8609</v>
      </c>
      <c r="H1643" t="str">
        <f>VLOOKUP(B1643,'Customers (2)'!$A$1:$F$2501,2,0)</f>
        <v>France</v>
      </c>
      <c r="I1643" t="str">
        <f>VLOOKUP(B1643,'Customers (2)'!$A$1:$F$2501,3,0)</f>
        <v>M</v>
      </c>
      <c r="J1643">
        <f>VLOOKUP(B1643,'Customers (2)'!$A$1:$F$2501,4,0)</f>
        <v>34</v>
      </c>
      <c r="K1643" t="str">
        <f>VLOOKUP(B1643,'Customers (2)'!$A$1:$F$2501,5,0)</f>
        <v>C</v>
      </c>
      <c r="L1643" t="str">
        <f>VLOOKUP(B1643,'Customers (2)'!$A$1:$F$2501,6,0)</f>
        <v>Young</v>
      </c>
      <c r="M1643" t="str">
        <f t="shared" si="103"/>
        <v>February</v>
      </c>
      <c r="N1643" t="str">
        <f t="shared" si="104"/>
        <v>Monday</v>
      </c>
      <c r="O1643" t="str">
        <f t="shared" si="105"/>
        <v>00:04:00</v>
      </c>
      <c r="P1643">
        <f t="shared" si="106"/>
        <v>0</v>
      </c>
      <c r="Q1643" t="str">
        <f>VLOOKUP(B1643,'Analysis 1.3'!$AA$1:$AF$1454,5,FALSE)</f>
        <v>One time</v>
      </c>
      <c r="R1643" t="str">
        <f>VLOOKUP(B1643,'Analysis 1.3'!$AA$1:$AF$1454,6,FALSE)</f>
        <v>Lost</v>
      </c>
      <c r="S1643">
        <f>VLOOKUP(B1643,'Analysis 1.3'!$AA$1:$AF$1454,4,FALSE)</f>
        <v>307.97916666666424</v>
      </c>
    </row>
    <row r="1644" spans="1:19" x14ac:dyDescent="0.3">
      <c r="A1644">
        <v>1000225</v>
      </c>
      <c r="B1644">
        <v>1329</v>
      </c>
      <c r="C1644" s="1" t="s">
        <v>99</v>
      </c>
      <c r="D1644" s="3">
        <v>45163.961111111108</v>
      </c>
      <c r="E1644" t="s">
        <v>98</v>
      </c>
      <c r="F1644" t="s">
        <v>69</v>
      </c>
      <c r="G1644">
        <v>3066</v>
      </c>
      <c r="H1644" t="str">
        <f>VLOOKUP(B1644,'Customers (2)'!$A$1:$F$2501,2,0)</f>
        <v>USA</v>
      </c>
      <c r="I1644" t="str">
        <f>VLOOKUP(B1644,'Customers (2)'!$A$1:$F$2501,3,0)</f>
        <v>M</v>
      </c>
      <c r="J1644">
        <f>VLOOKUP(B1644,'Customers (2)'!$A$1:$F$2501,4,0)</f>
        <v>62</v>
      </c>
      <c r="K1644" t="str">
        <f>VLOOKUP(B1644,'Customers (2)'!$A$1:$F$2501,5,0)</f>
        <v>C</v>
      </c>
      <c r="L1644" t="str">
        <f>VLOOKUP(B1644,'Customers (2)'!$A$1:$F$2501,6,0)</f>
        <v>Senior</v>
      </c>
      <c r="M1644" t="str">
        <f t="shared" si="103"/>
        <v>August</v>
      </c>
      <c r="N1644" t="str">
        <f t="shared" si="104"/>
        <v>Friday</v>
      </c>
      <c r="O1644" t="str">
        <f t="shared" si="105"/>
        <v>23:04:00</v>
      </c>
      <c r="P1644">
        <f t="shared" si="106"/>
        <v>23</v>
      </c>
      <c r="Q1644" t="str">
        <f>VLOOKUP(B1644,'Analysis 1.3'!$AA$1:$AF$1454,5,FALSE)</f>
        <v>One time</v>
      </c>
      <c r="R1644" t="str">
        <f>VLOOKUP(B1644,'Analysis 1.3'!$AA$1:$AF$1454,6,FALSE)</f>
        <v>Passive</v>
      </c>
      <c r="S1644">
        <f>VLOOKUP(B1644,'Analysis 1.3'!$AA$1:$AF$1454,4,FALSE)</f>
        <v>128.02083333333576</v>
      </c>
    </row>
    <row r="1645" spans="1:19" x14ac:dyDescent="0.3">
      <c r="A1645">
        <v>690697</v>
      </c>
      <c r="B1645">
        <v>1330</v>
      </c>
      <c r="C1645" s="1" t="s">
        <v>101</v>
      </c>
      <c r="D1645" s="3">
        <v>44987.008333333331</v>
      </c>
      <c r="E1645" t="s">
        <v>98</v>
      </c>
      <c r="F1645" t="s">
        <v>69</v>
      </c>
      <c r="G1645">
        <v>2726</v>
      </c>
      <c r="H1645" t="str">
        <f>VLOOKUP(B1645,'Customers (2)'!$A$1:$F$2501,2,0)</f>
        <v>Australia</v>
      </c>
      <c r="I1645" t="str">
        <f>VLOOKUP(B1645,'Customers (2)'!$A$1:$F$2501,3,0)</f>
        <v>M</v>
      </c>
      <c r="J1645">
        <f>VLOOKUP(B1645,'Customers (2)'!$A$1:$F$2501,4,0)</f>
        <v>59</v>
      </c>
      <c r="K1645" t="str">
        <f>VLOOKUP(B1645,'Customers (2)'!$A$1:$F$2501,5,0)</f>
        <v>C</v>
      </c>
      <c r="L1645" t="str">
        <f>VLOOKUP(B1645,'Customers (2)'!$A$1:$F$2501,6,0)</f>
        <v>Middle</v>
      </c>
      <c r="M1645" t="str">
        <f t="shared" si="103"/>
        <v>March</v>
      </c>
      <c r="N1645" t="str">
        <f t="shared" si="104"/>
        <v>Thursday</v>
      </c>
      <c r="O1645" t="str">
        <f t="shared" si="105"/>
        <v>00:12:00</v>
      </c>
      <c r="P1645">
        <f t="shared" si="106"/>
        <v>0</v>
      </c>
      <c r="Q1645" t="str">
        <f>VLOOKUP(B1645,'Analysis 1.3'!$AA$1:$AF$1454,5,FALSE)</f>
        <v>Repeat</v>
      </c>
      <c r="R1645" t="str">
        <f>VLOOKUP(B1645,'Analysis 1.3'!$AA$1:$AF$1454,6,FALSE)</f>
        <v>Passive</v>
      </c>
      <c r="S1645">
        <f>VLOOKUP(B1645,'Analysis 1.3'!$AA$1:$AF$1454,4,FALSE)</f>
        <v>112.95416666666279</v>
      </c>
    </row>
    <row r="1646" spans="1:19" x14ac:dyDescent="0.3">
      <c r="A1646">
        <v>1586073</v>
      </c>
      <c r="B1646">
        <v>1330</v>
      </c>
      <c r="C1646" s="1" t="s">
        <v>101</v>
      </c>
      <c r="D1646" s="3">
        <v>45179.027777777781</v>
      </c>
      <c r="E1646" t="s">
        <v>97</v>
      </c>
      <c r="F1646" t="s">
        <v>49</v>
      </c>
      <c r="G1646">
        <v>9985</v>
      </c>
      <c r="H1646" t="str">
        <f>VLOOKUP(B1646,'Customers (2)'!$A$1:$F$2501,2,0)</f>
        <v>Australia</v>
      </c>
      <c r="I1646" t="str">
        <f>VLOOKUP(B1646,'Customers (2)'!$A$1:$F$2501,3,0)</f>
        <v>M</v>
      </c>
      <c r="J1646">
        <f>VLOOKUP(B1646,'Customers (2)'!$A$1:$F$2501,4,0)</f>
        <v>59</v>
      </c>
      <c r="K1646" t="str">
        <f>VLOOKUP(B1646,'Customers (2)'!$A$1:$F$2501,5,0)</f>
        <v>C</v>
      </c>
      <c r="L1646" t="str">
        <f>VLOOKUP(B1646,'Customers (2)'!$A$1:$F$2501,6,0)</f>
        <v>Middle</v>
      </c>
      <c r="M1646" t="str">
        <f t="shared" si="103"/>
        <v>September</v>
      </c>
      <c r="N1646" t="str">
        <f t="shared" si="104"/>
        <v>Sunday</v>
      </c>
      <c r="O1646" t="str">
        <f t="shared" si="105"/>
        <v>00:40:00</v>
      </c>
      <c r="P1646">
        <f t="shared" si="106"/>
        <v>0</v>
      </c>
      <c r="Q1646" t="str">
        <f>VLOOKUP(B1646,'Analysis 1.3'!$AA$1:$AF$1454,5,FALSE)</f>
        <v>Repeat</v>
      </c>
      <c r="R1646" t="str">
        <f>VLOOKUP(B1646,'Analysis 1.3'!$AA$1:$AF$1454,6,FALSE)</f>
        <v>Passive</v>
      </c>
      <c r="S1646">
        <f>VLOOKUP(B1646,'Analysis 1.3'!$AA$1:$AF$1454,4,FALSE)</f>
        <v>112.95416666666279</v>
      </c>
    </row>
    <row r="1647" spans="1:19" x14ac:dyDescent="0.3">
      <c r="A1647">
        <v>84351</v>
      </c>
      <c r="B1647">
        <v>1331</v>
      </c>
      <c r="C1647" s="1" t="s">
        <v>99</v>
      </c>
      <c r="D1647" s="2">
        <v>45035.009027777778</v>
      </c>
      <c r="E1647" t="s">
        <v>191</v>
      </c>
      <c r="F1647" t="s">
        <v>8</v>
      </c>
      <c r="G1647">
        <v>4824</v>
      </c>
      <c r="H1647" t="str">
        <f>VLOOKUP(B1647,'Customers (2)'!$A$1:$F$2501,2,0)</f>
        <v>USA</v>
      </c>
      <c r="I1647" t="str">
        <f>VLOOKUP(B1647,'Customers (2)'!$A$1:$F$2501,3,0)</f>
        <v>F</v>
      </c>
      <c r="J1647">
        <f>VLOOKUP(B1647,'Customers (2)'!$A$1:$F$2501,4,0)</f>
        <v>84</v>
      </c>
      <c r="K1647" t="str">
        <f>VLOOKUP(B1647,'Customers (2)'!$A$1:$F$2501,5,0)</f>
        <v>C</v>
      </c>
      <c r="L1647" t="str">
        <f>VLOOKUP(B1647,'Customers (2)'!$A$1:$F$2501,6,0)</f>
        <v>Senior</v>
      </c>
      <c r="M1647" t="str">
        <f t="shared" si="103"/>
        <v>April</v>
      </c>
      <c r="N1647" t="str">
        <f t="shared" si="104"/>
        <v>Wednesday</v>
      </c>
      <c r="O1647" t="str">
        <f t="shared" si="105"/>
        <v>00:13:00</v>
      </c>
      <c r="P1647">
        <f t="shared" si="106"/>
        <v>0</v>
      </c>
      <c r="Q1647" t="str">
        <f>VLOOKUP(B1647,'Analysis 1.3'!$AA$1:$AF$1454,5,FALSE)</f>
        <v>One time</v>
      </c>
      <c r="R1647" t="str">
        <f>VLOOKUP(B1647,'Analysis 1.3'!$AA$1:$AF$1454,6,FALSE)</f>
        <v>Lost</v>
      </c>
      <c r="S1647">
        <f>VLOOKUP(B1647,'Analysis 1.3'!$AA$1:$AF$1454,4,FALSE)</f>
        <v>256.9729166666657</v>
      </c>
    </row>
    <row r="1648" spans="1:19" x14ac:dyDescent="0.3">
      <c r="A1648">
        <v>1279393</v>
      </c>
      <c r="B1648">
        <v>1340</v>
      </c>
      <c r="C1648" s="1" t="s">
        <v>107</v>
      </c>
      <c r="D1648" s="3">
        <v>45177.042361111111</v>
      </c>
      <c r="E1648" t="s">
        <v>96</v>
      </c>
      <c r="F1648" t="s">
        <v>63</v>
      </c>
      <c r="G1648">
        <v>9753</v>
      </c>
      <c r="H1648" t="str">
        <f>VLOOKUP(B1648,'Customers (2)'!$A$1:$F$2501,2,0)</f>
        <v>Italy</v>
      </c>
      <c r="I1648" t="str">
        <f>VLOOKUP(B1648,'Customers (2)'!$A$1:$F$2501,3,0)</f>
        <v>F</v>
      </c>
      <c r="J1648">
        <f>VLOOKUP(B1648,'Customers (2)'!$A$1:$F$2501,4,0)</f>
        <v>40</v>
      </c>
      <c r="K1648" t="str">
        <f>VLOOKUP(B1648,'Customers (2)'!$A$1:$F$2501,5,0)</f>
        <v>C</v>
      </c>
      <c r="L1648" t="str">
        <f>VLOOKUP(B1648,'Customers (2)'!$A$1:$F$2501,6,0)</f>
        <v>Middle</v>
      </c>
      <c r="M1648" t="str">
        <f t="shared" si="103"/>
        <v>September</v>
      </c>
      <c r="N1648" t="str">
        <f t="shared" si="104"/>
        <v>Friday</v>
      </c>
      <c r="O1648" t="str">
        <f t="shared" si="105"/>
        <v>01:01:00</v>
      </c>
      <c r="P1648">
        <f t="shared" si="106"/>
        <v>1</v>
      </c>
      <c r="Q1648" t="str">
        <f>VLOOKUP(B1648,'Analysis 1.3'!$AA$1:$AF$1454,5,FALSE)</f>
        <v>One time</v>
      </c>
      <c r="R1648" t="str">
        <f>VLOOKUP(B1648,'Analysis 1.3'!$AA$1:$AF$1454,6,FALSE)</f>
        <v>Passive</v>
      </c>
      <c r="S1648">
        <f>VLOOKUP(B1648,'Analysis 1.3'!$AA$1:$AF$1454,4,FALSE)</f>
        <v>114.93958333333285</v>
      </c>
    </row>
    <row r="1649" spans="1:19" x14ac:dyDescent="0.3">
      <c r="A1649">
        <v>1201138</v>
      </c>
      <c r="B1649">
        <v>1342</v>
      </c>
      <c r="C1649" s="1" t="s">
        <v>99</v>
      </c>
      <c r="D1649" s="3">
        <v>44999.039583333331</v>
      </c>
      <c r="E1649" t="s">
        <v>98</v>
      </c>
      <c r="F1649" t="s">
        <v>58</v>
      </c>
      <c r="G1649">
        <v>6081</v>
      </c>
      <c r="H1649" t="str">
        <f>VLOOKUP(B1649,'Customers (2)'!$A$1:$F$2501,2,0)</f>
        <v>USA</v>
      </c>
      <c r="I1649" t="str">
        <f>VLOOKUP(B1649,'Customers (2)'!$A$1:$F$2501,3,0)</f>
        <v>M</v>
      </c>
      <c r="J1649">
        <f>VLOOKUP(B1649,'Customers (2)'!$A$1:$F$2501,4,0)</f>
        <v>24</v>
      </c>
      <c r="K1649" t="str">
        <f>VLOOKUP(B1649,'Customers (2)'!$A$1:$F$2501,5,0)</f>
        <v>C</v>
      </c>
      <c r="L1649" t="str">
        <f>VLOOKUP(B1649,'Customers (2)'!$A$1:$F$2501,6,0)</f>
        <v>Young</v>
      </c>
      <c r="M1649" t="str">
        <f t="shared" si="103"/>
        <v>March</v>
      </c>
      <c r="N1649" t="str">
        <f t="shared" si="104"/>
        <v>Tuesday</v>
      </c>
      <c r="O1649" t="str">
        <f t="shared" si="105"/>
        <v>00:57:00</v>
      </c>
      <c r="P1649">
        <f t="shared" si="106"/>
        <v>0</v>
      </c>
      <c r="Q1649" t="str">
        <f>VLOOKUP(B1649,'Analysis 1.3'!$AA$1:$AF$1454,5,FALSE)</f>
        <v>Repeat</v>
      </c>
      <c r="R1649" t="str">
        <f>VLOOKUP(B1649,'Analysis 1.3'!$AA$1:$AF$1454,6,FALSE)</f>
        <v>Passive</v>
      </c>
      <c r="S1649">
        <f>VLOOKUP(B1649,'Analysis 1.3'!$AA$1:$AF$1454,4,FALSE)</f>
        <v>88.918055555557657</v>
      </c>
    </row>
    <row r="1650" spans="1:19" x14ac:dyDescent="0.3">
      <c r="A1650">
        <v>1229877</v>
      </c>
      <c r="B1650">
        <v>1342</v>
      </c>
      <c r="C1650" s="1" t="s">
        <v>99</v>
      </c>
      <c r="D1650" s="3">
        <v>45144.959027777775</v>
      </c>
      <c r="E1650" t="s">
        <v>96</v>
      </c>
      <c r="F1650" t="s">
        <v>4</v>
      </c>
      <c r="G1650">
        <v>3454</v>
      </c>
      <c r="H1650" t="str">
        <f>VLOOKUP(B1650,'Customers (2)'!$A$1:$F$2501,2,0)</f>
        <v>USA</v>
      </c>
      <c r="I1650" t="str">
        <f>VLOOKUP(B1650,'Customers (2)'!$A$1:$F$2501,3,0)</f>
        <v>M</v>
      </c>
      <c r="J1650">
        <f>VLOOKUP(B1650,'Customers (2)'!$A$1:$F$2501,4,0)</f>
        <v>24</v>
      </c>
      <c r="K1650" t="str">
        <f>VLOOKUP(B1650,'Customers (2)'!$A$1:$F$2501,5,0)</f>
        <v>C</v>
      </c>
      <c r="L1650" t="str">
        <f>VLOOKUP(B1650,'Customers (2)'!$A$1:$F$2501,6,0)</f>
        <v>Young</v>
      </c>
      <c r="M1650" t="str">
        <f t="shared" si="103"/>
        <v>August</v>
      </c>
      <c r="N1650" t="str">
        <f t="shared" si="104"/>
        <v>Sunday</v>
      </c>
      <c r="O1650" t="str">
        <f t="shared" si="105"/>
        <v>23:01:00</v>
      </c>
      <c r="P1650">
        <f t="shared" si="106"/>
        <v>23</v>
      </c>
      <c r="Q1650" t="str">
        <f>VLOOKUP(B1650,'Analysis 1.3'!$AA$1:$AF$1454,5,FALSE)</f>
        <v>Repeat</v>
      </c>
      <c r="R1650" t="str">
        <f>VLOOKUP(B1650,'Analysis 1.3'!$AA$1:$AF$1454,6,FALSE)</f>
        <v>Passive</v>
      </c>
      <c r="S1650">
        <f>VLOOKUP(B1650,'Analysis 1.3'!$AA$1:$AF$1454,4,FALSE)</f>
        <v>88.918055555557657</v>
      </c>
    </row>
    <row r="1651" spans="1:19" x14ac:dyDescent="0.3">
      <c r="A1651">
        <v>1477405</v>
      </c>
      <c r="B1651">
        <v>1342</v>
      </c>
      <c r="C1651" s="1" t="s">
        <v>99</v>
      </c>
      <c r="D1651" s="3">
        <v>45203.063888888886</v>
      </c>
      <c r="E1651" t="s">
        <v>191</v>
      </c>
      <c r="F1651" t="s">
        <v>61</v>
      </c>
      <c r="G1651">
        <v>6068</v>
      </c>
      <c r="H1651" t="str">
        <f>VLOOKUP(B1651,'Customers (2)'!$A$1:$F$2501,2,0)</f>
        <v>USA</v>
      </c>
      <c r="I1651" t="str">
        <f>VLOOKUP(B1651,'Customers (2)'!$A$1:$F$2501,3,0)</f>
        <v>M</v>
      </c>
      <c r="J1651">
        <f>VLOOKUP(B1651,'Customers (2)'!$A$1:$F$2501,4,0)</f>
        <v>24</v>
      </c>
      <c r="K1651" t="str">
        <f>VLOOKUP(B1651,'Customers (2)'!$A$1:$F$2501,5,0)</f>
        <v>C</v>
      </c>
      <c r="L1651" t="str">
        <f>VLOOKUP(B1651,'Customers (2)'!$A$1:$F$2501,6,0)</f>
        <v>Young</v>
      </c>
      <c r="M1651" t="str">
        <f t="shared" si="103"/>
        <v>October</v>
      </c>
      <c r="N1651" t="str">
        <f t="shared" si="104"/>
        <v>Wednesday</v>
      </c>
      <c r="O1651" t="str">
        <f t="shared" si="105"/>
        <v>01:32:00</v>
      </c>
      <c r="P1651">
        <f t="shared" si="106"/>
        <v>1</v>
      </c>
      <c r="Q1651" t="str">
        <f>VLOOKUP(B1651,'Analysis 1.3'!$AA$1:$AF$1454,5,FALSE)</f>
        <v>Repeat</v>
      </c>
      <c r="R1651" t="str">
        <f>VLOOKUP(B1651,'Analysis 1.3'!$AA$1:$AF$1454,6,FALSE)</f>
        <v>Passive</v>
      </c>
      <c r="S1651">
        <f>VLOOKUP(B1651,'Analysis 1.3'!$AA$1:$AF$1454,4,FALSE)</f>
        <v>88.918055555557657</v>
      </c>
    </row>
    <row r="1652" spans="1:19" x14ac:dyDescent="0.3">
      <c r="A1652">
        <v>479363</v>
      </c>
      <c r="B1652">
        <v>1343</v>
      </c>
      <c r="C1652" s="1" t="s">
        <v>99</v>
      </c>
      <c r="D1652" s="2">
        <v>45115.001388888886</v>
      </c>
      <c r="E1652" t="s">
        <v>96</v>
      </c>
      <c r="F1652" t="s">
        <v>18</v>
      </c>
      <c r="G1652">
        <v>1941</v>
      </c>
      <c r="H1652" t="str">
        <f>VLOOKUP(B1652,'Customers (2)'!$A$1:$F$2501,2,0)</f>
        <v>USA</v>
      </c>
      <c r="I1652" t="str">
        <f>VLOOKUP(B1652,'Customers (2)'!$A$1:$F$2501,3,0)</f>
        <v>F</v>
      </c>
      <c r="J1652">
        <f>VLOOKUP(B1652,'Customers (2)'!$A$1:$F$2501,4,0)</f>
        <v>32</v>
      </c>
      <c r="K1652" t="str">
        <f>VLOOKUP(B1652,'Customers (2)'!$A$1:$F$2501,5,0)</f>
        <v>C</v>
      </c>
      <c r="L1652" t="str">
        <f>VLOOKUP(B1652,'Customers (2)'!$A$1:$F$2501,6,0)</f>
        <v>Young</v>
      </c>
      <c r="M1652" t="str">
        <f t="shared" si="103"/>
        <v>July</v>
      </c>
      <c r="N1652" t="str">
        <f t="shared" si="104"/>
        <v>Saturday</v>
      </c>
      <c r="O1652" t="str">
        <f t="shared" si="105"/>
        <v>00:02:00</v>
      </c>
      <c r="P1652">
        <f t="shared" si="106"/>
        <v>0</v>
      </c>
      <c r="Q1652" t="str">
        <f>VLOOKUP(B1652,'Analysis 1.3'!$AA$1:$AF$1454,5,FALSE)</f>
        <v>Repeat</v>
      </c>
      <c r="R1652" t="str">
        <f>VLOOKUP(B1652,'Analysis 1.3'!$AA$1:$AF$1454,6,FALSE)</f>
        <v>Passive</v>
      </c>
      <c r="S1652">
        <f>VLOOKUP(B1652,'Analysis 1.3'!$AA$1:$AF$1454,4,FALSE)</f>
        <v>176.98055555555766</v>
      </c>
    </row>
    <row r="1653" spans="1:19" x14ac:dyDescent="0.3">
      <c r="A1653">
        <v>944561</v>
      </c>
      <c r="B1653">
        <v>1343</v>
      </c>
      <c r="C1653" s="1" t="s">
        <v>99</v>
      </c>
      <c r="D1653" s="3">
        <v>44981.958333333336</v>
      </c>
      <c r="E1653" t="s">
        <v>97</v>
      </c>
      <c r="F1653" t="s">
        <v>82</v>
      </c>
      <c r="G1653">
        <v>439</v>
      </c>
      <c r="H1653" t="str">
        <f>VLOOKUP(B1653,'Customers (2)'!$A$1:$F$2501,2,0)</f>
        <v>USA</v>
      </c>
      <c r="I1653" t="str">
        <f>VLOOKUP(B1653,'Customers (2)'!$A$1:$F$2501,3,0)</f>
        <v>F</v>
      </c>
      <c r="J1653">
        <f>VLOOKUP(B1653,'Customers (2)'!$A$1:$F$2501,4,0)</f>
        <v>32</v>
      </c>
      <c r="K1653" t="str">
        <f>VLOOKUP(B1653,'Customers (2)'!$A$1:$F$2501,5,0)</f>
        <v>C</v>
      </c>
      <c r="L1653" t="str">
        <f>VLOOKUP(B1653,'Customers (2)'!$A$1:$F$2501,6,0)</f>
        <v>Young</v>
      </c>
      <c r="M1653" t="str">
        <f t="shared" si="103"/>
        <v>February</v>
      </c>
      <c r="N1653" t="str">
        <f t="shared" si="104"/>
        <v>Friday</v>
      </c>
      <c r="O1653" t="str">
        <f t="shared" si="105"/>
        <v>23:00:00</v>
      </c>
      <c r="P1653">
        <f t="shared" si="106"/>
        <v>23</v>
      </c>
      <c r="Q1653" t="str">
        <f>VLOOKUP(B1653,'Analysis 1.3'!$AA$1:$AF$1454,5,FALSE)</f>
        <v>Repeat</v>
      </c>
      <c r="R1653" t="str">
        <f>VLOOKUP(B1653,'Analysis 1.3'!$AA$1:$AF$1454,6,FALSE)</f>
        <v>Passive</v>
      </c>
      <c r="S1653">
        <f>VLOOKUP(B1653,'Analysis 1.3'!$AA$1:$AF$1454,4,FALSE)</f>
        <v>176.98055555555766</v>
      </c>
    </row>
    <row r="1654" spans="1:19" x14ac:dyDescent="0.3">
      <c r="A1654">
        <v>137231</v>
      </c>
      <c r="B1654">
        <v>1344</v>
      </c>
      <c r="C1654" s="1" t="s">
        <v>105</v>
      </c>
      <c r="D1654" s="2">
        <v>45216</v>
      </c>
      <c r="E1654" t="s">
        <v>191</v>
      </c>
      <c r="F1654" t="s">
        <v>77</v>
      </c>
      <c r="G1654">
        <v>6898</v>
      </c>
      <c r="H1654" t="str">
        <f>VLOOKUP(B1654,'Customers (2)'!$A$1:$F$2501,2,0)</f>
        <v>Spain</v>
      </c>
      <c r="I1654" t="str">
        <f>VLOOKUP(B1654,'Customers (2)'!$A$1:$F$2501,3,0)</f>
        <v>M</v>
      </c>
      <c r="J1654">
        <f>VLOOKUP(B1654,'Customers (2)'!$A$1:$F$2501,4,0)</f>
        <v>40</v>
      </c>
      <c r="K1654" t="str">
        <f>VLOOKUP(B1654,'Customers (2)'!$A$1:$F$2501,5,0)</f>
        <v>C</v>
      </c>
      <c r="L1654" t="str">
        <f>VLOOKUP(B1654,'Customers (2)'!$A$1:$F$2501,6,0)</f>
        <v>Middle</v>
      </c>
      <c r="M1654" t="str">
        <f t="shared" si="103"/>
        <v>October</v>
      </c>
      <c r="N1654" t="str">
        <f t="shared" si="104"/>
        <v>Tuesday</v>
      </c>
      <c r="O1654" t="str">
        <f t="shared" si="105"/>
        <v>00:00:00</v>
      </c>
      <c r="P1654">
        <f t="shared" si="106"/>
        <v>0</v>
      </c>
      <c r="Q1654" t="str">
        <f>VLOOKUP(B1654,'Analysis 1.3'!$AA$1:$AF$1454,5,FALSE)</f>
        <v>Repeat</v>
      </c>
      <c r="R1654" t="str">
        <f>VLOOKUP(B1654,'Analysis 1.3'!$AA$1:$AF$1454,6,FALSE)</f>
        <v>Recent</v>
      </c>
      <c r="S1654">
        <f>VLOOKUP(B1654,'Analysis 1.3'!$AA$1:$AF$1454,4,FALSE)</f>
        <v>75.981944444443798</v>
      </c>
    </row>
    <row r="1655" spans="1:19" x14ac:dyDescent="0.3">
      <c r="A1655">
        <v>213254</v>
      </c>
      <c r="B1655">
        <v>1344</v>
      </c>
      <c r="C1655" s="1" t="s">
        <v>105</v>
      </c>
      <c r="D1655" s="2">
        <v>45135.024305555555</v>
      </c>
      <c r="E1655" t="s">
        <v>97</v>
      </c>
      <c r="F1655" t="s">
        <v>26</v>
      </c>
      <c r="G1655">
        <v>3943</v>
      </c>
      <c r="H1655" t="str">
        <f>VLOOKUP(B1655,'Customers (2)'!$A$1:$F$2501,2,0)</f>
        <v>Spain</v>
      </c>
      <c r="I1655" t="str">
        <f>VLOOKUP(B1655,'Customers (2)'!$A$1:$F$2501,3,0)</f>
        <v>M</v>
      </c>
      <c r="J1655">
        <f>VLOOKUP(B1655,'Customers (2)'!$A$1:$F$2501,4,0)</f>
        <v>40</v>
      </c>
      <c r="K1655" t="str">
        <f>VLOOKUP(B1655,'Customers (2)'!$A$1:$F$2501,5,0)</f>
        <v>C</v>
      </c>
      <c r="L1655" t="str">
        <f>VLOOKUP(B1655,'Customers (2)'!$A$1:$F$2501,6,0)</f>
        <v>Middle</v>
      </c>
      <c r="M1655" t="str">
        <f t="shared" si="103"/>
        <v>July</v>
      </c>
      <c r="N1655" t="str">
        <f t="shared" si="104"/>
        <v>Friday</v>
      </c>
      <c r="O1655" t="str">
        <f t="shared" si="105"/>
        <v>00:35:00</v>
      </c>
      <c r="P1655">
        <f t="shared" si="106"/>
        <v>0</v>
      </c>
      <c r="Q1655" t="str">
        <f>VLOOKUP(B1655,'Analysis 1.3'!$AA$1:$AF$1454,5,FALSE)</f>
        <v>Repeat</v>
      </c>
      <c r="R1655" t="str">
        <f>VLOOKUP(B1655,'Analysis 1.3'!$AA$1:$AF$1454,6,FALSE)</f>
        <v>Recent</v>
      </c>
      <c r="S1655">
        <f>VLOOKUP(B1655,'Analysis 1.3'!$AA$1:$AF$1454,4,FALSE)</f>
        <v>75.981944444443798</v>
      </c>
    </row>
    <row r="1656" spans="1:19" x14ac:dyDescent="0.3">
      <c r="A1656">
        <v>711681</v>
      </c>
      <c r="B1656">
        <v>1344</v>
      </c>
      <c r="C1656" s="1" t="s">
        <v>105</v>
      </c>
      <c r="D1656" s="3">
        <v>45068.024305555555</v>
      </c>
      <c r="E1656" t="s">
        <v>98</v>
      </c>
      <c r="F1656" t="s">
        <v>4</v>
      </c>
      <c r="G1656">
        <v>3885</v>
      </c>
      <c r="H1656" t="str">
        <f>VLOOKUP(B1656,'Customers (2)'!$A$1:$F$2501,2,0)</f>
        <v>Spain</v>
      </c>
      <c r="I1656" t="str">
        <f>VLOOKUP(B1656,'Customers (2)'!$A$1:$F$2501,3,0)</f>
        <v>M</v>
      </c>
      <c r="J1656">
        <f>VLOOKUP(B1656,'Customers (2)'!$A$1:$F$2501,4,0)</f>
        <v>40</v>
      </c>
      <c r="K1656" t="str">
        <f>VLOOKUP(B1656,'Customers (2)'!$A$1:$F$2501,5,0)</f>
        <v>C</v>
      </c>
      <c r="L1656" t="str">
        <f>VLOOKUP(B1656,'Customers (2)'!$A$1:$F$2501,6,0)</f>
        <v>Middle</v>
      </c>
      <c r="M1656" t="str">
        <f t="shared" si="103"/>
        <v>May</v>
      </c>
      <c r="N1656" t="str">
        <f t="shared" si="104"/>
        <v>Monday</v>
      </c>
      <c r="O1656" t="str">
        <f t="shared" si="105"/>
        <v>00:35:00</v>
      </c>
      <c r="P1656">
        <f t="shared" si="106"/>
        <v>0</v>
      </c>
      <c r="Q1656" t="str">
        <f>VLOOKUP(B1656,'Analysis 1.3'!$AA$1:$AF$1454,5,FALSE)</f>
        <v>Repeat</v>
      </c>
      <c r="R1656" t="str">
        <f>VLOOKUP(B1656,'Analysis 1.3'!$AA$1:$AF$1454,6,FALSE)</f>
        <v>Recent</v>
      </c>
      <c r="S1656">
        <f>VLOOKUP(B1656,'Analysis 1.3'!$AA$1:$AF$1454,4,FALSE)</f>
        <v>75.981944444443798</v>
      </c>
    </row>
    <row r="1657" spans="1:19" x14ac:dyDescent="0.3">
      <c r="A1657">
        <v>1000578</v>
      </c>
      <c r="B1657">
        <v>1344</v>
      </c>
      <c r="C1657" s="1" t="s">
        <v>105</v>
      </c>
      <c r="D1657" s="3">
        <v>45070.980555555558</v>
      </c>
      <c r="E1657" t="s">
        <v>97</v>
      </c>
      <c r="F1657" t="s">
        <v>89</v>
      </c>
      <c r="G1657">
        <v>2515</v>
      </c>
      <c r="H1657" t="str">
        <f>VLOOKUP(B1657,'Customers (2)'!$A$1:$F$2501,2,0)</f>
        <v>Spain</v>
      </c>
      <c r="I1657" t="str">
        <f>VLOOKUP(B1657,'Customers (2)'!$A$1:$F$2501,3,0)</f>
        <v>M</v>
      </c>
      <c r="J1657">
        <f>VLOOKUP(B1657,'Customers (2)'!$A$1:$F$2501,4,0)</f>
        <v>40</v>
      </c>
      <c r="K1657" t="str">
        <f>VLOOKUP(B1657,'Customers (2)'!$A$1:$F$2501,5,0)</f>
        <v>C</v>
      </c>
      <c r="L1657" t="str">
        <f>VLOOKUP(B1657,'Customers (2)'!$A$1:$F$2501,6,0)</f>
        <v>Middle</v>
      </c>
      <c r="M1657" t="str">
        <f t="shared" si="103"/>
        <v>May</v>
      </c>
      <c r="N1657" t="str">
        <f t="shared" si="104"/>
        <v>Wednesday</v>
      </c>
      <c r="O1657" t="str">
        <f t="shared" si="105"/>
        <v>23:32:00</v>
      </c>
      <c r="P1657">
        <f t="shared" si="106"/>
        <v>23</v>
      </c>
      <c r="Q1657" t="str">
        <f>VLOOKUP(B1657,'Analysis 1.3'!$AA$1:$AF$1454,5,FALSE)</f>
        <v>Repeat</v>
      </c>
      <c r="R1657" t="str">
        <f>VLOOKUP(B1657,'Analysis 1.3'!$AA$1:$AF$1454,6,FALSE)</f>
        <v>Recent</v>
      </c>
      <c r="S1657">
        <f>VLOOKUP(B1657,'Analysis 1.3'!$AA$1:$AF$1454,4,FALSE)</f>
        <v>75.981944444443798</v>
      </c>
    </row>
    <row r="1658" spans="1:19" x14ac:dyDescent="0.3">
      <c r="A1658">
        <v>353572</v>
      </c>
      <c r="B1658">
        <v>1346</v>
      </c>
      <c r="C1658" s="1" t="s">
        <v>99</v>
      </c>
      <c r="D1658" s="2">
        <v>44981.98333333333</v>
      </c>
      <c r="E1658" t="s">
        <v>191</v>
      </c>
      <c r="F1658" t="s">
        <v>44</v>
      </c>
      <c r="G1658">
        <v>4976</v>
      </c>
      <c r="H1658" t="str">
        <f>VLOOKUP(B1658,'Customers (2)'!$A$1:$F$2501,2,0)</f>
        <v>USA</v>
      </c>
      <c r="I1658" t="str">
        <f>VLOOKUP(B1658,'Customers (2)'!$A$1:$F$2501,3,0)</f>
        <v>M</v>
      </c>
      <c r="J1658">
        <f>VLOOKUP(B1658,'Customers (2)'!$A$1:$F$2501,4,0)</f>
        <v>81</v>
      </c>
      <c r="K1658" t="str">
        <f>VLOOKUP(B1658,'Customers (2)'!$A$1:$F$2501,5,0)</f>
        <v>C</v>
      </c>
      <c r="L1658" t="str">
        <f>VLOOKUP(B1658,'Customers (2)'!$A$1:$F$2501,6,0)</f>
        <v>Senior</v>
      </c>
      <c r="M1658" t="str">
        <f t="shared" si="103"/>
        <v>February</v>
      </c>
      <c r="N1658" t="str">
        <f t="shared" si="104"/>
        <v>Friday</v>
      </c>
      <c r="O1658" t="str">
        <f t="shared" si="105"/>
        <v>23:36:00</v>
      </c>
      <c r="P1658">
        <f t="shared" si="106"/>
        <v>23</v>
      </c>
      <c r="Q1658" t="str">
        <f>VLOOKUP(B1658,'Analysis 1.3'!$AA$1:$AF$1454,5,FALSE)</f>
        <v>One time</v>
      </c>
      <c r="R1658" t="str">
        <f>VLOOKUP(B1658,'Analysis 1.3'!$AA$1:$AF$1454,6,FALSE)</f>
        <v>Lost</v>
      </c>
      <c r="S1658">
        <f>VLOOKUP(B1658,'Analysis 1.3'!$AA$1:$AF$1454,4,FALSE)</f>
        <v>309.99861111111386</v>
      </c>
    </row>
    <row r="1659" spans="1:19" x14ac:dyDescent="0.3">
      <c r="A1659">
        <v>723244</v>
      </c>
      <c r="B1659">
        <v>1347</v>
      </c>
      <c r="C1659" s="1" t="s">
        <v>100</v>
      </c>
      <c r="D1659" s="3">
        <v>45161.007638888892</v>
      </c>
      <c r="E1659" t="s">
        <v>191</v>
      </c>
      <c r="F1659" t="s">
        <v>70</v>
      </c>
      <c r="G1659">
        <v>6759</v>
      </c>
      <c r="H1659" t="str">
        <f>VLOOKUP(B1659,'Customers (2)'!$A$1:$F$2501,2,0)</f>
        <v>France</v>
      </c>
      <c r="I1659" t="str">
        <f>VLOOKUP(B1659,'Customers (2)'!$A$1:$F$2501,3,0)</f>
        <v>M</v>
      </c>
      <c r="J1659">
        <f>VLOOKUP(B1659,'Customers (2)'!$A$1:$F$2501,4,0)</f>
        <v>55</v>
      </c>
      <c r="K1659" t="str">
        <f>VLOOKUP(B1659,'Customers (2)'!$A$1:$F$2501,5,0)</f>
        <v>C</v>
      </c>
      <c r="L1659" t="str">
        <f>VLOOKUP(B1659,'Customers (2)'!$A$1:$F$2501,6,0)</f>
        <v>Middle</v>
      </c>
      <c r="M1659" t="str">
        <f t="shared" si="103"/>
        <v>August</v>
      </c>
      <c r="N1659" t="str">
        <f t="shared" si="104"/>
        <v>Wednesday</v>
      </c>
      <c r="O1659" t="str">
        <f t="shared" si="105"/>
        <v>00:11:00</v>
      </c>
      <c r="P1659">
        <f t="shared" si="106"/>
        <v>0</v>
      </c>
      <c r="Q1659" t="str">
        <f>VLOOKUP(B1659,'Analysis 1.3'!$AA$1:$AF$1454,5,FALSE)</f>
        <v>One time</v>
      </c>
      <c r="R1659" t="str">
        <f>VLOOKUP(B1659,'Analysis 1.3'!$AA$1:$AF$1454,6,FALSE)</f>
        <v>Passive</v>
      </c>
      <c r="S1659">
        <f>VLOOKUP(B1659,'Analysis 1.3'!$AA$1:$AF$1454,4,FALSE)</f>
        <v>130.97430555555184</v>
      </c>
    </row>
    <row r="1660" spans="1:19" x14ac:dyDescent="0.3">
      <c r="A1660">
        <v>289906</v>
      </c>
      <c r="B1660">
        <v>1349</v>
      </c>
      <c r="C1660" s="1" t="s">
        <v>101</v>
      </c>
      <c r="D1660" s="2">
        <v>45031.995833333334</v>
      </c>
      <c r="E1660" t="s">
        <v>96</v>
      </c>
      <c r="F1660" t="s">
        <v>30</v>
      </c>
      <c r="G1660">
        <v>2771</v>
      </c>
      <c r="H1660" t="str">
        <f>VLOOKUP(B1660,'Customers (2)'!$A$1:$F$2501,2,0)</f>
        <v>Australia</v>
      </c>
      <c r="I1660" t="str">
        <f>VLOOKUP(B1660,'Customers (2)'!$A$1:$F$2501,3,0)</f>
        <v>M</v>
      </c>
      <c r="J1660">
        <f>VLOOKUP(B1660,'Customers (2)'!$A$1:$F$2501,4,0)</f>
        <v>66</v>
      </c>
      <c r="K1660" t="str">
        <f>VLOOKUP(B1660,'Customers (2)'!$A$1:$F$2501,5,0)</f>
        <v>C</v>
      </c>
      <c r="L1660" t="str">
        <f>VLOOKUP(B1660,'Customers (2)'!$A$1:$F$2501,6,0)</f>
        <v>Senior</v>
      </c>
      <c r="M1660" t="str">
        <f t="shared" si="103"/>
        <v>April</v>
      </c>
      <c r="N1660" t="str">
        <f t="shared" si="104"/>
        <v>Saturday</v>
      </c>
      <c r="O1660" t="str">
        <f t="shared" si="105"/>
        <v>23:54:00</v>
      </c>
      <c r="P1660">
        <f t="shared" si="106"/>
        <v>23</v>
      </c>
      <c r="Q1660" t="str">
        <f>VLOOKUP(B1660,'Analysis 1.3'!$AA$1:$AF$1454,5,FALSE)</f>
        <v>Repeat</v>
      </c>
      <c r="R1660" t="str">
        <f>VLOOKUP(B1660,'Analysis 1.3'!$AA$1:$AF$1454,6,FALSE)</f>
        <v>Passive</v>
      </c>
      <c r="S1660">
        <f>VLOOKUP(B1660,'Analysis 1.3'!$AA$1:$AF$1454,4,FALSE)</f>
        <v>179.93611111111386</v>
      </c>
    </row>
    <row r="1661" spans="1:19" x14ac:dyDescent="0.3">
      <c r="A1661">
        <v>1153425</v>
      </c>
      <c r="B1661">
        <v>1349</v>
      </c>
      <c r="C1661" s="1" t="s">
        <v>101</v>
      </c>
      <c r="D1661" s="3">
        <v>45112.04583333333</v>
      </c>
      <c r="E1661" t="s">
        <v>96</v>
      </c>
      <c r="F1661" t="s">
        <v>27</v>
      </c>
      <c r="G1661">
        <v>4412</v>
      </c>
      <c r="H1661" t="str">
        <f>VLOOKUP(B1661,'Customers (2)'!$A$1:$F$2501,2,0)</f>
        <v>Australia</v>
      </c>
      <c r="I1661" t="str">
        <f>VLOOKUP(B1661,'Customers (2)'!$A$1:$F$2501,3,0)</f>
        <v>M</v>
      </c>
      <c r="J1661">
        <f>VLOOKUP(B1661,'Customers (2)'!$A$1:$F$2501,4,0)</f>
        <v>66</v>
      </c>
      <c r="K1661" t="str">
        <f>VLOOKUP(B1661,'Customers (2)'!$A$1:$F$2501,5,0)</f>
        <v>C</v>
      </c>
      <c r="L1661" t="str">
        <f>VLOOKUP(B1661,'Customers (2)'!$A$1:$F$2501,6,0)</f>
        <v>Senior</v>
      </c>
      <c r="M1661" t="str">
        <f t="shared" si="103"/>
        <v>July</v>
      </c>
      <c r="N1661" t="str">
        <f t="shared" si="104"/>
        <v>Wednesday</v>
      </c>
      <c r="O1661" t="str">
        <f t="shared" si="105"/>
        <v>01:06:00</v>
      </c>
      <c r="P1661">
        <f t="shared" si="106"/>
        <v>1</v>
      </c>
      <c r="Q1661" t="str">
        <f>VLOOKUP(B1661,'Analysis 1.3'!$AA$1:$AF$1454,5,FALSE)</f>
        <v>Repeat</v>
      </c>
      <c r="R1661" t="str">
        <f>VLOOKUP(B1661,'Analysis 1.3'!$AA$1:$AF$1454,6,FALSE)</f>
        <v>Passive</v>
      </c>
      <c r="S1661">
        <f>VLOOKUP(B1661,'Analysis 1.3'!$AA$1:$AF$1454,4,FALSE)</f>
        <v>179.93611111111386</v>
      </c>
    </row>
    <row r="1662" spans="1:19" x14ac:dyDescent="0.3">
      <c r="A1662">
        <v>841079</v>
      </c>
      <c r="B1662">
        <v>1350</v>
      </c>
      <c r="C1662" s="1" t="s">
        <v>105</v>
      </c>
      <c r="D1662" s="3">
        <v>45110.056944444441</v>
      </c>
      <c r="E1662" t="s">
        <v>96</v>
      </c>
      <c r="F1662" t="s">
        <v>31</v>
      </c>
      <c r="G1662">
        <v>9133</v>
      </c>
      <c r="H1662" t="str">
        <f>VLOOKUP(B1662,'Customers (2)'!$A$1:$F$2501,2,0)</f>
        <v>Spain</v>
      </c>
      <c r="I1662" t="str">
        <f>VLOOKUP(B1662,'Customers (2)'!$A$1:$F$2501,3,0)</f>
        <v>M</v>
      </c>
      <c r="J1662">
        <f>VLOOKUP(B1662,'Customers (2)'!$A$1:$F$2501,4,0)</f>
        <v>51</v>
      </c>
      <c r="K1662" t="str">
        <f>VLOOKUP(B1662,'Customers (2)'!$A$1:$F$2501,5,0)</f>
        <v>C</v>
      </c>
      <c r="L1662" t="str">
        <f>VLOOKUP(B1662,'Customers (2)'!$A$1:$F$2501,6,0)</f>
        <v>Middle</v>
      </c>
      <c r="M1662" t="str">
        <f t="shared" si="103"/>
        <v>July</v>
      </c>
      <c r="N1662" t="str">
        <f t="shared" si="104"/>
        <v>Monday</v>
      </c>
      <c r="O1662" t="str">
        <f t="shared" si="105"/>
        <v>01:22:00</v>
      </c>
      <c r="P1662">
        <f t="shared" si="106"/>
        <v>1</v>
      </c>
      <c r="Q1662" t="str">
        <f>VLOOKUP(B1662,'Analysis 1.3'!$AA$1:$AF$1454,5,FALSE)</f>
        <v>Repeat</v>
      </c>
      <c r="R1662" t="str">
        <f>VLOOKUP(B1662,'Analysis 1.3'!$AA$1:$AF$1454,6,FALSE)</f>
        <v>Lost</v>
      </c>
      <c r="S1662">
        <f>VLOOKUP(B1662,'Analysis 1.3'!$AA$1:$AF$1454,4,FALSE)</f>
        <v>181.92500000000291</v>
      </c>
    </row>
    <row r="1663" spans="1:19" x14ac:dyDescent="0.3">
      <c r="A1663">
        <v>1361969</v>
      </c>
      <c r="B1663">
        <v>1350</v>
      </c>
      <c r="C1663" s="1" t="s">
        <v>105</v>
      </c>
      <c r="D1663" s="3">
        <v>45051.083333333336</v>
      </c>
      <c r="E1663" t="s">
        <v>191</v>
      </c>
      <c r="F1663" t="s">
        <v>44</v>
      </c>
      <c r="G1663">
        <v>3695</v>
      </c>
      <c r="H1663" t="str">
        <f>VLOOKUP(B1663,'Customers (2)'!$A$1:$F$2501,2,0)</f>
        <v>Spain</v>
      </c>
      <c r="I1663" t="str">
        <f>VLOOKUP(B1663,'Customers (2)'!$A$1:$F$2501,3,0)</f>
        <v>M</v>
      </c>
      <c r="J1663">
        <f>VLOOKUP(B1663,'Customers (2)'!$A$1:$F$2501,4,0)</f>
        <v>51</v>
      </c>
      <c r="K1663" t="str">
        <f>VLOOKUP(B1663,'Customers (2)'!$A$1:$F$2501,5,0)</f>
        <v>C</v>
      </c>
      <c r="L1663" t="str">
        <f>VLOOKUP(B1663,'Customers (2)'!$A$1:$F$2501,6,0)</f>
        <v>Middle</v>
      </c>
      <c r="M1663" t="str">
        <f t="shared" si="103"/>
        <v>May</v>
      </c>
      <c r="N1663" t="str">
        <f t="shared" si="104"/>
        <v>Friday</v>
      </c>
      <c r="O1663" t="str">
        <f t="shared" si="105"/>
        <v>02:00:00</v>
      </c>
      <c r="P1663">
        <f t="shared" si="106"/>
        <v>2</v>
      </c>
      <c r="Q1663" t="str">
        <f>VLOOKUP(B1663,'Analysis 1.3'!$AA$1:$AF$1454,5,FALSE)</f>
        <v>Repeat</v>
      </c>
      <c r="R1663" t="str">
        <f>VLOOKUP(B1663,'Analysis 1.3'!$AA$1:$AF$1454,6,FALSE)</f>
        <v>Lost</v>
      </c>
      <c r="S1663">
        <f>VLOOKUP(B1663,'Analysis 1.3'!$AA$1:$AF$1454,4,FALSE)</f>
        <v>181.92500000000291</v>
      </c>
    </row>
    <row r="1664" spans="1:19" x14ac:dyDescent="0.3">
      <c r="A1664">
        <v>521015</v>
      </c>
      <c r="B1664">
        <v>1351</v>
      </c>
      <c r="C1664" s="1" t="s">
        <v>105</v>
      </c>
      <c r="D1664" s="2">
        <v>45020.04791666667</v>
      </c>
      <c r="E1664" t="s">
        <v>98</v>
      </c>
      <c r="F1664" t="s">
        <v>27</v>
      </c>
      <c r="G1664">
        <v>9200</v>
      </c>
      <c r="H1664" t="str">
        <f>VLOOKUP(B1664,'Customers (2)'!$A$1:$F$2501,2,0)</f>
        <v>Spain</v>
      </c>
      <c r="I1664" t="str">
        <f>VLOOKUP(B1664,'Customers (2)'!$A$1:$F$2501,3,0)</f>
        <v>F</v>
      </c>
      <c r="J1664">
        <f>VLOOKUP(B1664,'Customers (2)'!$A$1:$F$2501,4,0)</f>
        <v>42</v>
      </c>
      <c r="K1664" t="str">
        <f>VLOOKUP(B1664,'Customers (2)'!$A$1:$F$2501,5,0)</f>
        <v>C</v>
      </c>
      <c r="L1664" t="str">
        <f>VLOOKUP(B1664,'Customers (2)'!$A$1:$F$2501,6,0)</f>
        <v>Middle</v>
      </c>
      <c r="M1664" t="str">
        <f t="shared" si="103"/>
        <v>April</v>
      </c>
      <c r="N1664" t="str">
        <f t="shared" si="104"/>
        <v>Tuesday</v>
      </c>
      <c r="O1664" t="str">
        <f t="shared" si="105"/>
        <v>01:09:00</v>
      </c>
      <c r="P1664">
        <f t="shared" si="106"/>
        <v>1</v>
      </c>
      <c r="Q1664" t="str">
        <f>VLOOKUP(B1664,'Analysis 1.3'!$AA$1:$AF$1454,5,FALSE)</f>
        <v>One time</v>
      </c>
      <c r="R1664" t="str">
        <f>VLOOKUP(B1664,'Analysis 1.3'!$AA$1:$AF$1454,6,FALSE)</f>
        <v>Lost</v>
      </c>
      <c r="S1664">
        <f>VLOOKUP(B1664,'Analysis 1.3'!$AA$1:$AF$1454,4,FALSE)</f>
        <v>271.93402777777374</v>
      </c>
    </row>
    <row r="1665" spans="1:19" x14ac:dyDescent="0.3">
      <c r="A1665">
        <v>184958</v>
      </c>
      <c r="B1665">
        <v>1354</v>
      </c>
      <c r="C1665" s="1" t="s">
        <v>106</v>
      </c>
      <c r="D1665" s="2">
        <v>45150.040277777778</v>
      </c>
      <c r="E1665" t="s">
        <v>96</v>
      </c>
      <c r="F1665" t="s">
        <v>30</v>
      </c>
      <c r="G1665">
        <v>39</v>
      </c>
      <c r="H1665" t="str">
        <f>VLOOKUP(B1665,'Customers (2)'!$A$1:$F$2501,2,0)</f>
        <v>Singapore</v>
      </c>
      <c r="I1665" t="str">
        <f>VLOOKUP(B1665,'Customers (2)'!$A$1:$F$2501,3,0)</f>
        <v>M</v>
      </c>
      <c r="J1665">
        <f>VLOOKUP(B1665,'Customers (2)'!$A$1:$F$2501,4,0)</f>
        <v>68</v>
      </c>
      <c r="K1665" t="str">
        <f>VLOOKUP(B1665,'Customers (2)'!$A$1:$F$2501,5,0)</f>
        <v>C</v>
      </c>
      <c r="L1665" t="str">
        <f>VLOOKUP(B1665,'Customers (2)'!$A$1:$F$2501,6,0)</f>
        <v>Senior</v>
      </c>
      <c r="M1665" t="str">
        <f t="shared" si="103"/>
        <v>August</v>
      </c>
      <c r="N1665" t="str">
        <f t="shared" si="104"/>
        <v>Saturday</v>
      </c>
      <c r="O1665" t="str">
        <f t="shared" si="105"/>
        <v>00:58:00</v>
      </c>
      <c r="P1665">
        <f t="shared" si="106"/>
        <v>0</v>
      </c>
      <c r="Q1665" t="str">
        <f>VLOOKUP(B1665,'Analysis 1.3'!$AA$1:$AF$1454,5,FALSE)</f>
        <v>One time</v>
      </c>
      <c r="R1665" t="str">
        <f>VLOOKUP(B1665,'Analysis 1.3'!$AA$1:$AF$1454,6,FALSE)</f>
        <v>Passive</v>
      </c>
      <c r="S1665">
        <f>VLOOKUP(B1665,'Analysis 1.3'!$AA$1:$AF$1454,4,FALSE)</f>
        <v>141.9416666666657</v>
      </c>
    </row>
    <row r="1666" spans="1:19" x14ac:dyDescent="0.3">
      <c r="A1666">
        <v>367308</v>
      </c>
      <c r="B1666">
        <v>1355</v>
      </c>
      <c r="C1666" s="1" t="s">
        <v>105</v>
      </c>
      <c r="D1666" s="2">
        <v>44941.098611111112</v>
      </c>
      <c r="E1666" t="s">
        <v>96</v>
      </c>
      <c r="F1666" t="s">
        <v>34</v>
      </c>
      <c r="G1666">
        <v>6648</v>
      </c>
      <c r="H1666" t="str">
        <f>VLOOKUP(B1666,'Customers (2)'!$A$1:$F$2501,2,0)</f>
        <v>Spain</v>
      </c>
      <c r="I1666" t="str">
        <f>VLOOKUP(B1666,'Customers (2)'!$A$1:$F$2501,3,0)</f>
        <v>M</v>
      </c>
      <c r="J1666">
        <f>VLOOKUP(B1666,'Customers (2)'!$A$1:$F$2501,4,0)</f>
        <v>83</v>
      </c>
      <c r="K1666" t="str">
        <f>VLOOKUP(B1666,'Customers (2)'!$A$1:$F$2501,5,0)</f>
        <v>C</v>
      </c>
      <c r="L1666" t="str">
        <f>VLOOKUP(B1666,'Customers (2)'!$A$1:$F$2501,6,0)</f>
        <v>Senior</v>
      </c>
      <c r="M1666" t="str">
        <f t="shared" si="103"/>
        <v>January</v>
      </c>
      <c r="N1666" t="str">
        <f t="shared" si="104"/>
        <v>Sunday</v>
      </c>
      <c r="O1666" t="str">
        <f t="shared" si="105"/>
        <v>02:22:00</v>
      </c>
      <c r="P1666">
        <f t="shared" si="106"/>
        <v>2</v>
      </c>
      <c r="Q1666" t="str">
        <f>VLOOKUP(B1666,'Analysis 1.3'!$AA$1:$AF$1454,5,FALSE)</f>
        <v>Repeat</v>
      </c>
      <c r="R1666" t="str">
        <f>VLOOKUP(B1666,'Analysis 1.3'!$AA$1:$AF$1454,6,FALSE)</f>
        <v>Passive</v>
      </c>
      <c r="S1666">
        <f>VLOOKUP(B1666,'Analysis 1.3'!$AA$1:$AF$1454,4,FALSE)</f>
        <v>95.963194444440887</v>
      </c>
    </row>
    <row r="1667" spans="1:19" x14ac:dyDescent="0.3">
      <c r="A1667">
        <v>931763</v>
      </c>
      <c r="B1667">
        <v>1355</v>
      </c>
      <c r="C1667" s="1" t="s">
        <v>105</v>
      </c>
      <c r="D1667" s="3">
        <v>45072.008333333331</v>
      </c>
      <c r="E1667" t="s">
        <v>96</v>
      </c>
      <c r="F1667" t="s">
        <v>43</v>
      </c>
      <c r="G1667">
        <v>2372</v>
      </c>
      <c r="H1667" t="str">
        <f>VLOOKUP(B1667,'Customers (2)'!$A$1:$F$2501,2,0)</f>
        <v>Spain</v>
      </c>
      <c r="I1667" t="str">
        <f>VLOOKUP(B1667,'Customers (2)'!$A$1:$F$2501,3,0)</f>
        <v>M</v>
      </c>
      <c r="J1667">
        <f>VLOOKUP(B1667,'Customers (2)'!$A$1:$F$2501,4,0)</f>
        <v>83</v>
      </c>
      <c r="K1667" t="str">
        <f>VLOOKUP(B1667,'Customers (2)'!$A$1:$F$2501,5,0)</f>
        <v>C</v>
      </c>
      <c r="L1667" t="str">
        <f>VLOOKUP(B1667,'Customers (2)'!$A$1:$F$2501,6,0)</f>
        <v>Senior</v>
      </c>
      <c r="M1667" t="str">
        <f t="shared" ref="M1667:M1730" si="107">TEXT(D1667,"MMMM")</f>
        <v>May</v>
      </c>
      <c r="N1667" t="str">
        <f t="shared" ref="N1667:N1730" si="108">TEXT(D1667,"dddd")</f>
        <v>Friday</v>
      </c>
      <c r="O1667" t="str">
        <f t="shared" ref="O1667:O1730" si="109">TEXT(D1667,"HH:mm:ss")</f>
        <v>00:12:00</v>
      </c>
      <c r="P1667">
        <f t="shared" ref="P1667:P1730" si="110">HOUR(D1667)</f>
        <v>0</v>
      </c>
      <c r="Q1667" t="str">
        <f>VLOOKUP(B1667,'Analysis 1.3'!$AA$1:$AF$1454,5,FALSE)</f>
        <v>Repeat</v>
      </c>
      <c r="R1667" t="str">
        <f>VLOOKUP(B1667,'Analysis 1.3'!$AA$1:$AF$1454,6,FALSE)</f>
        <v>Passive</v>
      </c>
      <c r="S1667">
        <f>VLOOKUP(B1667,'Analysis 1.3'!$AA$1:$AF$1454,4,FALSE)</f>
        <v>95.963194444440887</v>
      </c>
    </row>
    <row r="1668" spans="1:19" x14ac:dyDescent="0.3">
      <c r="A1668">
        <v>995410</v>
      </c>
      <c r="B1668">
        <v>1355</v>
      </c>
      <c r="C1668" s="1" t="s">
        <v>105</v>
      </c>
      <c r="D1668" s="3">
        <v>45045.041666666664</v>
      </c>
      <c r="E1668" t="s">
        <v>98</v>
      </c>
      <c r="F1668" t="s">
        <v>82</v>
      </c>
      <c r="G1668">
        <v>114</v>
      </c>
      <c r="H1668" t="str">
        <f>VLOOKUP(B1668,'Customers (2)'!$A$1:$F$2501,2,0)</f>
        <v>Spain</v>
      </c>
      <c r="I1668" t="str">
        <f>VLOOKUP(B1668,'Customers (2)'!$A$1:$F$2501,3,0)</f>
        <v>M</v>
      </c>
      <c r="J1668">
        <f>VLOOKUP(B1668,'Customers (2)'!$A$1:$F$2501,4,0)</f>
        <v>83</v>
      </c>
      <c r="K1668" t="str">
        <f>VLOOKUP(B1668,'Customers (2)'!$A$1:$F$2501,5,0)</f>
        <v>C</v>
      </c>
      <c r="L1668" t="str">
        <f>VLOOKUP(B1668,'Customers (2)'!$A$1:$F$2501,6,0)</f>
        <v>Senior</v>
      </c>
      <c r="M1668" t="str">
        <f t="shared" si="107"/>
        <v>April</v>
      </c>
      <c r="N1668" t="str">
        <f t="shared" si="108"/>
        <v>Saturday</v>
      </c>
      <c r="O1668" t="str">
        <f t="shared" si="109"/>
        <v>01:00:00</v>
      </c>
      <c r="P1668">
        <f t="shared" si="110"/>
        <v>1</v>
      </c>
      <c r="Q1668" t="str">
        <f>VLOOKUP(B1668,'Analysis 1.3'!$AA$1:$AF$1454,5,FALSE)</f>
        <v>Repeat</v>
      </c>
      <c r="R1668" t="str">
        <f>VLOOKUP(B1668,'Analysis 1.3'!$AA$1:$AF$1454,6,FALSE)</f>
        <v>Passive</v>
      </c>
      <c r="S1668">
        <f>VLOOKUP(B1668,'Analysis 1.3'!$AA$1:$AF$1454,4,FALSE)</f>
        <v>95.963194444440887</v>
      </c>
    </row>
    <row r="1669" spans="1:19" x14ac:dyDescent="0.3">
      <c r="A1669">
        <v>1112646</v>
      </c>
      <c r="B1669">
        <v>1355</v>
      </c>
      <c r="C1669" s="1" t="s">
        <v>105</v>
      </c>
      <c r="D1669" s="3">
        <v>45196.018750000003</v>
      </c>
      <c r="E1669" t="s">
        <v>191</v>
      </c>
      <c r="F1669" t="s">
        <v>10</v>
      </c>
      <c r="G1669">
        <v>8949</v>
      </c>
      <c r="H1669" t="str">
        <f>VLOOKUP(B1669,'Customers (2)'!$A$1:$F$2501,2,0)</f>
        <v>Spain</v>
      </c>
      <c r="I1669" t="str">
        <f>VLOOKUP(B1669,'Customers (2)'!$A$1:$F$2501,3,0)</f>
        <v>M</v>
      </c>
      <c r="J1669">
        <f>VLOOKUP(B1669,'Customers (2)'!$A$1:$F$2501,4,0)</f>
        <v>83</v>
      </c>
      <c r="K1669" t="str">
        <f>VLOOKUP(B1669,'Customers (2)'!$A$1:$F$2501,5,0)</f>
        <v>C</v>
      </c>
      <c r="L1669" t="str">
        <f>VLOOKUP(B1669,'Customers (2)'!$A$1:$F$2501,6,0)</f>
        <v>Senior</v>
      </c>
      <c r="M1669" t="str">
        <f t="shared" si="107"/>
        <v>September</v>
      </c>
      <c r="N1669" t="str">
        <f t="shared" si="108"/>
        <v>Wednesday</v>
      </c>
      <c r="O1669" t="str">
        <f t="shared" si="109"/>
        <v>00:27:00</v>
      </c>
      <c r="P1669">
        <f t="shared" si="110"/>
        <v>0</v>
      </c>
      <c r="Q1669" t="str">
        <f>VLOOKUP(B1669,'Analysis 1.3'!$AA$1:$AF$1454,5,FALSE)</f>
        <v>Repeat</v>
      </c>
      <c r="R1669" t="str">
        <f>VLOOKUP(B1669,'Analysis 1.3'!$AA$1:$AF$1454,6,FALSE)</f>
        <v>Passive</v>
      </c>
      <c r="S1669">
        <f>VLOOKUP(B1669,'Analysis 1.3'!$AA$1:$AF$1454,4,FALSE)</f>
        <v>95.963194444440887</v>
      </c>
    </row>
    <row r="1670" spans="1:19" x14ac:dyDescent="0.3">
      <c r="A1670">
        <v>276403</v>
      </c>
      <c r="B1670">
        <v>1356</v>
      </c>
      <c r="C1670" s="1"/>
      <c r="D1670" s="2">
        <v>45183.998611111114</v>
      </c>
      <c r="E1670" t="s">
        <v>98</v>
      </c>
      <c r="F1670" t="s">
        <v>15</v>
      </c>
      <c r="G1670">
        <v>8633</v>
      </c>
      <c r="H1670" t="str">
        <f>VLOOKUP(B1670,'Customers (2)'!$A$1:$F$2501,2,0)</f>
        <v>Spain</v>
      </c>
      <c r="I1670" t="str">
        <f>VLOOKUP(B1670,'Customers (2)'!$A$1:$F$2501,3,0)</f>
        <v>M</v>
      </c>
      <c r="J1670">
        <f>VLOOKUP(B1670,'Customers (2)'!$A$1:$F$2501,4,0)</f>
        <v>26</v>
      </c>
      <c r="K1670" t="str">
        <f>VLOOKUP(B1670,'Customers (2)'!$A$1:$F$2501,5,0)</f>
        <v>C</v>
      </c>
      <c r="L1670" t="str">
        <f>VLOOKUP(B1670,'Customers (2)'!$A$1:$F$2501,6,0)</f>
        <v>Young</v>
      </c>
      <c r="M1670" t="str">
        <f t="shared" si="107"/>
        <v>September</v>
      </c>
      <c r="N1670" t="str">
        <f t="shared" si="108"/>
        <v>Thursday</v>
      </c>
      <c r="O1670" t="str">
        <f t="shared" si="109"/>
        <v>23:58:00</v>
      </c>
      <c r="P1670">
        <f t="shared" si="110"/>
        <v>23</v>
      </c>
      <c r="Q1670" t="str">
        <f>VLOOKUP(B1670,'Analysis 1.3'!$AA$1:$AF$1454,5,FALSE)</f>
        <v>One time</v>
      </c>
      <c r="R1670" t="str">
        <f>VLOOKUP(B1670,'Analysis 1.3'!$AA$1:$AF$1454,6,FALSE)</f>
        <v>Passive</v>
      </c>
      <c r="S1670">
        <f>VLOOKUP(B1670,'Analysis 1.3'!$AA$1:$AF$1454,4,FALSE)</f>
        <v>107.98333333332994</v>
      </c>
    </row>
    <row r="1671" spans="1:19" x14ac:dyDescent="0.3">
      <c r="A1671">
        <v>254795</v>
      </c>
      <c r="B1671">
        <v>1357</v>
      </c>
      <c r="C1671" s="1" t="s">
        <v>111</v>
      </c>
      <c r="D1671" s="2">
        <v>45074.057638888888</v>
      </c>
      <c r="E1671" t="s">
        <v>96</v>
      </c>
      <c r="F1671" t="s">
        <v>73</v>
      </c>
      <c r="G1671">
        <v>7938</v>
      </c>
      <c r="H1671" t="str">
        <f>VLOOKUP(B1671,'Customers (2)'!$A$1:$F$2501,2,0)</f>
        <v>Ireland</v>
      </c>
      <c r="I1671" t="str">
        <f>VLOOKUP(B1671,'Customers (2)'!$A$1:$F$2501,3,0)</f>
        <v>M</v>
      </c>
      <c r="J1671">
        <f>VLOOKUP(B1671,'Customers (2)'!$A$1:$F$2501,4,0)</f>
        <v>43</v>
      </c>
      <c r="K1671" t="str">
        <f>VLOOKUP(B1671,'Customers (2)'!$A$1:$F$2501,5,0)</f>
        <v>C</v>
      </c>
      <c r="L1671" t="str">
        <f>VLOOKUP(B1671,'Customers (2)'!$A$1:$F$2501,6,0)</f>
        <v>Middle</v>
      </c>
      <c r="M1671" t="str">
        <f t="shared" si="107"/>
        <v>May</v>
      </c>
      <c r="N1671" t="str">
        <f t="shared" si="108"/>
        <v>Sunday</v>
      </c>
      <c r="O1671" t="str">
        <f t="shared" si="109"/>
        <v>01:23:00</v>
      </c>
      <c r="P1671">
        <f t="shared" si="110"/>
        <v>1</v>
      </c>
      <c r="Q1671" t="str">
        <f>VLOOKUP(B1671,'Analysis 1.3'!$AA$1:$AF$1454,5,FALSE)</f>
        <v>Repeat</v>
      </c>
      <c r="R1671" t="str">
        <f>VLOOKUP(B1671,'Analysis 1.3'!$AA$1:$AF$1454,6,FALSE)</f>
        <v>Recent</v>
      </c>
      <c r="S1671">
        <f>VLOOKUP(B1671,'Analysis 1.3'!$AA$1:$AF$1454,4,FALSE)</f>
        <v>77.922222222223354</v>
      </c>
    </row>
    <row r="1672" spans="1:19" x14ac:dyDescent="0.3">
      <c r="A1672">
        <v>302110</v>
      </c>
      <c r="B1672">
        <v>1357</v>
      </c>
      <c r="C1672" s="1" t="s">
        <v>111</v>
      </c>
      <c r="D1672" s="2">
        <v>45214.05972222222</v>
      </c>
      <c r="E1672" t="s">
        <v>97</v>
      </c>
      <c r="F1672" t="s">
        <v>23</v>
      </c>
      <c r="G1672">
        <v>4576</v>
      </c>
      <c r="H1672" t="str">
        <f>VLOOKUP(B1672,'Customers (2)'!$A$1:$F$2501,2,0)</f>
        <v>Ireland</v>
      </c>
      <c r="I1672" t="str">
        <f>VLOOKUP(B1672,'Customers (2)'!$A$1:$F$2501,3,0)</f>
        <v>M</v>
      </c>
      <c r="J1672">
        <f>VLOOKUP(B1672,'Customers (2)'!$A$1:$F$2501,4,0)</f>
        <v>43</v>
      </c>
      <c r="K1672" t="str">
        <f>VLOOKUP(B1672,'Customers (2)'!$A$1:$F$2501,5,0)</f>
        <v>C</v>
      </c>
      <c r="L1672" t="str">
        <f>VLOOKUP(B1672,'Customers (2)'!$A$1:$F$2501,6,0)</f>
        <v>Middle</v>
      </c>
      <c r="M1672" t="str">
        <f t="shared" si="107"/>
        <v>October</v>
      </c>
      <c r="N1672" t="str">
        <f t="shared" si="108"/>
        <v>Sunday</v>
      </c>
      <c r="O1672" t="str">
        <f t="shared" si="109"/>
        <v>01:26:00</v>
      </c>
      <c r="P1672">
        <f t="shared" si="110"/>
        <v>1</v>
      </c>
      <c r="Q1672" t="str">
        <f>VLOOKUP(B1672,'Analysis 1.3'!$AA$1:$AF$1454,5,FALSE)</f>
        <v>Repeat</v>
      </c>
      <c r="R1672" t="str">
        <f>VLOOKUP(B1672,'Analysis 1.3'!$AA$1:$AF$1454,6,FALSE)</f>
        <v>Recent</v>
      </c>
      <c r="S1672">
        <f>VLOOKUP(B1672,'Analysis 1.3'!$AA$1:$AF$1454,4,FALSE)</f>
        <v>77.922222222223354</v>
      </c>
    </row>
    <row r="1673" spans="1:19" x14ac:dyDescent="0.3">
      <c r="A1673">
        <v>493043</v>
      </c>
      <c r="B1673">
        <v>1357</v>
      </c>
      <c r="C1673" s="1" t="s">
        <v>111</v>
      </c>
      <c r="D1673" s="2">
        <v>45181.954861111109</v>
      </c>
      <c r="E1673" t="s">
        <v>96</v>
      </c>
      <c r="F1673" t="s">
        <v>27</v>
      </c>
      <c r="G1673">
        <v>852</v>
      </c>
      <c r="H1673" t="str">
        <f>VLOOKUP(B1673,'Customers (2)'!$A$1:$F$2501,2,0)</f>
        <v>Ireland</v>
      </c>
      <c r="I1673" t="str">
        <f>VLOOKUP(B1673,'Customers (2)'!$A$1:$F$2501,3,0)</f>
        <v>M</v>
      </c>
      <c r="J1673">
        <f>VLOOKUP(B1673,'Customers (2)'!$A$1:$F$2501,4,0)</f>
        <v>43</v>
      </c>
      <c r="K1673" t="str">
        <f>VLOOKUP(B1673,'Customers (2)'!$A$1:$F$2501,5,0)</f>
        <v>C</v>
      </c>
      <c r="L1673" t="str">
        <f>VLOOKUP(B1673,'Customers (2)'!$A$1:$F$2501,6,0)</f>
        <v>Middle</v>
      </c>
      <c r="M1673" t="str">
        <f t="shared" si="107"/>
        <v>September</v>
      </c>
      <c r="N1673" t="str">
        <f t="shared" si="108"/>
        <v>Tuesday</v>
      </c>
      <c r="O1673" t="str">
        <f t="shared" si="109"/>
        <v>22:55:00</v>
      </c>
      <c r="P1673">
        <f t="shared" si="110"/>
        <v>22</v>
      </c>
      <c r="Q1673" t="str">
        <f>VLOOKUP(B1673,'Analysis 1.3'!$AA$1:$AF$1454,5,FALSE)</f>
        <v>Repeat</v>
      </c>
      <c r="R1673" t="str">
        <f>VLOOKUP(B1673,'Analysis 1.3'!$AA$1:$AF$1454,6,FALSE)</f>
        <v>Recent</v>
      </c>
      <c r="S1673">
        <f>VLOOKUP(B1673,'Analysis 1.3'!$AA$1:$AF$1454,4,FALSE)</f>
        <v>77.922222222223354</v>
      </c>
    </row>
    <row r="1674" spans="1:19" x14ac:dyDescent="0.3">
      <c r="A1674">
        <v>611621</v>
      </c>
      <c r="B1674">
        <v>1357</v>
      </c>
      <c r="C1674" s="1" t="s">
        <v>111</v>
      </c>
      <c r="D1674" s="2">
        <v>45077.003472222219</v>
      </c>
      <c r="E1674" t="s">
        <v>98</v>
      </c>
      <c r="F1674" t="s">
        <v>27</v>
      </c>
      <c r="G1674">
        <v>9926</v>
      </c>
      <c r="H1674" t="str">
        <f>VLOOKUP(B1674,'Customers (2)'!$A$1:$F$2501,2,0)</f>
        <v>Ireland</v>
      </c>
      <c r="I1674" t="str">
        <f>VLOOKUP(B1674,'Customers (2)'!$A$1:$F$2501,3,0)</f>
        <v>M</v>
      </c>
      <c r="J1674">
        <f>VLOOKUP(B1674,'Customers (2)'!$A$1:$F$2501,4,0)</f>
        <v>43</v>
      </c>
      <c r="K1674" t="str">
        <f>VLOOKUP(B1674,'Customers (2)'!$A$1:$F$2501,5,0)</f>
        <v>C</v>
      </c>
      <c r="L1674" t="str">
        <f>VLOOKUP(B1674,'Customers (2)'!$A$1:$F$2501,6,0)</f>
        <v>Middle</v>
      </c>
      <c r="M1674" t="str">
        <f t="shared" si="107"/>
        <v>May</v>
      </c>
      <c r="N1674" t="str">
        <f t="shared" si="108"/>
        <v>Wednesday</v>
      </c>
      <c r="O1674" t="str">
        <f t="shared" si="109"/>
        <v>00:05:00</v>
      </c>
      <c r="P1674">
        <f t="shared" si="110"/>
        <v>0</v>
      </c>
      <c r="Q1674" t="str">
        <f>VLOOKUP(B1674,'Analysis 1.3'!$AA$1:$AF$1454,5,FALSE)</f>
        <v>Repeat</v>
      </c>
      <c r="R1674" t="str">
        <f>VLOOKUP(B1674,'Analysis 1.3'!$AA$1:$AF$1454,6,FALSE)</f>
        <v>Recent</v>
      </c>
      <c r="S1674">
        <f>VLOOKUP(B1674,'Analysis 1.3'!$AA$1:$AF$1454,4,FALSE)</f>
        <v>77.922222222223354</v>
      </c>
    </row>
    <row r="1675" spans="1:19" x14ac:dyDescent="0.3">
      <c r="A1675">
        <v>1314159</v>
      </c>
      <c r="B1675">
        <v>1357</v>
      </c>
      <c r="C1675" s="1" t="s">
        <v>111</v>
      </c>
      <c r="D1675" s="3">
        <v>45130.018055555556</v>
      </c>
      <c r="E1675" t="s">
        <v>97</v>
      </c>
      <c r="F1675" t="s">
        <v>63</v>
      </c>
      <c r="G1675">
        <v>3684</v>
      </c>
      <c r="H1675" t="str">
        <f>VLOOKUP(B1675,'Customers (2)'!$A$1:$F$2501,2,0)</f>
        <v>Ireland</v>
      </c>
      <c r="I1675" t="str">
        <f>VLOOKUP(B1675,'Customers (2)'!$A$1:$F$2501,3,0)</f>
        <v>M</v>
      </c>
      <c r="J1675">
        <f>VLOOKUP(B1675,'Customers (2)'!$A$1:$F$2501,4,0)</f>
        <v>43</v>
      </c>
      <c r="K1675" t="str">
        <f>VLOOKUP(B1675,'Customers (2)'!$A$1:$F$2501,5,0)</f>
        <v>C</v>
      </c>
      <c r="L1675" t="str">
        <f>VLOOKUP(B1675,'Customers (2)'!$A$1:$F$2501,6,0)</f>
        <v>Middle</v>
      </c>
      <c r="M1675" t="str">
        <f t="shared" si="107"/>
        <v>July</v>
      </c>
      <c r="N1675" t="str">
        <f t="shared" si="108"/>
        <v>Sunday</v>
      </c>
      <c r="O1675" t="str">
        <f t="shared" si="109"/>
        <v>00:26:00</v>
      </c>
      <c r="P1675">
        <f t="shared" si="110"/>
        <v>0</v>
      </c>
      <c r="Q1675" t="str">
        <f>VLOOKUP(B1675,'Analysis 1.3'!$AA$1:$AF$1454,5,FALSE)</f>
        <v>Repeat</v>
      </c>
      <c r="R1675" t="str">
        <f>VLOOKUP(B1675,'Analysis 1.3'!$AA$1:$AF$1454,6,FALSE)</f>
        <v>Recent</v>
      </c>
      <c r="S1675">
        <f>VLOOKUP(B1675,'Analysis 1.3'!$AA$1:$AF$1454,4,FALSE)</f>
        <v>77.922222222223354</v>
      </c>
    </row>
    <row r="1676" spans="1:19" x14ac:dyDescent="0.3">
      <c r="A1676">
        <v>1558891</v>
      </c>
      <c r="B1676">
        <v>1358</v>
      </c>
      <c r="C1676" s="1" t="s">
        <v>101</v>
      </c>
      <c r="D1676" s="3">
        <v>44948.019444444442</v>
      </c>
      <c r="E1676" t="s">
        <v>96</v>
      </c>
      <c r="F1676" t="s">
        <v>48</v>
      </c>
      <c r="G1676">
        <v>9227</v>
      </c>
      <c r="H1676" t="str">
        <f>VLOOKUP(B1676,'Customers (2)'!$A$1:$F$2501,2,0)</f>
        <v>Australia</v>
      </c>
      <c r="I1676" t="str">
        <f>VLOOKUP(B1676,'Customers (2)'!$A$1:$F$2501,3,0)</f>
        <v>F</v>
      </c>
      <c r="J1676">
        <f>VLOOKUP(B1676,'Customers (2)'!$A$1:$F$2501,4,0)</f>
        <v>60</v>
      </c>
      <c r="K1676" t="str">
        <f>VLOOKUP(B1676,'Customers (2)'!$A$1:$F$2501,5,0)</f>
        <v>C</v>
      </c>
      <c r="L1676" t="str">
        <f>VLOOKUP(B1676,'Customers (2)'!$A$1:$F$2501,6,0)</f>
        <v>Senior</v>
      </c>
      <c r="M1676" t="str">
        <f t="shared" si="107"/>
        <v>January</v>
      </c>
      <c r="N1676" t="str">
        <f t="shared" si="108"/>
        <v>Sunday</v>
      </c>
      <c r="O1676" t="str">
        <f t="shared" si="109"/>
        <v>00:28:00</v>
      </c>
      <c r="P1676">
        <f t="shared" si="110"/>
        <v>0</v>
      </c>
      <c r="Q1676" t="str">
        <f>VLOOKUP(B1676,'Analysis 1.3'!$AA$1:$AF$1454,5,FALSE)</f>
        <v>One time</v>
      </c>
      <c r="R1676" t="str">
        <f>VLOOKUP(B1676,'Analysis 1.3'!$AA$1:$AF$1454,6,FALSE)</f>
        <v>Lost</v>
      </c>
      <c r="S1676">
        <f>VLOOKUP(B1676,'Analysis 1.3'!$AA$1:$AF$1454,4,FALSE)</f>
        <v>343.96250000000146</v>
      </c>
    </row>
    <row r="1677" spans="1:19" x14ac:dyDescent="0.3">
      <c r="A1677">
        <v>1014185</v>
      </c>
      <c r="B1677">
        <v>1359</v>
      </c>
      <c r="C1677" s="1" t="s">
        <v>99</v>
      </c>
      <c r="D1677" s="3">
        <v>45245.017361111109</v>
      </c>
      <c r="E1677" t="s">
        <v>97</v>
      </c>
      <c r="F1677" t="s">
        <v>89</v>
      </c>
      <c r="G1677">
        <v>2585</v>
      </c>
      <c r="H1677" t="str">
        <f>VLOOKUP(B1677,'Customers (2)'!$A$1:$F$2501,2,0)</f>
        <v>USA</v>
      </c>
      <c r="I1677" t="str">
        <f>VLOOKUP(B1677,'Customers (2)'!$A$1:$F$2501,3,0)</f>
        <v>M</v>
      </c>
      <c r="J1677">
        <f>VLOOKUP(B1677,'Customers (2)'!$A$1:$F$2501,4,0)</f>
        <v>78</v>
      </c>
      <c r="K1677" t="str">
        <f>VLOOKUP(B1677,'Customers (2)'!$A$1:$F$2501,5,0)</f>
        <v>C</v>
      </c>
      <c r="L1677" t="str">
        <f>VLOOKUP(B1677,'Customers (2)'!$A$1:$F$2501,6,0)</f>
        <v>Senior</v>
      </c>
      <c r="M1677" t="str">
        <f t="shared" si="107"/>
        <v>November</v>
      </c>
      <c r="N1677" t="str">
        <f t="shared" si="108"/>
        <v>Wednesday</v>
      </c>
      <c r="O1677" t="str">
        <f t="shared" si="109"/>
        <v>00:25:00</v>
      </c>
      <c r="P1677">
        <f t="shared" si="110"/>
        <v>0</v>
      </c>
      <c r="Q1677" t="str">
        <f>VLOOKUP(B1677,'Analysis 1.3'!$AA$1:$AF$1454,5,FALSE)</f>
        <v>Repeat</v>
      </c>
      <c r="R1677" t="str">
        <f>VLOOKUP(B1677,'Analysis 1.3'!$AA$1:$AF$1454,6,FALSE)</f>
        <v>Recent</v>
      </c>
      <c r="S1677">
        <f>VLOOKUP(B1677,'Analysis 1.3'!$AA$1:$AF$1454,4,FALSE)</f>
        <v>46.964583333334303</v>
      </c>
    </row>
    <row r="1678" spans="1:19" x14ac:dyDescent="0.3">
      <c r="A1678">
        <v>1441631</v>
      </c>
      <c r="B1678">
        <v>1359</v>
      </c>
      <c r="C1678" s="1" t="s">
        <v>99</v>
      </c>
      <c r="D1678" s="3">
        <v>45063.035416666666</v>
      </c>
      <c r="E1678" t="s">
        <v>98</v>
      </c>
      <c r="F1678" t="s">
        <v>43</v>
      </c>
      <c r="G1678">
        <v>6438</v>
      </c>
      <c r="H1678" t="str">
        <f>VLOOKUP(B1678,'Customers (2)'!$A$1:$F$2501,2,0)</f>
        <v>USA</v>
      </c>
      <c r="I1678" t="str">
        <f>VLOOKUP(B1678,'Customers (2)'!$A$1:$F$2501,3,0)</f>
        <v>M</v>
      </c>
      <c r="J1678">
        <f>VLOOKUP(B1678,'Customers (2)'!$A$1:$F$2501,4,0)</f>
        <v>78</v>
      </c>
      <c r="K1678" t="str">
        <f>VLOOKUP(B1678,'Customers (2)'!$A$1:$F$2501,5,0)</f>
        <v>C</v>
      </c>
      <c r="L1678" t="str">
        <f>VLOOKUP(B1678,'Customers (2)'!$A$1:$F$2501,6,0)</f>
        <v>Senior</v>
      </c>
      <c r="M1678" t="str">
        <f t="shared" si="107"/>
        <v>May</v>
      </c>
      <c r="N1678" t="str">
        <f t="shared" si="108"/>
        <v>Wednesday</v>
      </c>
      <c r="O1678" t="str">
        <f t="shared" si="109"/>
        <v>00:51:00</v>
      </c>
      <c r="P1678">
        <f t="shared" si="110"/>
        <v>0</v>
      </c>
      <c r="Q1678" t="str">
        <f>VLOOKUP(B1678,'Analysis 1.3'!$AA$1:$AF$1454,5,FALSE)</f>
        <v>Repeat</v>
      </c>
      <c r="R1678" t="str">
        <f>VLOOKUP(B1678,'Analysis 1.3'!$AA$1:$AF$1454,6,FALSE)</f>
        <v>Recent</v>
      </c>
      <c r="S1678">
        <f>VLOOKUP(B1678,'Analysis 1.3'!$AA$1:$AF$1454,4,FALSE)</f>
        <v>46.964583333334303</v>
      </c>
    </row>
    <row r="1679" spans="1:19" x14ac:dyDescent="0.3">
      <c r="A1679">
        <v>389648</v>
      </c>
      <c r="B1679">
        <v>1360</v>
      </c>
      <c r="C1679" s="1" t="s">
        <v>105</v>
      </c>
      <c r="D1679" s="2">
        <v>44940.011805555558</v>
      </c>
      <c r="E1679" t="s">
        <v>97</v>
      </c>
      <c r="F1679" t="s">
        <v>27</v>
      </c>
      <c r="G1679">
        <v>6153</v>
      </c>
      <c r="H1679" t="str">
        <f>VLOOKUP(B1679,'Customers (2)'!$A$1:$F$2501,2,0)</f>
        <v>Spain</v>
      </c>
      <c r="I1679" t="str">
        <f>VLOOKUP(B1679,'Customers (2)'!$A$1:$F$2501,3,0)</f>
        <v>F</v>
      </c>
      <c r="J1679">
        <f>VLOOKUP(B1679,'Customers (2)'!$A$1:$F$2501,4,0)</f>
        <v>40</v>
      </c>
      <c r="K1679" t="str">
        <f>VLOOKUP(B1679,'Customers (2)'!$A$1:$F$2501,5,0)</f>
        <v>C</v>
      </c>
      <c r="L1679" t="str">
        <f>VLOOKUP(B1679,'Customers (2)'!$A$1:$F$2501,6,0)</f>
        <v>Middle</v>
      </c>
      <c r="M1679" t="str">
        <f t="shared" si="107"/>
        <v>January</v>
      </c>
      <c r="N1679" t="str">
        <f t="shared" si="108"/>
        <v>Saturday</v>
      </c>
      <c r="O1679" t="str">
        <f t="shared" si="109"/>
        <v>00:17:00</v>
      </c>
      <c r="P1679">
        <f t="shared" si="110"/>
        <v>0</v>
      </c>
      <c r="Q1679" t="str">
        <f>VLOOKUP(B1679,'Analysis 1.3'!$AA$1:$AF$1454,5,FALSE)</f>
        <v>Repeat</v>
      </c>
      <c r="R1679" t="str">
        <f>VLOOKUP(B1679,'Analysis 1.3'!$AA$1:$AF$1454,6,FALSE)</f>
        <v>Passive</v>
      </c>
      <c r="S1679">
        <f>VLOOKUP(B1679,'Analysis 1.3'!$AA$1:$AF$1454,4,FALSE)</f>
        <v>161.92569444444234</v>
      </c>
    </row>
    <row r="1680" spans="1:19" x14ac:dyDescent="0.3">
      <c r="A1680">
        <v>800248</v>
      </c>
      <c r="B1680">
        <v>1360</v>
      </c>
      <c r="C1680" s="1" t="s">
        <v>105</v>
      </c>
      <c r="D1680" s="3">
        <v>45130.056250000001</v>
      </c>
      <c r="E1680" t="s">
        <v>98</v>
      </c>
      <c r="F1680" t="s">
        <v>66</v>
      </c>
      <c r="G1680">
        <v>4265</v>
      </c>
      <c r="H1680" t="str">
        <f>VLOOKUP(B1680,'Customers (2)'!$A$1:$F$2501,2,0)</f>
        <v>Spain</v>
      </c>
      <c r="I1680" t="str">
        <f>VLOOKUP(B1680,'Customers (2)'!$A$1:$F$2501,3,0)</f>
        <v>F</v>
      </c>
      <c r="J1680">
        <f>VLOOKUP(B1680,'Customers (2)'!$A$1:$F$2501,4,0)</f>
        <v>40</v>
      </c>
      <c r="K1680" t="str">
        <f>VLOOKUP(B1680,'Customers (2)'!$A$1:$F$2501,5,0)</f>
        <v>C</v>
      </c>
      <c r="L1680" t="str">
        <f>VLOOKUP(B1680,'Customers (2)'!$A$1:$F$2501,6,0)</f>
        <v>Middle</v>
      </c>
      <c r="M1680" t="str">
        <f t="shared" si="107"/>
        <v>July</v>
      </c>
      <c r="N1680" t="str">
        <f t="shared" si="108"/>
        <v>Sunday</v>
      </c>
      <c r="O1680" t="str">
        <f t="shared" si="109"/>
        <v>01:21:00</v>
      </c>
      <c r="P1680">
        <f t="shared" si="110"/>
        <v>1</v>
      </c>
      <c r="Q1680" t="str">
        <f>VLOOKUP(B1680,'Analysis 1.3'!$AA$1:$AF$1454,5,FALSE)</f>
        <v>Repeat</v>
      </c>
      <c r="R1680" t="str">
        <f>VLOOKUP(B1680,'Analysis 1.3'!$AA$1:$AF$1454,6,FALSE)</f>
        <v>Passive</v>
      </c>
      <c r="S1680">
        <f>VLOOKUP(B1680,'Analysis 1.3'!$AA$1:$AF$1454,4,FALSE)</f>
        <v>161.92569444444234</v>
      </c>
    </row>
    <row r="1681" spans="1:19" x14ac:dyDescent="0.3">
      <c r="A1681">
        <v>151991</v>
      </c>
      <c r="B1681">
        <v>1361</v>
      </c>
      <c r="C1681" s="1" t="s">
        <v>105</v>
      </c>
      <c r="D1681" s="2">
        <v>44949.974999999999</v>
      </c>
      <c r="E1681" t="s">
        <v>191</v>
      </c>
      <c r="F1681" t="s">
        <v>32</v>
      </c>
      <c r="G1681">
        <v>1045</v>
      </c>
      <c r="H1681" t="str">
        <f>VLOOKUP(B1681,'Customers (2)'!$A$1:$F$2501,2,0)</f>
        <v>Spain</v>
      </c>
      <c r="I1681" t="str">
        <f>VLOOKUP(B1681,'Customers (2)'!$A$1:$F$2501,3,0)</f>
        <v>F</v>
      </c>
      <c r="J1681">
        <f>VLOOKUP(B1681,'Customers (2)'!$A$1:$F$2501,4,0)</f>
        <v>50</v>
      </c>
      <c r="K1681" t="str">
        <f>VLOOKUP(B1681,'Customers (2)'!$A$1:$F$2501,5,0)</f>
        <v>C</v>
      </c>
      <c r="L1681" t="str">
        <f>VLOOKUP(B1681,'Customers (2)'!$A$1:$F$2501,6,0)</f>
        <v>Middle</v>
      </c>
      <c r="M1681" t="str">
        <f t="shared" si="107"/>
        <v>January</v>
      </c>
      <c r="N1681" t="str">
        <f t="shared" si="108"/>
        <v>Monday</v>
      </c>
      <c r="O1681" t="str">
        <f t="shared" si="109"/>
        <v>23:24:00</v>
      </c>
      <c r="P1681">
        <f t="shared" si="110"/>
        <v>23</v>
      </c>
      <c r="Q1681" t="str">
        <f>VLOOKUP(B1681,'Analysis 1.3'!$AA$1:$AF$1454,5,FALSE)</f>
        <v>One time</v>
      </c>
      <c r="R1681" t="str">
        <f>VLOOKUP(B1681,'Analysis 1.3'!$AA$1:$AF$1454,6,FALSE)</f>
        <v>Lost</v>
      </c>
      <c r="S1681">
        <f>VLOOKUP(B1681,'Analysis 1.3'!$AA$1:$AF$1454,4,FALSE)</f>
        <v>342.00694444444525</v>
      </c>
    </row>
    <row r="1682" spans="1:19" x14ac:dyDescent="0.3">
      <c r="A1682">
        <v>1055810</v>
      </c>
      <c r="B1682">
        <v>1362</v>
      </c>
      <c r="C1682" s="1" t="s">
        <v>102</v>
      </c>
      <c r="D1682" s="3">
        <v>44935.992361111108</v>
      </c>
      <c r="E1682" t="s">
        <v>97</v>
      </c>
      <c r="F1682" t="s">
        <v>74</v>
      </c>
      <c r="G1682">
        <v>563</v>
      </c>
      <c r="H1682" t="str">
        <f>VLOOKUP(B1682,'Customers (2)'!$A$1:$F$2501,2,0)</f>
        <v>Finland</v>
      </c>
      <c r="I1682" t="str">
        <f>VLOOKUP(B1682,'Customers (2)'!$A$1:$F$2501,3,0)</f>
        <v>M</v>
      </c>
      <c r="J1682">
        <f>VLOOKUP(B1682,'Customers (2)'!$A$1:$F$2501,4,0)</f>
        <v>40</v>
      </c>
      <c r="K1682" t="str">
        <f>VLOOKUP(B1682,'Customers (2)'!$A$1:$F$2501,5,0)</f>
        <v>C</v>
      </c>
      <c r="L1682" t="str">
        <f>VLOOKUP(B1682,'Customers (2)'!$A$1:$F$2501,6,0)</f>
        <v>Middle</v>
      </c>
      <c r="M1682" t="str">
        <f t="shared" si="107"/>
        <v>January</v>
      </c>
      <c r="N1682" t="str">
        <f t="shared" si="108"/>
        <v>Monday</v>
      </c>
      <c r="O1682" t="str">
        <f t="shared" si="109"/>
        <v>23:49:00</v>
      </c>
      <c r="P1682">
        <f t="shared" si="110"/>
        <v>23</v>
      </c>
      <c r="Q1682" t="str">
        <f>VLOOKUP(B1682,'Analysis 1.3'!$AA$1:$AF$1454,5,FALSE)</f>
        <v>One time</v>
      </c>
      <c r="R1682" t="str">
        <f>VLOOKUP(B1682,'Analysis 1.3'!$AA$1:$AF$1454,6,FALSE)</f>
        <v>Lost</v>
      </c>
      <c r="S1682">
        <f>VLOOKUP(B1682,'Analysis 1.3'!$AA$1:$AF$1454,4,FALSE)</f>
        <v>355.98958333333576</v>
      </c>
    </row>
    <row r="1683" spans="1:19" x14ac:dyDescent="0.3">
      <c r="A1683">
        <v>425554</v>
      </c>
      <c r="B1683">
        <v>1363</v>
      </c>
      <c r="C1683" s="1" t="s">
        <v>100</v>
      </c>
      <c r="D1683" s="2">
        <v>45171.977083333331</v>
      </c>
      <c r="E1683" t="s">
        <v>98</v>
      </c>
      <c r="F1683" t="s">
        <v>67</v>
      </c>
      <c r="G1683">
        <v>6327</v>
      </c>
      <c r="H1683" t="str">
        <f>VLOOKUP(B1683,'Customers (2)'!$A$1:$F$2501,2,0)</f>
        <v>France</v>
      </c>
      <c r="I1683" t="str">
        <f>VLOOKUP(B1683,'Customers (2)'!$A$1:$F$2501,3,0)</f>
        <v>F</v>
      </c>
      <c r="J1683">
        <f>VLOOKUP(B1683,'Customers (2)'!$A$1:$F$2501,4,0)</f>
        <v>81</v>
      </c>
      <c r="K1683" t="str">
        <f>VLOOKUP(B1683,'Customers (2)'!$A$1:$F$2501,5,0)</f>
        <v>C</v>
      </c>
      <c r="L1683" t="str">
        <f>VLOOKUP(B1683,'Customers (2)'!$A$1:$F$2501,6,0)</f>
        <v>Senior</v>
      </c>
      <c r="M1683" t="str">
        <f t="shared" si="107"/>
        <v>September</v>
      </c>
      <c r="N1683" t="str">
        <f t="shared" si="108"/>
        <v>Saturday</v>
      </c>
      <c r="O1683" t="str">
        <f t="shared" si="109"/>
        <v>23:27:00</v>
      </c>
      <c r="P1683">
        <f t="shared" si="110"/>
        <v>23</v>
      </c>
      <c r="Q1683" t="str">
        <f>VLOOKUP(B1683,'Analysis 1.3'!$AA$1:$AF$1454,5,FALSE)</f>
        <v>Repeat</v>
      </c>
      <c r="R1683" t="str">
        <f>VLOOKUP(B1683,'Analysis 1.3'!$AA$1:$AF$1454,6,FALSE)</f>
        <v>Passive</v>
      </c>
      <c r="S1683">
        <f>VLOOKUP(B1683,'Analysis 1.3'!$AA$1:$AF$1454,4,FALSE)</f>
        <v>85.951388888890506</v>
      </c>
    </row>
    <row r="1684" spans="1:19" x14ac:dyDescent="0.3">
      <c r="A1684">
        <v>547283</v>
      </c>
      <c r="B1684">
        <v>1363</v>
      </c>
      <c r="C1684" s="1" t="s">
        <v>100</v>
      </c>
      <c r="D1684" s="2">
        <v>45040.00277777778</v>
      </c>
      <c r="E1684" t="s">
        <v>191</v>
      </c>
      <c r="F1684" t="s">
        <v>92</v>
      </c>
      <c r="G1684">
        <v>2149</v>
      </c>
      <c r="H1684" t="str">
        <f>VLOOKUP(B1684,'Customers (2)'!$A$1:$F$2501,2,0)</f>
        <v>France</v>
      </c>
      <c r="I1684" t="str">
        <f>VLOOKUP(B1684,'Customers (2)'!$A$1:$F$2501,3,0)</f>
        <v>F</v>
      </c>
      <c r="J1684">
        <f>VLOOKUP(B1684,'Customers (2)'!$A$1:$F$2501,4,0)</f>
        <v>81</v>
      </c>
      <c r="K1684" t="str">
        <f>VLOOKUP(B1684,'Customers (2)'!$A$1:$F$2501,5,0)</f>
        <v>C</v>
      </c>
      <c r="L1684" t="str">
        <f>VLOOKUP(B1684,'Customers (2)'!$A$1:$F$2501,6,0)</f>
        <v>Senior</v>
      </c>
      <c r="M1684" t="str">
        <f t="shared" si="107"/>
        <v>April</v>
      </c>
      <c r="N1684" t="str">
        <f t="shared" si="108"/>
        <v>Monday</v>
      </c>
      <c r="O1684" t="str">
        <f t="shared" si="109"/>
        <v>00:04:00</v>
      </c>
      <c r="P1684">
        <f t="shared" si="110"/>
        <v>0</v>
      </c>
      <c r="Q1684" t="str">
        <f>VLOOKUP(B1684,'Analysis 1.3'!$AA$1:$AF$1454,5,FALSE)</f>
        <v>Repeat</v>
      </c>
      <c r="R1684" t="str">
        <f>VLOOKUP(B1684,'Analysis 1.3'!$AA$1:$AF$1454,6,FALSE)</f>
        <v>Passive</v>
      </c>
      <c r="S1684">
        <f>VLOOKUP(B1684,'Analysis 1.3'!$AA$1:$AF$1454,4,FALSE)</f>
        <v>85.951388888890506</v>
      </c>
    </row>
    <row r="1685" spans="1:19" x14ac:dyDescent="0.3">
      <c r="A1685">
        <v>1479736</v>
      </c>
      <c r="B1685">
        <v>1363</v>
      </c>
      <c r="C1685" s="1" t="s">
        <v>100</v>
      </c>
      <c r="D1685" s="3">
        <v>45206.030555555553</v>
      </c>
      <c r="E1685" t="s">
        <v>96</v>
      </c>
      <c r="F1685" t="s">
        <v>19</v>
      </c>
      <c r="G1685">
        <v>2193</v>
      </c>
      <c r="H1685" t="str">
        <f>VLOOKUP(B1685,'Customers (2)'!$A$1:$F$2501,2,0)</f>
        <v>France</v>
      </c>
      <c r="I1685" t="str">
        <f>VLOOKUP(B1685,'Customers (2)'!$A$1:$F$2501,3,0)</f>
        <v>F</v>
      </c>
      <c r="J1685">
        <f>VLOOKUP(B1685,'Customers (2)'!$A$1:$F$2501,4,0)</f>
        <v>81</v>
      </c>
      <c r="K1685" t="str">
        <f>VLOOKUP(B1685,'Customers (2)'!$A$1:$F$2501,5,0)</f>
        <v>C</v>
      </c>
      <c r="L1685" t="str">
        <f>VLOOKUP(B1685,'Customers (2)'!$A$1:$F$2501,6,0)</f>
        <v>Senior</v>
      </c>
      <c r="M1685" t="str">
        <f t="shared" si="107"/>
        <v>October</v>
      </c>
      <c r="N1685" t="str">
        <f t="shared" si="108"/>
        <v>Saturday</v>
      </c>
      <c r="O1685" t="str">
        <f t="shared" si="109"/>
        <v>00:44:00</v>
      </c>
      <c r="P1685">
        <f t="shared" si="110"/>
        <v>0</v>
      </c>
      <c r="Q1685" t="str">
        <f>VLOOKUP(B1685,'Analysis 1.3'!$AA$1:$AF$1454,5,FALSE)</f>
        <v>Repeat</v>
      </c>
      <c r="R1685" t="str">
        <f>VLOOKUP(B1685,'Analysis 1.3'!$AA$1:$AF$1454,6,FALSE)</f>
        <v>Passive</v>
      </c>
      <c r="S1685">
        <f>VLOOKUP(B1685,'Analysis 1.3'!$AA$1:$AF$1454,4,FALSE)</f>
        <v>85.951388888890506</v>
      </c>
    </row>
    <row r="1686" spans="1:19" x14ac:dyDescent="0.3">
      <c r="A1686">
        <v>1191785</v>
      </c>
      <c r="B1686">
        <v>1364</v>
      </c>
      <c r="C1686" s="1" t="s">
        <v>100</v>
      </c>
      <c r="D1686" s="3">
        <v>45247.998611111114</v>
      </c>
      <c r="E1686" t="s">
        <v>191</v>
      </c>
      <c r="F1686" t="s">
        <v>27</v>
      </c>
      <c r="G1686">
        <v>8977</v>
      </c>
      <c r="H1686" t="str">
        <f>VLOOKUP(B1686,'Customers (2)'!$A$1:$F$2501,2,0)</f>
        <v>France</v>
      </c>
      <c r="I1686" t="str">
        <f>VLOOKUP(B1686,'Customers (2)'!$A$1:$F$2501,3,0)</f>
        <v>M</v>
      </c>
      <c r="J1686">
        <f>VLOOKUP(B1686,'Customers (2)'!$A$1:$F$2501,4,0)</f>
        <v>82</v>
      </c>
      <c r="K1686" t="str">
        <f>VLOOKUP(B1686,'Customers (2)'!$A$1:$F$2501,5,0)</f>
        <v>C</v>
      </c>
      <c r="L1686" t="str">
        <f>VLOOKUP(B1686,'Customers (2)'!$A$1:$F$2501,6,0)</f>
        <v>Senior</v>
      </c>
      <c r="M1686" t="str">
        <f t="shared" si="107"/>
        <v>November</v>
      </c>
      <c r="N1686" t="str">
        <f t="shared" si="108"/>
        <v>Friday</v>
      </c>
      <c r="O1686" t="str">
        <f t="shared" si="109"/>
        <v>23:58:00</v>
      </c>
      <c r="P1686">
        <f t="shared" si="110"/>
        <v>23</v>
      </c>
      <c r="Q1686" t="str">
        <f>VLOOKUP(B1686,'Analysis 1.3'!$AA$1:$AF$1454,5,FALSE)</f>
        <v>Repeat</v>
      </c>
      <c r="R1686" t="str">
        <f>VLOOKUP(B1686,'Analysis 1.3'!$AA$1:$AF$1454,6,FALSE)</f>
        <v>Recent</v>
      </c>
      <c r="S1686">
        <f>VLOOKUP(B1686,'Analysis 1.3'!$AA$1:$AF$1454,4,FALSE)</f>
        <v>43.983333333329938</v>
      </c>
    </row>
    <row r="1687" spans="1:19" x14ac:dyDescent="0.3">
      <c r="A1687">
        <v>1536890</v>
      </c>
      <c r="B1687">
        <v>1364</v>
      </c>
      <c r="C1687" s="1" t="s">
        <v>100</v>
      </c>
      <c r="D1687" s="3">
        <v>45154.056944444441</v>
      </c>
      <c r="E1687" t="s">
        <v>97</v>
      </c>
      <c r="F1687" t="s">
        <v>27</v>
      </c>
      <c r="G1687">
        <v>7711</v>
      </c>
      <c r="H1687" t="str">
        <f>VLOOKUP(B1687,'Customers (2)'!$A$1:$F$2501,2,0)</f>
        <v>France</v>
      </c>
      <c r="I1687" t="str">
        <f>VLOOKUP(B1687,'Customers (2)'!$A$1:$F$2501,3,0)</f>
        <v>M</v>
      </c>
      <c r="J1687">
        <f>VLOOKUP(B1687,'Customers (2)'!$A$1:$F$2501,4,0)</f>
        <v>82</v>
      </c>
      <c r="K1687" t="str">
        <f>VLOOKUP(B1687,'Customers (2)'!$A$1:$F$2501,5,0)</f>
        <v>C</v>
      </c>
      <c r="L1687" t="str">
        <f>VLOOKUP(B1687,'Customers (2)'!$A$1:$F$2501,6,0)</f>
        <v>Senior</v>
      </c>
      <c r="M1687" t="str">
        <f t="shared" si="107"/>
        <v>August</v>
      </c>
      <c r="N1687" t="str">
        <f t="shared" si="108"/>
        <v>Wednesday</v>
      </c>
      <c r="O1687" t="str">
        <f t="shared" si="109"/>
        <v>01:22:00</v>
      </c>
      <c r="P1687">
        <f t="shared" si="110"/>
        <v>1</v>
      </c>
      <c r="Q1687" t="str">
        <f>VLOOKUP(B1687,'Analysis 1.3'!$AA$1:$AF$1454,5,FALSE)</f>
        <v>Repeat</v>
      </c>
      <c r="R1687" t="str">
        <f>VLOOKUP(B1687,'Analysis 1.3'!$AA$1:$AF$1454,6,FALSE)</f>
        <v>Recent</v>
      </c>
      <c r="S1687">
        <f>VLOOKUP(B1687,'Analysis 1.3'!$AA$1:$AF$1454,4,FALSE)</f>
        <v>43.983333333329938</v>
      </c>
    </row>
    <row r="1688" spans="1:19" x14ac:dyDescent="0.3">
      <c r="A1688">
        <v>541737</v>
      </c>
      <c r="B1688">
        <v>1365</v>
      </c>
      <c r="C1688" s="1" t="s">
        <v>99</v>
      </c>
      <c r="D1688" s="2">
        <v>45283.015972222223</v>
      </c>
      <c r="E1688" t="s">
        <v>191</v>
      </c>
      <c r="F1688" t="s">
        <v>7</v>
      </c>
      <c r="G1688">
        <v>1362</v>
      </c>
      <c r="H1688" t="str">
        <f>VLOOKUP(B1688,'Customers (2)'!$A$1:$F$2501,2,0)</f>
        <v>USA</v>
      </c>
      <c r="I1688" t="str">
        <f>VLOOKUP(B1688,'Customers (2)'!$A$1:$F$2501,3,0)</f>
        <v>F</v>
      </c>
      <c r="J1688">
        <f>VLOOKUP(B1688,'Customers (2)'!$A$1:$F$2501,4,0)</f>
        <v>53</v>
      </c>
      <c r="K1688" t="str">
        <f>VLOOKUP(B1688,'Customers (2)'!$A$1:$F$2501,5,0)</f>
        <v>C</v>
      </c>
      <c r="L1688" t="str">
        <f>VLOOKUP(B1688,'Customers (2)'!$A$1:$F$2501,6,0)</f>
        <v>Middle</v>
      </c>
      <c r="M1688" t="str">
        <f t="shared" si="107"/>
        <v>December</v>
      </c>
      <c r="N1688" t="str">
        <f t="shared" si="108"/>
        <v>Saturday</v>
      </c>
      <c r="O1688" t="str">
        <f t="shared" si="109"/>
        <v>00:23:00</v>
      </c>
      <c r="P1688">
        <f t="shared" si="110"/>
        <v>0</v>
      </c>
      <c r="Q1688" t="str">
        <f>VLOOKUP(B1688,'Analysis 1.3'!$AA$1:$AF$1454,5,FALSE)</f>
        <v>Repeat</v>
      </c>
      <c r="R1688" t="str">
        <f>VLOOKUP(B1688,'Analysis 1.3'!$AA$1:$AF$1454,6,FALSE)</f>
        <v>Recent</v>
      </c>
      <c r="S1688">
        <f>VLOOKUP(B1688,'Analysis 1.3'!$AA$1:$AF$1454,4,FALSE)</f>
        <v>8.9659722222204437</v>
      </c>
    </row>
    <row r="1689" spans="1:19" x14ac:dyDescent="0.3">
      <c r="A1689">
        <v>731345</v>
      </c>
      <c r="B1689">
        <v>1365</v>
      </c>
      <c r="C1689" s="1" t="s">
        <v>99</v>
      </c>
      <c r="D1689" s="3">
        <v>45013.957638888889</v>
      </c>
      <c r="E1689" t="s">
        <v>98</v>
      </c>
      <c r="F1689" t="s">
        <v>75</v>
      </c>
      <c r="G1689">
        <v>5198</v>
      </c>
      <c r="H1689" t="str">
        <f>VLOOKUP(B1689,'Customers (2)'!$A$1:$F$2501,2,0)</f>
        <v>USA</v>
      </c>
      <c r="I1689" t="str">
        <f>VLOOKUP(B1689,'Customers (2)'!$A$1:$F$2501,3,0)</f>
        <v>F</v>
      </c>
      <c r="J1689">
        <f>VLOOKUP(B1689,'Customers (2)'!$A$1:$F$2501,4,0)</f>
        <v>53</v>
      </c>
      <c r="K1689" t="str">
        <f>VLOOKUP(B1689,'Customers (2)'!$A$1:$F$2501,5,0)</f>
        <v>C</v>
      </c>
      <c r="L1689" t="str">
        <f>VLOOKUP(B1689,'Customers (2)'!$A$1:$F$2501,6,0)</f>
        <v>Middle</v>
      </c>
      <c r="M1689" t="str">
        <f t="shared" si="107"/>
        <v>March</v>
      </c>
      <c r="N1689" t="str">
        <f t="shared" si="108"/>
        <v>Tuesday</v>
      </c>
      <c r="O1689" t="str">
        <f t="shared" si="109"/>
        <v>22:59:00</v>
      </c>
      <c r="P1689">
        <f t="shared" si="110"/>
        <v>22</v>
      </c>
      <c r="Q1689" t="str">
        <f>VLOOKUP(B1689,'Analysis 1.3'!$AA$1:$AF$1454,5,FALSE)</f>
        <v>Repeat</v>
      </c>
      <c r="R1689" t="str">
        <f>VLOOKUP(B1689,'Analysis 1.3'!$AA$1:$AF$1454,6,FALSE)</f>
        <v>Recent</v>
      </c>
      <c r="S1689">
        <f>VLOOKUP(B1689,'Analysis 1.3'!$AA$1:$AF$1454,4,FALSE)</f>
        <v>8.9659722222204437</v>
      </c>
    </row>
    <row r="1690" spans="1:19" x14ac:dyDescent="0.3">
      <c r="A1690">
        <v>710669</v>
      </c>
      <c r="B1690">
        <v>1366</v>
      </c>
      <c r="C1690" s="1" t="s">
        <v>99</v>
      </c>
      <c r="D1690" s="3">
        <v>45275.00277777778</v>
      </c>
      <c r="E1690" t="s">
        <v>98</v>
      </c>
      <c r="F1690" t="s">
        <v>34</v>
      </c>
      <c r="G1690">
        <v>5405</v>
      </c>
      <c r="H1690" t="str">
        <f>VLOOKUP(B1690,'Customers (2)'!$A$1:$F$2501,2,0)</f>
        <v>USA</v>
      </c>
      <c r="I1690" t="str">
        <f>VLOOKUP(B1690,'Customers (2)'!$A$1:$F$2501,3,0)</f>
        <v>M</v>
      </c>
      <c r="J1690">
        <f>VLOOKUP(B1690,'Customers (2)'!$A$1:$F$2501,4,0)</f>
        <v>44</v>
      </c>
      <c r="K1690" t="str">
        <f>VLOOKUP(B1690,'Customers (2)'!$A$1:$F$2501,5,0)</f>
        <v>C</v>
      </c>
      <c r="L1690" t="str">
        <f>VLOOKUP(B1690,'Customers (2)'!$A$1:$F$2501,6,0)</f>
        <v>Middle</v>
      </c>
      <c r="M1690" t="str">
        <f t="shared" si="107"/>
        <v>December</v>
      </c>
      <c r="N1690" t="str">
        <f t="shared" si="108"/>
        <v>Friday</v>
      </c>
      <c r="O1690" t="str">
        <f t="shared" si="109"/>
        <v>00:04:00</v>
      </c>
      <c r="P1690">
        <f t="shared" si="110"/>
        <v>0</v>
      </c>
      <c r="Q1690" t="str">
        <f>VLOOKUP(B1690,'Analysis 1.3'!$AA$1:$AF$1454,5,FALSE)</f>
        <v>Repeat</v>
      </c>
      <c r="R1690" t="str">
        <f>VLOOKUP(B1690,'Analysis 1.3'!$AA$1:$AF$1454,6,FALSE)</f>
        <v>Recent</v>
      </c>
      <c r="S1690">
        <f>VLOOKUP(B1690,'Analysis 1.3'!$AA$1:$AF$1454,4,FALSE)</f>
        <v>16.979166666664241</v>
      </c>
    </row>
    <row r="1691" spans="1:19" x14ac:dyDescent="0.3">
      <c r="A1691">
        <v>1398659</v>
      </c>
      <c r="B1691">
        <v>1366</v>
      </c>
      <c r="C1691" s="1" t="s">
        <v>99</v>
      </c>
      <c r="D1691" s="3">
        <v>45259.000694444447</v>
      </c>
      <c r="E1691" t="s">
        <v>97</v>
      </c>
      <c r="F1691" t="s">
        <v>12</v>
      </c>
      <c r="G1691">
        <v>1845</v>
      </c>
      <c r="H1691" t="str">
        <f>VLOOKUP(B1691,'Customers (2)'!$A$1:$F$2501,2,0)</f>
        <v>USA</v>
      </c>
      <c r="I1691" t="str">
        <f>VLOOKUP(B1691,'Customers (2)'!$A$1:$F$2501,3,0)</f>
        <v>M</v>
      </c>
      <c r="J1691">
        <f>VLOOKUP(B1691,'Customers (2)'!$A$1:$F$2501,4,0)</f>
        <v>44</v>
      </c>
      <c r="K1691" t="str">
        <f>VLOOKUP(B1691,'Customers (2)'!$A$1:$F$2501,5,0)</f>
        <v>C</v>
      </c>
      <c r="L1691" t="str">
        <f>VLOOKUP(B1691,'Customers (2)'!$A$1:$F$2501,6,0)</f>
        <v>Middle</v>
      </c>
      <c r="M1691" t="str">
        <f t="shared" si="107"/>
        <v>November</v>
      </c>
      <c r="N1691" t="str">
        <f t="shared" si="108"/>
        <v>Wednesday</v>
      </c>
      <c r="O1691" t="str">
        <f t="shared" si="109"/>
        <v>00:01:00</v>
      </c>
      <c r="P1691">
        <f t="shared" si="110"/>
        <v>0</v>
      </c>
      <c r="Q1691" t="str">
        <f>VLOOKUP(B1691,'Analysis 1.3'!$AA$1:$AF$1454,5,FALSE)</f>
        <v>Repeat</v>
      </c>
      <c r="R1691" t="str">
        <f>VLOOKUP(B1691,'Analysis 1.3'!$AA$1:$AF$1454,6,FALSE)</f>
        <v>Recent</v>
      </c>
      <c r="S1691">
        <f>VLOOKUP(B1691,'Analysis 1.3'!$AA$1:$AF$1454,4,FALSE)</f>
        <v>16.979166666664241</v>
      </c>
    </row>
    <row r="1692" spans="1:19" x14ac:dyDescent="0.3">
      <c r="A1692">
        <v>4111</v>
      </c>
      <c r="B1692">
        <v>1367</v>
      </c>
      <c r="C1692" s="1" t="s">
        <v>107</v>
      </c>
      <c r="D1692" s="2">
        <v>44993.952777777777</v>
      </c>
      <c r="E1692" t="s">
        <v>97</v>
      </c>
      <c r="F1692" t="s">
        <v>9</v>
      </c>
      <c r="G1692">
        <v>7800</v>
      </c>
      <c r="H1692" t="str">
        <f>VLOOKUP(B1692,'Customers (2)'!$A$1:$F$2501,2,0)</f>
        <v>Italy</v>
      </c>
      <c r="I1692" t="str">
        <f>VLOOKUP(B1692,'Customers (2)'!$A$1:$F$2501,3,0)</f>
        <v>F</v>
      </c>
      <c r="J1692">
        <f>VLOOKUP(B1692,'Customers (2)'!$A$1:$F$2501,4,0)</f>
        <v>25</v>
      </c>
      <c r="K1692" t="str">
        <f>VLOOKUP(B1692,'Customers (2)'!$A$1:$F$2501,5,0)</f>
        <v>C</v>
      </c>
      <c r="L1692" t="str">
        <f>VLOOKUP(B1692,'Customers (2)'!$A$1:$F$2501,6,0)</f>
        <v>Young</v>
      </c>
      <c r="M1692" t="str">
        <f t="shared" si="107"/>
        <v>March</v>
      </c>
      <c r="N1692" t="str">
        <f t="shared" si="108"/>
        <v>Wednesday</v>
      </c>
      <c r="O1692" t="str">
        <f t="shared" si="109"/>
        <v>22:52:00</v>
      </c>
      <c r="P1692">
        <f t="shared" si="110"/>
        <v>22</v>
      </c>
      <c r="Q1692" t="str">
        <f>VLOOKUP(B1692,'Analysis 1.3'!$AA$1:$AF$1454,5,FALSE)</f>
        <v>Repeat</v>
      </c>
      <c r="R1692" t="str">
        <f>VLOOKUP(B1692,'Analysis 1.3'!$AA$1:$AF$1454,6,FALSE)</f>
        <v>Recent</v>
      </c>
      <c r="S1692">
        <f>VLOOKUP(B1692,'Analysis 1.3'!$AA$1:$AF$1454,4,FALSE)</f>
        <v>43.914583333331393</v>
      </c>
    </row>
    <row r="1693" spans="1:19" x14ac:dyDescent="0.3">
      <c r="A1693">
        <v>234705</v>
      </c>
      <c r="B1693">
        <v>1367</v>
      </c>
      <c r="C1693" s="1" t="s">
        <v>107</v>
      </c>
      <c r="D1693" s="2">
        <v>45184.000694444447</v>
      </c>
      <c r="E1693" t="s">
        <v>96</v>
      </c>
      <c r="F1693" t="s">
        <v>43</v>
      </c>
      <c r="G1693">
        <v>1662</v>
      </c>
      <c r="H1693" t="str">
        <f>VLOOKUP(B1693,'Customers (2)'!$A$1:$F$2501,2,0)</f>
        <v>Italy</v>
      </c>
      <c r="I1693" t="str">
        <f>VLOOKUP(B1693,'Customers (2)'!$A$1:$F$2501,3,0)</f>
        <v>F</v>
      </c>
      <c r="J1693">
        <f>VLOOKUP(B1693,'Customers (2)'!$A$1:$F$2501,4,0)</f>
        <v>25</v>
      </c>
      <c r="K1693" t="str">
        <f>VLOOKUP(B1693,'Customers (2)'!$A$1:$F$2501,5,0)</f>
        <v>C</v>
      </c>
      <c r="L1693" t="str">
        <f>VLOOKUP(B1693,'Customers (2)'!$A$1:$F$2501,6,0)</f>
        <v>Young</v>
      </c>
      <c r="M1693" t="str">
        <f t="shared" si="107"/>
        <v>September</v>
      </c>
      <c r="N1693" t="str">
        <f t="shared" si="108"/>
        <v>Friday</v>
      </c>
      <c r="O1693" t="str">
        <f t="shared" si="109"/>
        <v>00:01:00</v>
      </c>
      <c r="P1693">
        <f t="shared" si="110"/>
        <v>0</v>
      </c>
      <c r="Q1693" t="str">
        <f>VLOOKUP(B1693,'Analysis 1.3'!$AA$1:$AF$1454,5,FALSE)</f>
        <v>Repeat</v>
      </c>
      <c r="R1693" t="str">
        <f>VLOOKUP(B1693,'Analysis 1.3'!$AA$1:$AF$1454,6,FALSE)</f>
        <v>Recent</v>
      </c>
      <c r="S1693">
        <f>VLOOKUP(B1693,'Analysis 1.3'!$AA$1:$AF$1454,4,FALSE)</f>
        <v>43.914583333331393</v>
      </c>
    </row>
    <row r="1694" spans="1:19" x14ac:dyDescent="0.3">
      <c r="A1694">
        <v>341838</v>
      </c>
      <c r="B1694">
        <v>1367</v>
      </c>
      <c r="C1694" s="1" t="s">
        <v>107</v>
      </c>
      <c r="D1694" s="2">
        <v>45248.067361111112</v>
      </c>
      <c r="E1694" t="s">
        <v>98</v>
      </c>
      <c r="F1694" t="s">
        <v>14</v>
      </c>
      <c r="G1694">
        <v>7477</v>
      </c>
      <c r="H1694" t="str">
        <f>VLOOKUP(B1694,'Customers (2)'!$A$1:$F$2501,2,0)</f>
        <v>Italy</v>
      </c>
      <c r="I1694" t="str">
        <f>VLOOKUP(B1694,'Customers (2)'!$A$1:$F$2501,3,0)</f>
        <v>F</v>
      </c>
      <c r="J1694">
        <f>VLOOKUP(B1694,'Customers (2)'!$A$1:$F$2501,4,0)</f>
        <v>25</v>
      </c>
      <c r="K1694" t="str">
        <f>VLOOKUP(B1694,'Customers (2)'!$A$1:$F$2501,5,0)</f>
        <v>C</v>
      </c>
      <c r="L1694" t="str">
        <f>VLOOKUP(B1694,'Customers (2)'!$A$1:$F$2501,6,0)</f>
        <v>Young</v>
      </c>
      <c r="M1694" t="str">
        <f t="shared" si="107"/>
        <v>November</v>
      </c>
      <c r="N1694" t="str">
        <f t="shared" si="108"/>
        <v>Saturday</v>
      </c>
      <c r="O1694" t="str">
        <f t="shared" si="109"/>
        <v>01:37:00</v>
      </c>
      <c r="P1694">
        <f t="shared" si="110"/>
        <v>1</v>
      </c>
      <c r="Q1694" t="str">
        <f>VLOOKUP(B1694,'Analysis 1.3'!$AA$1:$AF$1454,5,FALSE)</f>
        <v>Repeat</v>
      </c>
      <c r="R1694" t="str">
        <f>VLOOKUP(B1694,'Analysis 1.3'!$AA$1:$AF$1454,6,FALSE)</f>
        <v>Recent</v>
      </c>
      <c r="S1694">
        <f>VLOOKUP(B1694,'Analysis 1.3'!$AA$1:$AF$1454,4,FALSE)</f>
        <v>43.914583333331393</v>
      </c>
    </row>
    <row r="1695" spans="1:19" x14ac:dyDescent="0.3">
      <c r="A1695">
        <v>731161</v>
      </c>
      <c r="B1695">
        <v>1367</v>
      </c>
      <c r="C1695" s="1" t="s">
        <v>107</v>
      </c>
      <c r="D1695" s="3">
        <v>45079.006249999999</v>
      </c>
      <c r="E1695" t="s">
        <v>96</v>
      </c>
      <c r="F1695" t="s">
        <v>91</v>
      </c>
      <c r="G1695">
        <v>3548</v>
      </c>
      <c r="H1695" t="str">
        <f>VLOOKUP(B1695,'Customers (2)'!$A$1:$F$2501,2,0)</f>
        <v>Italy</v>
      </c>
      <c r="I1695" t="str">
        <f>VLOOKUP(B1695,'Customers (2)'!$A$1:$F$2501,3,0)</f>
        <v>F</v>
      </c>
      <c r="J1695">
        <f>VLOOKUP(B1695,'Customers (2)'!$A$1:$F$2501,4,0)</f>
        <v>25</v>
      </c>
      <c r="K1695" t="str">
        <f>VLOOKUP(B1695,'Customers (2)'!$A$1:$F$2501,5,0)</f>
        <v>C</v>
      </c>
      <c r="L1695" t="str">
        <f>VLOOKUP(B1695,'Customers (2)'!$A$1:$F$2501,6,0)</f>
        <v>Young</v>
      </c>
      <c r="M1695" t="str">
        <f t="shared" si="107"/>
        <v>June</v>
      </c>
      <c r="N1695" t="str">
        <f t="shared" si="108"/>
        <v>Friday</v>
      </c>
      <c r="O1695" t="str">
        <f t="shared" si="109"/>
        <v>00:09:00</v>
      </c>
      <c r="P1695">
        <f t="shared" si="110"/>
        <v>0</v>
      </c>
      <c r="Q1695" t="str">
        <f>VLOOKUP(B1695,'Analysis 1.3'!$AA$1:$AF$1454,5,FALSE)</f>
        <v>Repeat</v>
      </c>
      <c r="R1695" t="str">
        <f>VLOOKUP(B1695,'Analysis 1.3'!$AA$1:$AF$1454,6,FALSE)</f>
        <v>Recent</v>
      </c>
      <c r="S1695">
        <f>VLOOKUP(B1695,'Analysis 1.3'!$AA$1:$AF$1454,4,FALSE)</f>
        <v>43.914583333331393</v>
      </c>
    </row>
    <row r="1696" spans="1:19" x14ac:dyDescent="0.3">
      <c r="A1696">
        <v>1071701</v>
      </c>
      <c r="B1696">
        <v>1367</v>
      </c>
      <c r="C1696" s="1" t="s">
        <v>107</v>
      </c>
      <c r="D1696" s="3">
        <v>44942.036805555559</v>
      </c>
      <c r="E1696" t="s">
        <v>98</v>
      </c>
      <c r="F1696" t="s">
        <v>8</v>
      </c>
      <c r="G1696">
        <v>1445</v>
      </c>
      <c r="H1696" t="str">
        <f>VLOOKUP(B1696,'Customers (2)'!$A$1:$F$2501,2,0)</f>
        <v>Italy</v>
      </c>
      <c r="I1696" t="str">
        <f>VLOOKUP(B1696,'Customers (2)'!$A$1:$F$2501,3,0)</f>
        <v>F</v>
      </c>
      <c r="J1696">
        <f>VLOOKUP(B1696,'Customers (2)'!$A$1:$F$2501,4,0)</f>
        <v>25</v>
      </c>
      <c r="K1696" t="str">
        <f>VLOOKUP(B1696,'Customers (2)'!$A$1:$F$2501,5,0)</f>
        <v>C</v>
      </c>
      <c r="L1696" t="str">
        <f>VLOOKUP(B1696,'Customers (2)'!$A$1:$F$2501,6,0)</f>
        <v>Young</v>
      </c>
      <c r="M1696" t="str">
        <f t="shared" si="107"/>
        <v>January</v>
      </c>
      <c r="N1696" t="str">
        <f t="shared" si="108"/>
        <v>Monday</v>
      </c>
      <c r="O1696" t="str">
        <f t="shared" si="109"/>
        <v>00:53:00</v>
      </c>
      <c r="P1696">
        <f t="shared" si="110"/>
        <v>0</v>
      </c>
      <c r="Q1696" t="str">
        <f>VLOOKUP(B1696,'Analysis 1.3'!$AA$1:$AF$1454,5,FALSE)</f>
        <v>Repeat</v>
      </c>
      <c r="R1696" t="str">
        <f>VLOOKUP(B1696,'Analysis 1.3'!$AA$1:$AF$1454,6,FALSE)</f>
        <v>Recent</v>
      </c>
      <c r="S1696">
        <f>VLOOKUP(B1696,'Analysis 1.3'!$AA$1:$AF$1454,4,FALSE)</f>
        <v>43.914583333331393</v>
      </c>
    </row>
    <row r="1697" spans="1:19" x14ac:dyDescent="0.3">
      <c r="A1697">
        <v>1254071</v>
      </c>
      <c r="B1697">
        <v>1367</v>
      </c>
      <c r="C1697" s="1" t="s">
        <v>107</v>
      </c>
      <c r="D1697" s="3">
        <v>44983.018055555556</v>
      </c>
      <c r="E1697" t="s">
        <v>191</v>
      </c>
      <c r="F1697" t="s">
        <v>8</v>
      </c>
      <c r="G1697">
        <v>3090</v>
      </c>
      <c r="H1697" t="str">
        <f>VLOOKUP(B1697,'Customers (2)'!$A$1:$F$2501,2,0)</f>
        <v>Italy</v>
      </c>
      <c r="I1697" t="str">
        <f>VLOOKUP(B1697,'Customers (2)'!$A$1:$F$2501,3,0)</f>
        <v>F</v>
      </c>
      <c r="J1697">
        <f>VLOOKUP(B1697,'Customers (2)'!$A$1:$F$2501,4,0)</f>
        <v>25</v>
      </c>
      <c r="K1697" t="str">
        <f>VLOOKUP(B1697,'Customers (2)'!$A$1:$F$2501,5,0)</f>
        <v>C</v>
      </c>
      <c r="L1697" t="str">
        <f>VLOOKUP(B1697,'Customers (2)'!$A$1:$F$2501,6,0)</f>
        <v>Young</v>
      </c>
      <c r="M1697" t="str">
        <f t="shared" si="107"/>
        <v>February</v>
      </c>
      <c r="N1697" t="str">
        <f t="shared" si="108"/>
        <v>Sunday</v>
      </c>
      <c r="O1697" t="str">
        <f t="shared" si="109"/>
        <v>00:26:00</v>
      </c>
      <c r="P1697">
        <f t="shared" si="110"/>
        <v>0</v>
      </c>
      <c r="Q1697" t="str">
        <f>VLOOKUP(B1697,'Analysis 1.3'!$AA$1:$AF$1454,5,FALSE)</f>
        <v>Repeat</v>
      </c>
      <c r="R1697" t="str">
        <f>VLOOKUP(B1697,'Analysis 1.3'!$AA$1:$AF$1454,6,FALSE)</f>
        <v>Recent</v>
      </c>
      <c r="S1697">
        <f>VLOOKUP(B1697,'Analysis 1.3'!$AA$1:$AF$1454,4,FALSE)</f>
        <v>43.914583333331393</v>
      </c>
    </row>
    <row r="1698" spans="1:19" x14ac:dyDescent="0.3">
      <c r="A1698">
        <v>1079090</v>
      </c>
      <c r="B1698">
        <v>1368</v>
      </c>
      <c r="C1698" s="1" t="s">
        <v>99</v>
      </c>
      <c r="D1698" s="3">
        <v>45018.010416666664</v>
      </c>
      <c r="E1698" t="s">
        <v>98</v>
      </c>
      <c r="F1698" t="s">
        <v>43</v>
      </c>
      <c r="G1698">
        <v>6597</v>
      </c>
      <c r="H1698" t="str">
        <f>VLOOKUP(B1698,'Customers (2)'!$A$1:$F$2501,2,0)</f>
        <v>USA</v>
      </c>
      <c r="I1698" t="str">
        <f>VLOOKUP(B1698,'Customers (2)'!$A$1:$F$2501,3,0)</f>
        <v>M</v>
      </c>
      <c r="J1698">
        <f>VLOOKUP(B1698,'Customers (2)'!$A$1:$F$2501,4,0)</f>
        <v>54</v>
      </c>
      <c r="K1698" t="str">
        <f>VLOOKUP(B1698,'Customers (2)'!$A$1:$F$2501,5,0)</f>
        <v>C</v>
      </c>
      <c r="L1698" t="str">
        <f>VLOOKUP(B1698,'Customers (2)'!$A$1:$F$2501,6,0)</f>
        <v>Middle</v>
      </c>
      <c r="M1698" t="str">
        <f t="shared" si="107"/>
        <v>April</v>
      </c>
      <c r="N1698" t="str">
        <f t="shared" si="108"/>
        <v>Sunday</v>
      </c>
      <c r="O1698" t="str">
        <f t="shared" si="109"/>
        <v>00:15:00</v>
      </c>
      <c r="P1698">
        <f t="shared" si="110"/>
        <v>0</v>
      </c>
      <c r="Q1698" t="str">
        <f>VLOOKUP(B1698,'Analysis 1.3'!$AA$1:$AF$1454,5,FALSE)</f>
        <v>One time</v>
      </c>
      <c r="R1698" t="str">
        <f>VLOOKUP(B1698,'Analysis 1.3'!$AA$1:$AF$1454,6,FALSE)</f>
        <v>Lost</v>
      </c>
      <c r="S1698">
        <f>VLOOKUP(B1698,'Analysis 1.3'!$AA$1:$AF$1454,4,FALSE)</f>
        <v>273.97152777777956</v>
      </c>
    </row>
    <row r="1699" spans="1:19" x14ac:dyDescent="0.3">
      <c r="A1699">
        <v>1666856</v>
      </c>
      <c r="B1699">
        <v>1370</v>
      </c>
      <c r="C1699" s="1" t="s">
        <v>111</v>
      </c>
      <c r="D1699" s="3">
        <v>45203.055555555555</v>
      </c>
      <c r="E1699" t="s">
        <v>96</v>
      </c>
      <c r="F1699" t="s">
        <v>4</v>
      </c>
      <c r="G1699">
        <v>148</v>
      </c>
      <c r="H1699" t="str">
        <f>VLOOKUP(B1699,'Customers (2)'!$A$1:$F$2501,2,0)</f>
        <v>Ireland</v>
      </c>
      <c r="I1699" t="str">
        <f>VLOOKUP(B1699,'Customers (2)'!$A$1:$F$2501,3,0)</f>
        <v>M</v>
      </c>
      <c r="J1699">
        <f>VLOOKUP(B1699,'Customers (2)'!$A$1:$F$2501,4,0)</f>
        <v>89</v>
      </c>
      <c r="K1699" t="str">
        <f>VLOOKUP(B1699,'Customers (2)'!$A$1:$F$2501,5,0)</f>
        <v>C</v>
      </c>
      <c r="L1699" t="str">
        <f>VLOOKUP(B1699,'Customers (2)'!$A$1:$F$2501,6,0)</f>
        <v>Senior</v>
      </c>
      <c r="M1699" t="str">
        <f t="shared" si="107"/>
        <v>October</v>
      </c>
      <c r="N1699" t="str">
        <f t="shared" si="108"/>
        <v>Wednesday</v>
      </c>
      <c r="O1699" t="str">
        <f t="shared" si="109"/>
        <v>01:20:00</v>
      </c>
      <c r="P1699">
        <f t="shared" si="110"/>
        <v>1</v>
      </c>
      <c r="Q1699" t="str">
        <f>VLOOKUP(B1699,'Analysis 1.3'!$AA$1:$AF$1454,5,FALSE)</f>
        <v>One time</v>
      </c>
      <c r="R1699" t="str">
        <f>VLOOKUP(B1699,'Analysis 1.3'!$AA$1:$AF$1454,6,FALSE)</f>
        <v>Passive</v>
      </c>
      <c r="S1699">
        <f>VLOOKUP(B1699,'Analysis 1.3'!$AA$1:$AF$1454,4,FALSE)</f>
        <v>88.926388888889051</v>
      </c>
    </row>
    <row r="1700" spans="1:19" x14ac:dyDescent="0.3">
      <c r="A1700">
        <v>1249517</v>
      </c>
      <c r="B1700">
        <v>1371</v>
      </c>
      <c r="C1700" s="1" t="s">
        <v>99</v>
      </c>
      <c r="D1700" s="3">
        <v>44963.025000000001</v>
      </c>
      <c r="E1700" t="s">
        <v>191</v>
      </c>
      <c r="F1700" t="s">
        <v>27</v>
      </c>
      <c r="G1700">
        <v>985</v>
      </c>
      <c r="H1700" t="str">
        <f>VLOOKUP(B1700,'Customers (2)'!$A$1:$F$2501,2,0)</f>
        <v>USA</v>
      </c>
      <c r="I1700" t="str">
        <f>VLOOKUP(B1700,'Customers (2)'!$A$1:$F$2501,3,0)</f>
        <v>M</v>
      </c>
      <c r="J1700">
        <f>VLOOKUP(B1700,'Customers (2)'!$A$1:$F$2501,4,0)</f>
        <v>29</v>
      </c>
      <c r="K1700" t="str">
        <f>VLOOKUP(B1700,'Customers (2)'!$A$1:$F$2501,5,0)</f>
        <v>C</v>
      </c>
      <c r="L1700" t="str">
        <f>VLOOKUP(B1700,'Customers (2)'!$A$1:$F$2501,6,0)</f>
        <v>Young</v>
      </c>
      <c r="M1700" t="str">
        <f t="shared" si="107"/>
        <v>February</v>
      </c>
      <c r="N1700" t="str">
        <f t="shared" si="108"/>
        <v>Monday</v>
      </c>
      <c r="O1700" t="str">
        <f t="shared" si="109"/>
        <v>00:36:00</v>
      </c>
      <c r="P1700">
        <f t="shared" si="110"/>
        <v>0</v>
      </c>
      <c r="Q1700" t="str">
        <f>VLOOKUP(B1700,'Analysis 1.3'!$AA$1:$AF$1454,5,FALSE)</f>
        <v>One time</v>
      </c>
      <c r="R1700" t="str">
        <f>VLOOKUP(B1700,'Analysis 1.3'!$AA$1:$AF$1454,6,FALSE)</f>
        <v>Lost</v>
      </c>
      <c r="S1700">
        <f>VLOOKUP(B1700,'Analysis 1.3'!$AA$1:$AF$1454,4,FALSE)</f>
        <v>328.95694444444234</v>
      </c>
    </row>
    <row r="1701" spans="1:19" x14ac:dyDescent="0.3">
      <c r="A1701">
        <v>698175</v>
      </c>
      <c r="B1701">
        <v>1372</v>
      </c>
      <c r="C1701" s="1" t="s">
        <v>100</v>
      </c>
      <c r="D1701" s="3">
        <v>45094.064583333333</v>
      </c>
      <c r="E1701" t="s">
        <v>98</v>
      </c>
      <c r="F1701" t="s">
        <v>94</v>
      </c>
      <c r="G1701">
        <v>6322</v>
      </c>
      <c r="H1701" t="str">
        <f>VLOOKUP(B1701,'Customers (2)'!$A$1:$F$2501,2,0)</f>
        <v>France</v>
      </c>
      <c r="I1701" t="str">
        <f>VLOOKUP(B1701,'Customers (2)'!$A$1:$F$2501,3,0)</f>
        <v>M</v>
      </c>
      <c r="J1701">
        <f>VLOOKUP(B1701,'Customers (2)'!$A$1:$F$2501,4,0)</f>
        <v>28</v>
      </c>
      <c r="K1701" t="str">
        <f>VLOOKUP(B1701,'Customers (2)'!$A$1:$F$2501,5,0)</f>
        <v>C</v>
      </c>
      <c r="L1701" t="str">
        <f>VLOOKUP(B1701,'Customers (2)'!$A$1:$F$2501,6,0)</f>
        <v>Young</v>
      </c>
      <c r="M1701" t="str">
        <f t="shared" si="107"/>
        <v>June</v>
      </c>
      <c r="N1701" t="str">
        <f t="shared" si="108"/>
        <v>Saturday</v>
      </c>
      <c r="O1701" t="str">
        <f t="shared" si="109"/>
        <v>01:33:00</v>
      </c>
      <c r="P1701">
        <f t="shared" si="110"/>
        <v>1</v>
      </c>
      <c r="Q1701" t="str">
        <f>VLOOKUP(B1701,'Analysis 1.3'!$AA$1:$AF$1454,5,FALSE)</f>
        <v>One time</v>
      </c>
      <c r="R1701" t="str">
        <f>VLOOKUP(B1701,'Analysis 1.3'!$AA$1:$AF$1454,6,FALSE)</f>
        <v>Lost</v>
      </c>
      <c r="S1701">
        <f>VLOOKUP(B1701,'Analysis 1.3'!$AA$1:$AF$1454,4,FALSE)</f>
        <v>197.91736111111095</v>
      </c>
    </row>
    <row r="1702" spans="1:19" x14ac:dyDescent="0.3">
      <c r="A1702">
        <v>241257</v>
      </c>
      <c r="B1702">
        <v>1374</v>
      </c>
      <c r="C1702" s="1" t="s">
        <v>100</v>
      </c>
      <c r="D1702" s="2">
        <v>45027.06527777778</v>
      </c>
      <c r="E1702" t="s">
        <v>96</v>
      </c>
      <c r="F1702" t="s">
        <v>5</v>
      </c>
      <c r="G1702">
        <v>6819</v>
      </c>
      <c r="H1702" t="str">
        <f>VLOOKUP(B1702,'Customers (2)'!$A$1:$F$2501,2,0)</f>
        <v>France</v>
      </c>
      <c r="I1702" t="str">
        <f>VLOOKUP(B1702,'Customers (2)'!$A$1:$F$2501,3,0)</f>
        <v>M</v>
      </c>
      <c r="J1702">
        <f>VLOOKUP(B1702,'Customers (2)'!$A$1:$F$2501,4,0)</f>
        <v>80</v>
      </c>
      <c r="K1702" t="str">
        <f>VLOOKUP(B1702,'Customers (2)'!$A$1:$F$2501,5,0)</f>
        <v>C</v>
      </c>
      <c r="L1702" t="str">
        <f>VLOOKUP(B1702,'Customers (2)'!$A$1:$F$2501,6,0)</f>
        <v>Senior</v>
      </c>
      <c r="M1702" t="str">
        <f t="shared" si="107"/>
        <v>April</v>
      </c>
      <c r="N1702" t="str">
        <f t="shared" si="108"/>
        <v>Tuesday</v>
      </c>
      <c r="O1702" t="str">
        <f t="shared" si="109"/>
        <v>01:34:00</v>
      </c>
      <c r="P1702">
        <f t="shared" si="110"/>
        <v>1</v>
      </c>
      <c r="Q1702" t="str">
        <f>VLOOKUP(B1702,'Analysis 1.3'!$AA$1:$AF$1454,5,FALSE)</f>
        <v>Repeat</v>
      </c>
      <c r="R1702" t="str">
        <f>VLOOKUP(B1702,'Analysis 1.3'!$AA$1:$AF$1454,6,FALSE)</f>
        <v>Passive</v>
      </c>
      <c r="S1702">
        <f>VLOOKUP(B1702,'Analysis 1.3'!$AA$1:$AF$1454,4,FALSE)</f>
        <v>161.0222222222219</v>
      </c>
    </row>
    <row r="1703" spans="1:19" x14ac:dyDescent="0.3">
      <c r="A1703">
        <v>660187</v>
      </c>
      <c r="B1703">
        <v>1374</v>
      </c>
      <c r="C1703" s="1" t="s">
        <v>100</v>
      </c>
      <c r="D1703" s="2">
        <v>45130.959722222222</v>
      </c>
      <c r="E1703" t="s">
        <v>96</v>
      </c>
      <c r="F1703" t="s">
        <v>25</v>
      </c>
      <c r="G1703">
        <v>6369</v>
      </c>
      <c r="H1703" t="str">
        <f>VLOOKUP(B1703,'Customers (2)'!$A$1:$F$2501,2,0)</f>
        <v>France</v>
      </c>
      <c r="I1703" t="str">
        <f>VLOOKUP(B1703,'Customers (2)'!$A$1:$F$2501,3,0)</f>
        <v>M</v>
      </c>
      <c r="J1703">
        <f>VLOOKUP(B1703,'Customers (2)'!$A$1:$F$2501,4,0)</f>
        <v>80</v>
      </c>
      <c r="K1703" t="str">
        <f>VLOOKUP(B1703,'Customers (2)'!$A$1:$F$2501,5,0)</f>
        <v>C</v>
      </c>
      <c r="L1703" t="str">
        <f>VLOOKUP(B1703,'Customers (2)'!$A$1:$F$2501,6,0)</f>
        <v>Senior</v>
      </c>
      <c r="M1703" t="str">
        <f t="shared" si="107"/>
        <v>July</v>
      </c>
      <c r="N1703" t="str">
        <f t="shared" si="108"/>
        <v>Sunday</v>
      </c>
      <c r="O1703" t="str">
        <f t="shared" si="109"/>
        <v>23:02:00</v>
      </c>
      <c r="P1703">
        <f t="shared" si="110"/>
        <v>23</v>
      </c>
      <c r="Q1703" t="str">
        <f>VLOOKUP(B1703,'Analysis 1.3'!$AA$1:$AF$1454,5,FALSE)</f>
        <v>Repeat</v>
      </c>
      <c r="R1703" t="str">
        <f>VLOOKUP(B1703,'Analysis 1.3'!$AA$1:$AF$1454,6,FALSE)</f>
        <v>Passive</v>
      </c>
      <c r="S1703">
        <f>VLOOKUP(B1703,'Analysis 1.3'!$AA$1:$AF$1454,4,FALSE)</f>
        <v>161.0222222222219</v>
      </c>
    </row>
    <row r="1704" spans="1:19" x14ac:dyDescent="0.3">
      <c r="A1704">
        <v>894938</v>
      </c>
      <c r="B1704">
        <v>1376</v>
      </c>
      <c r="C1704" s="1" t="s">
        <v>99</v>
      </c>
      <c r="D1704" s="3">
        <v>44945.978472222225</v>
      </c>
      <c r="E1704" t="s">
        <v>97</v>
      </c>
      <c r="F1704" t="s">
        <v>30</v>
      </c>
      <c r="G1704">
        <v>7358</v>
      </c>
      <c r="H1704" t="str">
        <f>VLOOKUP(B1704,'Customers (2)'!$A$1:$F$2501,2,0)</f>
        <v>USA</v>
      </c>
      <c r="I1704" t="str">
        <f>VLOOKUP(B1704,'Customers (2)'!$A$1:$F$2501,3,0)</f>
        <v>F</v>
      </c>
      <c r="J1704">
        <f>VLOOKUP(B1704,'Customers (2)'!$A$1:$F$2501,4,0)</f>
        <v>74</v>
      </c>
      <c r="K1704" t="str">
        <f>VLOOKUP(B1704,'Customers (2)'!$A$1:$F$2501,5,0)</f>
        <v>C</v>
      </c>
      <c r="L1704" t="str">
        <f>VLOOKUP(B1704,'Customers (2)'!$A$1:$F$2501,6,0)</f>
        <v>Senior</v>
      </c>
      <c r="M1704" t="str">
        <f t="shared" si="107"/>
        <v>January</v>
      </c>
      <c r="N1704" t="str">
        <f t="shared" si="108"/>
        <v>Thursday</v>
      </c>
      <c r="O1704" t="str">
        <f t="shared" si="109"/>
        <v>23:29:00</v>
      </c>
      <c r="P1704">
        <f t="shared" si="110"/>
        <v>23</v>
      </c>
      <c r="Q1704" t="str">
        <f>VLOOKUP(B1704,'Analysis 1.3'!$AA$1:$AF$1454,5,FALSE)</f>
        <v>One time</v>
      </c>
      <c r="R1704" t="str">
        <f>VLOOKUP(B1704,'Analysis 1.3'!$AA$1:$AF$1454,6,FALSE)</f>
        <v>Lost</v>
      </c>
      <c r="S1704">
        <f>VLOOKUP(B1704,'Analysis 1.3'!$AA$1:$AF$1454,4,FALSE)</f>
        <v>346.00347222221899</v>
      </c>
    </row>
    <row r="1705" spans="1:19" x14ac:dyDescent="0.3">
      <c r="A1705">
        <v>781771</v>
      </c>
      <c r="B1705">
        <v>1377</v>
      </c>
      <c r="C1705" s="1" t="s">
        <v>109</v>
      </c>
      <c r="D1705" s="3">
        <v>44969.006944444445</v>
      </c>
      <c r="E1705" t="s">
        <v>96</v>
      </c>
      <c r="F1705" t="s">
        <v>88</v>
      </c>
      <c r="G1705">
        <v>9605</v>
      </c>
      <c r="H1705" t="str">
        <f>VLOOKUP(B1705,'Customers (2)'!$A$1:$F$2501,2,0)</f>
        <v>Germany</v>
      </c>
      <c r="I1705" t="str">
        <f>VLOOKUP(B1705,'Customers (2)'!$A$1:$F$2501,3,0)</f>
        <v>M</v>
      </c>
      <c r="J1705">
        <f>VLOOKUP(B1705,'Customers (2)'!$A$1:$F$2501,4,0)</f>
        <v>33</v>
      </c>
      <c r="K1705" t="str">
        <f>VLOOKUP(B1705,'Customers (2)'!$A$1:$F$2501,5,0)</f>
        <v>C</v>
      </c>
      <c r="L1705" t="str">
        <f>VLOOKUP(B1705,'Customers (2)'!$A$1:$F$2501,6,0)</f>
        <v>Young</v>
      </c>
      <c r="M1705" t="str">
        <f t="shared" si="107"/>
        <v>February</v>
      </c>
      <c r="N1705" t="str">
        <f t="shared" si="108"/>
        <v>Sunday</v>
      </c>
      <c r="O1705" t="str">
        <f t="shared" si="109"/>
        <v>00:10:00</v>
      </c>
      <c r="P1705">
        <f t="shared" si="110"/>
        <v>0</v>
      </c>
      <c r="Q1705" t="str">
        <f>VLOOKUP(B1705,'Analysis 1.3'!$AA$1:$AF$1454,5,FALSE)</f>
        <v>One time</v>
      </c>
      <c r="R1705" t="str">
        <f>VLOOKUP(B1705,'Analysis 1.3'!$AA$1:$AF$1454,6,FALSE)</f>
        <v>Lost</v>
      </c>
      <c r="S1705">
        <f>VLOOKUP(B1705,'Analysis 1.3'!$AA$1:$AF$1454,4,FALSE)</f>
        <v>322.97499999999854</v>
      </c>
    </row>
    <row r="1706" spans="1:19" x14ac:dyDescent="0.3">
      <c r="A1706">
        <v>69918</v>
      </c>
      <c r="B1706">
        <v>1378</v>
      </c>
      <c r="C1706" s="1" t="s">
        <v>105</v>
      </c>
      <c r="D1706" s="2">
        <v>44992.006249999999</v>
      </c>
      <c r="E1706" t="s">
        <v>97</v>
      </c>
      <c r="F1706" t="s">
        <v>25</v>
      </c>
      <c r="G1706">
        <v>8657</v>
      </c>
      <c r="H1706" t="str">
        <f>VLOOKUP(B1706,'Customers (2)'!$A$1:$F$2501,2,0)</f>
        <v>Spain</v>
      </c>
      <c r="I1706" t="str">
        <f>VLOOKUP(B1706,'Customers (2)'!$A$1:$F$2501,3,0)</f>
        <v>M</v>
      </c>
      <c r="J1706">
        <f>VLOOKUP(B1706,'Customers (2)'!$A$1:$F$2501,4,0)</f>
        <v>31</v>
      </c>
      <c r="K1706" t="str">
        <f>VLOOKUP(B1706,'Customers (2)'!$A$1:$F$2501,5,0)</f>
        <v>C</v>
      </c>
      <c r="L1706" t="str">
        <f>VLOOKUP(B1706,'Customers (2)'!$A$1:$F$2501,6,0)</f>
        <v>Young</v>
      </c>
      <c r="M1706" t="str">
        <f t="shared" si="107"/>
        <v>March</v>
      </c>
      <c r="N1706" t="str">
        <f t="shared" si="108"/>
        <v>Tuesday</v>
      </c>
      <c r="O1706" t="str">
        <f t="shared" si="109"/>
        <v>00:09:00</v>
      </c>
      <c r="P1706">
        <f t="shared" si="110"/>
        <v>0</v>
      </c>
      <c r="Q1706" t="str">
        <f>VLOOKUP(B1706,'Analysis 1.3'!$AA$1:$AF$1454,5,FALSE)</f>
        <v>One time</v>
      </c>
      <c r="R1706" t="str">
        <f>VLOOKUP(B1706,'Analysis 1.3'!$AA$1:$AF$1454,6,FALSE)</f>
        <v>Lost</v>
      </c>
      <c r="S1706">
        <f>VLOOKUP(B1706,'Analysis 1.3'!$AA$1:$AF$1454,4,FALSE)</f>
        <v>299.97569444444525</v>
      </c>
    </row>
    <row r="1707" spans="1:19" x14ac:dyDescent="0.3">
      <c r="A1707">
        <v>33662</v>
      </c>
      <c r="B1707">
        <v>1381</v>
      </c>
      <c r="C1707" s="1" t="s">
        <v>99</v>
      </c>
      <c r="D1707" s="2">
        <v>44945.963194444441</v>
      </c>
      <c r="E1707" t="s">
        <v>98</v>
      </c>
      <c r="F1707" t="s">
        <v>43</v>
      </c>
      <c r="G1707">
        <v>8214</v>
      </c>
      <c r="H1707" t="str">
        <f>VLOOKUP(B1707,'Customers (2)'!$A$1:$F$2501,2,0)</f>
        <v>USA</v>
      </c>
      <c r="I1707" t="str">
        <f>VLOOKUP(B1707,'Customers (2)'!$A$1:$F$2501,3,0)</f>
        <v>M</v>
      </c>
      <c r="J1707">
        <f>VLOOKUP(B1707,'Customers (2)'!$A$1:$F$2501,4,0)</f>
        <v>28</v>
      </c>
      <c r="K1707" t="str">
        <f>VLOOKUP(B1707,'Customers (2)'!$A$1:$F$2501,5,0)</f>
        <v>C</v>
      </c>
      <c r="L1707" t="str">
        <f>VLOOKUP(B1707,'Customers (2)'!$A$1:$F$2501,6,0)</f>
        <v>Young</v>
      </c>
      <c r="M1707" t="str">
        <f t="shared" si="107"/>
        <v>January</v>
      </c>
      <c r="N1707" t="str">
        <f t="shared" si="108"/>
        <v>Thursday</v>
      </c>
      <c r="O1707" t="str">
        <f t="shared" si="109"/>
        <v>23:07:00</v>
      </c>
      <c r="P1707">
        <f t="shared" si="110"/>
        <v>23</v>
      </c>
      <c r="Q1707" t="str">
        <f>VLOOKUP(B1707,'Analysis 1.3'!$AA$1:$AF$1454,5,FALSE)</f>
        <v>Repeat</v>
      </c>
      <c r="R1707" t="str">
        <f>VLOOKUP(B1707,'Analysis 1.3'!$AA$1:$AF$1454,6,FALSE)</f>
        <v>Lost</v>
      </c>
      <c r="S1707">
        <f>VLOOKUP(B1707,'Analysis 1.3'!$AA$1:$AF$1454,4,FALSE)</f>
        <v>262.94861111111095</v>
      </c>
    </row>
    <row r="1708" spans="1:19" x14ac:dyDescent="0.3">
      <c r="A1708">
        <v>1589059</v>
      </c>
      <c r="B1708">
        <v>1381</v>
      </c>
      <c r="C1708" s="1" t="s">
        <v>99</v>
      </c>
      <c r="D1708" s="3">
        <v>45029.033333333333</v>
      </c>
      <c r="E1708" t="s">
        <v>98</v>
      </c>
      <c r="F1708" t="s">
        <v>14</v>
      </c>
      <c r="G1708">
        <v>8578</v>
      </c>
      <c r="H1708" t="str">
        <f>VLOOKUP(B1708,'Customers (2)'!$A$1:$F$2501,2,0)</f>
        <v>USA</v>
      </c>
      <c r="I1708" t="str">
        <f>VLOOKUP(B1708,'Customers (2)'!$A$1:$F$2501,3,0)</f>
        <v>M</v>
      </c>
      <c r="J1708">
        <f>VLOOKUP(B1708,'Customers (2)'!$A$1:$F$2501,4,0)</f>
        <v>28</v>
      </c>
      <c r="K1708" t="str">
        <f>VLOOKUP(B1708,'Customers (2)'!$A$1:$F$2501,5,0)</f>
        <v>C</v>
      </c>
      <c r="L1708" t="str">
        <f>VLOOKUP(B1708,'Customers (2)'!$A$1:$F$2501,6,0)</f>
        <v>Young</v>
      </c>
      <c r="M1708" t="str">
        <f t="shared" si="107"/>
        <v>April</v>
      </c>
      <c r="N1708" t="str">
        <f t="shared" si="108"/>
        <v>Thursday</v>
      </c>
      <c r="O1708" t="str">
        <f t="shared" si="109"/>
        <v>00:48:00</v>
      </c>
      <c r="P1708">
        <f t="shared" si="110"/>
        <v>0</v>
      </c>
      <c r="Q1708" t="str">
        <f>VLOOKUP(B1708,'Analysis 1.3'!$AA$1:$AF$1454,5,FALSE)</f>
        <v>Repeat</v>
      </c>
      <c r="R1708" t="str">
        <f>VLOOKUP(B1708,'Analysis 1.3'!$AA$1:$AF$1454,6,FALSE)</f>
        <v>Lost</v>
      </c>
      <c r="S1708">
        <f>VLOOKUP(B1708,'Analysis 1.3'!$AA$1:$AF$1454,4,FALSE)</f>
        <v>262.94861111111095</v>
      </c>
    </row>
    <row r="1709" spans="1:19" x14ac:dyDescent="0.3">
      <c r="A1709">
        <v>899461</v>
      </c>
      <c r="B1709">
        <v>1382</v>
      </c>
      <c r="C1709" s="1" t="s">
        <v>105</v>
      </c>
      <c r="D1709" s="3">
        <v>45006.012499999997</v>
      </c>
      <c r="E1709" t="s">
        <v>97</v>
      </c>
      <c r="F1709" t="s">
        <v>36</v>
      </c>
      <c r="G1709">
        <v>6071</v>
      </c>
      <c r="H1709" t="str">
        <f>VLOOKUP(B1709,'Customers (2)'!$A$1:$F$2501,2,0)</f>
        <v>Spain</v>
      </c>
      <c r="I1709" t="str">
        <f>VLOOKUP(B1709,'Customers (2)'!$A$1:$F$2501,3,0)</f>
        <v>M</v>
      </c>
      <c r="J1709">
        <f>VLOOKUP(B1709,'Customers (2)'!$A$1:$F$2501,4,0)</f>
        <v>69</v>
      </c>
      <c r="K1709" t="str">
        <f>VLOOKUP(B1709,'Customers (2)'!$A$1:$F$2501,5,0)</f>
        <v>C</v>
      </c>
      <c r="L1709" t="str">
        <f>VLOOKUP(B1709,'Customers (2)'!$A$1:$F$2501,6,0)</f>
        <v>Senior</v>
      </c>
      <c r="M1709" t="str">
        <f t="shared" si="107"/>
        <v>March</v>
      </c>
      <c r="N1709" t="str">
        <f t="shared" si="108"/>
        <v>Tuesday</v>
      </c>
      <c r="O1709" t="str">
        <f t="shared" si="109"/>
        <v>00:18:00</v>
      </c>
      <c r="P1709">
        <f t="shared" si="110"/>
        <v>0</v>
      </c>
      <c r="Q1709" t="str">
        <f>VLOOKUP(B1709,'Analysis 1.3'!$AA$1:$AF$1454,5,FALSE)</f>
        <v>One time</v>
      </c>
      <c r="R1709" t="str">
        <f>VLOOKUP(B1709,'Analysis 1.3'!$AA$1:$AF$1454,6,FALSE)</f>
        <v>Lost</v>
      </c>
      <c r="S1709">
        <f>VLOOKUP(B1709,'Analysis 1.3'!$AA$1:$AF$1454,4,FALSE)</f>
        <v>285.96944444444671</v>
      </c>
    </row>
    <row r="1710" spans="1:19" x14ac:dyDescent="0.3">
      <c r="A1710">
        <v>1127861</v>
      </c>
      <c r="B1710">
        <v>1385</v>
      </c>
      <c r="C1710" s="1" t="s">
        <v>99</v>
      </c>
      <c r="D1710" s="3">
        <v>45127.052083333336</v>
      </c>
      <c r="E1710" t="s">
        <v>97</v>
      </c>
      <c r="F1710" t="s">
        <v>46</v>
      </c>
      <c r="G1710">
        <v>8302</v>
      </c>
      <c r="H1710" t="str">
        <f>VLOOKUP(B1710,'Customers (2)'!$A$1:$F$2501,2,0)</f>
        <v>USA</v>
      </c>
      <c r="I1710" t="str">
        <f>VLOOKUP(B1710,'Customers (2)'!$A$1:$F$2501,3,0)</f>
        <v>M</v>
      </c>
      <c r="J1710">
        <f>VLOOKUP(B1710,'Customers (2)'!$A$1:$F$2501,4,0)</f>
        <v>32</v>
      </c>
      <c r="K1710" t="str">
        <f>VLOOKUP(B1710,'Customers (2)'!$A$1:$F$2501,5,0)</f>
        <v>C</v>
      </c>
      <c r="L1710" t="str">
        <f>VLOOKUP(B1710,'Customers (2)'!$A$1:$F$2501,6,0)</f>
        <v>Young</v>
      </c>
      <c r="M1710" t="str">
        <f t="shared" si="107"/>
        <v>July</v>
      </c>
      <c r="N1710" t="str">
        <f t="shared" si="108"/>
        <v>Thursday</v>
      </c>
      <c r="O1710" t="str">
        <f t="shared" si="109"/>
        <v>01:15:00</v>
      </c>
      <c r="P1710">
        <f t="shared" si="110"/>
        <v>1</v>
      </c>
      <c r="Q1710" t="str">
        <f>VLOOKUP(B1710,'Analysis 1.3'!$AA$1:$AF$1454,5,FALSE)</f>
        <v>Repeat</v>
      </c>
      <c r="R1710" t="str">
        <f>VLOOKUP(B1710,'Analysis 1.3'!$AA$1:$AF$1454,6,FALSE)</f>
        <v>Recent</v>
      </c>
      <c r="S1710">
        <f>VLOOKUP(B1710,'Analysis 1.3'!$AA$1:$AF$1454,4,FALSE)</f>
        <v>51.020138888889051</v>
      </c>
    </row>
    <row r="1711" spans="1:19" x14ac:dyDescent="0.3">
      <c r="A1711">
        <v>1576077</v>
      </c>
      <c r="B1711">
        <v>1385</v>
      </c>
      <c r="C1711" s="1" t="s">
        <v>99</v>
      </c>
      <c r="D1711" s="3">
        <v>45240.961805555555</v>
      </c>
      <c r="E1711" t="s">
        <v>98</v>
      </c>
      <c r="F1711" t="s">
        <v>5</v>
      </c>
      <c r="G1711">
        <v>9058</v>
      </c>
      <c r="H1711" t="str">
        <f>VLOOKUP(B1711,'Customers (2)'!$A$1:$F$2501,2,0)</f>
        <v>USA</v>
      </c>
      <c r="I1711" t="str">
        <f>VLOOKUP(B1711,'Customers (2)'!$A$1:$F$2501,3,0)</f>
        <v>M</v>
      </c>
      <c r="J1711">
        <f>VLOOKUP(B1711,'Customers (2)'!$A$1:$F$2501,4,0)</f>
        <v>32</v>
      </c>
      <c r="K1711" t="str">
        <f>VLOOKUP(B1711,'Customers (2)'!$A$1:$F$2501,5,0)</f>
        <v>C</v>
      </c>
      <c r="L1711" t="str">
        <f>VLOOKUP(B1711,'Customers (2)'!$A$1:$F$2501,6,0)</f>
        <v>Young</v>
      </c>
      <c r="M1711" t="str">
        <f t="shared" si="107"/>
        <v>November</v>
      </c>
      <c r="N1711" t="str">
        <f t="shared" si="108"/>
        <v>Friday</v>
      </c>
      <c r="O1711" t="str">
        <f t="shared" si="109"/>
        <v>23:05:00</v>
      </c>
      <c r="P1711">
        <f t="shared" si="110"/>
        <v>23</v>
      </c>
      <c r="Q1711" t="str">
        <f>VLOOKUP(B1711,'Analysis 1.3'!$AA$1:$AF$1454,5,FALSE)</f>
        <v>Repeat</v>
      </c>
      <c r="R1711" t="str">
        <f>VLOOKUP(B1711,'Analysis 1.3'!$AA$1:$AF$1454,6,FALSE)</f>
        <v>Recent</v>
      </c>
      <c r="S1711">
        <f>VLOOKUP(B1711,'Analysis 1.3'!$AA$1:$AF$1454,4,FALSE)</f>
        <v>51.020138888889051</v>
      </c>
    </row>
    <row r="1712" spans="1:19" x14ac:dyDescent="0.3">
      <c r="A1712">
        <v>592435</v>
      </c>
      <c r="B1712">
        <v>1386</v>
      </c>
      <c r="C1712" s="1" t="s">
        <v>104</v>
      </c>
      <c r="D1712" s="2">
        <v>44963.994444444441</v>
      </c>
      <c r="E1712" t="s">
        <v>191</v>
      </c>
      <c r="F1712" t="s">
        <v>29</v>
      </c>
      <c r="G1712">
        <v>2381</v>
      </c>
      <c r="H1712" t="str">
        <f>VLOOKUP(B1712,'Customers (2)'!$A$1:$F$2501,2,0)</f>
        <v>Austria</v>
      </c>
      <c r="I1712" t="str">
        <f>VLOOKUP(B1712,'Customers (2)'!$A$1:$F$2501,3,0)</f>
        <v>M</v>
      </c>
      <c r="J1712">
        <f>VLOOKUP(B1712,'Customers (2)'!$A$1:$F$2501,4,0)</f>
        <v>18</v>
      </c>
      <c r="K1712" t="str">
        <f>VLOOKUP(B1712,'Customers (2)'!$A$1:$F$2501,5,0)</f>
        <v>C</v>
      </c>
      <c r="L1712" t="str">
        <f>VLOOKUP(B1712,'Customers (2)'!$A$1:$F$2501,6,0)</f>
        <v>Young</v>
      </c>
      <c r="M1712" t="str">
        <f t="shared" si="107"/>
        <v>February</v>
      </c>
      <c r="N1712" t="str">
        <f t="shared" si="108"/>
        <v>Monday</v>
      </c>
      <c r="O1712" t="str">
        <f t="shared" si="109"/>
        <v>23:52:00</v>
      </c>
      <c r="P1712">
        <f t="shared" si="110"/>
        <v>23</v>
      </c>
      <c r="Q1712" t="str">
        <f>VLOOKUP(B1712,'Analysis 1.3'!$AA$1:$AF$1454,5,FALSE)</f>
        <v>Repeat</v>
      </c>
      <c r="R1712" t="str">
        <f>VLOOKUP(B1712,'Analysis 1.3'!$AA$1:$AF$1454,6,FALSE)</f>
        <v>Passive</v>
      </c>
      <c r="S1712">
        <f>VLOOKUP(B1712,'Analysis 1.3'!$AA$1:$AF$1454,4,FALSE)</f>
        <v>153.99375000000146</v>
      </c>
    </row>
    <row r="1713" spans="1:19" x14ac:dyDescent="0.3">
      <c r="A1713">
        <v>1666521</v>
      </c>
      <c r="B1713">
        <v>1386</v>
      </c>
      <c r="C1713" s="1" t="s">
        <v>104</v>
      </c>
      <c r="D1713" s="3">
        <v>45137.988194444442</v>
      </c>
      <c r="E1713" t="s">
        <v>98</v>
      </c>
      <c r="F1713" t="s">
        <v>16</v>
      </c>
      <c r="G1713">
        <v>4645</v>
      </c>
      <c r="H1713" t="str">
        <f>VLOOKUP(B1713,'Customers (2)'!$A$1:$F$2501,2,0)</f>
        <v>Austria</v>
      </c>
      <c r="I1713" t="str">
        <f>VLOOKUP(B1713,'Customers (2)'!$A$1:$F$2501,3,0)</f>
        <v>M</v>
      </c>
      <c r="J1713">
        <f>VLOOKUP(B1713,'Customers (2)'!$A$1:$F$2501,4,0)</f>
        <v>18</v>
      </c>
      <c r="K1713" t="str">
        <f>VLOOKUP(B1713,'Customers (2)'!$A$1:$F$2501,5,0)</f>
        <v>C</v>
      </c>
      <c r="L1713" t="str">
        <f>VLOOKUP(B1713,'Customers (2)'!$A$1:$F$2501,6,0)</f>
        <v>Young</v>
      </c>
      <c r="M1713" t="str">
        <f t="shared" si="107"/>
        <v>July</v>
      </c>
      <c r="N1713" t="str">
        <f t="shared" si="108"/>
        <v>Sunday</v>
      </c>
      <c r="O1713" t="str">
        <f t="shared" si="109"/>
        <v>23:43:00</v>
      </c>
      <c r="P1713">
        <f t="shared" si="110"/>
        <v>23</v>
      </c>
      <c r="Q1713" t="str">
        <f>VLOOKUP(B1713,'Analysis 1.3'!$AA$1:$AF$1454,5,FALSE)</f>
        <v>Repeat</v>
      </c>
      <c r="R1713" t="str">
        <f>VLOOKUP(B1713,'Analysis 1.3'!$AA$1:$AF$1454,6,FALSE)</f>
        <v>Passive</v>
      </c>
      <c r="S1713">
        <f>VLOOKUP(B1713,'Analysis 1.3'!$AA$1:$AF$1454,4,FALSE)</f>
        <v>153.99375000000146</v>
      </c>
    </row>
    <row r="1714" spans="1:19" x14ac:dyDescent="0.3">
      <c r="A1714">
        <v>862127</v>
      </c>
      <c r="B1714">
        <v>1388</v>
      </c>
      <c r="C1714" s="1" t="s">
        <v>106</v>
      </c>
      <c r="D1714" s="3">
        <v>45140.057638888888</v>
      </c>
      <c r="E1714" t="s">
        <v>191</v>
      </c>
      <c r="F1714" t="s">
        <v>30</v>
      </c>
      <c r="G1714">
        <v>891</v>
      </c>
      <c r="H1714" t="str">
        <f>VLOOKUP(B1714,'Customers (2)'!$A$1:$F$2501,2,0)</f>
        <v>Singapore</v>
      </c>
      <c r="I1714" t="str">
        <f>VLOOKUP(B1714,'Customers (2)'!$A$1:$F$2501,3,0)</f>
        <v>F</v>
      </c>
      <c r="J1714">
        <f>VLOOKUP(B1714,'Customers (2)'!$A$1:$F$2501,4,0)</f>
        <v>65</v>
      </c>
      <c r="K1714" t="str">
        <f>VLOOKUP(B1714,'Customers (2)'!$A$1:$F$2501,5,0)</f>
        <v>C</v>
      </c>
      <c r="L1714" t="str">
        <f>VLOOKUP(B1714,'Customers (2)'!$A$1:$F$2501,6,0)</f>
        <v>Senior</v>
      </c>
      <c r="M1714" t="str">
        <f t="shared" si="107"/>
        <v>August</v>
      </c>
      <c r="N1714" t="str">
        <f t="shared" si="108"/>
        <v>Wednesday</v>
      </c>
      <c r="O1714" t="str">
        <f t="shared" si="109"/>
        <v>01:23:00</v>
      </c>
      <c r="P1714">
        <f t="shared" si="110"/>
        <v>1</v>
      </c>
      <c r="Q1714" t="str">
        <f>VLOOKUP(B1714,'Analysis 1.3'!$AA$1:$AF$1454,5,FALSE)</f>
        <v>Repeat</v>
      </c>
      <c r="R1714" t="str">
        <f>VLOOKUP(B1714,'Analysis 1.3'!$AA$1:$AF$1454,6,FALSE)</f>
        <v>Passive</v>
      </c>
      <c r="S1714">
        <f>VLOOKUP(B1714,'Analysis 1.3'!$AA$1:$AF$1454,4,FALSE)</f>
        <v>151.9243055555562</v>
      </c>
    </row>
    <row r="1715" spans="1:19" x14ac:dyDescent="0.3">
      <c r="A1715">
        <v>1438232</v>
      </c>
      <c r="B1715">
        <v>1388</v>
      </c>
      <c r="C1715" s="1" t="s">
        <v>106</v>
      </c>
      <c r="D1715" s="3">
        <v>45016.033333333333</v>
      </c>
      <c r="E1715" t="s">
        <v>191</v>
      </c>
      <c r="F1715" t="s">
        <v>18</v>
      </c>
      <c r="G1715">
        <v>8781</v>
      </c>
      <c r="H1715" t="str">
        <f>VLOOKUP(B1715,'Customers (2)'!$A$1:$F$2501,2,0)</f>
        <v>Singapore</v>
      </c>
      <c r="I1715" t="str">
        <f>VLOOKUP(B1715,'Customers (2)'!$A$1:$F$2501,3,0)</f>
        <v>F</v>
      </c>
      <c r="J1715">
        <f>VLOOKUP(B1715,'Customers (2)'!$A$1:$F$2501,4,0)</f>
        <v>65</v>
      </c>
      <c r="K1715" t="str">
        <f>VLOOKUP(B1715,'Customers (2)'!$A$1:$F$2501,5,0)</f>
        <v>C</v>
      </c>
      <c r="L1715" t="str">
        <f>VLOOKUP(B1715,'Customers (2)'!$A$1:$F$2501,6,0)</f>
        <v>Senior</v>
      </c>
      <c r="M1715" t="str">
        <f t="shared" si="107"/>
        <v>March</v>
      </c>
      <c r="N1715" t="str">
        <f t="shared" si="108"/>
        <v>Friday</v>
      </c>
      <c r="O1715" t="str">
        <f t="shared" si="109"/>
        <v>00:48:00</v>
      </c>
      <c r="P1715">
        <f t="shared" si="110"/>
        <v>0</v>
      </c>
      <c r="Q1715" t="str">
        <f>VLOOKUP(B1715,'Analysis 1.3'!$AA$1:$AF$1454,5,FALSE)</f>
        <v>Repeat</v>
      </c>
      <c r="R1715" t="str">
        <f>VLOOKUP(B1715,'Analysis 1.3'!$AA$1:$AF$1454,6,FALSE)</f>
        <v>Passive</v>
      </c>
      <c r="S1715">
        <f>VLOOKUP(B1715,'Analysis 1.3'!$AA$1:$AF$1454,4,FALSE)</f>
        <v>151.9243055555562</v>
      </c>
    </row>
    <row r="1716" spans="1:19" x14ac:dyDescent="0.3">
      <c r="A1716">
        <v>1585483</v>
      </c>
      <c r="B1716">
        <v>1389</v>
      </c>
      <c r="C1716" s="1" t="s">
        <v>99</v>
      </c>
      <c r="D1716" s="3">
        <v>45242.023611111108</v>
      </c>
      <c r="E1716" t="s">
        <v>97</v>
      </c>
      <c r="F1716" t="s">
        <v>83</v>
      </c>
      <c r="G1716">
        <v>521</v>
      </c>
      <c r="H1716" t="str">
        <f>VLOOKUP(B1716,'Customers (2)'!$A$1:$F$2501,2,0)</f>
        <v>USA</v>
      </c>
      <c r="I1716" t="str">
        <f>VLOOKUP(B1716,'Customers (2)'!$A$1:$F$2501,3,0)</f>
        <v>F</v>
      </c>
      <c r="J1716">
        <f>VLOOKUP(B1716,'Customers (2)'!$A$1:$F$2501,4,0)</f>
        <v>29</v>
      </c>
      <c r="K1716" t="str">
        <f>VLOOKUP(B1716,'Customers (2)'!$A$1:$F$2501,5,0)</f>
        <v>C</v>
      </c>
      <c r="L1716" t="str">
        <f>VLOOKUP(B1716,'Customers (2)'!$A$1:$F$2501,6,0)</f>
        <v>Young</v>
      </c>
      <c r="M1716" t="str">
        <f t="shared" si="107"/>
        <v>November</v>
      </c>
      <c r="N1716" t="str">
        <f t="shared" si="108"/>
        <v>Sunday</v>
      </c>
      <c r="O1716" t="str">
        <f t="shared" si="109"/>
        <v>00:34:00</v>
      </c>
      <c r="P1716">
        <f t="shared" si="110"/>
        <v>0</v>
      </c>
      <c r="Q1716" t="str">
        <f>VLOOKUP(B1716,'Analysis 1.3'!$AA$1:$AF$1454,5,FALSE)</f>
        <v>One time</v>
      </c>
      <c r="R1716" t="str">
        <f>VLOOKUP(B1716,'Analysis 1.3'!$AA$1:$AF$1454,6,FALSE)</f>
        <v>Recent</v>
      </c>
      <c r="S1716">
        <f>VLOOKUP(B1716,'Analysis 1.3'!$AA$1:$AF$1454,4,FALSE)</f>
        <v>49.958333333335759</v>
      </c>
    </row>
    <row r="1717" spans="1:19" x14ac:dyDescent="0.3">
      <c r="A1717">
        <v>595284</v>
      </c>
      <c r="B1717">
        <v>1391</v>
      </c>
      <c r="C1717" s="1" t="s">
        <v>99</v>
      </c>
      <c r="D1717" s="2">
        <v>45223.023611111108</v>
      </c>
      <c r="E1717" t="s">
        <v>98</v>
      </c>
      <c r="F1717" t="s">
        <v>35</v>
      </c>
      <c r="G1717">
        <v>8604</v>
      </c>
      <c r="H1717" t="str">
        <f>VLOOKUP(B1717,'Customers (2)'!$A$1:$F$2501,2,0)</f>
        <v>USA</v>
      </c>
      <c r="I1717" t="str">
        <f>VLOOKUP(B1717,'Customers (2)'!$A$1:$F$2501,3,0)</f>
        <v>M</v>
      </c>
      <c r="J1717">
        <f>VLOOKUP(B1717,'Customers (2)'!$A$1:$F$2501,4,0)</f>
        <v>61</v>
      </c>
      <c r="K1717" t="str">
        <f>VLOOKUP(B1717,'Customers (2)'!$A$1:$F$2501,5,0)</f>
        <v>C</v>
      </c>
      <c r="L1717" t="str">
        <f>VLOOKUP(B1717,'Customers (2)'!$A$1:$F$2501,6,0)</f>
        <v>Senior</v>
      </c>
      <c r="M1717" t="str">
        <f t="shared" si="107"/>
        <v>October</v>
      </c>
      <c r="N1717" t="str">
        <f t="shared" si="108"/>
        <v>Tuesday</v>
      </c>
      <c r="O1717" t="str">
        <f t="shared" si="109"/>
        <v>00:34:00</v>
      </c>
      <c r="P1717">
        <f t="shared" si="110"/>
        <v>0</v>
      </c>
      <c r="Q1717" t="str">
        <f>VLOOKUP(B1717,'Analysis 1.3'!$AA$1:$AF$1454,5,FALSE)</f>
        <v>Repeat</v>
      </c>
      <c r="R1717" t="str">
        <f>VLOOKUP(B1717,'Analysis 1.3'!$AA$1:$AF$1454,6,FALSE)</f>
        <v>Recent</v>
      </c>
      <c r="S1717">
        <f>VLOOKUP(B1717,'Analysis 1.3'!$AA$1:$AF$1454,4,FALSE)</f>
        <v>16.990972222221899</v>
      </c>
    </row>
    <row r="1718" spans="1:19" x14ac:dyDescent="0.3">
      <c r="A1718">
        <v>602342</v>
      </c>
      <c r="B1718">
        <v>1391</v>
      </c>
      <c r="C1718" s="1" t="s">
        <v>99</v>
      </c>
      <c r="D1718" s="2">
        <v>45274.990972222222</v>
      </c>
      <c r="E1718" t="s">
        <v>97</v>
      </c>
      <c r="F1718" t="s">
        <v>12</v>
      </c>
      <c r="G1718">
        <v>4602</v>
      </c>
      <c r="H1718" t="str">
        <f>VLOOKUP(B1718,'Customers (2)'!$A$1:$F$2501,2,0)</f>
        <v>USA</v>
      </c>
      <c r="I1718" t="str">
        <f>VLOOKUP(B1718,'Customers (2)'!$A$1:$F$2501,3,0)</f>
        <v>M</v>
      </c>
      <c r="J1718">
        <f>VLOOKUP(B1718,'Customers (2)'!$A$1:$F$2501,4,0)</f>
        <v>61</v>
      </c>
      <c r="K1718" t="str">
        <f>VLOOKUP(B1718,'Customers (2)'!$A$1:$F$2501,5,0)</f>
        <v>C</v>
      </c>
      <c r="L1718" t="str">
        <f>VLOOKUP(B1718,'Customers (2)'!$A$1:$F$2501,6,0)</f>
        <v>Senior</v>
      </c>
      <c r="M1718" t="str">
        <f t="shared" si="107"/>
        <v>December</v>
      </c>
      <c r="N1718" t="str">
        <f t="shared" si="108"/>
        <v>Thursday</v>
      </c>
      <c r="O1718" t="str">
        <f t="shared" si="109"/>
        <v>23:47:00</v>
      </c>
      <c r="P1718">
        <f t="shared" si="110"/>
        <v>23</v>
      </c>
      <c r="Q1718" t="str">
        <f>VLOOKUP(B1718,'Analysis 1.3'!$AA$1:$AF$1454,5,FALSE)</f>
        <v>Repeat</v>
      </c>
      <c r="R1718" t="str">
        <f>VLOOKUP(B1718,'Analysis 1.3'!$AA$1:$AF$1454,6,FALSE)</f>
        <v>Recent</v>
      </c>
      <c r="S1718">
        <f>VLOOKUP(B1718,'Analysis 1.3'!$AA$1:$AF$1454,4,FALSE)</f>
        <v>16.990972222221899</v>
      </c>
    </row>
    <row r="1719" spans="1:19" x14ac:dyDescent="0.3">
      <c r="A1719">
        <v>908702</v>
      </c>
      <c r="B1719">
        <v>1392</v>
      </c>
      <c r="C1719" s="1" t="s">
        <v>111</v>
      </c>
      <c r="D1719" s="3">
        <v>45183.970833333333</v>
      </c>
      <c r="E1719" t="s">
        <v>98</v>
      </c>
      <c r="F1719" t="s">
        <v>15</v>
      </c>
      <c r="G1719">
        <v>8379</v>
      </c>
      <c r="H1719" t="str">
        <f>VLOOKUP(B1719,'Customers (2)'!$A$1:$F$2501,2,0)</f>
        <v>Ireland</v>
      </c>
      <c r="I1719" t="str">
        <f>VLOOKUP(B1719,'Customers (2)'!$A$1:$F$2501,3,0)</f>
        <v>F</v>
      </c>
      <c r="J1719">
        <f>VLOOKUP(B1719,'Customers (2)'!$A$1:$F$2501,4,0)</f>
        <v>81</v>
      </c>
      <c r="K1719" t="str">
        <f>VLOOKUP(B1719,'Customers (2)'!$A$1:$F$2501,5,0)</f>
        <v>C</v>
      </c>
      <c r="L1719" t="str">
        <f>VLOOKUP(B1719,'Customers (2)'!$A$1:$F$2501,6,0)</f>
        <v>Senior</v>
      </c>
      <c r="M1719" t="str">
        <f t="shared" si="107"/>
        <v>September</v>
      </c>
      <c r="N1719" t="str">
        <f t="shared" si="108"/>
        <v>Thursday</v>
      </c>
      <c r="O1719" t="str">
        <f t="shared" si="109"/>
        <v>23:18:00</v>
      </c>
      <c r="P1719">
        <f t="shared" si="110"/>
        <v>23</v>
      </c>
      <c r="Q1719" t="str">
        <f>VLOOKUP(B1719,'Analysis 1.3'!$AA$1:$AF$1454,5,FALSE)</f>
        <v>One time</v>
      </c>
      <c r="R1719" t="str">
        <f>VLOOKUP(B1719,'Analysis 1.3'!$AA$1:$AF$1454,6,FALSE)</f>
        <v>Passive</v>
      </c>
      <c r="S1719">
        <f>VLOOKUP(B1719,'Analysis 1.3'!$AA$1:$AF$1454,4,FALSE)</f>
        <v>108.01111111111095</v>
      </c>
    </row>
    <row r="1720" spans="1:19" x14ac:dyDescent="0.3">
      <c r="A1720">
        <v>233409</v>
      </c>
      <c r="B1720">
        <v>1393</v>
      </c>
      <c r="C1720" s="1" t="s">
        <v>107</v>
      </c>
      <c r="D1720" s="2">
        <v>45231.961805555555</v>
      </c>
      <c r="E1720" t="s">
        <v>98</v>
      </c>
      <c r="F1720" t="s">
        <v>77</v>
      </c>
      <c r="G1720">
        <v>9750</v>
      </c>
      <c r="H1720" t="str">
        <f>VLOOKUP(B1720,'Customers (2)'!$A$1:$F$2501,2,0)</f>
        <v>Italy</v>
      </c>
      <c r="I1720" t="str">
        <f>VLOOKUP(B1720,'Customers (2)'!$A$1:$F$2501,3,0)</f>
        <v>F</v>
      </c>
      <c r="J1720">
        <f>VLOOKUP(B1720,'Customers (2)'!$A$1:$F$2501,4,0)</f>
        <v>76</v>
      </c>
      <c r="K1720" t="str">
        <f>VLOOKUP(B1720,'Customers (2)'!$A$1:$F$2501,5,0)</f>
        <v>C</v>
      </c>
      <c r="L1720" t="str">
        <f>VLOOKUP(B1720,'Customers (2)'!$A$1:$F$2501,6,0)</f>
        <v>Senior</v>
      </c>
      <c r="M1720" t="str">
        <f t="shared" si="107"/>
        <v>November</v>
      </c>
      <c r="N1720" t="str">
        <f t="shared" si="108"/>
        <v>Wednesday</v>
      </c>
      <c r="O1720" t="str">
        <f t="shared" si="109"/>
        <v>23:05:00</v>
      </c>
      <c r="P1720">
        <f t="shared" si="110"/>
        <v>23</v>
      </c>
      <c r="Q1720" t="str">
        <f>VLOOKUP(B1720,'Analysis 1.3'!$AA$1:$AF$1454,5,FALSE)</f>
        <v>Repeat</v>
      </c>
      <c r="R1720" t="str">
        <f>VLOOKUP(B1720,'Analysis 1.3'!$AA$1:$AF$1454,6,FALSE)</f>
        <v>Recent</v>
      </c>
      <c r="S1720">
        <f>VLOOKUP(B1720,'Analysis 1.3'!$AA$1:$AF$1454,4,FALSE)</f>
        <v>60.020138888889051</v>
      </c>
    </row>
    <row r="1721" spans="1:19" x14ac:dyDescent="0.3">
      <c r="A1721">
        <v>543688</v>
      </c>
      <c r="B1721">
        <v>1393</v>
      </c>
      <c r="C1721" s="1" t="s">
        <v>107</v>
      </c>
      <c r="D1721" s="2">
        <v>45146.023611111108</v>
      </c>
      <c r="E1721" t="s">
        <v>98</v>
      </c>
      <c r="F1721" t="s">
        <v>17</v>
      </c>
      <c r="G1721">
        <v>9836</v>
      </c>
      <c r="H1721" t="str">
        <f>VLOOKUP(B1721,'Customers (2)'!$A$1:$F$2501,2,0)</f>
        <v>Italy</v>
      </c>
      <c r="I1721" t="str">
        <f>VLOOKUP(B1721,'Customers (2)'!$A$1:$F$2501,3,0)</f>
        <v>F</v>
      </c>
      <c r="J1721">
        <f>VLOOKUP(B1721,'Customers (2)'!$A$1:$F$2501,4,0)</f>
        <v>76</v>
      </c>
      <c r="K1721" t="str">
        <f>VLOOKUP(B1721,'Customers (2)'!$A$1:$F$2501,5,0)</f>
        <v>C</v>
      </c>
      <c r="L1721" t="str">
        <f>VLOOKUP(B1721,'Customers (2)'!$A$1:$F$2501,6,0)</f>
        <v>Senior</v>
      </c>
      <c r="M1721" t="str">
        <f t="shared" si="107"/>
        <v>August</v>
      </c>
      <c r="N1721" t="str">
        <f t="shared" si="108"/>
        <v>Tuesday</v>
      </c>
      <c r="O1721" t="str">
        <f t="shared" si="109"/>
        <v>00:34:00</v>
      </c>
      <c r="P1721">
        <f t="shared" si="110"/>
        <v>0</v>
      </c>
      <c r="Q1721" t="str">
        <f>VLOOKUP(B1721,'Analysis 1.3'!$AA$1:$AF$1454,5,FALSE)</f>
        <v>Repeat</v>
      </c>
      <c r="R1721" t="str">
        <f>VLOOKUP(B1721,'Analysis 1.3'!$AA$1:$AF$1454,6,FALSE)</f>
        <v>Recent</v>
      </c>
      <c r="S1721">
        <f>VLOOKUP(B1721,'Analysis 1.3'!$AA$1:$AF$1454,4,FALSE)</f>
        <v>60.020138888889051</v>
      </c>
    </row>
    <row r="1722" spans="1:19" x14ac:dyDescent="0.3">
      <c r="A1722">
        <v>1079225</v>
      </c>
      <c r="B1722">
        <v>1393</v>
      </c>
      <c r="C1722" s="1" t="s">
        <v>107</v>
      </c>
      <c r="D1722" s="3">
        <v>44981.963888888888</v>
      </c>
      <c r="E1722" t="s">
        <v>96</v>
      </c>
      <c r="F1722" t="s">
        <v>44</v>
      </c>
      <c r="G1722">
        <v>3345</v>
      </c>
      <c r="H1722" t="str">
        <f>VLOOKUP(B1722,'Customers (2)'!$A$1:$F$2501,2,0)</f>
        <v>Italy</v>
      </c>
      <c r="I1722" t="str">
        <f>VLOOKUP(B1722,'Customers (2)'!$A$1:$F$2501,3,0)</f>
        <v>F</v>
      </c>
      <c r="J1722">
        <f>VLOOKUP(B1722,'Customers (2)'!$A$1:$F$2501,4,0)</f>
        <v>76</v>
      </c>
      <c r="K1722" t="str">
        <f>VLOOKUP(B1722,'Customers (2)'!$A$1:$F$2501,5,0)</f>
        <v>C</v>
      </c>
      <c r="L1722" t="str">
        <f>VLOOKUP(B1722,'Customers (2)'!$A$1:$F$2501,6,0)</f>
        <v>Senior</v>
      </c>
      <c r="M1722" t="str">
        <f t="shared" si="107"/>
        <v>February</v>
      </c>
      <c r="N1722" t="str">
        <f t="shared" si="108"/>
        <v>Friday</v>
      </c>
      <c r="O1722" t="str">
        <f t="shared" si="109"/>
        <v>23:08:00</v>
      </c>
      <c r="P1722">
        <f t="shared" si="110"/>
        <v>23</v>
      </c>
      <c r="Q1722" t="str">
        <f>VLOOKUP(B1722,'Analysis 1.3'!$AA$1:$AF$1454,5,FALSE)</f>
        <v>Repeat</v>
      </c>
      <c r="R1722" t="str">
        <f>VLOOKUP(B1722,'Analysis 1.3'!$AA$1:$AF$1454,6,FALSE)</f>
        <v>Recent</v>
      </c>
      <c r="S1722">
        <f>VLOOKUP(B1722,'Analysis 1.3'!$AA$1:$AF$1454,4,FALSE)</f>
        <v>60.020138888889051</v>
      </c>
    </row>
    <row r="1723" spans="1:19" x14ac:dyDescent="0.3">
      <c r="A1723">
        <v>1546802</v>
      </c>
      <c r="B1723">
        <v>1394</v>
      </c>
      <c r="C1723" s="1" t="s">
        <v>99</v>
      </c>
      <c r="D1723" s="3">
        <v>45170.018055555556</v>
      </c>
      <c r="E1723" t="s">
        <v>98</v>
      </c>
      <c r="F1723" t="s">
        <v>38</v>
      </c>
      <c r="G1723">
        <v>8149</v>
      </c>
      <c r="H1723" t="str">
        <f>VLOOKUP(B1723,'Customers (2)'!$A$1:$F$2501,2,0)</f>
        <v>USA</v>
      </c>
      <c r="I1723" t="str">
        <f>VLOOKUP(B1723,'Customers (2)'!$A$1:$F$2501,3,0)</f>
        <v>F</v>
      </c>
      <c r="J1723">
        <f>VLOOKUP(B1723,'Customers (2)'!$A$1:$F$2501,4,0)</f>
        <v>58</v>
      </c>
      <c r="K1723" t="str">
        <f>VLOOKUP(B1723,'Customers (2)'!$A$1:$F$2501,5,0)</f>
        <v>C</v>
      </c>
      <c r="L1723" t="str">
        <f>VLOOKUP(B1723,'Customers (2)'!$A$1:$F$2501,6,0)</f>
        <v>Middle</v>
      </c>
      <c r="M1723" t="str">
        <f t="shared" si="107"/>
        <v>September</v>
      </c>
      <c r="N1723" t="str">
        <f t="shared" si="108"/>
        <v>Friday</v>
      </c>
      <c r="O1723" t="str">
        <f t="shared" si="109"/>
        <v>00:26:00</v>
      </c>
      <c r="P1723">
        <f t="shared" si="110"/>
        <v>0</v>
      </c>
      <c r="Q1723" t="str">
        <f>VLOOKUP(B1723,'Analysis 1.3'!$AA$1:$AF$1454,5,FALSE)</f>
        <v>One time</v>
      </c>
      <c r="R1723" t="str">
        <f>VLOOKUP(B1723,'Analysis 1.3'!$AA$1:$AF$1454,6,FALSE)</f>
        <v>Passive</v>
      </c>
      <c r="S1723">
        <f>VLOOKUP(B1723,'Analysis 1.3'!$AA$1:$AF$1454,4,FALSE)</f>
        <v>121.9638888888876</v>
      </c>
    </row>
    <row r="1724" spans="1:19" x14ac:dyDescent="0.3">
      <c r="A1724">
        <v>631614</v>
      </c>
      <c r="B1724">
        <v>1395</v>
      </c>
      <c r="C1724" s="1" t="s">
        <v>99</v>
      </c>
      <c r="D1724" s="2">
        <v>45238.989583333336</v>
      </c>
      <c r="E1724" t="s">
        <v>191</v>
      </c>
      <c r="F1724" t="s">
        <v>5</v>
      </c>
      <c r="G1724">
        <v>4587</v>
      </c>
      <c r="H1724" t="str">
        <f>VLOOKUP(B1724,'Customers (2)'!$A$1:$F$2501,2,0)</f>
        <v>USA</v>
      </c>
      <c r="I1724" t="str">
        <f>VLOOKUP(B1724,'Customers (2)'!$A$1:$F$2501,3,0)</f>
        <v>F</v>
      </c>
      <c r="J1724">
        <f>VLOOKUP(B1724,'Customers (2)'!$A$1:$F$2501,4,0)</f>
        <v>63</v>
      </c>
      <c r="K1724" t="str">
        <f>VLOOKUP(B1724,'Customers (2)'!$A$1:$F$2501,5,0)</f>
        <v>C</v>
      </c>
      <c r="L1724" t="str">
        <f>VLOOKUP(B1724,'Customers (2)'!$A$1:$F$2501,6,0)</f>
        <v>Senior</v>
      </c>
      <c r="M1724" t="str">
        <f t="shared" si="107"/>
        <v>November</v>
      </c>
      <c r="N1724" t="str">
        <f t="shared" si="108"/>
        <v>Wednesday</v>
      </c>
      <c r="O1724" t="str">
        <f t="shared" si="109"/>
        <v>23:45:00</v>
      </c>
      <c r="P1724">
        <f t="shared" si="110"/>
        <v>23</v>
      </c>
      <c r="Q1724" t="str">
        <f>VLOOKUP(B1724,'Analysis 1.3'!$AA$1:$AF$1454,5,FALSE)</f>
        <v>One time</v>
      </c>
      <c r="R1724" t="str">
        <f>VLOOKUP(B1724,'Analysis 1.3'!$AA$1:$AF$1454,6,FALSE)</f>
        <v>Recent</v>
      </c>
      <c r="S1724">
        <f>VLOOKUP(B1724,'Analysis 1.3'!$AA$1:$AF$1454,4,FALSE)</f>
        <v>52.992361111108039</v>
      </c>
    </row>
    <row r="1725" spans="1:19" x14ac:dyDescent="0.3">
      <c r="A1725">
        <v>833957</v>
      </c>
      <c r="B1725">
        <v>1398</v>
      </c>
      <c r="C1725" s="1" t="s">
        <v>108</v>
      </c>
      <c r="D1725" s="3">
        <v>45284.012499999997</v>
      </c>
      <c r="E1725" t="s">
        <v>98</v>
      </c>
      <c r="F1725" t="s">
        <v>38</v>
      </c>
      <c r="G1725">
        <v>4953</v>
      </c>
      <c r="H1725" t="str">
        <f>VLOOKUP(B1725,'Customers (2)'!$A$1:$F$2501,2,0)</f>
        <v>Denmark</v>
      </c>
      <c r="I1725" t="str">
        <f>VLOOKUP(B1725,'Customers (2)'!$A$1:$F$2501,3,0)</f>
        <v>F</v>
      </c>
      <c r="J1725">
        <f>VLOOKUP(B1725,'Customers (2)'!$A$1:$F$2501,4,0)</f>
        <v>44</v>
      </c>
      <c r="K1725" t="str">
        <f>VLOOKUP(B1725,'Customers (2)'!$A$1:$F$2501,5,0)</f>
        <v>C</v>
      </c>
      <c r="L1725" t="str">
        <f>VLOOKUP(B1725,'Customers (2)'!$A$1:$F$2501,6,0)</f>
        <v>Middle</v>
      </c>
      <c r="M1725" t="str">
        <f t="shared" si="107"/>
        <v>December</v>
      </c>
      <c r="N1725" t="str">
        <f t="shared" si="108"/>
        <v>Sunday</v>
      </c>
      <c r="O1725" t="str">
        <f t="shared" si="109"/>
        <v>00:18:00</v>
      </c>
      <c r="P1725">
        <f t="shared" si="110"/>
        <v>0</v>
      </c>
      <c r="Q1725" t="str">
        <f>VLOOKUP(B1725,'Analysis 1.3'!$AA$1:$AF$1454,5,FALSE)</f>
        <v>Repeat</v>
      </c>
      <c r="R1725" t="str">
        <f>VLOOKUP(B1725,'Analysis 1.3'!$AA$1:$AF$1454,6,FALSE)</f>
        <v>Recent</v>
      </c>
      <c r="S1725">
        <f>VLOOKUP(B1725,'Analysis 1.3'!$AA$1:$AF$1454,4,FALSE)</f>
        <v>7.9694444444467081</v>
      </c>
    </row>
    <row r="1726" spans="1:19" x14ac:dyDescent="0.3">
      <c r="A1726">
        <v>861875</v>
      </c>
      <c r="B1726">
        <v>1398</v>
      </c>
      <c r="C1726" s="1" t="s">
        <v>108</v>
      </c>
      <c r="D1726" s="3">
        <v>45058.030555555553</v>
      </c>
      <c r="E1726" t="s">
        <v>191</v>
      </c>
      <c r="F1726" t="s">
        <v>52</v>
      </c>
      <c r="G1726">
        <v>3774</v>
      </c>
      <c r="H1726" t="str">
        <f>VLOOKUP(B1726,'Customers (2)'!$A$1:$F$2501,2,0)</f>
        <v>Denmark</v>
      </c>
      <c r="I1726" t="str">
        <f>VLOOKUP(B1726,'Customers (2)'!$A$1:$F$2501,3,0)</f>
        <v>F</v>
      </c>
      <c r="J1726">
        <f>VLOOKUP(B1726,'Customers (2)'!$A$1:$F$2501,4,0)</f>
        <v>44</v>
      </c>
      <c r="K1726" t="str">
        <f>VLOOKUP(B1726,'Customers (2)'!$A$1:$F$2501,5,0)</f>
        <v>C</v>
      </c>
      <c r="L1726" t="str">
        <f>VLOOKUP(B1726,'Customers (2)'!$A$1:$F$2501,6,0)</f>
        <v>Middle</v>
      </c>
      <c r="M1726" t="str">
        <f t="shared" si="107"/>
        <v>May</v>
      </c>
      <c r="N1726" t="str">
        <f t="shared" si="108"/>
        <v>Friday</v>
      </c>
      <c r="O1726" t="str">
        <f t="shared" si="109"/>
        <v>00:44:00</v>
      </c>
      <c r="P1726">
        <f t="shared" si="110"/>
        <v>0</v>
      </c>
      <c r="Q1726" t="str">
        <f>VLOOKUP(B1726,'Analysis 1.3'!$AA$1:$AF$1454,5,FALSE)</f>
        <v>Repeat</v>
      </c>
      <c r="R1726" t="str">
        <f>VLOOKUP(B1726,'Analysis 1.3'!$AA$1:$AF$1454,6,FALSE)</f>
        <v>Recent</v>
      </c>
      <c r="S1726">
        <f>VLOOKUP(B1726,'Analysis 1.3'!$AA$1:$AF$1454,4,FALSE)</f>
        <v>7.9694444444467081</v>
      </c>
    </row>
    <row r="1727" spans="1:19" x14ac:dyDescent="0.3">
      <c r="A1727">
        <v>479407</v>
      </c>
      <c r="B1727">
        <v>1399</v>
      </c>
      <c r="C1727" s="1" t="s">
        <v>101</v>
      </c>
      <c r="D1727" s="2">
        <v>45263.943749999999</v>
      </c>
      <c r="E1727" t="s">
        <v>97</v>
      </c>
      <c r="F1727" t="s">
        <v>44</v>
      </c>
      <c r="G1727">
        <v>1351</v>
      </c>
      <c r="H1727" t="str">
        <f>VLOOKUP(B1727,'Customers (2)'!$A$1:$F$2501,2,0)</f>
        <v>Australia</v>
      </c>
      <c r="I1727" t="str">
        <f>VLOOKUP(B1727,'Customers (2)'!$A$1:$F$2501,3,0)</f>
        <v>F</v>
      </c>
      <c r="J1727">
        <f>VLOOKUP(B1727,'Customers (2)'!$A$1:$F$2501,4,0)</f>
        <v>24</v>
      </c>
      <c r="K1727" t="str">
        <f>VLOOKUP(B1727,'Customers (2)'!$A$1:$F$2501,5,0)</f>
        <v>C</v>
      </c>
      <c r="L1727" t="str">
        <f>VLOOKUP(B1727,'Customers (2)'!$A$1:$F$2501,6,0)</f>
        <v>Young</v>
      </c>
      <c r="M1727" t="str">
        <f t="shared" si="107"/>
        <v>December</v>
      </c>
      <c r="N1727" t="str">
        <f t="shared" si="108"/>
        <v>Sunday</v>
      </c>
      <c r="O1727" t="str">
        <f t="shared" si="109"/>
        <v>22:39:00</v>
      </c>
      <c r="P1727">
        <f t="shared" si="110"/>
        <v>22</v>
      </c>
      <c r="Q1727" t="str">
        <f>VLOOKUP(B1727,'Analysis 1.3'!$AA$1:$AF$1454,5,FALSE)</f>
        <v>Repeat</v>
      </c>
      <c r="R1727" t="str">
        <f>VLOOKUP(B1727,'Analysis 1.3'!$AA$1:$AF$1454,6,FALSE)</f>
        <v>Recent</v>
      </c>
      <c r="S1727">
        <f>VLOOKUP(B1727,'Analysis 1.3'!$AA$1:$AF$1454,4,FALSE)</f>
        <v>28.038194444445253</v>
      </c>
    </row>
    <row r="1728" spans="1:19" x14ac:dyDescent="0.3">
      <c r="A1728">
        <v>984155</v>
      </c>
      <c r="B1728">
        <v>1399</v>
      </c>
      <c r="C1728" s="1" t="s">
        <v>101</v>
      </c>
      <c r="D1728" s="3">
        <v>45224.005555555559</v>
      </c>
      <c r="E1728" t="s">
        <v>191</v>
      </c>
      <c r="F1728" t="s">
        <v>16</v>
      </c>
      <c r="G1728">
        <v>5521</v>
      </c>
      <c r="H1728" t="str">
        <f>VLOOKUP(B1728,'Customers (2)'!$A$1:$F$2501,2,0)</f>
        <v>Australia</v>
      </c>
      <c r="I1728" t="str">
        <f>VLOOKUP(B1728,'Customers (2)'!$A$1:$F$2501,3,0)</f>
        <v>F</v>
      </c>
      <c r="J1728">
        <f>VLOOKUP(B1728,'Customers (2)'!$A$1:$F$2501,4,0)</f>
        <v>24</v>
      </c>
      <c r="K1728" t="str">
        <f>VLOOKUP(B1728,'Customers (2)'!$A$1:$F$2501,5,0)</f>
        <v>C</v>
      </c>
      <c r="L1728" t="str">
        <f>VLOOKUP(B1728,'Customers (2)'!$A$1:$F$2501,6,0)</f>
        <v>Young</v>
      </c>
      <c r="M1728" t="str">
        <f t="shared" si="107"/>
        <v>October</v>
      </c>
      <c r="N1728" t="str">
        <f t="shared" si="108"/>
        <v>Wednesday</v>
      </c>
      <c r="O1728" t="str">
        <f t="shared" si="109"/>
        <v>00:08:00</v>
      </c>
      <c r="P1728">
        <f t="shared" si="110"/>
        <v>0</v>
      </c>
      <c r="Q1728" t="str">
        <f>VLOOKUP(B1728,'Analysis 1.3'!$AA$1:$AF$1454,5,FALSE)</f>
        <v>Repeat</v>
      </c>
      <c r="R1728" t="str">
        <f>VLOOKUP(B1728,'Analysis 1.3'!$AA$1:$AF$1454,6,FALSE)</f>
        <v>Recent</v>
      </c>
      <c r="S1728">
        <f>VLOOKUP(B1728,'Analysis 1.3'!$AA$1:$AF$1454,4,FALSE)</f>
        <v>28.038194444445253</v>
      </c>
    </row>
    <row r="1729" spans="1:19" x14ac:dyDescent="0.3">
      <c r="A1729">
        <v>609243</v>
      </c>
      <c r="B1729">
        <v>1400</v>
      </c>
      <c r="C1729" s="1" t="s">
        <v>99</v>
      </c>
      <c r="D1729" s="2">
        <v>45183.025694444441</v>
      </c>
      <c r="E1729" t="s">
        <v>97</v>
      </c>
      <c r="F1729" t="s">
        <v>31</v>
      </c>
      <c r="G1729">
        <v>7072</v>
      </c>
      <c r="H1729" t="str">
        <f>VLOOKUP(B1729,'Customers (2)'!$A$1:$F$2501,2,0)</f>
        <v>USA</v>
      </c>
      <c r="I1729" t="str">
        <f>VLOOKUP(B1729,'Customers (2)'!$A$1:$F$2501,3,0)</f>
        <v>F</v>
      </c>
      <c r="J1729">
        <f>VLOOKUP(B1729,'Customers (2)'!$A$1:$F$2501,4,0)</f>
        <v>34</v>
      </c>
      <c r="K1729" t="str">
        <f>VLOOKUP(B1729,'Customers (2)'!$A$1:$F$2501,5,0)</f>
        <v>C</v>
      </c>
      <c r="L1729" t="str">
        <f>VLOOKUP(B1729,'Customers (2)'!$A$1:$F$2501,6,0)</f>
        <v>Young</v>
      </c>
      <c r="M1729" t="str">
        <f t="shared" si="107"/>
        <v>September</v>
      </c>
      <c r="N1729" t="str">
        <f t="shared" si="108"/>
        <v>Thursday</v>
      </c>
      <c r="O1729" t="str">
        <f t="shared" si="109"/>
        <v>00:37:00</v>
      </c>
      <c r="P1729">
        <f t="shared" si="110"/>
        <v>0</v>
      </c>
      <c r="Q1729" t="str">
        <f>VLOOKUP(B1729,'Analysis 1.3'!$AA$1:$AF$1454,5,FALSE)</f>
        <v>Repeat</v>
      </c>
      <c r="R1729" t="str">
        <f>VLOOKUP(B1729,'Analysis 1.3'!$AA$1:$AF$1454,6,FALSE)</f>
        <v>Recent</v>
      </c>
      <c r="S1729">
        <f>VLOOKUP(B1729,'Analysis 1.3'!$AA$1:$AF$1454,4,FALSE)</f>
        <v>65.957638888889051</v>
      </c>
    </row>
    <row r="1730" spans="1:19" x14ac:dyDescent="0.3">
      <c r="A1730">
        <v>1343925</v>
      </c>
      <c r="B1730">
        <v>1400</v>
      </c>
      <c r="C1730" s="1" t="s">
        <v>99</v>
      </c>
      <c r="D1730" s="3">
        <v>45016.034722222219</v>
      </c>
      <c r="E1730" t="s">
        <v>98</v>
      </c>
      <c r="F1730" t="s">
        <v>87</v>
      </c>
      <c r="G1730">
        <v>9178</v>
      </c>
      <c r="H1730" t="str">
        <f>VLOOKUP(B1730,'Customers (2)'!$A$1:$F$2501,2,0)</f>
        <v>USA</v>
      </c>
      <c r="I1730" t="str">
        <f>VLOOKUP(B1730,'Customers (2)'!$A$1:$F$2501,3,0)</f>
        <v>F</v>
      </c>
      <c r="J1730">
        <f>VLOOKUP(B1730,'Customers (2)'!$A$1:$F$2501,4,0)</f>
        <v>34</v>
      </c>
      <c r="K1730" t="str">
        <f>VLOOKUP(B1730,'Customers (2)'!$A$1:$F$2501,5,0)</f>
        <v>C</v>
      </c>
      <c r="L1730" t="str">
        <f>VLOOKUP(B1730,'Customers (2)'!$A$1:$F$2501,6,0)</f>
        <v>Young</v>
      </c>
      <c r="M1730" t="str">
        <f t="shared" si="107"/>
        <v>March</v>
      </c>
      <c r="N1730" t="str">
        <f t="shared" si="108"/>
        <v>Friday</v>
      </c>
      <c r="O1730" t="str">
        <f t="shared" si="109"/>
        <v>00:50:00</v>
      </c>
      <c r="P1730">
        <f t="shared" si="110"/>
        <v>0</v>
      </c>
      <c r="Q1730" t="str">
        <f>VLOOKUP(B1730,'Analysis 1.3'!$AA$1:$AF$1454,5,FALSE)</f>
        <v>Repeat</v>
      </c>
      <c r="R1730" t="str">
        <f>VLOOKUP(B1730,'Analysis 1.3'!$AA$1:$AF$1454,6,FALSE)</f>
        <v>Recent</v>
      </c>
      <c r="S1730">
        <f>VLOOKUP(B1730,'Analysis 1.3'!$AA$1:$AF$1454,4,FALSE)</f>
        <v>65.957638888889051</v>
      </c>
    </row>
    <row r="1731" spans="1:19" x14ac:dyDescent="0.3">
      <c r="A1731">
        <v>1644988</v>
      </c>
      <c r="B1731">
        <v>1400</v>
      </c>
      <c r="C1731" s="1" t="s">
        <v>99</v>
      </c>
      <c r="D1731" s="3">
        <v>45226.024305555555</v>
      </c>
      <c r="E1731" t="s">
        <v>98</v>
      </c>
      <c r="F1731" t="s">
        <v>27</v>
      </c>
      <c r="G1731">
        <v>523</v>
      </c>
      <c r="H1731" t="str">
        <f>VLOOKUP(B1731,'Customers (2)'!$A$1:$F$2501,2,0)</f>
        <v>USA</v>
      </c>
      <c r="I1731" t="str">
        <f>VLOOKUP(B1731,'Customers (2)'!$A$1:$F$2501,3,0)</f>
        <v>F</v>
      </c>
      <c r="J1731">
        <f>VLOOKUP(B1731,'Customers (2)'!$A$1:$F$2501,4,0)</f>
        <v>34</v>
      </c>
      <c r="K1731" t="str">
        <f>VLOOKUP(B1731,'Customers (2)'!$A$1:$F$2501,5,0)</f>
        <v>C</v>
      </c>
      <c r="L1731" t="str">
        <f>VLOOKUP(B1731,'Customers (2)'!$A$1:$F$2501,6,0)</f>
        <v>Young</v>
      </c>
      <c r="M1731" t="str">
        <f t="shared" ref="M1731:M1794" si="111">TEXT(D1731,"MMMM")</f>
        <v>October</v>
      </c>
      <c r="N1731" t="str">
        <f t="shared" ref="N1731:N1794" si="112">TEXT(D1731,"dddd")</f>
        <v>Friday</v>
      </c>
      <c r="O1731" t="str">
        <f t="shared" ref="O1731:O1794" si="113">TEXT(D1731,"HH:mm:ss")</f>
        <v>00:35:00</v>
      </c>
      <c r="P1731">
        <f t="shared" ref="P1731:P1794" si="114">HOUR(D1731)</f>
        <v>0</v>
      </c>
      <c r="Q1731" t="str">
        <f>VLOOKUP(B1731,'Analysis 1.3'!$AA$1:$AF$1454,5,FALSE)</f>
        <v>Repeat</v>
      </c>
      <c r="R1731" t="str">
        <f>VLOOKUP(B1731,'Analysis 1.3'!$AA$1:$AF$1454,6,FALSE)</f>
        <v>Recent</v>
      </c>
      <c r="S1731">
        <f>VLOOKUP(B1731,'Analysis 1.3'!$AA$1:$AF$1454,4,FALSE)</f>
        <v>65.957638888889051</v>
      </c>
    </row>
    <row r="1732" spans="1:19" x14ac:dyDescent="0.3">
      <c r="A1732">
        <v>283610</v>
      </c>
      <c r="B1732">
        <v>1401</v>
      </c>
      <c r="C1732" s="1" t="s">
        <v>102</v>
      </c>
      <c r="D1732" s="2">
        <v>44956.994444444441</v>
      </c>
      <c r="E1732" t="s">
        <v>191</v>
      </c>
      <c r="F1732" t="s">
        <v>67</v>
      </c>
      <c r="G1732">
        <v>3862</v>
      </c>
      <c r="H1732" t="str">
        <f>VLOOKUP(B1732,'Customers (2)'!$A$1:$F$2501,2,0)</f>
        <v>Finland</v>
      </c>
      <c r="I1732" t="str">
        <f>VLOOKUP(B1732,'Customers (2)'!$A$1:$F$2501,3,0)</f>
        <v>M</v>
      </c>
      <c r="J1732">
        <f>VLOOKUP(B1732,'Customers (2)'!$A$1:$F$2501,4,0)</f>
        <v>53</v>
      </c>
      <c r="K1732" t="str">
        <f>VLOOKUP(B1732,'Customers (2)'!$A$1:$F$2501,5,0)</f>
        <v>C</v>
      </c>
      <c r="L1732" t="str">
        <f>VLOOKUP(B1732,'Customers (2)'!$A$1:$F$2501,6,0)</f>
        <v>Middle</v>
      </c>
      <c r="M1732" t="str">
        <f t="shared" si="111"/>
        <v>January</v>
      </c>
      <c r="N1732" t="str">
        <f t="shared" si="112"/>
        <v>Monday</v>
      </c>
      <c r="O1732" t="str">
        <f t="shared" si="113"/>
        <v>23:52:00</v>
      </c>
      <c r="P1732">
        <f t="shared" si="114"/>
        <v>23</v>
      </c>
      <c r="Q1732" t="str">
        <f>VLOOKUP(B1732,'Analysis 1.3'!$AA$1:$AF$1454,5,FALSE)</f>
        <v>Repeat</v>
      </c>
      <c r="R1732" t="str">
        <f>VLOOKUP(B1732,'Analysis 1.3'!$AA$1:$AF$1454,6,FALSE)</f>
        <v>Passive</v>
      </c>
      <c r="S1732">
        <f>VLOOKUP(B1732,'Analysis 1.3'!$AA$1:$AF$1454,4,FALSE)</f>
        <v>175.98750000000291</v>
      </c>
    </row>
    <row r="1733" spans="1:19" x14ac:dyDescent="0.3">
      <c r="A1733">
        <v>338722</v>
      </c>
      <c r="B1733">
        <v>1401</v>
      </c>
      <c r="C1733" s="1" t="s">
        <v>102</v>
      </c>
      <c r="D1733" s="2">
        <v>45109.044444444444</v>
      </c>
      <c r="E1733" t="s">
        <v>96</v>
      </c>
      <c r="F1733" t="s">
        <v>43</v>
      </c>
      <c r="G1733">
        <v>8554</v>
      </c>
      <c r="H1733" t="str">
        <f>VLOOKUP(B1733,'Customers (2)'!$A$1:$F$2501,2,0)</f>
        <v>Finland</v>
      </c>
      <c r="I1733" t="str">
        <f>VLOOKUP(B1733,'Customers (2)'!$A$1:$F$2501,3,0)</f>
        <v>M</v>
      </c>
      <c r="J1733">
        <f>VLOOKUP(B1733,'Customers (2)'!$A$1:$F$2501,4,0)</f>
        <v>53</v>
      </c>
      <c r="K1733" t="str">
        <f>VLOOKUP(B1733,'Customers (2)'!$A$1:$F$2501,5,0)</f>
        <v>C</v>
      </c>
      <c r="L1733" t="str">
        <f>VLOOKUP(B1733,'Customers (2)'!$A$1:$F$2501,6,0)</f>
        <v>Middle</v>
      </c>
      <c r="M1733" t="str">
        <f t="shared" si="111"/>
        <v>July</v>
      </c>
      <c r="N1733" t="str">
        <f t="shared" si="112"/>
        <v>Sunday</v>
      </c>
      <c r="O1733" t="str">
        <f t="shared" si="113"/>
        <v>01:04:00</v>
      </c>
      <c r="P1733">
        <f t="shared" si="114"/>
        <v>1</v>
      </c>
      <c r="Q1733" t="str">
        <f>VLOOKUP(B1733,'Analysis 1.3'!$AA$1:$AF$1454,5,FALSE)</f>
        <v>Repeat</v>
      </c>
      <c r="R1733" t="str">
        <f>VLOOKUP(B1733,'Analysis 1.3'!$AA$1:$AF$1454,6,FALSE)</f>
        <v>Passive</v>
      </c>
      <c r="S1733">
        <f>VLOOKUP(B1733,'Analysis 1.3'!$AA$1:$AF$1454,4,FALSE)</f>
        <v>175.98750000000291</v>
      </c>
    </row>
    <row r="1734" spans="1:19" x14ac:dyDescent="0.3">
      <c r="A1734">
        <v>933463</v>
      </c>
      <c r="B1734">
        <v>1401</v>
      </c>
      <c r="C1734" s="1" t="s">
        <v>102</v>
      </c>
      <c r="D1734" s="3">
        <v>45115.994444444441</v>
      </c>
      <c r="E1734" t="s">
        <v>98</v>
      </c>
      <c r="F1734" t="s">
        <v>91</v>
      </c>
      <c r="G1734">
        <v>7754</v>
      </c>
      <c r="H1734" t="str">
        <f>VLOOKUP(B1734,'Customers (2)'!$A$1:$F$2501,2,0)</f>
        <v>Finland</v>
      </c>
      <c r="I1734" t="str">
        <f>VLOOKUP(B1734,'Customers (2)'!$A$1:$F$2501,3,0)</f>
        <v>M</v>
      </c>
      <c r="J1734">
        <f>VLOOKUP(B1734,'Customers (2)'!$A$1:$F$2501,4,0)</f>
        <v>53</v>
      </c>
      <c r="K1734" t="str">
        <f>VLOOKUP(B1734,'Customers (2)'!$A$1:$F$2501,5,0)</f>
        <v>C</v>
      </c>
      <c r="L1734" t="str">
        <f>VLOOKUP(B1734,'Customers (2)'!$A$1:$F$2501,6,0)</f>
        <v>Middle</v>
      </c>
      <c r="M1734" t="str">
        <f t="shared" si="111"/>
        <v>July</v>
      </c>
      <c r="N1734" t="str">
        <f t="shared" si="112"/>
        <v>Saturday</v>
      </c>
      <c r="O1734" t="str">
        <f t="shared" si="113"/>
        <v>23:52:00</v>
      </c>
      <c r="P1734">
        <f t="shared" si="114"/>
        <v>23</v>
      </c>
      <c r="Q1734" t="str">
        <f>VLOOKUP(B1734,'Analysis 1.3'!$AA$1:$AF$1454,5,FALSE)</f>
        <v>Repeat</v>
      </c>
      <c r="R1734" t="str">
        <f>VLOOKUP(B1734,'Analysis 1.3'!$AA$1:$AF$1454,6,FALSE)</f>
        <v>Passive</v>
      </c>
      <c r="S1734">
        <f>VLOOKUP(B1734,'Analysis 1.3'!$AA$1:$AF$1454,4,FALSE)</f>
        <v>175.98750000000291</v>
      </c>
    </row>
    <row r="1735" spans="1:19" x14ac:dyDescent="0.3">
      <c r="A1735">
        <v>1162874</v>
      </c>
      <c r="B1735">
        <v>1403</v>
      </c>
      <c r="C1735" s="1" t="s">
        <v>99</v>
      </c>
      <c r="D1735" s="3">
        <v>45085.954861111109</v>
      </c>
      <c r="E1735" t="s">
        <v>191</v>
      </c>
      <c r="F1735" t="s">
        <v>27</v>
      </c>
      <c r="G1735">
        <v>2610</v>
      </c>
      <c r="H1735" t="str">
        <f>VLOOKUP(B1735,'Customers (2)'!$A$1:$F$2501,2,0)</f>
        <v>USA</v>
      </c>
      <c r="I1735" t="str">
        <f>VLOOKUP(B1735,'Customers (2)'!$A$1:$F$2501,3,0)</f>
        <v>M</v>
      </c>
      <c r="J1735">
        <f>VLOOKUP(B1735,'Customers (2)'!$A$1:$F$2501,4,0)</f>
        <v>81</v>
      </c>
      <c r="K1735" t="str">
        <f>VLOOKUP(B1735,'Customers (2)'!$A$1:$F$2501,5,0)</f>
        <v>C</v>
      </c>
      <c r="L1735" t="str">
        <f>VLOOKUP(B1735,'Customers (2)'!$A$1:$F$2501,6,0)</f>
        <v>Senior</v>
      </c>
      <c r="M1735" t="str">
        <f t="shared" si="111"/>
        <v>June</v>
      </c>
      <c r="N1735" t="str">
        <f t="shared" si="112"/>
        <v>Thursday</v>
      </c>
      <c r="O1735" t="str">
        <f t="shared" si="113"/>
        <v>22:55:00</v>
      </c>
      <c r="P1735">
        <f t="shared" si="114"/>
        <v>22</v>
      </c>
      <c r="Q1735" t="str">
        <f>VLOOKUP(B1735,'Analysis 1.3'!$AA$1:$AF$1454,5,FALSE)</f>
        <v>One time</v>
      </c>
      <c r="R1735" t="str">
        <f>VLOOKUP(B1735,'Analysis 1.3'!$AA$1:$AF$1454,6,FALSE)</f>
        <v>Lost</v>
      </c>
      <c r="S1735">
        <f>VLOOKUP(B1735,'Analysis 1.3'!$AA$1:$AF$1454,4,FALSE)</f>
        <v>206.0270833333343</v>
      </c>
    </row>
    <row r="1736" spans="1:19" x14ac:dyDescent="0.3">
      <c r="A1736">
        <v>660830</v>
      </c>
      <c r="B1736">
        <v>1404</v>
      </c>
      <c r="C1736" s="1" t="s">
        <v>99</v>
      </c>
      <c r="D1736" s="2">
        <v>44932.000694444447</v>
      </c>
      <c r="E1736" t="s">
        <v>191</v>
      </c>
      <c r="F1736" t="s">
        <v>80</v>
      </c>
      <c r="G1736">
        <v>7643</v>
      </c>
      <c r="H1736" t="str">
        <f>VLOOKUP(B1736,'Customers (2)'!$A$1:$F$2501,2,0)</f>
        <v>USA</v>
      </c>
      <c r="I1736" t="str">
        <f>VLOOKUP(B1736,'Customers (2)'!$A$1:$F$2501,3,0)</f>
        <v>F</v>
      </c>
      <c r="J1736">
        <f>VLOOKUP(B1736,'Customers (2)'!$A$1:$F$2501,4,0)</f>
        <v>59</v>
      </c>
      <c r="K1736" t="str">
        <f>VLOOKUP(B1736,'Customers (2)'!$A$1:$F$2501,5,0)</f>
        <v>C</v>
      </c>
      <c r="L1736" t="str">
        <f>VLOOKUP(B1736,'Customers (2)'!$A$1:$F$2501,6,0)</f>
        <v>Middle</v>
      </c>
      <c r="M1736" t="str">
        <f t="shared" si="111"/>
        <v>January</v>
      </c>
      <c r="N1736" t="str">
        <f t="shared" si="112"/>
        <v>Friday</v>
      </c>
      <c r="O1736" t="str">
        <f t="shared" si="113"/>
        <v>00:01:00</v>
      </c>
      <c r="P1736">
        <f t="shared" si="114"/>
        <v>0</v>
      </c>
      <c r="Q1736" t="str">
        <f>VLOOKUP(B1736,'Analysis 1.3'!$AA$1:$AF$1454,5,FALSE)</f>
        <v>One time</v>
      </c>
      <c r="R1736" t="str">
        <f>VLOOKUP(B1736,'Analysis 1.3'!$AA$1:$AF$1454,6,FALSE)</f>
        <v>Lost</v>
      </c>
      <c r="S1736">
        <f>VLOOKUP(B1736,'Analysis 1.3'!$AA$1:$AF$1454,4,FALSE)</f>
        <v>359.98124999999709</v>
      </c>
    </row>
    <row r="1737" spans="1:19" x14ac:dyDescent="0.3">
      <c r="A1737">
        <v>566436</v>
      </c>
      <c r="B1737">
        <v>1406</v>
      </c>
      <c r="C1737" s="1" t="s">
        <v>101</v>
      </c>
      <c r="D1737" s="2">
        <v>45277.938888888886</v>
      </c>
      <c r="E1737" t="s">
        <v>96</v>
      </c>
      <c r="F1737" t="s">
        <v>27</v>
      </c>
      <c r="G1737">
        <v>806</v>
      </c>
      <c r="H1737" t="str">
        <f>VLOOKUP(B1737,'Customers (2)'!$A$1:$F$2501,2,0)</f>
        <v>Australia</v>
      </c>
      <c r="I1737" t="str">
        <f>VLOOKUP(B1737,'Customers (2)'!$A$1:$F$2501,3,0)</f>
        <v>M</v>
      </c>
      <c r="J1737">
        <f>VLOOKUP(B1737,'Customers (2)'!$A$1:$F$2501,4,0)</f>
        <v>18</v>
      </c>
      <c r="K1737" t="str">
        <f>VLOOKUP(B1737,'Customers (2)'!$A$1:$F$2501,5,0)</f>
        <v>C</v>
      </c>
      <c r="L1737" t="str">
        <f>VLOOKUP(B1737,'Customers (2)'!$A$1:$F$2501,6,0)</f>
        <v>Young</v>
      </c>
      <c r="M1737" t="str">
        <f t="shared" si="111"/>
        <v>December</v>
      </c>
      <c r="N1737" t="str">
        <f t="shared" si="112"/>
        <v>Sunday</v>
      </c>
      <c r="O1737" t="str">
        <f t="shared" si="113"/>
        <v>22:32:00</v>
      </c>
      <c r="P1737">
        <f t="shared" si="114"/>
        <v>22</v>
      </c>
      <c r="Q1737" t="str">
        <f>VLOOKUP(B1737,'Analysis 1.3'!$AA$1:$AF$1454,5,FALSE)</f>
        <v>One time</v>
      </c>
      <c r="R1737" t="str">
        <f>VLOOKUP(B1737,'Analysis 1.3'!$AA$1:$AF$1454,6,FALSE)</f>
        <v>Recent</v>
      </c>
      <c r="S1737">
        <f>VLOOKUP(B1737,'Analysis 1.3'!$AA$1:$AF$1454,4,FALSE)</f>
        <v>14.043055555557657</v>
      </c>
    </row>
    <row r="1738" spans="1:19" x14ac:dyDescent="0.3">
      <c r="A1738">
        <v>1371917</v>
      </c>
      <c r="B1738">
        <v>1407</v>
      </c>
      <c r="C1738" s="1" t="s">
        <v>99</v>
      </c>
      <c r="D1738" s="3">
        <v>45132.03402777778</v>
      </c>
      <c r="E1738" t="s">
        <v>97</v>
      </c>
      <c r="F1738" t="s">
        <v>81</v>
      </c>
      <c r="G1738">
        <v>7060</v>
      </c>
      <c r="H1738" t="str">
        <f>VLOOKUP(B1738,'Customers (2)'!$A$1:$F$2501,2,0)</f>
        <v>USA</v>
      </c>
      <c r="I1738" t="str">
        <f>VLOOKUP(B1738,'Customers (2)'!$A$1:$F$2501,3,0)</f>
        <v>F</v>
      </c>
      <c r="J1738">
        <f>VLOOKUP(B1738,'Customers (2)'!$A$1:$F$2501,4,0)</f>
        <v>37</v>
      </c>
      <c r="K1738" t="str">
        <f>VLOOKUP(B1738,'Customers (2)'!$A$1:$F$2501,5,0)</f>
        <v>C</v>
      </c>
      <c r="L1738" t="str">
        <f>VLOOKUP(B1738,'Customers (2)'!$A$1:$F$2501,6,0)</f>
        <v>Middle</v>
      </c>
      <c r="M1738" t="str">
        <f t="shared" si="111"/>
        <v>July</v>
      </c>
      <c r="N1738" t="str">
        <f t="shared" si="112"/>
        <v>Tuesday</v>
      </c>
      <c r="O1738" t="str">
        <f t="shared" si="113"/>
        <v>00:49:00</v>
      </c>
      <c r="P1738">
        <f t="shared" si="114"/>
        <v>0</v>
      </c>
      <c r="Q1738" t="str">
        <f>VLOOKUP(B1738,'Analysis 1.3'!$AA$1:$AF$1454,5,FALSE)</f>
        <v>One time</v>
      </c>
      <c r="R1738" t="str">
        <f>VLOOKUP(B1738,'Analysis 1.3'!$AA$1:$AF$1454,6,FALSE)</f>
        <v>Passive</v>
      </c>
      <c r="S1738">
        <f>VLOOKUP(B1738,'Analysis 1.3'!$AA$1:$AF$1454,4,FALSE)</f>
        <v>159.94791666666424</v>
      </c>
    </row>
    <row r="1739" spans="1:19" x14ac:dyDescent="0.3">
      <c r="A1739">
        <v>1384019</v>
      </c>
      <c r="B1739">
        <v>1408</v>
      </c>
      <c r="C1739" s="1" t="s">
        <v>99</v>
      </c>
      <c r="D1739" s="3">
        <v>45251.074999999997</v>
      </c>
      <c r="E1739" t="s">
        <v>191</v>
      </c>
      <c r="F1739" t="s">
        <v>68</v>
      </c>
      <c r="G1739">
        <v>4853</v>
      </c>
      <c r="H1739" t="str">
        <f>VLOOKUP(B1739,'Customers (2)'!$A$1:$F$2501,2,0)</f>
        <v>USA</v>
      </c>
      <c r="I1739" t="str">
        <f>VLOOKUP(B1739,'Customers (2)'!$A$1:$F$2501,3,0)</f>
        <v>F</v>
      </c>
      <c r="J1739">
        <f>VLOOKUP(B1739,'Customers (2)'!$A$1:$F$2501,4,0)</f>
        <v>68</v>
      </c>
      <c r="K1739" t="str">
        <f>VLOOKUP(B1739,'Customers (2)'!$A$1:$F$2501,5,0)</f>
        <v>C</v>
      </c>
      <c r="L1739" t="str">
        <f>VLOOKUP(B1739,'Customers (2)'!$A$1:$F$2501,6,0)</f>
        <v>Senior</v>
      </c>
      <c r="M1739" t="str">
        <f t="shared" si="111"/>
        <v>November</v>
      </c>
      <c r="N1739" t="str">
        <f t="shared" si="112"/>
        <v>Tuesday</v>
      </c>
      <c r="O1739" t="str">
        <f t="shared" si="113"/>
        <v>01:48:00</v>
      </c>
      <c r="P1739">
        <f t="shared" si="114"/>
        <v>1</v>
      </c>
      <c r="Q1739" t="str">
        <f>VLOOKUP(B1739,'Analysis 1.3'!$AA$1:$AF$1454,5,FALSE)</f>
        <v>Repeat</v>
      </c>
      <c r="R1739" t="str">
        <f>VLOOKUP(B1739,'Analysis 1.3'!$AA$1:$AF$1454,6,FALSE)</f>
        <v>Recent</v>
      </c>
      <c r="S1739">
        <f>VLOOKUP(B1739,'Analysis 1.3'!$AA$1:$AF$1454,4,FALSE)</f>
        <v>40.906944444446708</v>
      </c>
    </row>
    <row r="1740" spans="1:19" x14ac:dyDescent="0.3">
      <c r="A1740">
        <v>1508738</v>
      </c>
      <c r="B1740">
        <v>1408</v>
      </c>
      <c r="C1740" s="1" t="s">
        <v>99</v>
      </c>
      <c r="D1740" s="3">
        <v>45164.034722222219</v>
      </c>
      <c r="E1740" t="s">
        <v>96</v>
      </c>
      <c r="F1740" t="s">
        <v>19</v>
      </c>
      <c r="G1740">
        <v>8503</v>
      </c>
      <c r="H1740" t="str">
        <f>VLOOKUP(B1740,'Customers (2)'!$A$1:$F$2501,2,0)</f>
        <v>USA</v>
      </c>
      <c r="I1740" t="str">
        <f>VLOOKUP(B1740,'Customers (2)'!$A$1:$F$2501,3,0)</f>
        <v>F</v>
      </c>
      <c r="J1740">
        <f>VLOOKUP(B1740,'Customers (2)'!$A$1:$F$2501,4,0)</f>
        <v>68</v>
      </c>
      <c r="K1740" t="str">
        <f>VLOOKUP(B1740,'Customers (2)'!$A$1:$F$2501,5,0)</f>
        <v>C</v>
      </c>
      <c r="L1740" t="str">
        <f>VLOOKUP(B1740,'Customers (2)'!$A$1:$F$2501,6,0)</f>
        <v>Senior</v>
      </c>
      <c r="M1740" t="str">
        <f t="shared" si="111"/>
        <v>August</v>
      </c>
      <c r="N1740" t="str">
        <f t="shared" si="112"/>
        <v>Saturday</v>
      </c>
      <c r="O1740" t="str">
        <f t="shared" si="113"/>
        <v>00:50:00</v>
      </c>
      <c r="P1740">
        <f t="shared" si="114"/>
        <v>0</v>
      </c>
      <c r="Q1740" t="str">
        <f>VLOOKUP(B1740,'Analysis 1.3'!$AA$1:$AF$1454,5,FALSE)</f>
        <v>Repeat</v>
      </c>
      <c r="R1740" t="str">
        <f>VLOOKUP(B1740,'Analysis 1.3'!$AA$1:$AF$1454,6,FALSE)</f>
        <v>Recent</v>
      </c>
      <c r="S1740">
        <f>VLOOKUP(B1740,'Analysis 1.3'!$AA$1:$AF$1454,4,FALSE)</f>
        <v>40.906944444446708</v>
      </c>
    </row>
    <row r="1741" spans="1:19" x14ac:dyDescent="0.3">
      <c r="A1741">
        <v>1625859</v>
      </c>
      <c r="B1741">
        <v>1409</v>
      </c>
      <c r="C1741" s="1" t="s">
        <v>99</v>
      </c>
      <c r="D1741" s="3">
        <v>45124.994444444441</v>
      </c>
      <c r="E1741" t="s">
        <v>97</v>
      </c>
      <c r="F1741" t="s">
        <v>27</v>
      </c>
      <c r="G1741">
        <v>3766</v>
      </c>
      <c r="H1741" t="str">
        <f>VLOOKUP(B1741,'Customers (2)'!$A$1:$F$2501,2,0)</f>
        <v>USA</v>
      </c>
      <c r="I1741" t="str">
        <f>VLOOKUP(B1741,'Customers (2)'!$A$1:$F$2501,3,0)</f>
        <v>F</v>
      </c>
      <c r="J1741">
        <f>VLOOKUP(B1741,'Customers (2)'!$A$1:$F$2501,4,0)</f>
        <v>63</v>
      </c>
      <c r="K1741" t="str">
        <f>VLOOKUP(B1741,'Customers (2)'!$A$1:$F$2501,5,0)</f>
        <v>C</v>
      </c>
      <c r="L1741" t="str">
        <f>VLOOKUP(B1741,'Customers (2)'!$A$1:$F$2501,6,0)</f>
        <v>Senior</v>
      </c>
      <c r="M1741" t="str">
        <f t="shared" si="111"/>
        <v>July</v>
      </c>
      <c r="N1741" t="str">
        <f t="shared" si="112"/>
        <v>Monday</v>
      </c>
      <c r="O1741" t="str">
        <f t="shared" si="113"/>
        <v>23:52:00</v>
      </c>
      <c r="P1741">
        <f t="shared" si="114"/>
        <v>23</v>
      </c>
      <c r="Q1741" t="str">
        <f>VLOOKUP(B1741,'Analysis 1.3'!$AA$1:$AF$1454,5,FALSE)</f>
        <v>One time</v>
      </c>
      <c r="R1741" t="str">
        <f>VLOOKUP(B1741,'Analysis 1.3'!$AA$1:$AF$1454,6,FALSE)</f>
        <v>Passive</v>
      </c>
      <c r="S1741">
        <f>VLOOKUP(B1741,'Analysis 1.3'!$AA$1:$AF$1454,4,FALSE)</f>
        <v>166.98750000000291</v>
      </c>
    </row>
    <row r="1742" spans="1:19" x14ac:dyDescent="0.3">
      <c r="A1742">
        <v>612088</v>
      </c>
      <c r="B1742">
        <v>1411</v>
      </c>
      <c r="C1742" s="1" t="s">
        <v>105</v>
      </c>
      <c r="D1742" s="2">
        <v>45209.070138888892</v>
      </c>
      <c r="E1742" t="s">
        <v>191</v>
      </c>
      <c r="F1742" t="s">
        <v>40</v>
      </c>
      <c r="G1742">
        <v>2946</v>
      </c>
      <c r="H1742" t="str">
        <f>VLOOKUP(B1742,'Customers (2)'!$A$1:$F$2501,2,0)</f>
        <v>Spain</v>
      </c>
      <c r="I1742" t="str">
        <f>VLOOKUP(B1742,'Customers (2)'!$A$1:$F$2501,3,0)</f>
        <v>F</v>
      </c>
      <c r="J1742">
        <f>VLOOKUP(B1742,'Customers (2)'!$A$1:$F$2501,4,0)</f>
        <v>52</v>
      </c>
      <c r="K1742" t="str">
        <f>VLOOKUP(B1742,'Customers (2)'!$A$1:$F$2501,5,0)</f>
        <v>C</v>
      </c>
      <c r="L1742" t="str">
        <f>VLOOKUP(B1742,'Customers (2)'!$A$1:$F$2501,6,0)</f>
        <v>Middle</v>
      </c>
      <c r="M1742" t="str">
        <f t="shared" si="111"/>
        <v>October</v>
      </c>
      <c r="N1742" t="str">
        <f t="shared" si="112"/>
        <v>Tuesday</v>
      </c>
      <c r="O1742" t="str">
        <f t="shared" si="113"/>
        <v>01:41:00</v>
      </c>
      <c r="P1742">
        <f t="shared" si="114"/>
        <v>1</v>
      </c>
      <c r="Q1742" t="str">
        <f>VLOOKUP(B1742,'Analysis 1.3'!$AA$1:$AF$1454,5,FALSE)</f>
        <v>Repeat</v>
      </c>
      <c r="R1742" t="str">
        <f>VLOOKUP(B1742,'Analysis 1.3'!$AA$1:$AF$1454,6,FALSE)</f>
        <v>Passive</v>
      </c>
      <c r="S1742">
        <f>VLOOKUP(B1742,'Analysis 1.3'!$AA$1:$AF$1454,4,FALSE)</f>
        <v>82.911805555551837</v>
      </c>
    </row>
    <row r="1743" spans="1:19" x14ac:dyDescent="0.3">
      <c r="A1743">
        <v>1665843</v>
      </c>
      <c r="B1743">
        <v>1411</v>
      </c>
      <c r="C1743" s="1" t="s">
        <v>105</v>
      </c>
      <c r="D1743" s="3">
        <v>45108.073611111111</v>
      </c>
      <c r="E1743" t="s">
        <v>97</v>
      </c>
      <c r="F1743" t="s">
        <v>54</v>
      </c>
      <c r="G1743">
        <v>687</v>
      </c>
      <c r="H1743" t="str">
        <f>VLOOKUP(B1743,'Customers (2)'!$A$1:$F$2501,2,0)</f>
        <v>Spain</v>
      </c>
      <c r="I1743" t="str">
        <f>VLOOKUP(B1743,'Customers (2)'!$A$1:$F$2501,3,0)</f>
        <v>F</v>
      </c>
      <c r="J1743">
        <f>VLOOKUP(B1743,'Customers (2)'!$A$1:$F$2501,4,0)</f>
        <v>52</v>
      </c>
      <c r="K1743" t="str">
        <f>VLOOKUP(B1743,'Customers (2)'!$A$1:$F$2501,5,0)</f>
        <v>C</v>
      </c>
      <c r="L1743" t="str">
        <f>VLOOKUP(B1743,'Customers (2)'!$A$1:$F$2501,6,0)</f>
        <v>Middle</v>
      </c>
      <c r="M1743" t="str">
        <f t="shared" si="111"/>
        <v>July</v>
      </c>
      <c r="N1743" t="str">
        <f t="shared" si="112"/>
        <v>Saturday</v>
      </c>
      <c r="O1743" t="str">
        <f t="shared" si="113"/>
        <v>01:46:00</v>
      </c>
      <c r="P1743">
        <f t="shared" si="114"/>
        <v>1</v>
      </c>
      <c r="Q1743" t="str">
        <f>VLOOKUP(B1743,'Analysis 1.3'!$AA$1:$AF$1454,5,FALSE)</f>
        <v>Repeat</v>
      </c>
      <c r="R1743" t="str">
        <f>VLOOKUP(B1743,'Analysis 1.3'!$AA$1:$AF$1454,6,FALSE)</f>
        <v>Passive</v>
      </c>
      <c r="S1743">
        <f>VLOOKUP(B1743,'Analysis 1.3'!$AA$1:$AF$1454,4,FALSE)</f>
        <v>82.911805555551837</v>
      </c>
    </row>
    <row r="1744" spans="1:19" x14ac:dyDescent="0.3">
      <c r="A1744">
        <v>281454</v>
      </c>
      <c r="B1744">
        <v>1413</v>
      </c>
      <c r="C1744" s="1" t="s">
        <v>105</v>
      </c>
      <c r="D1744" s="2">
        <v>45186.993750000001</v>
      </c>
      <c r="E1744" t="s">
        <v>96</v>
      </c>
      <c r="F1744" t="s">
        <v>71</v>
      </c>
      <c r="G1744">
        <v>5802</v>
      </c>
      <c r="H1744" t="str">
        <f>VLOOKUP(B1744,'Customers (2)'!$A$1:$F$2501,2,0)</f>
        <v>Spain</v>
      </c>
      <c r="I1744" t="str">
        <f>VLOOKUP(B1744,'Customers (2)'!$A$1:$F$2501,3,0)</f>
        <v>M</v>
      </c>
      <c r="J1744">
        <f>VLOOKUP(B1744,'Customers (2)'!$A$1:$F$2501,4,0)</f>
        <v>26</v>
      </c>
      <c r="K1744" t="str">
        <f>VLOOKUP(B1744,'Customers (2)'!$A$1:$F$2501,5,0)</f>
        <v>C</v>
      </c>
      <c r="L1744" t="str">
        <f>VLOOKUP(B1744,'Customers (2)'!$A$1:$F$2501,6,0)</f>
        <v>Young</v>
      </c>
      <c r="M1744" t="str">
        <f t="shared" si="111"/>
        <v>September</v>
      </c>
      <c r="N1744" t="str">
        <f t="shared" si="112"/>
        <v>Sunday</v>
      </c>
      <c r="O1744" t="str">
        <f t="shared" si="113"/>
        <v>23:51:00</v>
      </c>
      <c r="P1744">
        <f t="shared" si="114"/>
        <v>23</v>
      </c>
      <c r="Q1744" t="str">
        <f>VLOOKUP(B1744,'Analysis 1.3'!$AA$1:$AF$1454,5,FALSE)</f>
        <v>One time</v>
      </c>
      <c r="R1744" t="str">
        <f>VLOOKUP(B1744,'Analysis 1.3'!$AA$1:$AF$1454,6,FALSE)</f>
        <v>Passive</v>
      </c>
      <c r="S1744">
        <f>VLOOKUP(B1744,'Analysis 1.3'!$AA$1:$AF$1454,4,FALSE)</f>
        <v>104.98819444444234</v>
      </c>
    </row>
    <row r="1745" spans="1:19" x14ac:dyDescent="0.3">
      <c r="A1745">
        <v>8568</v>
      </c>
      <c r="B1745">
        <v>1414</v>
      </c>
      <c r="C1745" s="1" t="s">
        <v>99</v>
      </c>
      <c r="D1745" s="2">
        <v>45133.007638888892</v>
      </c>
      <c r="E1745" t="s">
        <v>97</v>
      </c>
      <c r="F1745" t="s">
        <v>14</v>
      </c>
      <c r="G1745">
        <v>8969</v>
      </c>
      <c r="H1745" t="str">
        <f>VLOOKUP(B1745,'Customers (2)'!$A$1:$F$2501,2,0)</f>
        <v>USA</v>
      </c>
      <c r="I1745" t="str">
        <f>VLOOKUP(B1745,'Customers (2)'!$A$1:$F$2501,3,0)</f>
        <v>F</v>
      </c>
      <c r="J1745">
        <f>VLOOKUP(B1745,'Customers (2)'!$A$1:$F$2501,4,0)</f>
        <v>28</v>
      </c>
      <c r="K1745" t="str">
        <f>VLOOKUP(B1745,'Customers (2)'!$A$1:$F$2501,5,0)</f>
        <v>C</v>
      </c>
      <c r="L1745" t="str">
        <f>VLOOKUP(B1745,'Customers (2)'!$A$1:$F$2501,6,0)</f>
        <v>Young</v>
      </c>
      <c r="M1745" t="str">
        <f t="shared" si="111"/>
        <v>July</v>
      </c>
      <c r="N1745" t="str">
        <f t="shared" si="112"/>
        <v>Wednesday</v>
      </c>
      <c r="O1745" t="str">
        <f t="shared" si="113"/>
        <v>00:11:00</v>
      </c>
      <c r="P1745">
        <f t="shared" si="114"/>
        <v>0</v>
      </c>
      <c r="Q1745" t="str">
        <f>VLOOKUP(B1745,'Analysis 1.3'!$AA$1:$AF$1454,5,FALSE)</f>
        <v>One time</v>
      </c>
      <c r="R1745" t="str">
        <f>VLOOKUP(B1745,'Analysis 1.3'!$AA$1:$AF$1454,6,FALSE)</f>
        <v>Passive</v>
      </c>
      <c r="S1745">
        <f>VLOOKUP(B1745,'Analysis 1.3'!$AA$1:$AF$1454,4,FALSE)</f>
        <v>158.97430555555184</v>
      </c>
    </row>
    <row r="1746" spans="1:19" x14ac:dyDescent="0.3">
      <c r="A1746">
        <v>365117</v>
      </c>
      <c r="B1746">
        <v>1415</v>
      </c>
      <c r="C1746" s="1" t="s">
        <v>100</v>
      </c>
      <c r="D1746" s="2">
        <v>45063.980555555558</v>
      </c>
      <c r="E1746" t="s">
        <v>97</v>
      </c>
      <c r="F1746" t="s">
        <v>90</v>
      </c>
      <c r="G1746">
        <v>5905</v>
      </c>
      <c r="H1746" t="str">
        <f>VLOOKUP(B1746,'Customers (2)'!$A$1:$F$2501,2,0)</f>
        <v>France</v>
      </c>
      <c r="I1746" t="str">
        <f>VLOOKUP(B1746,'Customers (2)'!$A$1:$F$2501,3,0)</f>
        <v>F</v>
      </c>
      <c r="J1746">
        <f>VLOOKUP(B1746,'Customers (2)'!$A$1:$F$2501,4,0)</f>
        <v>71</v>
      </c>
      <c r="K1746" t="str">
        <f>VLOOKUP(B1746,'Customers (2)'!$A$1:$F$2501,5,0)</f>
        <v>C</v>
      </c>
      <c r="L1746" t="str">
        <f>VLOOKUP(B1746,'Customers (2)'!$A$1:$F$2501,6,0)</f>
        <v>Senior</v>
      </c>
      <c r="M1746" t="str">
        <f t="shared" si="111"/>
        <v>May</v>
      </c>
      <c r="N1746" t="str">
        <f t="shared" si="112"/>
        <v>Wednesday</v>
      </c>
      <c r="O1746" t="str">
        <f t="shared" si="113"/>
        <v>23:32:00</v>
      </c>
      <c r="P1746">
        <f t="shared" si="114"/>
        <v>23</v>
      </c>
      <c r="Q1746" t="str">
        <f>VLOOKUP(B1746,'Analysis 1.3'!$AA$1:$AF$1454,5,FALSE)</f>
        <v>Repeat</v>
      </c>
      <c r="R1746" t="str">
        <f>VLOOKUP(B1746,'Analysis 1.3'!$AA$1:$AF$1454,6,FALSE)</f>
        <v>Recent</v>
      </c>
      <c r="S1746">
        <f>VLOOKUP(B1746,'Analysis 1.3'!$AA$1:$AF$1454,4,FALSE)</f>
        <v>73.878472222218988</v>
      </c>
    </row>
    <row r="1747" spans="1:19" x14ac:dyDescent="0.3">
      <c r="A1747">
        <v>1677048</v>
      </c>
      <c r="B1747">
        <v>1415</v>
      </c>
      <c r="C1747" s="1" t="s">
        <v>100</v>
      </c>
      <c r="D1747" s="3">
        <v>45218.103472222225</v>
      </c>
      <c r="E1747" t="s">
        <v>191</v>
      </c>
      <c r="F1747" t="s">
        <v>9</v>
      </c>
      <c r="G1747">
        <v>598</v>
      </c>
      <c r="H1747" t="str">
        <f>VLOOKUP(B1747,'Customers (2)'!$A$1:$F$2501,2,0)</f>
        <v>France</v>
      </c>
      <c r="I1747" t="str">
        <f>VLOOKUP(B1747,'Customers (2)'!$A$1:$F$2501,3,0)</f>
        <v>F</v>
      </c>
      <c r="J1747">
        <f>VLOOKUP(B1747,'Customers (2)'!$A$1:$F$2501,4,0)</f>
        <v>71</v>
      </c>
      <c r="K1747" t="str">
        <f>VLOOKUP(B1747,'Customers (2)'!$A$1:$F$2501,5,0)</f>
        <v>C</v>
      </c>
      <c r="L1747" t="str">
        <f>VLOOKUP(B1747,'Customers (2)'!$A$1:$F$2501,6,0)</f>
        <v>Senior</v>
      </c>
      <c r="M1747" t="str">
        <f t="shared" si="111"/>
        <v>October</v>
      </c>
      <c r="N1747" t="str">
        <f t="shared" si="112"/>
        <v>Thursday</v>
      </c>
      <c r="O1747" t="str">
        <f t="shared" si="113"/>
        <v>02:29:00</v>
      </c>
      <c r="P1747">
        <f t="shared" si="114"/>
        <v>2</v>
      </c>
      <c r="Q1747" t="str">
        <f>VLOOKUP(B1747,'Analysis 1.3'!$AA$1:$AF$1454,5,FALSE)</f>
        <v>Repeat</v>
      </c>
      <c r="R1747" t="str">
        <f>VLOOKUP(B1747,'Analysis 1.3'!$AA$1:$AF$1454,6,FALSE)</f>
        <v>Recent</v>
      </c>
      <c r="S1747">
        <f>VLOOKUP(B1747,'Analysis 1.3'!$AA$1:$AF$1454,4,FALSE)</f>
        <v>73.878472222218988</v>
      </c>
    </row>
    <row r="1748" spans="1:19" x14ac:dyDescent="0.3">
      <c r="A1748">
        <v>996729</v>
      </c>
      <c r="B1748">
        <v>1416</v>
      </c>
      <c r="C1748" s="1" t="s">
        <v>99</v>
      </c>
      <c r="D1748" s="3">
        <v>45015.01666666667</v>
      </c>
      <c r="E1748" t="s">
        <v>98</v>
      </c>
      <c r="F1748" t="s">
        <v>17</v>
      </c>
      <c r="G1748">
        <v>3726</v>
      </c>
      <c r="H1748" t="str">
        <f>VLOOKUP(B1748,'Customers (2)'!$A$1:$F$2501,2,0)</f>
        <v>USA</v>
      </c>
      <c r="I1748" t="str">
        <f>VLOOKUP(B1748,'Customers (2)'!$A$1:$F$2501,3,0)</f>
        <v>F</v>
      </c>
      <c r="J1748">
        <f>VLOOKUP(B1748,'Customers (2)'!$A$1:$F$2501,4,0)</f>
        <v>84</v>
      </c>
      <c r="K1748" t="str">
        <f>VLOOKUP(B1748,'Customers (2)'!$A$1:$F$2501,5,0)</f>
        <v>C</v>
      </c>
      <c r="L1748" t="str">
        <f>VLOOKUP(B1748,'Customers (2)'!$A$1:$F$2501,6,0)</f>
        <v>Senior</v>
      </c>
      <c r="M1748" t="str">
        <f t="shared" si="111"/>
        <v>March</v>
      </c>
      <c r="N1748" t="str">
        <f t="shared" si="112"/>
        <v>Thursday</v>
      </c>
      <c r="O1748" t="str">
        <f t="shared" si="113"/>
        <v>00:24:00</v>
      </c>
      <c r="P1748">
        <f t="shared" si="114"/>
        <v>0</v>
      </c>
      <c r="Q1748" t="str">
        <f>VLOOKUP(B1748,'Analysis 1.3'!$AA$1:$AF$1454,5,FALSE)</f>
        <v>Repeat</v>
      </c>
      <c r="R1748" t="str">
        <f>VLOOKUP(B1748,'Analysis 1.3'!$AA$1:$AF$1454,6,FALSE)</f>
        <v>Lost</v>
      </c>
      <c r="S1748">
        <f>VLOOKUP(B1748,'Analysis 1.3'!$AA$1:$AF$1454,4,FALSE)</f>
        <v>276.96527777777374</v>
      </c>
    </row>
    <row r="1749" spans="1:19" x14ac:dyDescent="0.3">
      <c r="A1749">
        <v>1411455</v>
      </c>
      <c r="B1749">
        <v>1416</v>
      </c>
      <c r="C1749" s="1" t="s">
        <v>99</v>
      </c>
      <c r="D1749" s="3">
        <v>45010.982638888891</v>
      </c>
      <c r="E1749" t="s">
        <v>96</v>
      </c>
      <c r="F1749" t="s">
        <v>42</v>
      </c>
      <c r="G1749">
        <v>8932</v>
      </c>
      <c r="H1749" t="str">
        <f>VLOOKUP(B1749,'Customers (2)'!$A$1:$F$2501,2,0)</f>
        <v>USA</v>
      </c>
      <c r="I1749" t="str">
        <f>VLOOKUP(B1749,'Customers (2)'!$A$1:$F$2501,3,0)</f>
        <v>F</v>
      </c>
      <c r="J1749">
        <f>VLOOKUP(B1749,'Customers (2)'!$A$1:$F$2501,4,0)</f>
        <v>84</v>
      </c>
      <c r="K1749" t="str">
        <f>VLOOKUP(B1749,'Customers (2)'!$A$1:$F$2501,5,0)</f>
        <v>C</v>
      </c>
      <c r="L1749" t="str">
        <f>VLOOKUP(B1749,'Customers (2)'!$A$1:$F$2501,6,0)</f>
        <v>Senior</v>
      </c>
      <c r="M1749" t="str">
        <f t="shared" si="111"/>
        <v>March</v>
      </c>
      <c r="N1749" t="str">
        <f t="shared" si="112"/>
        <v>Saturday</v>
      </c>
      <c r="O1749" t="str">
        <f t="shared" si="113"/>
        <v>23:35:00</v>
      </c>
      <c r="P1749">
        <f t="shared" si="114"/>
        <v>23</v>
      </c>
      <c r="Q1749" t="str">
        <f>VLOOKUP(B1749,'Analysis 1.3'!$AA$1:$AF$1454,5,FALSE)</f>
        <v>Repeat</v>
      </c>
      <c r="R1749" t="str">
        <f>VLOOKUP(B1749,'Analysis 1.3'!$AA$1:$AF$1454,6,FALSE)</f>
        <v>Lost</v>
      </c>
      <c r="S1749">
        <f>VLOOKUP(B1749,'Analysis 1.3'!$AA$1:$AF$1454,4,FALSE)</f>
        <v>276.96527777777374</v>
      </c>
    </row>
    <row r="1750" spans="1:19" x14ac:dyDescent="0.3">
      <c r="A1750">
        <v>71722</v>
      </c>
      <c r="B1750">
        <v>1420</v>
      </c>
      <c r="C1750" s="1" t="s">
        <v>99</v>
      </c>
      <c r="D1750" s="2">
        <v>45184.023611111108</v>
      </c>
      <c r="E1750" t="s">
        <v>97</v>
      </c>
      <c r="F1750" t="s">
        <v>23</v>
      </c>
      <c r="G1750">
        <v>8556</v>
      </c>
      <c r="H1750" t="str">
        <f>VLOOKUP(B1750,'Customers (2)'!$A$1:$F$2501,2,0)</f>
        <v>USA</v>
      </c>
      <c r="I1750" t="str">
        <f>VLOOKUP(B1750,'Customers (2)'!$A$1:$F$2501,3,0)</f>
        <v>M</v>
      </c>
      <c r="J1750">
        <f>VLOOKUP(B1750,'Customers (2)'!$A$1:$F$2501,4,0)</f>
        <v>28</v>
      </c>
      <c r="K1750" t="str">
        <f>VLOOKUP(B1750,'Customers (2)'!$A$1:$F$2501,5,0)</f>
        <v>C</v>
      </c>
      <c r="L1750" t="str">
        <f>VLOOKUP(B1750,'Customers (2)'!$A$1:$F$2501,6,0)</f>
        <v>Young</v>
      </c>
      <c r="M1750" t="str">
        <f t="shared" si="111"/>
        <v>September</v>
      </c>
      <c r="N1750" t="str">
        <f t="shared" si="112"/>
        <v>Friday</v>
      </c>
      <c r="O1750" t="str">
        <f t="shared" si="113"/>
        <v>00:34:00</v>
      </c>
      <c r="P1750">
        <f t="shared" si="114"/>
        <v>0</v>
      </c>
      <c r="Q1750" t="str">
        <f>VLOOKUP(B1750,'Analysis 1.3'!$AA$1:$AF$1454,5,FALSE)</f>
        <v>Repeat</v>
      </c>
      <c r="R1750" t="str">
        <f>VLOOKUP(B1750,'Analysis 1.3'!$AA$1:$AF$1454,6,FALSE)</f>
        <v>Passive</v>
      </c>
      <c r="S1750">
        <f>VLOOKUP(B1750,'Analysis 1.3'!$AA$1:$AF$1454,4,FALSE)</f>
        <v>95.882638888884685</v>
      </c>
    </row>
    <row r="1751" spans="1:19" x14ac:dyDescent="0.3">
      <c r="A1751">
        <v>1070438</v>
      </c>
      <c r="B1751">
        <v>1420</v>
      </c>
      <c r="C1751" s="1" t="s">
        <v>99</v>
      </c>
      <c r="D1751" s="3">
        <v>45196.099305555559</v>
      </c>
      <c r="E1751" t="s">
        <v>98</v>
      </c>
      <c r="F1751" t="s">
        <v>86</v>
      </c>
      <c r="G1751">
        <v>9991</v>
      </c>
      <c r="H1751" t="str">
        <f>VLOOKUP(B1751,'Customers (2)'!$A$1:$F$2501,2,0)</f>
        <v>USA</v>
      </c>
      <c r="I1751" t="str">
        <f>VLOOKUP(B1751,'Customers (2)'!$A$1:$F$2501,3,0)</f>
        <v>M</v>
      </c>
      <c r="J1751">
        <f>VLOOKUP(B1751,'Customers (2)'!$A$1:$F$2501,4,0)</f>
        <v>28</v>
      </c>
      <c r="K1751" t="str">
        <f>VLOOKUP(B1751,'Customers (2)'!$A$1:$F$2501,5,0)</f>
        <v>C</v>
      </c>
      <c r="L1751" t="str">
        <f>VLOOKUP(B1751,'Customers (2)'!$A$1:$F$2501,6,0)</f>
        <v>Young</v>
      </c>
      <c r="M1751" t="str">
        <f t="shared" si="111"/>
        <v>September</v>
      </c>
      <c r="N1751" t="str">
        <f t="shared" si="112"/>
        <v>Wednesday</v>
      </c>
      <c r="O1751" t="str">
        <f t="shared" si="113"/>
        <v>02:23:00</v>
      </c>
      <c r="P1751">
        <f t="shared" si="114"/>
        <v>2</v>
      </c>
      <c r="Q1751" t="str">
        <f>VLOOKUP(B1751,'Analysis 1.3'!$AA$1:$AF$1454,5,FALSE)</f>
        <v>Repeat</v>
      </c>
      <c r="R1751" t="str">
        <f>VLOOKUP(B1751,'Analysis 1.3'!$AA$1:$AF$1454,6,FALSE)</f>
        <v>Passive</v>
      </c>
      <c r="S1751">
        <f>VLOOKUP(B1751,'Analysis 1.3'!$AA$1:$AF$1454,4,FALSE)</f>
        <v>95.882638888884685</v>
      </c>
    </row>
    <row r="1752" spans="1:19" x14ac:dyDescent="0.3">
      <c r="A1752">
        <v>347036</v>
      </c>
      <c r="B1752">
        <v>1424</v>
      </c>
      <c r="C1752" s="1" t="s">
        <v>105</v>
      </c>
      <c r="D1752" s="2">
        <v>44971.949305555558</v>
      </c>
      <c r="E1752" t="s">
        <v>98</v>
      </c>
      <c r="F1752" t="s">
        <v>91</v>
      </c>
      <c r="G1752">
        <v>1632</v>
      </c>
      <c r="H1752" t="str">
        <f>VLOOKUP(B1752,'Customers (2)'!$A$1:$F$2501,2,0)</f>
        <v>Spain</v>
      </c>
      <c r="I1752" t="str">
        <f>VLOOKUP(B1752,'Customers (2)'!$A$1:$F$2501,3,0)</f>
        <v>M</v>
      </c>
      <c r="J1752">
        <f>VLOOKUP(B1752,'Customers (2)'!$A$1:$F$2501,4,0)</f>
        <v>39</v>
      </c>
      <c r="K1752" t="str">
        <f>VLOOKUP(B1752,'Customers (2)'!$A$1:$F$2501,5,0)</f>
        <v>C</v>
      </c>
      <c r="L1752" t="str">
        <f>VLOOKUP(B1752,'Customers (2)'!$A$1:$F$2501,6,0)</f>
        <v>Middle</v>
      </c>
      <c r="M1752" t="str">
        <f t="shared" si="111"/>
        <v>February</v>
      </c>
      <c r="N1752" t="str">
        <f t="shared" si="112"/>
        <v>Tuesday</v>
      </c>
      <c r="O1752" t="str">
        <f t="shared" si="113"/>
        <v>22:47:00</v>
      </c>
      <c r="P1752">
        <f t="shared" si="114"/>
        <v>22</v>
      </c>
      <c r="Q1752" t="str">
        <f>VLOOKUP(B1752,'Analysis 1.3'!$AA$1:$AF$1454,5,FALSE)</f>
        <v>Repeat</v>
      </c>
      <c r="R1752" t="str">
        <f>VLOOKUP(B1752,'Analysis 1.3'!$AA$1:$AF$1454,6,FALSE)</f>
        <v>Lost</v>
      </c>
      <c r="S1752">
        <f>VLOOKUP(B1752,'Analysis 1.3'!$AA$1:$AF$1454,4,FALSE)</f>
        <v>287.97083333333285</v>
      </c>
    </row>
    <row r="1753" spans="1:19" x14ac:dyDescent="0.3">
      <c r="A1753">
        <v>971900</v>
      </c>
      <c r="B1753">
        <v>1424</v>
      </c>
      <c r="C1753" s="1" t="s">
        <v>105</v>
      </c>
      <c r="D1753" s="3">
        <v>45004.011111111111</v>
      </c>
      <c r="E1753" t="s">
        <v>191</v>
      </c>
      <c r="F1753" t="s">
        <v>27</v>
      </c>
      <c r="G1753">
        <v>4454</v>
      </c>
      <c r="H1753" t="str">
        <f>VLOOKUP(B1753,'Customers (2)'!$A$1:$F$2501,2,0)</f>
        <v>Spain</v>
      </c>
      <c r="I1753" t="str">
        <f>VLOOKUP(B1753,'Customers (2)'!$A$1:$F$2501,3,0)</f>
        <v>M</v>
      </c>
      <c r="J1753">
        <f>VLOOKUP(B1753,'Customers (2)'!$A$1:$F$2501,4,0)</f>
        <v>39</v>
      </c>
      <c r="K1753" t="str">
        <f>VLOOKUP(B1753,'Customers (2)'!$A$1:$F$2501,5,0)</f>
        <v>C</v>
      </c>
      <c r="L1753" t="str">
        <f>VLOOKUP(B1753,'Customers (2)'!$A$1:$F$2501,6,0)</f>
        <v>Middle</v>
      </c>
      <c r="M1753" t="str">
        <f t="shared" si="111"/>
        <v>March</v>
      </c>
      <c r="N1753" t="str">
        <f t="shared" si="112"/>
        <v>Sunday</v>
      </c>
      <c r="O1753" t="str">
        <f t="shared" si="113"/>
        <v>00:16:00</v>
      </c>
      <c r="P1753">
        <f t="shared" si="114"/>
        <v>0</v>
      </c>
      <c r="Q1753" t="str">
        <f>VLOOKUP(B1753,'Analysis 1.3'!$AA$1:$AF$1454,5,FALSE)</f>
        <v>Repeat</v>
      </c>
      <c r="R1753" t="str">
        <f>VLOOKUP(B1753,'Analysis 1.3'!$AA$1:$AF$1454,6,FALSE)</f>
        <v>Lost</v>
      </c>
      <c r="S1753">
        <f>VLOOKUP(B1753,'Analysis 1.3'!$AA$1:$AF$1454,4,FALSE)</f>
        <v>287.97083333333285</v>
      </c>
    </row>
    <row r="1754" spans="1:19" x14ac:dyDescent="0.3">
      <c r="A1754">
        <v>66118</v>
      </c>
      <c r="B1754">
        <v>1425</v>
      </c>
      <c r="C1754" s="1" t="s">
        <v>101</v>
      </c>
      <c r="D1754" s="2">
        <v>44982.007638888892</v>
      </c>
      <c r="E1754" t="s">
        <v>96</v>
      </c>
      <c r="F1754" t="s">
        <v>39</v>
      </c>
      <c r="G1754">
        <v>1282</v>
      </c>
      <c r="H1754" t="str">
        <f>VLOOKUP(B1754,'Customers (2)'!$A$1:$F$2501,2,0)</f>
        <v>Australia</v>
      </c>
      <c r="I1754" t="str">
        <f>VLOOKUP(B1754,'Customers (2)'!$A$1:$F$2501,3,0)</f>
        <v>F</v>
      </c>
      <c r="J1754">
        <f>VLOOKUP(B1754,'Customers (2)'!$A$1:$F$2501,4,0)</f>
        <v>79</v>
      </c>
      <c r="K1754" t="str">
        <f>VLOOKUP(B1754,'Customers (2)'!$A$1:$F$2501,5,0)</f>
        <v>C</v>
      </c>
      <c r="L1754" t="str">
        <f>VLOOKUP(B1754,'Customers (2)'!$A$1:$F$2501,6,0)</f>
        <v>Senior</v>
      </c>
      <c r="M1754" t="str">
        <f t="shared" si="111"/>
        <v>February</v>
      </c>
      <c r="N1754" t="str">
        <f t="shared" si="112"/>
        <v>Saturday</v>
      </c>
      <c r="O1754" t="str">
        <f t="shared" si="113"/>
        <v>00:11:00</v>
      </c>
      <c r="P1754">
        <f t="shared" si="114"/>
        <v>0</v>
      </c>
      <c r="Q1754" t="str">
        <f>VLOOKUP(B1754,'Analysis 1.3'!$AA$1:$AF$1454,5,FALSE)</f>
        <v>Repeat</v>
      </c>
      <c r="R1754" t="str">
        <f>VLOOKUP(B1754,'Analysis 1.3'!$AA$1:$AF$1454,6,FALSE)</f>
        <v>Lost</v>
      </c>
      <c r="S1754">
        <f>VLOOKUP(B1754,'Analysis 1.3'!$AA$1:$AF$1454,4,FALSE)</f>
        <v>267.02430555555475</v>
      </c>
    </row>
    <row r="1755" spans="1:19" x14ac:dyDescent="0.3">
      <c r="A1755">
        <v>1424531</v>
      </c>
      <c r="B1755">
        <v>1425</v>
      </c>
      <c r="C1755" s="1" t="s">
        <v>101</v>
      </c>
      <c r="D1755" s="3">
        <v>45024.957638888889</v>
      </c>
      <c r="E1755" t="s">
        <v>97</v>
      </c>
      <c r="F1755" t="s">
        <v>14</v>
      </c>
      <c r="G1755">
        <v>5390</v>
      </c>
      <c r="H1755" t="str">
        <f>VLOOKUP(B1755,'Customers (2)'!$A$1:$F$2501,2,0)</f>
        <v>Australia</v>
      </c>
      <c r="I1755" t="str">
        <f>VLOOKUP(B1755,'Customers (2)'!$A$1:$F$2501,3,0)</f>
        <v>F</v>
      </c>
      <c r="J1755">
        <f>VLOOKUP(B1755,'Customers (2)'!$A$1:$F$2501,4,0)</f>
        <v>79</v>
      </c>
      <c r="K1755" t="str">
        <f>VLOOKUP(B1755,'Customers (2)'!$A$1:$F$2501,5,0)</f>
        <v>C</v>
      </c>
      <c r="L1755" t="str">
        <f>VLOOKUP(B1755,'Customers (2)'!$A$1:$F$2501,6,0)</f>
        <v>Senior</v>
      </c>
      <c r="M1755" t="str">
        <f t="shared" si="111"/>
        <v>April</v>
      </c>
      <c r="N1755" t="str">
        <f t="shared" si="112"/>
        <v>Saturday</v>
      </c>
      <c r="O1755" t="str">
        <f t="shared" si="113"/>
        <v>22:59:00</v>
      </c>
      <c r="P1755">
        <f t="shared" si="114"/>
        <v>22</v>
      </c>
      <c r="Q1755" t="str">
        <f>VLOOKUP(B1755,'Analysis 1.3'!$AA$1:$AF$1454,5,FALSE)</f>
        <v>Repeat</v>
      </c>
      <c r="R1755" t="str">
        <f>VLOOKUP(B1755,'Analysis 1.3'!$AA$1:$AF$1454,6,FALSE)</f>
        <v>Lost</v>
      </c>
      <c r="S1755">
        <f>VLOOKUP(B1755,'Analysis 1.3'!$AA$1:$AF$1454,4,FALSE)</f>
        <v>267.02430555555475</v>
      </c>
    </row>
    <row r="1756" spans="1:19" x14ac:dyDescent="0.3">
      <c r="A1756">
        <v>661163</v>
      </c>
      <c r="B1756">
        <v>1426</v>
      </c>
      <c r="C1756" s="1" t="s">
        <v>99</v>
      </c>
      <c r="D1756" s="2">
        <v>45001.034722222219</v>
      </c>
      <c r="E1756" t="s">
        <v>191</v>
      </c>
      <c r="F1756" t="s">
        <v>54</v>
      </c>
      <c r="G1756">
        <v>5069</v>
      </c>
      <c r="H1756" t="str">
        <f>VLOOKUP(B1756,'Customers (2)'!$A$1:$F$2501,2,0)</f>
        <v>USA</v>
      </c>
      <c r="I1756" t="str">
        <f>VLOOKUP(B1756,'Customers (2)'!$A$1:$F$2501,3,0)</f>
        <v>F</v>
      </c>
      <c r="J1756">
        <f>VLOOKUP(B1756,'Customers (2)'!$A$1:$F$2501,4,0)</f>
        <v>37</v>
      </c>
      <c r="K1756" t="str">
        <f>VLOOKUP(B1756,'Customers (2)'!$A$1:$F$2501,5,0)</f>
        <v>C</v>
      </c>
      <c r="L1756" t="str">
        <f>VLOOKUP(B1756,'Customers (2)'!$A$1:$F$2501,6,0)</f>
        <v>Middle</v>
      </c>
      <c r="M1756" t="str">
        <f t="shared" si="111"/>
        <v>March</v>
      </c>
      <c r="N1756" t="str">
        <f t="shared" si="112"/>
        <v>Thursday</v>
      </c>
      <c r="O1756" t="str">
        <f t="shared" si="113"/>
        <v>00:50:00</v>
      </c>
      <c r="P1756">
        <f t="shared" si="114"/>
        <v>0</v>
      </c>
      <c r="Q1756" t="str">
        <f>VLOOKUP(B1756,'Analysis 1.3'!$AA$1:$AF$1454,5,FALSE)</f>
        <v>Repeat</v>
      </c>
      <c r="R1756" t="str">
        <f>VLOOKUP(B1756,'Analysis 1.3'!$AA$1:$AF$1454,6,FALSE)</f>
        <v>Recent</v>
      </c>
      <c r="S1756">
        <f>VLOOKUP(B1756,'Analysis 1.3'!$AA$1:$AF$1454,4,FALSE)</f>
        <v>41.029166666667152</v>
      </c>
    </row>
    <row r="1757" spans="1:19" x14ac:dyDescent="0.3">
      <c r="A1757">
        <v>673915</v>
      </c>
      <c r="B1757">
        <v>1426</v>
      </c>
      <c r="C1757" s="1" t="s">
        <v>99</v>
      </c>
      <c r="D1757" s="3">
        <v>45250.952777777777</v>
      </c>
      <c r="E1757" t="s">
        <v>98</v>
      </c>
      <c r="F1757" t="s">
        <v>71</v>
      </c>
      <c r="G1757">
        <v>1043</v>
      </c>
      <c r="H1757" t="str">
        <f>VLOOKUP(B1757,'Customers (2)'!$A$1:$F$2501,2,0)</f>
        <v>USA</v>
      </c>
      <c r="I1757" t="str">
        <f>VLOOKUP(B1757,'Customers (2)'!$A$1:$F$2501,3,0)</f>
        <v>F</v>
      </c>
      <c r="J1757">
        <f>VLOOKUP(B1757,'Customers (2)'!$A$1:$F$2501,4,0)</f>
        <v>37</v>
      </c>
      <c r="K1757" t="str">
        <f>VLOOKUP(B1757,'Customers (2)'!$A$1:$F$2501,5,0)</f>
        <v>C</v>
      </c>
      <c r="L1757" t="str">
        <f>VLOOKUP(B1757,'Customers (2)'!$A$1:$F$2501,6,0)</f>
        <v>Middle</v>
      </c>
      <c r="M1757" t="str">
        <f t="shared" si="111"/>
        <v>November</v>
      </c>
      <c r="N1757" t="str">
        <f t="shared" si="112"/>
        <v>Monday</v>
      </c>
      <c r="O1757" t="str">
        <f t="shared" si="113"/>
        <v>22:52:00</v>
      </c>
      <c r="P1757">
        <f t="shared" si="114"/>
        <v>22</v>
      </c>
      <c r="Q1757" t="str">
        <f>VLOOKUP(B1757,'Analysis 1.3'!$AA$1:$AF$1454,5,FALSE)</f>
        <v>Repeat</v>
      </c>
      <c r="R1757" t="str">
        <f>VLOOKUP(B1757,'Analysis 1.3'!$AA$1:$AF$1454,6,FALSE)</f>
        <v>Recent</v>
      </c>
      <c r="S1757">
        <f>VLOOKUP(B1757,'Analysis 1.3'!$AA$1:$AF$1454,4,FALSE)</f>
        <v>41.029166666667152</v>
      </c>
    </row>
    <row r="1758" spans="1:19" x14ac:dyDescent="0.3">
      <c r="A1758">
        <v>1119400</v>
      </c>
      <c r="B1758">
        <v>1428</v>
      </c>
      <c r="C1758" s="1" t="s">
        <v>100</v>
      </c>
      <c r="D1758" s="3">
        <v>45084.963888888888</v>
      </c>
      <c r="E1758" t="s">
        <v>191</v>
      </c>
      <c r="F1758" t="s">
        <v>83</v>
      </c>
      <c r="G1758">
        <v>1558</v>
      </c>
      <c r="H1758" t="str">
        <f>VLOOKUP(B1758,'Customers (2)'!$A$1:$F$2501,2,0)</f>
        <v>France</v>
      </c>
      <c r="I1758" t="str">
        <f>VLOOKUP(B1758,'Customers (2)'!$A$1:$F$2501,3,0)</f>
        <v>F</v>
      </c>
      <c r="J1758">
        <f>VLOOKUP(B1758,'Customers (2)'!$A$1:$F$2501,4,0)</f>
        <v>57</v>
      </c>
      <c r="K1758" t="str">
        <f>VLOOKUP(B1758,'Customers (2)'!$A$1:$F$2501,5,0)</f>
        <v>C</v>
      </c>
      <c r="L1758" t="str">
        <f>VLOOKUP(B1758,'Customers (2)'!$A$1:$F$2501,6,0)</f>
        <v>Middle</v>
      </c>
      <c r="M1758" t="str">
        <f t="shared" si="111"/>
        <v>June</v>
      </c>
      <c r="N1758" t="str">
        <f t="shared" si="112"/>
        <v>Wednesday</v>
      </c>
      <c r="O1758" t="str">
        <f t="shared" si="113"/>
        <v>23:08:00</v>
      </c>
      <c r="P1758">
        <f t="shared" si="114"/>
        <v>23</v>
      </c>
      <c r="Q1758" t="str">
        <f>VLOOKUP(B1758,'Analysis 1.3'!$AA$1:$AF$1454,5,FALSE)</f>
        <v>One time</v>
      </c>
      <c r="R1758" t="str">
        <f>VLOOKUP(B1758,'Analysis 1.3'!$AA$1:$AF$1454,6,FALSE)</f>
        <v>Lost</v>
      </c>
      <c r="S1758">
        <f>VLOOKUP(B1758,'Analysis 1.3'!$AA$1:$AF$1454,4,FALSE)</f>
        <v>207.0180555555562</v>
      </c>
    </row>
    <row r="1759" spans="1:19" x14ac:dyDescent="0.3">
      <c r="A1759">
        <v>568799</v>
      </c>
      <c r="B1759">
        <v>1429</v>
      </c>
      <c r="C1759" s="1" t="s">
        <v>104</v>
      </c>
      <c r="D1759" s="2">
        <v>45210.993750000001</v>
      </c>
      <c r="E1759" t="s">
        <v>96</v>
      </c>
      <c r="F1759" t="s">
        <v>14</v>
      </c>
      <c r="G1759">
        <v>9085</v>
      </c>
      <c r="H1759" t="str">
        <f>VLOOKUP(B1759,'Customers (2)'!$A$1:$F$2501,2,0)</f>
        <v>Austria</v>
      </c>
      <c r="I1759" t="str">
        <f>VLOOKUP(B1759,'Customers (2)'!$A$1:$F$2501,3,0)</f>
        <v>F</v>
      </c>
      <c r="J1759">
        <f>VLOOKUP(B1759,'Customers (2)'!$A$1:$F$2501,4,0)</f>
        <v>47</v>
      </c>
      <c r="K1759" t="str">
        <f>VLOOKUP(B1759,'Customers (2)'!$A$1:$F$2501,5,0)</f>
        <v>C</v>
      </c>
      <c r="L1759" t="str">
        <f>VLOOKUP(B1759,'Customers (2)'!$A$1:$F$2501,6,0)</f>
        <v>Middle</v>
      </c>
      <c r="M1759" t="str">
        <f t="shared" si="111"/>
        <v>October</v>
      </c>
      <c r="N1759" t="str">
        <f t="shared" si="112"/>
        <v>Wednesday</v>
      </c>
      <c r="O1759" t="str">
        <f t="shared" si="113"/>
        <v>23:51:00</v>
      </c>
      <c r="P1759">
        <f t="shared" si="114"/>
        <v>23</v>
      </c>
      <c r="Q1759" t="str">
        <f>VLOOKUP(B1759,'Analysis 1.3'!$AA$1:$AF$1454,5,FALSE)</f>
        <v>Repeat</v>
      </c>
      <c r="R1759" t="str">
        <f>VLOOKUP(B1759,'Analysis 1.3'!$AA$1:$AF$1454,6,FALSE)</f>
        <v>Passive</v>
      </c>
      <c r="S1759">
        <f>VLOOKUP(B1759,'Analysis 1.3'!$AA$1:$AF$1454,4,FALSE)</f>
        <v>80.988194444442343</v>
      </c>
    </row>
    <row r="1760" spans="1:19" x14ac:dyDescent="0.3">
      <c r="A1760">
        <v>1213103</v>
      </c>
      <c r="B1760">
        <v>1429</v>
      </c>
      <c r="C1760" s="1" t="s">
        <v>104</v>
      </c>
      <c r="D1760" s="3">
        <v>45113.002083333333</v>
      </c>
      <c r="E1760" t="s">
        <v>191</v>
      </c>
      <c r="F1760" t="s">
        <v>89</v>
      </c>
      <c r="G1760">
        <v>9678</v>
      </c>
      <c r="H1760" t="str">
        <f>VLOOKUP(B1760,'Customers (2)'!$A$1:$F$2501,2,0)</f>
        <v>Austria</v>
      </c>
      <c r="I1760" t="str">
        <f>VLOOKUP(B1760,'Customers (2)'!$A$1:$F$2501,3,0)</f>
        <v>F</v>
      </c>
      <c r="J1760">
        <f>VLOOKUP(B1760,'Customers (2)'!$A$1:$F$2501,4,0)</f>
        <v>47</v>
      </c>
      <c r="K1760" t="str">
        <f>VLOOKUP(B1760,'Customers (2)'!$A$1:$F$2501,5,0)</f>
        <v>C</v>
      </c>
      <c r="L1760" t="str">
        <f>VLOOKUP(B1760,'Customers (2)'!$A$1:$F$2501,6,0)</f>
        <v>Middle</v>
      </c>
      <c r="M1760" t="str">
        <f t="shared" si="111"/>
        <v>July</v>
      </c>
      <c r="N1760" t="str">
        <f t="shared" si="112"/>
        <v>Thursday</v>
      </c>
      <c r="O1760" t="str">
        <f t="shared" si="113"/>
        <v>00:03:00</v>
      </c>
      <c r="P1760">
        <f t="shared" si="114"/>
        <v>0</v>
      </c>
      <c r="Q1760" t="str">
        <f>VLOOKUP(B1760,'Analysis 1.3'!$AA$1:$AF$1454,5,FALSE)</f>
        <v>Repeat</v>
      </c>
      <c r="R1760" t="str">
        <f>VLOOKUP(B1760,'Analysis 1.3'!$AA$1:$AF$1454,6,FALSE)</f>
        <v>Passive</v>
      </c>
      <c r="S1760">
        <f>VLOOKUP(B1760,'Analysis 1.3'!$AA$1:$AF$1454,4,FALSE)</f>
        <v>80.988194444442343</v>
      </c>
    </row>
    <row r="1761" spans="1:19" x14ac:dyDescent="0.3">
      <c r="A1761">
        <v>1376427</v>
      </c>
      <c r="B1761">
        <v>1430</v>
      </c>
      <c r="C1761" s="1" t="s">
        <v>99</v>
      </c>
      <c r="D1761" s="3">
        <v>45176.963194444441</v>
      </c>
      <c r="E1761" t="s">
        <v>96</v>
      </c>
      <c r="F1761" t="s">
        <v>78</v>
      </c>
      <c r="G1761">
        <v>9138</v>
      </c>
      <c r="H1761" t="str">
        <f>VLOOKUP(B1761,'Customers (2)'!$A$1:$F$2501,2,0)</f>
        <v>USA</v>
      </c>
      <c r="I1761" t="str">
        <f>VLOOKUP(B1761,'Customers (2)'!$A$1:$F$2501,3,0)</f>
        <v>F</v>
      </c>
      <c r="J1761">
        <f>VLOOKUP(B1761,'Customers (2)'!$A$1:$F$2501,4,0)</f>
        <v>82</v>
      </c>
      <c r="K1761" t="str">
        <f>VLOOKUP(B1761,'Customers (2)'!$A$1:$F$2501,5,0)</f>
        <v>C</v>
      </c>
      <c r="L1761" t="str">
        <f>VLOOKUP(B1761,'Customers (2)'!$A$1:$F$2501,6,0)</f>
        <v>Senior</v>
      </c>
      <c r="M1761" t="str">
        <f t="shared" si="111"/>
        <v>September</v>
      </c>
      <c r="N1761" t="str">
        <f t="shared" si="112"/>
        <v>Thursday</v>
      </c>
      <c r="O1761" t="str">
        <f t="shared" si="113"/>
        <v>23:07:00</v>
      </c>
      <c r="P1761">
        <f t="shared" si="114"/>
        <v>23</v>
      </c>
      <c r="Q1761" t="str">
        <f>VLOOKUP(B1761,'Analysis 1.3'!$AA$1:$AF$1454,5,FALSE)</f>
        <v>One time</v>
      </c>
      <c r="R1761" t="str">
        <f>VLOOKUP(B1761,'Analysis 1.3'!$AA$1:$AF$1454,6,FALSE)</f>
        <v>Passive</v>
      </c>
      <c r="S1761">
        <f>VLOOKUP(B1761,'Analysis 1.3'!$AA$1:$AF$1454,4,FALSE)</f>
        <v>115.01875000000291</v>
      </c>
    </row>
    <row r="1762" spans="1:19" x14ac:dyDescent="0.3">
      <c r="A1762">
        <v>455153</v>
      </c>
      <c r="B1762">
        <v>1431</v>
      </c>
      <c r="C1762" s="1" t="s">
        <v>99</v>
      </c>
      <c r="D1762" s="2">
        <v>45072.025694444441</v>
      </c>
      <c r="E1762" t="s">
        <v>191</v>
      </c>
      <c r="F1762" t="s">
        <v>6</v>
      </c>
      <c r="G1762">
        <v>4088</v>
      </c>
      <c r="H1762" t="str">
        <f>VLOOKUP(B1762,'Customers (2)'!$A$1:$F$2501,2,0)</f>
        <v>USA</v>
      </c>
      <c r="I1762" t="str">
        <f>VLOOKUP(B1762,'Customers (2)'!$A$1:$F$2501,3,0)</f>
        <v>M</v>
      </c>
      <c r="J1762">
        <f>VLOOKUP(B1762,'Customers (2)'!$A$1:$F$2501,4,0)</f>
        <v>63</v>
      </c>
      <c r="K1762" t="str">
        <f>VLOOKUP(B1762,'Customers (2)'!$A$1:$F$2501,5,0)</f>
        <v>C</v>
      </c>
      <c r="L1762" t="str">
        <f>VLOOKUP(B1762,'Customers (2)'!$A$1:$F$2501,6,0)</f>
        <v>Senior</v>
      </c>
      <c r="M1762" t="str">
        <f t="shared" si="111"/>
        <v>May</v>
      </c>
      <c r="N1762" t="str">
        <f t="shared" si="112"/>
        <v>Friday</v>
      </c>
      <c r="O1762" t="str">
        <f t="shared" si="113"/>
        <v>00:37:00</v>
      </c>
      <c r="P1762">
        <f t="shared" si="114"/>
        <v>0</v>
      </c>
      <c r="Q1762" t="str">
        <f>VLOOKUP(B1762,'Analysis 1.3'!$AA$1:$AF$1454,5,FALSE)</f>
        <v>Repeat</v>
      </c>
      <c r="R1762" t="str">
        <f>VLOOKUP(B1762,'Analysis 1.3'!$AA$1:$AF$1454,6,FALSE)</f>
        <v>Passive</v>
      </c>
      <c r="S1762">
        <f>VLOOKUP(B1762,'Analysis 1.3'!$AA$1:$AF$1454,4,FALSE)</f>
        <v>144.93888888888614</v>
      </c>
    </row>
    <row r="1763" spans="1:19" x14ac:dyDescent="0.3">
      <c r="A1763">
        <v>1078820</v>
      </c>
      <c r="B1763">
        <v>1431</v>
      </c>
      <c r="C1763" s="1" t="s">
        <v>99</v>
      </c>
      <c r="D1763" s="3">
        <v>45147.043055555558</v>
      </c>
      <c r="E1763" t="s">
        <v>97</v>
      </c>
      <c r="F1763" t="s">
        <v>42</v>
      </c>
      <c r="G1763">
        <v>5495</v>
      </c>
      <c r="H1763" t="str">
        <f>VLOOKUP(B1763,'Customers (2)'!$A$1:$F$2501,2,0)</f>
        <v>USA</v>
      </c>
      <c r="I1763" t="str">
        <f>VLOOKUP(B1763,'Customers (2)'!$A$1:$F$2501,3,0)</f>
        <v>M</v>
      </c>
      <c r="J1763">
        <f>VLOOKUP(B1763,'Customers (2)'!$A$1:$F$2501,4,0)</f>
        <v>63</v>
      </c>
      <c r="K1763" t="str">
        <f>VLOOKUP(B1763,'Customers (2)'!$A$1:$F$2501,5,0)</f>
        <v>C</v>
      </c>
      <c r="L1763" t="str">
        <f>VLOOKUP(B1763,'Customers (2)'!$A$1:$F$2501,6,0)</f>
        <v>Senior</v>
      </c>
      <c r="M1763" t="str">
        <f t="shared" si="111"/>
        <v>August</v>
      </c>
      <c r="N1763" t="str">
        <f t="shared" si="112"/>
        <v>Wednesday</v>
      </c>
      <c r="O1763" t="str">
        <f t="shared" si="113"/>
        <v>01:02:00</v>
      </c>
      <c r="P1763">
        <f t="shared" si="114"/>
        <v>1</v>
      </c>
      <c r="Q1763" t="str">
        <f>VLOOKUP(B1763,'Analysis 1.3'!$AA$1:$AF$1454,5,FALSE)</f>
        <v>Repeat</v>
      </c>
      <c r="R1763" t="str">
        <f>VLOOKUP(B1763,'Analysis 1.3'!$AA$1:$AF$1454,6,FALSE)</f>
        <v>Passive</v>
      </c>
      <c r="S1763">
        <f>VLOOKUP(B1763,'Analysis 1.3'!$AA$1:$AF$1454,4,FALSE)</f>
        <v>144.93888888888614</v>
      </c>
    </row>
    <row r="1764" spans="1:19" x14ac:dyDescent="0.3">
      <c r="A1764">
        <v>799277</v>
      </c>
      <c r="B1764">
        <v>1432</v>
      </c>
      <c r="C1764" s="1" t="s">
        <v>99</v>
      </c>
      <c r="D1764" s="3">
        <v>45258.979861111111</v>
      </c>
      <c r="E1764" t="s">
        <v>97</v>
      </c>
      <c r="F1764" t="s">
        <v>62</v>
      </c>
      <c r="G1764">
        <v>9518</v>
      </c>
      <c r="H1764" t="str">
        <f>VLOOKUP(B1764,'Customers (2)'!$A$1:$F$2501,2,0)</f>
        <v>USA</v>
      </c>
      <c r="I1764" t="str">
        <f>VLOOKUP(B1764,'Customers (2)'!$A$1:$F$2501,3,0)</f>
        <v>F</v>
      </c>
      <c r="J1764">
        <f>VLOOKUP(B1764,'Customers (2)'!$A$1:$F$2501,4,0)</f>
        <v>30</v>
      </c>
      <c r="K1764" t="str">
        <f>VLOOKUP(B1764,'Customers (2)'!$A$1:$F$2501,5,0)</f>
        <v>C</v>
      </c>
      <c r="L1764" t="str">
        <f>VLOOKUP(B1764,'Customers (2)'!$A$1:$F$2501,6,0)</f>
        <v>Young</v>
      </c>
      <c r="M1764" t="str">
        <f t="shared" si="111"/>
        <v>November</v>
      </c>
      <c r="N1764" t="str">
        <f t="shared" si="112"/>
        <v>Tuesday</v>
      </c>
      <c r="O1764" t="str">
        <f t="shared" si="113"/>
        <v>23:31:00</v>
      </c>
      <c r="P1764">
        <f t="shared" si="114"/>
        <v>23</v>
      </c>
      <c r="Q1764" t="str">
        <f>VLOOKUP(B1764,'Analysis 1.3'!$AA$1:$AF$1454,5,FALSE)</f>
        <v>Repeat</v>
      </c>
      <c r="R1764" t="str">
        <f>VLOOKUP(B1764,'Analysis 1.3'!$AA$1:$AF$1454,6,FALSE)</f>
        <v>Recent</v>
      </c>
      <c r="S1764">
        <f>VLOOKUP(B1764,'Analysis 1.3'!$AA$1:$AF$1454,4,FALSE)</f>
        <v>33.002083333332848</v>
      </c>
    </row>
    <row r="1765" spans="1:19" x14ac:dyDescent="0.3">
      <c r="A1765">
        <v>1565544</v>
      </c>
      <c r="B1765">
        <v>1432</v>
      </c>
      <c r="C1765" s="1" t="s">
        <v>99</v>
      </c>
      <c r="D1765" s="3">
        <v>44936.036805555559</v>
      </c>
      <c r="E1765" t="s">
        <v>191</v>
      </c>
      <c r="F1765" t="s">
        <v>92</v>
      </c>
      <c r="G1765">
        <v>1232</v>
      </c>
      <c r="H1765" t="str">
        <f>VLOOKUP(B1765,'Customers (2)'!$A$1:$F$2501,2,0)</f>
        <v>USA</v>
      </c>
      <c r="I1765" t="str">
        <f>VLOOKUP(B1765,'Customers (2)'!$A$1:$F$2501,3,0)</f>
        <v>F</v>
      </c>
      <c r="J1765">
        <f>VLOOKUP(B1765,'Customers (2)'!$A$1:$F$2501,4,0)</f>
        <v>30</v>
      </c>
      <c r="K1765" t="str">
        <f>VLOOKUP(B1765,'Customers (2)'!$A$1:$F$2501,5,0)</f>
        <v>C</v>
      </c>
      <c r="L1765" t="str">
        <f>VLOOKUP(B1765,'Customers (2)'!$A$1:$F$2501,6,0)</f>
        <v>Young</v>
      </c>
      <c r="M1765" t="str">
        <f t="shared" si="111"/>
        <v>January</v>
      </c>
      <c r="N1765" t="str">
        <f t="shared" si="112"/>
        <v>Tuesday</v>
      </c>
      <c r="O1765" t="str">
        <f t="shared" si="113"/>
        <v>00:53:00</v>
      </c>
      <c r="P1765">
        <f t="shared" si="114"/>
        <v>0</v>
      </c>
      <c r="Q1765" t="str">
        <f>VLOOKUP(B1765,'Analysis 1.3'!$AA$1:$AF$1454,5,FALSE)</f>
        <v>Repeat</v>
      </c>
      <c r="R1765" t="str">
        <f>VLOOKUP(B1765,'Analysis 1.3'!$AA$1:$AF$1454,6,FALSE)</f>
        <v>Recent</v>
      </c>
      <c r="S1765">
        <f>VLOOKUP(B1765,'Analysis 1.3'!$AA$1:$AF$1454,4,FALSE)</f>
        <v>33.002083333332848</v>
      </c>
    </row>
    <row r="1766" spans="1:19" x14ac:dyDescent="0.3">
      <c r="A1766">
        <v>1332449</v>
      </c>
      <c r="B1766">
        <v>1433</v>
      </c>
      <c r="C1766" s="1" t="s">
        <v>101</v>
      </c>
      <c r="D1766" s="3">
        <v>45269.026388888888</v>
      </c>
      <c r="E1766" t="s">
        <v>97</v>
      </c>
      <c r="F1766" t="s">
        <v>27</v>
      </c>
      <c r="G1766">
        <v>4463</v>
      </c>
      <c r="H1766" t="str">
        <f>VLOOKUP(B1766,'Customers (2)'!$A$1:$F$2501,2,0)</f>
        <v>Australia</v>
      </c>
      <c r="I1766" t="str">
        <f>VLOOKUP(B1766,'Customers (2)'!$A$1:$F$2501,3,0)</f>
        <v>F</v>
      </c>
      <c r="J1766">
        <f>VLOOKUP(B1766,'Customers (2)'!$A$1:$F$2501,4,0)</f>
        <v>28</v>
      </c>
      <c r="K1766" t="str">
        <f>VLOOKUP(B1766,'Customers (2)'!$A$1:$F$2501,5,0)</f>
        <v>C</v>
      </c>
      <c r="L1766" t="str">
        <f>VLOOKUP(B1766,'Customers (2)'!$A$1:$F$2501,6,0)</f>
        <v>Young</v>
      </c>
      <c r="M1766" t="str">
        <f t="shared" si="111"/>
        <v>December</v>
      </c>
      <c r="N1766" t="str">
        <f t="shared" si="112"/>
        <v>Saturday</v>
      </c>
      <c r="O1766" t="str">
        <f t="shared" si="113"/>
        <v>00:38:00</v>
      </c>
      <c r="P1766">
        <f t="shared" si="114"/>
        <v>0</v>
      </c>
      <c r="Q1766" t="str">
        <f>VLOOKUP(B1766,'Analysis 1.3'!$AA$1:$AF$1454,5,FALSE)</f>
        <v>Repeat</v>
      </c>
      <c r="R1766" t="str">
        <f>VLOOKUP(B1766,'Analysis 1.3'!$AA$1:$AF$1454,6,FALSE)</f>
        <v>Recent</v>
      </c>
      <c r="S1766">
        <f>VLOOKUP(B1766,'Analysis 1.3'!$AA$1:$AF$1454,4,FALSE)</f>
        <v>22.955555555556202</v>
      </c>
    </row>
    <row r="1767" spans="1:19" x14ac:dyDescent="0.3">
      <c r="A1767">
        <v>1366848</v>
      </c>
      <c r="B1767">
        <v>1433</v>
      </c>
      <c r="C1767" s="1" t="s">
        <v>101</v>
      </c>
      <c r="D1767" s="3">
        <v>45090.040277777778</v>
      </c>
      <c r="E1767" t="s">
        <v>191</v>
      </c>
      <c r="F1767" t="s">
        <v>91</v>
      </c>
      <c r="G1767">
        <v>2562</v>
      </c>
      <c r="H1767" t="str">
        <f>VLOOKUP(B1767,'Customers (2)'!$A$1:$F$2501,2,0)</f>
        <v>Australia</v>
      </c>
      <c r="I1767" t="str">
        <f>VLOOKUP(B1767,'Customers (2)'!$A$1:$F$2501,3,0)</f>
        <v>F</v>
      </c>
      <c r="J1767">
        <f>VLOOKUP(B1767,'Customers (2)'!$A$1:$F$2501,4,0)</f>
        <v>28</v>
      </c>
      <c r="K1767" t="str">
        <f>VLOOKUP(B1767,'Customers (2)'!$A$1:$F$2501,5,0)</f>
        <v>C</v>
      </c>
      <c r="L1767" t="str">
        <f>VLOOKUP(B1767,'Customers (2)'!$A$1:$F$2501,6,0)</f>
        <v>Young</v>
      </c>
      <c r="M1767" t="str">
        <f t="shared" si="111"/>
        <v>June</v>
      </c>
      <c r="N1767" t="str">
        <f t="shared" si="112"/>
        <v>Tuesday</v>
      </c>
      <c r="O1767" t="str">
        <f t="shared" si="113"/>
        <v>00:58:00</v>
      </c>
      <c r="P1767">
        <f t="shared" si="114"/>
        <v>0</v>
      </c>
      <c r="Q1767" t="str">
        <f>VLOOKUP(B1767,'Analysis 1.3'!$AA$1:$AF$1454,5,FALSE)</f>
        <v>Repeat</v>
      </c>
      <c r="R1767" t="str">
        <f>VLOOKUP(B1767,'Analysis 1.3'!$AA$1:$AF$1454,6,FALSE)</f>
        <v>Recent</v>
      </c>
      <c r="S1767">
        <f>VLOOKUP(B1767,'Analysis 1.3'!$AA$1:$AF$1454,4,FALSE)</f>
        <v>22.955555555556202</v>
      </c>
    </row>
    <row r="1768" spans="1:19" x14ac:dyDescent="0.3">
      <c r="A1768">
        <v>995268</v>
      </c>
      <c r="B1768">
        <v>1434</v>
      </c>
      <c r="C1768" s="1" t="s">
        <v>99</v>
      </c>
      <c r="D1768" s="3">
        <v>45080.020138888889</v>
      </c>
      <c r="E1768" t="s">
        <v>98</v>
      </c>
      <c r="F1768" t="s">
        <v>46</v>
      </c>
      <c r="G1768">
        <v>3688</v>
      </c>
      <c r="H1768" t="str">
        <f>VLOOKUP(B1768,'Customers (2)'!$A$1:$F$2501,2,0)</f>
        <v>USA</v>
      </c>
      <c r="I1768" t="str">
        <f>VLOOKUP(B1768,'Customers (2)'!$A$1:$F$2501,3,0)</f>
        <v>F</v>
      </c>
      <c r="J1768">
        <f>VLOOKUP(B1768,'Customers (2)'!$A$1:$F$2501,4,0)</f>
        <v>65</v>
      </c>
      <c r="K1768" t="str">
        <f>VLOOKUP(B1768,'Customers (2)'!$A$1:$F$2501,5,0)</f>
        <v>C</v>
      </c>
      <c r="L1768" t="str">
        <f>VLOOKUP(B1768,'Customers (2)'!$A$1:$F$2501,6,0)</f>
        <v>Senior</v>
      </c>
      <c r="M1768" t="str">
        <f t="shared" si="111"/>
        <v>June</v>
      </c>
      <c r="N1768" t="str">
        <f t="shared" si="112"/>
        <v>Saturday</v>
      </c>
      <c r="O1768" t="str">
        <f t="shared" si="113"/>
        <v>00:29:00</v>
      </c>
      <c r="P1768">
        <f t="shared" si="114"/>
        <v>0</v>
      </c>
      <c r="Q1768" t="str">
        <f>VLOOKUP(B1768,'Analysis 1.3'!$AA$1:$AF$1454,5,FALSE)</f>
        <v>Repeat</v>
      </c>
      <c r="R1768" t="str">
        <f>VLOOKUP(B1768,'Analysis 1.3'!$AA$1:$AF$1454,6,FALSE)</f>
        <v>Lost</v>
      </c>
      <c r="S1768">
        <f>VLOOKUP(B1768,'Analysis 1.3'!$AA$1:$AF$1454,4,FALSE)</f>
        <v>188.92916666666861</v>
      </c>
    </row>
    <row r="1769" spans="1:19" x14ac:dyDescent="0.3">
      <c r="A1769">
        <v>1673913</v>
      </c>
      <c r="B1769">
        <v>1434</v>
      </c>
      <c r="C1769" s="1" t="s">
        <v>99</v>
      </c>
      <c r="D1769" s="3">
        <v>45103.052777777775</v>
      </c>
      <c r="E1769" t="s">
        <v>96</v>
      </c>
      <c r="F1769" t="s">
        <v>43</v>
      </c>
      <c r="G1769">
        <v>4928</v>
      </c>
      <c r="H1769" t="str">
        <f>VLOOKUP(B1769,'Customers (2)'!$A$1:$F$2501,2,0)</f>
        <v>USA</v>
      </c>
      <c r="I1769" t="str">
        <f>VLOOKUP(B1769,'Customers (2)'!$A$1:$F$2501,3,0)</f>
        <v>F</v>
      </c>
      <c r="J1769">
        <f>VLOOKUP(B1769,'Customers (2)'!$A$1:$F$2501,4,0)</f>
        <v>65</v>
      </c>
      <c r="K1769" t="str">
        <f>VLOOKUP(B1769,'Customers (2)'!$A$1:$F$2501,5,0)</f>
        <v>C</v>
      </c>
      <c r="L1769" t="str">
        <f>VLOOKUP(B1769,'Customers (2)'!$A$1:$F$2501,6,0)</f>
        <v>Senior</v>
      </c>
      <c r="M1769" t="str">
        <f t="shared" si="111"/>
        <v>June</v>
      </c>
      <c r="N1769" t="str">
        <f t="shared" si="112"/>
        <v>Monday</v>
      </c>
      <c r="O1769" t="str">
        <f t="shared" si="113"/>
        <v>01:16:00</v>
      </c>
      <c r="P1769">
        <f t="shared" si="114"/>
        <v>1</v>
      </c>
      <c r="Q1769" t="str">
        <f>VLOOKUP(B1769,'Analysis 1.3'!$AA$1:$AF$1454,5,FALSE)</f>
        <v>Repeat</v>
      </c>
      <c r="R1769" t="str">
        <f>VLOOKUP(B1769,'Analysis 1.3'!$AA$1:$AF$1454,6,FALSE)</f>
        <v>Lost</v>
      </c>
      <c r="S1769">
        <f>VLOOKUP(B1769,'Analysis 1.3'!$AA$1:$AF$1454,4,FALSE)</f>
        <v>188.92916666666861</v>
      </c>
    </row>
    <row r="1770" spans="1:19" x14ac:dyDescent="0.3">
      <c r="A1770">
        <v>1003235</v>
      </c>
      <c r="B1770">
        <v>1435</v>
      </c>
      <c r="C1770" s="1" t="s">
        <v>100</v>
      </c>
      <c r="D1770" s="3">
        <v>45021.098611111112</v>
      </c>
      <c r="E1770" t="s">
        <v>191</v>
      </c>
      <c r="F1770" t="s">
        <v>7</v>
      </c>
      <c r="G1770">
        <v>9029</v>
      </c>
      <c r="H1770" t="str">
        <f>VLOOKUP(B1770,'Customers (2)'!$A$1:$F$2501,2,0)</f>
        <v>France</v>
      </c>
      <c r="I1770" t="str">
        <f>VLOOKUP(B1770,'Customers (2)'!$A$1:$F$2501,3,0)</f>
        <v>F</v>
      </c>
      <c r="J1770">
        <f>VLOOKUP(B1770,'Customers (2)'!$A$1:$F$2501,4,0)</f>
        <v>45</v>
      </c>
      <c r="K1770" t="str">
        <f>VLOOKUP(B1770,'Customers (2)'!$A$1:$F$2501,5,0)</f>
        <v>C</v>
      </c>
      <c r="L1770" t="str">
        <f>VLOOKUP(B1770,'Customers (2)'!$A$1:$F$2501,6,0)</f>
        <v>Middle</v>
      </c>
      <c r="M1770" t="str">
        <f t="shared" si="111"/>
        <v>April</v>
      </c>
      <c r="N1770" t="str">
        <f t="shared" si="112"/>
        <v>Wednesday</v>
      </c>
      <c r="O1770" t="str">
        <f t="shared" si="113"/>
        <v>02:22:00</v>
      </c>
      <c r="P1770">
        <f t="shared" si="114"/>
        <v>2</v>
      </c>
      <c r="Q1770" t="str">
        <f>VLOOKUP(B1770,'Analysis 1.3'!$AA$1:$AF$1454,5,FALSE)</f>
        <v>One time</v>
      </c>
      <c r="R1770" t="str">
        <f>VLOOKUP(B1770,'Analysis 1.3'!$AA$1:$AF$1454,6,FALSE)</f>
        <v>Lost</v>
      </c>
      <c r="S1770">
        <f>VLOOKUP(B1770,'Analysis 1.3'!$AA$1:$AF$1454,4,FALSE)</f>
        <v>270.88333333333139</v>
      </c>
    </row>
    <row r="1771" spans="1:19" x14ac:dyDescent="0.3">
      <c r="A1771">
        <v>141024</v>
      </c>
      <c r="B1771">
        <v>1436</v>
      </c>
      <c r="C1771" s="1" t="s">
        <v>105</v>
      </c>
      <c r="D1771" s="2">
        <v>44993.083333333336</v>
      </c>
      <c r="E1771" t="s">
        <v>96</v>
      </c>
      <c r="F1771" t="s">
        <v>66</v>
      </c>
      <c r="G1771">
        <v>9491</v>
      </c>
      <c r="H1771" t="str">
        <f>VLOOKUP(B1771,'Customers (2)'!$A$1:$F$2501,2,0)</f>
        <v>Spain</v>
      </c>
      <c r="I1771" t="str">
        <f>VLOOKUP(B1771,'Customers (2)'!$A$1:$F$2501,3,0)</f>
        <v>M</v>
      </c>
      <c r="J1771">
        <f>VLOOKUP(B1771,'Customers (2)'!$A$1:$F$2501,4,0)</f>
        <v>40</v>
      </c>
      <c r="K1771" t="str">
        <f>VLOOKUP(B1771,'Customers (2)'!$A$1:$F$2501,5,0)</f>
        <v>C</v>
      </c>
      <c r="L1771" t="str">
        <f>VLOOKUP(B1771,'Customers (2)'!$A$1:$F$2501,6,0)</f>
        <v>Middle</v>
      </c>
      <c r="M1771" t="str">
        <f t="shared" si="111"/>
        <v>March</v>
      </c>
      <c r="N1771" t="str">
        <f t="shared" si="112"/>
        <v>Wednesday</v>
      </c>
      <c r="O1771" t="str">
        <f t="shared" si="113"/>
        <v>02:00:00</v>
      </c>
      <c r="P1771">
        <f t="shared" si="114"/>
        <v>2</v>
      </c>
      <c r="Q1771" t="str">
        <f>VLOOKUP(B1771,'Analysis 1.3'!$AA$1:$AF$1454,5,FALSE)</f>
        <v>One time</v>
      </c>
      <c r="R1771" t="str">
        <f>VLOOKUP(B1771,'Analysis 1.3'!$AA$1:$AF$1454,6,FALSE)</f>
        <v>Lost</v>
      </c>
      <c r="S1771">
        <f>VLOOKUP(B1771,'Analysis 1.3'!$AA$1:$AF$1454,4,FALSE)</f>
        <v>298.89861111110804</v>
      </c>
    </row>
    <row r="1772" spans="1:19" x14ac:dyDescent="0.3">
      <c r="A1772">
        <v>509663</v>
      </c>
      <c r="B1772">
        <v>1437</v>
      </c>
      <c r="C1772" s="1" t="s">
        <v>99</v>
      </c>
      <c r="D1772" s="2">
        <v>45102.002083333333</v>
      </c>
      <c r="E1772" t="s">
        <v>97</v>
      </c>
      <c r="F1772" t="s">
        <v>81</v>
      </c>
      <c r="G1772">
        <v>6211</v>
      </c>
      <c r="H1772" t="str">
        <f>VLOOKUP(B1772,'Customers (2)'!$A$1:$F$2501,2,0)</f>
        <v>USA</v>
      </c>
      <c r="I1772" t="str">
        <f>VLOOKUP(B1772,'Customers (2)'!$A$1:$F$2501,3,0)</f>
        <v>M</v>
      </c>
      <c r="J1772">
        <f>VLOOKUP(B1772,'Customers (2)'!$A$1:$F$2501,4,0)</f>
        <v>80</v>
      </c>
      <c r="K1772" t="str">
        <f>VLOOKUP(B1772,'Customers (2)'!$A$1:$F$2501,5,0)</f>
        <v>C</v>
      </c>
      <c r="L1772" t="str">
        <f>VLOOKUP(B1772,'Customers (2)'!$A$1:$F$2501,6,0)</f>
        <v>Senior</v>
      </c>
      <c r="M1772" t="str">
        <f t="shared" si="111"/>
        <v>June</v>
      </c>
      <c r="N1772" t="str">
        <f t="shared" si="112"/>
        <v>Sunday</v>
      </c>
      <c r="O1772" t="str">
        <f t="shared" si="113"/>
        <v>00:03:00</v>
      </c>
      <c r="P1772">
        <f t="shared" si="114"/>
        <v>0</v>
      </c>
      <c r="Q1772" t="str">
        <f>VLOOKUP(B1772,'Analysis 1.3'!$AA$1:$AF$1454,5,FALSE)</f>
        <v>One time</v>
      </c>
      <c r="R1772" t="str">
        <f>VLOOKUP(B1772,'Analysis 1.3'!$AA$1:$AF$1454,6,FALSE)</f>
        <v>Lost</v>
      </c>
      <c r="S1772">
        <f>VLOOKUP(B1772,'Analysis 1.3'!$AA$1:$AF$1454,4,FALSE)</f>
        <v>189.97986111111095</v>
      </c>
    </row>
    <row r="1773" spans="1:19" x14ac:dyDescent="0.3">
      <c r="A1773">
        <v>341171</v>
      </c>
      <c r="B1773">
        <v>1438</v>
      </c>
      <c r="C1773" s="1" t="s">
        <v>106</v>
      </c>
      <c r="D1773" s="2">
        <v>45231.077777777777</v>
      </c>
      <c r="E1773" t="s">
        <v>97</v>
      </c>
      <c r="F1773" t="s">
        <v>15</v>
      </c>
      <c r="G1773">
        <v>1596</v>
      </c>
      <c r="H1773" t="str">
        <f>VLOOKUP(B1773,'Customers (2)'!$A$1:$F$2501,2,0)</f>
        <v>Singapore</v>
      </c>
      <c r="I1773" t="str">
        <f>VLOOKUP(B1773,'Customers (2)'!$A$1:$F$2501,3,0)</f>
        <v>M</v>
      </c>
      <c r="J1773">
        <f>VLOOKUP(B1773,'Customers (2)'!$A$1:$F$2501,4,0)</f>
        <v>35</v>
      </c>
      <c r="K1773" t="str">
        <f>VLOOKUP(B1773,'Customers (2)'!$A$1:$F$2501,5,0)</f>
        <v>C</v>
      </c>
      <c r="L1773" t="str">
        <f>VLOOKUP(B1773,'Customers (2)'!$A$1:$F$2501,6,0)</f>
        <v>Middle</v>
      </c>
      <c r="M1773" t="str">
        <f t="shared" si="111"/>
        <v>November</v>
      </c>
      <c r="N1773" t="str">
        <f t="shared" si="112"/>
        <v>Wednesday</v>
      </c>
      <c r="O1773" t="str">
        <f t="shared" si="113"/>
        <v>01:52:00</v>
      </c>
      <c r="P1773">
        <f t="shared" si="114"/>
        <v>1</v>
      </c>
      <c r="Q1773" t="str">
        <f>VLOOKUP(B1773,'Analysis 1.3'!$AA$1:$AF$1454,5,FALSE)</f>
        <v>Repeat</v>
      </c>
      <c r="R1773" t="str">
        <f>VLOOKUP(B1773,'Analysis 1.3'!$AA$1:$AF$1454,6,FALSE)</f>
        <v>Recent</v>
      </c>
      <c r="S1773">
        <f>VLOOKUP(B1773,'Analysis 1.3'!$AA$1:$AF$1454,4,FALSE)</f>
        <v>60.904166666667152</v>
      </c>
    </row>
    <row r="1774" spans="1:19" x14ac:dyDescent="0.3">
      <c r="A1774">
        <v>1110547</v>
      </c>
      <c r="B1774">
        <v>1438</v>
      </c>
      <c r="C1774" s="1" t="s">
        <v>106</v>
      </c>
      <c r="D1774" s="3">
        <v>44971.954861111109</v>
      </c>
      <c r="E1774" t="s">
        <v>191</v>
      </c>
      <c r="F1774" t="s">
        <v>27</v>
      </c>
      <c r="G1774">
        <v>8840</v>
      </c>
      <c r="H1774" t="str">
        <f>VLOOKUP(B1774,'Customers (2)'!$A$1:$F$2501,2,0)</f>
        <v>Singapore</v>
      </c>
      <c r="I1774" t="str">
        <f>VLOOKUP(B1774,'Customers (2)'!$A$1:$F$2501,3,0)</f>
        <v>M</v>
      </c>
      <c r="J1774">
        <f>VLOOKUP(B1774,'Customers (2)'!$A$1:$F$2501,4,0)</f>
        <v>35</v>
      </c>
      <c r="K1774" t="str">
        <f>VLOOKUP(B1774,'Customers (2)'!$A$1:$F$2501,5,0)</f>
        <v>C</v>
      </c>
      <c r="L1774" t="str">
        <f>VLOOKUP(B1774,'Customers (2)'!$A$1:$F$2501,6,0)</f>
        <v>Middle</v>
      </c>
      <c r="M1774" t="str">
        <f t="shared" si="111"/>
        <v>February</v>
      </c>
      <c r="N1774" t="str">
        <f t="shared" si="112"/>
        <v>Tuesday</v>
      </c>
      <c r="O1774" t="str">
        <f t="shared" si="113"/>
        <v>22:55:00</v>
      </c>
      <c r="P1774">
        <f t="shared" si="114"/>
        <v>22</v>
      </c>
      <c r="Q1774" t="str">
        <f>VLOOKUP(B1774,'Analysis 1.3'!$AA$1:$AF$1454,5,FALSE)</f>
        <v>Repeat</v>
      </c>
      <c r="R1774" t="str">
        <f>VLOOKUP(B1774,'Analysis 1.3'!$AA$1:$AF$1454,6,FALSE)</f>
        <v>Recent</v>
      </c>
      <c r="S1774">
        <f>VLOOKUP(B1774,'Analysis 1.3'!$AA$1:$AF$1454,4,FALSE)</f>
        <v>60.904166666667152</v>
      </c>
    </row>
    <row r="1775" spans="1:19" x14ac:dyDescent="0.3">
      <c r="A1775">
        <v>1182826</v>
      </c>
      <c r="B1775">
        <v>1439</v>
      </c>
      <c r="C1775" s="1" t="s">
        <v>105</v>
      </c>
      <c r="D1775" s="3">
        <v>45239.998611111114</v>
      </c>
      <c r="E1775" t="s">
        <v>98</v>
      </c>
      <c r="F1775" t="s">
        <v>43</v>
      </c>
      <c r="G1775">
        <v>3629</v>
      </c>
      <c r="H1775" t="str">
        <f>VLOOKUP(B1775,'Customers (2)'!$A$1:$F$2501,2,0)</f>
        <v>Spain</v>
      </c>
      <c r="I1775" t="str">
        <f>VLOOKUP(B1775,'Customers (2)'!$A$1:$F$2501,3,0)</f>
        <v>M</v>
      </c>
      <c r="J1775">
        <f>VLOOKUP(B1775,'Customers (2)'!$A$1:$F$2501,4,0)</f>
        <v>40</v>
      </c>
      <c r="K1775" t="str">
        <f>VLOOKUP(B1775,'Customers (2)'!$A$1:$F$2501,5,0)</f>
        <v>C</v>
      </c>
      <c r="L1775" t="str">
        <f>VLOOKUP(B1775,'Customers (2)'!$A$1:$F$2501,6,0)</f>
        <v>Middle</v>
      </c>
      <c r="M1775" t="str">
        <f t="shared" si="111"/>
        <v>November</v>
      </c>
      <c r="N1775" t="str">
        <f t="shared" si="112"/>
        <v>Thursday</v>
      </c>
      <c r="O1775" t="str">
        <f t="shared" si="113"/>
        <v>23:58:00</v>
      </c>
      <c r="P1775">
        <f t="shared" si="114"/>
        <v>23</v>
      </c>
      <c r="Q1775" t="str">
        <f>VLOOKUP(B1775,'Analysis 1.3'!$AA$1:$AF$1454,5,FALSE)</f>
        <v>One time</v>
      </c>
      <c r="R1775" t="str">
        <f>VLOOKUP(B1775,'Analysis 1.3'!$AA$1:$AF$1454,6,FALSE)</f>
        <v>Recent</v>
      </c>
      <c r="S1775">
        <f>VLOOKUP(B1775,'Analysis 1.3'!$AA$1:$AF$1454,4,FALSE)</f>
        <v>51.983333333329938</v>
      </c>
    </row>
    <row r="1776" spans="1:19" x14ac:dyDescent="0.3">
      <c r="A1776">
        <v>1672350</v>
      </c>
      <c r="B1776">
        <v>1440</v>
      </c>
      <c r="C1776" s="1" t="s">
        <v>105</v>
      </c>
      <c r="D1776" s="3">
        <v>45006.036805555559</v>
      </c>
      <c r="E1776" t="s">
        <v>98</v>
      </c>
      <c r="F1776" t="s">
        <v>64</v>
      </c>
      <c r="G1776">
        <v>4066</v>
      </c>
      <c r="H1776" t="str">
        <f>VLOOKUP(B1776,'Customers (2)'!$A$1:$F$2501,2,0)</f>
        <v>Spain</v>
      </c>
      <c r="I1776" t="str">
        <f>VLOOKUP(B1776,'Customers (2)'!$A$1:$F$2501,3,0)</f>
        <v>F</v>
      </c>
      <c r="J1776">
        <f>VLOOKUP(B1776,'Customers (2)'!$A$1:$F$2501,4,0)</f>
        <v>60</v>
      </c>
      <c r="K1776" t="str">
        <f>VLOOKUP(B1776,'Customers (2)'!$A$1:$F$2501,5,0)</f>
        <v>C</v>
      </c>
      <c r="L1776" t="str">
        <f>VLOOKUP(B1776,'Customers (2)'!$A$1:$F$2501,6,0)</f>
        <v>Senior</v>
      </c>
      <c r="M1776" t="str">
        <f t="shared" si="111"/>
        <v>March</v>
      </c>
      <c r="N1776" t="str">
        <f t="shared" si="112"/>
        <v>Tuesday</v>
      </c>
      <c r="O1776" t="str">
        <f t="shared" si="113"/>
        <v>00:53:00</v>
      </c>
      <c r="P1776">
        <f t="shared" si="114"/>
        <v>0</v>
      </c>
      <c r="Q1776" t="str">
        <f>VLOOKUP(B1776,'Analysis 1.3'!$AA$1:$AF$1454,5,FALSE)</f>
        <v>One time</v>
      </c>
      <c r="R1776" t="str">
        <f>VLOOKUP(B1776,'Analysis 1.3'!$AA$1:$AF$1454,6,FALSE)</f>
        <v>Lost</v>
      </c>
      <c r="S1776">
        <f>VLOOKUP(B1776,'Analysis 1.3'!$AA$1:$AF$1454,4,FALSE)</f>
        <v>285.94513888888469</v>
      </c>
    </row>
    <row r="1777" spans="1:19" x14ac:dyDescent="0.3">
      <c r="A1777">
        <v>133922</v>
      </c>
      <c r="B1777">
        <v>1441</v>
      </c>
      <c r="C1777" s="1" t="s">
        <v>101</v>
      </c>
      <c r="D1777" s="2">
        <v>45156.006249999999</v>
      </c>
      <c r="E1777" t="s">
        <v>96</v>
      </c>
      <c r="F1777" t="s">
        <v>79</v>
      </c>
      <c r="G1777">
        <v>4932</v>
      </c>
      <c r="H1777" t="str">
        <f>VLOOKUP(B1777,'Customers (2)'!$A$1:$F$2501,2,0)</f>
        <v>Australia</v>
      </c>
      <c r="I1777" t="str">
        <f>VLOOKUP(B1777,'Customers (2)'!$A$1:$F$2501,3,0)</f>
        <v>M</v>
      </c>
      <c r="J1777">
        <f>VLOOKUP(B1777,'Customers (2)'!$A$1:$F$2501,4,0)</f>
        <v>65</v>
      </c>
      <c r="K1777" t="str">
        <f>VLOOKUP(B1777,'Customers (2)'!$A$1:$F$2501,5,0)</f>
        <v>C</v>
      </c>
      <c r="L1777" t="str">
        <f>VLOOKUP(B1777,'Customers (2)'!$A$1:$F$2501,6,0)</f>
        <v>Senior</v>
      </c>
      <c r="M1777" t="str">
        <f t="shared" si="111"/>
        <v>August</v>
      </c>
      <c r="N1777" t="str">
        <f t="shared" si="112"/>
        <v>Friday</v>
      </c>
      <c r="O1777" t="str">
        <f t="shared" si="113"/>
        <v>00:09:00</v>
      </c>
      <c r="P1777">
        <f t="shared" si="114"/>
        <v>0</v>
      </c>
      <c r="Q1777" t="str">
        <f>VLOOKUP(B1777,'Analysis 1.3'!$AA$1:$AF$1454,5,FALSE)</f>
        <v>One time</v>
      </c>
      <c r="R1777" t="str">
        <f>VLOOKUP(B1777,'Analysis 1.3'!$AA$1:$AF$1454,6,FALSE)</f>
        <v>Passive</v>
      </c>
      <c r="S1777">
        <f>VLOOKUP(B1777,'Analysis 1.3'!$AA$1:$AF$1454,4,FALSE)</f>
        <v>135.97569444444525</v>
      </c>
    </row>
    <row r="1778" spans="1:19" x14ac:dyDescent="0.3">
      <c r="A1778">
        <v>276276</v>
      </c>
      <c r="B1778">
        <v>1442</v>
      </c>
      <c r="C1778" s="1" t="s">
        <v>99</v>
      </c>
      <c r="D1778" s="2">
        <v>45174.061805555553</v>
      </c>
      <c r="E1778" t="s">
        <v>98</v>
      </c>
      <c r="F1778" t="s">
        <v>82</v>
      </c>
      <c r="G1778">
        <v>5165</v>
      </c>
      <c r="H1778" t="str">
        <f>VLOOKUP(B1778,'Customers (2)'!$A$1:$F$2501,2,0)</f>
        <v>USA</v>
      </c>
      <c r="I1778" t="str">
        <f>VLOOKUP(B1778,'Customers (2)'!$A$1:$F$2501,3,0)</f>
        <v>M</v>
      </c>
      <c r="J1778">
        <f>VLOOKUP(B1778,'Customers (2)'!$A$1:$F$2501,4,0)</f>
        <v>82</v>
      </c>
      <c r="K1778" t="str">
        <f>VLOOKUP(B1778,'Customers (2)'!$A$1:$F$2501,5,0)</f>
        <v>C</v>
      </c>
      <c r="L1778" t="str">
        <f>VLOOKUP(B1778,'Customers (2)'!$A$1:$F$2501,6,0)</f>
        <v>Senior</v>
      </c>
      <c r="M1778" t="str">
        <f t="shared" si="111"/>
        <v>September</v>
      </c>
      <c r="N1778" t="str">
        <f t="shared" si="112"/>
        <v>Tuesday</v>
      </c>
      <c r="O1778" t="str">
        <f t="shared" si="113"/>
        <v>01:29:00</v>
      </c>
      <c r="P1778">
        <f t="shared" si="114"/>
        <v>1</v>
      </c>
      <c r="Q1778" t="str">
        <f>VLOOKUP(B1778,'Analysis 1.3'!$AA$1:$AF$1454,5,FALSE)</f>
        <v>Repeat</v>
      </c>
      <c r="R1778" t="str">
        <f>VLOOKUP(B1778,'Analysis 1.3'!$AA$1:$AF$1454,6,FALSE)</f>
        <v>Passive</v>
      </c>
      <c r="S1778">
        <f>VLOOKUP(B1778,'Analysis 1.3'!$AA$1:$AF$1454,4,FALSE)</f>
        <v>104.93611111111386</v>
      </c>
    </row>
    <row r="1779" spans="1:19" x14ac:dyDescent="0.3">
      <c r="A1779">
        <v>503957</v>
      </c>
      <c r="B1779">
        <v>1442</v>
      </c>
      <c r="C1779" s="1" t="s">
        <v>99</v>
      </c>
      <c r="D1779" s="2">
        <v>45187.04583333333</v>
      </c>
      <c r="E1779" t="s">
        <v>97</v>
      </c>
      <c r="F1779" t="s">
        <v>35</v>
      </c>
      <c r="G1779">
        <v>2938</v>
      </c>
      <c r="H1779" t="str">
        <f>VLOOKUP(B1779,'Customers (2)'!$A$1:$F$2501,2,0)</f>
        <v>USA</v>
      </c>
      <c r="I1779" t="str">
        <f>VLOOKUP(B1779,'Customers (2)'!$A$1:$F$2501,3,0)</f>
        <v>M</v>
      </c>
      <c r="J1779">
        <f>VLOOKUP(B1779,'Customers (2)'!$A$1:$F$2501,4,0)</f>
        <v>82</v>
      </c>
      <c r="K1779" t="str">
        <f>VLOOKUP(B1779,'Customers (2)'!$A$1:$F$2501,5,0)</f>
        <v>C</v>
      </c>
      <c r="L1779" t="str">
        <f>VLOOKUP(B1779,'Customers (2)'!$A$1:$F$2501,6,0)</f>
        <v>Senior</v>
      </c>
      <c r="M1779" t="str">
        <f t="shared" si="111"/>
        <v>September</v>
      </c>
      <c r="N1779" t="str">
        <f t="shared" si="112"/>
        <v>Monday</v>
      </c>
      <c r="O1779" t="str">
        <f t="shared" si="113"/>
        <v>01:06:00</v>
      </c>
      <c r="P1779">
        <f t="shared" si="114"/>
        <v>1</v>
      </c>
      <c r="Q1779" t="str">
        <f>VLOOKUP(B1779,'Analysis 1.3'!$AA$1:$AF$1454,5,FALSE)</f>
        <v>Repeat</v>
      </c>
      <c r="R1779" t="str">
        <f>VLOOKUP(B1779,'Analysis 1.3'!$AA$1:$AF$1454,6,FALSE)</f>
        <v>Passive</v>
      </c>
      <c r="S1779">
        <f>VLOOKUP(B1779,'Analysis 1.3'!$AA$1:$AF$1454,4,FALSE)</f>
        <v>104.93611111111386</v>
      </c>
    </row>
    <row r="1780" spans="1:19" x14ac:dyDescent="0.3">
      <c r="A1780">
        <v>864174</v>
      </c>
      <c r="B1780">
        <v>1442</v>
      </c>
      <c r="C1780" s="1" t="s">
        <v>99</v>
      </c>
      <c r="D1780" s="3">
        <v>45027.072916666664</v>
      </c>
      <c r="E1780" t="s">
        <v>98</v>
      </c>
      <c r="F1780" t="s">
        <v>80</v>
      </c>
      <c r="G1780">
        <v>1523</v>
      </c>
      <c r="H1780" t="str">
        <f>VLOOKUP(B1780,'Customers (2)'!$A$1:$F$2501,2,0)</f>
        <v>USA</v>
      </c>
      <c r="I1780" t="str">
        <f>VLOOKUP(B1780,'Customers (2)'!$A$1:$F$2501,3,0)</f>
        <v>M</v>
      </c>
      <c r="J1780">
        <f>VLOOKUP(B1780,'Customers (2)'!$A$1:$F$2501,4,0)</f>
        <v>82</v>
      </c>
      <c r="K1780" t="str">
        <f>VLOOKUP(B1780,'Customers (2)'!$A$1:$F$2501,5,0)</f>
        <v>C</v>
      </c>
      <c r="L1780" t="str">
        <f>VLOOKUP(B1780,'Customers (2)'!$A$1:$F$2501,6,0)</f>
        <v>Senior</v>
      </c>
      <c r="M1780" t="str">
        <f t="shared" si="111"/>
        <v>April</v>
      </c>
      <c r="N1780" t="str">
        <f t="shared" si="112"/>
        <v>Tuesday</v>
      </c>
      <c r="O1780" t="str">
        <f t="shared" si="113"/>
        <v>01:45:00</v>
      </c>
      <c r="P1780">
        <f t="shared" si="114"/>
        <v>1</v>
      </c>
      <c r="Q1780" t="str">
        <f>VLOOKUP(B1780,'Analysis 1.3'!$AA$1:$AF$1454,5,FALSE)</f>
        <v>Repeat</v>
      </c>
      <c r="R1780" t="str">
        <f>VLOOKUP(B1780,'Analysis 1.3'!$AA$1:$AF$1454,6,FALSE)</f>
        <v>Passive</v>
      </c>
      <c r="S1780">
        <f>VLOOKUP(B1780,'Analysis 1.3'!$AA$1:$AF$1454,4,FALSE)</f>
        <v>104.93611111111386</v>
      </c>
    </row>
    <row r="1781" spans="1:19" x14ac:dyDescent="0.3">
      <c r="A1781">
        <v>1175716</v>
      </c>
      <c r="B1781">
        <v>1442</v>
      </c>
      <c r="C1781" s="1" t="s">
        <v>99</v>
      </c>
      <c r="D1781" s="3">
        <v>45035.033333333333</v>
      </c>
      <c r="E1781" t="s">
        <v>98</v>
      </c>
      <c r="F1781" t="s">
        <v>39</v>
      </c>
      <c r="G1781">
        <v>9617</v>
      </c>
      <c r="H1781" t="str">
        <f>VLOOKUP(B1781,'Customers (2)'!$A$1:$F$2501,2,0)</f>
        <v>USA</v>
      </c>
      <c r="I1781" t="str">
        <f>VLOOKUP(B1781,'Customers (2)'!$A$1:$F$2501,3,0)</f>
        <v>M</v>
      </c>
      <c r="J1781">
        <f>VLOOKUP(B1781,'Customers (2)'!$A$1:$F$2501,4,0)</f>
        <v>82</v>
      </c>
      <c r="K1781" t="str">
        <f>VLOOKUP(B1781,'Customers (2)'!$A$1:$F$2501,5,0)</f>
        <v>C</v>
      </c>
      <c r="L1781" t="str">
        <f>VLOOKUP(B1781,'Customers (2)'!$A$1:$F$2501,6,0)</f>
        <v>Senior</v>
      </c>
      <c r="M1781" t="str">
        <f t="shared" si="111"/>
        <v>April</v>
      </c>
      <c r="N1781" t="str">
        <f t="shared" si="112"/>
        <v>Wednesday</v>
      </c>
      <c r="O1781" t="str">
        <f t="shared" si="113"/>
        <v>00:48:00</v>
      </c>
      <c r="P1781">
        <f t="shared" si="114"/>
        <v>0</v>
      </c>
      <c r="Q1781" t="str">
        <f>VLOOKUP(B1781,'Analysis 1.3'!$AA$1:$AF$1454,5,FALSE)</f>
        <v>Repeat</v>
      </c>
      <c r="R1781" t="str">
        <f>VLOOKUP(B1781,'Analysis 1.3'!$AA$1:$AF$1454,6,FALSE)</f>
        <v>Passive</v>
      </c>
      <c r="S1781">
        <f>VLOOKUP(B1781,'Analysis 1.3'!$AA$1:$AF$1454,4,FALSE)</f>
        <v>104.93611111111386</v>
      </c>
    </row>
    <row r="1782" spans="1:19" x14ac:dyDescent="0.3">
      <c r="A1782">
        <v>56130</v>
      </c>
      <c r="B1782">
        <v>1446</v>
      </c>
      <c r="C1782" s="1" t="s">
        <v>109</v>
      </c>
      <c r="D1782" s="2">
        <v>45168.978472222225</v>
      </c>
      <c r="E1782" t="s">
        <v>98</v>
      </c>
      <c r="F1782" t="s">
        <v>8</v>
      </c>
      <c r="G1782">
        <v>9631</v>
      </c>
      <c r="H1782" t="str">
        <f>VLOOKUP(B1782,'Customers (2)'!$A$1:$F$2501,2,0)</f>
        <v>Germany</v>
      </c>
      <c r="I1782" t="str">
        <f>VLOOKUP(B1782,'Customers (2)'!$A$1:$F$2501,3,0)</f>
        <v>F</v>
      </c>
      <c r="J1782">
        <f>VLOOKUP(B1782,'Customers (2)'!$A$1:$F$2501,4,0)</f>
        <v>52</v>
      </c>
      <c r="K1782" t="str">
        <f>VLOOKUP(B1782,'Customers (2)'!$A$1:$F$2501,5,0)</f>
        <v>C</v>
      </c>
      <c r="L1782" t="str">
        <f>VLOOKUP(B1782,'Customers (2)'!$A$1:$F$2501,6,0)</f>
        <v>Middle</v>
      </c>
      <c r="M1782" t="str">
        <f t="shared" si="111"/>
        <v>August</v>
      </c>
      <c r="N1782" t="str">
        <f t="shared" si="112"/>
        <v>Wednesday</v>
      </c>
      <c r="O1782" t="str">
        <f t="shared" si="113"/>
        <v>23:29:00</v>
      </c>
      <c r="P1782">
        <f t="shared" si="114"/>
        <v>23</v>
      </c>
      <c r="Q1782" t="str">
        <f>VLOOKUP(B1782,'Analysis 1.3'!$AA$1:$AF$1454,5,FALSE)</f>
        <v>One time</v>
      </c>
      <c r="R1782" t="str">
        <f>VLOOKUP(B1782,'Analysis 1.3'!$AA$1:$AF$1454,6,FALSE)</f>
        <v>Passive</v>
      </c>
      <c r="S1782">
        <f>VLOOKUP(B1782,'Analysis 1.3'!$AA$1:$AF$1454,4,FALSE)</f>
        <v>123.00347222221899</v>
      </c>
    </row>
    <row r="1783" spans="1:19" x14ac:dyDescent="0.3">
      <c r="A1783">
        <v>585596</v>
      </c>
      <c r="B1783">
        <v>1447</v>
      </c>
      <c r="C1783" s="1" t="s">
        <v>106</v>
      </c>
      <c r="D1783" s="2">
        <v>45205.025000000001</v>
      </c>
      <c r="E1783" t="s">
        <v>191</v>
      </c>
      <c r="F1783" t="s">
        <v>27</v>
      </c>
      <c r="G1783">
        <v>8848</v>
      </c>
      <c r="H1783" t="str">
        <f>VLOOKUP(B1783,'Customers (2)'!$A$1:$F$2501,2,0)</f>
        <v>Singapore</v>
      </c>
      <c r="I1783" t="str">
        <f>VLOOKUP(B1783,'Customers (2)'!$A$1:$F$2501,3,0)</f>
        <v>F</v>
      </c>
      <c r="J1783">
        <f>VLOOKUP(B1783,'Customers (2)'!$A$1:$F$2501,4,0)</f>
        <v>20</v>
      </c>
      <c r="K1783" t="str">
        <f>VLOOKUP(B1783,'Customers (2)'!$A$1:$F$2501,5,0)</f>
        <v>C</v>
      </c>
      <c r="L1783" t="str">
        <f>VLOOKUP(B1783,'Customers (2)'!$A$1:$F$2501,6,0)</f>
        <v>Young</v>
      </c>
      <c r="M1783" t="str">
        <f t="shared" si="111"/>
        <v>October</v>
      </c>
      <c r="N1783" t="str">
        <f t="shared" si="112"/>
        <v>Friday</v>
      </c>
      <c r="O1783" t="str">
        <f t="shared" si="113"/>
        <v>00:36:00</v>
      </c>
      <c r="P1783">
        <f t="shared" si="114"/>
        <v>0</v>
      </c>
      <c r="Q1783" t="str">
        <f>VLOOKUP(B1783,'Analysis 1.3'!$AA$1:$AF$1454,5,FALSE)</f>
        <v>Repeat</v>
      </c>
      <c r="R1783" t="str">
        <f>VLOOKUP(B1783,'Analysis 1.3'!$AA$1:$AF$1454,6,FALSE)</f>
        <v>Recent</v>
      </c>
      <c r="S1783">
        <f>VLOOKUP(B1783,'Analysis 1.3'!$AA$1:$AF$1454,4,FALSE)</f>
        <v>12.027777777773736</v>
      </c>
    </row>
    <row r="1784" spans="1:19" x14ac:dyDescent="0.3">
      <c r="A1784">
        <v>1137891</v>
      </c>
      <c r="B1784">
        <v>1447</v>
      </c>
      <c r="C1784" s="1" t="s">
        <v>106</v>
      </c>
      <c r="D1784" s="3">
        <v>45279.95416666667</v>
      </c>
      <c r="E1784" t="s">
        <v>191</v>
      </c>
      <c r="F1784" t="s">
        <v>43</v>
      </c>
      <c r="G1784">
        <v>1289</v>
      </c>
      <c r="H1784" t="str">
        <f>VLOOKUP(B1784,'Customers (2)'!$A$1:$F$2501,2,0)</f>
        <v>Singapore</v>
      </c>
      <c r="I1784" t="str">
        <f>VLOOKUP(B1784,'Customers (2)'!$A$1:$F$2501,3,0)</f>
        <v>F</v>
      </c>
      <c r="J1784">
        <f>VLOOKUP(B1784,'Customers (2)'!$A$1:$F$2501,4,0)</f>
        <v>20</v>
      </c>
      <c r="K1784" t="str">
        <f>VLOOKUP(B1784,'Customers (2)'!$A$1:$F$2501,5,0)</f>
        <v>C</v>
      </c>
      <c r="L1784" t="str">
        <f>VLOOKUP(B1784,'Customers (2)'!$A$1:$F$2501,6,0)</f>
        <v>Young</v>
      </c>
      <c r="M1784" t="str">
        <f t="shared" si="111"/>
        <v>December</v>
      </c>
      <c r="N1784" t="str">
        <f t="shared" si="112"/>
        <v>Tuesday</v>
      </c>
      <c r="O1784" t="str">
        <f t="shared" si="113"/>
        <v>22:54:00</v>
      </c>
      <c r="P1784">
        <f t="shared" si="114"/>
        <v>22</v>
      </c>
      <c r="Q1784" t="str">
        <f>VLOOKUP(B1784,'Analysis 1.3'!$AA$1:$AF$1454,5,FALSE)</f>
        <v>Repeat</v>
      </c>
      <c r="R1784" t="str">
        <f>VLOOKUP(B1784,'Analysis 1.3'!$AA$1:$AF$1454,6,FALSE)</f>
        <v>Recent</v>
      </c>
      <c r="S1784">
        <f>VLOOKUP(B1784,'Analysis 1.3'!$AA$1:$AF$1454,4,FALSE)</f>
        <v>12.027777777773736</v>
      </c>
    </row>
    <row r="1785" spans="1:19" x14ac:dyDescent="0.3">
      <c r="A1785">
        <v>1225156</v>
      </c>
      <c r="B1785">
        <v>1447</v>
      </c>
      <c r="C1785" s="1" t="s">
        <v>106</v>
      </c>
      <c r="D1785" s="3">
        <v>45206.972916666666</v>
      </c>
      <c r="E1785" t="s">
        <v>191</v>
      </c>
      <c r="F1785" t="s">
        <v>57</v>
      </c>
      <c r="G1785">
        <v>520</v>
      </c>
      <c r="H1785" t="str">
        <f>VLOOKUP(B1785,'Customers (2)'!$A$1:$F$2501,2,0)</f>
        <v>Singapore</v>
      </c>
      <c r="I1785" t="str">
        <f>VLOOKUP(B1785,'Customers (2)'!$A$1:$F$2501,3,0)</f>
        <v>F</v>
      </c>
      <c r="J1785">
        <f>VLOOKUP(B1785,'Customers (2)'!$A$1:$F$2501,4,0)</f>
        <v>20</v>
      </c>
      <c r="K1785" t="str">
        <f>VLOOKUP(B1785,'Customers (2)'!$A$1:$F$2501,5,0)</f>
        <v>C</v>
      </c>
      <c r="L1785" t="str">
        <f>VLOOKUP(B1785,'Customers (2)'!$A$1:$F$2501,6,0)</f>
        <v>Young</v>
      </c>
      <c r="M1785" t="str">
        <f t="shared" si="111"/>
        <v>October</v>
      </c>
      <c r="N1785" t="str">
        <f t="shared" si="112"/>
        <v>Saturday</v>
      </c>
      <c r="O1785" t="str">
        <f t="shared" si="113"/>
        <v>23:21:00</v>
      </c>
      <c r="P1785">
        <f t="shared" si="114"/>
        <v>23</v>
      </c>
      <c r="Q1785" t="str">
        <f>VLOOKUP(B1785,'Analysis 1.3'!$AA$1:$AF$1454,5,FALSE)</f>
        <v>Repeat</v>
      </c>
      <c r="R1785" t="str">
        <f>VLOOKUP(B1785,'Analysis 1.3'!$AA$1:$AF$1454,6,FALSE)</f>
        <v>Recent</v>
      </c>
      <c r="S1785">
        <f>VLOOKUP(B1785,'Analysis 1.3'!$AA$1:$AF$1454,4,FALSE)</f>
        <v>12.027777777773736</v>
      </c>
    </row>
    <row r="1786" spans="1:19" x14ac:dyDescent="0.3">
      <c r="A1786">
        <v>1592825</v>
      </c>
      <c r="B1786">
        <v>1447</v>
      </c>
      <c r="C1786" s="1" t="s">
        <v>106</v>
      </c>
      <c r="D1786" s="3">
        <v>45113.057638888888</v>
      </c>
      <c r="E1786" t="s">
        <v>97</v>
      </c>
      <c r="F1786" t="s">
        <v>9</v>
      </c>
      <c r="G1786">
        <v>7216</v>
      </c>
      <c r="H1786" t="str">
        <f>VLOOKUP(B1786,'Customers (2)'!$A$1:$F$2501,2,0)</f>
        <v>Singapore</v>
      </c>
      <c r="I1786" t="str">
        <f>VLOOKUP(B1786,'Customers (2)'!$A$1:$F$2501,3,0)</f>
        <v>F</v>
      </c>
      <c r="J1786">
        <f>VLOOKUP(B1786,'Customers (2)'!$A$1:$F$2501,4,0)</f>
        <v>20</v>
      </c>
      <c r="K1786" t="str">
        <f>VLOOKUP(B1786,'Customers (2)'!$A$1:$F$2501,5,0)</f>
        <v>C</v>
      </c>
      <c r="L1786" t="str">
        <f>VLOOKUP(B1786,'Customers (2)'!$A$1:$F$2501,6,0)</f>
        <v>Young</v>
      </c>
      <c r="M1786" t="str">
        <f t="shared" si="111"/>
        <v>July</v>
      </c>
      <c r="N1786" t="str">
        <f t="shared" si="112"/>
        <v>Thursday</v>
      </c>
      <c r="O1786" t="str">
        <f t="shared" si="113"/>
        <v>01:23:00</v>
      </c>
      <c r="P1786">
        <f t="shared" si="114"/>
        <v>1</v>
      </c>
      <c r="Q1786" t="str">
        <f>VLOOKUP(B1786,'Analysis 1.3'!$AA$1:$AF$1454,5,FALSE)</f>
        <v>Repeat</v>
      </c>
      <c r="R1786" t="str">
        <f>VLOOKUP(B1786,'Analysis 1.3'!$AA$1:$AF$1454,6,FALSE)</f>
        <v>Recent</v>
      </c>
      <c r="S1786">
        <f>VLOOKUP(B1786,'Analysis 1.3'!$AA$1:$AF$1454,4,FALSE)</f>
        <v>12.027777777773736</v>
      </c>
    </row>
    <row r="1787" spans="1:19" x14ac:dyDescent="0.3">
      <c r="A1787">
        <v>434591</v>
      </c>
      <c r="B1787">
        <v>1450</v>
      </c>
      <c r="C1787" s="1" t="s">
        <v>100</v>
      </c>
      <c r="D1787" s="2">
        <v>44984.041666666664</v>
      </c>
      <c r="E1787" t="s">
        <v>96</v>
      </c>
      <c r="F1787" t="s">
        <v>76</v>
      </c>
      <c r="G1787">
        <v>4060</v>
      </c>
      <c r="H1787" t="str">
        <f>VLOOKUP(B1787,'Customers (2)'!$A$1:$F$2501,2,0)</f>
        <v>France</v>
      </c>
      <c r="I1787" t="str">
        <f>VLOOKUP(B1787,'Customers (2)'!$A$1:$F$2501,3,0)</f>
        <v>M</v>
      </c>
      <c r="J1787">
        <f>VLOOKUP(B1787,'Customers (2)'!$A$1:$F$2501,4,0)</f>
        <v>27</v>
      </c>
      <c r="K1787" t="str">
        <f>VLOOKUP(B1787,'Customers (2)'!$A$1:$F$2501,5,0)</f>
        <v>C</v>
      </c>
      <c r="L1787" t="str">
        <f>VLOOKUP(B1787,'Customers (2)'!$A$1:$F$2501,6,0)</f>
        <v>Young</v>
      </c>
      <c r="M1787" t="str">
        <f t="shared" si="111"/>
        <v>February</v>
      </c>
      <c r="N1787" t="str">
        <f t="shared" si="112"/>
        <v>Monday</v>
      </c>
      <c r="O1787" t="str">
        <f t="shared" si="113"/>
        <v>01:00:00</v>
      </c>
      <c r="P1787">
        <f t="shared" si="114"/>
        <v>1</v>
      </c>
      <c r="Q1787" t="str">
        <f>VLOOKUP(B1787,'Analysis 1.3'!$AA$1:$AF$1454,5,FALSE)</f>
        <v>One time</v>
      </c>
      <c r="R1787" t="str">
        <f>VLOOKUP(B1787,'Analysis 1.3'!$AA$1:$AF$1454,6,FALSE)</f>
        <v>Lost</v>
      </c>
      <c r="S1787">
        <f>VLOOKUP(B1787,'Analysis 1.3'!$AA$1:$AF$1454,4,FALSE)</f>
        <v>307.94027777777956</v>
      </c>
    </row>
    <row r="1788" spans="1:19" x14ac:dyDescent="0.3">
      <c r="A1788">
        <v>1647290</v>
      </c>
      <c r="B1788">
        <v>1451</v>
      </c>
      <c r="C1788" s="1" t="s">
        <v>99</v>
      </c>
      <c r="D1788" s="3">
        <v>45236.00277777778</v>
      </c>
      <c r="E1788" t="s">
        <v>96</v>
      </c>
      <c r="F1788" t="s">
        <v>5</v>
      </c>
      <c r="G1788">
        <v>4573</v>
      </c>
      <c r="H1788" t="str">
        <f>VLOOKUP(B1788,'Customers (2)'!$A$1:$F$2501,2,0)</f>
        <v>USA</v>
      </c>
      <c r="I1788" t="str">
        <f>VLOOKUP(B1788,'Customers (2)'!$A$1:$F$2501,3,0)</f>
        <v>F</v>
      </c>
      <c r="J1788">
        <f>VLOOKUP(B1788,'Customers (2)'!$A$1:$F$2501,4,0)</f>
        <v>51</v>
      </c>
      <c r="K1788" t="str">
        <f>VLOOKUP(B1788,'Customers (2)'!$A$1:$F$2501,5,0)</f>
        <v>C</v>
      </c>
      <c r="L1788" t="str">
        <f>VLOOKUP(B1788,'Customers (2)'!$A$1:$F$2501,6,0)</f>
        <v>Middle</v>
      </c>
      <c r="M1788" t="str">
        <f t="shared" si="111"/>
        <v>November</v>
      </c>
      <c r="N1788" t="str">
        <f t="shared" si="112"/>
        <v>Monday</v>
      </c>
      <c r="O1788" t="str">
        <f t="shared" si="113"/>
        <v>00:04:00</v>
      </c>
      <c r="P1788">
        <f t="shared" si="114"/>
        <v>0</v>
      </c>
      <c r="Q1788" t="str">
        <f>VLOOKUP(B1788,'Analysis 1.3'!$AA$1:$AF$1454,5,FALSE)</f>
        <v>One time</v>
      </c>
      <c r="R1788" t="str">
        <f>VLOOKUP(B1788,'Analysis 1.3'!$AA$1:$AF$1454,6,FALSE)</f>
        <v>Recent</v>
      </c>
      <c r="S1788">
        <f>VLOOKUP(B1788,'Analysis 1.3'!$AA$1:$AF$1454,4,FALSE)</f>
        <v>55.979166666664241</v>
      </c>
    </row>
    <row r="1789" spans="1:19" x14ac:dyDescent="0.3">
      <c r="A1789">
        <v>361590</v>
      </c>
      <c r="B1789">
        <v>1452</v>
      </c>
      <c r="C1789" s="1" t="s">
        <v>100</v>
      </c>
      <c r="D1789" s="2">
        <v>45223.97152777778</v>
      </c>
      <c r="E1789" t="s">
        <v>191</v>
      </c>
      <c r="F1789" t="s">
        <v>46</v>
      </c>
      <c r="G1789">
        <v>2425</v>
      </c>
      <c r="H1789" t="str">
        <f>VLOOKUP(B1789,'Customers (2)'!$A$1:$F$2501,2,0)</f>
        <v>France</v>
      </c>
      <c r="I1789" t="str">
        <f>VLOOKUP(B1789,'Customers (2)'!$A$1:$F$2501,3,0)</f>
        <v>F</v>
      </c>
      <c r="J1789">
        <f>VLOOKUP(B1789,'Customers (2)'!$A$1:$F$2501,4,0)</f>
        <v>22</v>
      </c>
      <c r="K1789" t="str">
        <f>VLOOKUP(B1789,'Customers (2)'!$A$1:$F$2501,5,0)</f>
        <v>C</v>
      </c>
      <c r="L1789" t="str">
        <f>VLOOKUP(B1789,'Customers (2)'!$A$1:$F$2501,6,0)</f>
        <v>Young</v>
      </c>
      <c r="M1789" t="str">
        <f t="shared" si="111"/>
        <v>October</v>
      </c>
      <c r="N1789" t="str">
        <f t="shared" si="112"/>
        <v>Tuesday</v>
      </c>
      <c r="O1789" t="str">
        <f t="shared" si="113"/>
        <v>23:19:00</v>
      </c>
      <c r="P1789">
        <f t="shared" si="114"/>
        <v>23</v>
      </c>
      <c r="Q1789" t="str">
        <f>VLOOKUP(B1789,'Analysis 1.3'!$AA$1:$AF$1454,5,FALSE)</f>
        <v>Repeat</v>
      </c>
      <c r="R1789" t="str">
        <f>VLOOKUP(B1789,'Analysis 1.3'!$AA$1:$AF$1454,6,FALSE)</f>
        <v>Recent</v>
      </c>
      <c r="S1789">
        <f>VLOOKUP(B1789,'Analysis 1.3'!$AA$1:$AF$1454,4,FALSE)</f>
        <v>68.010416666664241</v>
      </c>
    </row>
    <row r="1790" spans="1:19" x14ac:dyDescent="0.3">
      <c r="A1790">
        <v>621177</v>
      </c>
      <c r="B1790">
        <v>1452</v>
      </c>
      <c r="C1790" s="1" t="s">
        <v>100</v>
      </c>
      <c r="D1790" s="2">
        <v>44954.02847222222</v>
      </c>
      <c r="E1790" t="s">
        <v>97</v>
      </c>
      <c r="F1790" t="s">
        <v>60</v>
      </c>
      <c r="G1790">
        <v>2907</v>
      </c>
      <c r="H1790" t="str">
        <f>VLOOKUP(B1790,'Customers (2)'!$A$1:$F$2501,2,0)</f>
        <v>France</v>
      </c>
      <c r="I1790" t="str">
        <f>VLOOKUP(B1790,'Customers (2)'!$A$1:$F$2501,3,0)</f>
        <v>F</v>
      </c>
      <c r="J1790">
        <f>VLOOKUP(B1790,'Customers (2)'!$A$1:$F$2501,4,0)</f>
        <v>22</v>
      </c>
      <c r="K1790" t="str">
        <f>VLOOKUP(B1790,'Customers (2)'!$A$1:$F$2501,5,0)</f>
        <v>C</v>
      </c>
      <c r="L1790" t="str">
        <f>VLOOKUP(B1790,'Customers (2)'!$A$1:$F$2501,6,0)</f>
        <v>Young</v>
      </c>
      <c r="M1790" t="str">
        <f t="shared" si="111"/>
        <v>January</v>
      </c>
      <c r="N1790" t="str">
        <f t="shared" si="112"/>
        <v>Saturday</v>
      </c>
      <c r="O1790" t="str">
        <f t="shared" si="113"/>
        <v>00:41:00</v>
      </c>
      <c r="P1790">
        <f t="shared" si="114"/>
        <v>0</v>
      </c>
      <c r="Q1790" t="str">
        <f>VLOOKUP(B1790,'Analysis 1.3'!$AA$1:$AF$1454,5,FALSE)</f>
        <v>Repeat</v>
      </c>
      <c r="R1790" t="str">
        <f>VLOOKUP(B1790,'Analysis 1.3'!$AA$1:$AF$1454,6,FALSE)</f>
        <v>Recent</v>
      </c>
      <c r="S1790">
        <f>VLOOKUP(B1790,'Analysis 1.3'!$AA$1:$AF$1454,4,FALSE)</f>
        <v>68.010416666664241</v>
      </c>
    </row>
    <row r="1791" spans="1:19" x14ac:dyDescent="0.3">
      <c r="A1791">
        <v>993369</v>
      </c>
      <c r="B1791">
        <v>1454</v>
      </c>
      <c r="C1791" s="1" t="s">
        <v>105</v>
      </c>
      <c r="D1791" s="3">
        <v>45150.031944444447</v>
      </c>
      <c r="E1791" t="s">
        <v>96</v>
      </c>
      <c r="F1791" t="s">
        <v>81</v>
      </c>
      <c r="G1791">
        <v>8577</v>
      </c>
      <c r="H1791" t="str">
        <f>VLOOKUP(B1791,'Customers (2)'!$A$1:$F$2501,2,0)</f>
        <v>Spain</v>
      </c>
      <c r="I1791" t="str">
        <f>VLOOKUP(B1791,'Customers (2)'!$A$1:$F$2501,3,0)</f>
        <v>F</v>
      </c>
      <c r="J1791">
        <f>VLOOKUP(B1791,'Customers (2)'!$A$1:$F$2501,4,0)</f>
        <v>71</v>
      </c>
      <c r="K1791" t="str">
        <f>VLOOKUP(B1791,'Customers (2)'!$A$1:$F$2501,5,0)</f>
        <v>C</v>
      </c>
      <c r="L1791" t="str">
        <f>VLOOKUP(B1791,'Customers (2)'!$A$1:$F$2501,6,0)</f>
        <v>Senior</v>
      </c>
      <c r="M1791" t="str">
        <f t="shared" si="111"/>
        <v>August</v>
      </c>
      <c r="N1791" t="str">
        <f t="shared" si="112"/>
        <v>Saturday</v>
      </c>
      <c r="O1791" t="str">
        <f t="shared" si="113"/>
        <v>00:46:00</v>
      </c>
      <c r="P1791">
        <f t="shared" si="114"/>
        <v>0</v>
      </c>
      <c r="Q1791" t="str">
        <f>VLOOKUP(B1791,'Analysis 1.3'!$AA$1:$AF$1454,5,FALSE)</f>
        <v>One time</v>
      </c>
      <c r="R1791" t="str">
        <f>VLOOKUP(B1791,'Analysis 1.3'!$AA$1:$AF$1454,6,FALSE)</f>
        <v>Passive</v>
      </c>
      <c r="S1791">
        <f>VLOOKUP(B1791,'Analysis 1.3'!$AA$1:$AF$1454,4,FALSE)</f>
        <v>141.94999999999709</v>
      </c>
    </row>
    <row r="1792" spans="1:19" x14ac:dyDescent="0.3">
      <c r="A1792">
        <v>1137562</v>
      </c>
      <c r="B1792">
        <v>1456</v>
      </c>
      <c r="C1792" s="1" t="s">
        <v>105</v>
      </c>
      <c r="D1792" s="3">
        <v>45227.006249999999</v>
      </c>
      <c r="E1792" t="s">
        <v>97</v>
      </c>
      <c r="F1792" t="s">
        <v>88</v>
      </c>
      <c r="G1792">
        <v>9253</v>
      </c>
      <c r="H1792" t="str">
        <f>VLOOKUP(B1792,'Customers (2)'!$A$1:$F$2501,2,0)</f>
        <v>Spain</v>
      </c>
      <c r="I1792" t="str">
        <f>VLOOKUP(B1792,'Customers (2)'!$A$1:$F$2501,3,0)</f>
        <v>F</v>
      </c>
      <c r="J1792">
        <f>VLOOKUP(B1792,'Customers (2)'!$A$1:$F$2501,4,0)</f>
        <v>35</v>
      </c>
      <c r="K1792" t="str">
        <f>VLOOKUP(B1792,'Customers (2)'!$A$1:$F$2501,5,0)</f>
        <v>C</v>
      </c>
      <c r="L1792" t="str">
        <f>VLOOKUP(B1792,'Customers (2)'!$A$1:$F$2501,6,0)</f>
        <v>Middle</v>
      </c>
      <c r="M1792" t="str">
        <f t="shared" si="111"/>
        <v>October</v>
      </c>
      <c r="N1792" t="str">
        <f t="shared" si="112"/>
        <v>Saturday</v>
      </c>
      <c r="O1792" t="str">
        <f t="shared" si="113"/>
        <v>00:09:00</v>
      </c>
      <c r="P1792">
        <f t="shared" si="114"/>
        <v>0</v>
      </c>
      <c r="Q1792" t="str">
        <f>VLOOKUP(B1792,'Analysis 1.3'!$AA$1:$AF$1454,5,FALSE)</f>
        <v>One time</v>
      </c>
      <c r="R1792" t="str">
        <f>VLOOKUP(B1792,'Analysis 1.3'!$AA$1:$AF$1454,6,FALSE)</f>
        <v>Recent</v>
      </c>
      <c r="S1792">
        <f>VLOOKUP(B1792,'Analysis 1.3'!$AA$1:$AF$1454,4,FALSE)</f>
        <v>64.975694444445253</v>
      </c>
    </row>
    <row r="1793" spans="1:19" x14ac:dyDescent="0.3">
      <c r="A1793">
        <v>1552540</v>
      </c>
      <c r="B1793">
        <v>1457</v>
      </c>
      <c r="C1793" s="1" t="s">
        <v>101</v>
      </c>
      <c r="D1793" s="3">
        <v>45161.991666666669</v>
      </c>
      <c r="E1793" t="s">
        <v>96</v>
      </c>
      <c r="F1793" t="s">
        <v>46</v>
      </c>
      <c r="G1793">
        <v>9266</v>
      </c>
      <c r="H1793" t="str">
        <f>VLOOKUP(B1793,'Customers (2)'!$A$1:$F$2501,2,0)</f>
        <v>Australia</v>
      </c>
      <c r="I1793" t="str">
        <f>VLOOKUP(B1793,'Customers (2)'!$A$1:$F$2501,3,0)</f>
        <v>M</v>
      </c>
      <c r="J1793">
        <f>VLOOKUP(B1793,'Customers (2)'!$A$1:$F$2501,4,0)</f>
        <v>49</v>
      </c>
      <c r="K1793" t="str">
        <f>VLOOKUP(B1793,'Customers (2)'!$A$1:$F$2501,5,0)</f>
        <v>C</v>
      </c>
      <c r="L1793" t="str">
        <f>VLOOKUP(B1793,'Customers (2)'!$A$1:$F$2501,6,0)</f>
        <v>Middle</v>
      </c>
      <c r="M1793" t="str">
        <f t="shared" si="111"/>
        <v>August</v>
      </c>
      <c r="N1793" t="str">
        <f t="shared" si="112"/>
        <v>Wednesday</v>
      </c>
      <c r="O1793" t="str">
        <f t="shared" si="113"/>
        <v>23:48:00</v>
      </c>
      <c r="P1793">
        <f t="shared" si="114"/>
        <v>23</v>
      </c>
      <c r="Q1793" t="str">
        <f>VLOOKUP(B1793,'Analysis 1.3'!$AA$1:$AF$1454,5,FALSE)</f>
        <v>One time</v>
      </c>
      <c r="R1793" t="str">
        <f>VLOOKUP(B1793,'Analysis 1.3'!$AA$1:$AF$1454,6,FALSE)</f>
        <v>Passive</v>
      </c>
      <c r="S1793">
        <f>VLOOKUP(B1793,'Analysis 1.3'!$AA$1:$AF$1454,4,FALSE)</f>
        <v>129.99027777777519</v>
      </c>
    </row>
    <row r="1794" spans="1:19" x14ac:dyDescent="0.3">
      <c r="A1794">
        <v>618986</v>
      </c>
      <c r="B1794">
        <v>1458</v>
      </c>
      <c r="C1794" s="1" t="s">
        <v>100</v>
      </c>
      <c r="D1794" s="2">
        <v>45229.036805555559</v>
      </c>
      <c r="E1794" t="s">
        <v>98</v>
      </c>
      <c r="F1794" t="s">
        <v>43</v>
      </c>
      <c r="G1794">
        <v>3216</v>
      </c>
      <c r="H1794" t="str">
        <f>VLOOKUP(B1794,'Customers (2)'!$A$1:$F$2501,2,0)</f>
        <v>France</v>
      </c>
      <c r="I1794" t="str">
        <f>VLOOKUP(B1794,'Customers (2)'!$A$1:$F$2501,3,0)</f>
        <v>M</v>
      </c>
      <c r="J1794">
        <f>VLOOKUP(B1794,'Customers (2)'!$A$1:$F$2501,4,0)</f>
        <v>67</v>
      </c>
      <c r="K1794" t="str">
        <f>VLOOKUP(B1794,'Customers (2)'!$A$1:$F$2501,5,0)</f>
        <v>C</v>
      </c>
      <c r="L1794" t="str">
        <f>VLOOKUP(B1794,'Customers (2)'!$A$1:$F$2501,6,0)</f>
        <v>Senior</v>
      </c>
      <c r="M1794" t="str">
        <f t="shared" si="111"/>
        <v>October</v>
      </c>
      <c r="N1794" t="str">
        <f t="shared" si="112"/>
        <v>Monday</v>
      </c>
      <c r="O1794" t="str">
        <f t="shared" si="113"/>
        <v>00:53:00</v>
      </c>
      <c r="P1794">
        <f t="shared" si="114"/>
        <v>0</v>
      </c>
      <c r="Q1794" t="str">
        <f>VLOOKUP(B1794,'Analysis 1.3'!$AA$1:$AF$1454,5,FALSE)</f>
        <v>Repeat</v>
      </c>
      <c r="R1794" t="str">
        <f>VLOOKUP(B1794,'Analysis 1.3'!$AA$1:$AF$1454,6,FALSE)</f>
        <v>Recent</v>
      </c>
      <c r="S1794">
        <f>VLOOKUP(B1794,'Analysis 1.3'!$AA$1:$AF$1454,4,FALSE)</f>
        <v>62.945138888884685</v>
      </c>
    </row>
    <row r="1795" spans="1:19" x14ac:dyDescent="0.3">
      <c r="A1795">
        <v>1309217</v>
      </c>
      <c r="B1795">
        <v>1458</v>
      </c>
      <c r="C1795" s="1" t="s">
        <v>100</v>
      </c>
      <c r="D1795" s="3">
        <v>45103.029166666667</v>
      </c>
      <c r="E1795" t="s">
        <v>97</v>
      </c>
      <c r="F1795" t="s">
        <v>20</v>
      </c>
      <c r="G1795">
        <v>5635</v>
      </c>
      <c r="H1795" t="str">
        <f>VLOOKUP(B1795,'Customers (2)'!$A$1:$F$2501,2,0)</f>
        <v>France</v>
      </c>
      <c r="I1795" t="str">
        <f>VLOOKUP(B1795,'Customers (2)'!$A$1:$F$2501,3,0)</f>
        <v>M</v>
      </c>
      <c r="J1795">
        <f>VLOOKUP(B1795,'Customers (2)'!$A$1:$F$2501,4,0)</f>
        <v>67</v>
      </c>
      <c r="K1795" t="str">
        <f>VLOOKUP(B1795,'Customers (2)'!$A$1:$F$2501,5,0)</f>
        <v>C</v>
      </c>
      <c r="L1795" t="str">
        <f>VLOOKUP(B1795,'Customers (2)'!$A$1:$F$2501,6,0)</f>
        <v>Senior</v>
      </c>
      <c r="M1795" t="str">
        <f t="shared" ref="M1795:M1858" si="115">TEXT(D1795,"MMMM")</f>
        <v>June</v>
      </c>
      <c r="N1795" t="str">
        <f t="shared" ref="N1795:N1858" si="116">TEXT(D1795,"dddd")</f>
        <v>Monday</v>
      </c>
      <c r="O1795" t="str">
        <f t="shared" ref="O1795:O1858" si="117">TEXT(D1795,"HH:mm:ss")</f>
        <v>00:42:00</v>
      </c>
      <c r="P1795">
        <f t="shared" ref="P1795:P1858" si="118">HOUR(D1795)</f>
        <v>0</v>
      </c>
      <c r="Q1795" t="str">
        <f>VLOOKUP(B1795,'Analysis 1.3'!$AA$1:$AF$1454,5,FALSE)</f>
        <v>Repeat</v>
      </c>
      <c r="R1795" t="str">
        <f>VLOOKUP(B1795,'Analysis 1.3'!$AA$1:$AF$1454,6,FALSE)</f>
        <v>Recent</v>
      </c>
      <c r="S1795">
        <f>VLOOKUP(B1795,'Analysis 1.3'!$AA$1:$AF$1454,4,FALSE)</f>
        <v>62.945138888884685</v>
      </c>
    </row>
    <row r="1796" spans="1:19" x14ac:dyDescent="0.3">
      <c r="A1796">
        <v>1359265</v>
      </c>
      <c r="B1796">
        <v>1458</v>
      </c>
      <c r="C1796" s="1" t="s">
        <v>100</v>
      </c>
      <c r="D1796" s="3">
        <v>45140.939583333333</v>
      </c>
      <c r="E1796" t="s">
        <v>97</v>
      </c>
      <c r="F1796" t="s">
        <v>24</v>
      </c>
      <c r="G1796">
        <v>7400</v>
      </c>
      <c r="H1796" t="str">
        <f>VLOOKUP(B1796,'Customers (2)'!$A$1:$F$2501,2,0)</f>
        <v>France</v>
      </c>
      <c r="I1796" t="str">
        <f>VLOOKUP(B1796,'Customers (2)'!$A$1:$F$2501,3,0)</f>
        <v>M</v>
      </c>
      <c r="J1796">
        <f>VLOOKUP(B1796,'Customers (2)'!$A$1:$F$2501,4,0)</f>
        <v>67</v>
      </c>
      <c r="K1796" t="str">
        <f>VLOOKUP(B1796,'Customers (2)'!$A$1:$F$2501,5,0)</f>
        <v>C</v>
      </c>
      <c r="L1796" t="str">
        <f>VLOOKUP(B1796,'Customers (2)'!$A$1:$F$2501,6,0)</f>
        <v>Senior</v>
      </c>
      <c r="M1796" t="str">
        <f t="shared" si="115"/>
        <v>August</v>
      </c>
      <c r="N1796" t="str">
        <f t="shared" si="116"/>
        <v>Wednesday</v>
      </c>
      <c r="O1796" t="str">
        <f t="shared" si="117"/>
        <v>22:33:00</v>
      </c>
      <c r="P1796">
        <f t="shared" si="118"/>
        <v>22</v>
      </c>
      <c r="Q1796" t="str">
        <f>VLOOKUP(B1796,'Analysis 1.3'!$AA$1:$AF$1454,5,FALSE)</f>
        <v>Repeat</v>
      </c>
      <c r="R1796" t="str">
        <f>VLOOKUP(B1796,'Analysis 1.3'!$AA$1:$AF$1454,6,FALSE)</f>
        <v>Recent</v>
      </c>
      <c r="S1796">
        <f>VLOOKUP(B1796,'Analysis 1.3'!$AA$1:$AF$1454,4,FALSE)</f>
        <v>62.945138888884685</v>
      </c>
    </row>
    <row r="1797" spans="1:19" x14ac:dyDescent="0.3">
      <c r="A1797">
        <v>153648</v>
      </c>
      <c r="B1797">
        <v>1459</v>
      </c>
      <c r="C1797" s="1" t="s">
        <v>100</v>
      </c>
      <c r="D1797" s="2">
        <v>45209.038194444445</v>
      </c>
      <c r="E1797" t="s">
        <v>98</v>
      </c>
      <c r="F1797" t="s">
        <v>39</v>
      </c>
      <c r="G1797">
        <v>7435</v>
      </c>
      <c r="H1797" t="str">
        <f>VLOOKUP(B1797,'Customers (2)'!$A$1:$F$2501,2,0)</f>
        <v>France</v>
      </c>
      <c r="I1797" t="str">
        <f>VLOOKUP(B1797,'Customers (2)'!$A$1:$F$2501,3,0)</f>
        <v>M</v>
      </c>
      <c r="J1797">
        <f>VLOOKUP(B1797,'Customers (2)'!$A$1:$F$2501,4,0)</f>
        <v>59</v>
      </c>
      <c r="K1797" t="str">
        <f>VLOOKUP(B1797,'Customers (2)'!$A$1:$F$2501,5,0)</f>
        <v>C</v>
      </c>
      <c r="L1797" t="str">
        <f>VLOOKUP(B1797,'Customers (2)'!$A$1:$F$2501,6,0)</f>
        <v>Middle</v>
      </c>
      <c r="M1797" t="str">
        <f t="shared" si="115"/>
        <v>October</v>
      </c>
      <c r="N1797" t="str">
        <f t="shared" si="116"/>
        <v>Tuesday</v>
      </c>
      <c r="O1797" t="str">
        <f t="shared" si="117"/>
        <v>00:55:00</v>
      </c>
      <c r="P1797">
        <f t="shared" si="118"/>
        <v>0</v>
      </c>
      <c r="Q1797" t="str">
        <f>VLOOKUP(B1797,'Analysis 1.3'!$AA$1:$AF$1454,5,FALSE)</f>
        <v>Repeat</v>
      </c>
      <c r="R1797" t="str">
        <f>VLOOKUP(B1797,'Analysis 1.3'!$AA$1:$AF$1454,6,FALSE)</f>
        <v>Passive</v>
      </c>
      <c r="S1797">
        <f>VLOOKUP(B1797,'Analysis 1.3'!$AA$1:$AF$1454,4,FALSE)</f>
        <v>82.943749999998545</v>
      </c>
    </row>
    <row r="1798" spans="1:19" x14ac:dyDescent="0.3">
      <c r="A1798">
        <v>180507</v>
      </c>
      <c r="B1798">
        <v>1459</v>
      </c>
      <c r="C1798" s="1" t="s">
        <v>100</v>
      </c>
      <c r="D1798" s="2">
        <v>45061.940972222219</v>
      </c>
      <c r="E1798" t="s">
        <v>98</v>
      </c>
      <c r="F1798" t="s">
        <v>25</v>
      </c>
      <c r="G1798">
        <v>1697</v>
      </c>
      <c r="H1798" t="str">
        <f>VLOOKUP(B1798,'Customers (2)'!$A$1:$F$2501,2,0)</f>
        <v>France</v>
      </c>
      <c r="I1798" t="str">
        <f>VLOOKUP(B1798,'Customers (2)'!$A$1:$F$2501,3,0)</f>
        <v>M</v>
      </c>
      <c r="J1798">
        <f>VLOOKUP(B1798,'Customers (2)'!$A$1:$F$2501,4,0)</f>
        <v>59</v>
      </c>
      <c r="K1798" t="str">
        <f>VLOOKUP(B1798,'Customers (2)'!$A$1:$F$2501,5,0)</f>
        <v>C</v>
      </c>
      <c r="L1798" t="str">
        <f>VLOOKUP(B1798,'Customers (2)'!$A$1:$F$2501,6,0)</f>
        <v>Middle</v>
      </c>
      <c r="M1798" t="str">
        <f t="shared" si="115"/>
        <v>May</v>
      </c>
      <c r="N1798" t="str">
        <f t="shared" si="116"/>
        <v>Monday</v>
      </c>
      <c r="O1798" t="str">
        <f t="shared" si="117"/>
        <v>22:35:00</v>
      </c>
      <c r="P1798">
        <f t="shared" si="118"/>
        <v>22</v>
      </c>
      <c r="Q1798" t="str">
        <f>VLOOKUP(B1798,'Analysis 1.3'!$AA$1:$AF$1454,5,FALSE)</f>
        <v>Repeat</v>
      </c>
      <c r="R1798" t="str">
        <f>VLOOKUP(B1798,'Analysis 1.3'!$AA$1:$AF$1454,6,FALSE)</f>
        <v>Passive</v>
      </c>
      <c r="S1798">
        <f>VLOOKUP(B1798,'Analysis 1.3'!$AA$1:$AF$1454,4,FALSE)</f>
        <v>82.943749999998545</v>
      </c>
    </row>
    <row r="1799" spans="1:19" x14ac:dyDescent="0.3">
      <c r="A1799">
        <v>510910</v>
      </c>
      <c r="B1799">
        <v>1461</v>
      </c>
      <c r="C1799" s="1" t="s">
        <v>99</v>
      </c>
      <c r="D1799" s="2">
        <v>44929.981944444444</v>
      </c>
      <c r="E1799" t="s">
        <v>191</v>
      </c>
      <c r="F1799" t="s">
        <v>8</v>
      </c>
      <c r="G1799">
        <v>1323</v>
      </c>
      <c r="H1799" t="str">
        <f>VLOOKUP(B1799,'Customers (2)'!$A$1:$F$2501,2,0)</f>
        <v>USA</v>
      </c>
      <c r="I1799" t="str">
        <f>VLOOKUP(B1799,'Customers (2)'!$A$1:$F$2501,3,0)</f>
        <v>M</v>
      </c>
      <c r="J1799">
        <f>VLOOKUP(B1799,'Customers (2)'!$A$1:$F$2501,4,0)</f>
        <v>77</v>
      </c>
      <c r="K1799" t="str">
        <f>VLOOKUP(B1799,'Customers (2)'!$A$1:$F$2501,5,0)</f>
        <v>C</v>
      </c>
      <c r="L1799" t="str">
        <f>VLOOKUP(B1799,'Customers (2)'!$A$1:$F$2501,6,0)</f>
        <v>Senior</v>
      </c>
      <c r="M1799" t="str">
        <f t="shared" si="115"/>
        <v>January</v>
      </c>
      <c r="N1799" t="str">
        <f t="shared" si="116"/>
        <v>Tuesday</v>
      </c>
      <c r="O1799" t="str">
        <f t="shared" si="117"/>
        <v>23:34:00</v>
      </c>
      <c r="P1799">
        <f t="shared" si="118"/>
        <v>23</v>
      </c>
      <c r="Q1799" t="str">
        <f>VLOOKUP(B1799,'Analysis 1.3'!$AA$1:$AF$1454,5,FALSE)</f>
        <v>One time</v>
      </c>
      <c r="R1799" t="str">
        <f>VLOOKUP(B1799,'Analysis 1.3'!$AA$1:$AF$1454,6,FALSE)</f>
        <v>Lost</v>
      </c>
      <c r="S1799">
        <f>VLOOKUP(B1799,'Analysis 1.3'!$AA$1:$AF$1454,4,FALSE)</f>
        <v>362</v>
      </c>
    </row>
    <row r="1800" spans="1:19" x14ac:dyDescent="0.3">
      <c r="A1800">
        <v>656865</v>
      </c>
      <c r="B1800">
        <v>1462</v>
      </c>
      <c r="C1800" s="1" t="s">
        <v>99</v>
      </c>
      <c r="D1800" s="2">
        <v>45079.012499999997</v>
      </c>
      <c r="E1800" t="s">
        <v>191</v>
      </c>
      <c r="F1800" t="s">
        <v>67</v>
      </c>
      <c r="G1800">
        <v>7427</v>
      </c>
      <c r="H1800" t="str">
        <f>VLOOKUP(B1800,'Customers (2)'!$A$1:$F$2501,2,0)</f>
        <v>USA</v>
      </c>
      <c r="I1800" t="str">
        <f>VLOOKUP(B1800,'Customers (2)'!$A$1:$F$2501,3,0)</f>
        <v>M</v>
      </c>
      <c r="J1800">
        <f>VLOOKUP(B1800,'Customers (2)'!$A$1:$F$2501,4,0)</f>
        <v>65</v>
      </c>
      <c r="K1800" t="str">
        <f>VLOOKUP(B1800,'Customers (2)'!$A$1:$F$2501,5,0)</f>
        <v>C</v>
      </c>
      <c r="L1800" t="str">
        <f>VLOOKUP(B1800,'Customers (2)'!$A$1:$F$2501,6,0)</f>
        <v>Senior</v>
      </c>
      <c r="M1800" t="str">
        <f t="shared" si="115"/>
        <v>June</v>
      </c>
      <c r="N1800" t="str">
        <f t="shared" si="116"/>
        <v>Friday</v>
      </c>
      <c r="O1800" t="str">
        <f t="shared" si="117"/>
        <v>00:18:00</v>
      </c>
      <c r="P1800">
        <f t="shared" si="118"/>
        <v>0</v>
      </c>
      <c r="Q1800" t="str">
        <f>VLOOKUP(B1800,'Analysis 1.3'!$AA$1:$AF$1454,5,FALSE)</f>
        <v>One time</v>
      </c>
      <c r="R1800" t="str">
        <f>VLOOKUP(B1800,'Analysis 1.3'!$AA$1:$AF$1454,6,FALSE)</f>
        <v>Lost</v>
      </c>
      <c r="S1800">
        <f>VLOOKUP(B1800,'Analysis 1.3'!$AA$1:$AF$1454,4,FALSE)</f>
        <v>212.96944444444671</v>
      </c>
    </row>
    <row r="1801" spans="1:19" x14ac:dyDescent="0.3">
      <c r="A1801">
        <v>447970</v>
      </c>
      <c r="B1801">
        <v>1464</v>
      </c>
      <c r="C1801" s="1" t="s">
        <v>100</v>
      </c>
      <c r="D1801" s="2">
        <v>45181.05</v>
      </c>
      <c r="E1801" t="s">
        <v>96</v>
      </c>
      <c r="F1801" t="s">
        <v>27</v>
      </c>
      <c r="G1801">
        <v>2974</v>
      </c>
      <c r="H1801" t="str">
        <f>VLOOKUP(B1801,'Customers (2)'!$A$1:$F$2501,2,0)</f>
        <v>France</v>
      </c>
      <c r="I1801" t="str">
        <f>VLOOKUP(B1801,'Customers (2)'!$A$1:$F$2501,3,0)</f>
        <v>F</v>
      </c>
      <c r="J1801">
        <f>VLOOKUP(B1801,'Customers (2)'!$A$1:$F$2501,4,0)</f>
        <v>73</v>
      </c>
      <c r="K1801" t="str">
        <f>VLOOKUP(B1801,'Customers (2)'!$A$1:$F$2501,5,0)</f>
        <v>C</v>
      </c>
      <c r="L1801" t="str">
        <f>VLOOKUP(B1801,'Customers (2)'!$A$1:$F$2501,6,0)</f>
        <v>Senior</v>
      </c>
      <c r="M1801" t="str">
        <f t="shared" si="115"/>
        <v>September</v>
      </c>
      <c r="N1801" t="str">
        <f t="shared" si="116"/>
        <v>Tuesday</v>
      </c>
      <c r="O1801" t="str">
        <f t="shared" si="117"/>
        <v>01:12:00</v>
      </c>
      <c r="P1801">
        <f t="shared" si="118"/>
        <v>1</v>
      </c>
      <c r="Q1801" t="str">
        <f>VLOOKUP(B1801,'Analysis 1.3'!$AA$1:$AF$1454,5,FALSE)</f>
        <v>One time</v>
      </c>
      <c r="R1801" t="str">
        <f>VLOOKUP(B1801,'Analysis 1.3'!$AA$1:$AF$1454,6,FALSE)</f>
        <v>Passive</v>
      </c>
      <c r="S1801">
        <f>VLOOKUP(B1801,'Analysis 1.3'!$AA$1:$AF$1454,4,FALSE)</f>
        <v>110.93194444444089</v>
      </c>
    </row>
    <row r="1802" spans="1:19" x14ac:dyDescent="0.3">
      <c r="A1802">
        <v>1670797</v>
      </c>
      <c r="B1802">
        <v>1465</v>
      </c>
      <c r="C1802" s="1" t="s">
        <v>100</v>
      </c>
      <c r="D1802" s="3">
        <v>45096.067361111112</v>
      </c>
      <c r="E1802" t="s">
        <v>96</v>
      </c>
      <c r="F1802" t="s">
        <v>39</v>
      </c>
      <c r="G1802">
        <v>556</v>
      </c>
      <c r="H1802" t="str">
        <f>VLOOKUP(B1802,'Customers (2)'!$A$1:$F$2501,2,0)</f>
        <v>France</v>
      </c>
      <c r="I1802" t="str">
        <f>VLOOKUP(B1802,'Customers (2)'!$A$1:$F$2501,3,0)</f>
        <v>M</v>
      </c>
      <c r="J1802">
        <f>VLOOKUP(B1802,'Customers (2)'!$A$1:$F$2501,4,0)</f>
        <v>71</v>
      </c>
      <c r="K1802" t="str">
        <f>VLOOKUP(B1802,'Customers (2)'!$A$1:$F$2501,5,0)</f>
        <v>C</v>
      </c>
      <c r="L1802" t="str">
        <f>VLOOKUP(B1802,'Customers (2)'!$A$1:$F$2501,6,0)</f>
        <v>Senior</v>
      </c>
      <c r="M1802" t="str">
        <f t="shared" si="115"/>
        <v>June</v>
      </c>
      <c r="N1802" t="str">
        <f t="shared" si="116"/>
        <v>Monday</v>
      </c>
      <c r="O1802" t="str">
        <f t="shared" si="117"/>
        <v>01:37:00</v>
      </c>
      <c r="P1802">
        <f t="shared" si="118"/>
        <v>1</v>
      </c>
      <c r="Q1802" t="str">
        <f>VLOOKUP(B1802,'Analysis 1.3'!$AA$1:$AF$1454,5,FALSE)</f>
        <v>One time</v>
      </c>
      <c r="R1802" t="str">
        <f>VLOOKUP(B1802,'Analysis 1.3'!$AA$1:$AF$1454,6,FALSE)</f>
        <v>Lost</v>
      </c>
      <c r="S1802">
        <f>VLOOKUP(B1802,'Analysis 1.3'!$AA$1:$AF$1454,4,FALSE)</f>
        <v>195.91458333333139</v>
      </c>
    </row>
    <row r="1803" spans="1:19" x14ac:dyDescent="0.3">
      <c r="A1803">
        <v>47050</v>
      </c>
      <c r="B1803">
        <v>1466</v>
      </c>
      <c r="C1803" s="1" t="s">
        <v>111</v>
      </c>
      <c r="D1803" s="2">
        <v>45248.011111111111</v>
      </c>
      <c r="E1803" t="s">
        <v>98</v>
      </c>
      <c r="F1803" t="s">
        <v>50</v>
      </c>
      <c r="G1803">
        <v>6692</v>
      </c>
      <c r="H1803" t="str">
        <f>VLOOKUP(B1803,'Customers (2)'!$A$1:$F$2501,2,0)</f>
        <v>Ireland</v>
      </c>
      <c r="I1803" t="str">
        <f>VLOOKUP(B1803,'Customers (2)'!$A$1:$F$2501,3,0)</f>
        <v>F</v>
      </c>
      <c r="J1803">
        <f>VLOOKUP(B1803,'Customers (2)'!$A$1:$F$2501,4,0)</f>
        <v>39</v>
      </c>
      <c r="K1803" t="str">
        <f>VLOOKUP(B1803,'Customers (2)'!$A$1:$F$2501,5,0)</f>
        <v>C</v>
      </c>
      <c r="L1803" t="str">
        <f>VLOOKUP(B1803,'Customers (2)'!$A$1:$F$2501,6,0)</f>
        <v>Middle</v>
      </c>
      <c r="M1803" t="str">
        <f t="shared" si="115"/>
        <v>November</v>
      </c>
      <c r="N1803" t="str">
        <f t="shared" si="116"/>
        <v>Saturday</v>
      </c>
      <c r="O1803" t="str">
        <f t="shared" si="117"/>
        <v>00:16:00</v>
      </c>
      <c r="P1803">
        <f t="shared" si="118"/>
        <v>0</v>
      </c>
      <c r="Q1803" t="str">
        <f>VLOOKUP(B1803,'Analysis 1.3'!$AA$1:$AF$1454,5,FALSE)</f>
        <v>Repeat</v>
      </c>
      <c r="R1803" t="str">
        <f>VLOOKUP(B1803,'Analysis 1.3'!$AA$1:$AF$1454,6,FALSE)</f>
        <v>Recent</v>
      </c>
      <c r="S1803">
        <f>VLOOKUP(B1803,'Analysis 1.3'!$AA$1:$AF$1454,4,FALSE)</f>
        <v>30.013194444443798</v>
      </c>
    </row>
    <row r="1804" spans="1:19" x14ac:dyDescent="0.3">
      <c r="A1804">
        <v>823294</v>
      </c>
      <c r="B1804">
        <v>1466</v>
      </c>
      <c r="C1804" s="1" t="s">
        <v>111</v>
      </c>
      <c r="D1804" s="3">
        <v>45261.96875</v>
      </c>
      <c r="E1804" t="s">
        <v>97</v>
      </c>
      <c r="F1804" t="s">
        <v>90</v>
      </c>
      <c r="G1804">
        <v>255</v>
      </c>
      <c r="H1804" t="str">
        <f>VLOOKUP(B1804,'Customers (2)'!$A$1:$F$2501,2,0)</f>
        <v>Ireland</v>
      </c>
      <c r="I1804" t="str">
        <f>VLOOKUP(B1804,'Customers (2)'!$A$1:$F$2501,3,0)</f>
        <v>F</v>
      </c>
      <c r="J1804">
        <f>VLOOKUP(B1804,'Customers (2)'!$A$1:$F$2501,4,0)</f>
        <v>39</v>
      </c>
      <c r="K1804" t="str">
        <f>VLOOKUP(B1804,'Customers (2)'!$A$1:$F$2501,5,0)</f>
        <v>C</v>
      </c>
      <c r="L1804" t="str">
        <f>VLOOKUP(B1804,'Customers (2)'!$A$1:$F$2501,6,0)</f>
        <v>Middle</v>
      </c>
      <c r="M1804" t="str">
        <f t="shared" si="115"/>
        <v>December</v>
      </c>
      <c r="N1804" t="str">
        <f t="shared" si="116"/>
        <v>Friday</v>
      </c>
      <c r="O1804" t="str">
        <f t="shared" si="117"/>
        <v>23:15:00</v>
      </c>
      <c r="P1804">
        <f t="shared" si="118"/>
        <v>23</v>
      </c>
      <c r="Q1804" t="str">
        <f>VLOOKUP(B1804,'Analysis 1.3'!$AA$1:$AF$1454,5,FALSE)</f>
        <v>Repeat</v>
      </c>
      <c r="R1804" t="str">
        <f>VLOOKUP(B1804,'Analysis 1.3'!$AA$1:$AF$1454,6,FALSE)</f>
        <v>Recent</v>
      </c>
      <c r="S1804">
        <f>VLOOKUP(B1804,'Analysis 1.3'!$AA$1:$AF$1454,4,FALSE)</f>
        <v>30.013194444443798</v>
      </c>
    </row>
    <row r="1805" spans="1:19" x14ac:dyDescent="0.3">
      <c r="A1805">
        <v>1587900</v>
      </c>
      <c r="B1805">
        <v>1466</v>
      </c>
      <c r="C1805" s="1" t="s">
        <v>111</v>
      </c>
      <c r="D1805" s="3">
        <v>45072.012499999997</v>
      </c>
      <c r="E1805" t="s">
        <v>191</v>
      </c>
      <c r="F1805" t="s">
        <v>90</v>
      </c>
      <c r="G1805">
        <v>465</v>
      </c>
      <c r="H1805" t="str">
        <f>VLOOKUP(B1805,'Customers (2)'!$A$1:$F$2501,2,0)</f>
        <v>Ireland</v>
      </c>
      <c r="I1805" t="str">
        <f>VLOOKUP(B1805,'Customers (2)'!$A$1:$F$2501,3,0)</f>
        <v>F</v>
      </c>
      <c r="J1805">
        <f>VLOOKUP(B1805,'Customers (2)'!$A$1:$F$2501,4,0)</f>
        <v>39</v>
      </c>
      <c r="K1805" t="str">
        <f>VLOOKUP(B1805,'Customers (2)'!$A$1:$F$2501,5,0)</f>
        <v>C</v>
      </c>
      <c r="L1805" t="str">
        <f>VLOOKUP(B1805,'Customers (2)'!$A$1:$F$2501,6,0)</f>
        <v>Middle</v>
      </c>
      <c r="M1805" t="str">
        <f t="shared" si="115"/>
        <v>May</v>
      </c>
      <c r="N1805" t="str">
        <f t="shared" si="116"/>
        <v>Friday</v>
      </c>
      <c r="O1805" t="str">
        <f t="shared" si="117"/>
        <v>00:18:00</v>
      </c>
      <c r="P1805">
        <f t="shared" si="118"/>
        <v>0</v>
      </c>
      <c r="Q1805" t="str">
        <f>VLOOKUP(B1805,'Analysis 1.3'!$AA$1:$AF$1454,5,FALSE)</f>
        <v>Repeat</v>
      </c>
      <c r="R1805" t="str">
        <f>VLOOKUP(B1805,'Analysis 1.3'!$AA$1:$AF$1454,6,FALSE)</f>
        <v>Recent</v>
      </c>
      <c r="S1805">
        <f>VLOOKUP(B1805,'Analysis 1.3'!$AA$1:$AF$1454,4,FALSE)</f>
        <v>30.013194444443798</v>
      </c>
    </row>
    <row r="1806" spans="1:19" x14ac:dyDescent="0.3">
      <c r="A1806">
        <v>457874</v>
      </c>
      <c r="B1806">
        <v>1467</v>
      </c>
      <c r="C1806" s="1" t="s">
        <v>99</v>
      </c>
      <c r="D1806" s="2">
        <v>44973.044444444444</v>
      </c>
      <c r="E1806" t="s">
        <v>191</v>
      </c>
      <c r="F1806" t="s">
        <v>43</v>
      </c>
      <c r="G1806">
        <v>3337</v>
      </c>
      <c r="H1806" t="str">
        <f>VLOOKUP(B1806,'Customers (2)'!$A$1:$F$2501,2,0)</f>
        <v>USA</v>
      </c>
      <c r="I1806" t="str">
        <f>VLOOKUP(B1806,'Customers (2)'!$A$1:$F$2501,3,0)</f>
        <v>F</v>
      </c>
      <c r="J1806">
        <f>VLOOKUP(B1806,'Customers (2)'!$A$1:$F$2501,4,0)</f>
        <v>18</v>
      </c>
      <c r="K1806" t="str">
        <f>VLOOKUP(B1806,'Customers (2)'!$A$1:$F$2501,5,0)</f>
        <v>C</v>
      </c>
      <c r="L1806" t="str">
        <f>VLOOKUP(B1806,'Customers (2)'!$A$1:$F$2501,6,0)</f>
        <v>Young</v>
      </c>
      <c r="M1806" t="str">
        <f t="shared" si="115"/>
        <v>February</v>
      </c>
      <c r="N1806" t="str">
        <f t="shared" si="116"/>
        <v>Thursday</v>
      </c>
      <c r="O1806" t="str">
        <f t="shared" si="117"/>
        <v>01:04:00</v>
      </c>
      <c r="P1806">
        <f t="shared" si="118"/>
        <v>1</v>
      </c>
      <c r="Q1806" t="str">
        <f>VLOOKUP(B1806,'Analysis 1.3'!$AA$1:$AF$1454,5,FALSE)</f>
        <v>Repeat</v>
      </c>
      <c r="R1806" t="str">
        <f>VLOOKUP(B1806,'Analysis 1.3'!$AA$1:$AF$1454,6,FALSE)</f>
        <v>Passive</v>
      </c>
      <c r="S1806">
        <f>VLOOKUP(B1806,'Analysis 1.3'!$AA$1:$AF$1454,4,FALSE)</f>
        <v>172.99930555555329</v>
      </c>
    </row>
    <row r="1807" spans="1:19" x14ac:dyDescent="0.3">
      <c r="A1807">
        <v>1204548</v>
      </c>
      <c r="B1807">
        <v>1467</v>
      </c>
      <c r="C1807" s="1" t="s">
        <v>99</v>
      </c>
      <c r="D1807" s="3">
        <v>45118.982638888891</v>
      </c>
      <c r="E1807" t="s">
        <v>191</v>
      </c>
      <c r="F1807" t="s">
        <v>73</v>
      </c>
      <c r="G1807">
        <v>5832</v>
      </c>
      <c r="H1807" t="str">
        <f>VLOOKUP(B1807,'Customers (2)'!$A$1:$F$2501,2,0)</f>
        <v>USA</v>
      </c>
      <c r="I1807" t="str">
        <f>VLOOKUP(B1807,'Customers (2)'!$A$1:$F$2501,3,0)</f>
        <v>F</v>
      </c>
      <c r="J1807">
        <f>VLOOKUP(B1807,'Customers (2)'!$A$1:$F$2501,4,0)</f>
        <v>18</v>
      </c>
      <c r="K1807" t="str">
        <f>VLOOKUP(B1807,'Customers (2)'!$A$1:$F$2501,5,0)</f>
        <v>C</v>
      </c>
      <c r="L1807" t="str">
        <f>VLOOKUP(B1807,'Customers (2)'!$A$1:$F$2501,6,0)</f>
        <v>Young</v>
      </c>
      <c r="M1807" t="str">
        <f t="shared" si="115"/>
        <v>July</v>
      </c>
      <c r="N1807" t="str">
        <f t="shared" si="116"/>
        <v>Tuesday</v>
      </c>
      <c r="O1807" t="str">
        <f t="shared" si="117"/>
        <v>23:35:00</v>
      </c>
      <c r="P1807">
        <f t="shared" si="118"/>
        <v>23</v>
      </c>
      <c r="Q1807" t="str">
        <f>VLOOKUP(B1807,'Analysis 1.3'!$AA$1:$AF$1454,5,FALSE)</f>
        <v>Repeat</v>
      </c>
      <c r="R1807" t="str">
        <f>VLOOKUP(B1807,'Analysis 1.3'!$AA$1:$AF$1454,6,FALSE)</f>
        <v>Passive</v>
      </c>
      <c r="S1807">
        <f>VLOOKUP(B1807,'Analysis 1.3'!$AA$1:$AF$1454,4,FALSE)</f>
        <v>172.99930555555329</v>
      </c>
    </row>
    <row r="1808" spans="1:19" x14ac:dyDescent="0.3">
      <c r="A1808">
        <v>1015146</v>
      </c>
      <c r="B1808">
        <v>1469</v>
      </c>
      <c r="C1808" s="1" t="s">
        <v>107</v>
      </c>
      <c r="D1808" s="3">
        <v>45027.056944444441</v>
      </c>
      <c r="E1808" t="s">
        <v>98</v>
      </c>
      <c r="F1808" t="s">
        <v>63</v>
      </c>
      <c r="G1808">
        <v>9395</v>
      </c>
      <c r="H1808" t="str">
        <f>VLOOKUP(B1808,'Customers (2)'!$A$1:$F$2501,2,0)</f>
        <v>Italy</v>
      </c>
      <c r="I1808" t="str">
        <f>VLOOKUP(B1808,'Customers (2)'!$A$1:$F$2501,3,0)</f>
        <v>F</v>
      </c>
      <c r="J1808">
        <f>VLOOKUP(B1808,'Customers (2)'!$A$1:$F$2501,4,0)</f>
        <v>38</v>
      </c>
      <c r="K1808" t="str">
        <f>VLOOKUP(B1808,'Customers (2)'!$A$1:$F$2501,5,0)</f>
        <v>C</v>
      </c>
      <c r="L1808" t="str">
        <f>VLOOKUP(B1808,'Customers (2)'!$A$1:$F$2501,6,0)</f>
        <v>Middle</v>
      </c>
      <c r="M1808" t="str">
        <f t="shared" si="115"/>
        <v>April</v>
      </c>
      <c r="N1808" t="str">
        <f t="shared" si="116"/>
        <v>Tuesday</v>
      </c>
      <c r="O1808" t="str">
        <f t="shared" si="117"/>
        <v>01:22:00</v>
      </c>
      <c r="P1808">
        <f t="shared" si="118"/>
        <v>1</v>
      </c>
      <c r="Q1808" t="str">
        <f>VLOOKUP(B1808,'Analysis 1.3'!$AA$1:$AF$1454,5,FALSE)</f>
        <v>Repeat</v>
      </c>
      <c r="R1808" t="str">
        <f>VLOOKUP(B1808,'Analysis 1.3'!$AA$1:$AF$1454,6,FALSE)</f>
        <v>Lost</v>
      </c>
      <c r="S1808">
        <f>VLOOKUP(B1808,'Analysis 1.3'!$AA$1:$AF$1454,4,FALSE)</f>
        <v>264.92500000000291</v>
      </c>
    </row>
    <row r="1809" spans="1:19" x14ac:dyDescent="0.3">
      <c r="A1809">
        <v>1079355</v>
      </c>
      <c r="B1809">
        <v>1469</v>
      </c>
      <c r="C1809" s="1" t="s">
        <v>107</v>
      </c>
      <c r="D1809" s="3">
        <v>45004.990277777775</v>
      </c>
      <c r="E1809" t="s">
        <v>98</v>
      </c>
      <c r="F1809" t="s">
        <v>81</v>
      </c>
      <c r="G1809">
        <v>3196</v>
      </c>
      <c r="H1809" t="str">
        <f>VLOOKUP(B1809,'Customers (2)'!$A$1:$F$2501,2,0)</f>
        <v>Italy</v>
      </c>
      <c r="I1809" t="str">
        <f>VLOOKUP(B1809,'Customers (2)'!$A$1:$F$2501,3,0)</f>
        <v>F</v>
      </c>
      <c r="J1809">
        <f>VLOOKUP(B1809,'Customers (2)'!$A$1:$F$2501,4,0)</f>
        <v>38</v>
      </c>
      <c r="K1809" t="str">
        <f>VLOOKUP(B1809,'Customers (2)'!$A$1:$F$2501,5,0)</f>
        <v>C</v>
      </c>
      <c r="L1809" t="str">
        <f>VLOOKUP(B1809,'Customers (2)'!$A$1:$F$2501,6,0)</f>
        <v>Middle</v>
      </c>
      <c r="M1809" t="str">
        <f t="shared" si="115"/>
        <v>March</v>
      </c>
      <c r="N1809" t="str">
        <f t="shared" si="116"/>
        <v>Sunday</v>
      </c>
      <c r="O1809" t="str">
        <f t="shared" si="117"/>
        <v>23:46:00</v>
      </c>
      <c r="P1809">
        <f t="shared" si="118"/>
        <v>23</v>
      </c>
      <c r="Q1809" t="str">
        <f>VLOOKUP(B1809,'Analysis 1.3'!$AA$1:$AF$1454,5,FALSE)</f>
        <v>Repeat</v>
      </c>
      <c r="R1809" t="str">
        <f>VLOOKUP(B1809,'Analysis 1.3'!$AA$1:$AF$1454,6,FALSE)</f>
        <v>Lost</v>
      </c>
      <c r="S1809">
        <f>VLOOKUP(B1809,'Analysis 1.3'!$AA$1:$AF$1454,4,FALSE)</f>
        <v>264.92500000000291</v>
      </c>
    </row>
    <row r="1810" spans="1:19" x14ac:dyDescent="0.3">
      <c r="A1810">
        <v>1404328</v>
      </c>
      <c r="B1810">
        <v>1469</v>
      </c>
      <c r="C1810" s="1" t="s">
        <v>107</v>
      </c>
      <c r="D1810" s="3">
        <v>44980.013888888891</v>
      </c>
      <c r="E1810" t="s">
        <v>97</v>
      </c>
      <c r="F1810" t="s">
        <v>90</v>
      </c>
      <c r="G1810">
        <v>4532</v>
      </c>
      <c r="H1810" t="str">
        <f>VLOOKUP(B1810,'Customers (2)'!$A$1:$F$2501,2,0)</f>
        <v>Italy</v>
      </c>
      <c r="I1810" t="str">
        <f>VLOOKUP(B1810,'Customers (2)'!$A$1:$F$2501,3,0)</f>
        <v>F</v>
      </c>
      <c r="J1810">
        <f>VLOOKUP(B1810,'Customers (2)'!$A$1:$F$2501,4,0)</f>
        <v>38</v>
      </c>
      <c r="K1810" t="str">
        <f>VLOOKUP(B1810,'Customers (2)'!$A$1:$F$2501,5,0)</f>
        <v>C</v>
      </c>
      <c r="L1810" t="str">
        <f>VLOOKUP(B1810,'Customers (2)'!$A$1:$F$2501,6,0)</f>
        <v>Middle</v>
      </c>
      <c r="M1810" t="str">
        <f t="shared" si="115"/>
        <v>February</v>
      </c>
      <c r="N1810" t="str">
        <f t="shared" si="116"/>
        <v>Thursday</v>
      </c>
      <c r="O1810" t="str">
        <f t="shared" si="117"/>
        <v>00:20:00</v>
      </c>
      <c r="P1810">
        <f t="shared" si="118"/>
        <v>0</v>
      </c>
      <c r="Q1810" t="str">
        <f>VLOOKUP(B1810,'Analysis 1.3'!$AA$1:$AF$1454,5,FALSE)</f>
        <v>Repeat</v>
      </c>
      <c r="R1810" t="str">
        <f>VLOOKUP(B1810,'Analysis 1.3'!$AA$1:$AF$1454,6,FALSE)</f>
        <v>Lost</v>
      </c>
      <c r="S1810">
        <f>VLOOKUP(B1810,'Analysis 1.3'!$AA$1:$AF$1454,4,FALSE)</f>
        <v>264.92500000000291</v>
      </c>
    </row>
    <row r="1811" spans="1:19" x14ac:dyDescent="0.3">
      <c r="A1811">
        <v>439833</v>
      </c>
      <c r="B1811">
        <v>1472</v>
      </c>
      <c r="C1811" s="1" t="s">
        <v>99</v>
      </c>
      <c r="D1811" s="2">
        <v>45081.099305555559</v>
      </c>
      <c r="E1811" t="s">
        <v>98</v>
      </c>
      <c r="F1811" t="s">
        <v>4</v>
      </c>
      <c r="G1811">
        <v>3338</v>
      </c>
      <c r="H1811" t="str">
        <f>VLOOKUP(B1811,'Customers (2)'!$A$1:$F$2501,2,0)</f>
        <v>USA</v>
      </c>
      <c r="I1811" t="str">
        <f>VLOOKUP(B1811,'Customers (2)'!$A$1:$F$2501,3,0)</f>
        <v>F</v>
      </c>
      <c r="J1811">
        <f>VLOOKUP(B1811,'Customers (2)'!$A$1:$F$2501,4,0)</f>
        <v>83</v>
      </c>
      <c r="K1811" t="str">
        <f>VLOOKUP(B1811,'Customers (2)'!$A$1:$F$2501,5,0)</f>
        <v>C</v>
      </c>
      <c r="L1811" t="str">
        <f>VLOOKUP(B1811,'Customers (2)'!$A$1:$F$2501,6,0)</f>
        <v>Senior</v>
      </c>
      <c r="M1811" t="str">
        <f t="shared" si="115"/>
        <v>June</v>
      </c>
      <c r="N1811" t="str">
        <f t="shared" si="116"/>
        <v>Sunday</v>
      </c>
      <c r="O1811" t="str">
        <f t="shared" si="117"/>
        <v>02:23:00</v>
      </c>
      <c r="P1811">
        <f t="shared" si="118"/>
        <v>2</v>
      </c>
      <c r="Q1811" t="str">
        <f>VLOOKUP(B1811,'Analysis 1.3'!$AA$1:$AF$1454,5,FALSE)</f>
        <v>Repeat</v>
      </c>
      <c r="R1811" t="str">
        <f>VLOOKUP(B1811,'Analysis 1.3'!$AA$1:$AF$1454,6,FALSE)</f>
        <v>Recent</v>
      </c>
      <c r="S1811">
        <f>VLOOKUP(B1811,'Analysis 1.3'!$AA$1:$AF$1454,4,FALSE)</f>
        <v>56.962500000001455</v>
      </c>
    </row>
    <row r="1812" spans="1:19" x14ac:dyDescent="0.3">
      <c r="A1812">
        <v>1376137</v>
      </c>
      <c r="B1812">
        <v>1472</v>
      </c>
      <c r="C1812" s="1" t="s">
        <v>99</v>
      </c>
      <c r="D1812" s="3">
        <v>45235.019444444442</v>
      </c>
      <c r="E1812" t="s">
        <v>191</v>
      </c>
      <c r="F1812" t="s">
        <v>24</v>
      </c>
      <c r="G1812">
        <v>7325</v>
      </c>
      <c r="H1812" t="str">
        <f>VLOOKUP(B1812,'Customers (2)'!$A$1:$F$2501,2,0)</f>
        <v>USA</v>
      </c>
      <c r="I1812" t="str">
        <f>VLOOKUP(B1812,'Customers (2)'!$A$1:$F$2501,3,0)</f>
        <v>F</v>
      </c>
      <c r="J1812">
        <f>VLOOKUP(B1812,'Customers (2)'!$A$1:$F$2501,4,0)</f>
        <v>83</v>
      </c>
      <c r="K1812" t="str">
        <f>VLOOKUP(B1812,'Customers (2)'!$A$1:$F$2501,5,0)</f>
        <v>C</v>
      </c>
      <c r="L1812" t="str">
        <f>VLOOKUP(B1812,'Customers (2)'!$A$1:$F$2501,6,0)</f>
        <v>Senior</v>
      </c>
      <c r="M1812" t="str">
        <f t="shared" si="115"/>
        <v>November</v>
      </c>
      <c r="N1812" t="str">
        <f t="shared" si="116"/>
        <v>Sunday</v>
      </c>
      <c r="O1812" t="str">
        <f t="shared" si="117"/>
        <v>00:28:00</v>
      </c>
      <c r="P1812">
        <f t="shared" si="118"/>
        <v>0</v>
      </c>
      <c r="Q1812" t="str">
        <f>VLOOKUP(B1812,'Analysis 1.3'!$AA$1:$AF$1454,5,FALSE)</f>
        <v>Repeat</v>
      </c>
      <c r="R1812" t="str">
        <f>VLOOKUP(B1812,'Analysis 1.3'!$AA$1:$AF$1454,6,FALSE)</f>
        <v>Recent</v>
      </c>
      <c r="S1812">
        <f>VLOOKUP(B1812,'Analysis 1.3'!$AA$1:$AF$1454,4,FALSE)</f>
        <v>56.962500000001455</v>
      </c>
    </row>
    <row r="1813" spans="1:19" x14ac:dyDescent="0.3">
      <c r="A1813">
        <v>1586243</v>
      </c>
      <c r="B1813">
        <v>1472</v>
      </c>
      <c r="C1813" s="1" t="s">
        <v>99</v>
      </c>
      <c r="D1813" s="3">
        <v>45115.070833333331</v>
      </c>
      <c r="E1813" t="s">
        <v>98</v>
      </c>
      <c r="F1813" t="s">
        <v>27</v>
      </c>
      <c r="G1813">
        <v>2468</v>
      </c>
      <c r="H1813" t="str">
        <f>VLOOKUP(B1813,'Customers (2)'!$A$1:$F$2501,2,0)</f>
        <v>USA</v>
      </c>
      <c r="I1813" t="str">
        <f>VLOOKUP(B1813,'Customers (2)'!$A$1:$F$2501,3,0)</f>
        <v>F</v>
      </c>
      <c r="J1813">
        <f>VLOOKUP(B1813,'Customers (2)'!$A$1:$F$2501,4,0)</f>
        <v>83</v>
      </c>
      <c r="K1813" t="str">
        <f>VLOOKUP(B1813,'Customers (2)'!$A$1:$F$2501,5,0)</f>
        <v>C</v>
      </c>
      <c r="L1813" t="str">
        <f>VLOOKUP(B1813,'Customers (2)'!$A$1:$F$2501,6,0)</f>
        <v>Senior</v>
      </c>
      <c r="M1813" t="str">
        <f t="shared" si="115"/>
        <v>July</v>
      </c>
      <c r="N1813" t="str">
        <f t="shared" si="116"/>
        <v>Saturday</v>
      </c>
      <c r="O1813" t="str">
        <f t="shared" si="117"/>
        <v>01:42:00</v>
      </c>
      <c r="P1813">
        <f t="shared" si="118"/>
        <v>1</v>
      </c>
      <c r="Q1813" t="str">
        <f>VLOOKUP(B1813,'Analysis 1.3'!$AA$1:$AF$1454,5,FALSE)</f>
        <v>Repeat</v>
      </c>
      <c r="R1813" t="str">
        <f>VLOOKUP(B1813,'Analysis 1.3'!$AA$1:$AF$1454,6,FALSE)</f>
        <v>Recent</v>
      </c>
      <c r="S1813">
        <f>VLOOKUP(B1813,'Analysis 1.3'!$AA$1:$AF$1454,4,FALSE)</f>
        <v>56.962500000001455</v>
      </c>
    </row>
    <row r="1814" spans="1:19" x14ac:dyDescent="0.3">
      <c r="A1814">
        <v>213804</v>
      </c>
      <c r="B1814">
        <v>1473</v>
      </c>
      <c r="C1814" s="1" t="s">
        <v>99</v>
      </c>
      <c r="D1814" s="2">
        <v>45115.03402777778</v>
      </c>
      <c r="E1814" t="s">
        <v>97</v>
      </c>
      <c r="F1814" t="s">
        <v>74</v>
      </c>
      <c r="G1814">
        <v>7453</v>
      </c>
      <c r="H1814" t="str">
        <f>VLOOKUP(B1814,'Customers (2)'!$A$1:$F$2501,2,0)</f>
        <v>USA</v>
      </c>
      <c r="I1814" t="str">
        <f>VLOOKUP(B1814,'Customers (2)'!$A$1:$F$2501,3,0)</f>
        <v>F</v>
      </c>
      <c r="J1814">
        <f>VLOOKUP(B1814,'Customers (2)'!$A$1:$F$2501,4,0)</f>
        <v>40</v>
      </c>
      <c r="K1814" t="str">
        <f>VLOOKUP(B1814,'Customers (2)'!$A$1:$F$2501,5,0)</f>
        <v>C</v>
      </c>
      <c r="L1814" t="str">
        <f>VLOOKUP(B1814,'Customers (2)'!$A$1:$F$2501,6,0)</f>
        <v>Middle</v>
      </c>
      <c r="M1814" t="str">
        <f t="shared" si="115"/>
        <v>July</v>
      </c>
      <c r="N1814" t="str">
        <f t="shared" si="116"/>
        <v>Saturday</v>
      </c>
      <c r="O1814" t="str">
        <f t="shared" si="117"/>
        <v>00:49:00</v>
      </c>
      <c r="P1814">
        <f t="shared" si="118"/>
        <v>0</v>
      </c>
      <c r="Q1814" t="str">
        <f>VLOOKUP(B1814,'Analysis 1.3'!$AA$1:$AF$1454,5,FALSE)</f>
        <v>Repeat</v>
      </c>
      <c r="R1814" t="str">
        <f>VLOOKUP(B1814,'Analysis 1.3'!$AA$1:$AF$1454,6,FALSE)</f>
        <v>Passive</v>
      </c>
      <c r="S1814">
        <f>VLOOKUP(B1814,'Analysis 1.3'!$AA$1:$AF$1454,4,FALSE)</f>
        <v>176.94791666666424</v>
      </c>
    </row>
    <row r="1815" spans="1:19" x14ac:dyDescent="0.3">
      <c r="A1815">
        <v>417779</v>
      </c>
      <c r="B1815">
        <v>1473</v>
      </c>
      <c r="C1815" s="1" t="s">
        <v>99</v>
      </c>
      <c r="D1815" s="2">
        <v>44957.027777777781</v>
      </c>
      <c r="E1815" t="s">
        <v>96</v>
      </c>
      <c r="F1815" t="s">
        <v>43</v>
      </c>
      <c r="G1815">
        <v>9335</v>
      </c>
      <c r="H1815" t="str">
        <f>VLOOKUP(B1815,'Customers (2)'!$A$1:$F$2501,2,0)</f>
        <v>USA</v>
      </c>
      <c r="I1815" t="str">
        <f>VLOOKUP(B1815,'Customers (2)'!$A$1:$F$2501,3,0)</f>
        <v>F</v>
      </c>
      <c r="J1815">
        <f>VLOOKUP(B1815,'Customers (2)'!$A$1:$F$2501,4,0)</f>
        <v>40</v>
      </c>
      <c r="K1815" t="str">
        <f>VLOOKUP(B1815,'Customers (2)'!$A$1:$F$2501,5,0)</f>
        <v>C</v>
      </c>
      <c r="L1815" t="str">
        <f>VLOOKUP(B1815,'Customers (2)'!$A$1:$F$2501,6,0)</f>
        <v>Middle</v>
      </c>
      <c r="M1815" t="str">
        <f t="shared" si="115"/>
        <v>January</v>
      </c>
      <c r="N1815" t="str">
        <f t="shared" si="116"/>
        <v>Tuesday</v>
      </c>
      <c r="O1815" t="str">
        <f t="shared" si="117"/>
        <v>00:40:00</v>
      </c>
      <c r="P1815">
        <f t="shared" si="118"/>
        <v>0</v>
      </c>
      <c r="Q1815" t="str">
        <f>VLOOKUP(B1815,'Analysis 1.3'!$AA$1:$AF$1454,5,FALSE)</f>
        <v>Repeat</v>
      </c>
      <c r="R1815" t="str">
        <f>VLOOKUP(B1815,'Analysis 1.3'!$AA$1:$AF$1454,6,FALSE)</f>
        <v>Passive</v>
      </c>
      <c r="S1815">
        <f>VLOOKUP(B1815,'Analysis 1.3'!$AA$1:$AF$1454,4,FALSE)</f>
        <v>176.94791666666424</v>
      </c>
    </row>
    <row r="1816" spans="1:19" x14ac:dyDescent="0.3">
      <c r="A1816">
        <v>1054349</v>
      </c>
      <c r="B1816">
        <v>1473</v>
      </c>
      <c r="C1816" s="1" t="s">
        <v>99</v>
      </c>
      <c r="D1816" s="3">
        <v>45026.978472222225</v>
      </c>
      <c r="E1816" t="s">
        <v>96</v>
      </c>
      <c r="F1816" t="s">
        <v>18</v>
      </c>
      <c r="G1816">
        <v>4060</v>
      </c>
      <c r="H1816" t="str">
        <f>VLOOKUP(B1816,'Customers (2)'!$A$1:$F$2501,2,0)</f>
        <v>USA</v>
      </c>
      <c r="I1816" t="str">
        <f>VLOOKUP(B1816,'Customers (2)'!$A$1:$F$2501,3,0)</f>
        <v>F</v>
      </c>
      <c r="J1816">
        <f>VLOOKUP(B1816,'Customers (2)'!$A$1:$F$2501,4,0)</f>
        <v>40</v>
      </c>
      <c r="K1816" t="str">
        <f>VLOOKUP(B1816,'Customers (2)'!$A$1:$F$2501,5,0)</f>
        <v>C</v>
      </c>
      <c r="L1816" t="str">
        <f>VLOOKUP(B1816,'Customers (2)'!$A$1:$F$2501,6,0)</f>
        <v>Middle</v>
      </c>
      <c r="M1816" t="str">
        <f t="shared" si="115"/>
        <v>April</v>
      </c>
      <c r="N1816" t="str">
        <f t="shared" si="116"/>
        <v>Monday</v>
      </c>
      <c r="O1816" t="str">
        <f t="shared" si="117"/>
        <v>23:29:00</v>
      </c>
      <c r="P1816">
        <f t="shared" si="118"/>
        <v>23</v>
      </c>
      <c r="Q1816" t="str">
        <f>VLOOKUP(B1816,'Analysis 1.3'!$AA$1:$AF$1454,5,FALSE)</f>
        <v>Repeat</v>
      </c>
      <c r="R1816" t="str">
        <f>VLOOKUP(B1816,'Analysis 1.3'!$AA$1:$AF$1454,6,FALSE)</f>
        <v>Passive</v>
      </c>
      <c r="S1816">
        <f>VLOOKUP(B1816,'Analysis 1.3'!$AA$1:$AF$1454,4,FALSE)</f>
        <v>176.94791666666424</v>
      </c>
    </row>
    <row r="1817" spans="1:19" x14ac:dyDescent="0.3">
      <c r="A1817">
        <v>394773</v>
      </c>
      <c r="B1817">
        <v>1474</v>
      </c>
      <c r="C1817" s="1" t="s">
        <v>99</v>
      </c>
      <c r="D1817" s="2">
        <v>45231.030555555553</v>
      </c>
      <c r="E1817" t="s">
        <v>191</v>
      </c>
      <c r="F1817" t="s">
        <v>54</v>
      </c>
      <c r="G1817">
        <v>9148</v>
      </c>
      <c r="H1817" t="str">
        <f>VLOOKUP(B1817,'Customers (2)'!$A$1:$F$2501,2,0)</f>
        <v>USA</v>
      </c>
      <c r="I1817" t="str">
        <f>VLOOKUP(B1817,'Customers (2)'!$A$1:$F$2501,3,0)</f>
        <v>M</v>
      </c>
      <c r="J1817">
        <f>VLOOKUP(B1817,'Customers (2)'!$A$1:$F$2501,4,0)</f>
        <v>25</v>
      </c>
      <c r="K1817" t="str">
        <f>VLOOKUP(B1817,'Customers (2)'!$A$1:$F$2501,5,0)</f>
        <v>C</v>
      </c>
      <c r="L1817" t="str">
        <f>VLOOKUP(B1817,'Customers (2)'!$A$1:$F$2501,6,0)</f>
        <v>Young</v>
      </c>
      <c r="M1817" t="str">
        <f t="shared" si="115"/>
        <v>November</v>
      </c>
      <c r="N1817" t="str">
        <f t="shared" si="116"/>
        <v>Wednesday</v>
      </c>
      <c r="O1817" t="str">
        <f t="shared" si="117"/>
        <v>00:44:00</v>
      </c>
      <c r="P1817">
        <f t="shared" si="118"/>
        <v>0</v>
      </c>
      <c r="Q1817" t="str">
        <f>VLOOKUP(B1817,'Analysis 1.3'!$AA$1:$AF$1454,5,FALSE)</f>
        <v>Repeat</v>
      </c>
      <c r="R1817" t="str">
        <f>VLOOKUP(B1817,'Analysis 1.3'!$AA$1:$AF$1454,6,FALSE)</f>
        <v>Recent</v>
      </c>
      <c r="S1817">
        <f>VLOOKUP(B1817,'Analysis 1.3'!$AA$1:$AF$1454,4,FALSE)</f>
        <v>60.951388888890506</v>
      </c>
    </row>
    <row r="1818" spans="1:19" x14ac:dyDescent="0.3">
      <c r="A1818">
        <v>1628939</v>
      </c>
      <c r="B1818">
        <v>1474</v>
      </c>
      <c r="C1818" s="1" t="s">
        <v>99</v>
      </c>
      <c r="D1818" s="3">
        <v>45174.037499999999</v>
      </c>
      <c r="E1818" t="s">
        <v>98</v>
      </c>
      <c r="F1818" t="s">
        <v>27</v>
      </c>
      <c r="G1818">
        <v>4675</v>
      </c>
      <c r="H1818" t="str">
        <f>VLOOKUP(B1818,'Customers (2)'!$A$1:$F$2501,2,0)</f>
        <v>USA</v>
      </c>
      <c r="I1818" t="str">
        <f>VLOOKUP(B1818,'Customers (2)'!$A$1:$F$2501,3,0)</f>
        <v>M</v>
      </c>
      <c r="J1818">
        <f>VLOOKUP(B1818,'Customers (2)'!$A$1:$F$2501,4,0)</f>
        <v>25</v>
      </c>
      <c r="K1818" t="str">
        <f>VLOOKUP(B1818,'Customers (2)'!$A$1:$F$2501,5,0)</f>
        <v>C</v>
      </c>
      <c r="L1818" t="str">
        <f>VLOOKUP(B1818,'Customers (2)'!$A$1:$F$2501,6,0)</f>
        <v>Young</v>
      </c>
      <c r="M1818" t="str">
        <f t="shared" si="115"/>
        <v>September</v>
      </c>
      <c r="N1818" t="str">
        <f t="shared" si="116"/>
        <v>Tuesday</v>
      </c>
      <c r="O1818" t="str">
        <f t="shared" si="117"/>
        <v>00:54:00</v>
      </c>
      <c r="P1818">
        <f t="shared" si="118"/>
        <v>0</v>
      </c>
      <c r="Q1818" t="str">
        <f>VLOOKUP(B1818,'Analysis 1.3'!$AA$1:$AF$1454,5,FALSE)</f>
        <v>Repeat</v>
      </c>
      <c r="R1818" t="str">
        <f>VLOOKUP(B1818,'Analysis 1.3'!$AA$1:$AF$1454,6,FALSE)</f>
        <v>Recent</v>
      </c>
      <c r="S1818">
        <f>VLOOKUP(B1818,'Analysis 1.3'!$AA$1:$AF$1454,4,FALSE)</f>
        <v>60.951388888890506</v>
      </c>
    </row>
    <row r="1819" spans="1:19" x14ac:dyDescent="0.3">
      <c r="A1819">
        <v>365101</v>
      </c>
      <c r="B1819">
        <v>1475</v>
      </c>
      <c r="C1819" s="1" t="s">
        <v>105</v>
      </c>
      <c r="D1819" s="2">
        <v>44971.961111111108</v>
      </c>
      <c r="E1819" t="s">
        <v>97</v>
      </c>
      <c r="F1819" t="s">
        <v>8</v>
      </c>
      <c r="G1819">
        <v>433</v>
      </c>
      <c r="H1819" t="str">
        <f>VLOOKUP(B1819,'Customers (2)'!$A$1:$F$2501,2,0)</f>
        <v>Spain</v>
      </c>
      <c r="I1819" t="str">
        <f>VLOOKUP(B1819,'Customers (2)'!$A$1:$F$2501,3,0)</f>
        <v>F</v>
      </c>
      <c r="J1819">
        <f>VLOOKUP(B1819,'Customers (2)'!$A$1:$F$2501,4,0)</f>
        <v>25</v>
      </c>
      <c r="K1819" t="str">
        <f>VLOOKUP(B1819,'Customers (2)'!$A$1:$F$2501,5,0)</f>
        <v>C</v>
      </c>
      <c r="L1819" t="str">
        <f>VLOOKUP(B1819,'Customers (2)'!$A$1:$F$2501,6,0)</f>
        <v>Young</v>
      </c>
      <c r="M1819" t="str">
        <f t="shared" si="115"/>
        <v>February</v>
      </c>
      <c r="N1819" t="str">
        <f t="shared" si="116"/>
        <v>Tuesday</v>
      </c>
      <c r="O1819" t="str">
        <f t="shared" si="117"/>
        <v>23:04:00</v>
      </c>
      <c r="P1819">
        <f t="shared" si="118"/>
        <v>23</v>
      </c>
      <c r="Q1819" t="str">
        <f>VLOOKUP(B1819,'Analysis 1.3'!$AA$1:$AF$1454,5,FALSE)</f>
        <v>Repeat</v>
      </c>
      <c r="R1819" t="str">
        <f>VLOOKUP(B1819,'Analysis 1.3'!$AA$1:$AF$1454,6,FALSE)</f>
        <v>Passive</v>
      </c>
      <c r="S1819">
        <f>VLOOKUP(B1819,'Analysis 1.3'!$AA$1:$AF$1454,4,FALSE)</f>
        <v>91.961111111108039</v>
      </c>
    </row>
    <row r="1820" spans="1:19" x14ac:dyDescent="0.3">
      <c r="A1820">
        <v>498746</v>
      </c>
      <c r="B1820">
        <v>1475</v>
      </c>
      <c r="C1820" s="1" t="s">
        <v>105</v>
      </c>
      <c r="D1820" s="2">
        <v>45080.006249999999</v>
      </c>
      <c r="E1820" t="s">
        <v>97</v>
      </c>
      <c r="F1820" t="s">
        <v>68</v>
      </c>
      <c r="G1820">
        <v>6335</v>
      </c>
      <c r="H1820" t="str">
        <f>VLOOKUP(B1820,'Customers (2)'!$A$1:$F$2501,2,0)</f>
        <v>Spain</v>
      </c>
      <c r="I1820" t="str">
        <f>VLOOKUP(B1820,'Customers (2)'!$A$1:$F$2501,3,0)</f>
        <v>F</v>
      </c>
      <c r="J1820">
        <f>VLOOKUP(B1820,'Customers (2)'!$A$1:$F$2501,4,0)</f>
        <v>25</v>
      </c>
      <c r="K1820" t="str">
        <f>VLOOKUP(B1820,'Customers (2)'!$A$1:$F$2501,5,0)</f>
        <v>C</v>
      </c>
      <c r="L1820" t="str">
        <f>VLOOKUP(B1820,'Customers (2)'!$A$1:$F$2501,6,0)</f>
        <v>Young</v>
      </c>
      <c r="M1820" t="str">
        <f t="shared" si="115"/>
        <v>June</v>
      </c>
      <c r="N1820" t="str">
        <f t="shared" si="116"/>
        <v>Saturday</v>
      </c>
      <c r="O1820" t="str">
        <f t="shared" si="117"/>
        <v>00:09:00</v>
      </c>
      <c r="P1820">
        <f t="shared" si="118"/>
        <v>0</v>
      </c>
      <c r="Q1820" t="str">
        <f>VLOOKUP(B1820,'Analysis 1.3'!$AA$1:$AF$1454,5,FALSE)</f>
        <v>Repeat</v>
      </c>
      <c r="R1820" t="str">
        <f>VLOOKUP(B1820,'Analysis 1.3'!$AA$1:$AF$1454,6,FALSE)</f>
        <v>Passive</v>
      </c>
      <c r="S1820">
        <f>VLOOKUP(B1820,'Analysis 1.3'!$AA$1:$AF$1454,4,FALSE)</f>
        <v>91.961111111108039</v>
      </c>
    </row>
    <row r="1821" spans="1:19" x14ac:dyDescent="0.3">
      <c r="A1821">
        <v>517568</v>
      </c>
      <c r="B1821">
        <v>1475</v>
      </c>
      <c r="C1821" s="1" t="s">
        <v>105</v>
      </c>
      <c r="D1821" s="2">
        <v>45200.020833333336</v>
      </c>
      <c r="E1821" t="s">
        <v>96</v>
      </c>
      <c r="F1821" t="s">
        <v>43</v>
      </c>
      <c r="G1821">
        <v>794</v>
      </c>
      <c r="H1821" t="str">
        <f>VLOOKUP(B1821,'Customers (2)'!$A$1:$F$2501,2,0)</f>
        <v>Spain</v>
      </c>
      <c r="I1821" t="str">
        <f>VLOOKUP(B1821,'Customers (2)'!$A$1:$F$2501,3,0)</f>
        <v>F</v>
      </c>
      <c r="J1821">
        <f>VLOOKUP(B1821,'Customers (2)'!$A$1:$F$2501,4,0)</f>
        <v>25</v>
      </c>
      <c r="K1821" t="str">
        <f>VLOOKUP(B1821,'Customers (2)'!$A$1:$F$2501,5,0)</f>
        <v>C</v>
      </c>
      <c r="L1821" t="str">
        <f>VLOOKUP(B1821,'Customers (2)'!$A$1:$F$2501,6,0)</f>
        <v>Young</v>
      </c>
      <c r="M1821" t="str">
        <f t="shared" si="115"/>
        <v>October</v>
      </c>
      <c r="N1821" t="str">
        <f t="shared" si="116"/>
        <v>Sunday</v>
      </c>
      <c r="O1821" t="str">
        <f t="shared" si="117"/>
        <v>00:30:00</v>
      </c>
      <c r="P1821">
        <f t="shared" si="118"/>
        <v>0</v>
      </c>
      <c r="Q1821" t="str">
        <f>VLOOKUP(B1821,'Analysis 1.3'!$AA$1:$AF$1454,5,FALSE)</f>
        <v>Repeat</v>
      </c>
      <c r="R1821" t="str">
        <f>VLOOKUP(B1821,'Analysis 1.3'!$AA$1:$AF$1454,6,FALSE)</f>
        <v>Passive</v>
      </c>
      <c r="S1821">
        <f>VLOOKUP(B1821,'Analysis 1.3'!$AA$1:$AF$1454,4,FALSE)</f>
        <v>91.961111111108039</v>
      </c>
    </row>
    <row r="1822" spans="1:19" x14ac:dyDescent="0.3">
      <c r="A1822">
        <v>1272986</v>
      </c>
      <c r="B1822">
        <v>1475</v>
      </c>
      <c r="C1822" s="1" t="s">
        <v>105</v>
      </c>
      <c r="D1822" s="3">
        <v>44965.068055555559</v>
      </c>
      <c r="E1822" t="s">
        <v>97</v>
      </c>
      <c r="F1822" t="s">
        <v>41</v>
      </c>
      <c r="G1822">
        <v>4629</v>
      </c>
      <c r="H1822" t="str">
        <f>VLOOKUP(B1822,'Customers (2)'!$A$1:$F$2501,2,0)</f>
        <v>Spain</v>
      </c>
      <c r="I1822" t="str">
        <f>VLOOKUP(B1822,'Customers (2)'!$A$1:$F$2501,3,0)</f>
        <v>F</v>
      </c>
      <c r="J1822">
        <f>VLOOKUP(B1822,'Customers (2)'!$A$1:$F$2501,4,0)</f>
        <v>25</v>
      </c>
      <c r="K1822" t="str">
        <f>VLOOKUP(B1822,'Customers (2)'!$A$1:$F$2501,5,0)</f>
        <v>C</v>
      </c>
      <c r="L1822" t="str">
        <f>VLOOKUP(B1822,'Customers (2)'!$A$1:$F$2501,6,0)</f>
        <v>Young</v>
      </c>
      <c r="M1822" t="str">
        <f t="shared" si="115"/>
        <v>February</v>
      </c>
      <c r="N1822" t="str">
        <f t="shared" si="116"/>
        <v>Wednesday</v>
      </c>
      <c r="O1822" t="str">
        <f t="shared" si="117"/>
        <v>01:38:00</v>
      </c>
      <c r="P1822">
        <f t="shared" si="118"/>
        <v>1</v>
      </c>
      <c r="Q1822" t="str">
        <f>VLOOKUP(B1822,'Analysis 1.3'!$AA$1:$AF$1454,5,FALSE)</f>
        <v>Repeat</v>
      </c>
      <c r="R1822" t="str">
        <f>VLOOKUP(B1822,'Analysis 1.3'!$AA$1:$AF$1454,6,FALSE)</f>
        <v>Passive</v>
      </c>
      <c r="S1822">
        <f>VLOOKUP(B1822,'Analysis 1.3'!$AA$1:$AF$1454,4,FALSE)</f>
        <v>91.961111111108039</v>
      </c>
    </row>
    <row r="1823" spans="1:19" x14ac:dyDescent="0.3">
      <c r="A1823">
        <v>1409687</v>
      </c>
      <c r="B1823">
        <v>1475</v>
      </c>
      <c r="C1823" s="1" t="s">
        <v>105</v>
      </c>
      <c r="D1823" s="3">
        <v>45019.037499999999</v>
      </c>
      <c r="E1823" t="s">
        <v>191</v>
      </c>
      <c r="F1823" t="s">
        <v>40</v>
      </c>
      <c r="G1823">
        <v>3268</v>
      </c>
      <c r="H1823" t="str">
        <f>VLOOKUP(B1823,'Customers (2)'!$A$1:$F$2501,2,0)</f>
        <v>Spain</v>
      </c>
      <c r="I1823" t="str">
        <f>VLOOKUP(B1823,'Customers (2)'!$A$1:$F$2501,3,0)</f>
        <v>F</v>
      </c>
      <c r="J1823">
        <f>VLOOKUP(B1823,'Customers (2)'!$A$1:$F$2501,4,0)</f>
        <v>25</v>
      </c>
      <c r="K1823" t="str">
        <f>VLOOKUP(B1823,'Customers (2)'!$A$1:$F$2501,5,0)</f>
        <v>C</v>
      </c>
      <c r="L1823" t="str">
        <f>VLOOKUP(B1823,'Customers (2)'!$A$1:$F$2501,6,0)</f>
        <v>Young</v>
      </c>
      <c r="M1823" t="str">
        <f t="shared" si="115"/>
        <v>April</v>
      </c>
      <c r="N1823" t="str">
        <f t="shared" si="116"/>
        <v>Monday</v>
      </c>
      <c r="O1823" t="str">
        <f t="shared" si="117"/>
        <v>00:54:00</v>
      </c>
      <c r="P1823">
        <f t="shared" si="118"/>
        <v>0</v>
      </c>
      <c r="Q1823" t="str">
        <f>VLOOKUP(B1823,'Analysis 1.3'!$AA$1:$AF$1454,5,FALSE)</f>
        <v>Repeat</v>
      </c>
      <c r="R1823" t="str">
        <f>VLOOKUP(B1823,'Analysis 1.3'!$AA$1:$AF$1454,6,FALSE)</f>
        <v>Passive</v>
      </c>
      <c r="S1823">
        <f>VLOOKUP(B1823,'Analysis 1.3'!$AA$1:$AF$1454,4,FALSE)</f>
        <v>91.961111111108039</v>
      </c>
    </row>
    <row r="1824" spans="1:19" x14ac:dyDescent="0.3">
      <c r="A1824">
        <v>307999</v>
      </c>
      <c r="B1824">
        <v>1476</v>
      </c>
      <c r="C1824" s="1" t="s">
        <v>107</v>
      </c>
      <c r="D1824" s="2">
        <v>45111.981249999997</v>
      </c>
      <c r="E1824" t="s">
        <v>96</v>
      </c>
      <c r="F1824" t="s">
        <v>36</v>
      </c>
      <c r="G1824">
        <v>5434</v>
      </c>
      <c r="H1824" t="str">
        <f>VLOOKUP(B1824,'Customers (2)'!$A$1:$F$2501,2,0)</f>
        <v>Italy</v>
      </c>
      <c r="I1824" t="str">
        <f>VLOOKUP(B1824,'Customers (2)'!$A$1:$F$2501,3,0)</f>
        <v>M</v>
      </c>
      <c r="J1824">
        <f>VLOOKUP(B1824,'Customers (2)'!$A$1:$F$2501,4,0)</f>
        <v>23</v>
      </c>
      <c r="K1824" t="str">
        <f>VLOOKUP(B1824,'Customers (2)'!$A$1:$F$2501,5,0)</f>
        <v>C</v>
      </c>
      <c r="L1824" t="str">
        <f>VLOOKUP(B1824,'Customers (2)'!$A$1:$F$2501,6,0)</f>
        <v>Young</v>
      </c>
      <c r="M1824" t="str">
        <f t="shared" si="115"/>
        <v>July</v>
      </c>
      <c r="N1824" t="str">
        <f t="shared" si="116"/>
        <v>Tuesday</v>
      </c>
      <c r="O1824" t="str">
        <f t="shared" si="117"/>
        <v>23:33:00</v>
      </c>
      <c r="P1824">
        <f t="shared" si="118"/>
        <v>23</v>
      </c>
      <c r="Q1824" t="str">
        <f>VLOOKUP(B1824,'Analysis 1.3'!$AA$1:$AF$1454,5,FALSE)</f>
        <v>One time</v>
      </c>
      <c r="R1824" t="str">
        <f>VLOOKUP(B1824,'Analysis 1.3'!$AA$1:$AF$1454,6,FALSE)</f>
        <v>Lost</v>
      </c>
      <c r="S1824">
        <f>VLOOKUP(B1824,'Analysis 1.3'!$AA$1:$AF$1454,4,FALSE)</f>
        <v>180.00069444444671</v>
      </c>
    </row>
    <row r="1825" spans="1:19" x14ac:dyDescent="0.3">
      <c r="A1825">
        <v>573613</v>
      </c>
      <c r="B1825">
        <v>1477</v>
      </c>
      <c r="C1825" s="1" t="s">
        <v>105</v>
      </c>
      <c r="D1825" s="2">
        <v>45156.053472222222</v>
      </c>
      <c r="E1825" t="s">
        <v>97</v>
      </c>
      <c r="F1825" t="s">
        <v>81</v>
      </c>
      <c r="G1825">
        <v>7954</v>
      </c>
      <c r="H1825" t="str">
        <f>VLOOKUP(B1825,'Customers (2)'!$A$1:$F$2501,2,0)</f>
        <v>Spain</v>
      </c>
      <c r="I1825" t="str">
        <f>VLOOKUP(B1825,'Customers (2)'!$A$1:$F$2501,3,0)</f>
        <v>F</v>
      </c>
      <c r="J1825">
        <f>VLOOKUP(B1825,'Customers (2)'!$A$1:$F$2501,4,0)</f>
        <v>73</v>
      </c>
      <c r="K1825" t="str">
        <f>VLOOKUP(B1825,'Customers (2)'!$A$1:$F$2501,5,0)</f>
        <v>C</v>
      </c>
      <c r="L1825" t="str">
        <f>VLOOKUP(B1825,'Customers (2)'!$A$1:$F$2501,6,0)</f>
        <v>Senior</v>
      </c>
      <c r="M1825" t="str">
        <f t="shared" si="115"/>
        <v>August</v>
      </c>
      <c r="N1825" t="str">
        <f t="shared" si="116"/>
        <v>Friday</v>
      </c>
      <c r="O1825" t="str">
        <f t="shared" si="117"/>
        <v>01:17:00</v>
      </c>
      <c r="P1825">
        <f t="shared" si="118"/>
        <v>1</v>
      </c>
      <c r="Q1825" t="str">
        <f>VLOOKUP(B1825,'Analysis 1.3'!$AA$1:$AF$1454,5,FALSE)</f>
        <v>Repeat</v>
      </c>
      <c r="R1825" t="str">
        <f>VLOOKUP(B1825,'Analysis 1.3'!$AA$1:$AF$1454,6,FALSE)</f>
        <v>Passive</v>
      </c>
      <c r="S1825">
        <f>VLOOKUP(B1825,'Analysis 1.3'!$AA$1:$AF$1454,4,FALSE)</f>
        <v>135.9284722222219</v>
      </c>
    </row>
    <row r="1826" spans="1:19" x14ac:dyDescent="0.3">
      <c r="A1826">
        <v>746060</v>
      </c>
      <c r="B1826">
        <v>1477</v>
      </c>
      <c r="C1826" s="1" t="s">
        <v>105</v>
      </c>
      <c r="D1826" s="3">
        <v>45016.994444444441</v>
      </c>
      <c r="E1826" t="s">
        <v>97</v>
      </c>
      <c r="F1826" t="s">
        <v>34</v>
      </c>
      <c r="G1826">
        <v>1387</v>
      </c>
      <c r="H1826" t="str">
        <f>VLOOKUP(B1826,'Customers (2)'!$A$1:$F$2501,2,0)</f>
        <v>Spain</v>
      </c>
      <c r="I1826" t="str">
        <f>VLOOKUP(B1826,'Customers (2)'!$A$1:$F$2501,3,0)</f>
        <v>F</v>
      </c>
      <c r="J1826">
        <f>VLOOKUP(B1826,'Customers (2)'!$A$1:$F$2501,4,0)</f>
        <v>73</v>
      </c>
      <c r="K1826" t="str">
        <f>VLOOKUP(B1826,'Customers (2)'!$A$1:$F$2501,5,0)</f>
        <v>C</v>
      </c>
      <c r="L1826" t="str">
        <f>VLOOKUP(B1826,'Customers (2)'!$A$1:$F$2501,6,0)</f>
        <v>Senior</v>
      </c>
      <c r="M1826" t="str">
        <f t="shared" si="115"/>
        <v>March</v>
      </c>
      <c r="N1826" t="str">
        <f t="shared" si="116"/>
        <v>Friday</v>
      </c>
      <c r="O1826" t="str">
        <f t="shared" si="117"/>
        <v>23:52:00</v>
      </c>
      <c r="P1826">
        <f t="shared" si="118"/>
        <v>23</v>
      </c>
      <c r="Q1826" t="str">
        <f>VLOOKUP(B1826,'Analysis 1.3'!$AA$1:$AF$1454,5,FALSE)</f>
        <v>Repeat</v>
      </c>
      <c r="R1826" t="str">
        <f>VLOOKUP(B1826,'Analysis 1.3'!$AA$1:$AF$1454,6,FALSE)</f>
        <v>Passive</v>
      </c>
      <c r="S1826">
        <f>VLOOKUP(B1826,'Analysis 1.3'!$AA$1:$AF$1454,4,FALSE)</f>
        <v>135.9284722222219</v>
      </c>
    </row>
    <row r="1827" spans="1:19" x14ac:dyDescent="0.3">
      <c r="A1827">
        <v>1258064</v>
      </c>
      <c r="B1827">
        <v>1478</v>
      </c>
      <c r="C1827" s="1" t="s">
        <v>104</v>
      </c>
      <c r="D1827" s="3">
        <v>45042.019444444442</v>
      </c>
      <c r="E1827" t="s">
        <v>191</v>
      </c>
      <c r="F1827" t="s">
        <v>75</v>
      </c>
      <c r="G1827">
        <v>6527</v>
      </c>
      <c r="H1827" t="str">
        <f>VLOOKUP(B1827,'Customers (2)'!$A$1:$F$2501,2,0)</f>
        <v>Austria</v>
      </c>
      <c r="I1827" t="str">
        <f>VLOOKUP(B1827,'Customers (2)'!$A$1:$F$2501,3,0)</f>
        <v>M</v>
      </c>
      <c r="J1827">
        <f>VLOOKUP(B1827,'Customers (2)'!$A$1:$F$2501,4,0)</f>
        <v>43</v>
      </c>
      <c r="K1827" t="str">
        <f>VLOOKUP(B1827,'Customers (2)'!$A$1:$F$2501,5,0)</f>
        <v>C</v>
      </c>
      <c r="L1827" t="str">
        <f>VLOOKUP(B1827,'Customers (2)'!$A$1:$F$2501,6,0)</f>
        <v>Middle</v>
      </c>
      <c r="M1827" t="str">
        <f t="shared" si="115"/>
        <v>April</v>
      </c>
      <c r="N1827" t="str">
        <f t="shared" si="116"/>
        <v>Wednesday</v>
      </c>
      <c r="O1827" t="str">
        <f t="shared" si="117"/>
        <v>00:28:00</v>
      </c>
      <c r="P1827">
        <f t="shared" si="118"/>
        <v>0</v>
      </c>
      <c r="Q1827" t="str">
        <f>VLOOKUP(B1827,'Analysis 1.3'!$AA$1:$AF$1454,5,FALSE)</f>
        <v>One time</v>
      </c>
      <c r="R1827" t="str">
        <f>VLOOKUP(B1827,'Analysis 1.3'!$AA$1:$AF$1454,6,FALSE)</f>
        <v>Lost</v>
      </c>
      <c r="S1827">
        <f>VLOOKUP(B1827,'Analysis 1.3'!$AA$1:$AF$1454,4,FALSE)</f>
        <v>249.96250000000146</v>
      </c>
    </row>
    <row r="1828" spans="1:19" x14ac:dyDescent="0.3">
      <c r="A1828">
        <v>757855</v>
      </c>
      <c r="B1828">
        <v>1479</v>
      </c>
      <c r="C1828" s="1" t="s">
        <v>99</v>
      </c>
      <c r="D1828" s="3">
        <v>45242.941666666666</v>
      </c>
      <c r="E1828" t="s">
        <v>96</v>
      </c>
      <c r="F1828" t="s">
        <v>45</v>
      </c>
      <c r="G1828">
        <v>5528</v>
      </c>
      <c r="H1828" t="str">
        <f>VLOOKUP(B1828,'Customers (2)'!$A$1:$F$2501,2,0)</f>
        <v>USA</v>
      </c>
      <c r="I1828" t="str">
        <f>VLOOKUP(B1828,'Customers (2)'!$A$1:$F$2501,3,0)</f>
        <v>F</v>
      </c>
      <c r="J1828">
        <f>VLOOKUP(B1828,'Customers (2)'!$A$1:$F$2501,4,0)</f>
        <v>87</v>
      </c>
      <c r="K1828" t="str">
        <f>VLOOKUP(B1828,'Customers (2)'!$A$1:$F$2501,5,0)</f>
        <v>C</v>
      </c>
      <c r="L1828" t="str">
        <f>VLOOKUP(B1828,'Customers (2)'!$A$1:$F$2501,6,0)</f>
        <v>Senior</v>
      </c>
      <c r="M1828" t="str">
        <f t="shared" si="115"/>
        <v>November</v>
      </c>
      <c r="N1828" t="str">
        <f t="shared" si="116"/>
        <v>Sunday</v>
      </c>
      <c r="O1828" t="str">
        <f t="shared" si="117"/>
        <v>22:36:00</v>
      </c>
      <c r="P1828">
        <f t="shared" si="118"/>
        <v>22</v>
      </c>
      <c r="Q1828" t="str">
        <f>VLOOKUP(B1828,'Analysis 1.3'!$AA$1:$AF$1454,5,FALSE)</f>
        <v>Repeat</v>
      </c>
      <c r="R1828" t="str">
        <f>VLOOKUP(B1828,'Analysis 1.3'!$AA$1:$AF$1454,6,FALSE)</f>
        <v>Recent</v>
      </c>
      <c r="S1828">
        <f>VLOOKUP(B1828,'Analysis 1.3'!$AA$1:$AF$1454,4,FALSE)</f>
        <v>49.040277777778101</v>
      </c>
    </row>
    <row r="1829" spans="1:19" x14ac:dyDescent="0.3">
      <c r="A1829">
        <v>1059711</v>
      </c>
      <c r="B1829">
        <v>1479</v>
      </c>
      <c r="C1829" s="1" t="s">
        <v>99</v>
      </c>
      <c r="D1829" s="3">
        <v>45000.042361111111</v>
      </c>
      <c r="E1829" t="s">
        <v>96</v>
      </c>
      <c r="F1829" t="s">
        <v>57</v>
      </c>
      <c r="G1829">
        <v>5593</v>
      </c>
      <c r="H1829" t="str">
        <f>VLOOKUP(B1829,'Customers (2)'!$A$1:$F$2501,2,0)</f>
        <v>USA</v>
      </c>
      <c r="I1829" t="str">
        <f>VLOOKUP(B1829,'Customers (2)'!$A$1:$F$2501,3,0)</f>
        <v>F</v>
      </c>
      <c r="J1829">
        <f>VLOOKUP(B1829,'Customers (2)'!$A$1:$F$2501,4,0)</f>
        <v>87</v>
      </c>
      <c r="K1829" t="str">
        <f>VLOOKUP(B1829,'Customers (2)'!$A$1:$F$2501,5,0)</f>
        <v>C</v>
      </c>
      <c r="L1829" t="str">
        <f>VLOOKUP(B1829,'Customers (2)'!$A$1:$F$2501,6,0)</f>
        <v>Senior</v>
      </c>
      <c r="M1829" t="str">
        <f t="shared" si="115"/>
        <v>March</v>
      </c>
      <c r="N1829" t="str">
        <f t="shared" si="116"/>
        <v>Wednesday</v>
      </c>
      <c r="O1829" t="str">
        <f t="shared" si="117"/>
        <v>01:01:00</v>
      </c>
      <c r="P1829">
        <f t="shared" si="118"/>
        <v>1</v>
      </c>
      <c r="Q1829" t="str">
        <f>VLOOKUP(B1829,'Analysis 1.3'!$AA$1:$AF$1454,5,FALSE)</f>
        <v>Repeat</v>
      </c>
      <c r="R1829" t="str">
        <f>VLOOKUP(B1829,'Analysis 1.3'!$AA$1:$AF$1454,6,FALSE)</f>
        <v>Recent</v>
      </c>
      <c r="S1829">
        <f>VLOOKUP(B1829,'Analysis 1.3'!$AA$1:$AF$1454,4,FALSE)</f>
        <v>49.040277777778101</v>
      </c>
    </row>
    <row r="1830" spans="1:19" x14ac:dyDescent="0.3">
      <c r="A1830">
        <v>1158886</v>
      </c>
      <c r="B1830">
        <v>1479</v>
      </c>
      <c r="C1830" s="1" t="s">
        <v>99</v>
      </c>
      <c r="D1830" s="3">
        <v>45171.03125</v>
      </c>
      <c r="E1830" t="s">
        <v>98</v>
      </c>
      <c r="F1830" t="s">
        <v>15</v>
      </c>
      <c r="G1830">
        <v>3135</v>
      </c>
      <c r="H1830" t="str">
        <f>VLOOKUP(B1830,'Customers (2)'!$A$1:$F$2501,2,0)</f>
        <v>USA</v>
      </c>
      <c r="I1830" t="str">
        <f>VLOOKUP(B1830,'Customers (2)'!$A$1:$F$2501,3,0)</f>
        <v>F</v>
      </c>
      <c r="J1830">
        <f>VLOOKUP(B1830,'Customers (2)'!$A$1:$F$2501,4,0)</f>
        <v>87</v>
      </c>
      <c r="K1830" t="str">
        <f>VLOOKUP(B1830,'Customers (2)'!$A$1:$F$2501,5,0)</f>
        <v>C</v>
      </c>
      <c r="L1830" t="str">
        <f>VLOOKUP(B1830,'Customers (2)'!$A$1:$F$2501,6,0)</f>
        <v>Senior</v>
      </c>
      <c r="M1830" t="str">
        <f t="shared" si="115"/>
        <v>September</v>
      </c>
      <c r="N1830" t="str">
        <f t="shared" si="116"/>
        <v>Saturday</v>
      </c>
      <c r="O1830" t="str">
        <f t="shared" si="117"/>
        <v>00:45:00</v>
      </c>
      <c r="P1830">
        <f t="shared" si="118"/>
        <v>0</v>
      </c>
      <c r="Q1830" t="str">
        <f>VLOOKUP(B1830,'Analysis 1.3'!$AA$1:$AF$1454,5,FALSE)</f>
        <v>Repeat</v>
      </c>
      <c r="R1830" t="str">
        <f>VLOOKUP(B1830,'Analysis 1.3'!$AA$1:$AF$1454,6,FALSE)</f>
        <v>Recent</v>
      </c>
      <c r="S1830">
        <f>VLOOKUP(B1830,'Analysis 1.3'!$AA$1:$AF$1454,4,FALSE)</f>
        <v>49.040277777778101</v>
      </c>
    </row>
    <row r="1831" spans="1:19" x14ac:dyDescent="0.3">
      <c r="A1831">
        <v>1587832</v>
      </c>
      <c r="B1831">
        <v>1483</v>
      </c>
      <c r="C1831" s="1" t="s">
        <v>99</v>
      </c>
      <c r="D1831" s="3">
        <v>45239.961805555555</v>
      </c>
      <c r="E1831" t="s">
        <v>98</v>
      </c>
      <c r="F1831" t="s">
        <v>43</v>
      </c>
      <c r="G1831">
        <v>3831</v>
      </c>
      <c r="H1831" t="str">
        <f>VLOOKUP(B1831,'Customers (2)'!$A$1:$F$2501,2,0)</f>
        <v>USA</v>
      </c>
      <c r="I1831" t="str">
        <f>VLOOKUP(B1831,'Customers (2)'!$A$1:$F$2501,3,0)</f>
        <v>M</v>
      </c>
      <c r="J1831">
        <f>VLOOKUP(B1831,'Customers (2)'!$A$1:$F$2501,4,0)</f>
        <v>82</v>
      </c>
      <c r="K1831" t="str">
        <f>VLOOKUP(B1831,'Customers (2)'!$A$1:$F$2501,5,0)</f>
        <v>C</v>
      </c>
      <c r="L1831" t="str">
        <f>VLOOKUP(B1831,'Customers (2)'!$A$1:$F$2501,6,0)</f>
        <v>Senior</v>
      </c>
      <c r="M1831" t="str">
        <f t="shared" si="115"/>
        <v>November</v>
      </c>
      <c r="N1831" t="str">
        <f t="shared" si="116"/>
        <v>Thursday</v>
      </c>
      <c r="O1831" t="str">
        <f t="shared" si="117"/>
        <v>23:05:00</v>
      </c>
      <c r="P1831">
        <f t="shared" si="118"/>
        <v>23</v>
      </c>
      <c r="Q1831" t="str">
        <f>VLOOKUP(B1831,'Analysis 1.3'!$AA$1:$AF$1454,5,FALSE)</f>
        <v>Repeat</v>
      </c>
      <c r="R1831" t="str">
        <f>VLOOKUP(B1831,'Analysis 1.3'!$AA$1:$AF$1454,6,FALSE)</f>
        <v>Recent</v>
      </c>
      <c r="S1831">
        <f>VLOOKUP(B1831,'Analysis 1.3'!$AA$1:$AF$1454,4,FALSE)</f>
        <v>52.020138888889051</v>
      </c>
    </row>
    <row r="1832" spans="1:19" x14ac:dyDescent="0.3">
      <c r="A1832">
        <v>1599039</v>
      </c>
      <c r="B1832">
        <v>1483</v>
      </c>
      <c r="C1832" s="1" t="s">
        <v>99</v>
      </c>
      <c r="D1832" s="3">
        <v>44949.95416666667</v>
      </c>
      <c r="E1832" t="s">
        <v>191</v>
      </c>
      <c r="F1832" t="s">
        <v>93</v>
      </c>
      <c r="G1832">
        <v>9658</v>
      </c>
      <c r="H1832" t="str">
        <f>VLOOKUP(B1832,'Customers (2)'!$A$1:$F$2501,2,0)</f>
        <v>USA</v>
      </c>
      <c r="I1832" t="str">
        <f>VLOOKUP(B1832,'Customers (2)'!$A$1:$F$2501,3,0)</f>
        <v>M</v>
      </c>
      <c r="J1832">
        <f>VLOOKUP(B1832,'Customers (2)'!$A$1:$F$2501,4,0)</f>
        <v>82</v>
      </c>
      <c r="K1832" t="str">
        <f>VLOOKUP(B1832,'Customers (2)'!$A$1:$F$2501,5,0)</f>
        <v>C</v>
      </c>
      <c r="L1832" t="str">
        <f>VLOOKUP(B1832,'Customers (2)'!$A$1:$F$2501,6,0)</f>
        <v>Senior</v>
      </c>
      <c r="M1832" t="str">
        <f t="shared" si="115"/>
        <v>January</v>
      </c>
      <c r="N1832" t="str">
        <f t="shared" si="116"/>
        <v>Monday</v>
      </c>
      <c r="O1832" t="str">
        <f t="shared" si="117"/>
        <v>22:54:00</v>
      </c>
      <c r="P1832">
        <f t="shared" si="118"/>
        <v>22</v>
      </c>
      <c r="Q1832" t="str">
        <f>VLOOKUP(B1832,'Analysis 1.3'!$AA$1:$AF$1454,5,FALSE)</f>
        <v>Repeat</v>
      </c>
      <c r="R1832" t="str">
        <f>VLOOKUP(B1832,'Analysis 1.3'!$AA$1:$AF$1454,6,FALSE)</f>
        <v>Recent</v>
      </c>
      <c r="S1832">
        <f>VLOOKUP(B1832,'Analysis 1.3'!$AA$1:$AF$1454,4,FALSE)</f>
        <v>52.020138888889051</v>
      </c>
    </row>
    <row r="1833" spans="1:19" x14ac:dyDescent="0.3">
      <c r="A1833">
        <v>525192</v>
      </c>
      <c r="B1833">
        <v>1484</v>
      </c>
      <c r="C1833" s="1" t="s">
        <v>99</v>
      </c>
      <c r="D1833" s="2">
        <v>44952.006249999999</v>
      </c>
      <c r="E1833" t="s">
        <v>96</v>
      </c>
      <c r="F1833" t="s">
        <v>21</v>
      </c>
      <c r="G1833">
        <v>2431</v>
      </c>
      <c r="H1833" t="str">
        <f>VLOOKUP(B1833,'Customers (2)'!$A$1:$F$2501,2,0)</f>
        <v>USA</v>
      </c>
      <c r="I1833" t="str">
        <f>VLOOKUP(B1833,'Customers (2)'!$A$1:$F$2501,3,0)</f>
        <v>F</v>
      </c>
      <c r="J1833">
        <f>VLOOKUP(B1833,'Customers (2)'!$A$1:$F$2501,4,0)</f>
        <v>84</v>
      </c>
      <c r="K1833" t="str">
        <f>VLOOKUP(B1833,'Customers (2)'!$A$1:$F$2501,5,0)</f>
        <v>C</v>
      </c>
      <c r="L1833" t="str">
        <f>VLOOKUP(B1833,'Customers (2)'!$A$1:$F$2501,6,0)</f>
        <v>Senior</v>
      </c>
      <c r="M1833" t="str">
        <f t="shared" si="115"/>
        <v>January</v>
      </c>
      <c r="N1833" t="str">
        <f t="shared" si="116"/>
        <v>Thursday</v>
      </c>
      <c r="O1833" t="str">
        <f t="shared" si="117"/>
        <v>00:09:00</v>
      </c>
      <c r="P1833">
        <f t="shared" si="118"/>
        <v>0</v>
      </c>
      <c r="Q1833" t="str">
        <f>VLOOKUP(B1833,'Analysis 1.3'!$AA$1:$AF$1454,5,FALSE)</f>
        <v>One time</v>
      </c>
      <c r="R1833" t="str">
        <f>VLOOKUP(B1833,'Analysis 1.3'!$AA$1:$AF$1454,6,FALSE)</f>
        <v>Lost</v>
      </c>
      <c r="S1833">
        <f>VLOOKUP(B1833,'Analysis 1.3'!$AA$1:$AF$1454,4,FALSE)</f>
        <v>339.97569444444525</v>
      </c>
    </row>
    <row r="1834" spans="1:19" x14ac:dyDescent="0.3">
      <c r="A1834">
        <v>112565</v>
      </c>
      <c r="B1834">
        <v>1485</v>
      </c>
      <c r="C1834" s="1" t="s">
        <v>105</v>
      </c>
      <c r="D1834" s="2">
        <v>45041.01666666667</v>
      </c>
      <c r="E1834" t="s">
        <v>98</v>
      </c>
      <c r="F1834" t="s">
        <v>13</v>
      </c>
      <c r="G1834">
        <v>6159</v>
      </c>
      <c r="H1834" t="str">
        <f>VLOOKUP(B1834,'Customers (2)'!$A$1:$F$2501,2,0)</f>
        <v>Spain</v>
      </c>
      <c r="I1834" t="str">
        <f>VLOOKUP(B1834,'Customers (2)'!$A$1:$F$2501,3,0)</f>
        <v>F</v>
      </c>
      <c r="J1834">
        <f>VLOOKUP(B1834,'Customers (2)'!$A$1:$F$2501,4,0)</f>
        <v>38</v>
      </c>
      <c r="K1834" t="str">
        <f>VLOOKUP(B1834,'Customers (2)'!$A$1:$F$2501,5,0)</f>
        <v>C</v>
      </c>
      <c r="L1834" t="str">
        <f>VLOOKUP(B1834,'Customers (2)'!$A$1:$F$2501,6,0)</f>
        <v>Middle</v>
      </c>
      <c r="M1834" t="str">
        <f t="shared" si="115"/>
        <v>April</v>
      </c>
      <c r="N1834" t="str">
        <f t="shared" si="116"/>
        <v>Tuesday</v>
      </c>
      <c r="O1834" t="str">
        <f t="shared" si="117"/>
        <v>00:24:00</v>
      </c>
      <c r="P1834">
        <f t="shared" si="118"/>
        <v>0</v>
      </c>
      <c r="Q1834" t="str">
        <f>VLOOKUP(B1834,'Analysis 1.3'!$AA$1:$AF$1454,5,FALSE)</f>
        <v>One time</v>
      </c>
      <c r="R1834" t="str">
        <f>VLOOKUP(B1834,'Analysis 1.3'!$AA$1:$AF$1454,6,FALSE)</f>
        <v>Lost</v>
      </c>
      <c r="S1834">
        <f>VLOOKUP(B1834,'Analysis 1.3'!$AA$1:$AF$1454,4,FALSE)</f>
        <v>250.96527777777374</v>
      </c>
    </row>
    <row r="1835" spans="1:19" x14ac:dyDescent="0.3">
      <c r="A1835">
        <v>342826</v>
      </c>
      <c r="B1835">
        <v>1486</v>
      </c>
      <c r="C1835" s="1" t="s">
        <v>99</v>
      </c>
      <c r="D1835" s="2">
        <v>45097.939583333333</v>
      </c>
      <c r="E1835" t="s">
        <v>96</v>
      </c>
      <c r="F1835" t="s">
        <v>8</v>
      </c>
      <c r="G1835">
        <v>3861</v>
      </c>
      <c r="H1835" t="str">
        <f>VLOOKUP(B1835,'Customers (2)'!$A$1:$F$2501,2,0)</f>
        <v>USA</v>
      </c>
      <c r="I1835" t="str">
        <f>VLOOKUP(B1835,'Customers (2)'!$A$1:$F$2501,3,0)</f>
        <v>F</v>
      </c>
      <c r="J1835">
        <f>VLOOKUP(B1835,'Customers (2)'!$A$1:$F$2501,4,0)</f>
        <v>30</v>
      </c>
      <c r="K1835" t="str">
        <f>VLOOKUP(B1835,'Customers (2)'!$A$1:$F$2501,5,0)</f>
        <v>C</v>
      </c>
      <c r="L1835" t="str">
        <f>VLOOKUP(B1835,'Customers (2)'!$A$1:$F$2501,6,0)</f>
        <v>Young</v>
      </c>
      <c r="M1835" t="str">
        <f t="shared" si="115"/>
        <v>June</v>
      </c>
      <c r="N1835" t="str">
        <f t="shared" si="116"/>
        <v>Tuesday</v>
      </c>
      <c r="O1835" t="str">
        <f t="shared" si="117"/>
        <v>22:33:00</v>
      </c>
      <c r="P1835">
        <f t="shared" si="118"/>
        <v>22</v>
      </c>
      <c r="Q1835" t="str">
        <f>VLOOKUP(B1835,'Analysis 1.3'!$AA$1:$AF$1454,5,FALSE)</f>
        <v>One time</v>
      </c>
      <c r="R1835" t="str">
        <f>VLOOKUP(B1835,'Analysis 1.3'!$AA$1:$AF$1454,6,FALSE)</f>
        <v>Lost</v>
      </c>
      <c r="S1835">
        <f>VLOOKUP(B1835,'Analysis 1.3'!$AA$1:$AF$1454,4,FALSE)</f>
        <v>194.04236111111095</v>
      </c>
    </row>
    <row r="1836" spans="1:19" x14ac:dyDescent="0.3">
      <c r="A1836">
        <v>1622340</v>
      </c>
      <c r="B1836">
        <v>1487</v>
      </c>
      <c r="C1836" s="1" t="s">
        <v>107</v>
      </c>
      <c r="D1836" s="3">
        <v>45052.009722222225</v>
      </c>
      <c r="E1836" t="s">
        <v>191</v>
      </c>
      <c r="F1836" t="s">
        <v>4</v>
      </c>
      <c r="G1836">
        <v>4769</v>
      </c>
      <c r="H1836" t="str">
        <f>VLOOKUP(B1836,'Customers (2)'!$A$1:$F$2501,2,0)</f>
        <v>Italy</v>
      </c>
      <c r="I1836" t="str">
        <f>VLOOKUP(B1836,'Customers (2)'!$A$1:$F$2501,3,0)</f>
        <v>M</v>
      </c>
      <c r="J1836">
        <f>VLOOKUP(B1836,'Customers (2)'!$A$1:$F$2501,4,0)</f>
        <v>76</v>
      </c>
      <c r="K1836" t="str">
        <f>VLOOKUP(B1836,'Customers (2)'!$A$1:$F$2501,5,0)</f>
        <v>C</v>
      </c>
      <c r="L1836" t="str">
        <f>VLOOKUP(B1836,'Customers (2)'!$A$1:$F$2501,6,0)</f>
        <v>Senior</v>
      </c>
      <c r="M1836" t="str">
        <f t="shared" si="115"/>
        <v>May</v>
      </c>
      <c r="N1836" t="str">
        <f t="shared" si="116"/>
        <v>Saturday</v>
      </c>
      <c r="O1836" t="str">
        <f t="shared" si="117"/>
        <v>00:14:00</v>
      </c>
      <c r="P1836">
        <f t="shared" si="118"/>
        <v>0</v>
      </c>
      <c r="Q1836" t="str">
        <f>VLOOKUP(B1836,'Analysis 1.3'!$AA$1:$AF$1454,5,FALSE)</f>
        <v>One time</v>
      </c>
      <c r="R1836" t="str">
        <f>VLOOKUP(B1836,'Analysis 1.3'!$AA$1:$AF$1454,6,FALSE)</f>
        <v>Lost</v>
      </c>
      <c r="S1836">
        <f>VLOOKUP(B1836,'Analysis 1.3'!$AA$1:$AF$1454,4,FALSE)</f>
        <v>239.97222222221899</v>
      </c>
    </row>
    <row r="1837" spans="1:19" x14ac:dyDescent="0.3">
      <c r="A1837">
        <v>595446</v>
      </c>
      <c r="B1837">
        <v>1488</v>
      </c>
      <c r="C1837" s="1" t="s">
        <v>99</v>
      </c>
      <c r="D1837" s="2">
        <v>45073.968055555553</v>
      </c>
      <c r="E1837" t="s">
        <v>96</v>
      </c>
      <c r="F1837" t="s">
        <v>36</v>
      </c>
      <c r="G1837">
        <v>3770</v>
      </c>
      <c r="H1837" t="str">
        <f>VLOOKUP(B1837,'Customers (2)'!$A$1:$F$2501,2,0)</f>
        <v>USA</v>
      </c>
      <c r="I1837" t="str">
        <f>VLOOKUP(B1837,'Customers (2)'!$A$1:$F$2501,3,0)</f>
        <v>M</v>
      </c>
      <c r="J1837">
        <f>VLOOKUP(B1837,'Customers (2)'!$A$1:$F$2501,4,0)</f>
        <v>35</v>
      </c>
      <c r="K1837" t="str">
        <f>VLOOKUP(B1837,'Customers (2)'!$A$1:$F$2501,5,0)</f>
        <v>C</v>
      </c>
      <c r="L1837" t="str">
        <f>VLOOKUP(B1837,'Customers (2)'!$A$1:$F$2501,6,0)</f>
        <v>Middle</v>
      </c>
      <c r="M1837" t="str">
        <f t="shared" si="115"/>
        <v>May</v>
      </c>
      <c r="N1837" t="str">
        <f t="shared" si="116"/>
        <v>Saturday</v>
      </c>
      <c r="O1837" t="str">
        <f t="shared" si="117"/>
        <v>23:14:00</v>
      </c>
      <c r="P1837">
        <f t="shared" si="118"/>
        <v>23</v>
      </c>
      <c r="Q1837" t="str">
        <f>VLOOKUP(B1837,'Analysis 1.3'!$AA$1:$AF$1454,5,FALSE)</f>
        <v>Repeat</v>
      </c>
      <c r="R1837" t="str">
        <f>VLOOKUP(B1837,'Analysis 1.3'!$AA$1:$AF$1454,6,FALSE)</f>
        <v>Recent</v>
      </c>
      <c r="S1837">
        <f>VLOOKUP(B1837,'Analysis 1.3'!$AA$1:$AF$1454,4,FALSE)</f>
        <v>11.949305555557657</v>
      </c>
    </row>
    <row r="1838" spans="1:19" x14ac:dyDescent="0.3">
      <c r="A1838">
        <v>609984</v>
      </c>
      <c r="B1838">
        <v>1488</v>
      </c>
      <c r="C1838" s="1" t="s">
        <v>99</v>
      </c>
      <c r="D1838" s="2">
        <v>45049.04791666667</v>
      </c>
      <c r="E1838" t="s">
        <v>96</v>
      </c>
      <c r="F1838" t="s">
        <v>33</v>
      </c>
      <c r="G1838">
        <v>4417</v>
      </c>
      <c r="H1838" t="str">
        <f>VLOOKUP(B1838,'Customers (2)'!$A$1:$F$2501,2,0)</f>
        <v>USA</v>
      </c>
      <c r="I1838" t="str">
        <f>VLOOKUP(B1838,'Customers (2)'!$A$1:$F$2501,3,0)</f>
        <v>M</v>
      </c>
      <c r="J1838">
        <f>VLOOKUP(B1838,'Customers (2)'!$A$1:$F$2501,4,0)</f>
        <v>35</v>
      </c>
      <c r="K1838" t="str">
        <f>VLOOKUP(B1838,'Customers (2)'!$A$1:$F$2501,5,0)</f>
        <v>C</v>
      </c>
      <c r="L1838" t="str">
        <f>VLOOKUP(B1838,'Customers (2)'!$A$1:$F$2501,6,0)</f>
        <v>Middle</v>
      </c>
      <c r="M1838" t="str">
        <f t="shared" si="115"/>
        <v>May</v>
      </c>
      <c r="N1838" t="str">
        <f t="shared" si="116"/>
        <v>Wednesday</v>
      </c>
      <c r="O1838" t="str">
        <f t="shared" si="117"/>
        <v>01:09:00</v>
      </c>
      <c r="P1838">
        <f t="shared" si="118"/>
        <v>1</v>
      </c>
      <c r="Q1838" t="str">
        <f>VLOOKUP(B1838,'Analysis 1.3'!$AA$1:$AF$1454,5,FALSE)</f>
        <v>Repeat</v>
      </c>
      <c r="R1838" t="str">
        <f>VLOOKUP(B1838,'Analysis 1.3'!$AA$1:$AF$1454,6,FALSE)</f>
        <v>Recent</v>
      </c>
      <c r="S1838">
        <f>VLOOKUP(B1838,'Analysis 1.3'!$AA$1:$AF$1454,4,FALSE)</f>
        <v>11.949305555557657</v>
      </c>
    </row>
    <row r="1839" spans="1:19" x14ac:dyDescent="0.3">
      <c r="A1839">
        <v>661382</v>
      </c>
      <c r="B1839">
        <v>1488</v>
      </c>
      <c r="C1839" s="1" t="s">
        <v>99</v>
      </c>
      <c r="D1839" s="2">
        <v>44949.968055555553</v>
      </c>
      <c r="E1839" t="s">
        <v>191</v>
      </c>
      <c r="F1839" t="s">
        <v>38</v>
      </c>
      <c r="G1839">
        <v>970</v>
      </c>
      <c r="H1839" t="str">
        <f>VLOOKUP(B1839,'Customers (2)'!$A$1:$F$2501,2,0)</f>
        <v>USA</v>
      </c>
      <c r="I1839" t="str">
        <f>VLOOKUP(B1839,'Customers (2)'!$A$1:$F$2501,3,0)</f>
        <v>M</v>
      </c>
      <c r="J1839">
        <f>VLOOKUP(B1839,'Customers (2)'!$A$1:$F$2501,4,0)</f>
        <v>35</v>
      </c>
      <c r="K1839" t="str">
        <f>VLOOKUP(B1839,'Customers (2)'!$A$1:$F$2501,5,0)</f>
        <v>C</v>
      </c>
      <c r="L1839" t="str">
        <f>VLOOKUP(B1839,'Customers (2)'!$A$1:$F$2501,6,0)</f>
        <v>Middle</v>
      </c>
      <c r="M1839" t="str">
        <f t="shared" si="115"/>
        <v>January</v>
      </c>
      <c r="N1839" t="str">
        <f t="shared" si="116"/>
        <v>Monday</v>
      </c>
      <c r="O1839" t="str">
        <f t="shared" si="117"/>
        <v>23:14:00</v>
      </c>
      <c r="P1839">
        <f t="shared" si="118"/>
        <v>23</v>
      </c>
      <c r="Q1839" t="str">
        <f>VLOOKUP(B1839,'Analysis 1.3'!$AA$1:$AF$1454,5,FALSE)</f>
        <v>Repeat</v>
      </c>
      <c r="R1839" t="str">
        <f>VLOOKUP(B1839,'Analysis 1.3'!$AA$1:$AF$1454,6,FALSE)</f>
        <v>Recent</v>
      </c>
      <c r="S1839">
        <f>VLOOKUP(B1839,'Analysis 1.3'!$AA$1:$AF$1454,4,FALSE)</f>
        <v>11.949305555557657</v>
      </c>
    </row>
    <row r="1840" spans="1:19" x14ac:dyDescent="0.3">
      <c r="A1840">
        <v>1662944</v>
      </c>
      <c r="B1840">
        <v>1488</v>
      </c>
      <c r="C1840" s="1" t="s">
        <v>99</v>
      </c>
      <c r="D1840" s="3">
        <v>45280.032638888886</v>
      </c>
      <c r="E1840" t="s">
        <v>98</v>
      </c>
      <c r="F1840" t="s">
        <v>52</v>
      </c>
      <c r="G1840">
        <v>9411</v>
      </c>
      <c r="H1840" t="str">
        <f>VLOOKUP(B1840,'Customers (2)'!$A$1:$F$2501,2,0)</f>
        <v>USA</v>
      </c>
      <c r="I1840" t="str">
        <f>VLOOKUP(B1840,'Customers (2)'!$A$1:$F$2501,3,0)</f>
        <v>M</v>
      </c>
      <c r="J1840">
        <f>VLOOKUP(B1840,'Customers (2)'!$A$1:$F$2501,4,0)</f>
        <v>35</v>
      </c>
      <c r="K1840" t="str">
        <f>VLOOKUP(B1840,'Customers (2)'!$A$1:$F$2501,5,0)</f>
        <v>C</v>
      </c>
      <c r="L1840" t="str">
        <f>VLOOKUP(B1840,'Customers (2)'!$A$1:$F$2501,6,0)</f>
        <v>Middle</v>
      </c>
      <c r="M1840" t="str">
        <f t="shared" si="115"/>
        <v>December</v>
      </c>
      <c r="N1840" t="str">
        <f t="shared" si="116"/>
        <v>Wednesday</v>
      </c>
      <c r="O1840" t="str">
        <f t="shared" si="117"/>
        <v>00:47:00</v>
      </c>
      <c r="P1840">
        <f t="shared" si="118"/>
        <v>0</v>
      </c>
      <c r="Q1840" t="str">
        <f>VLOOKUP(B1840,'Analysis 1.3'!$AA$1:$AF$1454,5,FALSE)</f>
        <v>Repeat</v>
      </c>
      <c r="R1840" t="str">
        <f>VLOOKUP(B1840,'Analysis 1.3'!$AA$1:$AF$1454,6,FALSE)</f>
        <v>Recent</v>
      </c>
      <c r="S1840">
        <f>VLOOKUP(B1840,'Analysis 1.3'!$AA$1:$AF$1454,4,FALSE)</f>
        <v>11.949305555557657</v>
      </c>
    </row>
    <row r="1841" spans="1:19" x14ac:dyDescent="0.3">
      <c r="A1841">
        <v>74526</v>
      </c>
      <c r="B1841">
        <v>1489</v>
      </c>
      <c r="C1841" s="1" t="s">
        <v>105</v>
      </c>
      <c r="D1841" s="2">
        <v>45273.070138888892</v>
      </c>
      <c r="E1841" t="s">
        <v>98</v>
      </c>
      <c r="F1841" t="s">
        <v>57</v>
      </c>
      <c r="G1841">
        <v>1132</v>
      </c>
      <c r="H1841" t="str">
        <f>VLOOKUP(B1841,'Customers (2)'!$A$1:$F$2501,2,0)</f>
        <v>Spain</v>
      </c>
      <c r="I1841" t="str">
        <f>VLOOKUP(B1841,'Customers (2)'!$A$1:$F$2501,3,0)</f>
        <v>F</v>
      </c>
      <c r="J1841">
        <f>VLOOKUP(B1841,'Customers (2)'!$A$1:$F$2501,4,0)</f>
        <v>46</v>
      </c>
      <c r="K1841" t="str">
        <f>VLOOKUP(B1841,'Customers (2)'!$A$1:$F$2501,5,0)</f>
        <v>C</v>
      </c>
      <c r="L1841" t="str">
        <f>VLOOKUP(B1841,'Customers (2)'!$A$1:$F$2501,6,0)</f>
        <v>Middle</v>
      </c>
      <c r="M1841" t="str">
        <f t="shared" si="115"/>
        <v>December</v>
      </c>
      <c r="N1841" t="str">
        <f t="shared" si="116"/>
        <v>Wednesday</v>
      </c>
      <c r="O1841" t="str">
        <f t="shared" si="117"/>
        <v>01:41:00</v>
      </c>
      <c r="P1841">
        <f t="shared" si="118"/>
        <v>1</v>
      </c>
      <c r="Q1841" t="str">
        <f>VLOOKUP(B1841,'Analysis 1.3'!$AA$1:$AF$1454,5,FALSE)</f>
        <v>Repeat</v>
      </c>
      <c r="R1841" t="str">
        <f>VLOOKUP(B1841,'Analysis 1.3'!$AA$1:$AF$1454,6,FALSE)</f>
        <v>Recent</v>
      </c>
      <c r="S1841">
        <f>VLOOKUP(B1841,'Analysis 1.3'!$AA$1:$AF$1454,4,FALSE)</f>
        <v>18.911805555551837</v>
      </c>
    </row>
    <row r="1842" spans="1:19" x14ac:dyDescent="0.3">
      <c r="A1842">
        <v>1543099</v>
      </c>
      <c r="B1842">
        <v>1489</v>
      </c>
      <c r="C1842" s="1" t="s">
        <v>105</v>
      </c>
      <c r="D1842" s="3">
        <v>44974.947222222225</v>
      </c>
      <c r="E1842" t="s">
        <v>191</v>
      </c>
      <c r="F1842" t="s">
        <v>67</v>
      </c>
      <c r="G1842">
        <v>5530</v>
      </c>
      <c r="H1842" t="str">
        <f>VLOOKUP(B1842,'Customers (2)'!$A$1:$F$2501,2,0)</f>
        <v>Spain</v>
      </c>
      <c r="I1842" t="str">
        <f>VLOOKUP(B1842,'Customers (2)'!$A$1:$F$2501,3,0)</f>
        <v>F</v>
      </c>
      <c r="J1842">
        <f>VLOOKUP(B1842,'Customers (2)'!$A$1:$F$2501,4,0)</f>
        <v>46</v>
      </c>
      <c r="K1842" t="str">
        <f>VLOOKUP(B1842,'Customers (2)'!$A$1:$F$2501,5,0)</f>
        <v>C</v>
      </c>
      <c r="L1842" t="str">
        <f>VLOOKUP(B1842,'Customers (2)'!$A$1:$F$2501,6,0)</f>
        <v>Middle</v>
      </c>
      <c r="M1842" t="str">
        <f t="shared" si="115"/>
        <v>February</v>
      </c>
      <c r="N1842" t="str">
        <f t="shared" si="116"/>
        <v>Friday</v>
      </c>
      <c r="O1842" t="str">
        <f t="shared" si="117"/>
        <v>22:44:00</v>
      </c>
      <c r="P1842">
        <f t="shared" si="118"/>
        <v>22</v>
      </c>
      <c r="Q1842" t="str">
        <f>VLOOKUP(B1842,'Analysis 1.3'!$AA$1:$AF$1454,5,FALSE)</f>
        <v>Repeat</v>
      </c>
      <c r="R1842" t="str">
        <f>VLOOKUP(B1842,'Analysis 1.3'!$AA$1:$AF$1454,6,FALSE)</f>
        <v>Recent</v>
      </c>
      <c r="S1842">
        <f>VLOOKUP(B1842,'Analysis 1.3'!$AA$1:$AF$1454,4,FALSE)</f>
        <v>18.911805555551837</v>
      </c>
    </row>
    <row r="1843" spans="1:19" x14ac:dyDescent="0.3">
      <c r="A1843">
        <v>1639546</v>
      </c>
      <c r="B1843">
        <v>1491</v>
      </c>
      <c r="C1843" s="1" t="s">
        <v>99</v>
      </c>
      <c r="D1843" s="3">
        <v>45045.958333333336</v>
      </c>
      <c r="E1843" t="s">
        <v>97</v>
      </c>
      <c r="F1843" t="s">
        <v>77</v>
      </c>
      <c r="G1843">
        <v>4460</v>
      </c>
      <c r="H1843" t="str">
        <f>VLOOKUP(B1843,'Customers (2)'!$A$1:$F$2501,2,0)</f>
        <v>USA</v>
      </c>
      <c r="I1843" t="str">
        <f>VLOOKUP(B1843,'Customers (2)'!$A$1:$F$2501,3,0)</f>
        <v>F</v>
      </c>
      <c r="J1843">
        <f>VLOOKUP(B1843,'Customers (2)'!$A$1:$F$2501,4,0)</f>
        <v>67</v>
      </c>
      <c r="K1843" t="str">
        <f>VLOOKUP(B1843,'Customers (2)'!$A$1:$F$2501,5,0)</f>
        <v>C</v>
      </c>
      <c r="L1843" t="str">
        <f>VLOOKUP(B1843,'Customers (2)'!$A$1:$F$2501,6,0)</f>
        <v>Senior</v>
      </c>
      <c r="M1843" t="str">
        <f t="shared" si="115"/>
        <v>April</v>
      </c>
      <c r="N1843" t="str">
        <f t="shared" si="116"/>
        <v>Saturday</v>
      </c>
      <c r="O1843" t="str">
        <f t="shared" si="117"/>
        <v>23:00:00</v>
      </c>
      <c r="P1843">
        <f t="shared" si="118"/>
        <v>23</v>
      </c>
      <c r="Q1843" t="str">
        <f>VLOOKUP(B1843,'Analysis 1.3'!$AA$1:$AF$1454,5,FALSE)</f>
        <v>One time</v>
      </c>
      <c r="R1843" t="str">
        <f>VLOOKUP(B1843,'Analysis 1.3'!$AA$1:$AF$1454,6,FALSE)</f>
        <v>Lost</v>
      </c>
      <c r="S1843">
        <f>VLOOKUP(B1843,'Analysis 1.3'!$AA$1:$AF$1454,4,FALSE)</f>
        <v>246.02361111110804</v>
      </c>
    </row>
    <row r="1844" spans="1:19" x14ac:dyDescent="0.3">
      <c r="A1844">
        <v>541762</v>
      </c>
      <c r="B1844">
        <v>1492</v>
      </c>
      <c r="C1844" s="1" t="s">
        <v>99</v>
      </c>
      <c r="D1844" s="2">
        <v>45135.998611111114</v>
      </c>
      <c r="E1844" t="s">
        <v>98</v>
      </c>
      <c r="F1844" t="s">
        <v>9</v>
      </c>
      <c r="G1844">
        <v>5062</v>
      </c>
      <c r="H1844" t="str">
        <f>VLOOKUP(B1844,'Customers (2)'!$A$1:$F$2501,2,0)</f>
        <v>USA</v>
      </c>
      <c r="I1844" t="str">
        <f>VLOOKUP(B1844,'Customers (2)'!$A$1:$F$2501,3,0)</f>
        <v>F</v>
      </c>
      <c r="J1844">
        <f>VLOOKUP(B1844,'Customers (2)'!$A$1:$F$2501,4,0)</f>
        <v>78</v>
      </c>
      <c r="K1844" t="str">
        <f>VLOOKUP(B1844,'Customers (2)'!$A$1:$F$2501,5,0)</f>
        <v>C</v>
      </c>
      <c r="L1844" t="str">
        <f>VLOOKUP(B1844,'Customers (2)'!$A$1:$F$2501,6,0)</f>
        <v>Senior</v>
      </c>
      <c r="M1844" t="str">
        <f t="shared" si="115"/>
        <v>July</v>
      </c>
      <c r="N1844" t="str">
        <f t="shared" si="116"/>
        <v>Friday</v>
      </c>
      <c r="O1844" t="str">
        <f t="shared" si="117"/>
        <v>23:58:00</v>
      </c>
      <c r="P1844">
        <f t="shared" si="118"/>
        <v>23</v>
      </c>
      <c r="Q1844" t="str">
        <f>VLOOKUP(B1844,'Analysis 1.3'!$AA$1:$AF$1454,5,FALSE)</f>
        <v>Repeat</v>
      </c>
      <c r="R1844" t="str">
        <f>VLOOKUP(B1844,'Analysis 1.3'!$AA$1:$AF$1454,6,FALSE)</f>
        <v>Recent</v>
      </c>
      <c r="S1844">
        <f>VLOOKUP(B1844,'Analysis 1.3'!$AA$1:$AF$1454,4,FALSE)</f>
        <v>64.909027777779556</v>
      </c>
    </row>
    <row r="1845" spans="1:19" x14ac:dyDescent="0.3">
      <c r="A1845">
        <v>569689</v>
      </c>
      <c r="B1845">
        <v>1492</v>
      </c>
      <c r="C1845" s="1" t="s">
        <v>99</v>
      </c>
      <c r="D1845" s="2">
        <v>45227.072916666664</v>
      </c>
      <c r="E1845" t="s">
        <v>98</v>
      </c>
      <c r="F1845" t="s">
        <v>43</v>
      </c>
      <c r="G1845">
        <v>2171</v>
      </c>
      <c r="H1845" t="str">
        <f>VLOOKUP(B1845,'Customers (2)'!$A$1:$F$2501,2,0)</f>
        <v>USA</v>
      </c>
      <c r="I1845" t="str">
        <f>VLOOKUP(B1845,'Customers (2)'!$A$1:$F$2501,3,0)</f>
        <v>F</v>
      </c>
      <c r="J1845">
        <f>VLOOKUP(B1845,'Customers (2)'!$A$1:$F$2501,4,0)</f>
        <v>78</v>
      </c>
      <c r="K1845" t="str">
        <f>VLOOKUP(B1845,'Customers (2)'!$A$1:$F$2501,5,0)</f>
        <v>C</v>
      </c>
      <c r="L1845" t="str">
        <f>VLOOKUP(B1845,'Customers (2)'!$A$1:$F$2501,6,0)</f>
        <v>Senior</v>
      </c>
      <c r="M1845" t="str">
        <f t="shared" si="115"/>
        <v>October</v>
      </c>
      <c r="N1845" t="str">
        <f t="shared" si="116"/>
        <v>Saturday</v>
      </c>
      <c r="O1845" t="str">
        <f t="shared" si="117"/>
        <v>01:45:00</v>
      </c>
      <c r="P1845">
        <f t="shared" si="118"/>
        <v>1</v>
      </c>
      <c r="Q1845" t="str">
        <f>VLOOKUP(B1845,'Analysis 1.3'!$AA$1:$AF$1454,5,FALSE)</f>
        <v>Repeat</v>
      </c>
      <c r="R1845" t="str">
        <f>VLOOKUP(B1845,'Analysis 1.3'!$AA$1:$AF$1454,6,FALSE)</f>
        <v>Recent</v>
      </c>
      <c r="S1845">
        <f>VLOOKUP(B1845,'Analysis 1.3'!$AA$1:$AF$1454,4,FALSE)</f>
        <v>64.909027777779556</v>
      </c>
    </row>
    <row r="1846" spans="1:19" x14ac:dyDescent="0.3">
      <c r="A1846">
        <v>1437527</v>
      </c>
      <c r="B1846">
        <v>1495</v>
      </c>
      <c r="C1846" s="1" t="s">
        <v>108</v>
      </c>
      <c r="D1846" s="3">
        <v>44982.032638888886</v>
      </c>
      <c r="E1846" t="s">
        <v>98</v>
      </c>
      <c r="F1846" t="s">
        <v>92</v>
      </c>
      <c r="G1846">
        <v>2234</v>
      </c>
      <c r="H1846" t="str">
        <f>VLOOKUP(B1846,'Customers (2)'!$A$1:$F$2501,2,0)</f>
        <v>Denmark</v>
      </c>
      <c r="I1846" t="str">
        <f>VLOOKUP(B1846,'Customers (2)'!$A$1:$F$2501,3,0)</f>
        <v>M</v>
      </c>
      <c r="J1846">
        <f>VLOOKUP(B1846,'Customers (2)'!$A$1:$F$2501,4,0)</f>
        <v>34</v>
      </c>
      <c r="K1846" t="str">
        <f>VLOOKUP(B1846,'Customers (2)'!$A$1:$F$2501,5,0)</f>
        <v>C</v>
      </c>
      <c r="L1846" t="str">
        <f>VLOOKUP(B1846,'Customers (2)'!$A$1:$F$2501,6,0)</f>
        <v>Young</v>
      </c>
      <c r="M1846" t="str">
        <f t="shared" si="115"/>
        <v>February</v>
      </c>
      <c r="N1846" t="str">
        <f t="shared" si="116"/>
        <v>Saturday</v>
      </c>
      <c r="O1846" t="str">
        <f t="shared" si="117"/>
        <v>00:47:00</v>
      </c>
      <c r="P1846">
        <f t="shared" si="118"/>
        <v>0</v>
      </c>
      <c r="Q1846" t="str">
        <f>VLOOKUP(B1846,'Analysis 1.3'!$AA$1:$AF$1454,5,FALSE)</f>
        <v>One time</v>
      </c>
      <c r="R1846" t="str">
        <f>VLOOKUP(B1846,'Analysis 1.3'!$AA$1:$AF$1454,6,FALSE)</f>
        <v>Lost</v>
      </c>
      <c r="S1846">
        <f>VLOOKUP(B1846,'Analysis 1.3'!$AA$1:$AF$1454,4,FALSE)</f>
        <v>309.94930555555766</v>
      </c>
    </row>
    <row r="1847" spans="1:19" x14ac:dyDescent="0.3">
      <c r="A1847">
        <v>1418125</v>
      </c>
      <c r="B1847">
        <v>1496</v>
      </c>
      <c r="C1847" s="1" t="s">
        <v>99</v>
      </c>
      <c r="D1847" s="3">
        <v>45150.031944444447</v>
      </c>
      <c r="E1847" t="s">
        <v>98</v>
      </c>
      <c r="F1847" t="s">
        <v>45</v>
      </c>
      <c r="G1847">
        <v>8586</v>
      </c>
      <c r="H1847" t="str">
        <f>VLOOKUP(B1847,'Customers (2)'!$A$1:$F$2501,2,0)</f>
        <v>USA</v>
      </c>
      <c r="I1847" t="str">
        <f>VLOOKUP(B1847,'Customers (2)'!$A$1:$F$2501,3,0)</f>
        <v>F</v>
      </c>
      <c r="J1847">
        <f>VLOOKUP(B1847,'Customers (2)'!$A$1:$F$2501,4,0)</f>
        <v>74</v>
      </c>
      <c r="K1847" t="str">
        <f>VLOOKUP(B1847,'Customers (2)'!$A$1:$F$2501,5,0)</f>
        <v>C</v>
      </c>
      <c r="L1847" t="str">
        <f>VLOOKUP(B1847,'Customers (2)'!$A$1:$F$2501,6,0)</f>
        <v>Senior</v>
      </c>
      <c r="M1847" t="str">
        <f t="shared" si="115"/>
        <v>August</v>
      </c>
      <c r="N1847" t="str">
        <f t="shared" si="116"/>
        <v>Saturday</v>
      </c>
      <c r="O1847" t="str">
        <f t="shared" si="117"/>
        <v>00:46:00</v>
      </c>
      <c r="P1847">
        <f t="shared" si="118"/>
        <v>0</v>
      </c>
      <c r="Q1847" t="str">
        <f>VLOOKUP(B1847,'Analysis 1.3'!$AA$1:$AF$1454,5,FALSE)</f>
        <v>One time</v>
      </c>
      <c r="R1847" t="str">
        <f>VLOOKUP(B1847,'Analysis 1.3'!$AA$1:$AF$1454,6,FALSE)</f>
        <v>Passive</v>
      </c>
      <c r="S1847">
        <f>VLOOKUP(B1847,'Analysis 1.3'!$AA$1:$AF$1454,4,FALSE)</f>
        <v>141.94999999999709</v>
      </c>
    </row>
    <row r="1848" spans="1:19" x14ac:dyDescent="0.3">
      <c r="A1848">
        <v>480827</v>
      </c>
      <c r="B1848">
        <v>1498</v>
      </c>
      <c r="C1848" s="1" t="s">
        <v>109</v>
      </c>
      <c r="D1848" s="2">
        <v>44940.004166666666</v>
      </c>
      <c r="E1848" t="s">
        <v>98</v>
      </c>
      <c r="F1848" t="s">
        <v>88</v>
      </c>
      <c r="G1848">
        <v>3032</v>
      </c>
      <c r="H1848" t="str">
        <f>VLOOKUP(B1848,'Customers (2)'!$A$1:$F$2501,2,0)</f>
        <v>Germany</v>
      </c>
      <c r="I1848" t="str">
        <f>VLOOKUP(B1848,'Customers (2)'!$A$1:$F$2501,3,0)</f>
        <v>F</v>
      </c>
      <c r="J1848">
        <f>VLOOKUP(B1848,'Customers (2)'!$A$1:$F$2501,4,0)</f>
        <v>75</v>
      </c>
      <c r="K1848" t="str">
        <f>VLOOKUP(B1848,'Customers (2)'!$A$1:$F$2501,5,0)</f>
        <v>C</v>
      </c>
      <c r="L1848" t="str">
        <f>VLOOKUP(B1848,'Customers (2)'!$A$1:$F$2501,6,0)</f>
        <v>Senior</v>
      </c>
      <c r="M1848" t="str">
        <f t="shared" si="115"/>
        <v>January</v>
      </c>
      <c r="N1848" t="str">
        <f t="shared" si="116"/>
        <v>Saturday</v>
      </c>
      <c r="O1848" t="str">
        <f t="shared" si="117"/>
        <v>00:06:00</v>
      </c>
      <c r="P1848">
        <f t="shared" si="118"/>
        <v>0</v>
      </c>
      <c r="Q1848" t="str">
        <f>VLOOKUP(B1848,'Analysis 1.3'!$AA$1:$AF$1454,5,FALSE)</f>
        <v>One time</v>
      </c>
      <c r="R1848" t="str">
        <f>VLOOKUP(B1848,'Analysis 1.3'!$AA$1:$AF$1454,6,FALSE)</f>
        <v>Lost</v>
      </c>
      <c r="S1848">
        <f>VLOOKUP(B1848,'Analysis 1.3'!$AA$1:$AF$1454,4,FALSE)</f>
        <v>351.9777777777781</v>
      </c>
    </row>
    <row r="1849" spans="1:19" x14ac:dyDescent="0.3">
      <c r="A1849">
        <v>141004</v>
      </c>
      <c r="B1849">
        <v>1499</v>
      </c>
      <c r="C1849" s="1" t="s">
        <v>99</v>
      </c>
      <c r="D1849" s="2">
        <v>45063.056250000001</v>
      </c>
      <c r="E1849" t="s">
        <v>191</v>
      </c>
      <c r="F1849" t="s">
        <v>21</v>
      </c>
      <c r="G1849">
        <v>9940</v>
      </c>
      <c r="H1849" t="str">
        <f>VLOOKUP(B1849,'Customers (2)'!$A$1:$F$2501,2,0)</f>
        <v>USA</v>
      </c>
      <c r="I1849" t="str">
        <f>VLOOKUP(B1849,'Customers (2)'!$A$1:$F$2501,3,0)</f>
        <v>F</v>
      </c>
      <c r="J1849">
        <f>VLOOKUP(B1849,'Customers (2)'!$A$1:$F$2501,4,0)</f>
        <v>48</v>
      </c>
      <c r="K1849" t="str">
        <f>VLOOKUP(B1849,'Customers (2)'!$A$1:$F$2501,5,0)</f>
        <v>C</v>
      </c>
      <c r="L1849" t="str">
        <f>VLOOKUP(B1849,'Customers (2)'!$A$1:$F$2501,6,0)</f>
        <v>Middle</v>
      </c>
      <c r="M1849" t="str">
        <f t="shared" si="115"/>
        <v>May</v>
      </c>
      <c r="N1849" t="str">
        <f t="shared" si="116"/>
        <v>Wednesday</v>
      </c>
      <c r="O1849" t="str">
        <f t="shared" si="117"/>
        <v>01:21:00</v>
      </c>
      <c r="P1849">
        <f t="shared" si="118"/>
        <v>1</v>
      </c>
      <c r="Q1849" t="str">
        <f>VLOOKUP(B1849,'Analysis 1.3'!$AA$1:$AF$1454,5,FALSE)</f>
        <v>One time</v>
      </c>
      <c r="R1849" t="str">
        <f>VLOOKUP(B1849,'Analysis 1.3'!$AA$1:$AF$1454,6,FALSE)</f>
        <v>Lost</v>
      </c>
      <c r="S1849">
        <f>VLOOKUP(B1849,'Analysis 1.3'!$AA$1:$AF$1454,4,FALSE)</f>
        <v>228.92569444444234</v>
      </c>
    </row>
    <row r="1850" spans="1:19" x14ac:dyDescent="0.3">
      <c r="A1850">
        <v>953006</v>
      </c>
      <c r="B1850">
        <v>1500</v>
      </c>
      <c r="C1850" s="1" t="s">
        <v>99</v>
      </c>
      <c r="D1850" s="3">
        <v>45246.023611111108</v>
      </c>
      <c r="E1850" t="s">
        <v>98</v>
      </c>
      <c r="F1850" t="s">
        <v>81</v>
      </c>
      <c r="G1850">
        <v>9376</v>
      </c>
      <c r="H1850" t="str">
        <f>VLOOKUP(B1850,'Customers (2)'!$A$1:$F$2501,2,0)</f>
        <v>USA</v>
      </c>
      <c r="I1850" t="str">
        <f>VLOOKUP(B1850,'Customers (2)'!$A$1:$F$2501,3,0)</f>
        <v>M</v>
      </c>
      <c r="J1850">
        <f>VLOOKUP(B1850,'Customers (2)'!$A$1:$F$2501,4,0)</f>
        <v>19</v>
      </c>
      <c r="K1850" t="str">
        <f>VLOOKUP(B1850,'Customers (2)'!$A$1:$F$2501,5,0)</f>
        <v>C</v>
      </c>
      <c r="L1850" t="str">
        <f>VLOOKUP(B1850,'Customers (2)'!$A$1:$F$2501,6,0)</f>
        <v>Young</v>
      </c>
      <c r="M1850" t="str">
        <f t="shared" si="115"/>
        <v>November</v>
      </c>
      <c r="N1850" t="str">
        <f t="shared" si="116"/>
        <v>Thursday</v>
      </c>
      <c r="O1850" t="str">
        <f t="shared" si="117"/>
        <v>00:34:00</v>
      </c>
      <c r="P1850">
        <f t="shared" si="118"/>
        <v>0</v>
      </c>
      <c r="Q1850" t="str">
        <f>VLOOKUP(B1850,'Analysis 1.3'!$AA$1:$AF$1454,5,FALSE)</f>
        <v>One time</v>
      </c>
      <c r="R1850" t="str">
        <f>VLOOKUP(B1850,'Analysis 1.3'!$AA$1:$AF$1454,6,FALSE)</f>
        <v>Recent</v>
      </c>
      <c r="S1850">
        <f>VLOOKUP(B1850,'Analysis 1.3'!$AA$1:$AF$1454,4,FALSE)</f>
        <v>45.958333333335759</v>
      </c>
    </row>
    <row r="1851" spans="1:19" x14ac:dyDescent="0.3">
      <c r="A1851">
        <v>595956</v>
      </c>
      <c r="B1851">
        <v>1501</v>
      </c>
      <c r="C1851" s="1" t="s">
        <v>99</v>
      </c>
      <c r="D1851" s="2">
        <v>44943.069444444445</v>
      </c>
      <c r="E1851" t="s">
        <v>97</v>
      </c>
      <c r="F1851" t="s">
        <v>37</v>
      </c>
      <c r="G1851">
        <v>3537</v>
      </c>
      <c r="H1851" t="str">
        <f>VLOOKUP(B1851,'Customers (2)'!$A$1:$F$2501,2,0)</f>
        <v>USA</v>
      </c>
      <c r="I1851" t="str">
        <f>VLOOKUP(B1851,'Customers (2)'!$A$1:$F$2501,3,0)</f>
        <v>M</v>
      </c>
      <c r="J1851">
        <f>VLOOKUP(B1851,'Customers (2)'!$A$1:$F$2501,4,0)</f>
        <v>51</v>
      </c>
      <c r="K1851" t="str">
        <f>VLOOKUP(B1851,'Customers (2)'!$A$1:$F$2501,5,0)</f>
        <v>D</v>
      </c>
      <c r="L1851" t="str">
        <f>VLOOKUP(B1851,'Customers (2)'!$A$1:$F$2501,6,0)</f>
        <v>Middle</v>
      </c>
      <c r="M1851" t="str">
        <f t="shared" si="115"/>
        <v>January</v>
      </c>
      <c r="N1851" t="str">
        <f t="shared" si="116"/>
        <v>Tuesday</v>
      </c>
      <c r="O1851" t="str">
        <f t="shared" si="117"/>
        <v>01:40:00</v>
      </c>
      <c r="P1851">
        <f t="shared" si="118"/>
        <v>1</v>
      </c>
      <c r="Q1851" t="str">
        <f>VLOOKUP(B1851,'Analysis 1.3'!$AA$1:$AF$1454,5,FALSE)</f>
        <v>Repeat</v>
      </c>
      <c r="R1851" t="str">
        <f>VLOOKUP(B1851,'Analysis 1.3'!$AA$1:$AF$1454,6,FALSE)</f>
        <v>Lost</v>
      </c>
      <c r="S1851">
        <f>VLOOKUP(B1851,'Analysis 1.3'!$AA$1:$AF$1454,4,FALSE)</f>
        <v>214.90833333333285</v>
      </c>
    </row>
    <row r="1852" spans="1:19" x14ac:dyDescent="0.3">
      <c r="A1852">
        <v>1124146</v>
      </c>
      <c r="B1852">
        <v>1501</v>
      </c>
      <c r="C1852" s="1" t="s">
        <v>99</v>
      </c>
      <c r="D1852" s="3">
        <v>45037.01666666667</v>
      </c>
      <c r="E1852" t="s">
        <v>98</v>
      </c>
      <c r="F1852" t="s">
        <v>77</v>
      </c>
      <c r="G1852">
        <v>3329</v>
      </c>
      <c r="H1852" t="str">
        <f>VLOOKUP(B1852,'Customers (2)'!$A$1:$F$2501,2,0)</f>
        <v>USA</v>
      </c>
      <c r="I1852" t="str">
        <f>VLOOKUP(B1852,'Customers (2)'!$A$1:$F$2501,3,0)</f>
        <v>M</v>
      </c>
      <c r="J1852">
        <f>VLOOKUP(B1852,'Customers (2)'!$A$1:$F$2501,4,0)</f>
        <v>51</v>
      </c>
      <c r="K1852" t="str">
        <f>VLOOKUP(B1852,'Customers (2)'!$A$1:$F$2501,5,0)</f>
        <v>D</v>
      </c>
      <c r="L1852" t="str">
        <f>VLOOKUP(B1852,'Customers (2)'!$A$1:$F$2501,6,0)</f>
        <v>Middle</v>
      </c>
      <c r="M1852" t="str">
        <f t="shared" si="115"/>
        <v>April</v>
      </c>
      <c r="N1852" t="str">
        <f t="shared" si="116"/>
        <v>Friday</v>
      </c>
      <c r="O1852" t="str">
        <f t="shared" si="117"/>
        <v>00:24:00</v>
      </c>
      <c r="P1852">
        <f t="shared" si="118"/>
        <v>0</v>
      </c>
      <c r="Q1852" t="str">
        <f>VLOOKUP(B1852,'Analysis 1.3'!$AA$1:$AF$1454,5,FALSE)</f>
        <v>Repeat</v>
      </c>
      <c r="R1852" t="str">
        <f>VLOOKUP(B1852,'Analysis 1.3'!$AA$1:$AF$1454,6,FALSE)</f>
        <v>Lost</v>
      </c>
      <c r="S1852">
        <f>VLOOKUP(B1852,'Analysis 1.3'!$AA$1:$AF$1454,4,FALSE)</f>
        <v>214.90833333333285</v>
      </c>
    </row>
    <row r="1853" spans="1:19" x14ac:dyDescent="0.3">
      <c r="A1853">
        <v>1489846</v>
      </c>
      <c r="B1853">
        <v>1501</v>
      </c>
      <c r="C1853" s="1" t="s">
        <v>99</v>
      </c>
      <c r="D1853" s="3">
        <v>45077.073611111111</v>
      </c>
      <c r="E1853" t="s">
        <v>97</v>
      </c>
      <c r="F1853" t="s">
        <v>10</v>
      </c>
      <c r="G1853">
        <v>1094</v>
      </c>
      <c r="H1853" t="str">
        <f>VLOOKUP(B1853,'Customers (2)'!$A$1:$F$2501,2,0)</f>
        <v>USA</v>
      </c>
      <c r="I1853" t="str">
        <f>VLOOKUP(B1853,'Customers (2)'!$A$1:$F$2501,3,0)</f>
        <v>M</v>
      </c>
      <c r="J1853">
        <f>VLOOKUP(B1853,'Customers (2)'!$A$1:$F$2501,4,0)</f>
        <v>51</v>
      </c>
      <c r="K1853" t="str">
        <f>VLOOKUP(B1853,'Customers (2)'!$A$1:$F$2501,5,0)</f>
        <v>D</v>
      </c>
      <c r="L1853" t="str">
        <f>VLOOKUP(B1853,'Customers (2)'!$A$1:$F$2501,6,0)</f>
        <v>Middle</v>
      </c>
      <c r="M1853" t="str">
        <f t="shared" si="115"/>
        <v>May</v>
      </c>
      <c r="N1853" t="str">
        <f t="shared" si="116"/>
        <v>Wednesday</v>
      </c>
      <c r="O1853" t="str">
        <f t="shared" si="117"/>
        <v>01:46:00</v>
      </c>
      <c r="P1853">
        <f t="shared" si="118"/>
        <v>1</v>
      </c>
      <c r="Q1853" t="str">
        <f>VLOOKUP(B1853,'Analysis 1.3'!$AA$1:$AF$1454,5,FALSE)</f>
        <v>Repeat</v>
      </c>
      <c r="R1853" t="str">
        <f>VLOOKUP(B1853,'Analysis 1.3'!$AA$1:$AF$1454,6,FALSE)</f>
        <v>Lost</v>
      </c>
      <c r="S1853">
        <f>VLOOKUP(B1853,'Analysis 1.3'!$AA$1:$AF$1454,4,FALSE)</f>
        <v>214.90833333333285</v>
      </c>
    </row>
    <row r="1854" spans="1:19" x14ac:dyDescent="0.3">
      <c r="A1854">
        <v>448164</v>
      </c>
      <c r="B1854">
        <v>1502</v>
      </c>
      <c r="C1854" s="1" t="s">
        <v>105</v>
      </c>
      <c r="D1854" s="2">
        <v>44961.065972222219</v>
      </c>
      <c r="E1854" t="s">
        <v>96</v>
      </c>
      <c r="F1854" t="s">
        <v>48</v>
      </c>
      <c r="G1854">
        <v>3869</v>
      </c>
      <c r="H1854" t="str">
        <f>VLOOKUP(B1854,'Customers (2)'!$A$1:$F$2501,2,0)</f>
        <v>Spain</v>
      </c>
      <c r="I1854" t="str">
        <f>VLOOKUP(B1854,'Customers (2)'!$A$1:$F$2501,3,0)</f>
        <v>F</v>
      </c>
      <c r="J1854">
        <f>VLOOKUP(B1854,'Customers (2)'!$A$1:$F$2501,4,0)</f>
        <v>33</v>
      </c>
      <c r="K1854" t="str">
        <f>VLOOKUP(B1854,'Customers (2)'!$A$1:$F$2501,5,0)</f>
        <v>D</v>
      </c>
      <c r="L1854" t="str">
        <f>VLOOKUP(B1854,'Customers (2)'!$A$1:$F$2501,6,0)</f>
        <v>Young</v>
      </c>
      <c r="M1854" t="str">
        <f t="shared" si="115"/>
        <v>February</v>
      </c>
      <c r="N1854" t="str">
        <f t="shared" si="116"/>
        <v>Saturday</v>
      </c>
      <c r="O1854" t="str">
        <f t="shared" si="117"/>
        <v>01:35:00</v>
      </c>
      <c r="P1854">
        <f t="shared" si="118"/>
        <v>1</v>
      </c>
      <c r="Q1854" t="str">
        <f>VLOOKUP(B1854,'Analysis 1.3'!$AA$1:$AF$1454,5,FALSE)</f>
        <v>Repeat</v>
      </c>
      <c r="R1854" t="str">
        <f>VLOOKUP(B1854,'Analysis 1.3'!$AA$1:$AF$1454,6,FALSE)</f>
        <v>Lost</v>
      </c>
      <c r="S1854">
        <f>VLOOKUP(B1854,'Analysis 1.3'!$AA$1:$AF$1454,4,FALSE)</f>
        <v>232.9638888888876</v>
      </c>
    </row>
    <row r="1855" spans="1:19" x14ac:dyDescent="0.3">
      <c r="A1855">
        <v>615675</v>
      </c>
      <c r="B1855">
        <v>1502</v>
      </c>
      <c r="C1855" s="1" t="s">
        <v>105</v>
      </c>
      <c r="D1855" s="2">
        <v>45059.018055555556</v>
      </c>
      <c r="E1855" t="s">
        <v>191</v>
      </c>
      <c r="F1855" t="s">
        <v>44</v>
      </c>
      <c r="G1855">
        <v>3875</v>
      </c>
      <c r="H1855" t="str">
        <f>VLOOKUP(B1855,'Customers (2)'!$A$1:$F$2501,2,0)</f>
        <v>Spain</v>
      </c>
      <c r="I1855" t="str">
        <f>VLOOKUP(B1855,'Customers (2)'!$A$1:$F$2501,3,0)</f>
        <v>F</v>
      </c>
      <c r="J1855">
        <f>VLOOKUP(B1855,'Customers (2)'!$A$1:$F$2501,4,0)</f>
        <v>33</v>
      </c>
      <c r="K1855" t="str">
        <f>VLOOKUP(B1855,'Customers (2)'!$A$1:$F$2501,5,0)</f>
        <v>D</v>
      </c>
      <c r="L1855" t="str">
        <f>VLOOKUP(B1855,'Customers (2)'!$A$1:$F$2501,6,0)</f>
        <v>Young</v>
      </c>
      <c r="M1855" t="str">
        <f t="shared" si="115"/>
        <v>May</v>
      </c>
      <c r="N1855" t="str">
        <f t="shared" si="116"/>
        <v>Saturday</v>
      </c>
      <c r="O1855" t="str">
        <f t="shared" si="117"/>
        <v>00:26:00</v>
      </c>
      <c r="P1855">
        <f t="shared" si="118"/>
        <v>0</v>
      </c>
      <c r="Q1855" t="str">
        <f>VLOOKUP(B1855,'Analysis 1.3'!$AA$1:$AF$1454,5,FALSE)</f>
        <v>Repeat</v>
      </c>
      <c r="R1855" t="str">
        <f>VLOOKUP(B1855,'Analysis 1.3'!$AA$1:$AF$1454,6,FALSE)</f>
        <v>Lost</v>
      </c>
      <c r="S1855">
        <f>VLOOKUP(B1855,'Analysis 1.3'!$AA$1:$AF$1454,4,FALSE)</f>
        <v>232.9638888888876</v>
      </c>
    </row>
    <row r="1856" spans="1:19" x14ac:dyDescent="0.3">
      <c r="A1856">
        <v>1230334</v>
      </c>
      <c r="B1856">
        <v>1502</v>
      </c>
      <c r="C1856" s="1" t="s">
        <v>105</v>
      </c>
      <c r="D1856" s="3">
        <v>45041.99722222222</v>
      </c>
      <c r="E1856" t="s">
        <v>96</v>
      </c>
      <c r="F1856" t="s">
        <v>62</v>
      </c>
      <c r="G1856">
        <v>2395</v>
      </c>
      <c r="H1856" t="str">
        <f>VLOOKUP(B1856,'Customers (2)'!$A$1:$F$2501,2,0)</f>
        <v>Spain</v>
      </c>
      <c r="I1856" t="str">
        <f>VLOOKUP(B1856,'Customers (2)'!$A$1:$F$2501,3,0)</f>
        <v>F</v>
      </c>
      <c r="J1856">
        <f>VLOOKUP(B1856,'Customers (2)'!$A$1:$F$2501,4,0)</f>
        <v>33</v>
      </c>
      <c r="K1856" t="str">
        <f>VLOOKUP(B1856,'Customers (2)'!$A$1:$F$2501,5,0)</f>
        <v>D</v>
      </c>
      <c r="L1856" t="str">
        <f>VLOOKUP(B1856,'Customers (2)'!$A$1:$F$2501,6,0)</f>
        <v>Young</v>
      </c>
      <c r="M1856" t="str">
        <f t="shared" si="115"/>
        <v>April</v>
      </c>
      <c r="N1856" t="str">
        <f t="shared" si="116"/>
        <v>Tuesday</v>
      </c>
      <c r="O1856" t="str">
        <f t="shared" si="117"/>
        <v>23:56:00</v>
      </c>
      <c r="P1856">
        <f t="shared" si="118"/>
        <v>23</v>
      </c>
      <c r="Q1856" t="str">
        <f>VLOOKUP(B1856,'Analysis 1.3'!$AA$1:$AF$1454,5,FALSE)</f>
        <v>Repeat</v>
      </c>
      <c r="R1856" t="str">
        <f>VLOOKUP(B1856,'Analysis 1.3'!$AA$1:$AF$1454,6,FALSE)</f>
        <v>Lost</v>
      </c>
      <c r="S1856">
        <f>VLOOKUP(B1856,'Analysis 1.3'!$AA$1:$AF$1454,4,FALSE)</f>
        <v>232.9638888888876</v>
      </c>
    </row>
    <row r="1857" spans="1:19" x14ac:dyDescent="0.3">
      <c r="A1857">
        <v>521761</v>
      </c>
      <c r="B1857">
        <v>1504</v>
      </c>
      <c r="C1857" s="1" t="s">
        <v>100</v>
      </c>
      <c r="D1857" s="2">
        <v>45113.975694444445</v>
      </c>
      <c r="E1857" t="s">
        <v>191</v>
      </c>
      <c r="F1857" t="s">
        <v>69</v>
      </c>
      <c r="G1857">
        <v>4462</v>
      </c>
      <c r="H1857" t="str">
        <f>VLOOKUP(B1857,'Customers (2)'!$A$1:$F$2501,2,0)</f>
        <v>France</v>
      </c>
      <c r="I1857" t="str">
        <f>VLOOKUP(B1857,'Customers (2)'!$A$1:$F$2501,3,0)</f>
        <v>F</v>
      </c>
      <c r="J1857">
        <f>VLOOKUP(B1857,'Customers (2)'!$A$1:$F$2501,4,0)</f>
        <v>33</v>
      </c>
      <c r="K1857" t="str">
        <f>VLOOKUP(B1857,'Customers (2)'!$A$1:$F$2501,5,0)</f>
        <v>D</v>
      </c>
      <c r="L1857" t="str">
        <f>VLOOKUP(B1857,'Customers (2)'!$A$1:$F$2501,6,0)</f>
        <v>Young</v>
      </c>
      <c r="M1857" t="str">
        <f t="shared" si="115"/>
        <v>July</v>
      </c>
      <c r="N1857" t="str">
        <f t="shared" si="116"/>
        <v>Thursday</v>
      </c>
      <c r="O1857" t="str">
        <f t="shared" si="117"/>
        <v>23:25:00</v>
      </c>
      <c r="P1857">
        <f t="shared" si="118"/>
        <v>23</v>
      </c>
      <c r="Q1857" t="str">
        <f>VLOOKUP(B1857,'Analysis 1.3'!$AA$1:$AF$1454,5,FALSE)</f>
        <v>Repeat</v>
      </c>
      <c r="R1857" t="str">
        <f>VLOOKUP(B1857,'Analysis 1.3'!$AA$1:$AF$1454,6,FALSE)</f>
        <v>Passive</v>
      </c>
      <c r="S1857">
        <f>VLOOKUP(B1857,'Analysis 1.3'!$AA$1:$AF$1454,4,FALSE)</f>
        <v>109.96319444444089</v>
      </c>
    </row>
    <row r="1858" spans="1:19" x14ac:dyDescent="0.3">
      <c r="A1858">
        <v>543294</v>
      </c>
      <c r="B1858">
        <v>1504</v>
      </c>
      <c r="C1858" s="1" t="s">
        <v>100</v>
      </c>
      <c r="D1858" s="2">
        <v>45182.018750000003</v>
      </c>
      <c r="E1858" t="s">
        <v>191</v>
      </c>
      <c r="F1858" t="s">
        <v>61</v>
      </c>
      <c r="G1858">
        <v>3639</v>
      </c>
      <c r="H1858" t="str">
        <f>VLOOKUP(B1858,'Customers (2)'!$A$1:$F$2501,2,0)</f>
        <v>France</v>
      </c>
      <c r="I1858" t="str">
        <f>VLOOKUP(B1858,'Customers (2)'!$A$1:$F$2501,3,0)</f>
        <v>F</v>
      </c>
      <c r="J1858">
        <f>VLOOKUP(B1858,'Customers (2)'!$A$1:$F$2501,4,0)</f>
        <v>33</v>
      </c>
      <c r="K1858" t="str">
        <f>VLOOKUP(B1858,'Customers (2)'!$A$1:$F$2501,5,0)</f>
        <v>D</v>
      </c>
      <c r="L1858" t="str">
        <f>VLOOKUP(B1858,'Customers (2)'!$A$1:$F$2501,6,0)</f>
        <v>Young</v>
      </c>
      <c r="M1858" t="str">
        <f t="shared" si="115"/>
        <v>September</v>
      </c>
      <c r="N1858" t="str">
        <f t="shared" si="116"/>
        <v>Wednesday</v>
      </c>
      <c r="O1858" t="str">
        <f t="shared" si="117"/>
        <v>00:27:00</v>
      </c>
      <c r="P1858">
        <f t="shared" si="118"/>
        <v>0</v>
      </c>
      <c r="Q1858" t="str">
        <f>VLOOKUP(B1858,'Analysis 1.3'!$AA$1:$AF$1454,5,FALSE)</f>
        <v>Repeat</v>
      </c>
      <c r="R1858" t="str">
        <f>VLOOKUP(B1858,'Analysis 1.3'!$AA$1:$AF$1454,6,FALSE)</f>
        <v>Passive</v>
      </c>
      <c r="S1858">
        <f>VLOOKUP(B1858,'Analysis 1.3'!$AA$1:$AF$1454,4,FALSE)</f>
        <v>109.96319444444089</v>
      </c>
    </row>
    <row r="1859" spans="1:19" x14ac:dyDescent="0.3">
      <c r="A1859">
        <v>1025204</v>
      </c>
      <c r="B1859">
        <v>1504</v>
      </c>
      <c r="C1859" s="1" t="s">
        <v>100</v>
      </c>
      <c r="D1859" s="3">
        <v>45122.011805555558</v>
      </c>
      <c r="E1859" t="s">
        <v>98</v>
      </c>
      <c r="F1859" t="s">
        <v>90</v>
      </c>
      <c r="G1859">
        <v>1043</v>
      </c>
      <c r="H1859" t="str">
        <f>VLOOKUP(B1859,'Customers (2)'!$A$1:$F$2501,2,0)</f>
        <v>France</v>
      </c>
      <c r="I1859" t="str">
        <f>VLOOKUP(B1859,'Customers (2)'!$A$1:$F$2501,3,0)</f>
        <v>F</v>
      </c>
      <c r="J1859">
        <f>VLOOKUP(B1859,'Customers (2)'!$A$1:$F$2501,4,0)</f>
        <v>33</v>
      </c>
      <c r="K1859" t="str">
        <f>VLOOKUP(B1859,'Customers (2)'!$A$1:$F$2501,5,0)</f>
        <v>D</v>
      </c>
      <c r="L1859" t="str">
        <f>VLOOKUP(B1859,'Customers (2)'!$A$1:$F$2501,6,0)</f>
        <v>Young</v>
      </c>
      <c r="M1859" t="str">
        <f t="shared" ref="M1859:M1922" si="119">TEXT(D1859,"MMMM")</f>
        <v>July</v>
      </c>
      <c r="N1859" t="str">
        <f t="shared" ref="N1859:N1922" si="120">TEXT(D1859,"dddd")</f>
        <v>Saturday</v>
      </c>
      <c r="O1859" t="str">
        <f t="shared" ref="O1859:O1922" si="121">TEXT(D1859,"HH:mm:ss")</f>
        <v>00:17:00</v>
      </c>
      <c r="P1859">
        <f t="shared" ref="P1859:P1922" si="122">HOUR(D1859)</f>
        <v>0</v>
      </c>
      <c r="Q1859" t="str">
        <f>VLOOKUP(B1859,'Analysis 1.3'!$AA$1:$AF$1454,5,FALSE)</f>
        <v>Repeat</v>
      </c>
      <c r="R1859" t="str">
        <f>VLOOKUP(B1859,'Analysis 1.3'!$AA$1:$AF$1454,6,FALSE)</f>
        <v>Passive</v>
      </c>
      <c r="S1859">
        <f>VLOOKUP(B1859,'Analysis 1.3'!$AA$1:$AF$1454,4,FALSE)</f>
        <v>109.96319444444089</v>
      </c>
    </row>
    <row r="1860" spans="1:19" x14ac:dyDescent="0.3">
      <c r="A1860">
        <v>319587</v>
      </c>
      <c r="B1860">
        <v>1505</v>
      </c>
      <c r="C1860" s="1" t="s">
        <v>99</v>
      </c>
      <c r="D1860" s="2">
        <v>45199.00277777778</v>
      </c>
      <c r="E1860" t="s">
        <v>96</v>
      </c>
      <c r="F1860" t="s">
        <v>82</v>
      </c>
      <c r="G1860">
        <v>1648</v>
      </c>
      <c r="H1860" t="str">
        <f>VLOOKUP(B1860,'Customers (2)'!$A$1:$F$2501,2,0)</f>
        <v>USA</v>
      </c>
      <c r="I1860" t="str">
        <f>VLOOKUP(B1860,'Customers (2)'!$A$1:$F$2501,3,0)</f>
        <v>M</v>
      </c>
      <c r="J1860">
        <f>VLOOKUP(B1860,'Customers (2)'!$A$1:$F$2501,4,0)</f>
        <v>48</v>
      </c>
      <c r="K1860" t="str">
        <f>VLOOKUP(B1860,'Customers (2)'!$A$1:$F$2501,5,0)</f>
        <v>D</v>
      </c>
      <c r="L1860" t="str">
        <f>VLOOKUP(B1860,'Customers (2)'!$A$1:$F$2501,6,0)</f>
        <v>Middle</v>
      </c>
      <c r="M1860" t="str">
        <f t="shared" si="119"/>
        <v>September</v>
      </c>
      <c r="N1860" t="str">
        <f t="shared" si="120"/>
        <v>Saturday</v>
      </c>
      <c r="O1860" t="str">
        <f t="shared" si="121"/>
        <v>00:04:00</v>
      </c>
      <c r="P1860">
        <f t="shared" si="122"/>
        <v>0</v>
      </c>
      <c r="Q1860" t="str">
        <f>VLOOKUP(B1860,'Analysis 1.3'!$AA$1:$AF$1454,5,FALSE)</f>
        <v>Repeat</v>
      </c>
      <c r="R1860" t="str">
        <f>VLOOKUP(B1860,'Analysis 1.3'!$AA$1:$AF$1454,6,FALSE)</f>
        <v>Recent</v>
      </c>
      <c r="S1860">
        <f>VLOOKUP(B1860,'Analysis 1.3'!$AA$1:$AF$1454,4,FALSE)</f>
        <v>0.95486111110949423</v>
      </c>
    </row>
    <row r="1861" spans="1:19" x14ac:dyDescent="0.3">
      <c r="A1861">
        <v>366719</v>
      </c>
      <c r="B1861">
        <v>1505</v>
      </c>
      <c r="C1861" s="1" t="s">
        <v>99</v>
      </c>
      <c r="D1861" s="2">
        <v>44989.960416666669</v>
      </c>
      <c r="E1861" t="s">
        <v>96</v>
      </c>
      <c r="F1861" t="s">
        <v>36</v>
      </c>
      <c r="G1861">
        <v>7878</v>
      </c>
      <c r="H1861" t="str">
        <f>VLOOKUP(B1861,'Customers (2)'!$A$1:$F$2501,2,0)</f>
        <v>USA</v>
      </c>
      <c r="I1861" t="str">
        <f>VLOOKUP(B1861,'Customers (2)'!$A$1:$F$2501,3,0)</f>
        <v>M</v>
      </c>
      <c r="J1861">
        <f>VLOOKUP(B1861,'Customers (2)'!$A$1:$F$2501,4,0)</f>
        <v>48</v>
      </c>
      <c r="K1861" t="str">
        <f>VLOOKUP(B1861,'Customers (2)'!$A$1:$F$2501,5,0)</f>
        <v>D</v>
      </c>
      <c r="L1861" t="str">
        <f>VLOOKUP(B1861,'Customers (2)'!$A$1:$F$2501,6,0)</f>
        <v>Middle</v>
      </c>
      <c r="M1861" t="str">
        <f t="shared" si="119"/>
        <v>March</v>
      </c>
      <c r="N1861" t="str">
        <f t="shared" si="120"/>
        <v>Saturday</v>
      </c>
      <c r="O1861" t="str">
        <f t="shared" si="121"/>
        <v>23:03:00</v>
      </c>
      <c r="P1861">
        <f t="shared" si="122"/>
        <v>23</v>
      </c>
      <c r="Q1861" t="str">
        <f>VLOOKUP(B1861,'Analysis 1.3'!$AA$1:$AF$1454,5,FALSE)</f>
        <v>Repeat</v>
      </c>
      <c r="R1861" t="str">
        <f>VLOOKUP(B1861,'Analysis 1.3'!$AA$1:$AF$1454,6,FALSE)</f>
        <v>Recent</v>
      </c>
      <c r="S1861">
        <f>VLOOKUP(B1861,'Analysis 1.3'!$AA$1:$AF$1454,4,FALSE)</f>
        <v>0.95486111110949423</v>
      </c>
    </row>
    <row r="1862" spans="1:19" x14ac:dyDescent="0.3">
      <c r="A1862">
        <v>1103298</v>
      </c>
      <c r="B1862">
        <v>1505</v>
      </c>
      <c r="C1862" s="1" t="s">
        <v>99</v>
      </c>
      <c r="D1862" s="3">
        <v>45291.027083333334</v>
      </c>
      <c r="E1862" t="s">
        <v>98</v>
      </c>
      <c r="F1862" t="s">
        <v>43</v>
      </c>
      <c r="G1862">
        <v>1147</v>
      </c>
      <c r="H1862" t="str">
        <f>VLOOKUP(B1862,'Customers (2)'!$A$1:$F$2501,2,0)</f>
        <v>USA</v>
      </c>
      <c r="I1862" t="str">
        <f>VLOOKUP(B1862,'Customers (2)'!$A$1:$F$2501,3,0)</f>
        <v>M</v>
      </c>
      <c r="J1862">
        <f>VLOOKUP(B1862,'Customers (2)'!$A$1:$F$2501,4,0)</f>
        <v>48</v>
      </c>
      <c r="K1862" t="str">
        <f>VLOOKUP(B1862,'Customers (2)'!$A$1:$F$2501,5,0)</f>
        <v>D</v>
      </c>
      <c r="L1862" t="str">
        <f>VLOOKUP(B1862,'Customers (2)'!$A$1:$F$2501,6,0)</f>
        <v>Middle</v>
      </c>
      <c r="M1862" t="str">
        <f t="shared" si="119"/>
        <v>December</v>
      </c>
      <c r="N1862" t="str">
        <f t="shared" si="120"/>
        <v>Sunday</v>
      </c>
      <c r="O1862" t="str">
        <f t="shared" si="121"/>
        <v>00:39:00</v>
      </c>
      <c r="P1862">
        <f t="shared" si="122"/>
        <v>0</v>
      </c>
      <c r="Q1862" t="str">
        <f>VLOOKUP(B1862,'Analysis 1.3'!$AA$1:$AF$1454,5,FALSE)</f>
        <v>Repeat</v>
      </c>
      <c r="R1862" t="str">
        <f>VLOOKUP(B1862,'Analysis 1.3'!$AA$1:$AF$1454,6,FALSE)</f>
        <v>Recent</v>
      </c>
      <c r="S1862">
        <f>VLOOKUP(B1862,'Analysis 1.3'!$AA$1:$AF$1454,4,FALSE)</f>
        <v>0.95486111110949423</v>
      </c>
    </row>
    <row r="1863" spans="1:19" x14ac:dyDescent="0.3">
      <c r="A1863">
        <v>749782</v>
      </c>
      <c r="B1863">
        <v>1506</v>
      </c>
      <c r="C1863" s="1" t="s">
        <v>99</v>
      </c>
      <c r="D1863" s="3">
        <v>45095.094444444447</v>
      </c>
      <c r="E1863" t="s">
        <v>97</v>
      </c>
      <c r="F1863" t="s">
        <v>43</v>
      </c>
      <c r="G1863">
        <v>8021</v>
      </c>
      <c r="H1863" t="str">
        <f>VLOOKUP(B1863,'Customers (2)'!$A$1:$F$2501,2,0)</f>
        <v>USA</v>
      </c>
      <c r="I1863" t="str">
        <f>VLOOKUP(B1863,'Customers (2)'!$A$1:$F$2501,3,0)</f>
        <v>M</v>
      </c>
      <c r="J1863">
        <f>VLOOKUP(B1863,'Customers (2)'!$A$1:$F$2501,4,0)</f>
        <v>18</v>
      </c>
      <c r="K1863" t="str">
        <f>VLOOKUP(B1863,'Customers (2)'!$A$1:$F$2501,5,0)</f>
        <v>D</v>
      </c>
      <c r="L1863" t="str">
        <f>VLOOKUP(B1863,'Customers (2)'!$A$1:$F$2501,6,0)</f>
        <v>Young</v>
      </c>
      <c r="M1863" t="str">
        <f t="shared" si="119"/>
        <v>June</v>
      </c>
      <c r="N1863" t="str">
        <f t="shared" si="120"/>
        <v>Sunday</v>
      </c>
      <c r="O1863" t="str">
        <f t="shared" si="121"/>
        <v>02:16:00</v>
      </c>
      <c r="P1863">
        <f t="shared" si="122"/>
        <v>2</v>
      </c>
      <c r="Q1863" t="str">
        <f>VLOOKUP(B1863,'Analysis 1.3'!$AA$1:$AF$1454,5,FALSE)</f>
        <v>Repeat</v>
      </c>
      <c r="R1863" t="str">
        <f>VLOOKUP(B1863,'Analysis 1.3'!$AA$1:$AF$1454,6,FALSE)</f>
        <v>Recent</v>
      </c>
      <c r="S1863">
        <f>VLOOKUP(B1863,'Analysis 1.3'!$AA$1:$AF$1454,4,FALSE)</f>
        <v>23.950694444443798</v>
      </c>
    </row>
    <row r="1864" spans="1:19" x14ac:dyDescent="0.3">
      <c r="A1864">
        <v>1001621</v>
      </c>
      <c r="B1864">
        <v>1506</v>
      </c>
      <c r="C1864" s="1" t="s">
        <v>99</v>
      </c>
      <c r="D1864" s="3">
        <v>45268.03125</v>
      </c>
      <c r="E1864" t="s">
        <v>97</v>
      </c>
      <c r="F1864" t="s">
        <v>81</v>
      </c>
      <c r="G1864">
        <v>9768</v>
      </c>
      <c r="H1864" t="str">
        <f>VLOOKUP(B1864,'Customers (2)'!$A$1:$F$2501,2,0)</f>
        <v>USA</v>
      </c>
      <c r="I1864" t="str">
        <f>VLOOKUP(B1864,'Customers (2)'!$A$1:$F$2501,3,0)</f>
        <v>M</v>
      </c>
      <c r="J1864">
        <f>VLOOKUP(B1864,'Customers (2)'!$A$1:$F$2501,4,0)</f>
        <v>18</v>
      </c>
      <c r="K1864" t="str">
        <f>VLOOKUP(B1864,'Customers (2)'!$A$1:$F$2501,5,0)</f>
        <v>D</v>
      </c>
      <c r="L1864" t="str">
        <f>VLOOKUP(B1864,'Customers (2)'!$A$1:$F$2501,6,0)</f>
        <v>Young</v>
      </c>
      <c r="M1864" t="str">
        <f t="shared" si="119"/>
        <v>December</v>
      </c>
      <c r="N1864" t="str">
        <f t="shared" si="120"/>
        <v>Friday</v>
      </c>
      <c r="O1864" t="str">
        <f t="shared" si="121"/>
        <v>00:45:00</v>
      </c>
      <c r="P1864">
        <f t="shared" si="122"/>
        <v>0</v>
      </c>
      <c r="Q1864" t="str">
        <f>VLOOKUP(B1864,'Analysis 1.3'!$AA$1:$AF$1454,5,FALSE)</f>
        <v>Repeat</v>
      </c>
      <c r="R1864" t="str">
        <f>VLOOKUP(B1864,'Analysis 1.3'!$AA$1:$AF$1454,6,FALSE)</f>
        <v>Recent</v>
      </c>
      <c r="S1864">
        <f>VLOOKUP(B1864,'Analysis 1.3'!$AA$1:$AF$1454,4,FALSE)</f>
        <v>23.950694444443798</v>
      </c>
    </row>
    <row r="1865" spans="1:19" x14ac:dyDescent="0.3">
      <c r="A1865">
        <v>1275955</v>
      </c>
      <c r="B1865">
        <v>1506</v>
      </c>
      <c r="C1865" s="1" t="s">
        <v>99</v>
      </c>
      <c r="D1865" s="3">
        <v>45144.067361111112</v>
      </c>
      <c r="E1865" t="s">
        <v>191</v>
      </c>
      <c r="F1865" t="s">
        <v>27</v>
      </c>
      <c r="G1865">
        <v>8000</v>
      </c>
      <c r="H1865" t="str">
        <f>VLOOKUP(B1865,'Customers (2)'!$A$1:$F$2501,2,0)</f>
        <v>USA</v>
      </c>
      <c r="I1865" t="str">
        <f>VLOOKUP(B1865,'Customers (2)'!$A$1:$F$2501,3,0)</f>
        <v>M</v>
      </c>
      <c r="J1865">
        <f>VLOOKUP(B1865,'Customers (2)'!$A$1:$F$2501,4,0)</f>
        <v>18</v>
      </c>
      <c r="K1865" t="str">
        <f>VLOOKUP(B1865,'Customers (2)'!$A$1:$F$2501,5,0)</f>
        <v>D</v>
      </c>
      <c r="L1865" t="str">
        <f>VLOOKUP(B1865,'Customers (2)'!$A$1:$F$2501,6,0)</f>
        <v>Young</v>
      </c>
      <c r="M1865" t="str">
        <f t="shared" si="119"/>
        <v>August</v>
      </c>
      <c r="N1865" t="str">
        <f t="shared" si="120"/>
        <v>Sunday</v>
      </c>
      <c r="O1865" t="str">
        <f t="shared" si="121"/>
        <v>01:37:00</v>
      </c>
      <c r="P1865">
        <f t="shared" si="122"/>
        <v>1</v>
      </c>
      <c r="Q1865" t="str">
        <f>VLOOKUP(B1865,'Analysis 1.3'!$AA$1:$AF$1454,5,FALSE)</f>
        <v>Repeat</v>
      </c>
      <c r="R1865" t="str">
        <f>VLOOKUP(B1865,'Analysis 1.3'!$AA$1:$AF$1454,6,FALSE)</f>
        <v>Recent</v>
      </c>
      <c r="S1865">
        <f>VLOOKUP(B1865,'Analysis 1.3'!$AA$1:$AF$1454,4,FALSE)</f>
        <v>23.950694444443798</v>
      </c>
    </row>
    <row r="1866" spans="1:19" x14ac:dyDescent="0.3">
      <c r="A1866">
        <v>482210</v>
      </c>
      <c r="B1866">
        <v>1507</v>
      </c>
      <c r="C1866" s="1" t="s">
        <v>99</v>
      </c>
      <c r="D1866" s="2">
        <v>45184.059027777781</v>
      </c>
      <c r="E1866" t="s">
        <v>96</v>
      </c>
      <c r="F1866" t="s">
        <v>8</v>
      </c>
      <c r="G1866">
        <v>4514</v>
      </c>
      <c r="H1866" t="str">
        <f>VLOOKUP(B1866,'Customers (2)'!$A$1:$F$2501,2,0)</f>
        <v>USA</v>
      </c>
      <c r="I1866" t="str">
        <f>VLOOKUP(B1866,'Customers (2)'!$A$1:$F$2501,3,0)</f>
        <v>F</v>
      </c>
      <c r="J1866">
        <f>VLOOKUP(B1866,'Customers (2)'!$A$1:$F$2501,4,0)</f>
        <v>78</v>
      </c>
      <c r="K1866" t="str">
        <f>VLOOKUP(B1866,'Customers (2)'!$A$1:$F$2501,5,0)</f>
        <v>D</v>
      </c>
      <c r="L1866" t="str">
        <f>VLOOKUP(B1866,'Customers (2)'!$A$1:$F$2501,6,0)</f>
        <v>Senior</v>
      </c>
      <c r="M1866" t="str">
        <f t="shared" si="119"/>
        <v>September</v>
      </c>
      <c r="N1866" t="str">
        <f t="shared" si="120"/>
        <v>Friday</v>
      </c>
      <c r="O1866" t="str">
        <f t="shared" si="121"/>
        <v>01:25:00</v>
      </c>
      <c r="P1866">
        <f t="shared" si="122"/>
        <v>1</v>
      </c>
      <c r="Q1866" t="str">
        <f>VLOOKUP(B1866,'Analysis 1.3'!$AA$1:$AF$1454,5,FALSE)</f>
        <v>One time</v>
      </c>
      <c r="R1866" t="str">
        <f>VLOOKUP(B1866,'Analysis 1.3'!$AA$1:$AF$1454,6,FALSE)</f>
        <v>Passive</v>
      </c>
      <c r="S1866">
        <f>VLOOKUP(B1866,'Analysis 1.3'!$AA$1:$AF$1454,4,FALSE)</f>
        <v>107.92291666666279</v>
      </c>
    </row>
    <row r="1867" spans="1:19" x14ac:dyDescent="0.3">
      <c r="A1867">
        <v>742561</v>
      </c>
      <c r="B1867">
        <v>1509</v>
      </c>
      <c r="C1867" s="1" t="s">
        <v>99</v>
      </c>
      <c r="D1867" s="3">
        <v>44946.943749999999</v>
      </c>
      <c r="E1867" t="s">
        <v>191</v>
      </c>
      <c r="F1867" t="s">
        <v>31</v>
      </c>
      <c r="G1867">
        <v>1879</v>
      </c>
      <c r="H1867" t="str">
        <f>VLOOKUP(B1867,'Customers (2)'!$A$1:$F$2501,2,0)</f>
        <v>USA</v>
      </c>
      <c r="I1867" t="str">
        <f>VLOOKUP(B1867,'Customers (2)'!$A$1:$F$2501,3,0)</f>
        <v>M</v>
      </c>
      <c r="J1867">
        <f>VLOOKUP(B1867,'Customers (2)'!$A$1:$F$2501,4,0)</f>
        <v>31</v>
      </c>
      <c r="K1867" t="str">
        <f>VLOOKUP(B1867,'Customers (2)'!$A$1:$F$2501,5,0)</f>
        <v>D</v>
      </c>
      <c r="L1867" t="str">
        <f>VLOOKUP(B1867,'Customers (2)'!$A$1:$F$2501,6,0)</f>
        <v>Young</v>
      </c>
      <c r="M1867" t="str">
        <f t="shared" si="119"/>
        <v>January</v>
      </c>
      <c r="N1867" t="str">
        <f t="shared" si="120"/>
        <v>Friday</v>
      </c>
      <c r="O1867" t="str">
        <f t="shared" si="121"/>
        <v>22:39:00</v>
      </c>
      <c r="P1867">
        <f t="shared" si="122"/>
        <v>22</v>
      </c>
      <c r="Q1867" t="str">
        <f>VLOOKUP(B1867,'Analysis 1.3'!$AA$1:$AF$1454,5,FALSE)</f>
        <v>Repeat</v>
      </c>
      <c r="R1867" t="str">
        <f>VLOOKUP(B1867,'Analysis 1.3'!$AA$1:$AF$1454,6,FALSE)</f>
        <v>Lost</v>
      </c>
      <c r="S1867">
        <f>VLOOKUP(B1867,'Analysis 1.3'!$AA$1:$AF$1454,4,FALSE)</f>
        <v>333.97013888888614</v>
      </c>
    </row>
    <row r="1868" spans="1:19" x14ac:dyDescent="0.3">
      <c r="A1868">
        <v>1185440</v>
      </c>
      <c r="B1868">
        <v>1509</v>
      </c>
      <c r="C1868" s="1" t="s">
        <v>99</v>
      </c>
      <c r="D1868" s="3">
        <v>44958.011805555558</v>
      </c>
      <c r="E1868" t="s">
        <v>97</v>
      </c>
      <c r="F1868" t="s">
        <v>56</v>
      </c>
      <c r="G1868">
        <v>2567</v>
      </c>
      <c r="H1868" t="str">
        <f>VLOOKUP(B1868,'Customers (2)'!$A$1:$F$2501,2,0)</f>
        <v>USA</v>
      </c>
      <c r="I1868" t="str">
        <f>VLOOKUP(B1868,'Customers (2)'!$A$1:$F$2501,3,0)</f>
        <v>M</v>
      </c>
      <c r="J1868">
        <f>VLOOKUP(B1868,'Customers (2)'!$A$1:$F$2501,4,0)</f>
        <v>31</v>
      </c>
      <c r="K1868" t="str">
        <f>VLOOKUP(B1868,'Customers (2)'!$A$1:$F$2501,5,0)</f>
        <v>D</v>
      </c>
      <c r="L1868" t="str">
        <f>VLOOKUP(B1868,'Customers (2)'!$A$1:$F$2501,6,0)</f>
        <v>Young</v>
      </c>
      <c r="M1868" t="str">
        <f t="shared" si="119"/>
        <v>February</v>
      </c>
      <c r="N1868" t="str">
        <f t="shared" si="120"/>
        <v>Wednesday</v>
      </c>
      <c r="O1868" t="str">
        <f t="shared" si="121"/>
        <v>00:17:00</v>
      </c>
      <c r="P1868">
        <f t="shared" si="122"/>
        <v>0</v>
      </c>
      <c r="Q1868" t="str">
        <f>VLOOKUP(B1868,'Analysis 1.3'!$AA$1:$AF$1454,5,FALSE)</f>
        <v>Repeat</v>
      </c>
      <c r="R1868" t="str">
        <f>VLOOKUP(B1868,'Analysis 1.3'!$AA$1:$AF$1454,6,FALSE)</f>
        <v>Lost</v>
      </c>
      <c r="S1868">
        <f>VLOOKUP(B1868,'Analysis 1.3'!$AA$1:$AF$1454,4,FALSE)</f>
        <v>333.97013888888614</v>
      </c>
    </row>
    <row r="1869" spans="1:19" x14ac:dyDescent="0.3">
      <c r="A1869">
        <v>1271055</v>
      </c>
      <c r="B1869">
        <v>1509</v>
      </c>
      <c r="C1869" s="1" t="s">
        <v>99</v>
      </c>
      <c r="D1869" s="3">
        <v>44935.035416666666</v>
      </c>
      <c r="E1869" t="s">
        <v>97</v>
      </c>
      <c r="F1869" t="s">
        <v>23</v>
      </c>
      <c r="G1869">
        <v>9159</v>
      </c>
      <c r="H1869" t="str">
        <f>VLOOKUP(B1869,'Customers (2)'!$A$1:$F$2501,2,0)</f>
        <v>USA</v>
      </c>
      <c r="I1869" t="str">
        <f>VLOOKUP(B1869,'Customers (2)'!$A$1:$F$2501,3,0)</f>
        <v>M</v>
      </c>
      <c r="J1869">
        <f>VLOOKUP(B1869,'Customers (2)'!$A$1:$F$2501,4,0)</f>
        <v>31</v>
      </c>
      <c r="K1869" t="str">
        <f>VLOOKUP(B1869,'Customers (2)'!$A$1:$F$2501,5,0)</f>
        <v>D</v>
      </c>
      <c r="L1869" t="str">
        <f>VLOOKUP(B1869,'Customers (2)'!$A$1:$F$2501,6,0)</f>
        <v>Young</v>
      </c>
      <c r="M1869" t="str">
        <f t="shared" si="119"/>
        <v>January</v>
      </c>
      <c r="N1869" t="str">
        <f t="shared" si="120"/>
        <v>Monday</v>
      </c>
      <c r="O1869" t="str">
        <f t="shared" si="121"/>
        <v>00:51:00</v>
      </c>
      <c r="P1869">
        <f t="shared" si="122"/>
        <v>0</v>
      </c>
      <c r="Q1869" t="str">
        <f>VLOOKUP(B1869,'Analysis 1.3'!$AA$1:$AF$1454,5,FALSE)</f>
        <v>Repeat</v>
      </c>
      <c r="R1869" t="str">
        <f>VLOOKUP(B1869,'Analysis 1.3'!$AA$1:$AF$1454,6,FALSE)</f>
        <v>Lost</v>
      </c>
      <c r="S1869">
        <f>VLOOKUP(B1869,'Analysis 1.3'!$AA$1:$AF$1454,4,FALSE)</f>
        <v>333.97013888888614</v>
      </c>
    </row>
    <row r="1870" spans="1:19" x14ac:dyDescent="0.3">
      <c r="A1870">
        <v>533187</v>
      </c>
      <c r="B1870">
        <v>1510</v>
      </c>
      <c r="C1870" s="1" t="s">
        <v>103</v>
      </c>
      <c r="D1870" s="2">
        <v>44998.044444444444</v>
      </c>
      <c r="E1870" t="s">
        <v>96</v>
      </c>
      <c r="F1870" t="s">
        <v>27</v>
      </c>
      <c r="G1870">
        <v>825</v>
      </c>
      <c r="H1870" t="str">
        <f>VLOOKUP(B1870,'Customers (2)'!$A$1:$F$2501,2,0)</f>
        <v>Norway</v>
      </c>
      <c r="I1870" t="str">
        <f>VLOOKUP(B1870,'Customers (2)'!$A$1:$F$2501,3,0)</f>
        <v>M</v>
      </c>
      <c r="J1870">
        <f>VLOOKUP(B1870,'Customers (2)'!$A$1:$F$2501,4,0)</f>
        <v>23</v>
      </c>
      <c r="K1870" t="str">
        <f>VLOOKUP(B1870,'Customers (2)'!$A$1:$F$2501,5,0)</f>
        <v>D</v>
      </c>
      <c r="L1870" t="str">
        <f>VLOOKUP(B1870,'Customers (2)'!$A$1:$F$2501,6,0)</f>
        <v>Young</v>
      </c>
      <c r="M1870" t="str">
        <f t="shared" si="119"/>
        <v>March</v>
      </c>
      <c r="N1870" t="str">
        <f t="shared" si="120"/>
        <v>Monday</v>
      </c>
      <c r="O1870" t="str">
        <f t="shared" si="121"/>
        <v>01:04:00</v>
      </c>
      <c r="P1870">
        <f t="shared" si="122"/>
        <v>1</v>
      </c>
      <c r="Q1870" t="str">
        <f>VLOOKUP(B1870,'Analysis 1.3'!$AA$1:$AF$1454,5,FALSE)</f>
        <v>Repeat</v>
      </c>
      <c r="R1870" t="str">
        <f>VLOOKUP(B1870,'Analysis 1.3'!$AA$1:$AF$1454,6,FALSE)</f>
        <v>Recent</v>
      </c>
      <c r="S1870">
        <f>VLOOKUP(B1870,'Analysis 1.3'!$AA$1:$AF$1454,4,FALSE)</f>
        <v>15.963888888887595</v>
      </c>
    </row>
    <row r="1871" spans="1:19" x14ac:dyDescent="0.3">
      <c r="A1871">
        <v>546278</v>
      </c>
      <c r="B1871">
        <v>1510</v>
      </c>
      <c r="C1871" s="1" t="s">
        <v>103</v>
      </c>
      <c r="D1871" s="2">
        <v>45081.047222222223</v>
      </c>
      <c r="E1871" t="s">
        <v>191</v>
      </c>
      <c r="F1871" t="s">
        <v>51</v>
      </c>
      <c r="G1871">
        <v>5853</v>
      </c>
      <c r="H1871" t="str">
        <f>VLOOKUP(B1871,'Customers (2)'!$A$1:$F$2501,2,0)</f>
        <v>Norway</v>
      </c>
      <c r="I1871" t="str">
        <f>VLOOKUP(B1871,'Customers (2)'!$A$1:$F$2501,3,0)</f>
        <v>M</v>
      </c>
      <c r="J1871">
        <f>VLOOKUP(B1871,'Customers (2)'!$A$1:$F$2501,4,0)</f>
        <v>23</v>
      </c>
      <c r="K1871" t="str">
        <f>VLOOKUP(B1871,'Customers (2)'!$A$1:$F$2501,5,0)</f>
        <v>D</v>
      </c>
      <c r="L1871" t="str">
        <f>VLOOKUP(B1871,'Customers (2)'!$A$1:$F$2501,6,0)</f>
        <v>Young</v>
      </c>
      <c r="M1871" t="str">
        <f t="shared" si="119"/>
        <v>June</v>
      </c>
      <c r="N1871" t="str">
        <f t="shared" si="120"/>
        <v>Sunday</v>
      </c>
      <c r="O1871" t="str">
        <f t="shared" si="121"/>
        <v>01:08:00</v>
      </c>
      <c r="P1871">
        <f t="shared" si="122"/>
        <v>1</v>
      </c>
      <c r="Q1871" t="str">
        <f>VLOOKUP(B1871,'Analysis 1.3'!$AA$1:$AF$1454,5,FALSE)</f>
        <v>Repeat</v>
      </c>
      <c r="R1871" t="str">
        <f>VLOOKUP(B1871,'Analysis 1.3'!$AA$1:$AF$1454,6,FALSE)</f>
        <v>Recent</v>
      </c>
      <c r="S1871">
        <f>VLOOKUP(B1871,'Analysis 1.3'!$AA$1:$AF$1454,4,FALSE)</f>
        <v>15.963888888887595</v>
      </c>
    </row>
    <row r="1872" spans="1:19" x14ac:dyDescent="0.3">
      <c r="A1872">
        <v>947369</v>
      </c>
      <c r="B1872">
        <v>1510</v>
      </c>
      <c r="C1872" s="1" t="s">
        <v>103</v>
      </c>
      <c r="D1872" s="3">
        <v>45117.013888888891</v>
      </c>
      <c r="E1872" t="s">
        <v>97</v>
      </c>
      <c r="F1872" t="s">
        <v>59</v>
      </c>
      <c r="G1872">
        <v>5208</v>
      </c>
      <c r="H1872" t="str">
        <f>VLOOKUP(B1872,'Customers (2)'!$A$1:$F$2501,2,0)</f>
        <v>Norway</v>
      </c>
      <c r="I1872" t="str">
        <f>VLOOKUP(B1872,'Customers (2)'!$A$1:$F$2501,3,0)</f>
        <v>M</v>
      </c>
      <c r="J1872">
        <f>VLOOKUP(B1872,'Customers (2)'!$A$1:$F$2501,4,0)</f>
        <v>23</v>
      </c>
      <c r="K1872" t="str">
        <f>VLOOKUP(B1872,'Customers (2)'!$A$1:$F$2501,5,0)</f>
        <v>D</v>
      </c>
      <c r="L1872" t="str">
        <f>VLOOKUP(B1872,'Customers (2)'!$A$1:$F$2501,6,0)</f>
        <v>Young</v>
      </c>
      <c r="M1872" t="str">
        <f t="shared" si="119"/>
        <v>July</v>
      </c>
      <c r="N1872" t="str">
        <f t="shared" si="120"/>
        <v>Monday</v>
      </c>
      <c r="O1872" t="str">
        <f t="shared" si="121"/>
        <v>00:20:00</v>
      </c>
      <c r="P1872">
        <f t="shared" si="122"/>
        <v>0</v>
      </c>
      <c r="Q1872" t="str">
        <f>VLOOKUP(B1872,'Analysis 1.3'!$AA$1:$AF$1454,5,FALSE)</f>
        <v>Repeat</v>
      </c>
      <c r="R1872" t="str">
        <f>VLOOKUP(B1872,'Analysis 1.3'!$AA$1:$AF$1454,6,FALSE)</f>
        <v>Recent</v>
      </c>
      <c r="S1872">
        <f>VLOOKUP(B1872,'Analysis 1.3'!$AA$1:$AF$1454,4,FALSE)</f>
        <v>15.963888888887595</v>
      </c>
    </row>
    <row r="1873" spans="1:19" x14ac:dyDescent="0.3">
      <c r="A1873">
        <v>1335994</v>
      </c>
      <c r="B1873">
        <v>1510</v>
      </c>
      <c r="C1873" s="1" t="s">
        <v>103</v>
      </c>
      <c r="D1873" s="3">
        <v>45276.018055555556</v>
      </c>
      <c r="E1873" t="s">
        <v>191</v>
      </c>
      <c r="F1873" t="s">
        <v>88</v>
      </c>
      <c r="G1873">
        <v>7950</v>
      </c>
      <c r="H1873" t="str">
        <f>VLOOKUP(B1873,'Customers (2)'!$A$1:$F$2501,2,0)</f>
        <v>Norway</v>
      </c>
      <c r="I1873" t="str">
        <f>VLOOKUP(B1873,'Customers (2)'!$A$1:$F$2501,3,0)</f>
        <v>M</v>
      </c>
      <c r="J1873">
        <f>VLOOKUP(B1873,'Customers (2)'!$A$1:$F$2501,4,0)</f>
        <v>23</v>
      </c>
      <c r="K1873" t="str">
        <f>VLOOKUP(B1873,'Customers (2)'!$A$1:$F$2501,5,0)</f>
        <v>D</v>
      </c>
      <c r="L1873" t="str">
        <f>VLOOKUP(B1873,'Customers (2)'!$A$1:$F$2501,6,0)</f>
        <v>Young</v>
      </c>
      <c r="M1873" t="str">
        <f t="shared" si="119"/>
        <v>December</v>
      </c>
      <c r="N1873" t="str">
        <f t="shared" si="120"/>
        <v>Saturday</v>
      </c>
      <c r="O1873" t="str">
        <f t="shared" si="121"/>
        <v>00:26:00</v>
      </c>
      <c r="P1873">
        <f t="shared" si="122"/>
        <v>0</v>
      </c>
      <c r="Q1873" t="str">
        <f>VLOOKUP(B1873,'Analysis 1.3'!$AA$1:$AF$1454,5,FALSE)</f>
        <v>Repeat</v>
      </c>
      <c r="R1873" t="str">
        <f>VLOOKUP(B1873,'Analysis 1.3'!$AA$1:$AF$1454,6,FALSE)</f>
        <v>Recent</v>
      </c>
      <c r="S1873">
        <f>VLOOKUP(B1873,'Analysis 1.3'!$AA$1:$AF$1454,4,FALSE)</f>
        <v>15.963888888887595</v>
      </c>
    </row>
    <row r="1874" spans="1:19" x14ac:dyDescent="0.3">
      <c r="A1874">
        <v>1441153</v>
      </c>
      <c r="B1874">
        <v>1510</v>
      </c>
      <c r="C1874" s="1" t="s">
        <v>103</v>
      </c>
      <c r="D1874" s="3">
        <v>45213.027083333334</v>
      </c>
      <c r="E1874" t="s">
        <v>97</v>
      </c>
      <c r="F1874" t="s">
        <v>71</v>
      </c>
      <c r="G1874">
        <v>3392</v>
      </c>
      <c r="H1874" t="str">
        <f>VLOOKUP(B1874,'Customers (2)'!$A$1:$F$2501,2,0)</f>
        <v>Norway</v>
      </c>
      <c r="I1874" t="str">
        <f>VLOOKUP(B1874,'Customers (2)'!$A$1:$F$2501,3,0)</f>
        <v>M</v>
      </c>
      <c r="J1874">
        <f>VLOOKUP(B1874,'Customers (2)'!$A$1:$F$2501,4,0)</f>
        <v>23</v>
      </c>
      <c r="K1874" t="str">
        <f>VLOOKUP(B1874,'Customers (2)'!$A$1:$F$2501,5,0)</f>
        <v>D</v>
      </c>
      <c r="L1874" t="str">
        <f>VLOOKUP(B1874,'Customers (2)'!$A$1:$F$2501,6,0)</f>
        <v>Young</v>
      </c>
      <c r="M1874" t="str">
        <f t="shared" si="119"/>
        <v>October</v>
      </c>
      <c r="N1874" t="str">
        <f t="shared" si="120"/>
        <v>Saturday</v>
      </c>
      <c r="O1874" t="str">
        <f t="shared" si="121"/>
        <v>00:39:00</v>
      </c>
      <c r="P1874">
        <f t="shared" si="122"/>
        <v>0</v>
      </c>
      <c r="Q1874" t="str">
        <f>VLOOKUP(B1874,'Analysis 1.3'!$AA$1:$AF$1454,5,FALSE)</f>
        <v>Repeat</v>
      </c>
      <c r="R1874" t="str">
        <f>VLOOKUP(B1874,'Analysis 1.3'!$AA$1:$AF$1454,6,FALSE)</f>
        <v>Recent</v>
      </c>
      <c r="S1874">
        <f>VLOOKUP(B1874,'Analysis 1.3'!$AA$1:$AF$1454,4,FALSE)</f>
        <v>15.963888888887595</v>
      </c>
    </row>
    <row r="1875" spans="1:19" x14ac:dyDescent="0.3">
      <c r="A1875">
        <v>1218374</v>
      </c>
      <c r="B1875">
        <v>1511</v>
      </c>
      <c r="C1875" s="1" t="s">
        <v>99</v>
      </c>
      <c r="D1875" s="3">
        <v>44952.002083333333</v>
      </c>
      <c r="E1875" t="s">
        <v>97</v>
      </c>
      <c r="F1875" t="s">
        <v>43</v>
      </c>
      <c r="G1875">
        <v>44</v>
      </c>
      <c r="H1875" t="str">
        <f>VLOOKUP(B1875,'Customers (2)'!$A$1:$F$2501,2,0)</f>
        <v>USA</v>
      </c>
      <c r="I1875" t="str">
        <f>VLOOKUP(B1875,'Customers (2)'!$A$1:$F$2501,3,0)</f>
        <v>M</v>
      </c>
      <c r="J1875">
        <f>VLOOKUP(B1875,'Customers (2)'!$A$1:$F$2501,4,0)</f>
        <v>19</v>
      </c>
      <c r="K1875" t="str">
        <f>VLOOKUP(B1875,'Customers (2)'!$A$1:$F$2501,5,0)</f>
        <v>D</v>
      </c>
      <c r="L1875" t="str">
        <f>VLOOKUP(B1875,'Customers (2)'!$A$1:$F$2501,6,0)</f>
        <v>Young</v>
      </c>
      <c r="M1875" t="str">
        <f t="shared" si="119"/>
        <v>January</v>
      </c>
      <c r="N1875" t="str">
        <f t="shared" si="120"/>
        <v>Thursday</v>
      </c>
      <c r="O1875" t="str">
        <f t="shared" si="121"/>
        <v>00:03:00</v>
      </c>
      <c r="P1875">
        <f t="shared" si="122"/>
        <v>0</v>
      </c>
      <c r="Q1875" t="str">
        <f>VLOOKUP(B1875,'Analysis 1.3'!$AA$1:$AF$1454,5,FALSE)</f>
        <v>Repeat</v>
      </c>
      <c r="R1875" t="str">
        <f>VLOOKUP(B1875,'Analysis 1.3'!$AA$1:$AF$1454,6,FALSE)</f>
        <v>Passive</v>
      </c>
      <c r="S1875">
        <f>VLOOKUP(B1875,'Analysis 1.3'!$AA$1:$AF$1454,4,FALSE)</f>
        <v>113.03263888888614</v>
      </c>
    </row>
    <row r="1876" spans="1:19" x14ac:dyDescent="0.3">
      <c r="A1876">
        <v>1236880</v>
      </c>
      <c r="B1876">
        <v>1511</v>
      </c>
      <c r="C1876" s="1" t="s">
        <v>99</v>
      </c>
      <c r="D1876" s="3">
        <v>45064.938194444447</v>
      </c>
      <c r="E1876" t="s">
        <v>96</v>
      </c>
      <c r="F1876" t="s">
        <v>62</v>
      </c>
      <c r="G1876">
        <v>1203</v>
      </c>
      <c r="H1876" t="str">
        <f>VLOOKUP(B1876,'Customers (2)'!$A$1:$F$2501,2,0)</f>
        <v>USA</v>
      </c>
      <c r="I1876" t="str">
        <f>VLOOKUP(B1876,'Customers (2)'!$A$1:$F$2501,3,0)</f>
        <v>M</v>
      </c>
      <c r="J1876">
        <f>VLOOKUP(B1876,'Customers (2)'!$A$1:$F$2501,4,0)</f>
        <v>19</v>
      </c>
      <c r="K1876" t="str">
        <f>VLOOKUP(B1876,'Customers (2)'!$A$1:$F$2501,5,0)</f>
        <v>D</v>
      </c>
      <c r="L1876" t="str">
        <f>VLOOKUP(B1876,'Customers (2)'!$A$1:$F$2501,6,0)</f>
        <v>Young</v>
      </c>
      <c r="M1876" t="str">
        <f t="shared" si="119"/>
        <v>May</v>
      </c>
      <c r="N1876" t="str">
        <f t="shared" si="120"/>
        <v>Thursday</v>
      </c>
      <c r="O1876" t="str">
        <f t="shared" si="121"/>
        <v>22:31:00</v>
      </c>
      <c r="P1876">
        <f t="shared" si="122"/>
        <v>22</v>
      </c>
      <c r="Q1876" t="str">
        <f>VLOOKUP(B1876,'Analysis 1.3'!$AA$1:$AF$1454,5,FALSE)</f>
        <v>Repeat</v>
      </c>
      <c r="R1876" t="str">
        <f>VLOOKUP(B1876,'Analysis 1.3'!$AA$1:$AF$1454,6,FALSE)</f>
        <v>Passive</v>
      </c>
      <c r="S1876">
        <f>VLOOKUP(B1876,'Analysis 1.3'!$AA$1:$AF$1454,4,FALSE)</f>
        <v>113.03263888888614</v>
      </c>
    </row>
    <row r="1877" spans="1:19" x14ac:dyDescent="0.3">
      <c r="A1877">
        <v>1449298</v>
      </c>
      <c r="B1877">
        <v>1511</v>
      </c>
      <c r="C1877" s="1" t="s">
        <v>99</v>
      </c>
      <c r="D1877" s="3">
        <v>45103.061805555553</v>
      </c>
      <c r="E1877" t="s">
        <v>98</v>
      </c>
      <c r="F1877" t="s">
        <v>73</v>
      </c>
      <c r="G1877">
        <v>837</v>
      </c>
      <c r="H1877" t="str">
        <f>VLOOKUP(B1877,'Customers (2)'!$A$1:$F$2501,2,0)</f>
        <v>USA</v>
      </c>
      <c r="I1877" t="str">
        <f>VLOOKUP(B1877,'Customers (2)'!$A$1:$F$2501,3,0)</f>
        <v>M</v>
      </c>
      <c r="J1877">
        <f>VLOOKUP(B1877,'Customers (2)'!$A$1:$F$2501,4,0)</f>
        <v>19</v>
      </c>
      <c r="K1877" t="str">
        <f>VLOOKUP(B1877,'Customers (2)'!$A$1:$F$2501,5,0)</f>
        <v>D</v>
      </c>
      <c r="L1877" t="str">
        <f>VLOOKUP(B1877,'Customers (2)'!$A$1:$F$2501,6,0)</f>
        <v>Young</v>
      </c>
      <c r="M1877" t="str">
        <f t="shared" si="119"/>
        <v>June</v>
      </c>
      <c r="N1877" t="str">
        <f t="shared" si="120"/>
        <v>Monday</v>
      </c>
      <c r="O1877" t="str">
        <f t="shared" si="121"/>
        <v>01:29:00</v>
      </c>
      <c r="P1877">
        <f t="shared" si="122"/>
        <v>1</v>
      </c>
      <c r="Q1877" t="str">
        <f>VLOOKUP(B1877,'Analysis 1.3'!$AA$1:$AF$1454,5,FALSE)</f>
        <v>Repeat</v>
      </c>
      <c r="R1877" t="str">
        <f>VLOOKUP(B1877,'Analysis 1.3'!$AA$1:$AF$1454,6,FALSE)</f>
        <v>Passive</v>
      </c>
      <c r="S1877">
        <f>VLOOKUP(B1877,'Analysis 1.3'!$AA$1:$AF$1454,4,FALSE)</f>
        <v>113.03263888888614</v>
      </c>
    </row>
    <row r="1878" spans="1:19" x14ac:dyDescent="0.3">
      <c r="A1878">
        <v>1674723</v>
      </c>
      <c r="B1878">
        <v>1511</v>
      </c>
      <c r="C1878" s="1" t="s">
        <v>99</v>
      </c>
      <c r="D1878" s="3">
        <v>45178.949305555558</v>
      </c>
      <c r="E1878" t="s">
        <v>98</v>
      </c>
      <c r="F1878" t="s">
        <v>90</v>
      </c>
      <c r="G1878">
        <v>3096</v>
      </c>
      <c r="H1878" t="str">
        <f>VLOOKUP(B1878,'Customers (2)'!$A$1:$F$2501,2,0)</f>
        <v>USA</v>
      </c>
      <c r="I1878" t="str">
        <f>VLOOKUP(B1878,'Customers (2)'!$A$1:$F$2501,3,0)</f>
        <v>M</v>
      </c>
      <c r="J1878">
        <f>VLOOKUP(B1878,'Customers (2)'!$A$1:$F$2501,4,0)</f>
        <v>19</v>
      </c>
      <c r="K1878" t="str">
        <f>VLOOKUP(B1878,'Customers (2)'!$A$1:$F$2501,5,0)</f>
        <v>D</v>
      </c>
      <c r="L1878" t="str">
        <f>VLOOKUP(B1878,'Customers (2)'!$A$1:$F$2501,6,0)</f>
        <v>Young</v>
      </c>
      <c r="M1878" t="str">
        <f t="shared" si="119"/>
        <v>September</v>
      </c>
      <c r="N1878" t="str">
        <f t="shared" si="120"/>
        <v>Saturday</v>
      </c>
      <c r="O1878" t="str">
        <f t="shared" si="121"/>
        <v>22:47:00</v>
      </c>
      <c r="P1878">
        <f t="shared" si="122"/>
        <v>22</v>
      </c>
      <c r="Q1878" t="str">
        <f>VLOOKUP(B1878,'Analysis 1.3'!$AA$1:$AF$1454,5,FALSE)</f>
        <v>Repeat</v>
      </c>
      <c r="R1878" t="str">
        <f>VLOOKUP(B1878,'Analysis 1.3'!$AA$1:$AF$1454,6,FALSE)</f>
        <v>Passive</v>
      </c>
      <c r="S1878">
        <f>VLOOKUP(B1878,'Analysis 1.3'!$AA$1:$AF$1454,4,FALSE)</f>
        <v>113.03263888888614</v>
      </c>
    </row>
    <row r="1879" spans="1:19" x14ac:dyDescent="0.3">
      <c r="A1879">
        <v>946167</v>
      </c>
      <c r="B1879">
        <v>1512</v>
      </c>
      <c r="C1879" s="1" t="s">
        <v>108</v>
      </c>
      <c r="D1879" s="3">
        <v>45264.995833333334</v>
      </c>
      <c r="E1879" t="s">
        <v>98</v>
      </c>
      <c r="F1879" t="s">
        <v>43</v>
      </c>
      <c r="G1879">
        <v>236</v>
      </c>
      <c r="H1879" t="str">
        <f>VLOOKUP(B1879,'Customers (2)'!$A$1:$F$2501,2,0)</f>
        <v>Denmark</v>
      </c>
      <c r="I1879" t="str">
        <f>VLOOKUP(B1879,'Customers (2)'!$A$1:$F$2501,3,0)</f>
        <v>F</v>
      </c>
      <c r="J1879">
        <f>VLOOKUP(B1879,'Customers (2)'!$A$1:$F$2501,4,0)</f>
        <v>28</v>
      </c>
      <c r="K1879" t="str">
        <f>VLOOKUP(B1879,'Customers (2)'!$A$1:$F$2501,5,0)</f>
        <v>D</v>
      </c>
      <c r="L1879" t="str">
        <f>VLOOKUP(B1879,'Customers (2)'!$A$1:$F$2501,6,0)</f>
        <v>Young</v>
      </c>
      <c r="M1879" t="str">
        <f t="shared" si="119"/>
        <v>December</v>
      </c>
      <c r="N1879" t="str">
        <f t="shared" si="120"/>
        <v>Monday</v>
      </c>
      <c r="O1879" t="str">
        <f t="shared" si="121"/>
        <v>23:54:00</v>
      </c>
      <c r="P1879">
        <f t="shared" si="122"/>
        <v>23</v>
      </c>
      <c r="Q1879" t="str">
        <f>VLOOKUP(B1879,'Analysis 1.3'!$AA$1:$AF$1454,5,FALSE)</f>
        <v>Repeat</v>
      </c>
      <c r="R1879" t="str">
        <f>VLOOKUP(B1879,'Analysis 1.3'!$AA$1:$AF$1454,6,FALSE)</f>
        <v>Recent</v>
      </c>
      <c r="S1879">
        <f>VLOOKUP(B1879,'Analysis 1.3'!$AA$1:$AF$1454,4,FALSE)</f>
        <v>13.039583333331393</v>
      </c>
    </row>
    <row r="1880" spans="1:19" x14ac:dyDescent="0.3">
      <c r="A1880">
        <v>1186707</v>
      </c>
      <c r="B1880">
        <v>1512</v>
      </c>
      <c r="C1880" s="1" t="s">
        <v>108</v>
      </c>
      <c r="D1880" s="3">
        <v>44968.01458333333</v>
      </c>
      <c r="E1880" t="s">
        <v>98</v>
      </c>
      <c r="F1880" t="s">
        <v>34</v>
      </c>
      <c r="G1880">
        <v>2061</v>
      </c>
      <c r="H1880" t="str">
        <f>VLOOKUP(B1880,'Customers (2)'!$A$1:$F$2501,2,0)</f>
        <v>Denmark</v>
      </c>
      <c r="I1880" t="str">
        <f>VLOOKUP(B1880,'Customers (2)'!$A$1:$F$2501,3,0)</f>
        <v>F</v>
      </c>
      <c r="J1880">
        <f>VLOOKUP(B1880,'Customers (2)'!$A$1:$F$2501,4,0)</f>
        <v>28</v>
      </c>
      <c r="K1880" t="str">
        <f>VLOOKUP(B1880,'Customers (2)'!$A$1:$F$2501,5,0)</f>
        <v>D</v>
      </c>
      <c r="L1880" t="str">
        <f>VLOOKUP(B1880,'Customers (2)'!$A$1:$F$2501,6,0)</f>
        <v>Young</v>
      </c>
      <c r="M1880" t="str">
        <f t="shared" si="119"/>
        <v>February</v>
      </c>
      <c r="N1880" t="str">
        <f t="shared" si="120"/>
        <v>Saturday</v>
      </c>
      <c r="O1880" t="str">
        <f t="shared" si="121"/>
        <v>00:21:00</v>
      </c>
      <c r="P1880">
        <f t="shared" si="122"/>
        <v>0</v>
      </c>
      <c r="Q1880" t="str">
        <f>VLOOKUP(B1880,'Analysis 1.3'!$AA$1:$AF$1454,5,FALSE)</f>
        <v>Repeat</v>
      </c>
      <c r="R1880" t="str">
        <f>VLOOKUP(B1880,'Analysis 1.3'!$AA$1:$AF$1454,6,FALSE)</f>
        <v>Recent</v>
      </c>
      <c r="S1880">
        <f>VLOOKUP(B1880,'Analysis 1.3'!$AA$1:$AF$1454,4,FALSE)</f>
        <v>13.039583333331393</v>
      </c>
    </row>
    <row r="1881" spans="1:19" x14ac:dyDescent="0.3">
      <c r="A1881">
        <v>1314895</v>
      </c>
      <c r="B1881">
        <v>1512</v>
      </c>
      <c r="C1881" s="1" t="s">
        <v>108</v>
      </c>
      <c r="D1881" s="3">
        <v>45278.942361111112</v>
      </c>
      <c r="E1881" t="s">
        <v>191</v>
      </c>
      <c r="F1881" t="s">
        <v>39</v>
      </c>
      <c r="G1881">
        <v>1560</v>
      </c>
      <c r="H1881" t="str">
        <f>VLOOKUP(B1881,'Customers (2)'!$A$1:$F$2501,2,0)</f>
        <v>Denmark</v>
      </c>
      <c r="I1881" t="str">
        <f>VLOOKUP(B1881,'Customers (2)'!$A$1:$F$2501,3,0)</f>
        <v>F</v>
      </c>
      <c r="J1881">
        <f>VLOOKUP(B1881,'Customers (2)'!$A$1:$F$2501,4,0)</f>
        <v>28</v>
      </c>
      <c r="K1881" t="str">
        <f>VLOOKUP(B1881,'Customers (2)'!$A$1:$F$2501,5,0)</f>
        <v>D</v>
      </c>
      <c r="L1881" t="str">
        <f>VLOOKUP(B1881,'Customers (2)'!$A$1:$F$2501,6,0)</f>
        <v>Young</v>
      </c>
      <c r="M1881" t="str">
        <f t="shared" si="119"/>
        <v>December</v>
      </c>
      <c r="N1881" t="str">
        <f t="shared" si="120"/>
        <v>Monday</v>
      </c>
      <c r="O1881" t="str">
        <f t="shared" si="121"/>
        <v>22:37:00</v>
      </c>
      <c r="P1881">
        <f t="shared" si="122"/>
        <v>22</v>
      </c>
      <c r="Q1881" t="str">
        <f>VLOOKUP(B1881,'Analysis 1.3'!$AA$1:$AF$1454,5,FALSE)</f>
        <v>Repeat</v>
      </c>
      <c r="R1881" t="str">
        <f>VLOOKUP(B1881,'Analysis 1.3'!$AA$1:$AF$1454,6,FALSE)</f>
        <v>Recent</v>
      </c>
      <c r="S1881">
        <f>VLOOKUP(B1881,'Analysis 1.3'!$AA$1:$AF$1454,4,FALSE)</f>
        <v>13.039583333331393</v>
      </c>
    </row>
    <row r="1882" spans="1:19" x14ac:dyDescent="0.3">
      <c r="A1882">
        <v>1494182</v>
      </c>
      <c r="B1882">
        <v>1512</v>
      </c>
      <c r="C1882" s="1" t="s">
        <v>108</v>
      </c>
      <c r="D1882" s="3">
        <v>45254.98541666667</v>
      </c>
      <c r="E1882" t="s">
        <v>97</v>
      </c>
      <c r="F1882" t="s">
        <v>49</v>
      </c>
      <c r="G1882">
        <v>775</v>
      </c>
      <c r="H1882" t="str">
        <f>VLOOKUP(B1882,'Customers (2)'!$A$1:$F$2501,2,0)</f>
        <v>Denmark</v>
      </c>
      <c r="I1882" t="str">
        <f>VLOOKUP(B1882,'Customers (2)'!$A$1:$F$2501,3,0)</f>
        <v>F</v>
      </c>
      <c r="J1882">
        <f>VLOOKUP(B1882,'Customers (2)'!$A$1:$F$2501,4,0)</f>
        <v>28</v>
      </c>
      <c r="K1882" t="str">
        <f>VLOOKUP(B1882,'Customers (2)'!$A$1:$F$2501,5,0)</f>
        <v>D</v>
      </c>
      <c r="L1882" t="str">
        <f>VLOOKUP(B1882,'Customers (2)'!$A$1:$F$2501,6,0)</f>
        <v>Young</v>
      </c>
      <c r="M1882" t="str">
        <f t="shared" si="119"/>
        <v>November</v>
      </c>
      <c r="N1882" t="str">
        <f t="shared" si="120"/>
        <v>Friday</v>
      </c>
      <c r="O1882" t="str">
        <f t="shared" si="121"/>
        <v>23:39:00</v>
      </c>
      <c r="P1882">
        <f t="shared" si="122"/>
        <v>23</v>
      </c>
      <c r="Q1882" t="str">
        <f>VLOOKUP(B1882,'Analysis 1.3'!$AA$1:$AF$1454,5,FALSE)</f>
        <v>Repeat</v>
      </c>
      <c r="R1882" t="str">
        <f>VLOOKUP(B1882,'Analysis 1.3'!$AA$1:$AF$1454,6,FALSE)</f>
        <v>Recent</v>
      </c>
      <c r="S1882">
        <f>VLOOKUP(B1882,'Analysis 1.3'!$AA$1:$AF$1454,4,FALSE)</f>
        <v>13.039583333331393</v>
      </c>
    </row>
    <row r="1883" spans="1:19" x14ac:dyDescent="0.3">
      <c r="A1883">
        <v>1502209</v>
      </c>
      <c r="B1883">
        <v>1512</v>
      </c>
      <c r="C1883" s="1" t="s">
        <v>108</v>
      </c>
      <c r="D1883" s="3">
        <v>44984.98333333333</v>
      </c>
      <c r="E1883" t="s">
        <v>98</v>
      </c>
      <c r="F1883" t="s">
        <v>53</v>
      </c>
      <c r="G1883">
        <v>9349</v>
      </c>
      <c r="H1883" t="str">
        <f>VLOOKUP(B1883,'Customers (2)'!$A$1:$F$2501,2,0)</f>
        <v>Denmark</v>
      </c>
      <c r="I1883" t="str">
        <f>VLOOKUP(B1883,'Customers (2)'!$A$1:$F$2501,3,0)</f>
        <v>F</v>
      </c>
      <c r="J1883">
        <f>VLOOKUP(B1883,'Customers (2)'!$A$1:$F$2501,4,0)</f>
        <v>28</v>
      </c>
      <c r="K1883" t="str">
        <f>VLOOKUP(B1883,'Customers (2)'!$A$1:$F$2501,5,0)</f>
        <v>D</v>
      </c>
      <c r="L1883" t="str">
        <f>VLOOKUP(B1883,'Customers (2)'!$A$1:$F$2501,6,0)</f>
        <v>Young</v>
      </c>
      <c r="M1883" t="str">
        <f t="shared" si="119"/>
        <v>February</v>
      </c>
      <c r="N1883" t="str">
        <f t="shared" si="120"/>
        <v>Monday</v>
      </c>
      <c r="O1883" t="str">
        <f t="shared" si="121"/>
        <v>23:36:00</v>
      </c>
      <c r="P1883">
        <f t="shared" si="122"/>
        <v>23</v>
      </c>
      <c r="Q1883" t="str">
        <f>VLOOKUP(B1883,'Analysis 1.3'!$AA$1:$AF$1454,5,FALSE)</f>
        <v>Repeat</v>
      </c>
      <c r="R1883" t="str">
        <f>VLOOKUP(B1883,'Analysis 1.3'!$AA$1:$AF$1454,6,FALSE)</f>
        <v>Recent</v>
      </c>
      <c r="S1883">
        <f>VLOOKUP(B1883,'Analysis 1.3'!$AA$1:$AF$1454,4,FALSE)</f>
        <v>13.039583333331393</v>
      </c>
    </row>
    <row r="1884" spans="1:19" x14ac:dyDescent="0.3">
      <c r="A1884">
        <v>313294</v>
      </c>
      <c r="B1884">
        <v>1513</v>
      </c>
      <c r="C1884" s="1" t="s">
        <v>99</v>
      </c>
      <c r="D1884" s="2">
        <v>45101.006249999999</v>
      </c>
      <c r="E1884" t="s">
        <v>97</v>
      </c>
      <c r="F1884" t="s">
        <v>12</v>
      </c>
      <c r="G1884">
        <v>3975</v>
      </c>
      <c r="H1884" t="str">
        <f>VLOOKUP(B1884,'Customers (2)'!$A$1:$F$2501,2,0)</f>
        <v>USA</v>
      </c>
      <c r="I1884" t="str">
        <f>VLOOKUP(B1884,'Customers (2)'!$A$1:$F$2501,3,0)</f>
        <v>F</v>
      </c>
      <c r="J1884">
        <f>VLOOKUP(B1884,'Customers (2)'!$A$1:$F$2501,4,0)</f>
        <v>76</v>
      </c>
      <c r="K1884" t="str">
        <f>VLOOKUP(B1884,'Customers (2)'!$A$1:$F$2501,5,0)</f>
        <v>D</v>
      </c>
      <c r="L1884" t="str">
        <f>VLOOKUP(B1884,'Customers (2)'!$A$1:$F$2501,6,0)</f>
        <v>Senior</v>
      </c>
      <c r="M1884" t="str">
        <f t="shared" si="119"/>
        <v>June</v>
      </c>
      <c r="N1884" t="str">
        <f t="shared" si="120"/>
        <v>Saturday</v>
      </c>
      <c r="O1884" t="str">
        <f t="shared" si="121"/>
        <v>00:09:00</v>
      </c>
      <c r="P1884">
        <f t="shared" si="122"/>
        <v>0</v>
      </c>
      <c r="Q1884" t="str">
        <f>VLOOKUP(B1884,'Analysis 1.3'!$AA$1:$AF$1454,5,FALSE)</f>
        <v>Repeat</v>
      </c>
      <c r="R1884" t="str">
        <f>VLOOKUP(B1884,'Analysis 1.3'!$AA$1:$AF$1454,6,FALSE)</f>
        <v>Passive</v>
      </c>
      <c r="S1884">
        <f>VLOOKUP(B1884,'Analysis 1.3'!$AA$1:$AF$1454,4,FALSE)</f>
        <v>87.962500000001455</v>
      </c>
    </row>
    <row r="1885" spans="1:19" x14ac:dyDescent="0.3">
      <c r="A1885">
        <v>953981</v>
      </c>
      <c r="B1885">
        <v>1513</v>
      </c>
      <c r="C1885" s="1" t="s">
        <v>99</v>
      </c>
      <c r="D1885" s="3">
        <v>45204.019444444442</v>
      </c>
      <c r="E1885" t="s">
        <v>96</v>
      </c>
      <c r="F1885" t="s">
        <v>7</v>
      </c>
      <c r="G1885">
        <v>9670</v>
      </c>
      <c r="H1885" t="str">
        <f>VLOOKUP(B1885,'Customers (2)'!$A$1:$F$2501,2,0)</f>
        <v>USA</v>
      </c>
      <c r="I1885" t="str">
        <f>VLOOKUP(B1885,'Customers (2)'!$A$1:$F$2501,3,0)</f>
        <v>F</v>
      </c>
      <c r="J1885">
        <f>VLOOKUP(B1885,'Customers (2)'!$A$1:$F$2501,4,0)</f>
        <v>76</v>
      </c>
      <c r="K1885" t="str">
        <f>VLOOKUP(B1885,'Customers (2)'!$A$1:$F$2501,5,0)</f>
        <v>D</v>
      </c>
      <c r="L1885" t="str">
        <f>VLOOKUP(B1885,'Customers (2)'!$A$1:$F$2501,6,0)</f>
        <v>Senior</v>
      </c>
      <c r="M1885" t="str">
        <f t="shared" si="119"/>
        <v>October</v>
      </c>
      <c r="N1885" t="str">
        <f t="shared" si="120"/>
        <v>Thursday</v>
      </c>
      <c r="O1885" t="str">
        <f t="shared" si="121"/>
        <v>00:28:00</v>
      </c>
      <c r="P1885">
        <f t="shared" si="122"/>
        <v>0</v>
      </c>
      <c r="Q1885" t="str">
        <f>VLOOKUP(B1885,'Analysis 1.3'!$AA$1:$AF$1454,5,FALSE)</f>
        <v>Repeat</v>
      </c>
      <c r="R1885" t="str">
        <f>VLOOKUP(B1885,'Analysis 1.3'!$AA$1:$AF$1454,6,FALSE)</f>
        <v>Passive</v>
      </c>
      <c r="S1885">
        <f>VLOOKUP(B1885,'Analysis 1.3'!$AA$1:$AF$1454,4,FALSE)</f>
        <v>87.962500000001455</v>
      </c>
    </row>
    <row r="1886" spans="1:19" x14ac:dyDescent="0.3">
      <c r="A1886">
        <v>111992</v>
      </c>
      <c r="B1886">
        <v>1515</v>
      </c>
      <c r="C1886" s="1" t="s">
        <v>99</v>
      </c>
      <c r="D1886" s="2">
        <v>45011.959722222222</v>
      </c>
      <c r="E1886" t="s">
        <v>97</v>
      </c>
      <c r="F1886" t="s">
        <v>72</v>
      </c>
      <c r="G1886">
        <v>9312</v>
      </c>
      <c r="H1886" t="str">
        <f>VLOOKUP(B1886,'Customers (2)'!$A$1:$F$2501,2,0)</f>
        <v>USA</v>
      </c>
      <c r="I1886" t="str">
        <f>VLOOKUP(B1886,'Customers (2)'!$A$1:$F$2501,3,0)</f>
        <v>M</v>
      </c>
      <c r="J1886">
        <f>VLOOKUP(B1886,'Customers (2)'!$A$1:$F$2501,4,0)</f>
        <v>54</v>
      </c>
      <c r="K1886" t="str">
        <f>VLOOKUP(B1886,'Customers (2)'!$A$1:$F$2501,5,0)</f>
        <v>D</v>
      </c>
      <c r="L1886" t="str">
        <f>VLOOKUP(B1886,'Customers (2)'!$A$1:$F$2501,6,0)</f>
        <v>Middle</v>
      </c>
      <c r="M1886" t="str">
        <f t="shared" si="119"/>
        <v>March</v>
      </c>
      <c r="N1886" t="str">
        <f t="shared" si="120"/>
        <v>Sunday</v>
      </c>
      <c r="O1886" t="str">
        <f t="shared" si="121"/>
        <v>23:02:00</v>
      </c>
      <c r="P1886">
        <f t="shared" si="122"/>
        <v>23</v>
      </c>
      <c r="Q1886" t="str">
        <f>VLOOKUP(B1886,'Analysis 1.3'!$AA$1:$AF$1454,5,FALSE)</f>
        <v>Repeat</v>
      </c>
      <c r="R1886" t="str">
        <f>VLOOKUP(B1886,'Analysis 1.3'!$AA$1:$AF$1454,6,FALSE)</f>
        <v>Recent</v>
      </c>
      <c r="S1886">
        <f>VLOOKUP(B1886,'Analysis 1.3'!$AA$1:$AF$1454,4,FALSE)</f>
        <v>25.941666666665697</v>
      </c>
    </row>
    <row r="1887" spans="1:19" x14ac:dyDescent="0.3">
      <c r="A1887">
        <v>162458</v>
      </c>
      <c r="B1887">
        <v>1515</v>
      </c>
      <c r="C1887" s="1" t="s">
        <v>99</v>
      </c>
      <c r="D1887" s="2">
        <v>45266.040277777778</v>
      </c>
      <c r="E1887" t="s">
        <v>98</v>
      </c>
      <c r="F1887" t="s">
        <v>46</v>
      </c>
      <c r="G1887">
        <v>3793</v>
      </c>
      <c r="H1887" t="str">
        <f>VLOOKUP(B1887,'Customers (2)'!$A$1:$F$2501,2,0)</f>
        <v>USA</v>
      </c>
      <c r="I1887" t="str">
        <f>VLOOKUP(B1887,'Customers (2)'!$A$1:$F$2501,3,0)</f>
        <v>M</v>
      </c>
      <c r="J1887">
        <f>VLOOKUP(B1887,'Customers (2)'!$A$1:$F$2501,4,0)</f>
        <v>54</v>
      </c>
      <c r="K1887" t="str">
        <f>VLOOKUP(B1887,'Customers (2)'!$A$1:$F$2501,5,0)</f>
        <v>D</v>
      </c>
      <c r="L1887" t="str">
        <f>VLOOKUP(B1887,'Customers (2)'!$A$1:$F$2501,6,0)</f>
        <v>Middle</v>
      </c>
      <c r="M1887" t="str">
        <f t="shared" si="119"/>
        <v>December</v>
      </c>
      <c r="N1887" t="str">
        <f t="shared" si="120"/>
        <v>Wednesday</v>
      </c>
      <c r="O1887" t="str">
        <f t="shared" si="121"/>
        <v>00:58:00</v>
      </c>
      <c r="P1887">
        <f t="shared" si="122"/>
        <v>0</v>
      </c>
      <c r="Q1887" t="str">
        <f>VLOOKUP(B1887,'Analysis 1.3'!$AA$1:$AF$1454,5,FALSE)</f>
        <v>Repeat</v>
      </c>
      <c r="R1887" t="str">
        <f>VLOOKUP(B1887,'Analysis 1.3'!$AA$1:$AF$1454,6,FALSE)</f>
        <v>Recent</v>
      </c>
      <c r="S1887">
        <f>VLOOKUP(B1887,'Analysis 1.3'!$AA$1:$AF$1454,4,FALSE)</f>
        <v>25.941666666665697</v>
      </c>
    </row>
    <row r="1888" spans="1:19" x14ac:dyDescent="0.3">
      <c r="A1888">
        <v>1587870</v>
      </c>
      <c r="B1888">
        <v>1515</v>
      </c>
      <c r="C1888" s="1" t="s">
        <v>99</v>
      </c>
      <c r="D1888" s="3">
        <v>45078.962500000001</v>
      </c>
      <c r="E1888" t="s">
        <v>98</v>
      </c>
      <c r="F1888" t="s">
        <v>26</v>
      </c>
      <c r="G1888">
        <v>3277</v>
      </c>
      <c r="H1888" t="str">
        <f>VLOOKUP(B1888,'Customers (2)'!$A$1:$F$2501,2,0)</f>
        <v>USA</v>
      </c>
      <c r="I1888" t="str">
        <f>VLOOKUP(B1888,'Customers (2)'!$A$1:$F$2501,3,0)</f>
        <v>M</v>
      </c>
      <c r="J1888">
        <f>VLOOKUP(B1888,'Customers (2)'!$A$1:$F$2501,4,0)</f>
        <v>54</v>
      </c>
      <c r="K1888" t="str">
        <f>VLOOKUP(B1888,'Customers (2)'!$A$1:$F$2501,5,0)</f>
        <v>D</v>
      </c>
      <c r="L1888" t="str">
        <f>VLOOKUP(B1888,'Customers (2)'!$A$1:$F$2501,6,0)</f>
        <v>Middle</v>
      </c>
      <c r="M1888" t="str">
        <f t="shared" si="119"/>
        <v>June</v>
      </c>
      <c r="N1888" t="str">
        <f t="shared" si="120"/>
        <v>Thursday</v>
      </c>
      <c r="O1888" t="str">
        <f t="shared" si="121"/>
        <v>23:06:00</v>
      </c>
      <c r="P1888">
        <f t="shared" si="122"/>
        <v>23</v>
      </c>
      <c r="Q1888" t="str">
        <f>VLOOKUP(B1888,'Analysis 1.3'!$AA$1:$AF$1454,5,FALSE)</f>
        <v>Repeat</v>
      </c>
      <c r="R1888" t="str">
        <f>VLOOKUP(B1888,'Analysis 1.3'!$AA$1:$AF$1454,6,FALSE)</f>
        <v>Recent</v>
      </c>
      <c r="S1888">
        <f>VLOOKUP(B1888,'Analysis 1.3'!$AA$1:$AF$1454,4,FALSE)</f>
        <v>25.941666666665697</v>
      </c>
    </row>
    <row r="1889" spans="1:19" x14ac:dyDescent="0.3">
      <c r="A1889">
        <v>603880</v>
      </c>
      <c r="B1889">
        <v>1516</v>
      </c>
      <c r="C1889" s="1" t="s">
        <v>103</v>
      </c>
      <c r="D1889" s="2">
        <v>44962.067361111112</v>
      </c>
      <c r="E1889" t="s">
        <v>98</v>
      </c>
      <c r="F1889" t="s">
        <v>46</v>
      </c>
      <c r="G1889">
        <v>4019</v>
      </c>
      <c r="H1889" t="str">
        <f>VLOOKUP(B1889,'Customers (2)'!$A$1:$F$2501,2,0)</f>
        <v>Norway</v>
      </c>
      <c r="I1889" t="str">
        <f>VLOOKUP(B1889,'Customers (2)'!$A$1:$F$2501,3,0)</f>
        <v>F</v>
      </c>
      <c r="J1889">
        <f>VLOOKUP(B1889,'Customers (2)'!$A$1:$F$2501,4,0)</f>
        <v>25</v>
      </c>
      <c r="K1889" t="str">
        <f>VLOOKUP(B1889,'Customers (2)'!$A$1:$F$2501,5,0)</f>
        <v>D</v>
      </c>
      <c r="L1889" t="str">
        <f>VLOOKUP(B1889,'Customers (2)'!$A$1:$F$2501,6,0)</f>
        <v>Young</v>
      </c>
      <c r="M1889" t="str">
        <f t="shared" si="119"/>
        <v>February</v>
      </c>
      <c r="N1889" t="str">
        <f t="shared" si="120"/>
        <v>Sunday</v>
      </c>
      <c r="O1889" t="str">
        <f t="shared" si="121"/>
        <v>01:37:00</v>
      </c>
      <c r="P1889">
        <f t="shared" si="122"/>
        <v>1</v>
      </c>
      <c r="Q1889" t="str">
        <f>VLOOKUP(B1889,'Analysis 1.3'!$AA$1:$AF$1454,5,FALSE)</f>
        <v>One time</v>
      </c>
      <c r="R1889" t="str">
        <f>VLOOKUP(B1889,'Analysis 1.3'!$AA$1:$AF$1454,6,FALSE)</f>
        <v>Lost</v>
      </c>
      <c r="S1889">
        <f>VLOOKUP(B1889,'Analysis 1.3'!$AA$1:$AF$1454,4,FALSE)</f>
        <v>329.91458333333139</v>
      </c>
    </row>
    <row r="1890" spans="1:19" x14ac:dyDescent="0.3">
      <c r="A1890">
        <v>202315</v>
      </c>
      <c r="B1890">
        <v>1518</v>
      </c>
      <c r="C1890" s="1" t="s">
        <v>99</v>
      </c>
      <c r="D1890" s="2">
        <v>44930.072916666664</v>
      </c>
      <c r="E1890" t="s">
        <v>191</v>
      </c>
      <c r="F1890" t="s">
        <v>58</v>
      </c>
      <c r="G1890">
        <v>6344</v>
      </c>
      <c r="H1890" t="str">
        <f>VLOOKUP(B1890,'Customers (2)'!$A$1:$F$2501,2,0)</f>
        <v>USA</v>
      </c>
      <c r="I1890" t="str">
        <f>VLOOKUP(B1890,'Customers (2)'!$A$1:$F$2501,3,0)</f>
        <v>F</v>
      </c>
      <c r="J1890">
        <f>VLOOKUP(B1890,'Customers (2)'!$A$1:$F$2501,4,0)</f>
        <v>66</v>
      </c>
      <c r="K1890" t="str">
        <f>VLOOKUP(B1890,'Customers (2)'!$A$1:$F$2501,5,0)</f>
        <v>D</v>
      </c>
      <c r="L1890" t="str">
        <f>VLOOKUP(B1890,'Customers (2)'!$A$1:$F$2501,6,0)</f>
        <v>Senior</v>
      </c>
      <c r="M1890" t="str">
        <f t="shared" si="119"/>
        <v>January</v>
      </c>
      <c r="N1890" t="str">
        <f t="shared" si="120"/>
        <v>Wednesday</v>
      </c>
      <c r="O1890" t="str">
        <f t="shared" si="121"/>
        <v>01:45:00</v>
      </c>
      <c r="P1890">
        <f t="shared" si="122"/>
        <v>1</v>
      </c>
      <c r="Q1890" t="str">
        <f>VLOOKUP(B1890,'Analysis 1.3'!$AA$1:$AF$1454,5,FALSE)</f>
        <v>Repeat</v>
      </c>
      <c r="R1890" t="str">
        <f>VLOOKUP(B1890,'Analysis 1.3'!$AA$1:$AF$1454,6,FALSE)</f>
        <v>Lost</v>
      </c>
      <c r="S1890">
        <f>VLOOKUP(B1890,'Analysis 1.3'!$AA$1:$AF$1454,4,FALSE)</f>
        <v>237.91874999999709</v>
      </c>
    </row>
    <row r="1891" spans="1:19" x14ac:dyDescent="0.3">
      <c r="A1891">
        <v>1653886</v>
      </c>
      <c r="B1891">
        <v>1518</v>
      </c>
      <c r="C1891" s="1" t="s">
        <v>99</v>
      </c>
      <c r="D1891" s="3">
        <v>45054.063194444447</v>
      </c>
      <c r="E1891" t="s">
        <v>96</v>
      </c>
      <c r="F1891" t="s">
        <v>10</v>
      </c>
      <c r="G1891">
        <v>8879</v>
      </c>
      <c r="H1891" t="str">
        <f>VLOOKUP(B1891,'Customers (2)'!$A$1:$F$2501,2,0)</f>
        <v>USA</v>
      </c>
      <c r="I1891" t="str">
        <f>VLOOKUP(B1891,'Customers (2)'!$A$1:$F$2501,3,0)</f>
        <v>F</v>
      </c>
      <c r="J1891">
        <f>VLOOKUP(B1891,'Customers (2)'!$A$1:$F$2501,4,0)</f>
        <v>66</v>
      </c>
      <c r="K1891" t="str">
        <f>VLOOKUP(B1891,'Customers (2)'!$A$1:$F$2501,5,0)</f>
        <v>D</v>
      </c>
      <c r="L1891" t="str">
        <f>VLOOKUP(B1891,'Customers (2)'!$A$1:$F$2501,6,0)</f>
        <v>Senior</v>
      </c>
      <c r="M1891" t="str">
        <f t="shared" si="119"/>
        <v>May</v>
      </c>
      <c r="N1891" t="str">
        <f t="shared" si="120"/>
        <v>Monday</v>
      </c>
      <c r="O1891" t="str">
        <f t="shared" si="121"/>
        <v>01:31:00</v>
      </c>
      <c r="P1891">
        <f t="shared" si="122"/>
        <v>1</v>
      </c>
      <c r="Q1891" t="str">
        <f>VLOOKUP(B1891,'Analysis 1.3'!$AA$1:$AF$1454,5,FALSE)</f>
        <v>Repeat</v>
      </c>
      <c r="R1891" t="str">
        <f>VLOOKUP(B1891,'Analysis 1.3'!$AA$1:$AF$1454,6,FALSE)</f>
        <v>Lost</v>
      </c>
      <c r="S1891">
        <f>VLOOKUP(B1891,'Analysis 1.3'!$AA$1:$AF$1454,4,FALSE)</f>
        <v>237.91874999999709</v>
      </c>
    </row>
    <row r="1892" spans="1:19" x14ac:dyDescent="0.3">
      <c r="A1892">
        <v>73642</v>
      </c>
      <c r="B1892">
        <v>1519</v>
      </c>
      <c r="C1892" s="1" t="s">
        <v>105</v>
      </c>
      <c r="D1892" s="2">
        <v>45194.052777777775</v>
      </c>
      <c r="E1892" t="s">
        <v>191</v>
      </c>
      <c r="F1892" t="s">
        <v>41</v>
      </c>
      <c r="G1892">
        <v>3758</v>
      </c>
      <c r="H1892" t="str">
        <f>VLOOKUP(B1892,'Customers (2)'!$A$1:$F$2501,2,0)</f>
        <v>Spain</v>
      </c>
      <c r="I1892" t="str">
        <f>VLOOKUP(B1892,'Customers (2)'!$A$1:$F$2501,3,0)</f>
        <v>M</v>
      </c>
      <c r="J1892">
        <f>VLOOKUP(B1892,'Customers (2)'!$A$1:$F$2501,4,0)</f>
        <v>20</v>
      </c>
      <c r="K1892" t="str">
        <f>VLOOKUP(B1892,'Customers (2)'!$A$1:$F$2501,5,0)</f>
        <v>D</v>
      </c>
      <c r="L1892" t="str">
        <f>VLOOKUP(B1892,'Customers (2)'!$A$1:$F$2501,6,0)</f>
        <v>Young</v>
      </c>
      <c r="M1892" t="str">
        <f t="shared" si="119"/>
        <v>September</v>
      </c>
      <c r="N1892" t="str">
        <f t="shared" si="120"/>
        <v>Monday</v>
      </c>
      <c r="O1892" t="str">
        <f t="shared" si="121"/>
        <v>01:16:00</v>
      </c>
      <c r="P1892">
        <f t="shared" si="122"/>
        <v>1</v>
      </c>
      <c r="Q1892" t="str">
        <f>VLOOKUP(B1892,'Analysis 1.3'!$AA$1:$AF$1454,5,FALSE)</f>
        <v>Repeat</v>
      </c>
      <c r="R1892" t="str">
        <f>VLOOKUP(B1892,'Analysis 1.3'!$AA$1:$AF$1454,6,FALSE)</f>
        <v>Passive</v>
      </c>
      <c r="S1892">
        <f>VLOOKUP(B1892,'Analysis 1.3'!$AA$1:$AF$1454,4,FALSE)</f>
        <v>93.003472222218988</v>
      </c>
    </row>
    <row r="1893" spans="1:19" x14ac:dyDescent="0.3">
      <c r="A1893">
        <v>305291</v>
      </c>
      <c r="B1893">
        <v>1519</v>
      </c>
      <c r="C1893" s="1" t="s">
        <v>105</v>
      </c>
      <c r="D1893" s="2">
        <v>45160.965277777781</v>
      </c>
      <c r="E1893" t="s">
        <v>191</v>
      </c>
      <c r="F1893" t="s">
        <v>67</v>
      </c>
      <c r="G1893">
        <v>3778</v>
      </c>
      <c r="H1893" t="str">
        <f>VLOOKUP(B1893,'Customers (2)'!$A$1:$F$2501,2,0)</f>
        <v>Spain</v>
      </c>
      <c r="I1893" t="str">
        <f>VLOOKUP(B1893,'Customers (2)'!$A$1:$F$2501,3,0)</f>
        <v>M</v>
      </c>
      <c r="J1893">
        <f>VLOOKUP(B1893,'Customers (2)'!$A$1:$F$2501,4,0)</f>
        <v>20</v>
      </c>
      <c r="K1893" t="str">
        <f>VLOOKUP(B1893,'Customers (2)'!$A$1:$F$2501,5,0)</f>
        <v>D</v>
      </c>
      <c r="L1893" t="str">
        <f>VLOOKUP(B1893,'Customers (2)'!$A$1:$F$2501,6,0)</f>
        <v>Young</v>
      </c>
      <c r="M1893" t="str">
        <f t="shared" si="119"/>
        <v>August</v>
      </c>
      <c r="N1893" t="str">
        <f t="shared" si="120"/>
        <v>Tuesday</v>
      </c>
      <c r="O1893" t="str">
        <f t="shared" si="121"/>
        <v>23:10:00</v>
      </c>
      <c r="P1893">
        <f t="shared" si="122"/>
        <v>23</v>
      </c>
      <c r="Q1893" t="str">
        <f>VLOOKUP(B1893,'Analysis 1.3'!$AA$1:$AF$1454,5,FALSE)</f>
        <v>Repeat</v>
      </c>
      <c r="R1893" t="str">
        <f>VLOOKUP(B1893,'Analysis 1.3'!$AA$1:$AF$1454,6,FALSE)</f>
        <v>Passive</v>
      </c>
      <c r="S1893">
        <f>VLOOKUP(B1893,'Analysis 1.3'!$AA$1:$AF$1454,4,FALSE)</f>
        <v>93.003472222218988</v>
      </c>
    </row>
    <row r="1894" spans="1:19" x14ac:dyDescent="0.3">
      <c r="A1894">
        <v>1494501</v>
      </c>
      <c r="B1894">
        <v>1519</v>
      </c>
      <c r="C1894" s="1" t="s">
        <v>105</v>
      </c>
      <c r="D1894" s="3">
        <v>45198.978472222225</v>
      </c>
      <c r="E1894" t="s">
        <v>96</v>
      </c>
      <c r="F1894" t="s">
        <v>5</v>
      </c>
      <c r="G1894">
        <v>5248</v>
      </c>
      <c r="H1894" t="str">
        <f>VLOOKUP(B1894,'Customers (2)'!$A$1:$F$2501,2,0)</f>
        <v>Spain</v>
      </c>
      <c r="I1894" t="str">
        <f>VLOOKUP(B1894,'Customers (2)'!$A$1:$F$2501,3,0)</f>
        <v>M</v>
      </c>
      <c r="J1894">
        <f>VLOOKUP(B1894,'Customers (2)'!$A$1:$F$2501,4,0)</f>
        <v>20</v>
      </c>
      <c r="K1894" t="str">
        <f>VLOOKUP(B1894,'Customers (2)'!$A$1:$F$2501,5,0)</f>
        <v>D</v>
      </c>
      <c r="L1894" t="str">
        <f>VLOOKUP(B1894,'Customers (2)'!$A$1:$F$2501,6,0)</f>
        <v>Young</v>
      </c>
      <c r="M1894" t="str">
        <f t="shared" si="119"/>
        <v>September</v>
      </c>
      <c r="N1894" t="str">
        <f t="shared" si="120"/>
        <v>Friday</v>
      </c>
      <c r="O1894" t="str">
        <f t="shared" si="121"/>
        <v>23:29:00</v>
      </c>
      <c r="P1894">
        <f t="shared" si="122"/>
        <v>23</v>
      </c>
      <c r="Q1894" t="str">
        <f>VLOOKUP(B1894,'Analysis 1.3'!$AA$1:$AF$1454,5,FALSE)</f>
        <v>Repeat</v>
      </c>
      <c r="R1894" t="str">
        <f>VLOOKUP(B1894,'Analysis 1.3'!$AA$1:$AF$1454,6,FALSE)</f>
        <v>Passive</v>
      </c>
      <c r="S1894">
        <f>VLOOKUP(B1894,'Analysis 1.3'!$AA$1:$AF$1454,4,FALSE)</f>
        <v>93.003472222218988</v>
      </c>
    </row>
    <row r="1895" spans="1:19" x14ac:dyDescent="0.3">
      <c r="A1895">
        <v>1564926</v>
      </c>
      <c r="B1895">
        <v>1519</v>
      </c>
      <c r="C1895" s="1" t="s">
        <v>105</v>
      </c>
      <c r="D1895" s="3">
        <v>45039.951388888891</v>
      </c>
      <c r="E1895" t="s">
        <v>97</v>
      </c>
      <c r="F1895" t="s">
        <v>57</v>
      </c>
      <c r="G1895">
        <v>6988</v>
      </c>
      <c r="H1895" t="str">
        <f>VLOOKUP(B1895,'Customers (2)'!$A$1:$F$2501,2,0)</f>
        <v>Spain</v>
      </c>
      <c r="I1895" t="str">
        <f>VLOOKUP(B1895,'Customers (2)'!$A$1:$F$2501,3,0)</f>
        <v>M</v>
      </c>
      <c r="J1895">
        <f>VLOOKUP(B1895,'Customers (2)'!$A$1:$F$2501,4,0)</f>
        <v>20</v>
      </c>
      <c r="K1895" t="str">
        <f>VLOOKUP(B1895,'Customers (2)'!$A$1:$F$2501,5,0)</f>
        <v>D</v>
      </c>
      <c r="L1895" t="str">
        <f>VLOOKUP(B1895,'Customers (2)'!$A$1:$F$2501,6,0)</f>
        <v>Young</v>
      </c>
      <c r="M1895" t="str">
        <f t="shared" si="119"/>
        <v>April</v>
      </c>
      <c r="N1895" t="str">
        <f t="shared" si="120"/>
        <v>Sunday</v>
      </c>
      <c r="O1895" t="str">
        <f t="shared" si="121"/>
        <v>22:50:00</v>
      </c>
      <c r="P1895">
        <f t="shared" si="122"/>
        <v>22</v>
      </c>
      <c r="Q1895" t="str">
        <f>VLOOKUP(B1895,'Analysis 1.3'!$AA$1:$AF$1454,5,FALSE)</f>
        <v>Repeat</v>
      </c>
      <c r="R1895" t="str">
        <f>VLOOKUP(B1895,'Analysis 1.3'!$AA$1:$AF$1454,6,FALSE)</f>
        <v>Passive</v>
      </c>
      <c r="S1895">
        <f>VLOOKUP(B1895,'Analysis 1.3'!$AA$1:$AF$1454,4,FALSE)</f>
        <v>93.003472222218988</v>
      </c>
    </row>
    <row r="1896" spans="1:19" x14ac:dyDescent="0.3">
      <c r="A1896">
        <v>216256</v>
      </c>
      <c r="B1896">
        <v>1521</v>
      </c>
      <c r="C1896" s="1" t="s">
        <v>99</v>
      </c>
      <c r="D1896" s="2">
        <v>44952.023611111108</v>
      </c>
      <c r="E1896" t="s">
        <v>97</v>
      </c>
      <c r="F1896" t="s">
        <v>28</v>
      </c>
      <c r="G1896">
        <v>3720</v>
      </c>
      <c r="H1896" t="str">
        <f>VLOOKUP(B1896,'Customers (2)'!$A$1:$F$2501,2,0)</f>
        <v>USA</v>
      </c>
      <c r="I1896" t="str">
        <f>VLOOKUP(B1896,'Customers (2)'!$A$1:$F$2501,3,0)</f>
        <v>F</v>
      </c>
      <c r="J1896">
        <f>VLOOKUP(B1896,'Customers (2)'!$A$1:$F$2501,4,0)</f>
        <v>88</v>
      </c>
      <c r="K1896" t="str">
        <f>VLOOKUP(B1896,'Customers (2)'!$A$1:$F$2501,5,0)</f>
        <v>D</v>
      </c>
      <c r="L1896" t="str">
        <f>VLOOKUP(B1896,'Customers (2)'!$A$1:$F$2501,6,0)</f>
        <v>Senior</v>
      </c>
      <c r="M1896" t="str">
        <f t="shared" si="119"/>
        <v>January</v>
      </c>
      <c r="N1896" t="str">
        <f t="shared" si="120"/>
        <v>Thursday</v>
      </c>
      <c r="O1896" t="str">
        <f t="shared" si="121"/>
        <v>00:34:00</v>
      </c>
      <c r="P1896">
        <f t="shared" si="122"/>
        <v>0</v>
      </c>
      <c r="Q1896" t="str">
        <f>VLOOKUP(B1896,'Analysis 1.3'!$AA$1:$AF$1454,5,FALSE)</f>
        <v>Repeat</v>
      </c>
      <c r="R1896" t="str">
        <f>VLOOKUP(B1896,'Analysis 1.3'!$AA$1:$AF$1454,6,FALSE)</f>
        <v>Recent</v>
      </c>
      <c r="S1896">
        <f>VLOOKUP(B1896,'Analysis 1.3'!$AA$1:$AF$1454,4,FALSE)</f>
        <v>55.94999999999709</v>
      </c>
    </row>
    <row r="1897" spans="1:19" x14ac:dyDescent="0.3">
      <c r="A1897">
        <v>1678550</v>
      </c>
      <c r="B1897">
        <v>1521</v>
      </c>
      <c r="C1897" s="1" t="s">
        <v>99</v>
      </c>
      <c r="D1897" s="3">
        <v>45236.031944444447</v>
      </c>
      <c r="E1897" t="s">
        <v>96</v>
      </c>
      <c r="F1897" t="s">
        <v>61</v>
      </c>
      <c r="G1897">
        <v>8554</v>
      </c>
      <c r="H1897" t="str">
        <f>VLOOKUP(B1897,'Customers (2)'!$A$1:$F$2501,2,0)</f>
        <v>USA</v>
      </c>
      <c r="I1897" t="str">
        <f>VLOOKUP(B1897,'Customers (2)'!$A$1:$F$2501,3,0)</f>
        <v>F</v>
      </c>
      <c r="J1897">
        <f>VLOOKUP(B1897,'Customers (2)'!$A$1:$F$2501,4,0)</f>
        <v>88</v>
      </c>
      <c r="K1897" t="str">
        <f>VLOOKUP(B1897,'Customers (2)'!$A$1:$F$2501,5,0)</f>
        <v>D</v>
      </c>
      <c r="L1897" t="str">
        <f>VLOOKUP(B1897,'Customers (2)'!$A$1:$F$2501,6,0)</f>
        <v>Senior</v>
      </c>
      <c r="M1897" t="str">
        <f t="shared" si="119"/>
        <v>November</v>
      </c>
      <c r="N1897" t="str">
        <f t="shared" si="120"/>
        <v>Monday</v>
      </c>
      <c r="O1897" t="str">
        <f t="shared" si="121"/>
        <v>00:46:00</v>
      </c>
      <c r="P1897">
        <f t="shared" si="122"/>
        <v>0</v>
      </c>
      <c r="Q1897" t="str">
        <f>VLOOKUP(B1897,'Analysis 1.3'!$AA$1:$AF$1454,5,FALSE)</f>
        <v>Repeat</v>
      </c>
      <c r="R1897" t="str">
        <f>VLOOKUP(B1897,'Analysis 1.3'!$AA$1:$AF$1454,6,FALSE)</f>
        <v>Recent</v>
      </c>
      <c r="S1897">
        <f>VLOOKUP(B1897,'Analysis 1.3'!$AA$1:$AF$1454,4,FALSE)</f>
        <v>55.94999999999709</v>
      </c>
    </row>
    <row r="1898" spans="1:19" x14ac:dyDescent="0.3">
      <c r="A1898">
        <v>281193</v>
      </c>
      <c r="B1898">
        <v>1522</v>
      </c>
      <c r="C1898" s="1" t="s">
        <v>99</v>
      </c>
      <c r="D1898" s="2">
        <v>45002.009722222225</v>
      </c>
      <c r="E1898" t="s">
        <v>98</v>
      </c>
      <c r="F1898" t="s">
        <v>70</v>
      </c>
      <c r="G1898">
        <v>6173</v>
      </c>
      <c r="H1898" t="str">
        <f>VLOOKUP(B1898,'Customers (2)'!$A$1:$F$2501,2,0)</f>
        <v>USA</v>
      </c>
      <c r="I1898" t="str">
        <f>VLOOKUP(B1898,'Customers (2)'!$A$1:$F$2501,3,0)</f>
        <v>M</v>
      </c>
      <c r="J1898">
        <f>VLOOKUP(B1898,'Customers (2)'!$A$1:$F$2501,4,0)</f>
        <v>81</v>
      </c>
      <c r="K1898" t="str">
        <f>VLOOKUP(B1898,'Customers (2)'!$A$1:$F$2501,5,0)</f>
        <v>D</v>
      </c>
      <c r="L1898" t="str">
        <f>VLOOKUP(B1898,'Customers (2)'!$A$1:$F$2501,6,0)</f>
        <v>Senior</v>
      </c>
      <c r="M1898" t="str">
        <f t="shared" si="119"/>
        <v>March</v>
      </c>
      <c r="N1898" t="str">
        <f t="shared" si="120"/>
        <v>Friday</v>
      </c>
      <c r="O1898" t="str">
        <f t="shared" si="121"/>
        <v>00:14:00</v>
      </c>
      <c r="P1898">
        <f t="shared" si="122"/>
        <v>0</v>
      </c>
      <c r="Q1898" t="str">
        <f>VLOOKUP(B1898,'Analysis 1.3'!$AA$1:$AF$1454,5,FALSE)</f>
        <v>One time</v>
      </c>
      <c r="R1898" t="str">
        <f>VLOOKUP(B1898,'Analysis 1.3'!$AA$1:$AF$1454,6,FALSE)</f>
        <v>Lost</v>
      </c>
      <c r="S1898">
        <f>VLOOKUP(B1898,'Analysis 1.3'!$AA$1:$AF$1454,4,FALSE)</f>
        <v>289.97222222221899</v>
      </c>
    </row>
    <row r="1899" spans="1:19" x14ac:dyDescent="0.3">
      <c r="A1899">
        <v>120567</v>
      </c>
      <c r="B1899">
        <v>1523</v>
      </c>
      <c r="C1899" s="1" t="s">
        <v>105</v>
      </c>
      <c r="D1899" s="2">
        <v>45107.981249999997</v>
      </c>
      <c r="E1899" t="s">
        <v>191</v>
      </c>
      <c r="F1899" t="s">
        <v>77</v>
      </c>
      <c r="G1899">
        <v>1876</v>
      </c>
      <c r="H1899" t="str">
        <f>VLOOKUP(B1899,'Customers (2)'!$A$1:$F$2501,2,0)</f>
        <v>Spain</v>
      </c>
      <c r="I1899" t="str">
        <f>VLOOKUP(B1899,'Customers (2)'!$A$1:$F$2501,3,0)</f>
        <v>M</v>
      </c>
      <c r="J1899">
        <f>VLOOKUP(B1899,'Customers (2)'!$A$1:$F$2501,4,0)</f>
        <v>50</v>
      </c>
      <c r="K1899" t="str">
        <f>VLOOKUP(B1899,'Customers (2)'!$A$1:$F$2501,5,0)</f>
        <v>D</v>
      </c>
      <c r="L1899" t="str">
        <f>VLOOKUP(B1899,'Customers (2)'!$A$1:$F$2501,6,0)</f>
        <v>Middle</v>
      </c>
      <c r="M1899" t="str">
        <f t="shared" si="119"/>
        <v>June</v>
      </c>
      <c r="N1899" t="str">
        <f t="shared" si="120"/>
        <v>Friday</v>
      </c>
      <c r="O1899" t="str">
        <f t="shared" si="121"/>
        <v>23:33:00</v>
      </c>
      <c r="P1899">
        <f t="shared" si="122"/>
        <v>23</v>
      </c>
      <c r="Q1899" t="str">
        <f>VLOOKUP(B1899,'Analysis 1.3'!$AA$1:$AF$1454,5,FALSE)</f>
        <v>Repeat</v>
      </c>
      <c r="R1899" t="str">
        <f>VLOOKUP(B1899,'Analysis 1.3'!$AA$1:$AF$1454,6,FALSE)</f>
        <v>Passive</v>
      </c>
      <c r="S1899">
        <f>VLOOKUP(B1899,'Analysis 1.3'!$AA$1:$AF$1454,4,FALSE)</f>
        <v>132.98055555555766</v>
      </c>
    </row>
    <row r="1900" spans="1:19" x14ac:dyDescent="0.3">
      <c r="A1900">
        <v>1221201</v>
      </c>
      <c r="B1900">
        <v>1523</v>
      </c>
      <c r="C1900" s="1" t="s">
        <v>105</v>
      </c>
      <c r="D1900" s="3">
        <v>45159.001388888886</v>
      </c>
      <c r="E1900" t="s">
        <v>98</v>
      </c>
      <c r="F1900" t="s">
        <v>43</v>
      </c>
      <c r="G1900">
        <v>9665</v>
      </c>
      <c r="H1900" t="str">
        <f>VLOOKUP(B1900,'Customers (2)'!$A$1:$F$2501,2,0)</f>
        <v>Spain</v>
      </c>
      <c r="I1900" t="str">
        <f>VLOOKUP(B1900,'Customers (2)'!$A$1:$F$2501,3,0)</f>
        <v>M</v>
      </c>
      <c r="J1900">
        <f>VLOOKUP(B1900,'Customers (2)'!$A$1:$F$2501,4,0)</f>
        <v>50</v>
      </c>
      <c r="K1900" t="str">
        <f>VLOOKUP(B1900,'Customers (2)'!$A$1:$F$2501,5,0)</f>
        <v>D</v>
      </c>
      <c r="L1900" t="str">
        <f>VLOOKUP(B1900,'Customers (2)'!$A$1:$F$2501,6,0)</f>
        <v>Middle</v>
      </c>
      <c r="M1900" t="str">
        <f t="shared" si="119"/>
        <v>August</v>
      </c>
      <c r="N1900" t="str">
        <f t="shared" si="120"/>
        <v>Monday</v>
      </c>
      <c r="O1900" t="str">
        <f t="shared" si="121"/>
        <v>00:02:00</v>
      </c>
      <c r="P1900">
        <f t="shared" si="122"/>
        <v>0</v>
      </c>
      <c r="Q1900" t="str">
        <f>VLOOKUP(B1900,'Analysis 1.3'!$AA$1:$AF$1454,5,FALSE)</f>
        <v>Repeat</v>
      </c>
      <c r="R1900" t="str">
        <f>VLOOKUP(B1900,'Analysis 1.3'!$AA$1:$AF$1454,6,FALSE)</f>
        <v>Passive</v>
      </c>
      <c r="S1900">
        <f>VLOOKUP(B1900,'Analysis 1.3'!$AA$1:$AF$1454,4,FALSE)</f>
        <v>132.98055555555766</v>
      </c>
    </row>
    <row r="1901" spans="1:19" x14ac:dyDescent="0.3">
      <c r="A1901">
        <v>15878</v>
      </c>
      <c r="B1901">
        <v>1524</v>
      </c>
      <c r="C1901" s="1" t="s">
        <v>100</v>
      </c>
      <c r="D1901" s="2">
        <v>45080.042361111111</v>
      </c>
      <c r="E1901" t="s">
        <v>191</v>
      </c>
      <c r="F1901" t="s">
        <v>27</v>
      </c>
      <c r="G1901">
        <v>2717</v>
      </c>
      <c r="H1901" t="str">
        <f>VLOOKUP(B1901,'Customers (2)'!$A$1:$F$2501,2,0)</f>
        <v>France</v>
      </c>
      <c r="I1901" t="str">
        <f>VLOOKUP(B1901,'Customers (2)'!$A$1:$F$2501,3,0)</f>
        <v>F</v>
      </c>
      <c r="J1901">
        <f>VLOOKUP(B1901,'Customers (2)'!$A$1:$F$2501,4,0)</f>
        <v>75</v>
      </c>
      <c r="K1901" t="str">
        <f>VLOOKUP(B1901,'Customers (2)'!$A$1:$F$2501,5,0)</f>
        <v>D</v>
      </c>
      <c r="L1901" t="str">
        <f>VLOOKUP(B1901,'Customers (2)'!$A$1:$F$2501,6,0)</f>
        <v>Senior</v>
      </c>
      <c r="M1901" t="str">
        <f t="shared" si="119"/>
        <v>June</v>
      </c>
      <c r="N1901" t="str">
        <f t="shared" si="120"/>
        <v>Saturday</v>
      </c>
      <c r="O1901" t="str">
        <f t="shared" si="121"/>
        <v>01:01:00</v>
      </c>
      <c r="P1901">
        <f t="shared" si="122"/>
        <v>1</v>
      </c>
      <c r="Q1901" t="str">
        <f>VLOOKUP(B1901,'Analysis 1.3'!$AA$1:$AF$1454,5,FALSE)</f>
        <v>Repeat</v>
      </c>
      <c r="R1901" t="str">
        <f>VLOOKUP(B1901,'Analysis 1.3'!$AA$1:$AF$1454,6,FALSE)</f>
        <v>Lost</v>
      </c>
      <c r="S1901">
        <f>VLOOKUP(B1901,'Analysis 1.3'!$AA$1:$AF$1454,4,FALSE)</f>
        <v>211.93958333333285</v>
      </c>
    </row>
    <row r="1902" spans="1:19" x14ac:dyDescent="0.3">
      <c r="A1902">
        <v>375276</v>
      </c>
      <c r="B1902">
        <v>1524</v>
      </c>
      <c r="C1902" s="1" t="s">
        <v>100</v>
      </c>
      <c r="D1902" s="2">
        <v>45037.052777777775</v>
      </c>
      <c r="E1902" t="s">
        <v>97</v>
      </c>
      <c r="F1902" t="s">
        <v>45</v>
      </c>
      <c r="G1902">
        <v>4766</v>
      </c>
      <c r="H1902" t="str">
        <f>VLOOKUP(B1902,'Customers (2)'!$A$1:$F$2501,2,0)</f>
        <v>France</v>
      </c>
      <c r="I1902" t="str">
        <f>VLOOKUP(B1902,'Customers (2)'!$A$1:$F$2501,3,0)</f>
        <v>F</v>
      </c>
      <c r="J1902">
        <f>VLOOKUP(B1902,'Customers (2)'!$A$1:$F$2501,4,0)</f>
        <v>75</v>
      </c>
      <c r="K1902" t="str">
        <f>VLOOKUP(B1902,'Customers (2)'!$A$1:$F$2501,5,0)</f>
        <v>D</v>
      </c>
      <c r="L1902" t="str">
        <f>VLOOKUP(B1902,'Customers (2)'!$A$1:$F$2501,6,0)</f>
        <v>Senior</v>
      </c>
      <c r="M1902" t="str">
        <f t="shared" si="119"/>
        <v>April</v>
      </c>
      <c r="N1902" t="str">
        <f t="shared" si="120"/>
        <v>Friday</v>
      </c>
      <c r="O1902" t="str">
        <f t="shared" si="121"/>
        <v>01:16:00</v>
      </c>
      <c r="P1902">
        <f t="shared" si="122"/>
        <v>1</v>
      </c>
      <c r="Q1902" t="str">
        <f>VLOOKUP(B1902,'Analysis 1.3'!$AA$1:$AF$1454,5,FALSE)</f>
        <v>Repeat</v>
      </c>
      <c r="R1902" t="str">
        <f>VLOOKUP(B1902,'Analysis 1.3'!$AA$1:$AF$1454,6,FALSE)</f>
        <v>Lost</v>
      </c>
      <c r="S1902">
        <f>VLOOKUP(B1902,'Analysis 1.3'!$AA$1:$AF$1454,4,FALSE)</f>
        <v>211.93958333333285</v>
      </c>
    </row>
    <row r="1903" spans="1:19" x14ac:dyDescent="0.3">
      <c r="A1903">
        <v>1042847</v>
      </c>
      <c r="B1903">
        <v>1524</v>
      </c>
      <c r="C1903" s="1" t="s">
        <v>100</v>
      </c>
      <c r="D1903" s="3">
        <v>44961.980555555558</v>
      </c>
      <c r="E1903" t="s">
        <v>98</v>
      </c>
      <c r="F1903" t="s">
        <v>7</v>
      </c>
      <c r="G1903">
        <v>2979</v>
      </c>
      <c r="H1903" t="str">
        <f>VLOOKUP(B1903,'Customers (2)'!$A$1:$F$2501,2,0)</f>
        <v>France</v>
      </c>
      <c r="I1903" t="str">
        <f>VLOOKUP(B1903,'Customers (2)'!$A$1:$F$2501,3,0)</f>
        <v>F</v>
      </c>
      <c r="J1903">
        <f>VLOOKUP(B1903,'Customers (2)'!$A$1:$F$2501,4,0)</f>
        <v>75</v>
      </c>
      <c r="K1903" t="str">
        <f>VLOOKUP(B1903,'Customers (2)'!$A$1:$F$2501,5,0)</f>
        <v>D</v>
      </c>
      <c r="L1903" t="str">
        <f>VLOOKUP(B1903,'Customers (2)'!$A$1:$F$2501,6,0)</f>
        <v>Senior</v>
      </c>
      <c r="M1903" t="str">
        <f t="shared" si="119"/>
        <v>February</v>
      </c>
      <c r="N1903" t="str">
        <f t="shared" si="120"/>
        <v>Saturday</v>
      </c>
      <c r="O1903" t="str">
        <f t="shared" si="121"/>
        <v>23:32:00</v>
      </c>
      <c r="P1903">
        <f t="shared" si="122"/>
        <v>23</v>
      </c>
      <c r="Q1903" t="str">
        <f>VLOOKUP(B1903,'Analysis 1.3'!$AA$1:$AF$1454,5,FALSE)</f>
        <v>Repeat</v>
      </c>
      <c r="R1903" t="str">
        <f>VLOOKUP(B1903,'Analysis 1.3'!$AA$1:$AF$1454,6,FALSE)</f>
        <v>Lost</v>
      </c>
      <c r="S1903">
        <f>VLOOKUP(B1903,'Analysis 1.3'!$AA$1:$AF$1454,4,FALSE)</f>
        <v>211.93958333333285</v>
      </c>
    </row>
    <row r="1904" spans="1:19" x14ac:dyDescent="0.3">
      <c r="A1904">
        <v>260160</v>
      </c>
      <c r="B1904">
        <v>1525</v>
      </c>
      <c r="C1904" s="1" t="s">
        <v>107</v>
      </c>
      <c r="D1904" s="2">
        <v>45260.033333333333</v>
      </c>
      <c r="E1904" t="s">
        <v>98</v>
      </c>
      <c r="F1904" t="s">
        <v>23</v>
      </c>
      <c r="G1904">
        <v>586</v>
      </c>
      <c r="H1904" t="str">
        <f>VLOOKUP(B1904,'Customers (2)'!$A$1:$F$2501,2,0)</f>
        <v>Italy</v>
      </c>
      <c r="I1904" t="str">
        <f>VLOOKUP(B1904,'Customers (2)'!$A$1:$F$2501,3,0)</f>
        <v>F</v>
      </c>
      <c r="J1904">
        <f>VLOOKUP(B1904,'Customers (2)'!$A$1:$F$2501,4,0)</f>
        <v>87</v>
      </c>
      <c r="K1904" t="str">
        <f>VLOOKUP(B1904,'Customers (2)'!$A$1:$F$2501,5,0)</f>
        <v>D</v>
      </c>
      <c r="L1904" t="str">
        <f>VLOOKUP(B1904,'Customers (2)'!$A$1:$F$2501,6,0)</f>
        <v>Senior</v>
      </c>
      <c r="M1904" t="str">
        <f t="shared" si="119"/>
        <v>November</v>
      </c>
      <c r="N1904" t="str">
        <f t="shared" si="120"/>
        <v>Thursday</v>
      </c>
      <c r="O1904" t="str">
        <f t="shared" si="121"/>
        <v>00:48:00</v>
      </c>
      <c r="P1904">
        <f t="shared" si="122"/>
        <v>0</v>
      </c>
      <c r="Q1904" t="str">
        <f>VLOOKUP(B1904,'Analysis 1.3'!$AA$1:$AF$1454,5,FALSE)</f>
        <v>Repeat</v>
      </c>
      <c r="R1904" t="str">
        <f>VLOOKUP(B1904,'Analysis 1.3'!$AA$1:$AF$1454,6,FALSE)</f>
        <v>Recent</v>
      </c>
      <c r="S1904">
        <f>VLOOKUP(B1904,'Analysis 1.3'!$AA$1:$AF$1454,4,FALSE)</f>
        <v>31.948611111110949</v>
      </c>
    </row>
    <row r="1905" spans="1:19" x14ac:dyDescent="0.3">
      <c r="A1905">
        <v>1138694</v>
      </c>
      <c r="B1905">
        <v>1525</v>
      </c>
      <c r="C1905" s="1" t="s">
        <v>107</v>
      </c>
      <c r="D1905" s="3">
        <v>44986.061111111114</v>
      </c>
      <c r="E1905" t="s">
        <v>98</v>
      </c>
      <c r="F1905" t="s">
        <v>27</v>
      </c>
      <c r="G1905">
        <v>1217</v>
      </c>
      <c r="H1905" t="str">
        <f>VLOOKUP(B1905,'Customers (2)'!$A$1:$F$2501,2,0)</f>
        <v>Italy</v>
      </c>
      <c r="I1905" t="str">
        <f>VLOOKUP(B1905,'Customers (2)'!$A$1:$F$2501,3,0)</f>
        <v>F</v>
      </c>
      <c r="J1905">
        <f>VLOOKUP(B1905,'Customers (2)'!$A$1:$F$2501,4,0)</f>
        <v>87</v>
      </c>
      <c r="K1905" t="str">
        <f>VLOOKUP(B1905,'Customers (2)'!$A$1:$F$2501,5,0)</f>
        <v>D</v>
      </c>
      <c r="L1905" t="str">
        <f>VLOOKUP(B1905,'Customers (2)'!$A$1:$F$2501,6,0)</f>
        <v>Senior</v>
      </c>
      <c r="M1905" t="str">
        <f t="shared" si="119"/>
        <v>March</v>
      </c>
      <c r="N1905" t="str">
        <f t="shared" si="120"/>
        <v>Wednesday</v>
      </c>
      <c r="O1905" t="str">
        <f t="shared" si="121"/>
        <v>01:28:00</v>
      </c>
      <c r="P1905">
        <f t="shared" si="122"/>
        <v>1</v>
      </c>
      <c r="Q1905" t="str">
        <f>VLOOKUP(B1905,'Analysis 1.3'!$AA$1:$AF$1454,5,FALSE)</f>
        <v>Repeat</v>
      </c>
      <c r="R1905" t="str">
        <f>VLOOKUP(B1905,'Analysis 1.3'!$AA$1:$AF$1454,6,FALSE)</f>
        <v>Recent</v>
      </c>
      <c r="S1905">
        <f>VLOOKUP(B1905,'Analysis 1.3'!$AA$1:$AF$1454,4,FALSE)</f>
        <v>31.948611111110949</v>
      </c>
    </row>
    <row r="1906" spans="1:19" x14ac:dyDescent="0.3">
      <c r="A1906">
        <v>1165350</v>
      </c>
      <c r="B1906">
        <v>1526</v>
      </c>
      <c r="C1906" s="1" t="s">
        <v>99</v>
      </c>
      <c r="D1906" s="3">
        <v>45176.04791666667</v>
      </c>
      <c r="E1906" t="s">
        <v>98</v>
      </c>
      <c r="F1906" t="s">
        <v>41</v>
      </c>
      <c r="G1906">
        <v>4870</v>
      </c>
      <c r="H1906" t="str">
        <f>VLOOKUP(B1906,'Customers (2)'!$A$1:$F$2501,2,0)</f>
        <v>USA</v>
      </c>
      <c r="I1906" t="str">
        <f>VLOOKUP(B1906,'Customers (2)'!$A$1:$F$2501,3,0)</f>
        <v>F</v>
      </c>
      <c r="J1906">
        <f>VLOOKUP(B1906,'Customers (2)'!$A$1:$F$2501,4,0)</f>
        <v>50</v>
      </c>
      <c r="K1906" t="str">
        <f>VLOOKUP(B1906,'Customers (2)'!$A$1:$F$2501,5,0)</f>
        <v>D</v>
      </c>
      <c r="L1906" t="str">
        <f>VLOOKUP(B1906,'Customers (2)'!$A$1:$F$2501,6,0)</f>
        <v>Middle</v>
      </c>
      <c r="M1906" t="str">
        <f t="shared" si="119"/>
        <v>September</v>
      </c>
      <c r="N1906" t="str">
        <f t="shared" si="120"/>
        <v>Thursday</v>
      </c>
      <c r="O1906" t="str">
        <f t="shared" si="121"/>
        <v>01:09:00</v>
      </c>
      <c r="P1906">
        <f t="shared" si="122"/>
        <v>1</v>
      </c>
      <c r="Q1906" t="str">
        <f>VLOOKUP(B1906,'Analysis 1.3'!$AA$1:$AF$1454,5,FALSE)</f>
        <v>One time</v>
      </c>
      <c r="R1906" t="str">
        <f>VLOOKUP(B1906,'Analysis 1.3'!$AA$1:$AF$1454,6,FALSE)</f>
        <v>Passive</v>
      </c>
      <c r="S1906">
        <f>VLOOKUP(B1906,'Analysis 1.3'!$AA$1:$AF$1454,4,FALSE)</f>
        <v>115.93402777777374</v>
      </c>
    </row>
    <row r="1907" spans="1:19" x14ac:dyDescent="0.3">
      <c r="A1907">
        <v>229843</v>
      </c>
      <c r="B1907">
        <v>1527</v>
      </c>
      <c r="C1907" s="1" t="s">
        <v>107</v>
      </c>
      <c r="D1907" s="2">
        <v>45002.956944444442</v>
      </c>
      <c r="E1907" t="s">
        <v>96</v>
      </c>
      <c r="F1907" t="s">
        <v>54</v>
      </c>
      <c r="G1907">
        <v>4155</v>
      </c>
      <c r="H1907" t="str">
        <f>VLOOKUP(B1907,'Customers (2)'!$A$1:$F$2501,2,0)</f>
        <v>Italy</v>
      </c>
      <c r="I1907" t="str">
        <f>VLOOKUP(B1907,'Customers (2)'!$A$1:$F$2501,3,0)</f>
        <v>F</v>
      </c>
      <c r="J1907">
        <f>VLOOKUP(B1907,'Customers (2)'!$A$1:$F$2501,4,0)</f>
        <v>73</v>
      </c>
      <c r="K1907" t="str">
        <f>VLOOKUP(B1907,'Customers (2)'!$A$1:$F$2501,5,0)</f>
        <v>D</v>
      </c>
      <c r="L1907" t="str">
        <f>VLOOKUP(B1907,'Customers (2)'!$A$1:$F$2501,6,0)</f>
        <v>Senior</v>
      </c>
      <c r="M1907" t="str">
        <f t="shared" si="119"/>
        <v>March</v>
      </c>
      <c r="N1907" t="str">
        <f t="shared" si="120"/>
        <v>Friday</v>
      </c>
      <c r="O1907" t="str">
        <f t="shared" si="121"/>
        <v>22:58:00</v>
      </c>
      <c r="P1907">
        <f t="shared" si="122"/>
        <v>22</v>
      </c>
      <c r="Q1907" t="str">
        <f>VLOOKUP(B1907,'Analysis 1.3'!$AA$1:$AF$1454,5,FALSE)</f>
        <v>One time</v>
      </c>
      <c r="R1907" t="str">
        <f>VLOOKUP(B1907,'Analysis 1.3'!$AA$1:$AF$1454,6,FALSE)</f>
        <v>Lost</v>
      </c>
      <c r="S1907">
        <f>VLOOKUP(B1907,'Analysis 1.3'!$AA$1:$AF$1454,4,FALSE)</f>
        <v>289.02500000000146</v>
      </c>
    </row>
    <row r="1908" spans="1:19" x14ac:dyDescent="0.3">
      <c r="A1908">
        <v>1366955</v>
      </c>
      <c r="B1908">
        <v>1529</v>
      </c>
      <c r="C1908" s="1" t="s">
        <v>102</v>
      </c>
      <c r="D1908" s="3">
        <v>45005.03125</v>
      </c>
      <c r="E1908" t="s">
        <v>98</v>
      </c>
      <c r="F1908" t="s">
        <v>29</v>
      </c>
      <c r="G1908">
        <v>5336</v>
      </c>
      <c r="H1908" t="str">
        <f>VLOOKUP(B1908,'Customers (2)'!$A$1:$F$2501,2,0)</f>
        <v>Finland</v>
      </c>
      <c r="I1908" t="str">
        <f>VLOOKUP(B1908,'Customers (2)'!$A$1:$F$2501,3,0)</f>
        <v>M</v>
      </c>
      <c r="J1908">
        <f>VLOOKUP(B1908,'Customers (2)'!$A$1:$F$2501,4,0)</f>
        <v>27</v>
      </c>
      <c r="K1908" t="str">
        <f>VLOOKUP(B1908,'Customers (2)'!$A$1:$F$2501,5,0)</f>
        <v>D</v>
      </c>
      <c r="L1908" t="str">
        <f>VLOOKUP(B1908,'Customers (2)'!$A$1:$F$2501,6,0)</f>
        <v>Young</v>
      </c>
      <c r="M1908" t="str">
        <f t="shared" si="119"/>
        <v>March</v>
      </c>
      <c r="N1908" t="str">
        <f t="shared" si="120"/>
        <v>Monday</v>
      </c>
      <c r="O1908" t="str">
        <f t="shared" si="121"/>
        <v>00:45:00</v>
      </c>
      <c r="P1908">
        <f t="shared" si="122"/>
        <v>0</v>
      </c>
      <c r="Q1908" t="str">
        <f>VLOOKUP(B1908,'Analysis 1.3'!$AA$1:$AF$1454,5,FALSE)</f>
        <v>One time</v>
      </c>
      <c r="R1908" t="str">
        <f>VLOOKUP(B1908,'Analysis 1.3'!$AA$1:$AF$1454,6,FALSE)</f>
        <v>Lost</v>
      </c>
      <c r="S1908">
        <f>VLOOKUP(B1908,'Analysis 1.3'!$AA$1:$AF$1454,4,FALSE)</f>
        <v>286.9506944444438</v>
      </c>
    </row>
    <row r="1909" spans="1:19" x14ac:dyDescent="0.3">
      <c r="A1909">
        <v>422786</v>
      </c>
      <c r="B1909">
        <v>1530</v>
      </c>
      <c r="C1909" s="1" t="s">
        <v>104</v>
      </c>
      <c r="D1909" s="2">
        <v>45195.042361111111</v>
      </c>
      <c r="E1909" t="s">
        <v>97</v>
      </c>
      <c r="F1909" t="s">
        <v>65</v>
      </c>
      <c r="G1909">
        <v>642</v>
      </c>
      <c r="H1909" t="str">
        <f>VLOOKUP(B1909,'Customers (2)'!$A$1:$F$2501,2,0)</f>
        <v>Austria</v>
      </c>
      <c r="I1909" t="str">
        <f>VLOOKUP(B1909,'Customers (2)'!$A$1:$F$2501,3,0)</f>
        <v>F</v>
      </c>
      <c r="J1909">
        <f>VLOOKUP(B1909,'Customers (2)'!$A$1:$F$2501,4,0)</f>
        <v>79</v>
      </c>
      <c r="K1909" t="str">
        <f>VLOOKUP(B1909,'Customers (2)'!$A$1:$F$2501,5,0)</f>
        <v>D</v>
      </c>
      <c r="L1909" t="str">
        <f>VLOOKUP(B1909,'Customers (2)'!$A$1:$F$2501,6,0)</f>
        <v>Senior</v>
      </c>
      <c r="M1909" t="str">
        <f t="shared" si="119"/>
        <v>September</v>
      </c>
      <c r="N1909" t="str">
        <f t="shared" si="120"/>
        <v>Tuesday</v>
      </c>
      <c r="O1909" t="str">
        <f t="shared" si="121"/>
        <v>01:01:00</v>
      </c>
      <c r="P1909">
        <f t="shared" si="122"/>
        <v>1</v>
      </c>
      <c r="Q1909" t="str">
        <f>VLOOKUP(B1909,'Analysis 1.3'!$AA$1:$AF$1454,5,FALSE)</f>
        <v>One time</v>
      </c>
      <c r="R1909" t="str">
        <f>VLOOKUP(B1909,'Analysis 1.3'!$AA$1:$AF$1454,6,FALSE)</f>
        <v>Passive</v>
      </c>
      <c r="S1909">
        <f>VLOOKUP(B1909,'Analysis 1.3'!$AA$1:$AF$1454,4,FALSE)</f>
        <v>96.939583333332848</v>
      </c>
    </row>
    <row r="1910" spans="1:19" x14ac:dyDescent="0.3">
      <c r="A1910">
        <v>1305831</v>
      </c>
      <c r="B1910">
        <v>1531</v>
      </c>
      <c r="C1910" s="1" t="s">
        <v>106</v>
      </c>
      <c r="D1910" s="3">
        <v>45195.96597222222</v>
      </c>
      <c r="E1910" t="s">
        <v>191</v>
      </c>
      <c r="F1910" t="s">
        <v>52</v>
      </c>
      <c r="G1910">
        <v>695</v>
      </c>
      <c r="H1910" t="str">
        <f>VLOOKUP(B1910,'Customers (2)'!$A$1:$F$2501,2,0)</f>
        <v>Singapore</v>
      </c>
      <c r="I1910" t="str">
        <f>VLOOKUP(B1910,'Customers (2)'!$A$1:$F$2501,3,0)</f>
        <v>F</v>
      </c>
      <c r="J1910">
        <f>VLOOKUP(B1910,'Customers (2)'!$A$1:$F$2501,4,0)</f>
        <v>41</v>
      </c>
      <c r="K1910" t="str">
        <f>VLOOKUP(B1910,'Customers (2)'!$A$1:$F$2501,5,0)</f>
        <v>D</v>
      </c>
      <c r="L1910" t="str">
        <f>VLOOKUP(B1910,'Customers (2)'!$A$1:$F$2501,6,0)</f>
        <v>Middle</v>
      </c>
      <c r="M1910" t="str">
        <f t="shared" si="119"/>
        <v>September</v>
      </c>
      <c r="N1910" t="str">
        <f t="shared" si="120"/>
        <v>Tuesday</v>
      </c>
      <c r="O1910" t="str">
        <f t="shared" si="121"/>
        <v>23:11:00</v>
      </c>
      <c r="P1910">
        <f t="shared" si="122"/>
        <v>23</v>
      </c>
      <c r="Q1910" t="str">
        <f>VLOOKUP(B1910,'Analysis 1.3'!$AA$1:$AF$1454,5,FALSE)</f>
        <v>One time</v>
      </c>
      <c r="R1910" t="str">
        <f>VLOOKUP(B1910,'Analysis 1.3'!$AA$1:$AF$1454,6,FALSE)</f>
        <v>Passive</v>
      </c>
      <c r="S1910">
        <f>VLOOKUP(B1910,'Analysis 1.3'!$AA$1:$AF$1454,4,FALSE)</f>
        <v>96.015972222223354</v>
      </c>
    </row>
    <row r="1911" spans="1:19" x14ac:dyDescent="0.3">
      <c r="A1911">
        <v>127352</v>
      </c>
      <c r="B1911">
        <v>1534</v>
      </c>
      <c r="C1911" s="1" t="s">
        <v>99</v>
      </c>
      <c r="D1911" s="2">
        <v>45181.008333333331</v>
      </c>
      <c r="E1911" t="s">
        <v>97</v>
      </c>
      <c r="F1911" t="s">
        <v>43</v>
      </c>
      <c r="G1911">
        <v>8980</v>
      </c>
      <c r="H1911" t="str">
        <f>VLOOKUP(B1911,'Customers (2)'!$A$1:$F$2501,2,0)</f>
        <v>USA</v>
      </c>
      <c r="I1911" t="str">
        <f>VLOOKUP(B1911,'Customers (2)'!$A$1:$F$2501,3,0)</f>
        <v>F</v>
      </c>
      <c r="J1911">
        <f>VLOOKUP(B1911,'Customers (2)'!$A$1:$F$2501,4,0)</f>
        <v>18</v>
      </c>
      <c r="K1911" t="str">
        <f>VLOOKUP(B1911,'Customers (2)'!$A$1:$F$2501,5,0)</f>
        <v>D</v>
      </c>
      <c r="L1911" t="str">
        <f>VLOOKUP(B1911,'Customers (2)'!$A$1:$F$2501,6,0)</f>
        <v>Young</v>
      </c>
      <c r="M1911" t="str">
        <f t="shared" si="119"/>
        <v>September</v>
      </c>
      <c r="N1911" t="str">
        <f t="shared" si="120"/>
        <v>Tuesday</v>
      </c>
      <c r="O1911" t="str">
        <f t="shared" si="121"/>
        <v>00:12:00</v>
      </c>
      <c r="P1911">
        <f t="shared" si="122"/>
        <v>0</v>
      </c>
      <c r="Q1911" t="str">
        <f>VLOOKUP(B1911,'Analysis 1.3'!$AA$1:$AF$1454,5,FALSE)</f>
        <v>Repeat</v>
      </c>
      <c r="R1911" t="str">
        <f>VLOOKUP(B1911,'Analysis 1.3'!$AA$1:$AF$1454,6,FALSE)</f>
        <v>Passive</v>
      </c>
      <c r="S1911">
        <f>VLOOKUP(B1911,'Analysis 1.3'!$AA$1:$AF$1454,4,FALSE)</f>
        <v>110.9736111111124</v>
      </c>
    </row>
    <row r="1912" spans="1:19" x14ac:dyDescent="0.3">
      <c r="A1912">
        <v>1025560</v>
      </c>
      <c r="B1912">
        <v>1534</v>
      </c>
      <c r="C1912" s="1" t="s">
        <v>99</v>
      </c>
      <c r="D1912" s="3">
        <v>45029.074305555558</v>
      </c>
      <c r="E1912" t="s">
        <v>96</v>
      </c>
      <c r="F1912" t="s">
        <v>43</v>
      </c>
      <c r="G1912">
        <v>3748</v>
      </c>
      <c r="H1912" t="str">
        <f>VLOOKUP(B1912,'Customers (2)'!$A$1:$F$2501,2,0)</f>
        <v>USA</v>
      </c>
      <c r="I1912" t="str">
        <f>VLOOKUP(B1912,'Customers (2)'!$A$1:$F$2501,3,0)</f>
        <v>F</v>
      </c>
      <c r="J1912">
        <f>VLOOKUP(B1912,'Customers (2)'!$A$1:$F$2501,4,0)</f>
        <v>18</v>
      </c>
      <c r="K1912" t="str">
        <f>VLOOKUP(B1912,'Customers (2)'!$A$1:$F$2501,5,0)</f>
        <v>D</v>
      </c>
      <c r="L1912" t="str">
        <f>VLOOKUP(B1912,'Customers (2)'!$A$1:$F$2501,6,0)</f>
        <v>Young</v>
      </c>
      <c r="M1912" t="str">
        <f t="shared" si="119"/>
        <v>April</v>
      </c>
      <c r="N1912" t="str">
        <f t="shared" si="120"/>
        <v>Thursday</v>
      </c>
      <c r="O1912" t="str">
        <f t="shared" si="121"/>
        <v>01:47:00</v>
      </c>
      <c r="P1912">
        <f t="shared" si="122"/>
        <v>1</v>
      </c>
      <c r="Q1912" t="str">
        <f>VLOOKUP(B1912,'Analysis 1.3'!$AA$1:$AF$1454,5,FALSE)</f>
        <v>Repeat</v>
      </c>
      <c r="R1912" t="str">
        <f>VLOOKUP(B1912,'Analysis 1.3'!$AA$1:$AF$1454,6,FALSE)</f>
        <v>Passive</v>
      </c>
      <c r="S1912">
        <f>VLOOKUP(B1912,'Analysis 1.3'!$AA$1:$AF$1454,4,FALSE)</f>
        <v>110.9736111111124</v>
      </c>
    </row>
    <row r="1913" spans="1:19" x14ac:dyDescent="0.3">
      <c r="A1913">
        <v>1682186</v>
      </c>
      <c r="B1913">
        <v>1537</v>
      </c>
      <c r="C1913" s="1" t="s">
        <v>99</v>
      </c>
      <c r="D1913" s="3">
        <v>45138.034722222219</v>
      </c>
      <c r="E1913" t="s">
        <v>97</v>
      </c>
      <c r="F1913" t="s">
        <v>51</v>
      </c>
      <c r="G1913">
        <v>9912</v>
      </c>
      <c r="H1913" t="str">
        <f>VLOOKUP(B1913,'Customers (2)'!$A$1:$F$2501,2,0)</f>
        <v>USA</v>
      </c>
      <c r="I1913" t="str">
        <f>VLOOKUP(B1913,'Customers (2)'!$A$1:$F$2501,3,0)</f>
        <v>F</v>
      </c>
      <c r="J1913">
        <f>VLOOKUP(B1913,'Customers (2)'!$A$1:$F$2501,4,0)</f>
        <v>83</v>
      </c>
      <c r="K1913" t="str">
        <f>VLOOKUP(B1913,'Customers (2)'!$A$1:$F$2501,5,0)</f>
        <v>D</v>
      </c>
      <c r="L1913" t="str">
        <f>VLOOKUP(B1913,'Customers (2)'!$A$1:$F$2501,6,0)</f>
        <v>Senior</v>
      </c>
      <c r="M1913" t="str">
        <f t="shared" si="119"/>
        <v>July</v>
      </c>
      <c r="N1913" t="str">
        <f t="shared" si="120"/>
        <v>Monday</v>
      </c>
      <c r="O1913" t="str">
        <f t="shared" si="121"/>
        <v>00:50:00</v>
      </c>
      <c r="P1913">
        <f t="shared" si="122"/>
        <v>0</v>
      </c>
      <c r="Q1913" t="str">
        <f>VLOOKUP(B1913,'Analysis 1.3'!$AA$1:$AF$1454,5,FALSE)</f>
        <v>One time</v>
      </c>
      <c r="R1913" t="str">
        <f>VLOOKUP(B1913,'Analysis 1.3'!$AA$1:$AF$1454,6,FALSE)</f>
        <v>Passive</v>
      </c>
      <c r="S1913">
        <f>VLOOKUP(B1913,'Analysis 1.3'!$AA$1:$AF$1454,4,FALSE)</f>
        <v>153.94722222222481</v>
      </c>
    </row>
    <row r="1914" spans="1:19" x14ac:dyDescent="0.3">
      <c r="A1914">
        <v>808789</v>
      </c>
      <c r="B1914">
        <v>1538</v>
      </c>
      <c r="C1914" s="1" t="s">
        <v>99</v>
      </c>
      <c r="D1914" s="3">
        <v>45123.978472222225</v>
      </c>
      <c r="E1914" t="s">
        <v>191</v>
      </c>
      <c r="F1914" t="s">
        <v>23</v>
      </c>
      <c r="G1914">
        <v>5681</v>
      </c>
      <c r="H1914" t="str">
        <f>VLOOKUP(B1914,'Customers (2)'!$A$1:$F$2501,2,0)</f>
        <v>USA</v>
      </c>
      <c r="I1914" t="str">
        <f>VLOOKUP(B1914,'Customers (2)'!$A$1:$F$2501,3,0)</f>
        <v>F</v>
      </c>
      <c r="J1914">
        <f>VLOOKUP(B1914,'Customers (2)'!$A$1:$F$2501,4,0)</f>
        <v>21</v>
      </c>
      <c r="K1914" t="str">
        <f>VLOOKUP(B1914,'Customers (2)'!$A$1:$F$2501,5,0)</f>
        <v>D</v>
      </c>
      <c r="L1914" t="str">
        <f>VLOOKUP(B1914,'Customers (2)'!$A$1:$F$2501,6,0)</f>
        <v>Young</v>
      </c>
      <c r="M1914" t="str">
        <f t="shared" si="119"/>
        <v>July</v>
      </c>
      <c r="N1914" t="str">
        <f t="shared" si="120"/>
        <v>Sunday</v>
      </c>
      <c r="O1914" t="str">
        <f t="shared" si="121"/>
        <v>23:29:00</v>
      </c>
      <c r="P1914">
        <f t="shared" si="122"/>
        <v>23</v>
      </c>
      <c r="Q1914" t="str">
        <f>VLOOKUP(B1914,'Analysis 1.3'!$AA$1:$AF$1454,5,FALSE)</f>
        <v>One time</v>
      </c>
      <c r="R1914" t="str">
        <f>VLOOKUP(B1914,'Analysis 1.3'!$AA$1:$AF$1454,6,FALSE)</f>
        <v>Passive</v>
      </c>
      <c r="S1914">
        <f>VLOOKUP(B1914,'Analysis 1.3'!$AA$1:$AF$1454,4,FALSE)</f>
        <v>168.00347222221899</v>
      </c>
    </row>
    <row r="1915" spans="1:19" x14ac:dyDescent="0.3">
      <c r="A1915">
        <v>260615</v>
      </c>
      <c r="B1915">
        <v>1539</v>
      </c>
      <c r="C1915" s="1" t="s">
        <v>99</v>
      </c>
      <c r="D1915" s="2">
        <v>45026.979861111111</v>
      </c>
      <c r="E1915" t="s">
        <v>97</v>
      </c>
      <c r="F1915" t="s">
        <v>77</v>
      </c>
      <c r="G1915">
        <v>3646</v>
      </c>
      <c r="H1915" t="str">
        <f>VLOOKUP(B1915,'Customers (2)'!$A$1:$F$2501,2,0)</f>
        <v>USA</v>
      </c>
      <c r="I1915" t="str">
        <f>VLOOKUP(B1915,'Customers (2)'!$A$1:$F$2501,3,0)</f>
        <v>F</v>
      </c>
      <c r="J1915">
        <f>VLOOKUP(B1915,'Customers (2)'!$A$1:$F$2501,4,0)</f>
        <v>73</v>
      </c>
      <c r="K1915" t="str">
        <f>VLOOKUP(B1915,'Customers (2)'!$A$1:$F$2501,5,0)</f>
        <v>D</v>
      </c>
      <c r="L1915" t="str">
        <f>VLOOKUP(B1915,'Customers (2)'!$A$1:$F$2501,6,0)</f>
        <v>Senior</v>
      </c>
      <c r="M1915" t="str">
        <f t="shared" si="119"/>
        <v>April</v>
      </c>
      <c r="N1915" t="str">
        <f t="shared" si="120"/>
        <v>Monday</v>
      </c>
      <c r="O1915" t="str">
        <f t="shared" si="121"/>
        <v>23:31:00</v>
      </c>
      <c r="P1915">
        <f t="shared" si="122"/>
        <v>23</v>
      </c>
      <c r="Q1915" t="str">
        <f>VLOOKUP(B1915,'Analysis 1.3'!$AA$1:$AF$1454,5,FALSE)</f>
        <v>Repeat</v>
      </c>
      <c r="R1915" t="str">
        <f>VLOOKUP(B1915,'Analysis 1.3'!$AA$1:$AF$1454,6,FALSE)</f>
        <v>Passive</v>
      </c>
      <c r="S1915">
        <f>VLOOKUP(B1915,'Analysis 1.3'!$AA$1:$AF$1454,4,FALSE)</f>
        <v>114.00347222221899</v>
      </c>
    </row>
    <row r="1916" spans="1:19" x14ac:dyDescent="0.3">
      <c r="A1916">
        <v>497302</v>
      </c>
      <c r="B1916">
        <v>1539</v>
      </c>
      <c r="C1916" s="1" t="s">
        <v>99</v>
      </c>
      <c r="D1916" s="2">
        <v>45177.978472222225</v>
      </c>
      <c r="E1916" t="s">
        <v>98</v>
      </c>
      <c r="F1916" t="s">
        <v>53</v>
      </c>
      <c r="G1916">
        <v>7579</v>
      </c>
      <c r="H1916" t="str">
        <f>VLOOKUP(B1916,'Customers (2)'!$A$1:$F$2501,2,0)</f>
        <v>USA</v>
      </c>
      <c r="I1916" t="str">
        <f>VLOOKUP(B1916,'Customers (2)'!$A$1:$F$2501,3,0)</f>
        <v>F</v>
      </c>
      <c r="J1916">
        <f>VLOOKUP(B1916,'Customers (2)'!$A$1:$F$2501,4,0)</f>
        <v>73</v>
      </c>
      <c r="K1916" t="str">
        <f>VLOOKUP(B1916,'Customers (2)'!$A$1:$F$2501,5,0)</f>
        <v>D</v>
      </c>
      <c r="L1916" t="str">
        <f>VLOOKUP(B1916,'Customers (2)'!$A$1:$F$2501,6,0)</f>
        <v>Senior</v>
      </c>
      <c r="M1916" t="str">
        <f t="shared" si="119"/>
        <v>September</v>
      </c>
      <c r="N1916" t="str">
        <f t="shared" si="120"/>
        <v>Friday</v>
      </c>
      <c r="O1916" t="str">
        <f t="shared" si="121"/>
        <v>23:29:00</v>
      </c>
      <c r="P1916">
        <f t="shared" si="122"/>
        <v>23</v>
      </c>
      <c r="Q1916" t="str">
        <f>VLOOKUP(B1916,'Analysis 1.3'!$AA$1:$AF$1454,5,FALSE)</f>
        <v>Repeat</v>
      </c>
      <c r="R1916" t="str">
        <f>VLOOKUP(B1916,'Analysis 1.3'!$AA$1:$AF$1454,6,FALSE)</f>
        <v>Passive</v>
      </c>
      <c r="S1916">
        <f>VLOOKUP(B1916,'Analysis 1.3'!$AA$1:$AF$1454,4,FALSE)</f>
        <v>114.00347222221899</v>
      </c>
    </row>
    <row r="1917" spans="1:19" x14ac:dyDescent="0.3">
      <c r="A1917">
        <v>947335</v>
      </c>
      <c r="B1917">
        <v>1539</v>
      </c>
      <c r="C1917" s="1" t="s">
        <v>99</v>
      </c>
      <c r="D1917" s="3">
        <v>45154.011805555558</v>
      </c>
      <c r="E1917" t="s">
        <v>98</v>
      </c>
      <c r="F1917" t="s">
        <v>27</v>
      </c>
      <c r="G1917">
        <v>4146</v>
      </c>
      <c r="H1917" t="str">
        <f>VLOOKUP(B1917,'Customers (2)'!$A$1:$F$2501,2,0)</f>
        <v>USA</v>
      </c>
      <c r="I1917" t="str">
        <f>VLOOKUP(B1917,'Customers (2)'!$A$1:$F$2501,3,0)</f>
        <v>F</v>
      </c>
      <c r="J1917">
        <f>VLOOKUP(B1917,'Customers (2)'!$A$1:$F$2501,4,0)</f>
        <v>73</v>
      </c>
      <c r="K1917" t="str">
        <f>VLOOKUP(B1917,'Customers (2)'!$A$1:$F$2501,5,0)</f>
        <v>D</v>
      </c>
      <c r="L1917" t="str">
        <f>VLOOKUP(B1917,'Customers (2)'!$A$1:$F$2501,6,0)</f>
        <v>Senior</v>
      </c>
      <c r="M1917" t="str">
        <f t="shared" si="119"/>
        <v>August</v>
      </c>
      <c r="N1917" t="str">
        <f t="shared" si="120"/>
        <v>Wednesday</v>
      </c>
      <c r="O1917" t="str">
        <f t="shared" si="121"/>
        <v>00:17:00</v>
      </c>
      <c r="P1917">
        <f t="shared" si="122"/>
        <v>0</v>
      </c>
      <c r="Q1917" t="str">
        <f>VLOOKUP(B1917,'Analysis 1.3'!$AA$1:$AF$1454,5,FALSE)</f>
        <v>Repeat</v>
      </c>
      <c r="R1917" t="str">
        <f>VLOOKUP(B1917,'Analysis 1.3'!$AA$1:$AF$1454,6,FALSE)</f>
        <v>Passive</v>
      </c>
      <c r="S1917">
        <f>VLOOKUP(B1917,'Analysis 1.3'!$AA$1:$AF$1454,4,FALSE)</f>
        <v>114.00347222221899</v>
      </c>
    </row>
    <row r="1918" spans="1:19" x14ac:dyDescent="0.3">
      <c r="A1918">
        <v>952618</v>
      </c>
      <c r="B1918">
        <v>1539</v>
      </c>
      <c r="C1918" s="1" t="s">
        <v>99</v>
      </c>
      <c r="D1918" s="3">
        <v>45023.04791666667</v>
      </c>
      <c r="E1918" t="s">
        <v>96</v>
      </c>
      <c r="F1918" t="s">
        <v>25</v>
      </c>
      <c r="G1918">
        <v>1048</v>
      </c>
      <c r="H1918" t="str">
        <f>VLOOKUP(B1918,'Customers (2)'!$A$1:$F$2501,2,0)</f>
        <v>USA</v>
      </c>
      <c r="I1918" t="str">
        <f>VLOOKUP(B1918,'Customers (2)'!$A$1:$F$2501,3,0)</f>
        <v>F</v>
      </c>
      <c r="J1918">
        <f>VLOOKUP(B1918,'Customers (2)'!$A$1:$F$2501,4,0)</f>
        <v>73</v>
      </c>
      <c r="K1918" t="str">
        <f>VLOOKUP(B1918,'Customers (2)'!$A$1:$F$2501,5,0)</f>
        <v>D</v>
      </c>
      <c r="L1918" t="str">
        <f>VLOOKUP(B1918,'Customers (2)'!$A$1:$F$2501,6,0)</f>
        <v>Senior</v>
      </c>
      <c r="M1918" t="str">
        <f t="shared" si="119"/>
        <v>April</v>
      </c>
      <c r="N1918" t="str">
        <f t="shared" si="120"/>
        <v>Friday</v>
      </c>
      <c r="O1918" t="str">
        <f t="shared" si="121"/>
        <v>01:09:00</v>
      </c>
      <c r="P1918">
        <f t="shared" si="122"/>
        <v>1</v>
      </c>
      <c r="Q1918" t="str">
        <f>VLOOKUP(B1918,'Analysis 1.3'!$AA$1:$AF$1454,5,FALSE)</f>
        <v>Repeat</v>
      </c>
      <c r="R1918" t="str">
        <f>VLOOKUP(B1918,'Analysis 1.3'!$AA$1:$AF$1454,6,FALSE)</f>
        <v>Passive</v>
      </c>
      <c r="S1918">
        <f>VLOOKUP(B1918,'Analysis 1.3'!$AA$1:$AF$1454,4,FALSE)</f>
        <v>114.00347222221899</v>
      </c>
    </row>
    <row r="1919" spans="1:19" x14ac:dyDescent="0.3">
      <c r="A1919">
        <v>1420227</v>
      </c>
      <c r="B1919">
        <v>1540</v>
      </c>
      <c r="C1919" s="1" t="s">
        <v>101</v>
      </c>
      <c r="D1919" s="3">
        <v>45007.022222222222</v>
      </c>
      <c r="E1919" t="s">
        <v>98</v>
      </c>
      <c r="F1919" t="s">
        <v>43</v>
      </c>
      <c r="G1919">
        <v>615</v>
      </c>
      <c r="H1919" t="str">
        <f>VLOOKUP(B1919,'Customers (2)'!$A$1:$F$2501,2,0)</f>
        <v>Australia</v>
      </c>
      <c r="I1919" t="str">
        <f>VLOOKUP(B1919,'Customers (2)'!$A$1:$F$2501,3,0)</f>
        <v>M</v>
      </c>
      <c r="J1919">
        <f>VLOOKUP(B1919,'Customers (2)'!$A$1:$F$2501,4,0)</f>
        <v>58</v>
      </c>
      <c r="K1919" t="str">
        <f>VLOOKUP(B1919,'Customers (2)'!$A$1:$F$2501,5,0)</f>
        <v>D</v>
      </c>
      <c r="L1919" t="str">
        <f>VLOOKUP(B1919,'Customers (2)'!$A$1:$F$2501,6,0)</f>
        <v>Middle</v>
      </c>
      <c r="M1919" t="str">
        <f t="shared" si="119"/>
        <v>March</v>
      </c>
      <c r="N1919" t="str">
        <f t="shared" si="120"/>
        <v>Wednesday</v>
      </c>
      <c r="O1919" t="str">
        <f t="shared" si="121"/>
        <v>00:32:00</v>
      </c>
      <c r="P1919">
        <f t="shared" si="122"/>
        <v>0</v>
      </c>
      <c r="Q1919" t="str">
        <f>VLOOKUP(B1919,'Analysis 1.3'!$AA$1:$AF$1454,5,FALSE)</f>
        <v>One time</v>
      </c>
      <c r="R1919" t="str">
        <f>VLOOKUP(B1919,'Analysis 1.3'!$AA$1:$AF$1454,6,FALSE)</f>
        <v>Lost</v>
      </c>
      <c r="S1919">
        <f>VLOOKUP(B1919,'Analysis 1.3'!$AA$1:$AF$1454,4,FALSE)</f>
        <v>284.9597222222219</v>
      </c>
    </row>
    <row r="1920" spans="1:19" x14ac:dyDescent="0.3">
      <c r="A1920">
        <v>57650</v>
      </c>
      <c r="B1920">
        <v>1542</v>
      </c>
      <c r="C1920" s="1" t="s">
        <v>100</v>
      </c>
      <c r="D1920" s="2">
        <v>45227.00277777778</v>
      </c>
      <c r="E1920" t="s">
        <v>191</v>
      </c>
      <c r="F1920" t="s">
        <v>12</v>
      </c>
      <c r="G1920">
        <v>1231</v>
      </c>
      <c r="H1920" t="str">
        <f>VLOOKUP(B1920,'Customers (2)'!$A$1:$F$2501,2,0)</f>
        <v>France</v>
      </c>
      <c r="I1920" t="str">
        <f>VLOOKUP(B1920,'Customers (2)'!$A$1:$F$2501,3,0)</f>
        <v>M</v>
      </c>
      <c r="J1920">
        <f>VLOOKUP(B1920,'Customers (2)'!$A$1:$F$2501,4,0)</f>
        <v>65</v>
      </c>
      <c r="K1920" t="str">
        <f>VLOOKUP(B1920,'Customers (2)'!$A$1:$F$2501,5,0)</f>
        <v>D</v>
      </c>
      <c r="L1920" t="str">
        <f>VLOOKUP(B1920,'Customers (2)'!$A$1:$F$2501,6,0)</f>
        <v>Senior</v>
      </c>
      <c r="M1920" t="str">
        <f t="shared" si="119"/>
        <v>October</v>
      </c>
      <c r="N1920" t="str">
        <f t="shared" si="120"/>
        <v>Saturday</v>
      </c>
      <c r="O1920" t="str">
        <f t="shared" si="121"/>
        <v>00:04:00</v>
      </c>
      <c r="P1920">
        <f t="shared" si="122"/>
        <v>0</v>
      </c>
      <c r="Q1920" t="str">
        <f>VLOOKUP(B1920,'Analysis 1.3'!$AA$1:$AF$1454,5,FALSE)</f>
        <v>One time</v>
      </c>
      <c r="R1920" t="str">
        <f>VLOOKUP(B1920,'Analysis 1.3'!$AA$1:$AF$1454,6,FALSE)</f>
        <v>Recent</v>
      </c>
      <c r="S1920">
        <f>VLOOKUP(B1920,'Analysis 1.3'!$AA$1:$AF$1454,4,FALSE)</f>
        <v>64.979166666664241</v>
      </c>
    </row>
    <row r="1921" spans="1:19" x14ac:dyDescent="0.3">
      <c r="A1921">
        <v>432167</v>
      </c>
      <c r="B1921">
        <v>1543</v>
      </c>
      <c r="C1921" s="1" t="s">
        <v>99</v>
      </c>
      <c r="D1921" s="2">
        <v>44969.02847222222</v>
      </c>
      <c r="E1921" t="s">
        <v>98</v>
      </c>
      <c r="F1921" t="s">
        <v>88</v>
      </c>
      <c r="G1921">
        <v>3319</v>
      </c>
      <c r="H1921" t="str">
        <f>VLOOKUP(B1921,'Customers (2)'!$A$1:$F$2501,2,0)</f>
        <v>USA</v>
      </c>
      <c r="I1921" t="str">
        <f>VLOOKUP(B1921,'Customers (2)'!$A$1:$F$2501,3,0)</f>
        <v>M</v>
      </c>
      <c r="J1921">
        <f>VLOOKUP(B1921,'Customers (2)'!$A$1:$F$2501,4,0)</f>
        <v>68</v>
      </c>
      <c r="K1921" t="str">
        <f>VLOOKUP(B1921,'Customers (2)'!$A$1:$F$2501,5,0)</f>
        <v>D</v>
      </c>
      <c r="L1921" t="str">
        <f>VLOOKUP(B1921,'Customers (2)'!$A$1:$F$2501,6,0)</f>
        <v>Senior</v>
      </c>
      <c r="M1921" t="str">
        <f t="shared" si="119"/>
        <v>February</v>
      </c>
      <c r="N1921" t="str">
        <f t="shared" si="120"/>
        <v>Sunday</v>
      </c>
      <c r="O1921" t="str">
        <f t="shared" si="121"/>
        <v>00:41:00</v>
      </c>
      <c r="P1921">
        <f t="shared" si="122"/>
        <v>0</v>
      </c>
      <c r="Q1921" t="str">
        <f>VLOOKUP(B1921,'Analysis 1.3'!$AA$1:$AF$1454,5,FALSE)</f>
        <v>One time</v>
      </c>
      <c r="R1921" t="str">
        <f>VLOOKUP(B1921,'Analysis 1.3'!$AA$1:$AF$1454,6,FALSE)</f>
        <v>Lost</v>
      </c>
      <c r="S1921">
        <f>VLOOKUP(B1921,'Analysis 1.3'!$AA$1:$AF$1454,4,FALSE)</f>
        <v>322.95347222222335</v>
      </c>
    </row>
    <row r="1922" spans="1:19" x14ac:dyDescent="0.3">
      <c r="A1922">
        <v>954429</v>
      </c>
      <c r="B1922">
        <v>1544</v>
      </c>
      <c r="C1922" s="1" t="s">
        <v>99</v>
      </c>
      <c r="D1922" s="3">
        <v>45254.990972222222</v>
      </c>
      <c r="E1922" t="s">
        <v>97</v>
      </c>
      <c r="F1922" t="s">
        <v>27</v>
      </c>
      <c r="G1922">
        <v>4753</v>
      </c>
      <c r="H1922" t="str">
        <f>VLOOKUP(B1922,'Customers (2)'!$A$1:$F$2501,2,0)</f>
        <v>USA</v>
      </c>
      <c r="I1922" t="str">
        <f>VLOOKUP(B1922,'Customers (2)'!$A$1:$F$2501,3,0)</f>
        <v>M</v>
      </c>
      <c r="J1922">
        <f>VLOOKUP(B1922,'Customers (2)'!$A$1:$F$2501,4,0)</f>
        <v>77</v>
      </c>
      <c r="K1922" t="str">
        <f>VLOOKUP(B1922,'Customers (2)'!$A$1:$F$2501,5,0)</f>
        <v>D</v>
      </c>
      <c r="L1922" t="str">
        <f>VLOOKUP(B1922,'Customers (2)'!$A$1:$F$2501,6,0)</f>
        <v>Senior</v>
      </c>
      <c r="M1922" t="str">
        <f t="shared" si="119"/>
        <v>November</v>
      </c>
      <c r="N1922" t="str">
        <f t="shared" si="120"/>
        <v>Friday</v>
      </c>
      <c r="O1922" t="str">
        <f t="shared" si="121"/>
        <v>23:47:00</v>
      </c>
      <c r="P1922">
        <f t="shared" si="122"/>
        <v>23</v>
      </c>
      <c r="Q1922" t="str">
        <f>VLOOKUP(B1922,'Analysis 1.3'!$AA$1:$AF$1454,5,FALSE)</f>
        <v>One time</v>
      </c>
      <c r="R1922" t="str">
        <f>VLOOKUP(B1922,'Analysis 1.3'!$AA$1:$AF$1454,6,FALSE)</f>
        <v>Recent</v>
      </c>
      <c r="S1922">
        <f>VLOOKUP(B1922,'Analysis 1.3'!$AA$1:$AF$1454,4,FALSE)</f>
        <v>36.990972222221899</v>
      </c>
    </row>
    <row r="1923" spans="1:19" x14ac:dyDescent="0.3">
      <c r="A1923">
        <v>1411077</v>
      </c>
      <c r="B1923">
        <v>1545</v>
      </c>
      <c r="C1923" s="1" t="s">
        <v>103</v>
      </c>
      <c r="D1923" s="3">
        <v>45092.00277777778</v>
      </c>
      <c r="E1923" t="s">
        <v>191</v>
      </c>
      <c r="F1923" t="s">
        <v>95</v>
      </c>
      <c r="G1923">
        <v>6186</v>
      </c>
      <c r="H1923" t="str">
        <f>VLOOKUP(B1923,'Customers (2)'!$A$1:$F$2501,2,0)</f>
        <v>Norway</v>
      </c>
      <c r="I1923" t="str">
        <f>VLOOKUP(B1923,'Customers (2)'!$A$1:$F$2501,3,0)</f>
        <v>F</v>
      </c>
      <c r="J1923">
        <f>VLOOKUP(B1923,'Customers (2)'!$A$1:$F$2501,4,0)</f>
        <v>30</v>
      </c>
      <c r="K1923" t="str">
        <f>VLOOKUP(B1923,'Customers (2)'!$A$1:$F$2501,5,0)</f>
        <v>D</v>
      </c>
      <c r="L1923" t="str">
        <f>VLOOKUP(B1923,'Customers (2)'!$A$1:$F$2501,6,0)</f>
        <v>Young</v>
      </c>
      <c r="M1923" t="str">
        <f t="shared" ref="M1923:M1986" si="123">TEXT(D1923,"MMMM")</f>
        <v>June</v>
      </c>
      <c r="N1923" t="str">
        <f t="shared" ref="N1923:N1986" si="124">TEXT(D1923,"dddd")</f>
        <v>Thursday</v>
      </c>
      <c r="O1923" t="str">
        <f t="shared" ref="O1923:O1986" si="125">TEXT(D1923,"HH:mm:ss")</f>
        <v>00:04:00</v>
      </c>
      <c r="P1923">
        <f t="shared" ref="P1923:P1986" si="126">HOUR(D1923)</f>
        <v>0</v>
      </c>
      <c r="Q1923" t="str">
        <f>VLOOKUP(B1923,'Analysis 1.3'!$AA$1:$AF$1454,5,FALSE)</f>
        <v>One time</v>
      </c>
      <c r="R1923" t="str">
        <f>VLOOKUP(B1923,'Analysis 1.3'!$AA$1:$AF$1454,6,FALSE)</f>
        <v>Lost</v>
      </c>
      <c r="S1923">
        <f>VLOOKUP(B1923,'Analysis 1.3'!$AA$1:$AF$1454,4,FALSE)</f>
        <v>199.97916666666424</v>
      </c>
    </row>
    <row r="1924" spans="1:19" x14ac:dyDescent="0.3">
      <c r="A1924">
        <v>860417</v>
      </c>
      <c r="B1924">
        <v>1546</v>
      </c>
      <c r="C1924" s="1" t="s">
        <v>104</v>
      </c>
      <c r="D1924" s="3">
        <v>45280.050694444442</v>
      </c>
      <c r="E1924" t="s">
        <v>98</v>
      </c>
      <c r="F1924" t="s">
        <v>27</v>
      </c>
      <c r="G1924">
        <v>2332</v>
      </c>
      <c r="H1924" t="str">
        <f>VLOOKUP(B1924,'Customers (2)'!$A$1:$F$2501,2,0)</f>
        <v>Austria</v>
      </c>
      <c r="I1924" t="str">
        <f>VLOOKUP(B1924,'Customers (2)'!$A$1:$F$2501,3,0)</f>
        <v>F</v>
      </c>
      <c r="J1924">
        <f>VLOOKUP(B1924,'Customers (2)'!$A$1:$F$2501,4,0)</f>
        <v>33</v>
      </c>
      <c r="K1924" t="str">
        <f>VLOOKUP(B1924,'Customers (2)'!$A$1:$F$2501,5,0)</f>
        <v>D</v>
      </c>
      <c r="L1924" t="str">
        <f>VLOOKUP(B1924,'Customers (2)'!$A$1:$F$2501,6,0)</f>
        <v>Young</v>
      </c>
      <c r="M1924" t="str">
        <f t="shared" si="123"/>
        <v>December</v>
      </c>
      <c r="N1924" t="str">
        <f t="shared" si="124"/>
        <v>Wednesday</v>
      </c>
      <c r="O1924" t="str">
        <f t="shared" si="125"/>
        <v>01:13:00</v>
      </c>
      <c r="P1924">
        <f t="shared" si="126"/>
        <v>1</v>
      </c>
      <c r="Q1924" t="str">
        <f>VLOOKUP(B1924,'Analysis 1.3'!$AA$1:$AF$1454,5,FALSE)</f>
        <v>One time</v>
      </c>
      <c r="R1924" t="str">
        <f>VLOOKUP(B1924,'Analysis 1.3'!$AA$1:$AF$1454,6,FALSE)</f>
        <v>Recent</v>
      </c>
      <c r="S1924">
        <f>VLOOKUP(B1924,'Analysis 1.3'!$AA$1:$AF$1454,4,FALSE)</f>
        <v>11.931250000001455</v>
      </c>
    </row>
    <row r="1925" spans="1:19" x14ac:dyDescent="0.3">
      <c r="A1925">
        <v>179974</v>
      </c>
      <c r="B1925">
        <v>1547</v>
      </c>
      <c r="C1925" s="1" t="s">
        <v>100</v>
      </c>
      <c r="D1925" s="2">
        <v>45064.027777777781</v>
      </c>
      <c r="E1925" t="s">
        <v>98</v>
      </c>
      <c r="F1925" t="s">
        <v>18</v>
      </c>
      <c r="G1925">
        <v>5106</v>
      </c>
      <c r="H1925" t="str">
        <f>VLOOKUP(B1925,'Customers (2)'!$A$1:$F$2501,2,0)</f>
        <v>France</v>
      </c>
      <c r="I1925" t="str">
        <f>VLOOKUP(B1925,'Customers (2)'!$A$1:$F$2501,3,0)</f>
        <v>M</v>
      </c>
      <c r="J1925">
        <f>VLOOKUP(B1925,'Customers (2)'!$A$1:$F$2501,4,0)</f>
        <v>37</v>
      </c>
      <c r="K1925" t="str">
        <f>VLOOKUP(B1925,'Customers (2)'!$A$1:$F$2501,5,0)</f>
        <v>D</v>
      </c>
      <c r="L1925" t="str">
        <f>VLOOKUP(B1925,'Customers (2)'!$A$1:$F$2501,6,0)</f>
        <v>Middle</v>
      </c>
      <c r="M1925" t="str">
        <f t="shared" si="123"/>
        <v>May</v>
      </c>
      <c r="N1925" t="str">
        <f t="shared" si="124"/>
        <v>Thursday</v>
      </c>
      <c r="O1925" t="str">
        <f t="shared" si="125"/>
        <v>00:40:00</v>
      </c>
      <c r="P1925">
        <f t="shared" si="126"/>
        <v>0</v>
      </c>
      <c r="Q1925" t="str">
        <f>VLOOKUP(B1925,'Analysis 1.3'!$AA$1:$AF$1454,5,FALSE)</f>
        <v>Repeat</v>
      </c>
      <c r="R1925" t="str">
        <f>VLOOKUP(B1925,'Analysis 1.3'!$AA$1:$AF$1454,6,FALSE)</f>
        <v>Lost</v>
      </c>
      <c r="S1925">
        <f>VLOOKUP(B1925,'Analysis 1.3'!$AA$1:$AF$1454,4,FALSE)</f>
        <v>227.95416666666279</v>
      </c>
    </row>
    <row r="1926" spans="1:19" x14ac:dyDescent="0.3">
      <c r="A1926">
        <v>417613</v>
      </c>
      <c r="B1926">
        <v>1547</v>
      </c>
      <c r="C1926" s="1" t="s">
        <v>100</v>
      </c>
      <c r="D1926" s="2">
        <v>45011.057638888888</v>
      </c>
      <c r="E1926" t="s">
        <v>98</v>
      </c>
      <c r="F1926" t="s">
        <v>26</v>
      </c>
      <c r="G1926">
        <v>8023</v>
      </c>
      <c r="H1926" t="str">
        <f>VLOOKUP(B1926,'Customers (2)'!$A$1:$F$2501,2,0)</f>
        <v>France</v>
      </c>
      <c r="I1926" t="str">
        <f>VLOOKUP(B1926,'Customers (2)'!$A$1:$F$2501,3,0)</f>
        <v>M</v>
      </c>
      <c r="J1926">
        <f>VLOOKUP(B1926,'Customers (2)'!$A$1:$F$2501,4,0)</f>
        <v>37</v>
      </c>
      <c r="K1926" t="str">
        <f>VLOOKUP(B1926,'Customers (2)'!$A$1:$F$2501,5,0)</f>
        <v>D</v>
      </c>
      <c r="L1926" t="str">
        <f>VLOOKUP(B1926,'Customers (2)'!$A$1:$F$2501,6,0)</f>
        <v>Middle</v>
      </c>
      <c r="M1926" t="str">
        <f t="shared" si="123"/>
        <v>March</v>
      </c>
      <c r="N1926" t="str">
        <f t="shared" si="124"/>
        <v>Sunday</v>
      </c>
      <c r="O1926" t="str">
        <f t="shared" si="125"/>
        <v>01:23:00</v>
      </c>
      <c r="P1926">
        <f t="shared" si="126"/>
        <v>1</v>
      </c>
      <c r="Q1926" t="str">
        <f>VLOOKUP(B1926,'Analysis 1.3'!$AA$1:$AF$1454,5,FALSE)</f>
        <v>Repeat</v>
      </c>
      <c r="R1926" t="str">
        <f>VLOOKUP(B1926,'Analysis 1.3'!$AA$1:$AF$1454,6,FALSE)</f>
        <v>Lost</v>
      </c>
      <c r="S1926">
        <f>VLOOKUP(B1926,'Analysis 1.3'!$AA$1:$AF$1454,4,FALSE)</f>
        <v>227.95416666666279</v>
      </c>
    </row>
    <row r="1927" spans="1:19" x14ac:dyDescent="0.3">
      <c r="A1927">
        <v>559948</v>
      </c>
      <c r="B1927">
        <v>1548</v>
      </c>
      <c r="C1927" s="1" t="s">
        <v>100</v>
      </c>
      <c r="D1927" s="2">
        <v>45177.979166666664</v>
      </c>
      <c r="E1927" t="s">
        <v>191</v>
      </c>
      <c r="F1927" t="s">
        <v>14</v>
      </c>
      <c r="G1927">
        <v>1404</v>
      </c>
      <c r="H1927" t="str">
        <f>VLOOKUP(B1927,'Customers (2)'!$A$1:$F$2501,2,0)</f>
        <v>France</v>
      </c>
      <c r="I1927" t="str">
        <f>VLOOKUP(B1927,'Customers (2)'!$A$1:$F$2501,3,0)</f>
        <v>M</v>
      </c>
      <c r="J1927">
        <f>VLOOKUP(B1927,'Customers (2)'!$A$1:$F$2501,4,0)</f>
        <v>46</v>
      </c>
      <c r="K1927" t="str">
        <f>VLOOKUP(B1927,'Customers (2)'!$A$1:$F$2501,5,0)</f>
        <v>D</v>
      </c>
      <c r="L1927" t="str">
        <f>VLOOKUP(B1927,'Customers (2)'!$A$1:$F$2501,6,0)</f>
        <v>Middle</v>
      </c>
      <c r="M1927" t="str">
        <f t="shared" si="123"/>
        <v>September</v>
      </c>
      <c r="N1927" t="str">
        <f t="shared" si="124"/>
        <v>Friday</v>
      </c>
      <c r="O1927" t="str">
        <f t="shared" si="125"/>
        <v>23:30:00</v>
      </c>
      <c r="P1927">
        <f t="shared" si="126"/>
        <v>23</v>
      </c>
      <c r="Q1927" t="str">
        <f>VLOOKUP(B1927,'Analysis 1.3'!$AA$1:$AF$1454,5,FALSE)</f>
        <v>Repeat</v>
      </c>
      <c r="R1927" t="str">
        <f>VLOOKUP(B1927,'Analysis 1.3'!$AA$1:$AF$1454,6,FALSE)</f>
        <v>Passive</v>
      </c>
      <c r="S1927">
        <f>VLOOKUP(B1927,'Analysis 1.3'!$AA$1:$AF$1454,4,FALSE)</f>
        <v>114.00277777777956</v>
      </c>
    </row>
    <row r="1928" spans="1:19" x14ac:dyDescent="0.3">
      <c r="A1928">
        <v>1198240</v>
      </c>
      <c r="B1928">
        <v>1548</v>
      </c>
      <c r="C1928" s="1" t="s">
        <v>100</v>
      </c>
      <c r="D1928" s="3">
        <v>45161.078472222223</v>
      </c>
      <c r="E1928" t="s">
        <v>191</v>
      </c>
      <c r="F1928" t="s">
        <v>49</v>
      </c>
      <c r="G1928">
        <v>1736</v>
      </c>
      <c r="H1928" t="str">
        <f>VLOOKUP(B1928,'Customers (2)'!$A$1:$F$2501,2,0)</f>
        <v>France</v>
      </c>
      <c r="I1928" t="str">
        <f>VLOOKUP(B1928,'Customers (2)'!$A$1:$F$2501,3,0)</f>
        <v>M</v>
      </c>
      <c r="J1928">
        <f>VLOOKUP(B1928,'Customers (2)'!$A$1:$F$2501,4,0)</f>
        <v>46</v>
      </c>
      <c r="K1928" t="str">
        <f>VLOOKUP(B1928,'Customers (2)'!$A$1:$F$2501,5,0)</f>
        <v>D</v>
      </c>
      <c r="L1928" t="str">
        <f>VLOOKUP(B1928,'Customers (2)'!$A$1:$F$2501,6,0)</f>
        <v>Middle</v>
      </c>
      <c r="M1928" t="str">
        <f t="shared" si="123"/>
        <v>August</v>
      </c>
      <c r="N1928" t="str">
        <f t="shared" si="124"/>
        <v>Wednesday</v>
      </c>
      <c r="O1928" t="str">
        <f t="shared" si="125"/>
        <v>01:53:00</v>
      </c>
      <c r="P1928">
        <f t="shared" si="126"/>
        <v>1</v>
      </c>
      <c r="Q1928" t="str">
        <f>VLOOKUP(B1928,'Analysis 1.3'!$AA$1:$AF$1454,5,FALSE)</f>
        <v>Repeat</v>
      </c>
      <c r="R1928" t="str">
        <f>VLOOKUP(B1928,'Analysis 1.3'!$AA$1:$AF$1454,6,FALSE)</f>
        <v>Passive</v>
      </c>
      <c r="S1928">
        <f>VLOOKUP(B1928,'Analysis 1.3'!$AA$1:$AF$1454,4,FALSE)</f>
        <v>114.00277777777956</v>
      </c>
    </row>
    <row r="1929" spans="1:19" x14ac:dyDescent="0.3">
      <c r="A1929">
        <v>461110</v>
      </c>
      <c r="B1929">
        <v>1549</v>
      </c>
      <c r="C1929" s="1" t="s">
        <v>99</v>
      </c>
      <c r="D1929" s="2">
        <v>45146.089583333334</v>
      </c>
      <c r="E1929" t="s">
        <v>96</v>
      </c>
      <c r="F1929" t="s">
        <v>31</v>
      </c>
      <c r="G1929">
        <v>4341</v>
      </c>
      <c r="H1929" t="str">
        <f>VLOOKUP(B1929,'Customers (2)'!$A$1:$F$2501,2,0)</f>
        <v>USA</v>
      </c>
      <c r="I1929" t="str">
        <f>VLOOKUP(B1929,'Customers (2)'!$A$1:$F$2501,3,0)</f>
        <v>F</v>
      </c>
      <c r="J1929">
        <f>VLOOKUP(B1929,'Customers (2)'!$A$1:$F$2501,4,0)</f>
        <v>70</v>
      </c>
      <c r="K1929" t="str">
        <f>VLOOKUP(B1929,'Customers (2)'!$A$1:$F$2501,5,0)</f>
        <v>D</v>
      </c>
      <c r="L1929" t="str">
        <f>VLOOKUP(B1929,'Customers (2)'!$A$1:$F$2501,6,0)</f>
        <v>Senior</v>
      </c>
      <c r="M1929" t="str">
        <f t="shared" si="123"/>
        <v>August</v>
      </c>
      <c r="N1929" t="str">
        <f t="shared" si="124"/>
        <v>Tuesday</v>
      </c>
      <c r="O1929" t="str">
        <f t="shared" si="125"/>
        <v>02:09:00</v>
      </c>
      <c r="P1929">
        <f t="shared" si="126"/>
        <v>2</v>
      </c>
      <c r="Q1929" t="str">
        <f>VLOOKUP(B1929,'Analysis 1.3'!$AA$1:$AF$1454,5,FALSE)</f>
        <v>One time</v>
      </c>
      <c r="R1929" t="str">
        <f>VLOOKUP(B1929,'Analysis 1.3'!$AA$1:$AF$1454,6,FALSE)</f>
        <v>Passive</v>
      </c>
      <c r="S1929">
        <f>VLOOKUP(B1929,'Analysis 1.3'!$AA$1:$AF$1454,4,FALSE)</f>
        <v>145.89236111110949</v>
      </c>
    </row>
    <row r="1930" spans="1:19" x14ac:dyDescent="0.3">
      <c r="A1930">
        <v>413694</v>
      </c>
      <c r="B1930">
        <v>1551</v>
      </c>
      <c r="C1930" s="1" t="s">
        <v>99</v>
      </c>
      <c r="D1930" s="2">
        <v>45049.052777777775</v>
      </c>
      <c r="E1930" t="s">
        <v>96</v>
      </c>
      <c r="F1930" t="s">
        <v>34</v>
      </c>
      <c r="G1930">
        <v>4835</v>
      </c>
      <c r="H1930" t="str">
        <f>VLOOKUP(B1930,'Customers (2)'!$A$1:$F$2501,2,0)</f>
        <v>USA</v>
      </c>
      <c r="I1930" t="str">
        <f>VLOOKUP(B1930,'Customers (2)'!$A$1:$F$2501,3,0)</f>
        <v>M</v>
      </c>
      <c r="J1930">
        <f>VLOOKUP(B1930,'Customers (2)'!$A$1:$F$2501,4,0)</f>
        <v>21</v>
      </c>
      <c r="K1930" t="str">
        <f>VLOOKUP(B1930,'Customers (2)'!$A$1:$F$2501,5,0)</f>
        <v>D</v>
      </c>
      <c r="L1930" t="str">
        <f>VLOOKUP(B1930,'Customers (2)'!$A$1:$F$2501,6,0)</f>
        <v>Young</v>
      </c>
      <c r="M1930" t="str">
        <f t="shared" si="123"/>
        <v>May</v>
      </c>
      <c r="N1930" t="str">
        <f t="shared" si="124"/>
        <v>Wednesday</v>
      </c>
      <c r="O1930" t="str">
        <f t="shared" si="125"/>
        <v>01:16:00</v>
      </c>
      <c r="P1930">
        <f t="shared" si="126"/>
        <v>1</v>
      </c>
      <c r="Q1930" t="str">
        <f>VLOOKUP(B1930,'Analysis 1.3'!$AA$1:$AF$1454,5,FALSE)</f>
        <v>Repeat</v>
      </c>
      <c r="R1930" t="str">
        <f>VLOOKUP(B1930,'Analysis 1.3'!$AA$1:$AF$1454,6,FALSE)</f>
        <v>Passive</v>
      </c>
      <c r="S1930">
        <f>VLOOKUP(B1930,'Analysis 1.3'!$AA$1:$AF$1454,4,FALSE)</f>
        <v>123.90347222222044</v>
      </c>
    </row>
    <row r="1931" spans="1:19" x14ac:dyDescent="0.3">
      <c r="A1931">
        <v>1625256</v>
      </c>
      <c r="B1931">
        <v>1551</v>
      </c>
      <c r="C1931" s="1" t="s">
        <v>99</v>
      </c>
      <c r="D1931" s="3">
        <v>45168.078472222223</v>
      </c>
      <c r="E1931" t="s">
        <v>191</v>
      </c>
      <c r="F1931" t="s">
        <v>21</v>
      </c>
      <c r="G1931">
        <v>2960</v>
      </c>
      <c r="H1931" t="str">
        <f>VLOOKUP(B1931,'Customers (2)'!$A$1:$F$2501,2,0)</f>
        <v>USA</v>
      </c>
      <c r="I1931" t="str">
        <f>VLOOKUP(B1931,'Customers (2)'!$A$1:$F$2501,3,0)</f>
        <v>M</v>
      </c>
      <c r="J1931">
        <f>VLOOKUP(B1931,'Customers (2)'!$A$1:$F$2501,4,0)</f>
        <v>21</v>
      </c>
      <c r="K1931" t="str">
        <f>VLOOKUP(B1931,'Customers (2)'!$A$1:$F$2501,5,0)</f>
        <v>D</v>
      </c>
      <c r="L1931" t="str">
        <f>VLOOKUP(B1931,'Customers (2)'!$A$1:$F$2501,6,0)</f>
        <v>Young</v>
      </c>
      <c r="M1931" t="str">
        <f t="shared" si="123"/>
        <v>August</v>
      </c>
      <c r="N1931" t="str">
        <f t="shared" si="124"/>
        <v>Wednesday</v>
      </c>
      <c r="O1931" t="str">
        <f t="shared" si="125"/>
        <v>01:53:00</v>
      </c>
      <c r="P1931">
        <f t="shared" si="126"/>
        <v>1</v>
      </c>
      <c r="Q1931" t="str">
        <f>VLOOKUP(B1931,'Analysis 1.3'!$AA$1:$AF$1454,5,FALSE)</f>
        <v>Repeat</v>
      </c>
      <c r="R1931" t="str">
        <f>VLOOKUP(B1931,'Analysis 1.3'!$AA$1:$AF$1454,6,FALSE)</f>
        <v>Passive</v>
      </c>
      <c r="S1931">
        <f>VLOOKUP(B1931,'Analysis 1.3'!$AA$1:$AF$1454,4,FALSE)</f>
        <v>123.90347222222044</v>
      </c>
    </row>
    <row r="1932" spans="1:19" x14ac:dyDescent="0.3">
      <c r="A1932">
        <v>14287</v>
      </c>
      <c r="B1932">
        <v>1552</v>
      </c>
      <c r="C1932" s="1" t="s">
        <v>107</v>
      </c>
      <c r="D1932" s="2">
        <v>44975.023611111108</v>
      </c>
      <c r="E1932" t="s">
        <v>96</v>
      </c>
      <c r="F1932" t="s">
        <v>18</v>
      </c>
      <c r="G1932">
        <v>1628</v>
      </c>
      <c r="H1932" t="str">
        <f>VLOOKUP(B1932,'Customers (2)'!$A$1:$F$2501,2,0)</f>
        <v>Italy</v>
      </c>
      <c r="I1932" t="str">
        <f>VLOOKUP(B1932,'Customers (2)'!$A$1:$F$2501,3,0)</f>
        <v>F</v>
      </c>
      <c r="J1932">
        <f>VLOOKUP(B1932,'Customers (2)'!$A$1:$F$2501,4,0)</f>
        <v>37</v>
      </c>
      <c r="K1932" t="str">
        <f>VLOOKUP(B1932,'Customers (2)'!$A$1:$F$2501,5,0)</f>
        <v>D</v>
      </c>
      <c r="L1932" t="str">
        <f>VLOOKUP(B1932,'Customers (2)'!$A$1:$F$2501,6,0)</f>
        <v>Middle</v>
      </c>
      <c r="M1932" t="str">
        <f t="shared" si="123"/>
        <v>February</v>
      </c>
      <c r="N1932" t="str">
        <f t="shared" si="124"/>
        <v>Saturday</v>
      </c>
      <c r="O1932" t="str">
        <f t="shared" si="125"/>
        <v>00:34:00</v>
      </c>
      <c r="P1932">
        <f t="shared" si="126"/>
        <v>0</v>
      </c>
      <c r="Q1932" t="str">
        <f>VLOOKUP(B1932,'Analysis 1.3'!$AA$1:$AF$1454,5,FALSE)</f>
        <v>Repeat</v>
      </c>
      <c r="R1932" t="str">
        <f>VLOOKUP(B1932,'Analysis 1.3'!$AA$1:$AF$1454,6,FALSE)</f>
        <v>Recent</v>
      </c>
      <c r="S1932">
        <f>VLOOKUP(B1932,'Analysis 1.3'!$AA$1:$AF$1454,4,FALSE)</f>
        <v>19.914583333331393</v>
      </c>
    </row>
    <row r="1933" spans="1:19" x14ac:dyDescent="0.3">
      <c r="A1933">
        <v>1118626</v>
      </c>
      <c r="B1933">
        <v>1552</v>
      </c>
      <c r="C1933" s="1" t="s">
        <v>107</v>
      </c>
      <c r="D1933" s="3">
        <v>45272.067361111112</v>
      </c>
      <c r="E1933" t="s">
        <v>98</v>
      </c>
      <c r="F1933" t="s">
        <v>20</v>
      </c>
      <c r="G1933">
        <v>1623</v>
      </c>
      <c r="H1933" t="str">
        <f>VLOOKUP(B1933,'Customers (2)'!$A$1:$F$2501,2,0)</f>
        <v>Italy</v>
      </c>
      <c r="I1933" t="str">
        <f>VLOOKUP(B1933,'Customers (2)'!$A$1:$F$2501,3,0)</f>
        <v>F</v>
      </c>
      <c r="J1933">
        <f>VLOOKUP(B1933,'Customers (2)'!$A$1:$F$2501,4,0)</f>
        <v>37</v>
      </c>
      <c r="K1933" t="str">
        <f>VLOOKUP(B1933,'Customers (2)'!$A$1:$F$2501,5,0)</f>
        <v>D</v>
      </c>
      <c r="L1933" t="str">
        <f>VLOOKUP(B1933,'Customers (2)'!$A$1:$F$2501,6,0)</f>
        <v>Middle</v>
      </c>
      <c r="M1933" t="str">
        <f t="shared" si="123"/>
        <v>December</v>
      </c>
      <c r="N1933" t="str">
        <f t="shared" si="124"/>
        <v>Tuesday</v>
      </c>
      <c r="O1933" t="str">
        <f t="shared" si="125"/>
        <v>01:37:00</v>
      </c>
      <c r="P1933">
        <f t="shared" si="126"/>
        <v>1</v>
      </c>
      <c r="Q1933" t="str">
        <f>VLOOKUP(B1933,'Analysis 1.3'!$AA$1:$AF$1454,5,FALSE)</f>
        <v>Repeat</v>
      </c>
      <c r="R1933" t="str">
        <f>VLOOKUP(B1933,'Analysis 1.3'!$AA$1:$AF$1454,6,FALSE)</f>
        <v>Recent</v>
      </c>
      <c r="S1933">
        <f>VLOOKUP(B1933,'Analysis 1.3'!$AA$1:$AF$1454,4,FALSE)</f>
        <v>19.914583333331393</v>
      </c>
    </row>
    <row r="1934" spans="1:19" x14ac:dyDescent="0.3">
      <c r="A1934">
        <v>647292</v>
      </c>
      <c r="B1934">
        <v>1553</v>
      </c>
      <c r="C1934" s="1" t="s">
        <v>100</v>
      </c>
      <c r="D1934" s="2">
        <v>44930.033333333333</v>
      </c>
      <c r="E1934" t="s">
        <v>191</v>
      </c>
      <c r="F1934" t="s">
        <v>42</v>
      </c>
      <c r="G1934">
        <v>8207</v>
      </c>
      <c r="H1934" t="str">
        <f>VLOOKUP(B1934,'Customers (2)'!$A$1:$F$2501,2,0)</f>
        <v>France</v>
      </c>
      <c r="I1934" t="str">
        <f>VLOOKUP(B1934,'Customers (2)'!$A$1:$F$2501,3,0)</f>
        <v>M</v>
      </c>
      <c r="J1934">
        <f>VLOOKUP(B1934,'Customers (2)'!$A$1:$F$2501,4,0)</f>
        <v>81</v>
      </c>
      <c r="K1934" t="str">
        <f>VLOOKUP(B1934,'Customers (2)'!$A$1:$F$2501,5,0)</f>
        <v>D</v>
      </c>
      <c r="L1934" t="str">
        <f>VLOOKUP(B1934,'Customers (2)'!$A$1:$F$2501,6,0)</f>
        <v>Senior</v>
      </c>
      <c r="M1934" t="str">
        <f t="shared" si="123"/>
        <v>January</v>
      </c>
      <c r="N1934" t="str">
        <f t="shared" si="124"/>
        <v>Wednesday</v>
      </c>
      <c r="O1934" t="str">
        <f t="shared" si="125"/>
        <v>00:48:00</v>
      </c>
      <c r="P1934">
        <f t="shared" si="126"/>
        <v>0</v>
      </c>
      <c r="Q1934" t="str">
        <f>VLOOKUP(B1934,'Analysis 1.3'!$AA$1:$AF$1454,5,FALSE)</f>
        <v>One time</v>
      </c>
      <c r="R1934" t="str">
        <f>VLOOKUP(B1934,'Analysis 1.3'!$AA$1:$AF$1454,6,FALSE)</f>
        <v>Lost</v>
      </c>
      <c r="S1934">
        <f>VLOOKUP(B1934,'Analysis 1.3'!$AA$1:$AF$1454,4,FALSE)</f>
        <v>361.94861111111095</v>
      </c>
    </row>
    <row r="1935" spans="1:19" x14ac:dyDescent="0.3">
      <c r="A1935">
        <v>1543526</v>
      </c>
      <c r="B1935">
        <v>1554</v>
      </c>
      <c r="C1935" s="1" t="s">
        <v>109</v>
      </c>
      <c r="D1935" s="3">
        <v>45101.005555555559</v>
      </c>
      <c r="E1935" t="s">
        <v>98</v>
      </c>
      <c r="F1935" t="s">
        <v>34</v>
      </c>
      <c r="G1935">
        <v>9175</v>
      </c>
      <c r="H1935" t="str">
        <f>VLOOKUP(B1935,'Customers (2)'!$A$1:$F$2501,2,0)</f>
        <v>Germany</v>
      </c>
      <c r="I1935" t="str">
        <f>VLOOKUP(B1935,'Customers (2)'!$A$1:$F$2501,3,0)</f>
        <v>F</v>
      </c>
      <c r="J1935">
        <f>VLOOKUP(B1935,'Customers (2)'!$A$1:$F$2501,4,0)</f>
        <v>52</v>
      </c>
      <c r="K1935" t="str">
        <f>VLOOKUP(B1935,'Customers (2)'!$A$1:$F$2501,5,0)</f>
        <v>D</v>
      </c>
      <c r="L1935" t="str">
        <f>VLOOKUP(B1935,'Customers (2)'!$A$1:$F$2501,6,0)</f>
        <v>Middle</v>
      </c>
      <c r="M1935" t="str">
        <f t="shared" si="123"/>
        <v>June</v>
      </c>
      <c r="N1935" t="str">
        <f t="shared" si="124"/>
        <v>Saturday</v>
      </c>
      <c r="O1935" t="str">
        <f t="shared" si="125"/>
        <v>00:08:00</v>
      </c>
      <c r="P1935">
        <f t="shared" si="126"/>
        <v>0</v>
      </c>
      <c r="Q1935" t="str">
        <f>VLOOKUP(B1935,'Analysis 1.3'!$AA$1:$AF$1454,5,FALSE)</f>
        <v>One time</v>
      </c>
      <c r="R1935" t="str">
        <f>VLOOKUP(B1935,'Analysis 1.3'!$AA$1:$AF$1454,6,FALSE)</f>
        <v>Lost</v>
      </c>
      <c r="S1935">
        <f>VLOOKUP(B1935,'Analysis 1.3'!$AA$1:$AF$1454,4,FALSE)</f>
        <v>190.97638888888469</v>
      </c>
    </row>
    <row r="1936" spans="1:19" x14ac:dyDescent="0.3">
      <c r="A1936">
        <v>938620</v>
      </c>
      <c r="B1936">
        <v>1556</v>
      </c>
      <c r="C1936" s="1" t="s">
        <v>101</v>
      </c>
      <c r="D1936" s="3">
        <v>45020.07916666667</v>
      </c>
      <c r="E1936" t="s">
        <v>98</v>
      </c>
      <c r="F1936" t="s">
        <v>81</v>
      </c>
      <c r="G1936">
        <v>1142</v>
      </c>
      <c r="H1936" t="str">
        <f>VLOOKUP(B1936,'Customers (2)'!$A$1:$F$2501,2,0)</f>
        <v>Australia</v>
      </c>
      <c r="I1936" t="str">
        <f>VLOOKUP(B1936,'Customers (2)'!$A$1:$F$2501,3,0)</f>
        <v>F</v>
      </c>
      <c r="J1936">
        <f>VLOOKUP(B1936,'Customers (2)'!$A$1:$F$2501,4,0)</f>
        <v>76</v>
      </c>
      <c r="K1936" t="str">
        <f>VLOOKUP(B1936,'Customers (2)'!$A$1:$F$2501,5,0)</f>
        <v>D</v>
      </c>
      <c r="L1936" t="str">
        <f>VLOOKUP(B1936,'Customers (2)'!$A$1:$F$2501,6,0)</f>
        <v>Senior</v>
      </c>
      <c r="M1936" t="str">
        <f t="shared" si="123"/>
        <v>April</v>
      </c>
      <c r="N1936" t="str">
        <f t="shared" si="124"/>
        <v>Tuesday</v>
      </c>
      <c r="O1936" t="str">
        <f t="shared" si="125"/>
        <v>01:54:00</v>
      </c>
      <c r="P1936">
        <f t="shared" si="126"/>
        <v>1</v>
      </c>
      <c r="Q1936" t="str">
        <f>VLOOKUP(B1936,'Analysis 1.3'!$AA$1:$AF$1454,5,FALSE)</f>
        <v>One time</v>
      </c>
      <c r="R1936" t="str">
        <f>VLOOKUP(B1936,'Analysis 1.3'!$AA$1:$AF$1454,6,FALSE)</f>
        <v>Lost</v>
      </c>
      <c r="S1936">
        <f>VLOOKUP(B1936,'Analysis 1.3'!$AA$1:$AF$1454,4,FALSE)</f>
        <v>271.90277777777374</v>
      </c>
    </row>
    <row r="1937" spans="1:19" x14ac:dyDescent="0.3">
      <c r="A1937">
        <v>259823</v>
      </c>
      <c r="B1937">
        <v>1557</v>
      </c>
      <c r="C1937" s="1" t="s">
        <v>99</v>
      </c>
      <c r="D1937" s="2">
        <v>45172.970833333333</v>
      </c>
      <c r="E1937" t="s">
        <v>98</v>
      </c>
      <c r="F1937" t="s">
        <v>4</v>
      </c>
      <c r="G1937">
        <v>5762</v>
      </c>
      <c r="H1937" t="str">
        <f>VLOOKUP(B1937,'Customers (2)'!$A$1:$F$2501,2,0)</f>
        <v>USA</v>
      </c>
      <c r="I1937" t="str">
        <f>VLOOKUP(B1937,'Customers (2)'!$A$1:$F$2501,3,0)</f>
        <v>M</v>
      </c>
      <c r="J1937">
        <f>VLOOKUP(B1937,'Customers (2)'!$A$1:$F$2501,4,0)</f>
        <v>28</v>
      </c>
      <c r="K1937" t="str">
        <f>VLOOKUP(B1937,'Customers (2)'!$A$1:$F$2501,5,0)</f>
        <v>D</v>
      </c>
      <c r="L1937" t="str">
        <f>VLOOKUP(B1937,'Customers (2)'!$A$1:$F$2501,6,0)</f>
        <v>Young</v>
      </c>
      <c r="M1937" t="str">
        <f t="shared" si="123"/>
        <v>September</v>
      </c>
      <c r="N1937" t="str">
        <f t="shared" si="124"/>
        <v>Sunday</v>
      </c>
      <c r="O1937" t="str">
        <f t="shared" si="125"/>
        <v>23:18:00</v>
      </c>
      <c r="P1937">
        <f t="shared" si="126"/>
        <v>23</v>
      </c>
      <c r="Q1937" t="str">
        <f>VLOOKUP(B1937,'Analysis 1.3'!$AA$1:$AF$1454,5,FALSE)</f>
        <v>One time</v>
      </c>
      <c r="R1937" t="str">
        <f>VLOOKUP(B1937,'Analysis 1.3'!$AA$1:$AF$1454,6,FALSE)</f>
        <v>Passive</v>
      </c>
      <c r="S1937">
        <f>VLOOKUP(B1937,'Analysis 1.3'!$AA$1:$AF$1454,4,FALSE)</f>
        <v>119.01111111111095</v>
      </c>
    </row>
    <row r="1938" spans="1:19" x14ac:dyDescent="0.3">
      <c r="A1938">
        <v>1014215</v>
      </c>
      <c r="B1938">
        <v>1558</v>
      </c>
      <c r="C1938" s="1" t="s">
        <v>102</v>
      </c>
      <c r="D1938" s="3">
        <v>45087.043055555558</v>
      </c>
      <c r="E1938" t="s">
        <v>97</v>
      </c>
      <c r="F1938" t="s">
        <v>79</v>
      </c>
      <c r="G1938">
        <v>858</v>
      </c>
      <c r="H1938" t="str">
        <f>VLOOKUP(B1938,'Customers (2)'!$A$1:$F$2501,2,0)</f>
        <v>Finland</v>
      </c>
      <c r="I1938" t="str">
        <f>VLOOKUP(B1938,'Customers (2)'!$A$1:$F$2501,3,0)</f>
        <v>F</v>
      </c>
      <c r="J1938">
        <f>VLOOKUP(B1938,'Customers (2)'!$A$1:$F$2501,4,0)</f>
        <v>83</v>
      </c>
      <c r="K1938" t="str">
        <f>VLOOKUP(B1938,'Customers (2)'!$A$1:$F$2501,5,0)</f>
        <v>D</v>
      </c>
      <c r="L1938" t="str">
        <f>VLOOKUP(B1938,'Customers (2)'!$A$1:$F$2501,6,0)</f>
        <v>Senior</v>
      </c>
      <c r="M1938" t="str">
        <f t="shared" si="123"/>
        <v>June</v>
      </c>
      <c r="N1938" t="str">
        <f t="shared" si="124"/>
        <v>Saturday</v>
      </c>
      <c r="O1938" t="str">
        <f t="shared" si="125"/>
        <v>01:02:00</v>
      </c>
      <c r="P1938">
        <f t="shared" si="126"/>
        <v>1</v>
      </c>
      <c r="Q1938" t="str">
        <f>VLOOKUP(B1938,'Analysis 1.3'!$AA$1:$AF$1454,5,FALSE)</f>
        <v>One time</v>
      </c>
      <c r="R1938" t="str">
        <f>VLOOKUP(B1938,'Analysis 1.3'!$AA$1:$AF$1454,6,FALSE)</f>
        <v>Lost</v>
      </c>
      <c r="S1938">
        <f>VLOOKUP(B1938,'Analysis 1.3'!$AA$1:$AF$1454,4,FALSE)</f>
        <v>204.93888888888614</v>
      </c>
    </row>
    <row r="1939" spans="1:19" x14ac:dyDescent="0.3">
      <c r="A1939">
        <v>743589</v>
      </c>
      <c r="B1939">
        <v>1559</v>
      </c>
      <c r="C1939" s="1" t="s">
        <v>105</v>
      </c>
      <c r="D1939" s="3">
        <v>45286.04791666667</v>
      </c>
      <c r="E1939" t="s">
        <v>191</v>
      </c>
      <c r="F1939" t="s">
        <v>43</v>
      </c>
      <c r="G1939">
        <v>2636</v>
      </c>
      <c r="H1939" t="str">
        <f>VLOOKUP(B1939,'Customers (2)'!$A$1:$F$2501,2,0)</f>
        <v>Spain</v>
      </c>
      <c r="I1939" t="str">
        <f>VLOOKUP(B1939,'Customers (2)'!$A$1:$F$2501,3,0)</f>
        <v>F</v>
      </c>
      <c r="J1939">
        <f>VLOOKUP(B1939,'Customers (2)'!$A$1:$F$2501,4,0)</f>
        <v>68</v>
      </c>
      <c r="K1939" t="str">
        <f>VLOOKUP(B1939,'Customers (2)'!$A$1:$F$2501,5,0)</f>
        <v>D</v>
      </c>
      <c r="L1939" t="str">
        <f>VLOOKUP(B1939,'Customers (2)'!$A$1:$F$2501,6,0)</f>
        <v>Senior</v>
      </c>
      <c r="M1939" t="str">
        <f t="shared" si="123"/>
        <v>December</v>
      </c>
      <c r="N1939" t="str">
        <f t="shared" si="124"/>
        <v>Tuesday</v>
      </c>
      <c r="O1939" t="str">
        <f t="shared" si="125"/>
        <v>01:09:00</v>
      </c>
      <c r="P1939">
        <f t="shared" si="126"/>
        <v>1</v>
      </c>
      <c r="Q1939" t="str">
        <f>VLOOKUP(B1939,'Analysis 1.3'!$AA$1:$AF$1454,5,FALSE)</f>
        <v>One time</v>
      </c>
      <c r="R1939" t="str">
        <f>VLOOKUP(B1939,'Analysis 1.3'!$AA$1:$AF$1454,6,FALSE)</f>
        <v>Recent</v>
      </c>
      <c r="S1939">
        <f>VLOOKUP(B1939,'Analysis 1.3'!$AA$1:$AF$1454,4,FALSE)</f>
        <v>5.9340277777737356</v>
      </c>
    </row>
    <row r="1940" spans="1:19" x14ac:dyDescent="0.3">
      <c r="A1940">
        <v>1512481</v>
      </c>
      <c r="B1940">
        <v>1560</v>
      </c>
      <c r="C1940" s="1" t="s">
        <v>106</v>
      </c>
      <c r="D1940" s="3">
        <v>44963.037499999999</v>
      </c>
      <c r="E1940" t="s">
        <v>96</v>
      </c>
      <c r="F1940" t="s">
        <v>5</v>
      </c>
      <c r="G1940">
        <v>1363</v>
      </c>
      <c r="H1940" t="str">
        <f>VLOOKUP(B1940,'Customers (2)'!$A$1:$F$2501,2,0)</f>
        <v>Singapore</v>
      </c>
      <c r="I1940" t="str">
        <f>VLOOKUP(B1940,'Customers (2)'!$A$1:$F$2501,3,0)</f>
        <v>M</v>
      </c>
      <c r="J1940">
        <f>VLOOKUP(B1940,'Customers (2)'!$A$1:$F$2501,4,0)</f>
        <v>36</v>
      </c>
      <c r="K1940" t="str">
        <f>VLOOKUP(B1940,'Customers (2)'!$A$1:$F$2501,5,0)</f>
        <v>D</v>
      </c>
      <c r="L1940" t="str">
        <f>VLOOKUP(B1940,'Customers (2)'!$A$1:$F$2501,6,0)</f>
        <v>Middle</v>
      </c>
      <c r="M1940" t="str">
        <f t="shared" si="123"/>
        <v>February</v>
      </c>
      <c r="N1940" t="str">
        <f t="shared" si="124"/>
        <v>Monday</v>
      </c>
      <c r="O1940" t="str">
        <f t="shared" si="125"/>
        <v>00:54:00</v>
      </c>
      <c r="P1940">
        <f t="shared" si="126"/>
        <v>0</v>
      </c>
      <c r="Q1940" t="str">
        <f>VLOOKUP(B1940,'Analysis 1.3'!$AA$1:$AF$1454,5,FALSE)</f>
        <v>One time</v>
      </c>
      <c r="R1940" t="str">
        <f>VLOOKUP(B1940,'Analysis 1.3'!$AA$1:$AF$1454,6,FALSE)</f>
        <v>Lost</v>
      </c>
      <c r="S1940">
        <f>VLOOKUP(B1940,'Analysis 1.3'!$AA$1:$AF$1454,4,FALSE)</f>
        <v>328.94444444444525</v>
      </c>
    </row>
    <row r="1941" spans="1:19" x14ac:dyDescent="0.3">
      <c r="A1941">
        <v>923178</v>
      </c>
      <c r="B1941">
        <v>1561</v>
      </c>
      <c r="C1941" s="1" t="s">
        <v>110</v>
      </c>
      <c r="D1941" s="3">
        <v>45225.998611111114</v>
      </c>
      <c r="E1941" t="s">
        <v>96</v>
      </c>
      <c r="F1941" t="s">
        <v>83</v>
      </c>
      <c r="G1941">
        <v>6590</v>
      </c>
      <c r="H1941" t="str">
        <f>VLOOKUP(B1941,'Customers (2)'!$A$1:$F$2501,2,0)</f>
        <v>Switzerland</v>
      </c>
      <c r="I1941" t="str">
        <f>VLOOKUP(B1941,'Customers (2)'!$A$1:$F$2501,3,0)</f>
        <v>F</v>
      </c>
      <c r="J1941">
        <f>VLOOKUP(B1941,'Customers (2)'!$A$1:$F$2501,4,0)</f>
        <v>28</v>
      </c>
      <c r="K1941" t="str">
        <f>VLOOKUP(B1941,'Customers (2)'!$A$1:$F$2501,5,0)</f>
        <v>D</v>
      </c>
      <c r="L1941" t="str">
        <f>VLOOKUP(B1941,'Customers (2)'!$A$1:$F$2501,6,0)</f>
        <v>Young</v>
      </c>
      <c r="M1941" t="str">
        <f t="shared" si="123"/>
        <v>October</v>
      </c>
      <c r="N1941" t="str">
        <f t="shared" si="124"/>
        <v>Thursday</v>
      </c>
      <c r="O1941" t="str">
        <f t="shared" si="125"/>
        <v>23:58:00</v>
      </c>
      <c r="P1941">
        <f t="shared" si="126"/>
        <v>23</v>
      </c>
      <c r="Q1941" t="str">
        <f>VLOOKUP(B1941,'Analysis 1.3'!$AA$1:$AF$1454,5,FALSE)</f>
        <v>Repeat</v>
      </c>
      <c r="R1941" t="str">
        <f>VLOOKUP(B1941,'Analysis 1.3'!$AA$1:$AF$1454,6,FALSE)</f>
        <v>Recent</v>
      </c>
      <c r="S1941">
        <f>VLOOKUP(B1941,'Analysis 1.3'!$AA$1:$AF$1454,4,FALSE)</f>
        <v>65.983333333329938</v>
      </c>
    </row>
    <row r="1942" spans="1:19" x14ac:dyDescent="0.3">
      <c r="A1942">
        <v>1061016</v>
      </c>
      <c r="B1942">
        <v>1561</v>
      </c>
      <c r="C1942" s="1" t="s">
        <v>110</v>
      </c>
      <c r="D1942" s="3">
        <v>45179.063194444447</v>
      </c>
      <c r="E1942" t="s">
        <v>97</v>
      </c>
      <c r="F1942" t="s">
        <v>60</v>
      </c>
      <c r="G1942">
        <v>7486</v>
      </c>
      <c r="H1942" t="str">
        <f>VLOOKUP(B1942,'Customers (2)'!$A$1:$F$2501,2,0)</f>
        <v>Switzerland</v>
      </c>
      <c r="I1942" t="str">
        <f>VLOOKUP(B1942,'Customers (2)'!$A$1:$F$2501,3,0)</f>
        <v>F</v>
      </c>
      <c r="J1942">
        <f>VLOOKUP(B1942,'Customers (2)'!$A$1:$F$2501,4,0)</f>
        <v>28</v>
      </c>
      <c r="K1942" t="str">
        <f>VLOOKUP(B1942,'Customers (2)'!$A$1:$F$2501,5,0)</f>
        <v>D</v>
      </c>
      <c r="L1942" t="str">
        <f>VLOOKUP(B1942,'Customers (2)'!$A$1:$F$2501,6,0)</f>
        <v>Young</v>
      </c>
      <c r="M1942" t="str">
        <f t="shared" si="123"/>
        <v>September</v>
      </c>
      <c r="N1942" t="str">
        <f t="shared" si="124"/>
        <v>Sunday</v>
      </c>
      <c r="O1942" t="str">
        <f t="shared" si="125"/>
        <v>01:31:00</v>
      </c>
      <c r="P1942">
        <f t="shared" si="126"/>
        <v>1</v>
      </c>
      <c r="Q1942" t="str">
        <f>VLOOKUP(B1942,'Analysis 1.3'!$AA$1:$AF$1454,5,FALSE)</f>
        <v>Repeat</v>
      </c>
      <c r="R1942" t="str">
        <f>VLOOKUP(B1942,'Analysis 1.3'!$AA$1:$AF$1454,6,FALSE)</f>
        <v>Recent</v>
      </c>
      <c r="S1942">
        <f>VLOOKUP(B1942,'Analysis 1.3'!$AA$1:$AF$1454,4,FALSE)</f>
        <v>65.983333333329938</v>
      </c>
    </row>
    <row r="1943" spans="1:19" x14ac:dyDescent="0.3">
      <c r="A1943">
        <v>1165044</v>
      </c>
      <c r="B1943">
        <v>1562</v>
      </c>
      <c r="C1943" s="1" t="s">
        <v>105</v>
      </c>
      <c r="D1943" s="3">
        <v>45008.029861111114</v>
      </c>
      <c r="E1943" t="s">
        <v>191</v>
      </c>
      <c r="F1943" t="s">
        <v>20</v>
      </c>
      <c r="G1943">
        <v>8271</v>
      </c>
      <c r="H1943" t="str">
        <f>VLOOKUP(B1943,'Customers (2)'!$A$1:$F$2501,2,0)</f>
        <v>Spain</v>
      </c>
      <c r="I1943" t="str">
        <f>VLOOKUP(B1943,'Customers (2)'!$A$1:$F$2501,3,0)</f>
        <v>M</v>
      </c>
      <c r="J1943">
        <f>VLOOKUP(B1943,'Customers (2)'!$A$1:$F$2501,4,0)</f>
        <v>20</v>
      </c>
      <c r="K1943" t="str">
        <f>VLOOKUP(B1943,'Customers (2)'!$A$1:$F$2501,5,0)</f>
        <v>D</v>
      </c>
      <c r="L1943" t="str">
        <f>VLOOKUP(B1943,'Customers (2)'!$A$1:$F$2501,6,0)</f>
        <v>Young</v>
      </c>
      <c r="M1943" t="str">
        <f t="shared" si="123"/>
        <v>March</v>
      </c>
      <c r="N1943" t="str">
        <f t="shared" si="124"/>
        <v>Thursday</v>
      </c>
      <c r="O1943" t="str">
        <f t="shared" si="125"/>
        <v>00:43:00</v>
      </c>
      <c r="P1943">
        <f t="shared" si="126"/>
        <v>0</v>
      </c>
      <c r="Q1943" t="str">
        <f>VLOOKUP(B1943,'Analysis 1.3'!$AA$1:$AF$1454,5,FALSE)</f>
        <v>One time</v>
      </c>
      <c r="R1943" t="str">
        <f>VLOOKUP(B1943,'Analysis 1.3'!$AA$1:$AF$1454,6,FALSE)</f>
        <v>Lost</v>
      </c>
      <c r="S1943">
        <f>VLOOKUP(B1943,'Analysis 1.3'!$AA$1:$AF$1454,4,FALSE)</f>
        <v>283.95208333332994</v>
      </c>
    </row>
    <row r="1944" spans="1:19" x14ac:dyDescent="0.3">
      <c r="A1944">
        <v>1214613</v>
      </c>
      <c r="B1944">
        <v>1563</v>
      </c>
      <c r="C1944" s="1" t="s">
        <v>103</v>
      </c>
      <c r="D1944" s="3">
        <v>44946.07708333333</v>
      </c>
      <c r="E1944" t="s">
        <v>98</v>
      </c>
      <c r="F1944" t="s">
        <v>49</v>
      </c>
      <c r="G1944">
        <v>2322</v>
      </c>
      <c r="H1944" t="str">
        <f>VLOOKUP(B1944,'Customers (2)'!$A$1:$F$2501,2,0)</f>
        <v>Norway</v>
      </c>
      <c r="I1944" t="str">
        <f>VLOOKUP(B1944,'Customers (2)'!$A$1:$F$2501,3,0)</f>
        <v>F</v>
      </c>
      <c r="J1944">
        <f>VLOOKUP(B1944,'Customers (2)'!$A$1:$F$2501,4,0)</f>
        <v>65</v>
      </c>
      <c r="K1944" t="str">
        <f>VLOOKUP(B1944,'Customers (2)'!$A$1:$F$2501,5,0)</f>
        <v>D</v>
      </c>
      <c r="L1944" t="str">
        <f>VLOOKUP(B1944,'Customers (2)'!$A$1:$F$2501,6,0)</f>
        <v>Senior</v>
      </c>
      <c r="M1944" t="str">
        <f t="shared" si="123"/>
        <v>January</v>
      </c>
      <c r="N1944" t="str">
        <f t="shared" si="124"/>
        <v>Friday</v>
      </c>
      <c r="O1944" t="str">
        <f t="shared" si="125"/>
        <v>01:51:00</v>
      </c>
      <c r="P1944">
        <f t="shared" si="126"/>
        <v>1</v>
      </c>
      <c r="Q1944" t="str">
        <f>VLOOKUP(B1944,'Analysis 1.3'!$AA$1:$AF$1454,5,FALSE)</f>
        <v>One time</v>
      </c>
      <c r="R1944" t="str">
        <f>VLOOKUP(B1944,'Analysis 1.3'!$AA$1:$AF$1454,6,FALSE)</f>
        <v>Lost</v>
      </c>
      <c r="S1944">
        <f>VLOOKUP(B1944,'Analysis 1.3'!$AA$1:$AF$1454,4,FALSE)</f>
        <v>345.90486111111386</v>
      </c>
    </row>
    <row r="1945" spans="1:19" x14ac:dyDescent="0.3">
      <c r="A1945">
        <v>316324</v>
      </c>
      <c r="B1945">
        <v>1564</v>
      </c>
      <c r="C1945" s="1" t="s">
        <v>106</v>
      </c>
      <c r="D1945" s="2">
        <v>44992.013888888891</v>
      </c>
      <c r="E1945" t="s">
        <v>191</v>
      </c>
      <c r="F1945" t="s">
        <v>27</v>
      </c>
      <c r="G1945">
        <v>1285</v>
      </c>
      <c r="H1945" t="str">
        <f>VLOOKUP(B1945,'Customers (2)'!$A$1:$F$2501,2,0)</f>
        <v>Singapore</v>
      </c>
      <c r="I1945" t="str">
        <f>VLOOKUP(B1945,'Customers (2)'!$A$1:$F$2501,3,0)</f>
        <v>M</v>
      </c>
      <c r="J1945">
        <f>VLOOKUP(B1945,'Customers (2)'!$A$1:$F$2501,4,0)</f>
        <v>89</v>
      </c>
      <c r="K1945" t="str">
        <f>VLOOKUP(B1945,'Customers (2)'!$A$1:$F$2501,5,0)</f>
        <v>D</v>
      </c>
      <c r="L1945" t="str">
        <f>VLOOKUP(B1945,'Customers (2)'!$A$1:$F$2501,6,0)</f>
        <v>Senior</v>
      </c>
      <c r="M1945" t="str">
        <f t="shared" si="123"/>
        <v>March</v>
      </c>
      <c r="N1945" t="str">
        <f t="shared" si="124"/>
        <v>Tuesday</v>
      </c>
      <c r="O1945" t="str">
        <f t="shared" si="125"/>
        <v>00:20:00</v>
      </c>
      <c r="P1945">
        <f t="shared" si="126"/>
        <v>0</v>
      </c>
      <c r="Q1945" t="str">
        <f>VLOOKUP(B1945,'Analysis 1.3'!$AA$1:$AF$1454,5,FALSE)</f>
        <v>Repeat</v>
      </c>
      <c r="R1945" t="str">
        <f>VLOOKUP(B1945,'Analysis 1.3'!$AA$1:$AF$1454,6,FALSE)</f>
        <v>Recent</v>
      </c>
      <c r="S1945">
        <f>VLOOKUP(B1945,'Analysis 1.3'!$AA$1:$AF$1454,4,FALSE)</f>
        <v>9.9652777777737356</v>
      </c>
    </row>
    <row r="1946" spans="1:19" x14ac:dyDescent="0.3">
      <c r="A1946">
        <v>1472021</v>
      </c>
      <c r="B1946">
        <v>1564</v>
      </c>
      <c r="C1946" s="1" t="s">
        <v>106</v>
      </c>
      <c r="D1946" s="3">
        <v>45282.01666666667</v>
      </c>
      <c r="E1946" t="s">
        <v>97</v>
      </c>
      <c r="F1946" t="s">
        <v>43</v>
      </c>
      <c r="G1946">
        <v>7609</v>
      </c>
      <c r="H1946" t="str">
        <f>VLOOKUP(B1946,'Customers (2)'!$A$1:$F$2501,2,0)</f>
        <v>Singapore</v>
      </c>
      <c r="I1946" t="str">
        <f>VLOOKUP(B1946,'Customers (2)'!$A$1:$F$2501,3,0)</f>
        <v>M</v>
      </c>
      <c r="J1946">
        <f>VLOOKUP(B1946,'Customers (2)'!$A$1:$F$2501,4,0)</f>
        <v>89</v>
      </c>
      <c r="K1946" t="str">
        <f>VLOOKUP(B1946,'Customers (2)'!$A$1:$F$2501,5,0)</f>
        <v>D</v>
      </c>
      <c r="L1946" t="str">
        <f>VLOOKUP(B1946,'Customers (2)'!$A$1:$F$2501,6,0)</f>
        <v>Senior</v>
      </c>
      <c r="M1946" t="str">
        <f t="shared" si="123"/>
        <v>December</v>
      </c>
      <c r="N1946" t="str">
        <f t="shared" si="124"/>
        <v>Friday</v>
      </c>
      <c r="O1946" t="str">
        <f t="shared" si="125"/>
        <v>00:24:00</v>
      </c>
      <c r="P1946">
        <f t="shared" si="126"/>
        <v>0</v>
      </c>
      <c r="Q1946" t="str">
        <f>VLOOKUP(B1946,'Analysis 1.3'!$AA$1:$AF$1454,5,FALSE)</f>
        <v>Repeat</v>
      </c>
      <c r="R1946" t="str">
        <f>VLOOKUP(B1946,'Analysis 1.3'!$AA$1:$AF$1454,6,FALSE)</f>
        <v>Recent</v>
      </c>
      <c r="S1946">
        <f>VLOOKUP(B1946,'Analysis 1.3'!$AA$1:$AF$1454,4,FALSE)</f>
        <v>9.9652777777737356</v>
      </c>
    </row>
    <row r="1947" spans="1:19" x14ac:dyDescent="0.3">
      <c r="A1947">
        <v>261671</v>
      </c>
      <c r="B1947">
        <v>1566</v>
      </c>
      <c r="C1947" s="1" t="s">
        <v>99</v>
      </c>
      <c r="D1947" s="2">
        <v>45159.980555555558</v>
      </c>
      <c r="E1947" t="s">
        <v>97</v>
      </c>
      <c r="F1947" t="s">
        <v>41</v>
      </c>
      <c r="G1947">
        <v>7957</v>
      </c>
      <c r="H1947" t="str">
        <f>VLOOKUP(B1947,'Customers (2)'!$A$1:$F$2501,2,0)</f>
        <v>USA</v>
      </c>
      <c r="I1947" t="str">
        <f>VLOOKUP(B1947,'Customers (2)'!$A$1:$F$2501,3,0)</f>
        <v>M</v>
      </c>
      <c r="J1947">
        <f>VLOOKUP(B1947,'Customers (2)'!$A$1:$F$2501,4,0)</f>
        <v>64</v>
      </c>
      <c r="K1947" t="str">
        <f>VLOOKUP(B1947,'Customers (2)'!$A$1:$F$2501,5,0)</f>
        <v>D</v>
      </c>
      <c r="L1947" t="str">
        <f>VLOOKUP(B1947,'Customers (2)'!$A$1:$F$2501,6,0)</f>
        <v>Senior</v>
      </c>
      <c r="M1947" t="str">
        <f t="shared" si="123"/>
        <v>August</v>
      </c>
      <c r="N1947" t="str">
        <f t="shared" si="124"/>
        <v>Monday</v>
      </c>
      <c r="O1947" t="str">
        <f t="shared" si="125"/>
        <v>23:32:00</v>
      </c>
      <c r="P1947">
        <f t="shared" si="126"/>
        <v>23</v>
      </c>
      <c r="Q1947" t="str">
        <f>VLOOKUP(B1947,'Analysis 1.3'!$AA$1:$AF$1454,5,FALSE)</f>
        <v>Repeat</v>
      </c>
      <c r="R1947" t="str">
        <f>VLOOKUP(B1947,'Analysis 1.3'!$AA$1:$AF$1454,6,FALSE)</f>
        <v>Recent</v>
      </c>
      <c r="S1947">
        <f>VLOOKUP(B1947,'Analysis 1.3'!$AA$1:$AF$1454,4,FALSE)</f>
        <v>21.942361111112405</v>
      </c>
    </row>
    <row r="1948" spans="1:19" x14ac:dyDescent="0.3">
      <c r="A1948">
        <v>546839</v>
      </c>
      <c r="B1948">
        <v>1566</v>
      </c>
      <c r="C1948" s="1" t="s">
        <v>99</v>
      </c>
      <c r="D1948" s="2">
        <v>45270.039583333331</v>
      </c>
      <c r="E1948" t="s">
        <v>191</v>
      </c>
      <c r="F1948" t="s">
        <v>52</v>
      </c>
      <c r="G1948">
        <v>8639</v>
      </c>
      <c r="H1948" t="str">
        <f>VLOOKUP(B1948,'Customers (2)'!$A$1:$F$2501,2,0)</f>
        <v>USA</v>
      </c>
      <c r="I1948" t="str">
        <f>VLOOKUP(B1948,'Customers (2)'!$A$1:$F$2501,3,0)</f>
        <v>M</v>
      </c>
      <c r="J1948">
        <f>VLOOKUP(B1948,'Customers (2)'!$A$1:$F$2501,4,0)</f>
        <v>64</v>
      </c>
      <c r="K1948" t="str">
        <f>VLOOKUP(B1948,'Customers (2)'!$A$1:$F$2501,5,0)</f>
        <v>D</v>
      </c>
      <c r="L1948" t="str">
        <f>VLOOKUP(B1948,'Customers (2)'!$A$1:$F$2501,6,0)</f>
        <v>Senior</v>
      </c>
      <c r="M1948" t="str">
        <f t="shared" si="123"/>
        <v>December</v>
      </c>
      <c r="N1948" t="str">
        <f t="shared" si="124"/>
        <v>Sunday</v>
      </c>
      <c r="O1948" t="str">
        <f t="shared" si="125"/>
        <v>00:57:00</v>
      </c>
      <c r="P1948">
        <f t="shared" si="126"/>
        <v>0</v>
      </c>
      <c r="Q1948" t="str">
        <f>VLOOKUP(B1948,'Analysis 1.3'!$AA$1:$AF$1454,5,FALSE)</f>
        <v>Repeat</v>
      </c>
      <c r="R1948" t="str">
        <f>VLOOKUP(B1948,'Analysis 1.3'!$AA$1:$AF$1454,6,FALSE)</f>
        <v>Recent</v>
      </c>
      <c r="S1948">
        <f>VLOOKUP(B1948,'Analysis 1.3'!$AA$1:$AF$1454,4,FALSE)</f>
        <v>21.942361111112405</v>
      </c>
    </row>
    <row r="1949" spans="1:19" x14ac:dyDescent="0.3">
      <c r="A1949">
        <v>691913</v>
      </c>
      <c r="B1949">
        <v>1566</v>
      </c>
      <c r="C1949" s="1" t="s">
        <v>99</v>
      </c>
      <c r="D1949" s="3">
        <v>44969.047222222223</v>
      </c>
      <c r="E1949" t="s">
        <v>191</v>
      </c>
      <c r="F1949" t="s">
        <v>22</v>
      </c>
      <c r="G1949">
        <v>6689</v>
      </c>
      <c r="H1949" t="str">
        <f>VLOOKUP(B1949,'Customers (2)'!$A$1:$F$2501,2,0)</f>
        <v>USA</v>
      </c>
      <c r="I1949" t="str">
        <f>VLOOKUP(B1949,'Customers (2)'!$A$1:$F$2501,3,0)</f>
        <v>M</v>
      </c>
      <c r="J1949">
        <f>VLOOKUP(B1949,'Customers (2)'!$A$1:$F$2501,4,0)</f>
        <v>64</v>
      </c>
      <c r="K1949" t="str">
        <f>VLOOKUP(B1949,'Customers (2)'!$A$1:$F$2501,5,0)</f>
        <v>D</v>
      </c>
      <c r="L1949" t="str">
        <f>VLOOKUP(B1949,'Customers (2)'!$A$1:$F$2501,6,0)</f>
        <v>Senior</v>
      </c>
      <c r="M1949" t="str">
        <f t="shared" si="123"/>
        <v>February</v>
      </c>
      <c r="N1949" t="str">
        <f t="shared" si="124"/>
        <v>Sunday</v>
      </c>
      <c r="O1949" t="str">
        <f t="shared" si="125"/>
        <v>01:08:00</v>
      </c>
      <c r="P1949">
        <f t="shared" si="126"/>
        <v>1</v>
      </c>
      <c r="Q1949" t="str">
        <f>VLOOKUP(B1949,'Analysis 1.3'!$AA$1:$AF$1454,5,FALSE)</f>
        <v>Repeat</v>
      </c>
      <c r="R1949" t="str">
        <f>VLOOKUP(B1949,'Analysis 1.3'!$AA$1:$AF$1454,6,FALSE)</f>
        <v>Recent</v>
      </c>
      <c r="S1949">
        <f>VLOOKUP(B1949,'Analysis 1.3'!$AA$1:$AF$1454,4,FALSE)</f>
        <v>21.942361111112405</v>
      </c>
    </row>
    <row r="1950" spans="1:19" x14ac:dyDescent="0.3">
      <c r="A1950">
        <v>373612</v>
      </c>
      <c r="B1950">
        <v>1567</v>
      </c>
      <c r="C1950" s="1" t="s">
        <v>99</v>
      </c>
      <c r="D1950" s="2">
        <v>45066.981944444444</v>
      </c>
      <c r="E1950" t="s">
        <v>97</v>
      </c>
      <c r="F1950" t="s">
        <v>14</v>
      </c>
      <c r="G1950">
        <v>9653</v>
      </c>
      <c r="H1950" t="str">
        <f>VLOOKUP(B1950,'Customers (2)'!$A$1:$F$2501,2,0)</f>
        <v>USA</v>
      </c>
      <c r="I1950" t="str">
        <f>VLOOKUP(B1950,'Customers (2)'!$A$1:$F$2501,3,0)</f>
        <v>M</v>
      </c>
      <c r="J1950">
        <f>VLOOKUP(B1950,'Customers (2)'!$A$1:$F$2501,4,0)</f>
        <v>25</v>
      </c>
      <c r="K1950" t="str">
        <f>VLOOKUP(B1950,'Customers (2)'!$A$1:$F$2501,5,0)</f>
        <v>D</v>
      </c>
      <c r="L1950" t="str">
        <f>VLOOKUP(B1950,'Customers (2)'!$A$1:$F$2501,6,0)</f>
        <v>Young</v>
      </c>
      <c r="M1950" t="str">
        <f t="shared" si="123"/>
        <v>May</v>
      </c>
      <c r="N1950" t="str">
        <f t="shared" si="124"/>
        <v>Saturday</v>
      </c>
      <c r="O1950" t="str">
        <f t="shared" si="125"/>
        <v>23:34:00</v>
      </c>
      <c r="P1950">
        <f t="shared" si="126"/>
        <v>23</v>
      </c>
      <c r="Q1950" t="str">
        <f>VLOOKUP(B1950,'Analysis 1.3'!$AA$1:$AF$1454,5,FALSE)</f>
        <v>One time</v>
      </c>
      <c r="R1950" t="str">
        <f>VLOOKUP(B1950,'Analysis 1.3'!$AA$1:$AF$1454,6,FALSE)</f>
        <v>Lost</v>
      </c>
      <c r="S1950">
        <f>VLOOKUP(B1950,'Analysis 1.3'!$AA$1:$AF$1454,4,FALSE)</f>
        <v>225</v>
      </c>
    </row>
    <row r="1951" spans="1:19" x14ac:dyDescent="0.3">
      <c r="A1951">
        <v>385164</v>
      </c>
      <c r="B1951">
        <v>1569</v>
      </c>
      <c r="C1951" s="1" t="s">
        <v>105</v>
      </c>
      <c r="D1951" s="2">
        <v>45070.022916666669</v>
      </c>
      <c r="E1951" t="s">
        <v>96</v>
      </c>
      <c r="F1951" t="s">
        <v>27</v>
      </c>
      <c r="G1951">
        <v>6376</v>
      </c>
      <c r="H1951" t="str">
        <f>VLOOKUP(B1951,'Customers (2)'!$A$1:$F$2501,2,0)</f>
        <v>Spain</v>
      </c>
      <c r="I1951" t="str">
        <f>VLOOKUP(B1951,'Customers (2)'!$A$1:$F$2501,3,0)</f>
        <v>F</v>
      </c>
      <c r="J1951">
        <f>VLOOKUP(B1951,'Customers (2)'!$A$1:$F$2501,4,0)</f>
        <v>20</v>
      </c>
      <c r="K1951" t="str">
        <f>VLOOKUP(B1951,'Customers (2)'!$A$1:$F$2501,5,0)</f>
        <v>D</v>
      </c>
      <c r="L1951" t="str">
        <f>VLOOKUP(B1951,'Customers (2)'!$A$1:$F$2501,6,0)</f>
        <v>Young</v>
      </c>
      <c r="M1951" t="str">
        <f t="shared" si="123"/>
        <v>May</v>
      </c>
      <c r="N1951" t="str">
        <f t="shared" si="124"/>
        <v>Wednesday</v>
      </c>
      <c r="O1951" t="str">
        <f t="shared" si="125"/>
        <v>00:33:00</v>
      </c>
      <c r="P1951">
        <f t="shared" si="126"/>
        <v>0</v>
      </c>
      <c r="Q1951" t="str">
        <f>VLOOKUP(B1951,'Analysis 1.3'!$AA$1:$AF$1454,5,FALSE)</f>
        <v>Repeat</v>
      </c>
      <c r="R1951" t="str">
        <f>VLOOKUP(B1951,'Analysis 1.3'!$AA$1:$AF$1454,6,FALSE)</f>
        <v>Recent</v>
      </c>
      <c r="S1951">
        <f>VLOOKUP(B1951,'Analysis 1.3'!$AA$1:$AF$1454,4,FALSE)</f>
        <v>53.945833333331393</v>
      </c>
    </row>
    <row r="1952" spans="1:19" x14ac:dyDescent="0.3">
      <c r="A1952">
        <v>780895</v>
      </c>
      <c r="B1952">
        <v>1569</v>
      </c>
      <c r="C1952" s="1" t="s">
        <v>105</v>
      </c>
      <c r="D1952" s="3">
        <v>45046.994444444441</v>
      </c>
      <c r="E1952" t="s">
        <v>98</v>
      </c>
      <c r="F1952" t="s">
        <v>48</v>
      </c>
      <c r="G1952">
        <v>5917</v>
      </c>
      <c r="H1952" t="str">
        <f>VLOOKUP(B1952,'Customers (2)'!$A$1:$F$2501,2,0)</f>
        <v>Spain</v>
      </c>
      <c r="I1952" t="str">
        <f>VLOOKUP(B1952,'Customers (2)'!$A$1:$F$2501,3,0)</f>
        <v>F</v>
      </c>
      <c r="J1952">
        <f>VLOOKUP(B1952,'Customers (2)'!$A$1:$F$2501,4,0)</f>
        <v>20</v>
      </c>
      <c r="K1952" t="str">
        <f>VLOOKUP(B1952,'Customers (2)'!$A$1:$F$2501,5,0)</f>
        <v>D</v>
      </c>
      <c r="L1952" t="str">
        <f>VLOOKUP(B1952,'Customers (2)'!$A$1:$F$2501,6,0)</f>
        <v>Young</v>
      </c>
      <c r="M1952" t="str">
        <f t="shared" si="123"/>
        <v>April</v>
      </c>
      <c r="N1952" t="str">
        <f t="shared" si="124"/>
        <v>Sunday</v>
      </c>
      <c r="O1952" t="str">
        <f t="shared" si="125"/>
        <v>23:52:00</v>
      </c>
      <c r="P1952">
        <f t="shared" si="126"/>
        <v>23</v>
      </c>
      <c r="Q1952" t="str">
        <f>VLOOKUP(B1952,'Analysis 1.3'!$AA$1:$AF$1454,5,FALSE)</f>
        <v>Repeat</v>
      </c>
      <c r="R1952" t="str">
        <f>VLOOKUP(B1952,'Analysis 1.3'!$AA$1:$AF$1454,6,FALSE)</f>
        <v>Recent</v>
      </c>
      <c r="S1952">
        <f>VLOOKUP(B1952,'Analysis 1.3'!$AA$1:$AF$1454,4,FALSE)</f>
        <v>53.945833333331393</v>
      </c>
    </row>
    <row r="1953" spans="1:19" x14ac:dyDescent="0.3">
      <c r="A1953">
        <v>1182031</v>
      </c>
      <c r="B1953">
        <v>1569</v>
      </c>
      <c r="C1953" s="1" t="s">
        <v>105</v>
      </c>
      <c r="D1953" s="3">
        <v>45238.036111111112</v>
      </c>
      <c r="E1953" t="s">
        <v>191</v>
      </c>
      <c r="F1953" t="s">
        <v>88</v>
      </c>
      <c r="G1953">
        <v>3428</v>
      </c>
      <c r="H1953" t="str">
        <f>VLOOKUP(B1953,'Customers (2)'!$A$1:$F$2501,2,0)</f>
        <v>Spain</v>
      </c>
      <c r="I1953" t="str">
        <f>VLOOKUP(B1953,'Customers (2)'!$A$1:$F$2501,3,0)</f>
        <v>F</v>
      </c>
      <c r="J1953">
        <f>VLOOKUP(B1953,'Customers (2)'!$A$1:$F$2501,4,0)</f>
        <v>20</v>
      </c>
      <c r="K1953" t="str">
        <f>VLOOKUP(B1953,'Customers (2)'!$A$1:$F$2501,5,0)</f>
        <v>D</v>
      </c>
      <c r="L1953" t="str">
        <f>VLOOKUP(B1953,'Customers (2)'!$A$1:$F$2501,6,0)</f>
        <v>Young</v>
      </c>
      <c r="M1953" t="str">
        <f t="shared" si="123"/>
        <v>November</v>
      </c>
      <c r="N1953" t="str">
        <f t="shared" si="124"/>
        <v>Wednesday</v>
      </c>
      <c r="O1953" t="str">
        <f t="shared" si="125"/>
        <v>00:52:00</v>
      </c>
      <c r="P1953">
        <f t="shared" si="126"/>
        <v>0</v>
      </c>
      <c r="Q1953" t="str">
        <f>VLOOKUP(B1953,'Analysis 1.3'!$AA$1:$AF$1454,5,FALSE)</f>
        <v>Repeat</v>
      </c>
      <c r="R1953" t="str">
        <f>VLOOKUP(B1953,'Analysis 1.3'!$AA$1:$AF$1454,6,FALSE)</f>
        <v>Recent</v>
      </c>
      <c r="S1953">
        <f>VLOOKUP(B1953,'Analysis 1.3'!$AA$1:$AF$1454,4,FALSE)</f>
        <v>53.945833333331393</v>
      </c>
    </row>
    <row r="1954" spans="1:19" x14ac:dyDescent="0.3">
      <c r="A1954">
        <v>340986</v>
      </c>
      <c r="B1954">
        <v>1570</v>
      </c>
      <c r="C1954" s="1" t="s">
        <v>99</v>
      </c>
      <c r="D1954" s="2">
        <v>45191.98333333333</v>
      </c>
      <c r="E1954" t="s">
        <v>191</v>
      </c>
      <c r="F1954" t="s">
        <v>23</v>
      </c>
      <c r="G1954">
        <v>3502</v>
      </c>
      <c r="H1954" t="str">
        <f>VLOOKUP(B1954,'Customers (2)'!$A$1:$F$2501,2,0)</f>
        <v>USA</v>
      </c>
      <c r="I1954" t="str">
        <f>VLOOKUP(B1954,'Customers (2)'!$A$1:$F$2501,3,0)</f>
        <v>M</v>
      </c>
      <c r="J1954">
        <f>VLOOKUP(B1954,'Customers (2)'!$A$1:$F$2501,4,0)</f>
        <v>46</v>
      </c>
      <c r="K1954" t="str">
        <f>VLOOKUP(B1954,'Customers (2)'!$A$1:$F$2501,5,0)</f>
        <v>D</v>
      </c>
      <c r="L1954" t="str">
        <f>VLOOKUP(B1954,'Customers (2)'!$A$1:$F$2501,6,0)</f>
        <v>Middle</v>
      </c>
      <c r="M1954" t="str">
        <f t="shared" si="123"/>
        <v>September</v>
      </c>
      <c r="N1954" t="str">
        <f t="shared" si="124"/>
        <v>Friday</v>
      </c>
      <c r="O1954" t="str">
        <f t="shared" si="125"/>
        <v>23:36:00</v>
      </c>
      <c r="P1954">
        <f t="shared" si="126"/>
        <v>23</v>
      </c>
      <c r="Q1954" t="str">
        <f>VLOOKUP(B1954,'Analysis 1.3'!$AA$1:$AF$1454,5,FALSE)</f>
        <v>One time</v>
      </c>
      <c r="R1954" t="str">
        <f>VLOOKUP(B1954,'Analysis 1.3'!$AA$1:$AF$1454,6,FALSE)</f>
        <v>Passive</v>
      </c>
      <c r="S1954">
        <f>VLOOKUP(B1954,'Analysis 1.3'!$AA$1:$AF$1454,4,FALSE)</f>
        <v>99.99861111111386</v>
      </c>
    </row>
    <row r="1955" spans="1:19" x14ac:dyDescent="0.3">
      <c r="A1955">
        <v>1064483</v>
      </c>
      <c r="B1955">
        <v>1571</v>
      </c>
      <c r="C1955" s="1" t="s">
        <v>99</v>
      </c>
      <c r="D1955" s="3">
        <v>45097.076388888891</v>
      </c>
      <c r="E1955" t="s">
        <v>96</v>
      </c>
      <c r="F1955" t="s">
        <v>18</v>
      </c>
      <c r="G1955">
        <v>6345</v>
      </c>
      <c r="H1955" t="str">
        <f>VLOOKUP(B1955,'Customers (2)'!$A$1:$F$2501,2,0)</f>
        <v>USA</v>
      </c>
      <c r="I1955" t="str">
        <f>VLOOKUP(B1955,'Customers (2)'!$A$1:$F$2501,3,0)</f>
        <v>F</v>
      </c>
      <c r="J1955">
        <f>VLOOKUP(B1955,'Customers (2)'!$A$1:$F$2501,4,0)</f>
        <v>71</v>
      </c>
      <c r="K1955" t="str">
        <f>VLOOKUP(B1955,'Customers (2)'!$A$1:$F$2501,5,0)</f>
        <v>D</v>
      </c>
      <c r="L1955" t="str">
        <f>VLOOKUP(B1955,'Customers (2)'!$A$1:$F$2501,6,0)</f>
        <v>Senior</v>
      </c>
      <c r="M1955" t="str">
        <f t="shared" si="123"/>
        <v>June</v>
      </c>
      <c r="N1955" t="str">
        <f t="shared" si="124"/>
        <v>Tuesday</v>
      </c>
      <c r="O1955" t="str">
        <f t="shared" si="125"/>
        <v>01:50:00</v>
      </c>
      <c r="P1955">
        <f t="shared" si="126"/>
        <v>1</v>
      </c>
      <c r="Q1955" t="str">
        <f>VLOOKUP(B1955,'Analysis 1.3'!$AA$1:$AF$1454,5,FALSE)</f>
        <v>One time</v>
      </c>
      <c r="R1955" t="str">
        <f>VLOOKUP(B1955,'Analysis 1.3'!$AA$1:$AF$1454,6,FALSE)</f>
        <v>Lost</v>
      </c>
      <c r="S1955">
        <f>VLOOKUP(B1955,'Analysis 1.3'!$AA$1:$AF$1454,4,FALSE)</f>
        <v>194.90555555555329</v>
      </c>
    </row>
    <row r="1956" spans="1:19" x14ac:dyDescent="0.3">
      <c r="A1956">
        <v>238793</v>
      </c>
      <c r="B1956">
        <v>1574</v>
      </c>
      <c r="C1956" s="1" t="s">
        <v>104</v>
      </c>
      <c r="D1956" s="2">
        <v>45026.086805555555</v>
      </c>
      <c r="E1956" t="s">
        <v>191</v>
      </c>
      <c r="F1956" t="s">
        <v>66</v>
      </c>
      <c r="G1956">
        <v>3650</v>
      </c>
      <c r="H1956" t="str">
        <f>VLOOKUP(B1956,'Customers (2)'!$A$1:$F$2501,2,0)</f>
        <v>Austria</v>
      </c>
      <c r="I1956" t="str">
        <f>VLOOKUP(B1956,'Customers (2)'!$A$1:$F$2501,3,0)</f>
        <v>F</v>
      </c>
      <c r="J1956">
        <f>VLOOKUP(B1956,'Customers (2)'!$A$1:$F$2501,4,0)</f>
        <v>36</v>
      </c>
      <c r="K1956" t="str">
        <f>VLOOKUP(B1956,'Customers (2)'!$A$1:$F$2501,5,0)</f>
        <v>D</v>
      </c>
      <c r="L1956" t="str">
        <f>VLOOKUP(B1956,'Customers (2)'!$A$1:$F$2501,6,0)</f>
        <v>Middle</v>
      </c>
      <c r="M1956" t="str">
        <f t="shared" si="123"/>
        <v>April</v>
      </c>
      <c r="N1956" t="str">
        <f t="shared" si="124"/>
        <v>Monday</v>
      </c>
      <c r="O1956" t="str">
        <f t="shared" si="125"/>
        <v>02:05:00</v>
      </c>
      <c r="P1956">
        <f t="shared" si="126"/>
        <v>2</v>
      </c>
      <c r="Q1956" t="str">
        <f>VLOOKUP(B1956,'Analysis 1.3'!$AA$1:$AF$1454,5,FALSE)</f>
        <v>Repeat</v>
      </c>
      <c r="R1956" t="str">
        <f>VLOOKUP(B1956,'Analysis 1.3'!$AA$1:$AF$1454,6,FALSE)</f>
        <v>Passive</v>
      </c>
      <c r="S1956">
        <f>VLOOKUP(B1956,'Analysis 1.3'!$AA$1:$AF$1454,4,FALSE)</f>
        <v>163.97638888888469</v>
      </c>
    </row>
    <row r="1957" spans="1:19" x14ac:dyDescent="0.3">
      <c r="A1957">
        <v>1125247</v>
      </c>
      <c r="B1957">
        <v>1574</v>
      </c>
      <c r="C1957" s="1" t="s">
        <v>104</v>
      </c>
      <c r="D1957" s="3">
        <v>45128.005555555559</v>
      </c>
      <c r="E1957" t="s">
        <v>96</v>
      </c>
      <c r="F1957" t="s">
        <v>43</v>
      </c>
      <c r="G1957">
        <v>905</v>
      </c>
      <c r="H1957" t="str">
        <f>VLOOKUP(B1957,'Customers (2)'!$A$1:$F$2501,2,0)</f>
        <v>Austria</v>
      </c>
      <c r="I1957" t="str">
        <f>VLOOKUP(B1957,'Customers (2)'!$A$1:$F$2501,3,0)</f>
        <v>F</v>
      </c>
      <c r="J1957">
        <f>VLOOKUP(B1957,'Customers (2)'!$A$1:$F$2501,4,0)</f>
        <v>36</v>
      </c>
      <c r="K1957" t="str">
        <f>VLOOKUP(B1957,'Customers (2)'!$A$1:$F$2501,5,0)</f>
        <v>D</v>
      </c>
      <c r="L1957" t="str">
        <f>VLOOKUP(B1957,'Customers (2)'!$A$1:$F$2501,6,0)</f>
        <v>Middle</v>
      </c>
      <c r="M1957" t="str">
        <f t="shared" si="123"/>
        <v>July</v>
      </c>
      <c r="N1957" t="str">
        <f t="shared" si="124"/>
        <v>Friday</v>
      </c>
      <c r="O1957" t="str">
        <f t="shared" si="125"/>
        <v>00:08:00</v>
      </c>
      <c r="P1957">
        <f t="shared" si="126"/>
        <v>0</v>
      </c>
      <c r="Q1957" t="str">
        <f>VLOOKUP(B1957,'Analysis 1.3'!$AA$1:$AF$1454,5,FALSE)</f>
        <v>Repeat</v>
      </c>
      <c r="R1957" t="str">
        <f>VLOOKUP(B1957,'Analysis 1.3'!$AA$1:$AF$1454,6,FALSE)</f>
        <v>Passive</v>
      </c>
      <c r="S1957">
        <f>VLOOKUP(B1957,'Analysis 1.3'!$AA$1:$AF$1454,4,FALSE)</f>
        <v>163.97638888888469</v>
      </c>
    </row>
    <row r="1958" spans="1:19" x14ac:dyDescent="0.3">
      <c r="A1958">
        <v>1605700</v>
      </c>
      <c r="B1958">
        <v>1574</v>
      </c>
      <c r="C1958" s="1" t="s">
        <v>104</v>
      </c>
      <c r="D1958" s="3">
        <v>44966.041666666664</v>
      </c>
      <c r="E1958" t="s">
        <v>96</v>
      </c>
      <c r="F1958" t="s">
        <v>5</v>
      </c>
      <c r="G1958">
        <v>2305</v>
      </c>
      <c r="H1958" t="str">
        <f>VLOOKUP(B1958,'Customers (2)'!$A$1:$F$2501,2,0)</f>
        <v>Austria</v>
      </c>
      <c r="I1958" t="str">
        <f>VLOOKUP(B1958,'Customers (2)'!$A$1:$F$2501,3,0)</f>
        <v>F</v>
      </c>
      <c r="J1958">
        <f>VLOOKUP(B1958,'Customers (2)'!$A$1:$F$2501,4,0)</f>
        <v>36</v>
      </c>
      <c r="K1958" t="str">
        <f>VLOOKUP(B1958,'Customers (2)'!$A$1:$F$2501,5,0)</f>
        <v>D</v>
      </c>
      <c r="L1958" t="str">
        <f>VLOOKUP(B1958,'Customers (2)'!$A$1:$F$2501,6,0)</f>
        <v>Middle</v>
      </c>
      <c r="M1958" t="str">
        <f t="shared" si="123"/>
        <v>February</v>
      </c>
      <c r="N1958" t="str">
        <f t="shared" si="124"/>
        <v>Thursday</v>
      </c>
      <c r="O1958" t="str">
        <f t="shared" si="125"/>
        <v>01:00:00</v>
      </c>
      <c r="P1958">
        <f t="shared" si="126"/>
        <v>1</v>
      </c>
      <c r="Q1958" t="str">
        <f>VLOOKUP(B1958,'Analysis 1.3'!$AA$1:$AF$1454,5,FALSE)</f>
        <v>Repeat</v>
      </c>
      <c r="R1958" t="str">
        <f>VLOOKUP(B1958,'Analysis 1.3'!$AA$1:$AF$1454,6,FALSE)</f>
        <v>Passive</v>
      </c>
      <c r="S1958">
        <f>VLOOKUP(B1958,'Analysis 1.3'!$AA$1:$AF$1454,4,FALSE)</f>
        <v>163.97638888888469</v>
      </c>
    </row>
    <row r="1959" spans="1:19" x14ac:dyDescent="0.3">
      <c r="A1959">
        <v>178044</v>
      </c>
      <c r="B1959">
        <v>1576</v>
      </c>
      <c r="C1959" s="1" t="s">
        <v>99</v>
      </c>
      <c r="D1959" s="2">
        <v>44961.056944444441</v>
      </c>
      <c r="E1959" t="s">
        <v>191</v>
      </c>
      <c r="F1959" t="s">
        <v>23</v>
      </c>
      <c r="G1959">
        <v>8097</v>
      </c>
      <c r="H1959" t="str">
        <f>VLOOKUP(B1959,'Customers (2)'!$A$1:$F$2501,2,0)</f>
        <v>USA</v>
      </c>
      <c r="I1959" t="str">
        <f>VLOOKUP(B1959,'Customers (2)'!$A$1:$F$2501,3,0)</f>
        <v>M</v>
      </c>
      <c r="J1959">
        <f>VLOOKUP(B1959,'Customers (2)'!$A$1:$F$2501,4,0)</f>
        <v>70</v>
      </c>
      <c r="K1959" t="str">
        <f>VLOOKUP(B1959,'Customers (2)'!$A$1:$F$2501,5,0)</f>
        <v>D</v>
      </c>
      <c r="L1959" t="str">
        <f>VLOOKUP(B1959,'Customers (2)'!$A$1:$F$2501,6,0)</f>
        <v>Senior</v>
      </c>
      <c r="M1959" t="str">
        <f t="shared" si="123"/>
        <v>February</v>
      </c>
      <c r="N1959" t="str">
        <f t="shared" si="124"/>
        <v>Saturday</v>
      </c>
      <c r="O1959" t="str">
        <f t="shared" si="125"/>
        <v>01:22:00</v>
      </c>
      <c r="P1959">
        <f t="shared" si="126"/>
        <v>1</v>
      </c>
      <c r="Q1959" t="str">
        <f>VLOOKUP(B1959,'Analysis 1.3'!$AA$1:$AF$1454,5,FALSE)</f>
        <v>Repeat</v>
      </c>
      <c r="R1959" t="str">
        <f>VLOOKUP(B1959,'Analysis 1.3'!$AA$1:$AF$1454,6,FALSE)</f>
        <v>Lost</v>
      </c>
      <c r="S1959">
        <f>VLOOKUP(B1959,'Analysis 1.3'!$AA$1:$AF$1454,4,FALSE)</f>
        <v>184.90555555555329</v>
      </c>
    </row>
    <row r="1960" spans="1:19" x14ac:dyDescent="0.3">
      <c r="A1960">
        <v>596143</v>
      </c>
      <c r="B1960">
        <v>1576</v>
      </c>
      <c r="C1960" s="1" t="s">
        <v>99</v>
      </c>
      <c r="D1960" s="2">
        <v>45107.076388888891</v>
      </c>
      <c r="E1960" t="s">
        <v>97</v>
      </c>
      <c r="F1960" t="s">
        <v>27</v>
      </c>
      <c r="G1960">
        <v>1558</v>
      </c>
      <c r="H1960" t="str">
        <f>VLOOKUP(B1960,'Customers (2)'!$A$1:$F$2501,2,0)</f>
        <v>USA</v>
      </c>
      <c r="I1960" t="str">
        <f>VLOOKUP(B1960,'Customers (2)'!$A$1:$F$2501,3,0)</f>
        <v>M</v>
      </c>
      <c r="J1960">
        <f>VLOOKUP(B1960,'Customers (2)'!$A$1:$F$2501,4,0)</f>
        <v>70</v>
      </c>
      <c r="K1960" t="str">
        <f>VLOOKUP(B1960,'Customers (2)'!$A$1:$F$2501,5,0)</f>
        <v>D</v>
      </c>
      <c r="L1960" t="str">
        <f>VLOOKUP(B1960,'Customers (2)'!$A$1:$F$2501,6,0)</f>
        <v>Senior</v>
      </c>
      <c r="M1960" t="str">
        <f t="shared" si="123"/>
        <v>June</v>
      </c>
      <c r="N1960" t="str">
        <f t="shared" si="124"/>
        <v>Friday</v>
      </c>
      <c r="O1960" t="str">
        <f t="shared" si="125"/>
        <v>01:50:00</v>
      </c>
      <c r="P1960">
        <f t="shared" si="126"/>
        <v>1</v>
      </c>
      <c r="Q1960" t="str">
        <f>VLOOKUP(B1960,'Analysis 1.3'!$AA$1:$AF$1454,5,FALSE)</f>
        <v>Repeat</v>
      </c>
      <c r="R1960" t="str">
        <f>VLOOKUP(B1960,'Analysis 1.3'!$AA$1:$AF$1454,6,FALSE)</f>
        <v>Lost</v>
      </c>
      <c r="S1960">
        <f>VLOOKUP(B1960,'Analysis 1.3'!$AA$1:$AF$1454,4,FALSE)</f>
        <v>184.90555555555329</v>
      </c>
    </row>
    <row r="1961" spans="1:19" x14ac:dyDescent="0.3">
      <c r="A1961">
        <v>1093314</v>
      </c>
      <c r="B1961">
        <v>1576</v>
      </c>
      <c r="C1961" s="1" t="s">
        <v>99</v>
      </c>
      <c r="D1961" s="3">
        <v>45035.030555555553</v>
      </c>
      <c r="E1961" t="s">
        <v>98</v>
      </c>
      <c r="F1961" t="s">
        <v>69</v>
      </c>
      <c r="G1961">
        <v>1562</v>
      </c>
      <c r="H1961" t="str">
        <f>VLOOKUP(B1961,'Customers (2)'!$A$1:$F$2501,2,0)</f>
        <v>USA</v>
      </c>
      <c r="I1961" t="str">
        <f>VLOOKUP(B1961,'Customers (2)'!$A$1:$F$2501,3,0)</f>
        <v>M</v>
      </c>
      <c r="J1961">
        <f>VLOOKUP(B1961,'Customers (2)'!$A$1:$F$2501,4,0)</f>
        <v>70</v>
      </c>
      <c r="K1961" t="str">
        <f>VLOOKUP(B1961,'Customers (2)'!$A$1:$F$2501,5,0)</f>
        <v>D</v>
      </c>
      <c r="L1961" t="str">
        <f>VLOOKUP(B1961,'Customers (2)'!$A$1:$F$2501,6,0)</f>
        <v>Senior</v>
      </c>
      <c r="M1961" t="str">
        <f t="shared" si="123"/>
        <v>April</v>
      </c>
      <c r="N1961" t="str">
        <f t="shared" si="124"/>
        <v>Wednesday</v>
      </c>
      <c r="O1961" t="str">
        <f t="shared" si="125"/>
        <v>00:44:00</v>
      </c>
      <c r="P1961">
        <f t="shared" si="126"/>
        <v>0</v>
      </c>
      <c r="Q1961" t="str">
        <f>VLOOKUP(B1961,'Analysis 1.3'!$AA$1:$AF$1454,5,FALSE)</f>
        <v>Repeat</v>
      </c>
      <c r="R1961" t="str">
        <f>VLOOKUP(B1961,'Analysis 1.3'!$AA$1:$AF$1454,6,FALSE)</f>
        <v>Lost</v>
      </c>
      <c r="S1961">
        <f>VLOOKUP(B1961,'Analysis 1.3'!$AA$1:$AF$1454,4,FALSE)</f>
        <v>184.90555555555329</v>
      </c>
    </row>
    <row r="1962" spans="1:19" x14ac:dyDescent="0.3">
      <c r="A1962">
        <v>233843</v>
      </c>
      <c r="B1962">
        <v>1577</v>
      </c>
      <c r="C1962" s="1" t="s">
        <v>100</v>
      </c>
      <c r="D1962" s="2">
        <v>45039.040277777778</v>
      </c>
      <c r="E1962" t="s">
        <v>98</v>
      </c>
      <c r="F1962" t="s">
        <v>22</v>
      </c>
      <c r="G1962">
        <v>6392</v>
      </c>
      <c r="H1962" t="str">
        <f>VLOOKUP(B1962,'Customers (2)'!$A$1:$F$2501,2,0)</f>
        <v>France</v>
      </c>
      <c r="I1962" t="str">
        <f>VLOOKUP(B1962,'Customers (2)'!$A$1:$F$2501,3,0)</f>
        <v>M</v>
      </c>
      <c r="J1962">
        <f>VLOOKUP(B1962,'Customers (2)'!$A$1:$F$2501,4,0)</f>
        <v>55</v>
      </c>
      <c r="K1962" t="str">
        <f>VLOOKUP(B1962,'Customers (2)'!$A$1:$F$2501,5,0)</f>
        <v>D</v>
      </c>
      <c r="L1962" t="str">
        <f>VLOOKUP(B1962,'Customers (2)'!$A$1:$F$2501,6,0)</f>
        <v>Middle</v>
      </c>
      <c r="M1962" t="str">
        <f t="shared" si="123"/>
        <v>April</v>
      </c>
      <c r="N1962" t="str">
        <f t="shared" si="124"/>
        <v>Sunday</v>
      </c>
      <c r="O1962" t="str">
        <f t="shared" si="125"/>
        <v>00:58:00</v>
      </c>
      <c r="P1962">
        <f t="shared" si="126"/>
        <v>0</v>
      </c>
      <c r="Q1962" t="str">
        <f>VLOOKUP(B1962,'Analysis 1.3'!$AA$1:$AF$1454,5,FALSE)</f>
        <v>One time</v>
      </c>
      <c r="R1962" t="str">
        <f>VLOOKUP(B1962,'Analysis 1.3'!$AA$1:$AF$1454,6,FALSE)</f>
        <v>Lost</v>
      </c>
      <c r="S1962">
        <f>VLOOKUP(B1962,'Analysis 1.3'!$AA$1:$AF$1454,4,FALSE)</f>
        <v>252.9416666666657</v>
      </c>
    </row>
    <row r="1963" spans="1:19" x14ac:dyDescent="0.3">
      <c r="A1963">
        <v>935965</v>
      </c>
      <c r="B1963">
        <v>1578</v>
      </c>
      <c r="C1963" s="1" t="s">
        <v>107</v>
      </c>
      <c r="D1963" s="3">
        <v>45137.997916666667</v>
      </c>
      <c r="E1963" t="s">
        <v>97</v>
      </c>
      <c r="F1963" t="s">
        <v>78</v>
      </c>
      <c r="G1963">
        <v>4078</v>
      </c>
      <c r="H1963" t="str">
        <f>VLOOKUP(B1963,'Customers (2)'!$A$1:$F$2501,2,0)</f>
        <v>Italy</v>
      </c>
      <c r="I1963" t="str">
        <f>VLOOKUP(B1963,'Customers (2)'!$A$1:$F$2501,3,0)</f>
        <v>M</v>
      </c>
      <c r="J1963">
        <f>VLOOKUP(B1963,'Customers (2)'!$A$1:$F$2501,4,0)</f>
        <v>24</v>
      </c>
      <c r="K1963" t="str">
        <f>VLOOKUP(B1963,'Customers (2)'!$A$1:$F$2501,5,0)</f>
        <v>D</v>
      </c>
      <c r="L1963" t="str">
        <f>VLOOKUP(B1963,'Customers (2)'!$A$1:$F$2501,6,0)</f>
        <v>Young</v>
      </c>
      <c r="M1963" t="str">
        <f t="shared" si="123"/>
        <v>July</v>
      </c>
      <c r="N1963" t="str">
        <f t="shared" si="124"/>
        <v>Sunday</v>
      </c>
      <c r="O1963" t="str">
        <f t="shared" si="125"/>
        <v>23:57:00</v>
      </c>
      <c r="P1963">
        <f t="shared" si="126"/>
        <v>23</v>
      </c>
      <c r="Q1963" t="str">
        <f>VLOOKUP(B1963,'Analysis 1.3'!$AA$1:$AF$1454,5,FALSE)</f>
        <v>One time</v>
      </c>
      <c r="R1963" t="str">
        <f>VLOOKUP(B1963,'Analysis 1.3'!$AA$1:$AF$1454,6,FALSE)</f>
        <v>Passive</v>
      </c>
      <c r="S1963">
        <f>VLOOKUP(B1963,'Analysis 1.3'!$AA$1:$AF$1454,4,FALSE)</f>
        <v>153.98402777777665</v>
      </c>
    </row>
    <row r="1964" spans="1:19" x14ac:dyDescent="0.3">
      <c r="A1964">
        <v>666686</v>
      </c>
      <c r="B1964">
        <v>1580</v>
      </c>
      <c r="C1964" s="1" t="s">
        <v>101</v>
      </c>
      <c r="D1964" s="3">
        <v>45269.021527777775</v>
      </c>
      <c r="E1964" t="s">
        <v>191</v>
      </c>
      <c r="F1964" t="s">
        <v>40</v>
      </c>
      <c r="G1964">
        <v>3933</v>
      </c>
      <c r="H1964" t="str">
        <f>VLOOKUP(B1964,'Customers (2)'!$A$1:$F$2501,2,0)</f>
        <v>Australia</v>
      </c>
      <c r="I1964" t="str">
        <f>VLOOKUP(B1964,'Customers (2)'!$A$1:$F$2501,3,0)</f>
        <v>M</v>
      </c>
      <c r="J1964">
        <f>VLOOKUP(B1964,'Customers (2)'!$A$1:$F$2501,4,0)</f>
        <v>85</v>
      </c>
      <c r="K1964" t="str">
        <f>VLOOKUP(B1964,'Customers (2)'!$A$1:$F$2501,5,0)</f>
        <v>D</v>
      </c>
      <c r="L1964" t="str">
        <f>VLOOKUP(B1964,'Customers (2)'!$A$1:$F$2501,6,0)</f>
        <v>Senior</v>
      </c>
      <c r="M1964" t="str">
        <f t="shared" si="123"/>
        <v>December</v>
      </c>
      <c r="N1964" t="str">
        <f t="shared" si="124"/>
        <v>Saturday</v>
      </c>
      <c r="O1964" t="str">
        <f t="shared" si="125"/>
        <v>00:31:00</v>
      </c>
      <c r="P1964">
        <f t="shared" si="126"/>
        <v>0</v>
      </c>
      <c r="Q1964" t="str">
        <f>VLOOKUP(B1964,'Analysis 1.3'!$AA$1:$AF$1454,5,FALSE)</f>
        <v>One time</v>
      </c>
      <c r="R1964" t="str">
        <f>VLOOKUP(B1964,'Analysis 1.3'!$AA$1:$AF$1454,6,FALSE)</f>
        <v>Recent</v>
      </c>
      <c r="S1964">
        <f>VLOOKUP(B1964,'Analysis 1.3'!$AA$1:$AF$1454,4,FALSE)</f>
        <v>22.960416666668607</v>
      </c>
    </row>
    <row r="1965" spans="1:19" x14ac:dyDescent="0.3">
      <c r="A1965">
        <v>1632791</v>
      </c>
      <c r="B1965">
        <v>1581</v>
      </c>
      <c r="C1965" s="1" t="s">
        <v>99</v>
      </c>
      <c r="D1965" s="3">
        <v>45209.977083333331</v>
      </c>
      <c r="E1965" t="s">
        <v>96</v>
      </c>
      <c r="F1965" t="s">
        <v>30</v>
      </c>
      <c r="G1965">
        <v>3408</v>
      </c>
      <c r="H1965" t="str">
        <f>VLOOKUP(B1965,'Customers (2)'!$A$1:$F$2501,2,0)</f>
        <v>USA</v>
      </c>
      <c r="I1965" t="str">
        <f>VLOOKUP(B1965,'Customers (2)'!$A$1:$F$2501,3,0)</f>
        <v>M</v>
      </c>
      <c r="J1965">
        <f>VLOOKUP(B1965,'Customers (2)'!$A$1:$F$2501,4,0)</f>
        <v>79</v>
      </c>
      <c r="K1965" t="str">
        <f>VLOOKUP(B1965,'Customers (2)'!$A$1:$F$2501,5,0)</f>
        <v>D</v>
      </c>
      <c r="L1965" t="str">
        <f>VLOOKUP(B1965,'Customers (2)'!$A$1:$F$2501,6,0)</f>
        <v>Senior</v>
      </c>
      <c r="M1965" t="str">
        <f t="shared" si="123"/>
        <v>October</v>
      </c>
      <c r="N1965" t="str">
        <f t="shared" si="124"/>
        <v>Tuesday</v>
      </c>
      <c r="O1965" t="str">
        <f t="shared" si="125"/>
        <v>23:27:00</v>
      </c>
      <c r="P1965">
        <f t="shared" si="126"/>
        <v>23</v>
      </c>
      <c r="Q1965" t="str">
        <f>VLOOKUP(B1965,'Analysis 1.3'!$AA$1:$AF$1454,5,FALSE)</f>
        <v>One time</v>
      </c>
      <c r="R1965" t="str">
        <f>VLOOKUP(B1965,'Analysis 1.3'!$AA$1:$AF$1454,6,FALSE)</f>
        <v>Passive</v>
      </c>
      <c r="S1965">
        <f>VLOOKUP(B1965,'Analysis 1.3'!$AA$1:$AF$1454,4,FALSE)</f>
        <v>82.004861111112405</v>
      </c>
    </row>
    <row r="1966" spans="1:19" x14ac:dyDescent="0.3">
      <c r="A1966">
        <v>250181</v>
      </c>
      <c r="B1966">
        <v>1583</v>
      </c>
      <c r="C1966" s="1" t="s">
        <v>106</v>
      </c>
      <c r="D1966" s="2">
        <v>45036.008333333331</v>
      </c>
      <c r="E1966" t="s">
        <v>96</v>
      </c>
      <c r="F1966" t="s">
        <v>72</v>
      </c>
      <c r="G1966">
        <v>4036</v>
      </c>
      <c r="H1966" t="str">
        <f>VLOOKUP(B1966,'Customers (2)'!$A$1:$F$2501,2,0)</f>
        <v>Singapore</v>
      </c>
      <c r="I1966" t="str">
        <f>VLOOKUP(B1966,'Customers (2)'!$A$1:$F$2501,3,0)</f>
        <v>F</v>
      </c>
      <c r="J1966">
        <f>VLOOKUP(B1966,'Customers (2)'!$A$1:$F$2501,4,0)</f>
        <v>73</v>
      </c>
      <c r="K1966" t="str">
        <f>VLOOKUP(B1966,'Customers (2)'!$A$1:$F$2501,5,0)</f>
        <v>D</v>
      </c>
      <c r="L1966" t="str">
        <f>VLOOKUP(B1966,'Customers (2)'!$A$1:$F$2501,6,0)</f>
        <v>Senior</v>
      </c>
      <c r="M1966" t="str">
        <f t="shared" si="123"/>
        <v>April</v>
      </c>
      <c r="N1966" t="str">
        <f t="shared" si="124"/>
        <v>Thursday</v>
      </c>
      <c r="O1966" t="str">
        <f t="shared" si="125"/>
        <v>00:12:00</v>
      </c>
      <c r="P1966">
        <f t="shared" si="126"/>
        <v>0</v>
      </c>
      <c r="Q1966" t="str">
        <f>VLOOKUP(B1966,'Analysis 1.3'!$AA$1:$AF$1454,5,FALSE)</f>
        <v>Repeat</v>
      </c>
      <c r="R1966" t="str">
        <f>VLOOKUP(B1966,'Analysis 1.3'!$AA$1:$AF$1454,6,FALSE)</f>
        <v>Lost</v>
      </c>
      <c r="S1966">
        <f>VLOOKUP(B1966,'Analysis 1.3'!$AA$1:$AF$1454,4,FALSE)</f>
        <v>225.00208333333285</v>
      </c>
    </row>
    <row r="1967" spans="1:19" x14ac:dyDescent="0.3">
      <c r="A1967">
        <v>338433</v>
      </c>
      <c r="B1967">
        <v>1583</v>
      </c>
      <c r="C1967" s="1" t="s">
        <v>106</v>
      </c>
      <c r="D1967" s="2">
        <v>45066.979861111111</v>
      </c>
      <c r="E1967" t="s">
        <v>191</v>
      </c>
      <c r="F1967" t="s">
        <v>20</v>
      </c>
      <c r="G1967">
        <v>2588</v>
      </c>
      <c r="H1967" t="str">
        <f>VLOOKUP(B1967,'Customers (2)'!$A$1:$F$2501,2,0)</f>
        <v>Singapore</v>
      </c>
      <c r="I1967" t="str">
        <f>VLOOKUP(B1967,'Customers (2)'!$A$1:$F$2501,3,0)</f>
        <v>F</v>
      </c>
      <c r="J1967">
        <f>VLOOKUP(B1967,'Customers (2)'!$A$1:$F$2501,4,0)</f>
        <v>73</v>
      </c>
      <c r="K1967" t="str">
        <f>VLOOKUP(B1967,'Customers (2)'!$A$1:$F$2501,5,0)</f>
        <v>D</v>
      </c>
      <c r="L1967" t="str">
        <f>VLOOKUP(B1967,'Customers (2)'!$A$1:$F$2501,6,0)</f>
        <v>Senior</v>
      </c>
      <c r="M1967" t="str">
        <f t="shared" si="123"/>
        <v>May</v>
      </c>
      <c r="N1967" t="str">
        <f t="shared" si="124"/>
        <v>Saturday</v>
      </c>
      <c r="O1967" t="str">
        <f t="shared" si="125"/>
        <v>23:31:00</v>
      </c>
      <c r="P1967">
        <f t="shared" si="126"/>
        <v>23</v>
      </c>
      <c r="Q1967" t="str">
        <f>VLOOKUP(B1967,'Analysis 1.3'!$AA$1:$AF$1454,5,FALSE)</f>
        <v>Repeat</v>
      </c>
      <c r="R1967" t="str">
        <f>VLOOKUP(B1967,'Analysis 1.3'!$AA$1:$AF$1454,6,FALSE)</f>
        <v>Lost</v>
      </c>
      <c r="S1967">
        <f>VLOOKUP(B1967,'Analysis 1.3'!$AA$1:$AF$1454,4,FALSE)</f>
        <v>225.00208333333285</v>
      </c>
    </row>
    <row r="1968" spans="1:19" x14ac:dyDescent="0.3">
      <c r="A1968">
        <v>471886</v>
      </c>
      <c r="B1968">
        <v>1583</v>
      </c>
      <c r="C1968" s="1" t="s">
        <v>106</v>
      </c>
      <c r="D1968" s="2">
        <v>44928.986111111109</v>
      </c>
      <c r="E1968" t="s">
        <v>191</v>
      </c>
      <c r="F1968" t="s">
        <v>43</v>
      </c>
      <c r="G1968">
        <v>4072</v>
      </c>
      <c r="H1968" t="str">
        <f>VLOOKUP(B1968,'Customers (2)'!$A$1:$F$2501,2,0)</f>
        <v>Singapore</v>
      </c>
      <c r="I1968" t="str">
        <f>VLOOKUP(B1968,'Customers (2)'!$A$1:$F$2501,3,0)</f>
        <v>F</v>
      </c>
      <c r="J1968">
        <f>VLOOKUP(B1968,'Customers (2)'!$A$1:$F$2501,4,0)</f>
        <v>73</v>
      </c>
      <c r="K1968" t="str">
        <f>VLOOKUP(B1968,'Customers (2)'!$A$1:$F$2501,5,0)</f>
        <v>D</v>
      </c>
      <c r="L1968" t="str">
        <f>VLOOKUP(B1968,'Customers (2)'!$A$1:$F$2501,6,0)</f>
        <v>Senior</v>
      </c>
      <c r="M1968" t="str">
        <f t="shared" si="123"/>
        <v>January</v>
      </c>
      <c r="N1968" t="str">
        <f t="shared" si="124"/>
        <v>Monday</v>
      </c>
      <c r="O1968" t="str">
        <f t="shared" si="125"/>
        <v>23:40:00</v>
      </c>
      <c r="P1968">
        <f t="shared" si="126"/>
        <v>23</v>
      </c>
      <c r="Q1968" t="str">
        <f>VLOOKUP(B1968,'Analysis 1.3'!$AA$1:$AF$1454,5,FALSE)</f>
        <v>Repeat</v>
      </c>
      <c r="R1968" t="str">
        <f>VLOOKUP(B1968,'Analysis 1.3'!$AA$1:$AF$1454,6,FALSE)</f>
        <v>Lost</v>
      </c>
      <c r="S1968">
        <f>VLOOKUP(B1968,'Analysis 1.3'!$AA$1:$AF$1454,4,FALSE)</f>
        <v>225.00208333333285</v>
      </c>
    </row>
    <row r="1969" spans="1:19" x14ac:dyDescent="0.3">
      <c r="A1969">
        <v>1218403</v>
      </c>
      <c r="B1969">
        <v>1583</v>
      </c>
      <c r="C1969" s="1" t="s">
        <v>106</v>
      </c>
      <c r="D1969" s="3">
        <v>44995.055555555555</v>
      </c>
      <c r="F1969" t="s">
        <v>87</v>
      </c>
      <c r="G1969">
        <v>8012</v>
      </c>
      <c r="H1969" t="str">
        <f>VLOOKUP(B1969,'Customers (2)'!$A$1:$F$2501,2,0)</f>
        <v>Singapore</v>
      </c>
      <c r="I1969" t="str">
        <f>VLOOKUP(B1969,'Customers (2)'!$A$1:$F$2501,3,0)</f>
        <v>F</v>
      </c>
      <c r="J1969">
        <f>VLOOKUP(B1969,'Customers (2)'!$A$1:$F$2501,4,0)</f>
        <v>73</v>
      </c>
      <c r="K1969" t="str">
        <f>VLOOKUP(B1969,'Customers (2)'!$A$1:$F$2501,5,0)</f>
        <v>D</v>
      </c>
      <c r="L1969" t="str">
        <f>VLOOKUP(B1969,'Customers (2)'!$A$1:$F$2501,6,0)</f>
        <v>Senior</v>
      </c>
      <c r="M1969" t="str">
        <f t="shared" si="123"/>
        <v>March</v>
      </c>
      <c r="N1969" t="str">
        <f t="shared" si="124"/>
        <v>Friday</v>
      </c>
      <c r="O1969" t="str">
        <f t="shared" si="125"/>
        <v>01:20:00</v>
      </c>
      <c r="P1969">
        <f t="shared" si="126"/>
        <v>1</v>
      </c>
      <c r="Q1969" t="str">
        <f>VLOOKUP(B1969,'Analysis 1.3'!$AA$1:$AF$1454,5,FALSE)</f>
        <v>Repeat</v>
      </c>
      <c r="R1969" t="str">
        <f>VLOOKUP(B1969,'Analysis 1.3'!$AA$1:$AF$1454,6,FALSE)</f>
        <v>Lost</v>
      </c>
      <c r="S1969">
        <f>VLOOKUP(B1969,'Analysis 1.3'!$AA$1:$AF$1454,4,FALSE)</f>
        <v>225.00208333333285</v>
      </c>
    </row>
    <row r="1970" spans="1:19" x14ac:dyDescent="0.3">
      <c r="A1970">
        <v>1448727</v>
      </c>
      <c r="B1970">
        <v>1583</v>
      </c>
      <c r="C1970" s="1" t="s">
        <v>106</v>
      </c>
      <c r="D1970" s="3">
        <v>44951.078472222223</v>
      </c>
      <c r="E1970" t="s">
        <v>191</v>
      </c>
      <c r="F1970" t="s">
        <v>75</v>
      </c>
      <c r="G1970">
        <v>8355</v>
      </c>
      <c r="H1970" t="str">
        <f>VLOOKUP(B1970,'Customers (2)'!$A$1:$F$2501,2,0)</f>
        <v>Singapore</v>
      </c>
      <c r="I1970" t="str">
        <f>VLOOKUP(B1970,'Customers (2)'!$A$1:$F$2501,3,0)</f>
        <v>F</v>
      </c>
      <c r="J1970">
        <f>VLOOKUP(B1970,'Customers (2)'!$A$1:$F$2501,4,0)</f>
        <v>73</v>
      </c>
      <c r="K1970" t="str">
        <f>VLOOKUP(B1970,'Customers (2)'!$A$1:$F$2501,5,0)</f>
        <v>D</v>
      </c>
      <c r="L1970" t="str">
        <f>VLOOKUP(B1970,'Customers (2)'!$A$1:$F$2501,6,0)</f>
        <v>Senior</v>
      </c>
      <c r="M1970" t="str">
        <f t="shared" si="123"/>
        <v>January</v>
      </c>
      <c r="N1970" t="str">
        <f t="shared" si="124"/>
        <v>Wednesday</v>
      </c>
      <c r="O1970" t="str">
        <f t="shared" si="125"/>
        <v>01:53:00</v>
      </c>
      <c r="P1970">
        <f t="shared" si="126"/>
        <v>1</v>
      </c>
      <c r="Q1970" t="str">
        <f>VLOOKUP(B1970,'Analysis 1.3'!$AA$1:$AF$1454,5,FALSE)</f>
        <v>Repeat</v>
      </c>
      <c r="R1970" t="str">
        <f>VLOOKUP(B1970,'Analysis 1.3'!$AA$1:$AF$1454,6,FALSE)</f>
        <v>Lost</v>
      </c>
      <c r="S1970">
        <f>VLOOKUP(B1970,'Analysis 1.3'!$AA$1:$AF$1454,4,FALSE)</f>
        <v>225.00208333333285</v>
      </c>
    </row>
    <row r="1971" spans="1:19" x14ac:dyDescent="0.3">
      <c r="A1971">
        <v>108586</v>
      </c>
      <c r="B1971">
        <v>1584</v>
      </c>
      <c r="C1971" s="1" t="s">
        <v>99</v>
      </c>
      <c r="D1971" s="2">
        <v>45019.101388888892</v>
      </c>
      <c r="E1971" t="s">
        <v>96</v>
      </c>
      <c r="F1971" t="s">
        <v>45</v>
      </c>
      <c r="G1971">
        <v>4335</v>
      </c>
      <c r="H1971" t="str">
        <f>VLOOKUP(B1971,'Customers (2)'!$A$1:$F$2501,2,0)</f>
        <v>USA</v>
      </c>
      <c r="I1971" t="str">
        <f>VLOOKUP(B1971,'Customers (2)'!$A$1:$F$2501,3,0)</f>
        <v>F</v>
      </c>
      <c r="J1971">
        <f>VLOOKUP(B1971,'Customers (2)'!$A$1:$F$2501,4,0)</f>
        <v>30</v>
      </c>
      <c r="K1971" t="str">
        <f>VLOOKUP(B1971,'Customers (2)'!$A$1:$F$2501,5,0)</f>
        <v>D</v>
      </c>
      <c r="L1971" t="str">
        <f>VLOOKUP(B1971,'Customers (2)'!$A$1:$F$2501,6,0)</f>
        <v>Young</v>
      </c>
      <c r="M1971" t="str">
        <f t="shared" si="123"/>
        <v>April</v>
      </c>
      <c r="N1971" t="str">
        <f t="shared" si="124"/>
        <v>Monday</v>
      </c>
      <c r="O1971" t="str">
        <f t="shared" si="125"/>
        <v>02:26:00</v>
      </c>
      <c r="P1971">
        <f t="shared" si="126"/>
        <v>2</v>
      </c>
      <c r="Q1971" t="str">
        <f>VLOOKUP(B1971,'Analysis 1.3'!$AA$1:$AF$1454,5,FALSE)</f>
        <v>One time</v>
      </c>
      <c r="R1971" t="str">
        <f>VLOOKUP(B1971,'Analysis 1.3'!$AA$1:$AF$1454,6,FALSE)</f>
        <v>Lost</v>
      </c>
      <c r="S1971">
        <f>VLOOKUP(B1971,'Analysis 1.3'!$AA$1:$AF$1454,4,FALSE)</f>
        <v>272.88055555555184</v>
      </c>
    </row>
    <row r="1972" spans="1:19" x14ac:dyDescent="0.3">
      <c r="A1972">
        <v>804356</v>
      </c>
      <c r="B1972">
        <v>1586</v>
      </c>
      <c r="C1972" s="1" t="s">
        <v>100</v>
      </c>
      <c r="D1972" s="3">
        <v>45174.088194444441</v>
      </c>
      <c r="E1972" t="s">
        <v>191</v>
      </c>
      <c r="F1972" t="s">
        <v>27</v>
      </c>
      <c r="G1972">
        <v>9054</v>
      </c>
      <c r="H1972" t="str">
        <f>VLOOKUP(B1972,'Customers (2)'!$A$1:$F$2501,2,0)</f>
        <v>France</v>
      </c>
      <c r="I1972" t="str">
        <f>VLOOKUP(B1972,'Customers (2)'!$A$1:$F$2501,3,0)</f>
        <v>F</v>
      </c>
      <c r="J1972">
        <f>VLOOKUP(B1972,'Customers (2)'!$A$1:$F$2501,4,0)</f>
        <v>42</v>
      </c>
      <c r="K1972" t="str">
        <f>VLOOKUP(B1972,'Customers (2)'!$A$1:$F$2501,5,0)</f>
        <v>D</v>
      </c>
      <c r="L1972" t="str">
        <f>VLOOKUP(B1972,'Customers (2)'!$A$1:$F$2501,6,0)</f>
        <v>Middle</v>
      </c>
      <c r="M1972" t="str">
        <f t="shared" si="123"/>
        <v>September</v>
      </c>
      <c r="N1972" t="str">
        <f t="shared" si="124"/>
        <v>Tuesday</v>
      </c>
      <c r="O1972" t="str">
        <f t="shared" si="125"/>
        <v>02:07:00</v>
      </c>
      <c r="P1972">
        <f t="shared" si="126"/>
        <v>2</v>
      </c>
      <c r="Q1972" t="str">
        <f>VLOOKUP(B1972,'Analysis 1.3'!$AA$1:$AF$1454,5,FALSE)</f>
        <v>Repeat</v>
      </c>
      <c r="R1972" t="str">
        <f>VLOOKUP(B1972,'Analysis 1.3'!$AA$1:$AF$1454,6,FALSE)</f>
        <v>Passive</v>
      </c>
      <c r="S1972">
        <f>VLOOKUP(B1972,'Analysis 1.3'!$AA$1:$AF$1454,4,FALSE)</f>
        <v>117.89375000000291</v>
      </c>
    </row>
    <row r="1973" spans="1:19" x14ac:dyDescent="0.3">
      <c r="A1973">
        <v>832154</v>
      </c>
      <c r="B1973">
        <v>1586</v>
      </c>
      <c r="C1973" s="1" t="s">
        <v>100</v>
      </c>
      <c r="D1973" s="3">
        <v>45061.039583333331</v>
      </c>
      <c r="E1973" t="s">
        <v>96</v>
      </c>
      <c r="F1973" t="s">
        <v>32</v>
      </c>
      <c r="G1973">
        <v>1928</v>
      </c>
      <c r="H1973" t="str">
        <f>VLOOKUP(B1973,'Customers (2)'!$A$1:$F$2501,2,0)</f>
        <v>France</v>
      </c>
      <c r="I1973" t="str">
        <f>VLOOKUP(B1973,'Customers (2)'!$A$1:$F$2501,3,0)</f>
        <v>F</v>
      </c>
      <c r="J1973">
        <f>VLOOKUP(B1973,'Customers (2)'!$A$1:$F$2501,4,0)</f>
        <v>42</v>
      </c>
      <c r="K1973" t="str">
        <f>VLOOKUP(B1973,'Customers (2)'!$A$1:$F$2501,5,0)</f>
        <v>D</v>
      </c>
      <c r="L1973" t="str">
        <f>VLOOKUP(B1973,'Customers (2)'!$A$1:$F$2501,6,0)</f>
        <v>Middle</v>
      </c>
      <c r="M1973" t="str">
        <f t="shared" si="123"/>
        <v>May</v>
      </c>
      <c r="N1973" t="str">
        <f t="shared" si="124"/>
        <v>Monday</v>
      </c>
      <c r="O1973" t="str">
        <f t="shared" si="125"/>
        <v>00:57:00</v>
      </c>
      <c r="P1973">
        <f t="shared" si="126"/>
        <v>0</v>
      </c>
      <c r="Q1973" t="str">
        <f>VLOOKUP(B1973,'Analysis 1.3'!$AA$1:$AF$1454,5,FALSE)</f>
        <v>Repeat</v>
      </c>
      <c r="R1973" t="str">
        <f>VLOOKUP(B1973,'Analysis 1.3'!$AA$1:$AF$1454,6,FALSE)</f>
        <v>Passive</v>
      </c>
      <c r="S1973">
        <f>VLOOKUP(B1973,'Analysis 1.3'!$AA$1:$AF$1454,4,FALSE)</f>
        <v>117.89375000000291</v>
      </c>
    </row>
    <row r="1974" spans="1:19" x14ac:dyDescent="0.3">
      <c r="A1974">
        <v>1011917</v>
      </c>
      <c r="B1974">
        <v>1586</v>
      </c>
      <c r="C1974" s="1" t="s">
        <v>100</v>
      </c>
      <c r="D1974" s="3">
        <v>45098.052777777775</v>
      </c>
      <c r="E1974" t="s">
        <v>97</v>
      </c>
      <c r="F1974" t="s">
        <v>61</v>
      </c>
      <c r="G1974">
        <v>498</v>
      </c>
      <c r="H1974" t="str">
        <f>VLOOKUP(B1974,'Customers (2)'!$A$1:$F$2501,2,0)</f>
        <v>France</v>
      </c>
      <c r="I1974" t="str">
        <f>VLOOKUP(B1974,'Customers (2)'!$A$1:$F$2501,3,0)</f>
        <v>F</v>
      </c>
      <c r="J1974">
        <f>VLOOKUP(B1974,'Customers (2)'!$A$1:$F$2501,4,0)</f>
        <v>42</v>
      </c>
      <c r="K1974" t="str">
        <f>VLOOKUP(B1974,'Customers (2)'!$A$1:$F$2501,5,0)</f>
        <v>D</v>
      </c>
      <c r="L1974" t="str">
        <f>VLOOKUP(B1974,'Customers (2)'!$A$1:$F$2501,6,0)</f>
        <v>Middle</v>
      </c>
      <c r="M1974" t="str">
        <f t="shared" si="123"/>
        <v>June</v>
      </c>
      <c r="N1974" t="str">
        <f t="shared" si="124"/>
        <v>Wednesday</v>
      </c>
      <c r="O1974" t="str">
        <f t="shared" si="125"/>
        <v>01:16:00</v>
      </c>
      <c r="P1974">
        <f t="shared" si="126"/>
        <v>1</v>
      </c>
      <c r="Q1974" t="str">
        <f>VLOOKUP(B1974,'Analysis 1.3'!$AA$1:$AF$1454,5,FALSE)</f>
        <v>Repeat</v>
      </c>
      <c r="R1974" t="str">
        <f>VLOOKUP(B1974,'Analysis 1.3'!$AA$1:$AF$1454,6,FALSE)</f>
        <v>Passive</v>
      </c>
      <c r="S1974">
        <f>VLOOKUP(B1974,'Analysis 1.3'!$AA$1:$AF$1454,4,FALSE)</f>
        <v>117.89375000000291</v>
      </c>
    </row>
    <row r="1975" spans="1:19" x14ac:dyDescent="0.3">
      <c r="A1975">
        <v>787058</v>
      </c>
      <c r="B1975">
        <v>1587</v>
      </c>
      <c r="C1975" s="1" t="s">
        <v>99</v>
      </c>
      <c r="D1975" s="3">
        <v>45063.036805555559</v>
      </c>
      <c r="E1975" t="s">
        <v>97</v>
      </c>
      <c r="F1975" t="s">
        <v>7</v>
      </c>
      <c r="G1975">
        <v>7663</v>
      </c>
      <c r="H1975" t="str">
        <f>VLOOKUP(B1975,'Customers (2)'!$A$1:$F$2501,2,0)</f>
        <v>USA</v>
      </c>
      <c r="I1975" t="str">
        <f>VLOOKUP(B1975,'Customers (2)'!$A$1:$F$2501,3,0)</f>
        <v>M</v>
      </c>
      <c r="J1975">
        <f>VLOOKUP(B1975,'Customers (2)'!$A$1:$F$2501,4,0)</f>
        <v>41</v>
      </c>
      <c r="K1975" t="str">
        <f>VLOOKUP(B1975,'Customers (2)'!$A$1:$F$2501,5,0)</f>
        <v>D</v>
      </c>
      <c r="L1975" t="str">
        <f>VLOOKUP(B1975,'Customers (2)'!$A$1:$F$2501,6,0)</f>
        <v>Middle</v>
      </c>
      <c r="M1975" t="str">
        <f t="shared" si="123"/>
        <v>May</v>
      </c>
      <c r="N1975" t="str">
        <f t="shared" si="124"/>
        <v>Wednesday</v>
      </c>
      <c r="O1975" t="str">
        <f t="shared" si="125"/>
        <v>00:53:00</v>
      </c>
      <c r="P1975">
        <f t="shared" si="126"/>
        <v>0</v>
      </c>
      <c r="Q1975" t="str">
        <f>VLOOKUP(B1975,'Analysis 1.3'!$AA$1:$AF$1454,5,FALSE)</f>
        <v>One time</v>
      </c>
      <c r="R1975" t="str">
        <f>VLOOKUP(B1975,'Analysis 1.3'!$AA$1:$AF$1454,6,FALSE)</f>
        <v>Lost</v>
      </c>
      <c r="S1975">
        <f>VLOOKUP(B1975,'Analysis 1.3'!$AA$1:$AF$1454,4,FALSE)</f>
        <v>228.94513888888469</v>
      </c>
    </row>
    <row r="1976" spans="1:19" x14ac:dyDescent="0.3">
      <c r="A1976">
        <v>396103</v>
      </c>
      <c r="B1976">
        <v>1588</v>
      </c>
      <c r="C1976" s="1" t="s">
        <v>100</v>
      </c>
      <c r="D1976" s="2">
        <v>45275.057638888888</v>
      </c>
      <c r="E1976" t="s">
        <v>98</v>
      </c>
      <c r="F1976" t="s">
        <v>70</v>
      </c>
      <c r="G1976">
        <v>3558</v>
      </c>
      <c r="H1976" t="str">
        <f>VLOOKUP(B1976,'Customers (2)'!$A$1:$F$2501,2,0)</f>
        <v>France</v>
      </c>
      <c r="I1976" t="str">
        <f>VLOOKUP(B1976,'Customers (2)'!$A$1:$F$2501,3,0)</f>
        <v>M</v>
      </c>
      <c r="J1976">
        <f>VLOOKUP(B1976,'Customers (2)'!$A$1:$F$2501,4,0)</f>
        <v>74</v>
      </c>
      <c r="K1976" t="str">
        <f>VLOOKUP(B1976,'Customers (2)'!$A$1:$F$2501,5,0)</f>
        <v>D</v>
      </c>
      <c r="L1976" t="str">
        <f>VLOOKUP(B1976,'Customers (2)'!$A$1:$F$2501,6,0)</f>
        <v>Senior</v>
      </c>
      <c r="M1976" t="str">
        <f t="shared" si="123"/>
        <v>December</v>
      </c>
      <c r="N1976" t="str">
        <f t="shared" si="124"/>
        <v>Friday</v>
      </c>
      <c r="O1976" t="str">
        <f t="shared" si="125"/>
        <v>01:23:00</v>
      </c>
      <c r="P1976">
        <f t="shared" si="126"/>
        <v>1</v>
      </c>
      <c r="Q1976" t="str">
        <f>VLOOKUP(B1976,'Analysis 1.3'!$AA$1:$AF$1454,5,FALSE)</f>
        <v>Repeat</v>
      </c>
      <c r="R1976" t="str">
        <f>VLOOKUP(B1976,'Analysis 1.3'!$AA$1:$AF$1454,6,FALSE)</f>
        <v>Recent</v>
      </c>
      <c r="S1976">
        <f>VLOOKUP(B1976,'Analysis 1.3'!$AA$1:$AF$1454,4,FALSE)</f>
        <v>16.924305555556202</v>
      </c>
    </row>
    <row r="1977" spans="1:19" x14ac:dyDescent="0.3">
      <c r="A1977">
        <v>658249</v>
      </c>
      <c r="B1977">
        <v>1588</v>
      </c>
      <c r="C1977" s="1" t="s">
        <v>100</v>
      </c>
      <c r="D1977" s="2">
        <v>45160.965277777781</v>
      </c>
      <c r="E1977" t="s">
        <v>191</v>
      </c>
      <c r="F1977" t="s">
        <v>52</v>
      </c>
      <c r="G1977">
        <v>6820</v>
      </c>
      <c r="H1977" t="str">
        <f>VLOOKUP(B1977,'Customers (2)'!$A$1:$F$2501,2,0)</f>
        <v>France</v>
      </c>
      <c r="I1977" t="str">
        <f>VLOOKUP(B1977,'Customers (2)'!$A$1:$F$2501,3,0)</f>
        <v>M</v>
      </c>
      <c r="J1977">
        <f>VLOOKUP(B1977,'Customers (2)'!$A$1:$F$2501,4,0)</f>
        <v>74</v>
      </c>
      <c r="K1977" t="str">
        <f>VLOOKUP(B1977,'Customers (2)'!$A$1:$F$2501,5,0)</f>
        <v>D</v>
      </c>
      <c r="L1977" t="str">
        <f>VLOOKUP(B1977,'Customers (2)'!$A$1:$F$2501,6,0)</f>
        <v>Senior</v>
      </c>
      <c r="M1977" t="str">
        <f t="shared" si="123"/>
        <v>August</v>
      </c>
      <c r="N1977" t="str">
        <f t="shared" si="124"/>
        <v>Tuesday</v>
      </c>
      <c r="O1977" t="str">
        <f t="shared" si="125"/>
        <v>23:10:00</v>
      </c>
      <c r="P1977">
        <f t="shared" si="126"/>
        <v>23</v>
      </c>
      <c r="Q1977" t="str">
        <f>VLOOKUP(B1977,'Analysis 1.3'!$AA$1:$AF$1454,5,FALSE)</f>
        <v>Repeat</v>
      </c>
      <c r="R1977" t="str">
        <f>VLOOKUP(B1977,'Analysis 1.3'!$AA$1:$AF$1454,6,FALSE)</f>
        <v>Recent</v>
      </c>
      <c r="S1977">
        <f>VLOOKUP(B1977,'Analysis 1.3'!$AA$1:$AF$1454,4,FALSE)</f>
        <v>16.924305555556202</v>
      </c>
    </row>
    <row r="1978" spans="1:19" x14ac:dyDescent="0.3">
      <c r="A1978">
        <v>795216</v>
      </c>
      <c r="B1978">
        <v>1588</v>
      </c>
      <c r="C1978" s="1" t="s">
        <v>100</v>
      </c>
      <c r="D1978" s="3">
        <v>45268.006249999999</v>
      </c>
      <c r="E1978" t="s">
        <v>191</v>
      </c>
      <c r="F1978" t="s">
        <v>10</v>
      </c>
      <c r="G1978">
        <v>1033</v>
      </c>
      <c r="H1978" t="str">
        <f>VLOOKUP(B1978,'Customers (2)'!$A$1:$F$2501,2,0)</f>
        <v>France</v>
      </c>
      <c r="I1978" t="str">
        <f>VLOOKUP(B1978,'Customers (2)'!$A$1:$F$2501,3,0)</f>
        <v>M</v>
      </c>
      <c r="J1978">
        <f>VLOOKUP(B1978,'Customers (2)'!$A$1:$F$2501,4,0)</f>
        <v>74</v>
      </c>
      <c r="K1978" t="str">
        <f>VLOOKUP(B1978,'Customers (2)'!$A$1:$F$2501,5,0)</f>
        <v>D</v>
      </c>
      <c r="L1978" t="str">
        <f>VLOOKUP(B1978,'Customers (2)'!$A$1:$F$2501,6,0)</f>
        <v>Senior</v>
      </c>
      <c r="M1978" t="str">
        <f t="shared" si="123"/>
        <v>December</v>
      </c>
      <c r="N1978" t="str">
        <f t="shared" si="124"/>
        <v>Friday</v>
      </c>
      <c r="O1978" t="str">
        <f t="shared" si="125"/>
        <v>00:09:00</v>
      </c>
      <c r="P1978">
        <f t="shared" si="126"/>
        <v>0</v>
      </c>
      <c r="Q1978" t="str">
        <f>VLOOKUP(B1978,'Analysis 1.3'!$AA$1:$AF$1454,5,FALSE)</f>
        <v>Repeat</v>
      </c>
      <c r="R1978" t="str">
        <f>VLOOKUP(B1978,'Analysis 1.3'!$AA$1:$AF$1454,6,FALSE)</f>
        <v>Recent</v>
      </c>
      <c r="S1978">
        <f>VLOOKUP(B1978,'Analysis 1.3'!$AA$1:$AF$1454,4,FALSE)</f>
        <v>16.924305555556202</v>
      </c>
    </row>
    <row r="1979" spans="1:19" x14ac:dyDescent="0.3">
      <c r="A1979">
        <v>198251</v>
      </c>
      <c r="B1979">
        <v>1589</v>
      </c>
      <c r="C1979" s="1" t="s">
        <v>99</v>
      </c>
      <c r="D1979" s="2">
        <v>44969.030555555553</v>
      </c>
      <c r="E1979" t="s">
        <v>98</v>
      </c>
      <c r="F1979" t="s">
        <v>43</v>
      </c>
      <c r="G1979">
        <v>8821</v>
      </c>
      <c r="H1979" t="str">
        <f>VLOOKUP(B1979,'Customers (2)'!$A$1:$F$2501,2,0)</f>
        <v>USA</v>
      </c>
      <c r="I1979" t="str">
        <f>VLOOKUP(B1979,'Customers (2)'!$A$1:$F$2501,3,0)</f>
        <v>F</v>
      </c>
      <c r="J1979">
        <f>VLOOKUP(B1979,'Customers (2)'!$A$1:$F$2501,4,0)</f>
        <v>20</v>
      </c>
      <c r="K1979" t="str">
        <f>VLOOKUP(B1979,'Customers (2)'!$A$1:$F$2501,5,0)</f>
        <v>D</v>
      </c>
      <c r="L1979" t="str">
        <f>VLOOKUP(B1979,'Customers (2)'!$A$1:$F$2501,6,0)</f>
        <v>Young</v>
      </c>
      <c r="M1979" t="str">
        <f t="shared" si="123"/>
        <v>February</v>
      </c>
      <c r="N1979" t="str">
        <f t="shared" si="124"/>
        <v>Sunday</v>
      </c>
      <c r="O1979" t="str">
        <f t="shared" si="125"/>
        <v>00:44:00</v>
      </c>
      <c r="P1979">
        <f t="shared" si="126"/>
        <v>0</v>
      </c>
      <c r="Q1979" t="str">
        <f>VLOOKUP(B1979,'Analysis 1.3'!$AA$1:$AF$1454,5,FALSE)</f>
        <v>Repeat</v>
      </c>
      <c r="R1979" t="str">
        <f>VLOOKUP(B1979,'Analysis 1.3'!$AA$1:$AF$1454,6,FALSE)</f>
        <v>Lost</v>
      </c>
      <c r="S1979">
        <f>VLOOKUP(B1979,'Analysis 1.3'!$AA$1:$AF$1454,4,FALSE)</f>
        <v>231.90902777777956</v>
      </c>
    </row>
    <row r="1980" spans="1:19" x14ac:dyDescent="0.3">
      <c r="A1980">
        <v>1550154</v>
      </c>
      <c r="B1980">
        <v>1589</v>
      </c>
      <c r="C1980" s="1" t="s">
        <v>99</v>
      </c>
      <c r="D1980" s="3">
        <v>45060.072916666664</v>
      </c>
      <c r="E1980" t="s">
        <v>98</v>
      </c>
      <c r="F1980" t="s">
        <v>15</v>
      </c>
      <c r="G1980">
        <v>3729</v>
      </c>
      <c r="H1980" t="str">
        <f>VLOOKUP(B1980,'Customers (2)'!$A$1:$F$2501,2,0)</f>
        <v>USA</v>
      </c>
      <c r="I1980" t="str">
        <f>VLOOKUP(B1980,'Customers (2)'!$A$1:$F$2501,3,0)</f>
        <v>F</v>
      </c>
      <c r="J1980">
        <f>VLOOKUP(B1980,'Customers (2)'!$A$1:$F$2501,4,0)</f>
        <v>20</v>
      </c>
      <c r="K1980" t="str">
        <f>VLOOKUP(B1980,'Customers (2)'!$A$1:$F$2501,5,0)</f>
        <v>D</v>
      </c>
      <c r="L1980" t="str">
        <f>VLOOKUP(B1980,'Customers (2)'!$A$1:$F$2501,6,0)</f>
        <v>Young</v>
      </c>
      <c r="M1980" t="str">
        <f t="shared" si="123"/>
        <v>May</v>
      </c>
      <c r="N1980" t="str">
        <f t="shared" si="124"/>
        <v>Sunday</v>
      </c>
      <c r="O1980" t="str">
        <f t="shared" si="125"/>
        <v>01:45:00</v>
      </c>
      <c r="P1980">
        <f t="shared" si="126"/>
        <v>1</v>
      </c>
      <c r="Q1980" t="str">
        <f>VLOOKUP(B1980,'Analysis 1.3'!$AA$1:$AF$1454,5,FALSE)</f>
        <v>Repeat</v>
      </c>
      <c r="R1980" t="str">
        <f>VLOOKUP(B1980,'Analysis 1.3'!$AA$1:$AF$1454,6,FALSE)</f>
        <v>Lost</v>
      </c>
      <c r="S1980">
        <f>VLOOKUP(B1980,'Analysis 1.3'!$AA$1:$AF$1454,4,FALSE)</f>
        <v>231.90902777777956</v>
      </c>
    </row>
    <row r="1981" spans="1:19" x14ac:dyDescent="0.3">
      <c r="A1981">
        <v>353096</v>
      </c>
      <c r="B1981">
        <v>1590</v>
      </c>
      <c r="C1981" s="1" t="s">
        <v>106</v>
      </c>
      <c r="D1981" s="2">
        <v>45124.031944444447</v>
      </c>
      <c r="E1981" t="s">
        <v>98</v>
      </c>
      <c r="F1981" t="s">
        <v>43</v>
      </c>
      <c r="G1981">
        <v>8163</v>
      </c>
      <c r="H1981" t="str">
        <f>VLOOKUP(B1981,'Customers (2)'!$A$1:$F$2501,2,0)</f>
        <v>Singapore</v>
      </c>
      <c r="I1981" t="str">
        <f>VLOOKUP(B1981,'Customers (2)'!$A$1:$F$2501,3,0)</f>
        <v>M</v>
      </c>
      <c r="J1981">
        <f>VLOOKUP(B1981,'Customers (2)'!$A$1:$F$2501,4,0)</f>
        <v>69</v>
      </c>
      <c r="K1981" t="str">
        <f>VLOOKUP(B1981,'Customers (2)'!$A$1:$F$2501,5,0)</f>
        <v>D</v>
      </c>
      <c r="L1981" t="str">
        <f>VLOOKUP(B1981,'Customers (2)'!$A$1:$F$2501,6,0)</f>
        <v>Senior</v>
      </c>
      <c r="M1981" t="str">
        <f t="shared" si="123"/>
        <v>July</v>
      </c>
      <c r="N1981" t="str">
        <f t="shared" si="124"/>
        <v>Monday</v>
      </c>
      <c r="O1981" t="str">
        <f t="shared" si="125"/>
        <v>00:46:00</v>
      </c>
      <c r="P1981">
        <f t="shared" si="126"/>
        <v>0</v>
      </c>
      <c r="Q1981" t="str">
        <f>VLOOKUP(B1981,'Analysis 1.3'!$AA$1:$AF$1454,5,FALSE)</f>
        <v>Repeat</v>
      </c>
      <c r="R1981" t="str">
        <f>VLOOKUP(B1981,'Analysis 1.3'!$AA$1:$AF$1454,6,FALSE)</f>
        <v>Recent</v>
      </c>
      <c r="S1981">
        <f>VLOOKUP(B1981,'Analysis 1.3'!$AA$1:$AF$1454,4,FALSE)</f>
        <v>10.904166666667152</v>
      </c>
    </row>
    <row r="1982" spans="1:19" x14ac:dyDescent="0.3">
      <c r="A1982">
        <v>763962</v>
      </c>
      <c r="B1982">
        <v>1590</v>
      </c>
      <c r="C1982" s="1" t="s">
        <v>106</v>
      </c>
      <c r="D1982" s="3">
        <v>44942.018750000003</v>
      </c>
      <c r="E1982" t="s">
        <v>98</v>
      </c>
      <c r="F1982" t="s">
        <v>13</v>
      </c>
      <c r="G1982">
        <v>4623</v>
      </c>
      <c r="H1982" t="str">
        <f>VLOOKUP(B1982,'Customers (2)'!$A$1:$F$2501,2,0)</f>
        <v>Singapore</v>
      </c>
      <c r="I1982" t="str">
        <f>VLOOKUP(B1982,'Customers (2)'!$A$1:$F$2501,3,0)</f>
        <v>M</v>
      </c>
      <c r="J1982">
        <f>VLOOKUP(B1982,'Customers (2)'!$A$1:$F$2501,4,0)</f>
        <v>69</v>
      </c>
      <c r="K1982" t="str">
        <f>VLOOKUP(B1982,'Customers (2)'!$A$1:$F$2501,5,0)</f>
        <v>D</v>
      </c>
      <c r="L1982" t="str">
        <f>VLOOKUP(B1982,'Customers (2)'!$A$1:$F$2501,6,0)</f>
        <v>Senior</v>
      </c>
      <c r="M1982" t="str">
        <f t="shared" si="123"/>
        <v>January</v>
      </c>
      <c r="N1982" t="str">
        <f t="shared" si="124"/>
        <v>Monday</v>
      </c>
      <c r="O1982" t="str">
        <f t="shared" si="125"/>
        <v>00:27:00</v>
      </c>
      <c r="P1982">
        <f t="shared" si="126"/>
        <v>0</v>
      </c>
      <c r="Q1982" t="str">
        <f>VLOOKUP(B1982,'Analysis 1.3'!$AA$1:$AF$1454,5,FALSE)</f>
        <v>Repeat</v>
      </c>
      <c r="R1982" t="str">
        <f>VLOOKUP(B1982,'Analysis 1.3'!$AA$1:$AF$1454,6,FALSE)</f>
        <v>Recent</v>
      </c>
      <c r="S1982">
        <f>VLOOKUP(B1982,'Analysis 1.3'!$AA$1:$AF$1454,4,FALSE)</f>
        <v>10.904166666667152</v>
      </c>
    </row>
    <row r="1983" spans="1:19" x14ac:dyDescent="0.3">
      <c r="A1983">
        <v>814705</v>
      </c>
      <c r="B1983">
        <v>1590</v>
      </c>
      <c r="C1983" s="1" t="s">
        <v>106</v>
      </c>
      <c r="D1983" s="3">
        <v>45024.018750000003</v>
      </c>
      <c r="E1983" t="s">
        <v>191</v>
      </c>
      <c r="F1983" t="s">
        <v>37</v>
      </c>
      <c r="G1983">
        <v>6227</v>
      </c>
      <c r="H1983" t="str">
        <f>VLOOKUP(B1983,'Customers (2)'!$A$1:$F$2501,2,0)</f>
        <v>Singapore</v>
      </c>
      <c r="I1983" t="str">
        <f>VLOOKUP(B1983,'Customers (2)'!$A$1:$F$2501,3,0)</f>
        <v>M</v>
      </c>
      <c r="J1983">
        <f>VLOOKUP(B1983,'Customers (2)'!$A$1:$F$2501,4,0)</f>
        <v>69</v>
      </c>
      <c r="K1983" t="str">
        <f>VLOOKUP(B1983,'Customers (2)'!$A$1:$F$2501,5,0)</f>
        <v>D</v>
      </c>
      <c r="L1983" t="str">
        <f>VLOOKUP(B1983,'Customers (2)'!$A$1:$F$2501,6,0)</f>
        <v>Senior</v>
      </c>
      <c r="M1983" t="str">
        <f t="shared" si="123"/>
        <v>April</v>
      </c>
      <c r="N1983" t="str">
        <f t="shared" si="124"/>
        <v>Saturday</v>
      </c>
      <c r="O1983" t="str">
        <f t="shared" si="125"/>
        <v>00:27:00</v>
      </c>
      <c r="P1983">
        <f t="shared" si="126"/>
        <v>0</v>
      </c>
      <c r="Q1983" t="str">
        <f>VLOOKUP(B1983,'Analysis 1.3'!$AA$1:$AF$1454,5,FALSE)</f>
        <v>Repeat</v>
      </c>
      <c r="R1983" t="str">
        <f>VLOOKUP(B1983,'Analysis 1.3'!$AA$1:$AF$1454,6,FALSE)</f>
        <v>Recent</v>
      </c>
      <c r="S1983">
        <f>VLOOKUP(B1983,'Analysis 1.3'!$AA$1:$AF$1454,4,FALSE)</f>
        <v>10.904166666667152</v>
      </c>
    </row>
    <row r="1984" spans="1:19" x14ac:dyDescent="0.3">
      <c r="A1984">
        <v>982672</v>
      </c>
      <c r="B1984">
        <v>1590</v>
      </c>
      <c r="C1984" s="1" t="s">
        <v>106</v>
      </c>
      <c r="D1984" s="3">
        <v>45281.077777777777</v>
      </c>
      <c r="E1984" t="s">
        <v>191</v>
      </c>
      <c r="F1984" t="s">
        <v>13</v>
      </c>
      <c r="G1984">
        <v>7371</v>
      </c>
      <c r="H1984" t="str">
        <f>VLOOKUP(B1984,'Customers (2)'!$A$1:$F$2501,2,0)</f>
        <v>Singapore</v>
      </c>
      <c r="I1984" t="str">
        <f>VLOOKUP(B1984,'Customers (2)'!$A$1:$F$2501,3,0)</f>
        <v>M</v>
      </c>
      <c r="J1984">
        <f>VLOOKUP(B1984,'Customers (2)'!$A$1:$F$2501,4,0)</f>
        <v>69</v>
      </c>
      <c r="K1984" t="str">
        <f>VLOOKUP(B1984,'Customers (2)'!$A$1:$F$2501,5,0)</f>
        <v>D</v>
      </c>
      <c r="L1984" t="str">
        <f>VLOOKUP(B1984,'Customers (2)'!$A$1:$F$2501,6,0)</f>
        <v>Senior</v>
      </c>
      <c r="M1984" t="str">
        <f t="shared" si="123"/>
        <v>December</v>
      </c>
      <c r="N1984" t="str">
        <f t="shared" si="124"/>
        <v>Thursday</v>
      </c>
      <c r="O1984" t="str">
        <f t="shared" si="125"/>
        <v>01:52:00</v>
      </c>
      <c r="P1984">
        <f t="shared" si="126"/>
        <v>1</v>
      </c>
      <c r="Q1984" t="str">
        <f>VLOOKUP(B1984,'Analysis 1.3'!$AA$1:$AF$1454,5,FALSE)</f>
        <v>Repeat</v>
      </c>
      <c r="R1984" t="str">
        <f>VLOOKUP(B1984,'Analysis 1.3'!$AA$1:$AF$1454,6,FALSE)</f>
        <v>Recent</v>
      </c>
      <c r="S1984">
        <f>VLOOKUP(B1984,'Analysis 1.3'!$AA$1:$AF$1454,4,FALSE)</f>
        <v>10.904166666667152</v>
      </c>
    </row>
    <row r="1985" spans="1:19" x14ac:dyDescent="0.3">
      <c r="A1985">
        <v>251278</v>
      </c>
      <c r="B1985">
        <v>1591</v>
      </c>
      <c r="C1985" s="1" t="s">
        <v>99</v>
      </c>
      <c r="D1985" s="2">
        <v>45018.961805555555</v>
      </c>
      <c r="E1985" t="s">
        <v>96</v>
      </c>
      <c r="F1985" t="s">
        <v>27</v>
      </c>
      <c r="G1985">
        <v>2551</v>
      </c>
      <c r="H1985" t="str">
        <f>VLOOKUP(B1985,'Customers (2)'!$A$1:$F$2501,2,0)</f>
        <v>USA</v>
      </c>
      <c r="I1985" t="str">
        <f>VLOOKUP(B1985,'Customers (2)'!$A$1:$F$2501,3,0)</f>
        <v>M</v>
      </c>
      <c r="J1985">
        <f>VLOOKUP(B1985,'Customers (2)'!$A$1:$F$2501,4,0)</f>
        <v>61</v>
      </c>
      <c r="K1985" t="str">
        <f>VLOOKUP(B1985,'Customers (2)'!$A$1:$F$2501,5,0)</f>
        <v>D</v>
      </c>
      <c r="L1985" t="str">
        <f>VLOOKUP(B1985,'Customers (2)'!$A$1:$F$2501,6,0)</f>
        <v>Senior</v>
      </c>
      <c r="M1985" t="str">
        <f t="shared" si="123"/>
        <v>April</v>
      </c>
      <c r="N1985" t="str">
        <f t="shared" si="124"/>
        <v>Sunday</v>
      </c>
      <c r="O1985" t="str">
        <f t="shared" si="125"/>
        <v>23:05:00</v>
      </c>
      <c r="P1985">
        <f t="shared" si="126"/>
        <v>23</v>
      </c>
      <c r="Q1985" t="str">
        <f>VLOOKUP(B1985,'Analysis 1.3'!$AA$1:$AF$1454,5,FALSE)</f>
        <v>Repeat</v>
      </c>
      <c r="R1985" t="str">
        <f>VLOOKUP(B1985,'Analysis 1.3'!$AA$1:$AF$1454,6,FALSE)</f>
        <v>Lost</v>
      </c>
      <c r="S1985">
        <f>VLOOKUP(B1985,'Analysis 1.3'!$AA$1:$AF$1454,4,FALSE)</f>
        <v>249.92361111110949</v>
      </c>
    </row>
    <row r="1986" spans="1:19" x14ac:dyDescent="0.3">
      <c r="A1986">
        <v>1105163</v>
      </c>
      <c r="B1986">
        <v>1591</v>
      </c>
      <c r="C1986" s="1" t="s">
        <v>99</v>
      </c>
      <c r="D1986" s="3">
        <v>45042.058333333334</v>
      </c>
      <c r="E1986" t="s">
        <v>96</v>
      </c>
      <c r="F1986" t="s">
        <v>5</v>
      </c>
      <c r="G1986">
        <v>9903</v>
      </c>
      <c r="H1986" t="str">
        <f>VLOOKUP(B1986,'Customers (2)'!$A$1:$F$2501,2,0)</f>
        <v>USA</v>
      </c>
      <c r="I1986" t="str">
        <f>VLOOKUP(B1986,'Customers (2)'!$A$1:$F$2501,3,0)</f>
        <v>M</v>
      </c>
      <c r="J1986">
        <f>VLOOKUP(B1986,'Customers (2)'!$A$1:$F$2501,4,0)</f>
        <v>61</v>
      </c>
      <c r="K1986" t="str">
        <f>VLOOKUP(B1986,'Customers (2)'!$A$1:$F$2501,5,0)</f>
        <v>D</v>
      </c>
      <c r="L1986" t="str">
        <f>VLOOKUP(B1986,'Customers (2)'!$A$1:$F$2501,6,0)</f>
        <v>Senior</v>
      </c>
      <c r="M1986" t="str">
        <f t="shared" si="123"/>
        <v>April</v>
      </c>
      <c r="N1986" t="str">
        <f t="shared" si="124"/>
        <v>Wednesday</v>
      </c>
      <c r="O1986" t="str">
        <f t="shared" si="125"/>
        <v>01:24:00</v>
      </c>
      <c r="P1986">
        <f t="shared" si="126"/>
        <v>1</v>
      </c>
      <c r="Q1986" t="str">
        <f>VLOOKUP(B1986,'Analysis 1.3'!$AA$1:$AF$1454,5,FALSE)</f>
        <v>Repeat</v>
      </c>
      <c r="R1986" t="str">
        <f>VLOOKUP(B1986,'Analysis 1.3'!$AA$1:$AF$1454,6,FALSE)</f>
        <v>Lost</v>
      </c>
      <c r="S1986">
        <f>VLOOKUP(B1986,'Analysis 1.3'!$AA$1:$AF$1454,4,FALSE)</f>
        <v>249.92361111110949</v>
      </c>
    </row>
    <row r="1987" spans="1:19" x14ac:dyDescent="0.3">
      <c r="A1987">
        <v>1570720</v>
      </c>
      <c r="B1987">
        <v>1593</v>
      </c>
      <c r="C1987" s="1" t="s">
        <v>100</v>
      </c>
      <c r="D1987" s="3">
        <v>45220.940972222219</v>
      </c>
      <c r="E1987" t="s">
        <v>98</v>
      </c>
      <c r="F1987" t="s">
        <v>74</v>
      </c>
      <c r="G1987">
        <v>414</v>
      </c>
      <c r="H1987" t="str">
        <f>VLOOKUP(B1987,'Customers (2)'!$A$1:$F$2501,2,0)</f>
        <v>France</v>
      </c>
      <c r="I1987" t="str">
        <f>VLOOKUP(B1987,'Customers (2)'!$A$1:$F$2501,3,0)</f>
        <v>F</v>
      </c>
      <c r="J1987">
        <f>VLOOKUP(B1987,'Customers (2)'!$A$1:$F$2501,4,0)</f>
        <v>34</v>
      </c>
      <c r="K1987" t="str">
        <f>VLOOKUP(B1987,'Customers (2)'!$A$1:$F$2501,5,0)</f>
        <v>D</v>
      </c>
      <c r="L1987" t="str">
        <f>VLOOKUP(B1987,'Customers (2)'!$A$1:$F$2501,6,0)</f>
        <v>Young</v>
      </c>
      <c r="M1987" t="str">
        <f t="shared" ref="M1987:M2050" si="127">TEXT(D1987,"MMMM")</f>
        <v>October</v>
      </c>
      <c r="N1987" t="str">
        <f t="shared" ref="N1987:N2050" si="128">TEXT(D1987,"dddd")</f>
        <v>Saturday</v>
      </c>
      <c r="O1987" t="str">
        <f t="shared" ref="O1987:O2050" si="129">TEXT(D1987,"HH:mm:ss")</f>
        <v>22:35:00</v>
      </c>
      <c r="P1987">
        <f t="shared" ref="P1987:P2050" si="130">HOUR(D1987)</f>
        <v>22</v>
      </c>
      <c r="Q1987" t="str">
        <f>VLOOKUP(B1987,'Analysis 1.3'!$AA$1:$AF$1454,5,FALSE)</f>
        <v>One time</v>
      </c>
      <c r="R1987" t="str">
        <f>VLOOKUP(B1987,'Analysis 1.3'!$AA$1:$AF$1454,6,FALSE)</f>
        <v>Recent</v>
      </c>
      <c r="S1987">
        <f>VLOOKUP(B1987,'Analysis 1.3'!$AA$1:$AF$1454,4,FALSE)</f>
        <v>71.040972222224809</v>
      </c>
    </row>
    <row r="1988" spans="1:19" x14ac:dyDescent="0.3">
      <c r="A1988">
        <v>305282</v>
      </c>
      <c r="B1988">
        <v>1594</v>
      </c>
      <c r="C1988" s="1" t="s">
        <v>101</v>
      </c>
      <c r="D1988" s="2">
        <v>44996.013888888891</v>
      </c>
      <c r="E1988" t="s">
        <v>97</v>
      </c>
      <c r="F1988" t="s">
        <v>30</v>
      </c>
      <c r="G1988">
        <v>2529</v>
      </c>
      <c r="H1988" t="str">
        <f>VLOOKUP(B1988,'Customers (2)'!$A$1:$F$2501,2,0)</f>
        <v>Australia</v>
      </c>
      <c r="I1988" t="str">
        <f>VLOOKUP(B1988,'Customers (2)'!$A$1:$F$2501,3,0)</f>
        <v>M</v>
      </c>
      <c r="J1988">
        <f>VLOOKUP(B1988,'Customers (2)'!$A$1:$F$2501,4,0)</f>
        <v>27</v>
      </c>
      <c r="K1988" t="str">
        <f>VLOOKUP(B1988,'Customers (2)'!$A$1:$F$2501,5,0)</f>
        <v>D</v>
      </c>
      <c r="L1988" t="str">
        <f>VLOOKUP(B1988,'Customers (2)'!$A$1:$F$2501,6,0)</f>
        <v>Young</v>
      </c>
      <c r="M1988" t="str">
        <f t="shared" si="127"/>
        <v>March</v>
      </c>
      <c r="N1988" t="str">
        <f t="shared" si="128"/>
        <v>Saturday</v>
      </c>
      <c r="O1988" t="str">
        <f t="shared" si="129"/>
        <v>00:20:00</v>
      </c>
      <c r="P1988">
        <f t="shared" si="130"/>
        <v>0</v>
      </c>
      <c r="Q1988" t="str">
        <f>VLOOKUP(B1988,'Analysis 1.3'!$AA$1:$AF$1454,5,FALSE)</f>
        <v>Repeat</v>
      </c>
      <c r="R1988" t="str">
        <f>VLOOKUP(B1988,'Analysis 1.3'!$AA$1:$AF$1454,6,FALSE)</f>
        <v>Lost</v>
      </c>
      <c r="S1988">
        <f>VLOOKUP(B1988,'Analysis 1.3'!$AA$1:$AF$1454,4,FALSE)</f>
        <v>295.96805555555329</v>
      </c>
    </row>
    <row r="1989" spans="1:19" x14ac:dyDescent="0.3">
      <c r="A1989">
        <v>362049</v>
      </c>
      <c r="B1989">
        <v>1594</v>
      </c>
      <c r="C1989" s="1" t="s">
        <v>101</v>
      </c>
      <c r="D1989" s="2">
        <v>44983.061805555553</v>
      </c>
      <c r="E1989" t="s">
        <v>96</v>
      </c>
      <c r="F1989" t="s">
        <v>15</v>
      </c>
      <c r="G1989">
        <v>4382</v>
      </c>
      <c r="H1989" t="str">
        <f>VLOOKUP(B1989,'Customers (2)'!$A$1:$F$2501,2,0)</f>
        <v>Australia</v>
      </c>
      <c r="I1989" t="str">
        <f>VLOOKUP(B1989,'Customers (2)'!$A$1:$F$2501,3,0)</f>
        <v>M</v>
      </c>
      <c r="J1989">
        <f>VLOOKUP(B1989,'Customers (2)'!$A$1:$F$2501,4,0)</f>
        <v>27</v>
      </c>
      <c r="K1989" t="str">
        <f>VLOOKUP(B1989,'Customers (2)'!$A$1:$F$2501,5,0)</f>
        <v>D</v>
      </c>
      <c r="L1989" t="str">
        <f>VLOOKUP(B1989,'Customers (2)'!$A$1:$F$2501,6,0)</f>
        <v>Young</v>
      </c>
      <c r="M1989" t="str">
        <f t="shared" si="127"/>
        <v>February</v>
      </c>
      <c r="N1989" t="str">
        <f t="shared" si="128"/>
        <v>Sunday</v>
      </c>
      <c r="O1989" t="str">
        <f t="shared" si="129"/>
        <v>01:29:00</v>
      </c>
      <c r="P1989">
        <f t="shared" si="130"/>
        <v>1</v>
      </c>
      <c r="Q1989" t="str">
        <f>VLOOKUP(B1989,'Analysis 1.3'!$AA$1:$AF$1454,5,FALSE)</f>
        <v>Repeat</v>
      </c>
      <c r="R1989" t="str">
        <f>VLOOKUP(B1989,'Analysis 1.3'!$AA$1:$AF$1454,6,FALSE)</f>
        <v>Lost</v>
      </c>
      <c r="S1989">
        <f>VLOOKUP(B1989,'Analysis 1.3'!$AA$1:$AF$1454,4,FALSE)</f>
        <v>295.96805555555329</v>
      </c>
    </row>
    <row r="1990" spans="1:19" x14ac:dyDescent="0.3">
      <c r="A1990">
        <v>331297</v>
      </c>
      <c r="B1990">
        <v>1595</v>
      </c>
      <c r="C1990" s="1" t="s">
        <v>99</v>
      </c>
      <c r="D1990" s="2">
        <v>45002.011111111111</v>
      </c>
      <c r="E1990" t="s">
        <v>97</v>
      </c>
      <c r="F1990" t="s">
        <v>73</v>
      </c>
      <c r="G1990">
        <v>7756</v>
      </c>
      <c r="H1990" t="str">
        <f>VLOOKUP(B1990,'Customers (2)'!$A$1:$F$2501,2,0)</f>
        <v>USA</v>
      </c>
      <c r="I1990" t="str">
        <f>VLOOKUP(B1990,'Customers (2)'!$A$1:$F$2501,3,0)</f>
        <v>F</v>
      </c>
      <c r="J1990">
        <f>VLOOKUP(B1990,'Customers (2)'!$A$1:$F$2501,4,0)</f>
        <v>67</v>
      </c>
      <c r="K1990" t="str">
        <f>VLOOKUP(B1990,'Customers (2)'!$A$1:$F$2501,5,0)</f>
        <v>D</v>
      </c>
      <c r="L1990" t="str">
        <f>VLOOKUP(B1990,'Customers (2)'!$A$1:$F$2501,6,0)</f>
        <v>Senior</v>
      </c>
      <c r="M1990" t="str">
        <f t="shared" si="127"/>
        <v>March</v>
      </c>
      <c r="N1990" t="str">
        <f t="shared" si="128"/>
        <v>Friday</v>
      </c>
      <c r="O1990" t="str">
        <f t="shared" si="129"/>
        <v>00:16:00</v>
      </c>
      <c r="P1990">
        <f t="shared" si="130"/>
        <v>0</v>
      </c>
      <c r="Q1990" t="str">
        <f>VLOOKUP(B1990,'Analysis 1.3'!$AA$1:$AF$1454,5,FALSE)</f>
        <v>One time</v>
      </c>
      <c r="R1990" t="str">
        <f>VLOOKUP(B1990,'Analysis 1.3'!$AA$1:$AF$1454,6,FALSE)</f>
        <v>Lost</v>
      </c>
      <c r="S1990">
        <f>VLOOKUP(B1990,'Analysis 1.3'!$AA$1:$AF$1454,4,FALSE)</f>
        <v>289.97083333333285</v>
      </c>
    </row>
    <row r="1991" spans="1:19" x14ac:dyDescent="0.3">
      <c r="A1991">
        <v>1586149</v>
      </c>
      <c r="B1991">
        <v>1596</v>
      </c>
      <c r="C1991" s="1" t="s">
        <v>99</v>
      </c>
      <c r="D1991" s="3">
        <v>45010.978472222225</v>
      </c>
      <c r="E1991" t="s">
        <v>97</v>
      </c>
      <c r="F1991" t="s">
        <v>23</v>
      </c>
      <c r="G1991">
        <v>5945</v>
      </c>
      <c r="H1991" t="str">
        <f>VLOOKUP(B1991,'Customers (2)'!$A$1:$F$2501,2,0)</f>
        <v>USA</v>
      </c>
      <c r="I1991" t="str">
        <f>VLOOKUP(B1991,'Customers (2)'!$A$1:$F$2501,3,0)</f>
        <v>F</v>
      </c>
      <c r="J1991">
        <f>VLOOKUP(B1991,'Customers (2)'!$A$1:$F$2501,4,0)</f>
        <v>44</v>
      </c>
      <c r="K1991" t="str">
        <f>VLOOKUP(B1991,'Customers (2)'!$A$1:$F$2501,5,0)</f>
        <v>D</v>
      </c>
      <c r="L1991" t="str">
        <f>VLOOKUP(B1991,'Customers (2)'!$A$1:$F$2501,6,0)</f>
        <v>Middle</v>
      </c>
      <c r="M1991" t="str">
        <f t="shared" si="127"/>
        <v>March</v>
      </c>
      <c r="N1991" t="str">
        <f t="shared" si="128"/>
        <v>Saturday</v>
      </c>
      <c r="O1991" t="str">
        <f t="shared" si="129"/>
        <v>23:29:00</v>
      </c>
      <c r="P1991">
        <f t="shared" si="130"/>
        <v>23</v>
      </c>
      <c r="Q1991" t="str">
        <f>VLOOKUP(B1991,'Analysis 1.3'!$AA$1:$AF$1454,5,FALSE)</f>
        <v>One time</v>
      </c>
      <c r="R1991" t="str">
        <f>VLOOKUP(B1991,'Analysis 1.3'!$AA$1:$AF$1454,6,FALSE)</f>
        <v>Lost</v>
      </c>
      <c r="S1991">
        <f>VLOOKUP(B1991,'Analysis 1.3'!$AA$1:$AF$1454,4,FALSE)</f>
        <v>281.00347222221899</v>
      </c>
    </row>
    <row r="1992" spans="1:19" x14ac:dyDescent="0.3">
      <c r="A1992">
        <v>844829</v>
      </c>
      <c r="B1992">
        <v>1597</v>
      </c>
      <c r="C1992" s="1" t="s">
        <v>108</v>
      </c>
      <c r="D1992" s="3">
        <v>44963.022916666669</v>
      </c>
      <c r="E1992" t="s">
        <v>98</v>
      </c>
      <c r="F1992" t="s">
        <v>17</v>
      </c>
      <c r="G1992">
        <v>6954</v>
      </c>
      <c r="H1992" t="str">
        <f>VLOOKUP(B1992,'Customers (2)'!$A$1:$F$2501,2,0)</f>
        <v>Denmark</v>
      </c>
      <c r="I1992" t="str">
        <f>VLOOKUP(B1992,'Customers (2)'!$A$1:$F$2501,3,0)</f>
        <v>F</v>
      </c>
      <c r="J1992">
        <f>VLOOKUP(B1992,'Customers (2)'!$A$1:$F$2501,4,0)</f>
        <v>44</v>
      </c>
      <c r="K1992" t="str">
        <f>VLOOKUP(B1992,'Customers (2)'!$A$1:$F$2501,5,0)</f>
        <v>D</v>
      </c>
      <c r="L1992" t="str">
        <f>VLOOKUP(B1992,'Customers (2)'!$A$1:$F$2501,6,0)</f>
        <v>Middle</v>
      </c>
      <c r="M1992" t="str">
        <f t="shared" si="127"/>
        <v>February</v>
      </c>
      <c r="N1992" t="str">
        <f t="shared" si="128"/>
        <v>Monday</v>
      </c>
      <c r="O1992" t="str">
        <f t="shared" si="129"/>
        <v>00:33:00</v>
      </c>
      <c r="P1992">
        <f t="shared" si="130"/>
        <v>0</v>
      </c>
      <c r="Q1992" t="str">
        <f>VLOOKUP(B1992,'Analysis 1.3'!$AA$1:$AF$1454,5,FALSE)</f>
        <v>One time</v>
      </c>
      <c r="R1992" t="str">
        <f>VLOOKUP(B1992,'Analysis 1.3'!$AA$1:$AF$1454,6,FALSE)</f>
        <v>Lost</v>
      </c>
      <c r="S1992">
        <f>VLOOKUP(B1992,'Analysis 1.3'!$AA$1:$AF$1454,4,FALSE)</f>
        <v>328.95902777777519</v>
      </c>
    </row>
    <row r="1993" spans="1:19" x14ac:dyDescent="0.3">
      <c r="A1993">
        <v>1041266</v>
      </c>
      <c r="B1993">
        <v>1598</v>
      </c>
      <c r="C1993" s="1" t="s">
        <v>110</v>
      </c>
      <c r="D1993" s="3">
        <v>45069.029861111114</v>
      </c>
      <c r="E1993" t="s">
        <v>96</v>
      </c>
      <c r="F1993" t="s">
        <v>6</v>
      </c>
      <c r="G1993">
        <v>1369</v>
      </c>
      <c r="H1993" t="str">
        <f>VLOOKUP(B1993,'Customers (2)'!$A$1:$F$2501,2,0)</f>
        <v>Switzerland</v>
      </c>
      <c r="I1993" t="str">
        <f>VLOOKUP(B1993,'Customers (2)'!$A$1:$F$2501,3,0)</f>
        <v>F</v>
      </c>
      <c r="J1993">
        <f>VLOOKUP(B1993,'Customers (2)'!$A$1:$F$2501,4,0)</f>
        <v>29</v>
      </c>
      <c r="K1993" t="str">
        <f>VLOOKUP(B1993,'Customers (2)'!$A$1:$F$2501,5,0)</f>
        <v>D</v>
      </c>
      <c r="L1993" t="str">
        <f>VLOOKUP(B1993,'Customers (2)'!$A$1:$F$2501,6,0)</f>
        <v>Young</v>
      </c>
      <c r="M1993" t="str">
        <f t="shared" si="127"/>
        <v>May</v>
      </c>
      <c r="N1993" t="str">
        <f t="shared" si="128"/>
        <v>Tuesday</v>
      </c>
      <c r="O1993" t="str">
        <f t="shared" si="129"/>
        <v>00:43:00</v>
      </c>
      <c r="P1993">
        <f t="shared" si="130"/>
        <v>0</v>
      </c>
      <c r="Q1993" t="str">
        <f>VLOOKUP(B1993,'Analysis 1.3'!$AA$1:$AF$1454,5,FALSE)</f>
        <v>One time</v>
      </c>
      <c r="R1993" t="str">
        <f>VLOOKUP(B1993,'Analysis 1.3'!$AA$1:$AF$1454,6,FALSE)</f>
        <v>Lost</v>
      </c>
      <c r="S1993">
        <f>VLOOKUP(B1993,'Analysis 1.3'!$AA$1:$AF$1454,4,FALSE)</f>
        <v>222.95208333332994</v>
      </c>
    </row>
    <row r="1994" spans="1:19" x14ac:dyDescent="0.3">
      <c r="A1994">
        <v>118716</v>
      </c>
      <c r="B1994">
        <v>1599</v>
      </c>
      <c r="C1994" s="1" t="s">
        <v>99</v>
      </c>
      <c r="D1994" s="2">
        <v>45275.006944444445</v>
      </c>
      <c r="E1994" t="s">
        <v>96</v>
      </c>
      <c r="F1994" t="s">
        <v>28</v>
      </c>
      <c r="G1994">
        <v>4765</v>
      </c>
      <c r="H1994" t="str">
        <f>VLOOKUP(B1994,'Customers (2)'!$A$1:$F$2501,2,0)</f>
        <v>USA</v>
      </c>
      <c r="I1994" t="str">
        <f>VLOOKUP(B1994,'Customers (2)'!$A$1:$F$2501,3,0)</f>
        <v>M</v>
      </c>
      <c r="J1994">
        <f>VLOOKUP(B1994,'Customers (2)'!$A$1:$F$2501,4,0)</f>
        <v>81</v>
      </c>
      <c r="K1994" t="str">
        <f>VLOOKUP(B1994,'Customers (2)'!$A$1:$F$2501,5,0)</f>
        <v>D</v>
      </c>
      <c r="L1994" t="str">
        <f>VLOOKUP(B1994,'Customers (2)'!$A$1:$F$2501,6,0)</f>
        <v>Senior</v>
      </c>
      <c r="M1994" t="str">
        <f t="shared" si="127"/>
        <v>December</v>
      </c>
      <c r="N1994" t="str">
        <f t="shared" si="128"/>
        <v>Friday</v>
      </c>
      <c r="O1994" t="str">
        <f t="shared" si="129"/>
        <v>00:10:00</v>
      </c>
      <c r="P1994">
        <f t="shared" si="130"/>
        <v>0</v>
      </c>
      <c r="Q1994" t="str">
        <f>VLOOKUP(B1994,'Analysis 1.3'!$AA$1:$AF$1454,5,FALSE)</f>
        <v>Repeat</v>
      </c>
      <c r="R1994" t="str">
        <f>VLOOKUP(B1994,'Analysis 1.3'!$AA$1:$AF$1454,6,FALSE)</f>
        <v>Recent</v>
      </c>
      <c r="S1994">
        <f>VLOOKUP(B1994,'Analysis 1.3'!$AA$1:$AF$1454,4,FALSE)</f>
        <v>16.974999999998545</v>
      </c>
    </row>
    <row r="1995" spans="1:19" x14ac:dyDescent="0.3">
      <c r="A1995">
        <v>844669</v>
      </c>
      <c r="B1995">
        <v>1599</v>
      </c>
      <c r="C1995" s="1" t="s">
        <v>99</v>
      </c>
      <c r="D1995" s="3">
        <v>45202.003472222219</v>
      </c>
      <c r="E1995" t="s">
        <v>98</v>
      </c>
      <c r="F1995" t="s">
        <v>27</v>
      </c>
      <c r="G1995">
        <v>3252</v>
      </c>
      <c r="H1995" t="str">
        <f>VLOOKUP(B1995,'Customers (2)'!$A$1:$F$2501,2,0)</f>
        <v>USA</v>
      </c>
      <c r="I1995" t="str">
        <f>VLOOKUP(B1995,'Customers (2)'!$A$1:$F$2501,3,0)</f>
        <v>M</v>
      </c>
      <c r="J1995">
        <f>VLOOKUP(B1995,'Customers (2)'!$A$1:$F$2501,4,0)</f>
        <v>81</v>
      </c>
      <c r="K1995" t="str">
        <f>VLOOKUP(B1995,'Customers (2)'!$A$1:$F$2501,5,0)</f>
        <v>D</v>
      </c>
      <c r="L1995" t="str">
        <f>VLOOKUP(B1995,'Customers (2)'!$A$1:$F$2501,6,0)</f>
        <v>Senior</v>
      </c>
      <c r="M1995" t="str">
        <f t="shared" si="127"/>
        <v>October</v>
      </c>
      <c r="N1995" t="str">
        <f t="shared" si="128"/>
        <v>Tuesday</v>
      </c>
      <c r="O1995" t="str">
        <f t="shared" si="129"/>
        <v>00:05:00</v>
      </c>
      <c r="P1995">
        <f t="shared" si="130"/>
        <v>0</v>
      </c>
      <c r="Q1995" t="str">
        <f>VLOOKUP(B1995,'Analysis 1.3'!$AA$1:$AF$1454,5,FALSE)</f>
        <v>Repeat</v>
      </c>
      <c r="R1995" t="str">
        <f>VLOOKUP(B1995,'Analysis 1.3'!$AA$1:$AF$1454,6,FALSE)</f>
        <v>Recent</v>
      </c>
      <c r="S1995">
        <f>VLOOKUP(B1995,'Analysis 1.3'!$AA$1:$AF$1454,4,FALSE)</f>
        <v>16.974999999998545</v>
      </c>
    </row>
    <row r="1996" spans="1:19" x14ac:dyDescent="0.3">
      <c r="A1996">
        <v>1597150</v>
      </c>
      <c r="B1996">
        <v>1599</v>
      </c>
      <c r="C1996" s="1" t="s">
        <v>99</v>
      </c>
      <c r="D1996" s="3">
        <v>45242.013194444444</v>
      </c>
      <c r="E1996" t="s">
        <v>191</v>
      </c>
      <c r="F1996" t="s">
        <v>18</v>
      </c>
      <c r="G1996">
        <v>3756</v>
      </c>
      <c r="H1996" t="str">
        <f>VLOOKUP(B1996,'Customers (2)'!$A$1:$F$2501,2,0)</f>
        <v>USA</v>
      </c>
      <c r="I1996" t="str">
        <f>VLOOKUP(B1996,'Customers (2)'!$A$1:$F$2501,3,0)</f>
        <v>M</v>
      </c>
      <c r="J1996">
        <f>VLOOKUP(B1996,'Customers (2)'!$A$1:$F$2501,4,0)</f>
        <v>81</v>
      </c>
      <c r="K1996" t="str">
        <f>VLOOKUP(B1996,'Customers (2)'!$A$1:$F$2501,5,0)</f>
        <v>D</v>
      </c>
      <c r="L1996" t="str">
        <f>VLOOKUP(B1996,'Customers (2)'!$A$1:$F$2501,6,0)</f>
        <v>Senior</v>
      </c>
      <c r="M1996" t="str">
        <f t="shared" si="127"/>
        <v>November</v>
      </c>
      <c r="N1996" t="str">
        <f t="shared" si="128"/>
        <v>Sunday</v>
      </c>
      <c r="O1996" t="str">
        <f t="shared" si="129"/>
        <v>00:19:00</v>
      </c>
      <c r="P1996">
        <f t="shared" si="130"/>
        <v>0</v>
      </c>
      <c r="Q1996" t="str">
        <f>VLOOKUP(B1996,'Analysis 1.3'!$AA$1:$AF$1454,5,FALSE)</f>
        <v>Repeat</v>
      </c>
      <c r="R1996" t="str">
        <f>VLOOKUP(B1996,'Analysis 1.3'!$AA$1:$AF$1454,6,FALSE)</f>
        <v>Recent</v>
      </c>
      <c r="S1996">
        <f>VLOOKUP(B1996,'Analysis 1.3'!$AA$1:$AF$1454,4,FALSE)</f>
        <v>16.974999999998545</v>
      </c>
    </row>
    <row r="1997" spans="1:19" x14ac:dyDescent="0.3">
      <c r="A1997">
        <v>885987</v>
      </c>
      <c r="B1997">
        <v>1601</v>
      </c>
      <c r="C1997" s="1" t="s">
        <v>100</v>
      </c>
      <c r="D1997" s="3">
        <v>45226.015972222223</v>
      </c>
      <c r="E1997" t="s">
        <v>97</v>
      </c>
      <c r="F1997" t="s">
        <v>35</v>
      </c>
      <c r="G1997">
        <v>8973</v>
      </c>
      <c r="H1997" t="str">
        <f>VLOOKUP(B1997,'Customers (2)'!$A$1:$F$2501,2,0)</f>
        <v>France</v>
      </c>
      <c r="I1997" t="str">
        <f>VLOOKUP(B1997,'Customers (2)'!$A$1:$F$2501,3,0)</f>
        <v>F</v>
      </c>
      <c r="J1997">
        <f>VLOOKUP(B1997,'Customers (2)'!$A$1:$F$2501,4,0)</f>
        <v>22</v>
      </c>
      <c r="K1997" t="str">
        <f>VLOOKUP(B1997,'Customers (2)'!$A$1:$F$2501,5,0)</f>
        <v>D</v>
      </c>
      <c r="L1997" t="str">
        <f>VLOOKUP(B1997,'Customers (2)'!$A$1:$F$2501,6,0)</f>
        <v>Young</v>
      </c>
      <c r="M1997" t="str">
        <f t="shared" si="127"/>
        <v>October</v>
      </c>
      <c r="N1997" t="str">
        <f t="shared" si="128"/>
        <v>Friday</v>
      </c>
      <c r="O1997" t="str">
        <f t="shared" si="129"/>
        <v>00:23:00</v>
      </c>
      <c r="P1997">
        <f t="shared" si="130"/>
        <v>0</v>
      </c>
      <c r="Q1997" t="str">
        <f>VLOOKUP(B1997,'Analysis 1.3'!$AA$1:$AF$1454,5,FALSE)</f>
        <v>One time</v>
      </c>
      <c r="R1997" t="str">
        <f>VLOOKUP(B1997,'Analysis 1.3'!$AA$1:$AF$1454,6,FALSE)</f>
        <v>Recent</v>
      </c>
      <c r="S1997">
        <f>VLOOKUP(B1997,'Analysis 1.3'!$AA$1:$AF$1454,4,FALSE)</f>
        <v>65.965972222220444</v>
      </c>
    </row>
    <row r="1998" spans="1:19" x14ac:dyDescent="0.3">
      <c r="A1998">
        <v>806906</v>
      </c>
      <c r="B1998">
        <v>1603</v>
      </c>
      <c r="C1998" s="1" t="s">
        <v>99</v>
      </c>
      <c r="D1998" s="3">
        <v>45058.972222222219</v>
      </c>
      <c r="E1998" t="s">
        <v>98</v>
      </c>
      <c r="F1998" t="s">
        <v>43</v>
      </c>
      <c r="G1998">
        <v>585</v>
      </c>
      <c r="H1998" t="str">
        <f>VLOOKUP(B1998,'Customers (2)'!$A$1:$F$2501,2,0)</f>
        <v>USA</v>
      </c>
      <c r="I1998" t="str">
        <f>VLOOKUP(B1998,'Customers (2)'!$A$1:$F$2501,3,0)</f>
        <v>M</v>
      </c>
      <c r="J1998">
        <f>VLOOKUP(B1998,'Customers (2)'!$A$1:$F$2501,4,0)</f>
        <v>73</v>
      </c>
      <c r="K1998" t="str">
        <f>VLOOKUP(B1998,'Customers (2)'!$A$1:$F$2501,5,0)</f>
        <v>D</v>
      </c>
      <c r="L1998" t="str">
        <f>VLOOKUP(B1998,'Customers (2)'!$A$1:$F$2501,6,0)</f>
        <v>Senior</v>
      </c>
      <c r="M1998" t="str">
        <f t="shared" si="127"/>
        <v>May</v>
      </c>
      <c r="N1998" t="str">
        <f t="shared" si="128"/>
        <v>Friday</v>
      </c>
      <c r="O1998" t="str">
        <f t="shared" si="129"/>
        <v>23:20:00</v>
      </c>
      <c r="P1998">
        <f t="shared" si="130"/>
        <v>23</v>
      </c>
      <c r="Q1998" t="str">
        <f>VLOOKUP(B1998,'Analysis 1.3'!$AA$1:$AF$1454,5,FALSE)</f>
        <v>Repeat</v>
      </c>
      <c r="R1998" t="str">
        <f>VLOOKUP(B1998,'Analysis 1.3'!$AA$1:$AF$1454,6,FALSE)</f>
        <v>Passive</v>
      </c>
      <c r="S1998">
        <f>VLOOKUP(B1998,'Analysis 1.3'!$AA$1:$AF$1454,4,FALSE)</f>
        <v>109.92361111110949</v>
      </c>
    </row>
    <row r="1999" spans="1:19" x14ac:dyDescent="0.3">
      <c r="A1999">
        <v>1549353</v>
      </c>
      <c r="B1999">
        <v>1603</v>
      </c>
      <c r="C1999" s="1" t="s">
        <v>99</v>
      </c>
      <c r="D1999" s="3">
        <v>45182.058333333334</v>
      </c>
      <c r="E1999" t="s">
        <v>98</v>
      </c>
      <c r="F1999" t="s">
        <v>42</v>
      </c>
      <c r="G1999">
        <v>2101</v>
      </c>
      <c r="H1999" t="str">
        <f>VLOOKUP(B1999,'Customers (2)'!$A$1:$F$2501,2,0)</f>
        <v>USA</v>
      </c>
      <c r="I1999" t="str">
        <f>VLOOKUP(B1999,'Customers (2)'!$A$1:$F$2501,3,0)</f>
        <v>M</v>
      </c>
      <c r="J1999">
        <f>VLOOKUP(B1999,'Customers (2)'!$A$1:$F$2501,4,0)</f>
        <v>73</v>
      </c>
      <c r="K1999" t="str">
        <f>VLOOKUP(B1999,'Customers (2)'!$A$1:$F$2501,5,0)</f>
        <v>D</v>
      </c>
      <c r="L1999" t="str">
        <f>VLOOKUP(B1999,'Customers (2)'!$A$1:$F$2501,6,0)</f>
        <v>Senior</v>
      </c>
      <c r="M1999" t="str">
        <f t="shared" si="127"/>
        <v>September</v>
      </c>
      <c r="N1999" t="str">
        <f t="shared" si="128"/>
        <v>Wednesday</v>
      </c>
      <c r="O1999" t="str">
        <f t="shared" si="129"/>
        <v>01:24:00</v>
      </c>
      <c r="P1999">
        <f t="shared" si="130"/>
        <v>1</v>
      </c>
      <c r="Q1999" t="str">
        <f>VLOOKUP(B1999,'Analysis 1.3'!$AA$1:$AF$1454,5,FALSE)</f>
        <v>Repeat</v>
      </c>
      <c r="R1999" t="str">
        <f>VLOOKUP(B1999,'Analysis 1.3'!$AA$1:$AF$1454,6,FALSE)</f>
        <v>Passive</v>
      </c>
      <c r="S1999">
        <f>VLOOKUP(B1999,'Analysis 1.3'!$AA$1:$AF$1454,4,FALSE)</f>
        <v>109.92361111110949</v>
      </c>
    </row>
    <row r="2000" spans="1:19" x14ac:dyDescent="0.3">
      <c r="A2000">
        <v>262661</v>
      </c>
      <c r="B2000">
        <v>1604</v>
      </c>
      <c r="C2000" s="1" t="s">
        <v>105</v>
      </c>
      <c r="D2000" s="2">
        <v>45094.993750000001</v>
      </c>
      <c r="E2000" t="s">
        <v>98</v>
      </c>
      <c r="F2000" t="s">
        <v>27</v>
      </c>
      <c r="G2000">
        <v>2871</v>
      </c>
      <c r="H2000" t="str">
        <f>VLOOKUP(B2000,'Customers (2)'!$A$1:$F$2501,2,0)</f>
        <v>Spain</v>
      </c>
      <c r="I2000" t="str">
        <f>VLOOKUP(B2000,'Customers (2)'!$A$1:$F$2501,3,0)</f>
        <v>F</v>
      </c>
      <c r="J2000">
        <f>VLOOKUP(B2000,'Customers (2)'!$A$1:$F$2501,4,0)</f>
        <v>76</v>
      </c>
      <c r="K2000" t="str">
        <f>VLOOKUP(B2000,'Customers (2)'!$A$1:$F$2501,5,0)</f>
        <v>D</v>
      </c>
      <c r="L2000" t="str">
        <f>VLOOKUP(B2000,'Customers (2)'!$A$1:$F$2501,6,0)</f>
        <v>Senior</v>
      </c>
      <c r="M2000" t="str">
        <f t="shared" si="127"/>
        <v>June</v>
      </c>
      <c r="N2000" t="str">
        <f t="shared" si="128"/>
        <v>Saturday</v>
      </c>
      <c r="O2000" t="str">
        <f t="shared" si="129"/>
        <v>23:51:00</v>
      </c>
      <c r="P2000">
        <f t="shared" si="130"/>
        <v>23</v>
      </c>
      <c r="Q2000" t="str">
        <f>VLOOKUP(B2000,'Analysis 1.3'!$AA$1:$AF$1454,5,FALSE)</f>
        <v>One time</v>
      </c>
      <c r="R2000" t="str">
        <f>VLOOKUP(B2000,'Analysis 1.3'!$AA$1:$AF$1454,6,FALSE)</f>
        <v>Lost</v>
      </c>
      <c r="S2000">
        <f>VLOOKUP(B2000,'Analysis 1.3'!$AA$1:$AF$1454,4,FALSE)</f>
        <v>196.98819444444234</v>
      </c>
    </row>
    <row r="2001" spans="1:19" x14ac:dyDescent="0.3">
      <c r="A2001">
        <v>930552</v>
      </c>
      <c r="B2001">
        <v>1605</v>
      </c>
      <c r="C2001" s="1" t="s">
        <v>105</v>
      </c>
      <c r="D2001" s="3">
        <v>45021.009722222225</v>
      </c>
      <c r="E2001" t="s">
        <v>96</v>
      </c>
      <c r="F2001" t="s">
        <v>88</v>
      </c>
      <c r="G2001">
        <v>6840</v>
      </c>
      <c r="H2001" t="str">
        <f>VLOOKUP(B2001,'Customers (2)'!$A$1:$F$2501,2,0)</f>
        <v>Spain</v>
      </c>
      <c r="I2001" t="str">
        <f>VLOOKUP(B2001,'Customers (2)'!$A$1:$F$2501,3,0)</f>
        <v>F</v>
      </c>
      <c r="J2001">
        <f>VLOOKUP(B2001,'Customers (2)'!$A$1:$F$2501,4,0)</f>
        <v>45</v>
      </c>
      <c r="K2001" t="str">
        <f>VLOOKUP(B2001,'Customers (2)'!$A$1:$F$2501,5,0)</f>
        <v>D</v>
      </c>
      <c r="L2001" t="str">
        <f>VLOOKUP(B2001,'Customers (2)'!$A$1:$F$2501,6,0)</f>
        <v>Middle</v>
      </c>
      <c r="M2001" t="str">
        <f t="shared" si="127"/>
        <v>April</v>
      </c>
      <c r="N2001" t="str">
        <f t="shared" si="128"/>
        <v>Wednesday</v>
      </c>
      <c r="O2001" t="str">
        <f t="shared" si="129"/>
        <v>00:14:00</v>
      </c>
      <c r="P2001">
        <f t="shared" si="130"/>
        <v>0</v>
      </c>
      <c r="Q2001" t="str">
        <f>VLOOKUP(B2001,'Analysis 1.3'!$AA$1:$AF$1454,5,FALSE)</f>
        <v>One time</v>
      </c>
      <c r="R2001" t="str">
        <f>VLOOKUP(B2001,'Analysis 1.3'!$AA$1:$AF$1454,6,FALSE)</f>
        <v>Lost</v>
      </c>
      <c r="S2001">
        <f>VLOOKUP(B2001,'Analysis 1.3'!$AA$1:$AF$1454,4,FALSE)</f>
        <v>270.97222222221899</v>
      </c>
    </row>
    <row r="2002" spans="1:19" x14ac:dyDescent="0.3">
      <c r="A2002">
        <v>59723</v>
      </c>
      <c r="B2002">
        <v>1606</v>
      </c>
      <c r="C2002" s="1" t="s">
        <v>100</v>
      </c>
      <c r="D2002" s="2">
        <v>45235.045138888891</v>
      </c>
      <c r="E2002" t="s">
        <v>96</v>
      </c>
      <c r="F2002" t="s">
        <v>15</v>
      </c>
      <c r="G2002">
        <v>3606</v>
      </c>
      <c r="H2002" t="str">
        <f>VLOOKUP(B2002,'Customers (2)'!$A$1:$F$2501,2,0)</f>
        <v>France</v>
      </c>
      <c r="I2002" t="str">
        <f>VLOOKUP(B2002,'Customers (2)'!$A$1:$F$2501,3,0)</f>
        <v>M</v>
      </c>
      <c r="J2002">
        <f>VLOOKUP(B2002,'Customers (2)'!$A$1:$F$2501,4,0)</f>
        <v>23</v>
      </c>
      <c r="K2002" t="str">
        <f>VLOOKUP(B2002,'Customers (2)'!$A$1:$F$2501,5,0)</f>
        <v>D</v>
      </c>
      <c r="L2002" t="str">
        <f>VLOOKUP(B2002,'Customers (2)'!$A$1:$F$2501,6,0)</f>
        <v>Young</v>
      </c>
      <c r="M2002" t="str">
        <f t="shared" si="127"/>
        <v>November</v>
      </c>
      <c r="N2002" t="str">
        <f t="shared" si="128"/>
        <v>Sunday</v>
      </c>
      <c r="O2002" t="str">
        <f t="shared" si="129"/>
        <v>01:05:00</v>
      </c>
      <c r="P2002">
        <f t="shared" si="130"/>
        <v>1</v>
      </c>
      <c r="Q2002" t="str">
        <f>VLOOKUP(B2002,'Analysis 1.3'!$AA$1:$AF$1454,5,FALSE)</f>
        <v>Repeat</v>
      </c>
      <c r="R2002" t="str">
        <f>VLOOKUP(B2002,'Analysis 1.3'!$AA$1:$AF$1454,6,FALSE)</f>
        <v>Recent</v>
      </c>
      <c r="S2002">
        <f>VLOOKUP(B2002,'Analysis 1.3'!$AA$1:$AF$1454,4,FALSE)</f>
        <v>56.936805555553292</v>
      </c>
    </row>
    <row r="2003" spans="1:19" x14ac:dyDescent="0.3">
      <c r="A2003">
        <v>888938</v>
      </c>
      <c r="B2003">
        <v>1606</v>
      </c>
      <c r="C2003" s="1" t="s">
        <v>100</v>
      </c>
      <c r="D2003" s="3">
        <v>45170.06527777778</v>
      </c>
      <c r="E2003" t="s">
        <v>96</v>
      </c>
      <c r="F2003" t="s">
        <v>43</v>
      </c>
      <c r="G2003">
        <v>1061</v>
      </c>
      <c r="H2003" t="str">
        <f>VLOOKUP(B2003,'Customers (2)'!$A$1:$F$2501,2,0)</f>
        <v>France</v>
      </c>
      <c r="I2003" t="str">
        <f>VLOOKUP(B2003,'Customers (2)'!$A$1:$F$2501,3,0)</f>
        <v>M</v>
      </c>
      <c r="J2003">
        <f>VLOOKUP(B2003,'Customers (2)'!$A$1:$F$2501,4,0)</f>
        <v>23</v>
      </c>
      <c r="K2003" t="str">
        <f>VLOOKUP(B2003,'Customers (2)'!$A$1:$F$2501,5,0)</f>
        <v>D</v>
      </c>
      <c r="L2003" t="str">
        <f>VLOOKUP(B2003,'Customers (2)'!$A$1:$F$2501,6,0)</f>
        <v>Young</v>
      </c>
      <c r="M2003" t="str">
        <f t="shared" si="127"/>
        <v>September</v>
      </c>
      <c r="N2003" t="str">
        <f t="shared" si="128"/>
        <v>Friday</v>
      </c>
      <c r="O2003" t="str">
        <f t="shared" si="129"/>
        <v>01:34:00</v>
      </c>
      <c r="P2003">
        <f t="shared" si="130"/>
        <v>1</v>
      </c>
      <c r="Q2003" t="str">
        <f>VLOOKUP(B2003,'Analysis 1.3'!$AA$1:$AF$1454,5,FALSE)</f>
        <v>Repeat</v>
      </c>
      <c r="R2003" t="str">
        <f>VLOOKUP(B2003,'Analysis 1.3'!$AA$1:$AF$1454,6,FALSE)</f>
        <v>Recent</v>
      </c>
      <c r="S2003">
        <f>VLOOKUP(B2003,'Analysis 1.3'!$AA$1:$AF$1454,4,FALSE)</f>
        <v>56.936805555553292</v>
      </c>
    </row>
    <row r="2004" spans="1:19" x14ac:dyDescent="0.3">
      <c r="A2004">
        <v>911307</v>
      </c>
      <c r="B2004">
        <v>1606</v>
      </c>
      <c r="C2004" s="1" t="s">
        <v>100</v>
      </c>
      <c r="D2004" s="3">
        <v>45165.980555555558</v>
      </c>
      <c r="E2004" t="s">
        <v>191</v>
      </c>
      <c r="F2004" t="s">
        <v>46</v>
      </c>
      <c r="G2004">
        <v>8205</v>
      </c>
      <c r="H2004" t="str">
        <f>VLOOKUP(B2004,'Customers (2)'!$A$1:$F$2501,2,0)</f>
        <v>France</v>
      </c>
      <c r="I2004" t="str">
        <f>VLOOKUP(B2004,'Customers (2)'!$A$1:$F$2501,3,0)</f>
        <v>M</v>
      </c>
      <c r="J2004">
        <f>VLOOKUP(B2004,'Customers (2)'!$A$1:$F$2501,4,0)</f>
        <v>23</v>
      </c>
      <c r="K2004" t="str">
        <f>VLOOKUP(B2004,'Customers (2)'!$A$1:$F$2501,5,0)</f>
        <v>D</v>
      </c>
      <c r="L2004" t="str">
        <f>VLOOKUP(B2004,'Customers (2)'!$A$1:$F$2501,6,0)</f>
        <v>Young</v>
      </c>
      <c r="M2004" t="str">
        <f t="shared" si="127"/>
        <v>August</v>
      </c>
      <c r="N2004" t="str">
        <f t="shared" si="128"/>
        <v>Sunday</v>
      </c>
      <c r="O2004" t="str">
        <f t="shared" si="129"/>
        <v>23:32:00</v>
      </c>
      <c r="P2004">
        <f t="shared" si="130"/>
        <v>23</v>
      </c>
      <c r="Q2004" t="str">
        <f>VLOOKUP(B2004,'Analysis 1.3'!$AA$1:$AF$1454,5,FALSE)</f>
        <v>Repeat</v>
      </c>
      <c r="R2004" t="str">
        <f>VLOOKUP(B2004,'Analysis 1.3'!$AA$1:$AF$1454,6,FALSE)</f>
        <v>Recent</v>
      </c>
      <c r="S2004">
        <f>VLOOKUP(B2004,'Analysis 1.3'!$AA$1:$AF$1454,4,FALSE)</f>
        <v>56.936805555553292</v>
      </c>
    </row>
    <row r="2005" spans="1:19" x14ac:dyDescent="0.3">
      <c r="A2005">
        <v>930878</v>
      </c>
      <c r="B2005">
        <v>1606</v>
      </c>
      <c r="C2005" s="1" t="s">
        <v>100</v>
      </c>
      <c r="D2005" s="3">
        <v>45113.081944444442</v>
      </c>
      <c r="E2005" t="s">
        <v>98</v>
      </c>
      <c r="F2005" t="s">
        <v>82</v>
      </c>
      <c r="G2005">
        <v>3069</v>
      </c>
      <c r="H2005" t="str">
        <f>VLOOKUP(B2005,'Customers (2)'!$A$1:$F$2501,2,0)</f>
        <v>France</v>
      </c>
      <c r="I2005" t="str">
        <f>VLOOKUP(B2005,'Customers (2)'!$A$1:$F$2501,3,0)</f>
        <v>M</v>
      </c>
      <c r="J2005">
        <f>VLOOKUP(B2005,'Customers (2)'!$A$1:$F$2501,4,0)</f>
        <v>23</v>
      </c>
      <c r="K2005" t="str">
        <f>VLOOKUP(B2005,'Customers (2)'!$A$1:$F$2501,5,0)</f>
        <v>D</v>
      </c>
      <c r="L2005" t="str">
        <f>VLOOKUP(B2005,'Customers (2)'!$A$1:$F$2501,6,0)</f>
        <v>Young</v>
      </c>
      <c r="M2005" t="str">
        <f t="shared" si="127"/>
        <v>July</v>
      </c>
      <c r="N2005" t="str">
        <f t="shared" si="128"/>
        <v>Thursday</v>
      </c>
      <c r="O2005" t="str">
        <f t="shared" si="129"/>
        <v>01:58:00</v>
      </c>
      <c r="P2005">
        <f t="shared" si="130"/>
        <v>1</v>
      </c>
      <c r="Q2005" t="str">
        <f>VLOOKUP(B2005,'Analysis 1.3'!$AA$1:$AF$1454,5,FALSE)</f>
        <v>Repeat</v>
      </c>
      <c r="R2005" t="str">
        <f>VLOOKUP(B2005,'Analysis 1.3'!$AA$1:$AF$1454,6,FALSE)</f>
        <v>Recent</v>
      </c>
      <c r="S2005">
        <f>VLOOKUP(B2005,'Analysis 1.3'!$AA$1:$AF$1454,4,FALSE)</f>
        <v>56.936805555553292</v>
      </c>
    </row>
    <row r="2006" spans="1:19" x14ac:dyDescent="0.3">
      <c r="A2006">
        <v>1036624</v>
      </c>
      <c r="B2006">
        <v>1607</v>
      </c>
      <c r="C2006" s="1" t="s">
        <v>101</v>
      </c>
      <c r="D2006" s="3">
        <v>45129.030555555553</v>
      </c>
      <c r="E2006" t="s">
        <v>97</v>
      </c>
      <c r="F2006" t="s">
        <v>7</v>
      </c>
      <c r="G2006">
        <v>667</v>
      </c>
      <c r="H2006" t="str">
        <f>VLOOKUP(B2006,'Customers (2)'!$A$1:$F$2501,2,0)</f>
        <v>Australia</v>
      </c>
      <c r="I2006" t="str">
        <f>VLOOKUP(B2006,'Customers (2)'!$A$1:$F$2501,3,0)</f>
        <v>M</v>
      </c>
      <c r="J2006">
        <f>VLOOKUP(B2006,'Customers (2)'!$A$1:$F$2501,4,0)</f>
        <v>65</v>
      </c>
      <c r="K2006" t="str">
        <f>VLOOKUP(B2006,'Customers (2)'!$A$1:$F$2501,5,0)</f>
        <v>D</v>
      </c>
      <c r="L2006" t="str">
        <f>VLOOKUP(B2006,'Customers (2)'!$A$1:$F$2501,6,0)</f>
        <v>Senior</v>
      </c>
      <c r="M2006" t="str">
        <f t="shared" si="127"/>
        <v>July</v>
      </c>
      <c r="N2006" t="str">
        <f t="shared" si="128"/>
        <v>Saturday</v>
      </c>
      <c r="O2006" t="str">
        <f t="shared" si="129"/>
        <v>00:44:00</v>
      </c>
      <c r="P2006">
        <f t="shared" si="130"/>
        <v>0</v>
      </c>
      <c r="Q2006" t="str">
        <f>VLOOKUP(B2006,'Analysis 1.3'!$AA$1:$AF$1454,5,FALSE)</f>
        <v>One time</v>
      </c>
      <c r="R2006" t="str">
        <f>VLOOKUP(B2006,'Analysis 1.3'!$AA$1:$AF$1454,6,FALSE)</f>
        <v>Passive</v>
      </c>
      <c r="S2006">
        <f>VLOOKUP(B2006,'Analysis 1.3'!$AA$1:$AF$1454,4,FALSE)</f>
        <v>162.95138888889051</v>
      </c>
    </row>
    <row r="2007" spans="1:19" x14ac:dyDescent="0.3">
      <c r="A2007">
        <v>1224367</v>
      </c>
      <c r="B2007">
        <v>1608</v>
      </c>
      <c r="C2007" s="1" t="s">
        <v>99</v>
      </c>
      <c r="D2007" s="3">
        <v>44979.020138888889</v>
      </c>
      <c r="E2007" t="s">
        <v>97</v>
      </c>
      <c r="F2007" t="s">
        <v>54</v>
      </c>
      <c r="G2007">
        <v>3078</v>
      </c>
      <c r="H2007" t="str">
        <f>VLOOKUP(B2007,'Customers (2)'!$A$1:$F$2501,2,0)</f>
        <v>USA</v>
      </c>
      <c r="I2007" t="str">
        <f>VLOOKUP(B2007,'Customers (2)'!$A$1:$F$2501,3,0)</f>
        <v>M</v>
      </c>
      <c r="J2007">
        <f>VLOOKUP(B2007,'Customers (2)'!$A$1:$F$2501,4,0)</f>
        <v>43</v>
      </c>
      <c r="K2007" t="str">
        <f>VLOOKUP(B2007,'Customers (2)'!$A$1:$F$2501,5,0)</f>
        <v>D</v>
      </c>
      <c r="L2007" t="str">
        <f>VLOOKUP(B2007,'Customers (2)'!$A$1:$F$2501,6,0)</f>
        <v>Middle</v>
      </c>
      <c r="M2007" t="str">
        <f t="shared" si="127"/>
        <v>February</v>
      </c>
      <c r="N2007" t="str">
        <f t="shared" si="128"/>
        <v>Wednesday</v>
      </c>
      <c r="O2007" t="str">
        <f t="shared" si="129"/>
        <v>00:29:00</v>
      </c>
      <c r="P2007">
        <f t="shared" si="130"/>
        <v>0</v>
      </c>
      <c r="Q2007" t="str">
        <f>VLOOKUP(B2007,'Analysis 1.3'!$AA$1:$AF$1454,5,FALSE)</f>
        <v>Repeat</v>
      </c>
      <c r="R2007" t="str">
        <f>VLOOKUP(B2007,'Analysis 1.3'!$AA$1:$AF$1454,6,FALSE)</f>
        <v>Lost</v>
      </c>
      <c r="S2007">
        <f>VLOOKUP(B2007,'Analysis 1.3'!$AA$1:$AF$1454,4,FALSE)</f>
        <v>312.96180555555475</v>
      </c>
    </row>
    <row r="2008" spans="1:19" x14ac:dyDescent="0.3">
      <c r="A2008">
        <v>1485067</v>
      </c>
      <c r="B2008">
        <v>1608</v>
      </c>
      <c r="C2008" s="1" t="s">
        <v>99</v>
      </c>
      <c r="D2008" s="3">
        <v>44963.006249999999</v>
      </c>
      <c r="E2008" t="s">
        <v>191</v>
      </c>
      <c r="F2008" t="s">
        <v>74</v>
      </c>
      <c r="G2008">
        <v>3382</v>
      </c>
      <c r="H2008" t="str">
        <f>VLOOKUP(B2008,'Customers (2)'!$A$1:$F$2501,2,0)</f>
        <v>USA</v>
      </c>
      <c r="I2008" t="str">
        <f>VLOOKUP(B2008,'Customers (2)'!$A$1:$F$2501,3,0)</f>
        <v>M</v>
      </c>
      <c r="J2008">
        <f>VLOOKUP(B2008,'Customers (2)'!$A$1:$F$2501,4,0)</f>
        <v>43</v>
      </c>
      <c r="K2008" t="str">
        <f>VLOOKUP(B2008,'Customers (2)'!$A$1:$F$2501,5,0)</f>
        <v>D</v>
      </c>
      <c r="L2008" t="str">
        <f>VLOOKUP(B2008,'Customers (2)'!$A$1:$F$2501,6,0)</f>
        <v>Middle</v>
      </c>
      <c r="M2008" t="str">
        <f t="shared" si="127"/>
        <v>February</v>
      </c>
      <c r="N2008" t="str">
        <f t="shared" si="128"/>
        <v>Monday</v>
      </c>
      <c r="O2008" t="str">
        <f t="shared" si="129"/>
        <v>00:09:00</v>
      </c>
      <c r="P2008">
        <f t="shared" si="130"/>
        <v>0</v>
      </c>
      <c r="Q2008" t="str">
        <f>VLOOKUP(B2008,'Analysis 1.3'!$AA$1:$AF$1454,5,FALSE)</f>
        <v>Repeat</v>
      </c>
      <c r="R2008" t="str">
        <f>VLOOKUP(B2008,'Analysis 1.3'!$AA$1:$AF$1454,6,FALSE)</f>
        <v>Lost</v>
      </c>
      <c r="S2008">
        <f>VLOOKUP(B2008,'Analysis 1.3'!$AA$1:$AF$1454,4,FALSE)</f>
        <v>312.96180555555475</v>
      </c>
    </row>
    <row r="2009" spans="1:19" x14ac:dyDescent="0.3">
      <c r="A2009">
        <v>1125245</v>
      </c>
      <c r="B2009">
        <v>1611</v>
      </c>
      <c r="C2009" s="1" t="s">
        <v>100</v>
      </c>
      <c r="D2009" s="3">
        <v>45074.996527777781</v>
      </c>
      <c r="E2009" t="s">
        <v>97</v>
      </c>
      <c r="F2009" t="s">
        <v>18</v>
      </c>
      <c r="G2009">
        <v>4618</v>
      </c>
      <c r="H2009" t="str">
        <f>VLOOKUP(B2009,'Customers (2)'!$A$1:$F$2501,2,0)</f>
        <v>France</v>
      </c>
      <c r="I2009" t="str">
        <f>VLOOKUP(B2009,'Customers (2)'!$A$1:$F$2501,3,0)</f>
        <v>M</v>
      </c>
      <c r="J2009">
        <f>VLOOKUP(B2009,'Customers (2)'!$A$1:$F$2501,4,0)</f>
        <v>37</v>
      </c>
      <c r="K2009" t="str">
        <f>VLOOKUP(B2009,'Customers (2)'!$A$1:$F$2501,5,0)</f>
        <v>D</v>
      </c>
      <c r="L2009" t="str">
        <f>VLOOKUP(B2009,'Customers (2)'!$A$1:$F$2501,6,0)</f>
        <v>Middle</v>
      </c>
      <c r="M2009" t="str">
        <f t="shared" si="127"/>
        <v>May</v>
      </c>
      <c r="N2009" t="str">
        <f t="shared" si="128"/>
        <v>Sunday</v>
      </c>
      <c r="O2009" t="str">
        <f t="shared" si="129"/>
        <v>23:55:00</v>
      </c>
      <c r="P2009">
        <f t="shared" si="130"/>
        <v>23</v>
      </c>
      <c r="Q2009" t="str">
        <f>VLOOKUP(B2009,'Analysis 1.3'!$AA$1:$AF$1454,5,FALSE)</f>
        <v>One time</v>
      </c>
      <c r="R2009" t="str">
        <f>VLOOKUP(B2009,'Analysis 1.3'!$AA$1:$AF$1454,6,FALSE)</f>
        <v>Lost</v>
      </c>
      <c r="S2009">
        <f>VLOOKUP(B2009,'Analysis 1.3'!$AA$1:$AF$1454,4,FALSE)</f>
        <v>216.98541666666279</v>
      </c>
    </row>
    <row r="2010" spans="1:19" x14ac:dyDescent="0.3">
      <c r="A2010">
        <v>1075762</v>
      </c>
      <c r="B2010">
        <v>1612</v>
      </c>
      <c r="C2010" s="1" t="s">
        <v>105</v>
      </c>
      <c r="D2010" s="3">
        <v>45201.093055555553</v>
      </c>
      <c r="E2010" t="s">
        <v>97</v>
      </c>
      <c r="F2010" t="s">
        <v>34</v>
      </c>
      <c r="G2010">
        <v>3402</v>
      </c>
      <c r="H2010" t="str">
        <f>VLOOKUP(B2010,'Customers (2)'!$A$1:$F$2501,2,0)</f>
        <v>Spain</v>
      </c>
      <c r="I2010" t="str">
        <f>VLOOKUP(B2010,'Customers (2)'!$A$1:$F$2501,3,0)</f>
        <v>M</v>
      </c>
      <c r="J2010">
        <f>VLOOKUP(B2010,'Customers (2)'!$A$1:$F$2501,4,0)</f>
        <v>75</v>
      </c>
      <c r="K2010" t="str">
        <f>VLOOKUP(B2010,'Customers (2)'!$A$1:$F$2501,5,0)</f>
        <v>D</v>
      </c>
      <c r="L2010" t="str">
        <f>VLOOKUP(B2010,'Customers (2)'!$A$1:$F$2501,6,0)</f>
        <v>Senior</v>
      </c>
      <c r="M2010" t="str">
        <f t="shared" si="127"/>
        <v>October</v>
      </c>
      <c r="N2010" t="str">
        <f t="shared" si="128"/>
        <v>Monday</v>
      </c>
      <c r="O2010" t="str">
        <f t="shared" si="129"/>
        <v>02:14:00</v>
      </c>
      <c r="P2010">
        <f t="shared" si="130"/>
        <v>2</v>
      </c>
      <c r="Q2010" t="str">
        <f>VLOOKUP(B2010,'Analysis 1.3'!$AA$1:$AF$1454,5,FALSE)</f>
        <v>One time</v>
      </c>
      <c r="R2010" t="str">
        <f>VLOOKUP(B2010,'Analysis 1.3'!$AA$1:$AF$1454,6,FALSE)</f>
        <v>Passive</v>
      </c>
      <c r="S2010">
        <f>VLOOKUP(B2010,'Analysis 1.3'!$AA$1:$AF$1454,4,FALSE)</f>
        <v>90.888888888890506</v>
      </c>
    </row>
    <row r="2011" spans="1:19" x14ac:dyDescent="0.3">
      <c r="A2011">
        <v>589161</v>
      </c>
      <c r="B2011">
        <v>1613</v>
      </c>
      <c r="C2011" s="1" t="s">
        <v>99</v>
      </c>
      <c r="D2011" s="2">
        <v>45290.995833333334</v>
      </c>
      <c r="E2011" t="s">
        <v>98</v>
      </c>
      <c r="F2011" t="s">
        <v>94</v>
      </c>
      <c r="G2011">
        <v>3750</v>
      </c>
      <c r="H2011" t="str">
        <f>VLOOKUP(B2011,'Customers (2)'!$A$1:$F$2501,2,0)</f>
        <v>USA</v>
      </c>
      <c r="I2011" t="str">
        <f>VLOOKUP(B2011,'Customers (2)'!$A$1:$F$2501,3,0)</f>
        <v>M</v>
      </c>
      <c r="J2011">
        <f>VLOOKUP(B2011,'Customers (2)'!$A$1:$F$2501,4,0)</f>
        <v>71</v>
      </c>
      <c r="K2011" t="str">
        <f>VLOOKUP(B2011,'Customers (2)'!$A$1:$F$2501,5,0)</f>
        <v>D</v>
      </c>
      <c r="L2011" t="str">
        <f>VLOOKUP(B2011,'Customers (2)'!$A$1:$F$2501,6,0)</f>
        <v>Senior</v>
      </c>
      <c r="M2011" t="str">
        <f t="shared" si="127"/>
        <v>December</v>
      </c>
      <c r="N2011" t="str">
        <f t="shared" si="128"/>
        <v>Saturday</v>
      </c>
      <c r="O2011" t="str">
        <f t="shared" si="129"/>
        <v>23:54:00</v>
      </c>
      <c r="P2011">
        <f t="shared" si="130"/>
        <v>23</v>
      </c>
      <c r="Q2011" t="str">
        <f>VLOOKUP(B2011,'Analysis 1.3'!$AA$1:$AF$1454,5,FALSE)</f>
        <v>Repeat</v>
      </c>
      <c r="R2011" t="str">
        <f>VLOOKUP(B2011,'Analysis 1.3'!$AA$1:$AF$1454,6,FALSE)</f>
        <v>Recent</v>
      </c>
      <c r="S2011">
        <f>VLOOKUP(B2011,'Analysis 1.3'!$AA$1:$AF$1454,4,FALSE)</f>
        <v>0.98611111110949423</v>
      </c>
    </row>
    <row r="2012" spans="1:19" x14ac:dyDescent="0.3">
      <c r="A2012">
        <v>1490598</v>
      </c>
      <c r="B2012">
        <v>1613</v>
      </c>
      <c r="C2012" s="1" t="s">
        <v>99</v>
      </c>
      <c r="D2012" s="3">
        <v>45184.009027777778</v>
      </c>
      <c r="E2012" t="s">
        <v>98</v>
      </c>
      <c r="F2012" t="s">
        <v>62</v>
      </c>
      <c r="G2012">
        <v>2270</v>
      </c>
      <c r="H2012" t="str">
        <f>VLOOKUP(B2012,'Customers (2)'!$A$1:$F$2501,2,0)</f>
        <v>USA</v>
      </c>
      <c r="I2012" t="str">
        <f>VLOOKUP(B2012,'Customers (2)'!$A$1:$F$2501,3,0)</f>
        <v>M</v>
      </c>
      <c r="J2012">
        <f>VLOOKUP(B2012,'Customers (2)'!$A$1:$F$2501,4,0)</f>
        <v>71</v>
      </c>
      <c r="K2012" t="str">
        <f>VLOOKUP(B2012,'Customers (2)'!$A$1:$F$2501,5,0)</f>
        <v>D</v>
      </c>
      <c r="L2012" t="str">
        <f>VLOOKUP(B2012,'Customers (2)'!$A$1:$F$2501,6,0)</f>
        <v>Senior</v>
      </c>
      <c r="M2012" t="str">
        <f t="shared" si="127"/>
        <v>September</v>
      </c>
      <c r="N2012" t="str">
        <f t="shared" si="128"/>
        <v>Friday</v>
      </c>
      <c r="O2012" t="str">
        <f t="shared" si="129"/>
        <v>00:13:00</v>
      </c>
      <c r="P2012">
        <f t="shared" si="130"/>
        <v>0</v>
      </c>
      <c r="Q2012" t="str">
        <f>VLOOKUP(B2012,'Analysis 1.3'!$AA$1:$AF$1454,5,FALSE)</f>
        <v>Repeat</v>
      </c>
      <c r="R2012" t="str">
        <f>VLOOKUP(B2012,'Analysis 1.3'!$AA$1:$AF$1454,6,FALSE)</f>
        <v>Recent</v>
      </c>
      <c r="S2012">
        <f>VLOOKUP(B2012,'Analysis 1.3'!$AA$1:$AF$1454,4,FALSE)</f>
        <v>0.98611111110949423</v>
      </c>
    </row>
    <row r="2013" spans="1:19" x14ac:dyDescent="0.3">
      <c r="A2013">
        <v>1631258</v>
      </c>
      <c r="B2013">
        <v>1613</v>
      </c>
      <c r="C2013" s="1" t="s">
        <v>99</v>
      </c>
      <c r="D2013" s="3">
        <v>45262.995833333334</v>
      </c>
      <c r="E2013" t="s">
        <v>98</v>
      </c>
      <c r="F2013" t="s">
        <v>78</v>
      </c>
      <c r="G2013">
        <v>382</v>
      </c>
      <c r="H2013" t="str">
        <f>VLOOKUP(B2013,'Customers (2)'!$A$1:$F$2501,2,0)</f>
        <v>USA</v>
      </c>
      <c r="I2013" t="str">
        <f>VLOOKUP(B2013,'Customers (2)'!$A$1:$F$2501,3,0)</f>
        <v>M</v>
      </c>
      <c r="J2013">
        <f>VLOOKUP(B2013,'Customers (2)'!$A$1:$F$2501,4,0)</f>
        <v>71</v>
      </c>
      <c r="K2013" t="str">
        <f>VLOOKUP(B2013,'Customers (2)'!$A$1:$F$2501,5,0)</f>
        <v>D</v>
      </c>
      <c r="L2013" t="str">
        <f>VLOOKUP(B2013,'Customers (2)'!$A$1:$F$2501,6,0)</f>
        <v>Senior</v>
      </c>
      <c r="M2013" t="str">
        <f t="shared" si="127"/>
        <v>December</v>
      </c>
      <c r="N2013" t="str">
        <f t="shared" si="128"/>
        <v>Saturday</v>
      </c>
      <c r="O2013" t="str">
        <f t="shared" si="129"/>
        <v>23:54:00</v>
      </c>
      <c r="P2013">
        <f t="shared" si="130"/>
        <v>23</v>
      </c>
      <c r="Q2013" t="str">
        <f>VLOOKUP(B2013,'Analysis 1.3'!$AA$1:$AF$1454,5,FALSE)</f>
        <v>Repeat</v>
      </c>
      <c r="R2013" t="str">
        <f>VLOOKUP(B2013,'Analysis 1.3'!$AA$1:$AF$1454,6,FALSE)</f>
        <v>Recent</v>
      </c>
      <c r="S2013">
        <f>VLOOKUP(B2013,'Analysis 1.3'!$AA$1:$AF$1454,4,FALSE)</f>
        <v>0.98611111110949423</v>
      </c>
    </row>
    <row r="2014" spans="1:19" x14ac:dyDescent="0.3">
      <c r="A2014">
        <v>2822</v>
      </c>
      <c r="B2014">
        <v>1614</v>
      </c>
      <c r="C2014" s="1" t="s">
        <v>99</v>
      </c>
      <c r="D2014" s="2">
        <v>45290.01458333333</v>
      </c>
      <c r="E2014" t="s">
        <v>191</v>
      </c>
      <c r="F2014" t="s">
        <v>6</v>
      </c>
      <c r="G2014">
        <v>3960</v>
      </c>
      <c r="H2014" t="str">
        <f>VLOOKUP(B2014,'Customers (2)'!$A$1:$F$2501,2,0)</f>
        <v>USA</v>
      </c>
      <c r="I2014" t="str">
        <f>VLOOKUP(B2014,'Customers (2)'!$A$1:$F$2501,3,0)</f>
        <v>M</v>
      </c>
      <c r="J2014">
        <f>VLOOKUP(B2014,'Customers (2)'!$A$1:$F$2501,4,0)</f>
        <v>37</v>
      </c>
      <c r="K2014" t="str">
        <f>VLOOKUP(B2014,'Customers (2)'!$A$1:$F$2501,5,0)</f>
        <v>D</v>
      </c>
      <c r="L2014" t="str">
        <f>VLOOKUP(B2014,'Customers (2)'!$A$1:$F$2501,6,0)</f>
        <v>Middle</v>
      </c>
      <c r="M2014" t="str">
        <f t="shared" si="127"/>
        <v>December</v>
      </c>
      <c r="N2014" t="str">
        <f t="shared" si="128"/>
        <v>Saturday</v>
      </c>
      <c r="O2014" t="str">
        <f t="shared" si="129"/>
        <v>00:21:00</v>
      </c>
      <c r="P2014">
        <f t="shared" si="130"/>
        <v>0</v>
      </c>
      <c r="Q2014" t="str">
        <f>VLOOKUP(B2014,'Analysis 1.3'!$AA$1:$AF$1454,5,FALSE)</f>
        <v>Repeat</v>
      </c>
      <c r="R2014" t="str">
        <f>VLOOKUP(B2014,'Analysis 1.3'!$AA$1:$AF$1454,6,FALSE)</f>
        <v>Recent</v>
      </c>
      <c r="S2014">
        <f>VLOOKUP(B2014,'Analysis 1.3'!$AA$1:$AF$1454,4,FALSE)</f>
        <v>1.9673611111138598</v>
      </c>
    </row>
    <row r="2015" spans="1:19" x14ac:dyDescent="0.3">
      <c r="A2015">
        <v>1472446</v>
      </c>
      <c r="B2015">
        <v>1614</v>
      </c>
      <c r="C2015" s="1" t="s">
        <v>99</v>
      </c>
      <c r="D2015" s="3">
        <v>45233.074999999997</v>
      </c>
      <c r="E2015" t="s">
        <v>191</v>
      </c>
      <c r="F2015" t="s">
        <v>4</v>
      </c>
      <c r="G2015">
        <v>7570</v>
      </c>
      <c r="H2015" t="str">
        <f>VLOOKUP(B2015,'Customers (2)'!$A$1:$F$2501,2,0)</f>
        <v>USA</v>
      </c>
      <c r="I2015" t="str">
        <f>VLOOKUP(B2015,'Customers (2)'!$A$1:$F$2501,3,0)</f>
        <v>M</v>
      </c>
      <c r="J2015">
        <f>VLOOKUP(B2015,'Customers (2)'!$A$1:$F$2501,4,0)</f>
        <v>37</v>
      </c>
      <c r="K2015" t="str">
        <f>VLOOKUP(B2015,'Customers (2)'!$A$1:$F$2501,5,0)</f>
        <v>D</v>
      </c>
      <c r="L2015" t="str">
        <f>VLOOKUP(B2015,'Customers (2)'!$A$1:$F$2501,6,0)</f>
        <v>Middle</v>
      </c>
      <c r="M2015" t="str">
        <f t="shared" si="127"/>
        <v>November</v>
      </c>
      <c r="N2015" t="str">
        <f t="shared" si="128"/>
        <v>Friday</v>
      </c>
      <c r="O2015" t="str">
        <f t="shared" si="129"/>
        <v>01:48:00</v>
      </c>
      <c r="P2015">
        <f t="shared" si="130"/>
        <v>1</v>
      </c>
      <c r="Q2015" t="str">
        <f>VLOOKUP(B2015,'Analysis 1.3'!$AA$1:$AF$1454,5,FALSE)</f>
        <v>Repeat</v>
      </c>
      <c r="R2015" t="str">
        <f>VLOOKUP(B2015,'Analysis 1.3'!$AA$1:$AF$1454,6,FALSE)</f>
        <v>Recent</v>
      </c>
      <c r="S2015">
        <f>VLOOKUP(B2015,'Analysis 1.3'!$AA$1:$AF$1454,4,FALSE)</f>
        <v>1.9673611111138598</v>
      </c>
    </row>
    <row r="2016" spans="1:19" x14ac:dyDescent="0.3">
      <c r="A2016">
        <v>560179</v>
      </c>
      <c r="B2016">
        <v>1615</v>
      </c>
      <c r="C2016" s="1" t="s">
        <v>105</v>
      </c>
      <c r="D2016" s="2">
        <v>45112.044444444444</v>
      </c>
      <c r="E2016" t="s">
        <v>191</v>
      </c>
      <c r="F2016" t="s">
        <v>49</v>
      </c>
      <c r="G2016">
        <v>227</v>
      </c>
      <c r="H2016" t="str">
        <f>VLOOKUP(B2016,'Customers (2)'!$A$1:$F$2501,2,0)</f>
        <v>Spain</v>
      </c>
      <c r="I2016" t="str">
        <f>VLOOKUP(B2016,'Customers (2)'!$A$1:$F$2501,3,0)</f>
        <v>M</v>
      </c>
      <c r="J2016">
        <f>VLOOKUP(B2016,'Customers (2)'!$A$1:$F$2501,4,0)</f>
        <v>64</v>
      </c>
      <c r="K2016" t="str">
        <f>VLOOKUP(B2016,'Customers (2)'!$A$1:$F$2501,5,0)</f>
        <v>D</v>
      </c>
      <c r="L2016" t="str">
        <f>VLOOKUP(B2016,'Customers (2)'!$A$1:$F$2501,6,0)</f>
        <v>Senior</v>
      </c>
      <c r="M2016" t="str">
        <f t="shared" si="127"/>
        <v>July</v>
      </c>
      <c r="N2016" t="str">
        <f t="shared" si="128"/>
        <v>Wednesday</v>
      </c>
      <c r="O2016" t="str">
        <f t="shared" si="129"/>
        <v>01:04:00</v>
      </c>
      <c r="P2016">
        <f t="shared" si="130"/>
        <v>1</v>
      </c>
      <c r="Q2016" t="str">
        <f>VLOOKUP(B2016,'Analysis 1.3'!$AA$1:$AF$1454,5,FALSE)</f>
        <v>Repeat</v>
      </c>
      <c r="R2016" t="str">
        <f>VLOOKUP(B2016,'Analysis 1.3'!$AA$1:$AF$1454,6,FALSE)</f>
        <v>Recent</v>
      </c>
      <c r="S2016">
        <f>VLOOKUP(B2016,'Analysis 1.3'!$AA$1:$AF$1454,4,FALSE)</f>
        <v>23.96736111111386</v>
      </c>
    </row>
    <row r="2017" spans="1:19" x14ac:dyDescent="0.3">
      <c r="A2017">
        <v>593188</v>
      </c>
      <c r="B2017">
        <v>1615</v>
      </c>
      <c r="C2017" s="1" t="s">
        <v>105</v>
      </c>
      <c r="D2017" s="2">
        <v>45268.01458333333</v>
      </c>
      <c r="E2017" t="s">
        <v>191</v>
      </c>
      <c r="F2017" t="s">
        <v>30</v>
      </c>
      <c r="G2017">
        <v>9830</v>
      </c>
      <c r="H2017" t="str">
        <f>VLOOKUP(B2017,'Customers (2)'!$A$1:$F$2501,2,0)</f>
        <v>Spain</v>
      </c>
      <c r="I2017" t="str">
        <f>VLOOKUP(B2017,'Customers (2)'!$A$1:$F$2501,3,0)</f>
        <v>M</v>
      </c>
      <c r="J2017">
        <f>VLOOKUP(B2017,'Customers (2)'!$A$1:$F$2501,4,0)</f>
        <v>64</v>
      </c>
      <c r="K2017" t="str">
        <f>VLOOKUP(B2017,'Customers (2)'!$A$1:$F$2501,5,0)</f>
        <v>D</v>
      </c>
      <c r="L2017" t="str">
        <f>VLOOKUP(B2017,'Customers (2)'!$A$1:$F$2501,6,0)</f>
        <v>Senior</v>
      </c>
      <c r="M2017" t="str">
        <f t="shared" si="127"/>
        <v>December</v>
      </c>
      <c r="N2017" t="str">
        <f t="shared" si="128"/>
        <v>Friday</v>
      </c>
      <c r="O2017" t="str">
        <f t="shared" si="129"/>
        <v>00:21:00</v>
      </c>
      <c r="P2017">
        <f t="shared" si="130"/>
        <v>0</v>
      </c>
      <c r="Q2017" t="str">
        <f>VLOOKUP(B2017,'Analysis 1.3'!$AA$1:$AF$1454,5,FALSE)</f>
        <v>Repeat</v>
      </c>
      <c r="R2017" t="str">
        <f>VLOOKUP(B2017,'Analysis 1.3'!$AA$1:$AF$1454,6,FALSE)</f>
        <v>Recent</v>
      </c>
      <c r="S2017">
        <f>VLOOKUP(B2017,'Analysis 1.3'!$AA$1:$AF$1454,4,FALSE)</f>
        <v>23.96736111111386</v>
      </c>
    </row>
    <row r="2018" spans="1:19" x14ac:dyDescent="0.3">
      <c r="A2018">
        <v>1063767</v>
      </c>
      <c r="B2018">
        <v>1616</v>
      </c>
      <c r="C2018" s="1" t="s">
        <v>99</v>
      </c>
      <c r="D2018" s="3">
        <v>45133.988888888889</v>
      </c>
      <c r="E2018" t="s">
        <v>97</v>
      </c>
      <c r="F2018" t="s">
        <v>81</v>
      </c>
      <c r="G2018">
        <v>1893</v>
      </c>
      <c r="H2018" t="str">
        <f>VLOOKUP(B2018,'Customers (2)'!$A$1:$F$2501,2,0)</f>
        <v>USA</v>
      </c>
      <c r="I2018" t="str">
        <f>VLOOKUP(B2018,'Customers (2)'!$A$1:$F$2501,3,0)</f>
        <v>F</v>
      </c>
      <c r="J2018">
        <f>VLOOKUP(B2018,'Customers (2)'!$A$1:$F$2501,4,0)</f>
        <v>38</v>
      </c>
      <c r="K2018" t="str">
        <f>VLOOKUP(B2018,'Customers (2)'!$A$1:$F$2501,5,0)</f>
        <v>D</v>
      </c>
      <c r="L2018" t="str">
        <f>VLOOKUP(B2018,'Customers (2)'!$A$1:$F$2501,6,0)</f>
        <v>Middle</v>
      </c>
      <c r="M2018" t="str">
        <f t="shared" si="127"/>
        <v>July</v>
      </c>
      <c r="N2018" t="str">
        <f t="shared" si="128"/>
        <v>Wednesday</v>
      </c>
      <c r="O2018" t="str">
        <f t="shared" si="129"/>
        <v>23:44:00</v>
      </c>
      <c r="P2018">
        <f t="shared" si="130"/>
        <v>23</v>
      </c>
      <c r="Q2018" t="str">
        <f>VLOOKUP(B2018,'Analysis 1.3'!$AA$1:$AF$1454,5,FALSE)</f>
        <v>Repeat</v>
      </c>
      <c r="R2018" t="str">
        <f>VLOOKUP(B2018,'Analysis 1.3'!$AA$1:$AF$1454,6,FALSE)</f>
        <v>Passive</v>
      </c>
      <c r="S2018">
        <f>VLOOKUP(B2018,'Analysis 1.3'!$AA$1:$AF$1454,4,FALSE)</f>
        <v>157.99305555555475</v>
      </c>
    </row>
    <row r="2019" spans="1:19" x14ac:dyDescent="0.3">
      <c r="A2019">
        <v>1094900</v>
      </c>
      <c r="B2019">
        <v>1616</v>
      </c>
      <c r="C2019" s="1" t="s">
        <v>99</v>
      </c>
      <c r="D2019" s="3">
        <v>45046.040277777778</v>
      </c>
      <c r="E2019" t="s">
        <v>96</v>
      </c>
      <c r="F2019" t="s">
        <v>27</v>
      </c>
      <c r="G2019">
        <v>2968</v>
      </c>
      <c r="H2019" t="str">
        <f>VLOOKUP(B2019,'Customers (2)'!$A$1:$F$2501,2,0)</f>
        <v>USA</v>
      </c>
      <c r="I2019" t="str">
        <f>VLOOKUP(B2019,'Customers (2)'!$A$1:$F$2501,3,0)</f>
        <v>F</v>
      </c>
      <c r="J2019">
        <f>VLOOKUP(B2019,'Customers (2)'!$A$1:$F$2501,4,0)</f>
        <v>38</v>
      </c>
      <c r="K2019" t="str">
        <f>VLOOKUP(B2019,'Customers (2)'!$A$1:$F$2501,5,0)</f>
        <v>D</v>
      </c>
      <c r="L2019" t="str">
        <f>VLOOKUP(B2019,'Customers (2)'!$A$1:$F$2501,6,0)</f>
        <v>Middle</v>
      </c>
      <c r="M2019" t="str">
        <f t="shared" si="127"/>
        <v>April</v>
      </c>
      <c r="N2019" t="str">
        <f t="shared" si="128"/>
        <v>Sunday</v>
      </c>
      <c r="O2019" t="str">
        <f t="shared" si="129"/>
        <v>00:58:00</v>
      </c>
      <c r="P2019">
        <f t="shared" si="130"/>
        <v>0</v>
      </c>
      <c r="Q2019" t="str">
        <f>VLOOKUP(B2019,'Analysis 1.3'!$AA$1:$AF$1454,5,FALSE)</f>
        <v>Repeat</v>
      </c>
      <c r="R2019" t="str">
        <f>VLOOKUP(B2019,'Analysis 1.3'!$AA$1:$AF$1454,6,FALSE)</f>
        <v>Passive</v>
      </c>
      <c r="S2019">
        <f>VLOOKUP(B2019,'Analysis 1.3'!$AA$1:$AF$1454,4,FALSE)</f>
        <v>157.99305555555475</v>
      </c>
    </row>
    <row r="2020" spans="1:19" x14ac:dyDescent="0.3">
      <c r="A2020">
        <v>1639990</v>
      </c>
      <c r="B2020">
        <v>1616</v>
      </c>
      <c r="C2020" s="1" t="s">
        <v>99</v>
      </c>
      <c r="D2020" s="3">
        <v>45046.05972222222</v>
      </c>
      <c r="E2020" t="s">
        <v>191</v>
      </c>
      <c r="F2020" t="s">
        <v>22</v>
      </c>
      <c r="G2020">
        <v>3972</v>
      </c>
      <c r="H2020" t="str">
        <f>VLOOKUP(B2020,'Customers (2)'!$A$1:$F$2501,2,0)</f>
        <v>USA</v>
      </c>
      <c r="I2020" t="str">
        <f>VLOOKUP(B2020,'Customers (2)'!$A$1:$F$2501,3,0)</f>
        <v>F</v>
      </c>
      <c r="J2020">
        <f>VLOOKUP(B2020,'Customers (2)'!$A$1:$F$2501,4,0)</f>
        <v>38</v>
      </c>
      <c r="K2020" t="str">
        <f>VLOOKUP(B2020,'Customers (2)'!$A$1:$F$2501,5,0)</f>
        <v>D</v>
      </c>
      <c r="L2020" t="str">
        <f>VLOOKUP(B2020,'Customers (2)'!$A$1:$F$2501,6,0)</f>
        <v>Middle</v>
      </c>
      <c r="M2020" t="str">
        <f t="shared" si="127"/>
        <v>April</v>
      </c>
      <c r="N2020" t="str">
        <f t="shared" si="128"/>
        <v>Sunday</v>
      </c>
      <c r="O2020" t="str">
        <f t="shared" si="129"/>
        <v>01:26:00</v>
      </c>
      <c r="P2020">
        <f t="shared" si="130"/>
        <v>1</v>
      </c>
      <c r="Q2020" t="str">
        <f>VLOOKUP(B2020,'Analysis 1.3'!$AA$1:$AF$1454,5,FALSE)</f>
        <v>Repeat</v>
      </c>
      <c r="R2020" t="str">
        <f>VLOOKUP(B2020,'Analysis 1.3'!$AA$1:$AF$1454,6,FALSE)</f>
        <v>Passive</v>
      </c>
      <c r="S2020">
        <f>VLOOKUP(B2020,'Analysis 1.3'!$AA$1:$AF$1454,4,FALSE)</f>
        <v>157.99305555555475</v>
      </c>
    </row>
    <row r="2021" spans="1:19" x14ac:dyDescent="0.3">
      <c r="A2021">
        <v>514198</v>
      </c>
      <c r="B2021">
        <v>1617</v>
      </c>
      <c r="C2021" s="1" t="s">
        <v>104</v>
      </c>
      <c r="D2021" s="2">
        <v>45253.051388888889</v>
      </c>
      <c r="E2021" t="s">
        <v>96</v>
      </c>
      <c r="F2021" t="s">
        <v>34</v>
      </c>
      <c r="G2021">
        <v>9711</v>
      </c>
      <c r="H2021" t="str">
        <f>VLOOKUP(B2021,'Customers (2)'!$A$1:$F$2501,2,0)</f>
        <v>Austria</v>
      </c>
      <c r="I2021" t="str">
        <f>VLOOKUP(B2021,'Customers (2)'!$A$1:$F$2501,3,0)</f>
        <v>M</v>
      </c>
      <c r="J2021">
        <f>VLOOKUP(B2021,'Customers (2)'!$A$1:$F$2501,4,0)</f>
        <v>50</v>
      </c>
      <c r="K2021" t="str">
        <f>VLOOKUP(B2021,'Customers (2)'!$A$1:$F$2501,5,0)</f>
        <v>D</v>
      </c>
      <c r="L2021" t="str">
        <f>VLOOKUP(B2021,'Customers (2)'!$A$1:$F$2501,6,0)</f>
        <v>Middle</v>
      </c>
      <c r="M2021" t="str">
        <f t="shared" si="127"/>
        <v>November</v>
      </c>
      <c r="N2021" t="str">
        <f t="shared" si="128"/>
        <v>Thursday</v>
      </c>
      <c r="O2021" t="str">
        <f t="shared" si="129"/>
        <v>01:14:00</v>
      </c>
      <c r="P2021">
        <f t="shared" si="130"/>
        <v>1</v>
      </c>
      <c r="Q2021" t="str">
        <f>VLOOKUP(B2021,'Analysis 1.3'!$AA$1:$AF$1454,5,FALSE)</f>
        <v>Repeat</v>
      </c>
      <c r="R2021" t="str">
        <f>VLOOKUP(B2021,'Analysis 1.3'!$AA$1:$AF$1454,6,FALSE)</f>
        <v>Recent</v>
      </c>
      <c r="S2021">
        <f>VLOOKUP(B2021,'Analysis 1.3'!$AA$1:$AF$1454,4,FALSE)</f>
        <v>38.930555555554747</v>
      </c>
    </row>
    <row r="2022" spans="1:19" x14ac:dyDescent="0.3">
      <c r="A2022">
        <v>581918</v>
      </c>
      <c r="B2022">
        <v>1617</v>
      </c>
      <c r="C2022" s="1" t="s">
        <v>104</v>
      </c>
      <c r="D2022" s="2">
        <v>45231.033333333333</v>
      </c>
      <c r="E2022" t="s">
        <v>96</v>
      </c>
      <c r="F2022" t="s">
        <v>46</v>
      </c>
      <c r="G2022">
        <v>6030</v>
      </c>
      <c r="H2022" t="str">
        <f>VLOOKUP(B2022,'Customers (2)'!$A$1:$F$2501,2,0)</f>
        <v>Austria</v>
      </c>
      <c r="I2022" t="str">
        <f>VLOOKUP(B2022,'Customers (2)'!$A$1:$F$2501,3,0)</f>
        <v>M</v>
      </c>
      <c r="J2022">
        <f>VLOOKUP(B2022,'Customers (2)'!$A$1:$F$2501,4,0)</f>
        <v>50</v>
      </c>
      <c r="K2022" t="str">
        <f>VLOOKUP(B2022,'Customers (2)'!$A$1:$F$2501,5,0)</f>
        <v>D</v>
      </c>
      <c r="L2022" t="str">
        <f>VLOOKUP(B2022,'Customers (2)'!$A$1:$F$2501,6,0)</f>
        <v>Middle</v>
      </c>
      <c r="M2022" t="str">
        <f t="shared" si="127"/>
        <v>November</v>
      </c>
      <c r="N2022" t="str">
        <f t="shared" si="128"/>
        <v>Wednesday</v>
      </c>
      <c r="O2022" t="str">
        <f t="shared" si="129"/>
        <v>00:48:00</v>
      </c>
      <c r="P2022">
        <f t="shared" si="130"/>
        <v>0</v>
      </c>
      <c r="Q2022" t="str">
        <f>VLOOKUP(B2022,'Analysis 1.3'!$AA$1:$AF$1454,5,FALSE)</f>
        <v>Repeat</v>
      </c>
      <c r="R2022" t="str">
        <f>VLOOKUP(B2022,'Analysis 1.3'!$AA$1:$AF$1454,6,FALSE)</f>
        <v>Recent</v>
      </c>
      <c r="S2022">
        <f>VLOOKUP(B2022,'Analysis 1.3'!$AA$1:$AF$1454,4,FALSE)</f>
        <v>38.930555555554747</v>
      </c>
    </row>
    <row r="2023" spans="1:19" x14ac:dyDescent="0.3">
      <c r="A2023">
        <v>1053680</v>
      </c>
      <c r="B2023">
        <v>1618</v>
      </c>
      <c r="C2023" s="1" t="s">
        <v>99</v>
      </c>
      <c r="D2023" s="3">
        <v>45233.082638888889</v>
      </c>
      <c r="E2023" t="s">
        <v>96</v>
      </c>
      <c r="F2023" t="s">
        <v>77</v>
      </c>
      <c r="G2023">
        <v>6474</v>
      </c>
      <c r="H2023" t="str">
        <f>VLOOKUP(B2023,'Customers (2)'!$A$1:$F$2501,2,0)</f>
        <v>USA</v>
      </c>
      <c r="I2023" t="str">
        <f>VLOOKUP(B2023,'Customers (2)'!$A$1:$F$2501,3,0)</f>
        <v>M</v>
      </c>
      <c r="J2023">
        <f>VLOOKUP(B2023,'Customers (2)'!$A$1:$F$2501,4,0)</f>
        <v>50</v>
      </c>
      <c r="K2023" t="str">
        <f>VLOOKUP(B2023,'Customers (2)'!$A$1:$F$2501,5,0)</f>
        <v>D</v>
      </c>
      <c r="L2023" t="str">
        <f>VLOOKUP(B2023,'Customers (2)'!$A$1:$F$2501,6,0)</f>
        <v>Middle</v>
      </c>
      <c r="M2023" t="str">
        <f t="shared" si="127"/>
        <v>November</v>
      </c>
      <c r="N2023" t="str">
        <f t="shared" si="128"/>
        <v>Friday</v>
      </c>
      <c r="O2023" t="str">
        <f t="shared" si="129"/>
        <v>01:59:00</v>
      </c>
      <c r="P2023">
        <f t="shared" si="130"/>
        <v>1</v>
      </c>
      <c r="Q2023" t="str">
        <f>VLOOKUP(B2023,'Analysis 1.3'!$AA$1:$AF$1454,5,FALSE)</f>
        <v>One time</v>
      </c>
      <c r="R2023" t="str">
        <f>VLOOKUP(B2023,'Analysis 1.3'!$AA$1:$AF$1454,6,FALSE)</f>
        <v>Recent</v>
      </c>
      <c r="S2023">
        <f>VLOOKUP(B2023,'Analysis 1.3'!$AA$1:$AF$1454,4,FALSE)</f>
        <v>58.899305555554747</v>
      </c>
    </row>
    <row r="2024" spans="1:19" x14ac:dyDescent="0.3">
      <c r="A2024">
        <v>673115</v>
      </c>
      <c r="B2024">
        <v>1619</v>
      </c>
      <c r="C2024" s="1" t="s">
        <v>99</v>
      </c>
      <c r="D2024" s="3">
        <v>44960.967361111114</v>
      </c>
      <c r="E2024" t="s">
        <v>191</v>
      </c>
      <c r="F2024" t="s">
        <v>66</v>
      </c>
      <c r="G2024">
        <v>3556</v>
      </c>
      <c r="H2024" t="str">
        <f>VLOOKUP(B2024,'Customers (2)'!$A$1:$F$2501,2,0)</f>
        <v>USA</v>
      </c>
      <c r="I2024" t="str">
        <f>VLOOKUP(B2024,'Customers (2)'!$A$1:$F$2501,3,0)</f>
        <v>M</v>
      </c>
      <c r="J2024">
        <f>VLOOKUP(B2024,'Customers (2)'!$A$1:$F$2501,4,0)</f>
        <v>56</v>
      </c>
      <c r="K2024" t="str">
        <f>VLOOKUP(B2024,'Customers (2)'!$A$1:$F$2501,5,0)</f>
        <v>D</v>
      </c>
      <c r="L2024" t="str">
        <f>VLOOKUP(B2024,'Customers (2)'!$A$1:$F$2501,6,0)</f>
        <v>Middle</v>
      </c>
      <c r="M2024" t="str">
        <f t="shared" si="127"/>
        <v>February</v>
      </c>
      <c r="N2024" t="str">
        <f t="shared" si="128"/>
        <v>Friday</v>
      </c>
      <c r="O2024" t="str">
        <f t="shared" si="129"/>
        <v>23:13:00</v>
      </c>
      <c r="P2024">
        <f t="shared" si="130"/>
        <v>23</v>
      </c>
      <c r="Q2024" t="str">
        <f>VLOOKUP(B2024,'Analysis 1.3'!$AA$1:$AF$1454,5,FALSE)</f>
        <v>One time</v>
      </c>
      <c r="R2024" t="str">
        <f>VLOOKUP(B2024,'Analysis 1.3'!$AA$1:$AF$1454,6,FALSE)</f>
        <v>Lost</v>
      </c>
      <c r="S2024">
        <f>VLOOKUP(B2024,'Analysis 1.3'!$AA$1:$AF$1454,4,FALSE)</f>
        <v>331.01458333332994</v>
      </c>
    </row>
    <row r="2025" spans="1:19" x14ac:dyDescent="0.3">
      <c r="A2025">
        <v>394904</v>
      </c>
      <c r="B2025">
        <v>1620</v>
      </c>
      <c r="C2025" s="1" t="s">
        <v>99</v>
      </c>
      <c r="D2025" s="2">
        <v>45206.070833333331</v>
      </c>
      <c r="E2025" t="s">
        <v>97</v>
      </c>
      <c r="F2025" t="s">
        <v>20</v>
      </c>
      <c r="G2025">
        <v>3234</v>
      </c>
      <c r="H2025" t="str">
        <f>VLOOKUP(B2025,'Customers (2)'!$A$1:$F$2501,2,0)</f>
        <v>USA</v>
      </c>
      <c r="I2025" t="str">
        <f>VLOOKUP(B2025,'Customers (2)'!$A$1:$F$2501,3,0)</f>
        <v>F</v>
      </c>
      <c r="J2025">
        <f>VLOOKUP(B2025,'Customers (2)'!$A$1:$F$2501,4,0)</f>
        <v>61</v>
      </c>
      <c r="K2025" t="str">
        <f>VLOOKUP(B2025,'Customers (2)'!$A$1:$F$2501,5,0)</f>
        <v>D</v>
      </c>
      <c r="L2025" t="str">
        <f>VLOOKUP(B2025,'Customers (2)'!$A$1:$F$2501,6,0)</f>
        <v>Senior</v>
      </c>
      <c r="M2025" t="str">
        <f t="shared" si="127"/>
        <v>October</v>
      </c>
      <c r="N2025" t="str">
        <f t="shared" si="128"/>
        <v>Saturday</v>
      </c>
      <c r="O2025" t="str">
        <f t="shared" si="129"/>
        <v>01:42:00</v>
      </c>
      <c r="P2025">
        <f t="shared" si="130"/>
        <v>1</v>
      </c>
      <c r="Q2025" t="str">
        <f>VLOOKUP(B2025,'Analysis 1.3'!$AA$1:$AF$1454,5,FALSE)</f>
        <v>Repeat</v>
      </c>
      <c r="R2025" t="str">
        <f>VLOOKUP(B2025,'Analysis 1.3'!$AA$1:$AF$1454,6,FALSE)</f>
        <v>Recent</v>
      </c>
      <c r="S2025">
        <f>VLOOKUP(B2025,'Analysis 1.3'!$AA$1:$AF$1454,4,FALSE)</f>
        <v>66.003472222218988</v>
      </c>
    </row>
    <row r="2026" spans="1:19" x14ac:dyDescent="0.3">
      <c r="A2026">
        <v>412431</v>
      </c>
      <c r="B2026">
        <v>1620</v>
      </c>
      <c r="C2026" s="1" t="s">
        <v>99</v>
      </c>
      <c r="D2026" s="2">
        <v>45225.978472222225</v>
      </c>
      <c r="E2026" t="s">
        <v>97</v>
      </c>
      <c r="F2026" t="s">
        <v>78</v>
      </c>
      <c r="G2026">
        <v>4390</v>
      </c>
      <c r="H2026" t="str">
        <f>VLOOKUP(B2026,'Customers (2)'!$A$1:$F$2501,2,0)</f>
        <v>USA</v>
      </c>
      <c r="I2026" t="str">
        <f>VLOOKUP(B2026,'Customers (2)'!$A$1:$F$2501,3,0)</f>
        <v>F</v>
      </c>
      <c r="J2026">
        <f>VLOOKUP(B2026,'Customers (2)'!$A$1:$F$2501,4,0)</f>
        <v>61</v>
      </c>
      <c r="K2026" t="str">
        <f>VLOOKUP(B2026,'Customers (2)'!$A$1:$F$2501,5,0)</f>
        <v>D</v>
      </c>
      <c r="L2026" t="str">
        <f>VLOOKUP(B2026,'Customers (2)'!$A$1:$F$2501,6,0)</f>
        <v>Senior</v>
      </c>
      <c r="M2026" t="str">
        <f t="shared" si="127"/>
        <v>October</v>
      </c>
      <c r="N2026" t="str">
        <f t="shared" si="128"/>
        <v>Thursday</v>
      </c>
      <c r="O2026" t="str">
        <f t="shared" si="129"/>
        <v>23:29:00</v>
      </c>
      <c r="P2026">
        <f t="shared" si="130"/>
        <v>23</v>
      </c>
      <c r="Q2026" t="str">
        <f>VLOOKUP(B2026,'Analysis 1.3'!$AA$1:$AF$1454,5,FALSE)</f>
        <v>Repeat</v>
      </c>
      <c r="R2026" t="str">
        <f>VLOOKUP(B2026,'Analysis 1.3'!$AA$1:$AF$1454,6,FALSE)</f>
        <v>Recent</v>
      </c>
      <c r="S2026">
        <f>VLOOKUP(B2026,'Analysis 1.3'!$AA$1:$AF$1454,4,FALSE)</f>
        <v>66.003472222218988</v>
      </c>
    </row>
    <row r="2027" spans="1:19" x14ac:dyDescent="0.3">
      <c r="A2027">
        <v>551997</v>
      </c>
      <c r="B2027">
        <v>1620</v>
      </c>
      <c r="C2027" s="1" t="s">
        <v>99</v>
      </c>
      <c r="D2027" s="2">
        <v>45195.973611111112</v>
      </c>
      <c r="E2027" t="s">
        <v>191</v>
      </c>
      <c r="F2027" t="s">
        <v>4</v>
      </c>
      <c r="G2027">
        <v>5017</v>
      </c>
      <c r="H2027" t="str">
        <f>VLOOKUP(B2027,'Customers (2)'!$A$1:$F$2501,2,0)</f>
        <v>USA</v>
      </c>
      <c r="I2027" t="str">
        <f>VLOOKUP(B2027,'Customers (2)'!$A$1:$F$2501,3,0)</f>
        <v>F</v>
      </c>
      <c r="J2027">
        <f>VLOOKUP(B2027,'Customers (2)'!$A$1:$F$2501,4,0)</f>
        <v>61</v>
      </c>
      <c r="K2027" t="str">
        <f>VLOOKUP(B2027,'Customers (2)'!$A$1:$F$2501,5,0)</f>
        <v>D</v>
      </c>
      <c r="L2027" t="str">
        <f>VLOOKUP(B2027,'Customers (2)'!$A$1:$F$2501,6,0)</f>
        <v>Senior</v>
      </c>
      <c r="M2027" t="str">
        <f t="shared" si="127"/>
        <v>September</v>
      </c>
      <c r="N2027" t="str">
        <f t="shared" si="128"/>
        <v>Tuesday</v>
      </c>
      <c r="O2027" t="str">
        <f t="shared" si="129"/>
        <v>23:22:00</v>
      </c>
      <c r="P2027">
        <f t="shared" si="130"/>
        <v>23</v>
      </c>
      <c r="Q2027" t="str">
        <f>VLOOKUP(B2027,'Analysis 1.3'!$AA$1:$AF$1454,5,FALSE)</f>
        <v>Repeat</v>
      </c>
      <c r="R2027" t="str">
        <f>VLOOKUP(B2027,'Analysis 1.3'!$AA$1:$AF$1454,6,FALSE)</f>
        <v>Recent</v>
      </c>
      <c r="S2027">
        <f>VLOOKUP(B2027,'Analysis 1.3'!$AA$1:$AF$1454,4,FALSE)</f>
        <v>66.003472222218988</v>
      </c>
    </row>
    <row r="2028" spans="1:19" x14ac:dyDescent="0.3">
      <c r="A2028">
        <v>1164859</v>
      </c>
      <c r="B2028">
        <v>1620</v>
      </c>
      <c r="C2028" s="1" t="s">
        <v>99</v>
      </c>
      <c r="D2028" s="3">
        <v>45022.943749999999</v>
      </c>
      <c r="E2028" t="s">
        <v>191</v>
      </c>
      <c r="F2028" t="s">
        <v>54</v>
      </c>
      <c r="G2028">
        <v>7286</v>
      </c>
      <c r="H2028" t="str">
        <f>VLOOKUP(B2028,'Customers (2)'!$A$1:$F$2501,2,0)</f>
        <v>USA</v>
      </c>
      <c r="I2028" t="str">
        <f>VLOOKUP(B2028,'Customers (2)'!$A$1:$F$2501,3,0)</f>
        <v>F</v>
      </c>
      <c r="J2028">
        <f>VLOOKUP(B2028,'Customers (2)'!$A$1:$F$2501,4,0)</f>
        <v>61</v>
      </c>
      <c r="K2028" t="str">
        <f>VLOOKUP(B2028,'Customers (2)'!$A$1:$F$2501,5,0)</f>
        <v>D</v>
      </c>
      <c r="L2028" t="str">
        <f>VLOOKUP(B2028,'Customers (2)'!$A$1:$F$2501,6,0)</f>
        <v>Senior</v>
      </c>
      <c r="M2028" t="str">
        <f t="shared" si="127"/>
        <v>April</v>
      </c>
      <c r="N2028" t="str">
        <f t="shared" si="128"/>
        <v>Thursday</v>
      </c>
      <c r="O2028" t="str">
        <f t="shared" si="129"/>
        <v>22:39:00</v>
      </c>
      <c r="P2028">
        <f t="shared" si="130"/>
        <v>22</v>
      </c>
      <c r="Q2028" t="str">
        <f>VLOOKUP(B2028,'Analysis 1.3'!$AA$1:$AF$1454,5,FALSE)</f>
        <v>Repeat</v>
      </c>
      <c r="R2028" t="str">
        <f>VLOOKUP(B2028,'Analysis 1.3'!$AA$1:$AF$1454,6,FALSE)</f>
        <v>Recent</v>
      </c>
      <c r="S2028">
        <f>VLOOKUP(B2028,'Analysis 1.3'!$AA$1:$AF$1454,4,FALSE)</f>
        <v>66.003472222218988</v>
      </c>
    </row>
    <row r="2029" spans="1:19" x14ac:dyDescent="0.3">
      <c r="A2029">
        <v>885377</v>
      </c>
      <c r="B2029">
        <v>1622</v>
      </c>
      <c r="C2029" s="1" t="s">
        <v>100</v>
      </c>
      <c r="D2029" s="3">
        <v>44968.037499999999</v>
      </c>
      <c r="E2029" t="s">
        <v>96</v>
      </c>
      <c r="F2029" t="s">
        <v>41</v>
      </c>
      <c r="G2029">
        <v>7139</v>
      </c>
      <c r="H2029" t="str">
        <f>VLOOKUP(B2029,'Customers (2)'!$A$1:$F$2501,2,0)</f>
        <v>France</v>
      </c>
      <c r="I2029" t="str">
        <f>VLOOKUP(B2029,'Customers (2)'!$A$1:$F$2501,3,0)</f>
        <v>F</v>
      </c>
      <c r="J2029">
        <f>VLOOKUP(B2029,'Customers (2)'!$A$1:$F$2501,4,0)</f>
        <v>87</v>
      </c>
      <c r="K2029" t="str">
        <f>VLOOKUP(B2029,'Customers (2)'!$A$1:$F$2501,5,0)</f>
        <v>D</v>
      </c>
      <c r="L2029" t="str">
        <f>VLOOKUP(B2029,'Customers (2)'!$A$1:$F$2501,6,0)</f>
        <v>Senior</v>
      </c>
      <c r="M2029" t="str">
        <f t="shared" si="127"/>
        <v>February</v>
      </c>
      <c r="N2029" t="str">
        <f t="shared" si="128"/>
        <v>Saturday</v>
      </c>
      <c r="O2029" t="str">
        <f t="shared" si="129"/>
        <v>00:54:00</v>
      </c>
      <c r="P2029">
        <f t="shared" si="130"/>
        <v>0</v>
      </c>
      <c r="Q2029" t="str">
        <f>VLOOKUP(B2029,'Analysis 1.3'!$AA$1:$AF$1454,5,FALSE)</f>
        <v>One time</v>
      </c>
      <c r="R2029" t="str">
        <f>VLOOKUP(B2029,'Analysis 1.3'!$AA$1:$AF$1454,6,FALSE)</f>
        <v>Lost</v>
      </c>
      <c r="S2029">
        <f>VLOOKUP(B2029,'Analysis 1.3'!$AA$1:$AF$1454,4,FALSE)</f>
        <v>323.94444444444525</v>
      </c>
    </row>
    <row r="2030" spans="1:19" x14ac:dyDescent="0.3">
      <c r="A2030">
        <v>453732</v>
      </c>
      <c r="B2030">
        <v>1623</v>
      </c>
      <c r="C2030" s="1" t="s">
        <v>105</v>
      </c>
      <c r="D2030" s="2">
        <v>45091.964583333334</v>
      </c>
      <c r="E2030" t="s">
        <v>97</v>
      </c>
      <c r="F2030" t="s">
        <v>49</v>
      </c>
      <c r="G2030">
        <v>8537</v>
      </c>
      <c r="H2030" t="str">
        <f>VLOOKUP(B2030,'Customers (2)'!$A$1:$F$2501,2,0)</f>
        <v>Spain</v>
      </c>
      <c r="I2030" t="str">
        <f>VLOOKUP(B2030,'Customers (2)'!$A$1:$F$2501,3,0)</f>
        <v>M</v>
      </c>
      <c r="J2030">
        <f>VLOOKUP(B2030,'Customers (2)'!$A$1:$F$2501,4,0)</f>
        <v>46</v>
      </c>
      <c r="K2030" t="str">
        <f>VLOOKUP(B2030,'Customers (2)'!$A$1:$F$2501,5,0)</f>
        <v>D</v>
      </c>
      <c r="L2030" t="str">
        <f>VLOOKUP(B2030,'Customers (2)'!$A$1:$F$2501,6,0)</f>
        <v>Middle</v>
      </c>
      <c r="M2030" t="str">
        <f t="shared" si="127"/>
        <v>June</v>
      </c>
      <c r="N2030" t="str">
        <f t="shared" si="128"/>
        <v>Wednesday</v>
      </c>
      <c r="O2030" t="str">
        <f t="shared" si="129"/>
        <v>23:09:00</v>
      </c>
      <c r="P2030">
        <f t="shared" si="130"/>
        <v>23</v>
      </c>
      <c r="Q2030" t="str">
        <f>VLOOKUP(B2030,'Analysis 1.3'!$AA$1:$AF$1454,5,FALSE)</f>
        <v>One time</v>
      </c>
      <c r="R2030" t="str">
        <f>VLOOKUP(B2030,'Analysis 1.3'!$AA$1:$AF$1454,6,FALSE)</f>
        <v>Lost</v>
      </c>
      <c r="S2030">
        <f>VLOOKUP(B2030,'Analysis 1.3'!$AA$1:$AF$1454,4,FALSE)</f>
        <v>200.01736111110949</v>
      </c>
    </row>
    <row r="2031" spans="1:19" x14ac:dyDescent="0.3">
      <c r="A2031">
        <v>1347250</v>
      </c>
      <c r="B2031">
        <v>1624</v>
      </c>
      <c r="C2031" s="1" t="s">
        <v>99</v>
      </c>
      <c r="D2031" s="3">
        <v>45089.034722222219</v>
      </c>
      <c r="E2031" t="s">
        <v>97</v>
      </c>
      <c r="F2031" t="s">
        <v>54</v>
      </c>
      <c r="G2031">
        <v>3030</v>
      </c>
      <c r="H2031" t="str">
        <f>VLOOKUP(B2031,'Customers (2)'!$A$1:$F$2501,2,0)</f>
        <v>USA</v>
      </c>
      <c r="I2031" t="str">
        <f>VLOOKUP(B2031,'Customers (2)'!$A$1:$F$2501,3,0)</f>
        <v>M</v>
      </c>
      <c r="J2031">
        <f>VLOOKUP(B2031,'Customers (2)'!$A$1:$F$2501,4,0)</f>
        <v>32</v>
      </c>
      <c r="K2031" t="str">
        <f>VLOOKUP(B2031,'Customers (2)'!$A$1:$F$2501,5,0)</f>
        <v>D</v>
      </c>
      <c r="L2031" t="str">
        <f>VLOOKUP(B2031,'Customers (2)'!$A$1:$F$2501,6,0)</f>
        <v>Young</v>
      </c>
      <c r="M2031" t="str">
        <f t="shared" si="127"/>
        <v>June</v>
      </c>
      <c r="N2031" t="str">
        <f t="shared" si="128"/>
        <v>Monday</v>
      </c>
      <c r="O2031" t="str">
        <f t="shared" si="129"/>
        <v>00:50:00</v>
      </c>
      <c r="P2031">
        <f t="shared" si="130"/>
        <v>0</v>
      </c>
      <c r="Q2031" t="str">
        <f>VLOOKUP(B2031,'Analysis 1.3'!$AA$1:$AF$1454,5,FALSE)</f>
        <v>One time</v>
      </c>
      <c r="R2031" t="str">
        <f>VLOOKUP(B2031,'Analysis 1.3'!$AA$1:$AF$1454,6,FALSE)</f>
        <v>Lost</v>
      </c>
      <c r="S2031">
        <f>VLOOKUP(B2031,'Analysis 1.3'!$AA$1:$AF$1454,4,FALSE)</f>
        <v>202.94722222222481</v>
      </c>
    </row>
    <row r="2032" spans="1:19" x14ac:dyDescent="0.3">
      <c r="A2032">
        <v>767130</v>
      </c>
      <c r="B2032">
        <v>1627</v>
      </c>
      <c r="C2032" s="1" t="s">
        <v>101</v>
      </c>
      <c r="D2032" s="3">
        <v>45096.956250000003</v>
      </c>
      <c r="E2032" t="s">
        <v>191</v>
      </c>
      <c r="F2032" t="s">
        <v>76</v>
      </c>
      <c r="G2032">
        <v>4936</v>
      </c>
      <c r="H2032" t="str">
        <f>VLOOKUP(B2032,'Customers (2)'!$A$1:$F$2501,2,0)</f>
        <v>Australia</v>
      </c>
      <c r="I2032" t="str">
        <f>VLOOKUP(B2032,'Customers (2)'!$A$1:$F$2501,3,0)</f>
        <v>F</v>
      </c>
      <c r="J2032">
        <f>VLOOKUP(B2032,'Customers (2)'!$A$1:$F$2501,4,0)</f>
        <v>61</v>
      </c>
      <c r="K2032" t="str">
        <f>VLOOKUP(B2032,'Customers (2)'!$A$1:$F$2501,5,0)</f>
        <v>D</v>
      </c>
      <c r="L2032" t="str">
        <f>VLOOKUP(B2032,'Customers (2)'!$A$1:$F$2501,6,0)</f>
        <v>Senior</v>
      </c>
      <c r="M2032" t="str">
        <f t="shared" si="127"/>
        <v>June</v>
      </c>
      <c r="N2032" t="str">
        <f t="shared" si="128"/>
        <v>Monday</v>
      </c>
      <c r="O2032" t="str">
        <f t="shared" si="129"/>
        <v>22:57:00</v>
      </c>
      <c r="P2032">
        <f t="shared" si="130"/>
        <v>22</v>
      </c>
      <c r="Q2032" t="str">
        <f>VLOOKUP(B2032,'Analysis 1.3'!$AA$1:$AF$1454,5,FALSE)</f>
        <v>One time</v>
      </c>
      <c r="R2032" t="str">
        <f>VLOOKUP(B2032,'Analysis 1.3'!$AA$1:$AF$1454,6,FALSE)</f>
        <v>Lost</v>
      </c>
      <c r="S2032">
        <f>VLOOKUP(B2032,'Analysis 1.3'!$AA$1:$AF$1454,4,FALSE)</f>
        <v>195.02569444444089</v>
      </c>
    </row>
    <row r="2033" spans="1:19" x14ac:dyDescent="0.3">
      <c r="A2033">
        <v>110341</v>
      </c>
      <c r="B2033">
        <v>1628</v>
      </c>
      <c r="C2033" s="1" t="s">
        <v>99</v>
      </c>
      <c r="D2033" s="2">
        <v>45045.038194444445</v>
      </c>
      <c r="E2033" t="s">
        <v>98</v>
      </c>
      <c r="F2033" t="s">
        <v>11</v>
      </c>
      <c r="G2033">
        <v>1411</v>
      </c>
      <c r="H2033" t="str">
        <f>VLOOKUP(B2033,'Customers (2)'!$A$1:$F$2501,2,0)</f>
        <v>USA</v>
      </c>
      <c r="I2033" t="str">
        <f>VLOOKUP(B2033,'Customers (2)'!$A$1:$F$2501,3,0)</f>
        <v>F</v>
      </c>
      <c r="J2033">
        <f>VLOOKUP(B2033,'Customers (2)'!$A$1:$F$2501,4,0)</f>
        <v>79</v>
      </c>
      <c r="K2033" t="str">
        <f>VLOOKUP(B2033,'Customers (2)'!$A$1:$F$2501,5,0)</f>
        <v>D</v>
      </c>
      <c r="L2033" t="str">
        <f>VLOOKUP(B2033,'Customers (2)'!$A$1:$F$2501,6,0)</f>
        <v>Senior</v>
      </c>
      <c r="M2033" t="str">
        <f t="shared" si="127"/>
        <v>April</v>
      </c>
      <c r="N2033" t="str">
        <f t="shared" si="128"/>
        <v>Saturday</v>
      </c>
      <c r="O2033" t="str">
        <f t="shared" si="129"/>
        <v>00:55:00</v>
      </c>
      <c r="P2033">
        <f t="shared" si="130"/>
        <v>0</v>
      </c>
      <c r="Q2033" t="str">
        <f>VLOOKUP(B2033,'Analysis 1.3'!$AA$1:$AF$1454,5,FALSE)</f>
        <v>Repeat</v>
      </c>
      <c r="R2033" t="str">
        <f>VLOOKUP(B2033,'Analysis 1.3'!$AA$1:$AF$1454,6,FALSE)</f>
        <v>Lost</v>
      </c>
      <c r="S2033">
        <f>VLOOKUP(B2033,'Analysis 1.3'!$AA$1:$AF$1454,4,FALSE)</f>
        <v>236.97083333333285</v>
      </c>
    </row>
    <row r="2034" spans="1:19" x14ac:dyDescent="0.3">
      <c r="A2034">
        <v>1553612</v>
      </c>
      <c r="B2034">
        <v>1628</v>
      </c>
      <c r="C2034" s="1" t="s">
        <v>99</v>
      </c>
      <c r="D2034" s="3">
        <v>45055.011111111111</v>
      </c>
      <c r="E2034" t="s">
        <v>98</v>
      </c>
      <c r="F2034" t="s">
        <v>43</v>
      </c>
      <c r="G2034">
        <v>6089</v>
      </c>
      <c r="H2034" t="str">
        <f>VLOOKUP(B2034,'Customers (2)'!$A$1:$F$2501,2,0)</f>
        <v>USA</v>
      </c>
      <c r="I2034" t="str">
        <f>VLOOKUP(B2034,'Customers (2)'!$A$1:$F$2501,3,0)</f>
        <v>F</v>
      </c>
      <c r="J2034">
        <f>VLOOKUP(B2034,'Customers (2)'!$A$1:$F$2501,4,0)</f>
        <v>79</v>
      </c>
      <c r="K2034" t="str">
        <f>VLOOKUP(B2034,'Customers (2)'!$A$1:$F$2501,5,0)</f>
        <v>D</v>
      </c>
      <c r="L2034" t="str">
        <f>VLOOKUP(B2034,'Customers (2)'!$A$1:$F$2501,6,0)</f>
        <v>Senior</v>
      </c>
      <c r="M2034" t="str">
        <f t="shared" si="127"/>
        <v>May</v>
      </c>
      <c r="N2034" t="str">
        <f t="shared" si="128"/>
        <v>Tuesday</v>
      </c>
      <c r="O2034" t="str">
        <f t="shared" si="129"/>
        <v>00:16:00</v>
      </c>
      <c r="P2034">
        <f t="shared" si="130"/>
        <v>0</v>
      </c>
      <c r="Q2034" t="str">
        <f>VLOOKUP(B2034,'Analysis 1.3'!$AA$1:$AF$1454,5,FALSE)</f>
        <v>Repeat</v>
      </c>
      <c r="R2034" t="str">
        <f>VLOOKUP(B2034,'Analysis 1.3'!$AA$1:$AF$1454,6,FALSE)</f>
        <v>Lost</v>
      </c>
      <c r="S2034">
        <f>VLOOKUP(B2034,'Analysis 1.3'!$AA$1:$AF$1454,4,FALSE)</f>
        <v>236.97083333333285</v>
      </c>
    </row>
    <row r="2035" spans="1:19" x14ac:dyDescent="0.3">
      <c r="A2035">
        <v>780651</v>
      </c>
      <c r="B2035">
        <v>1630</v>
      </c>
      <c r="C2035" s="1" t="s">
        <v>100</v>
      </c>
      <c r="D2035" s="3">
        <v>45130.070833333331</v>
      </c>
      <c r="E2035" t="s">
        <v>96</v>
      </c>
      <c r="F2035" t="s">
        <v>27</v>
      </c>
      <c r="G2035">
        <v>2596</v>
      </c>
      <c r="H2035" t="str">
        <f>VLOOKUP(B2035,'Customers (2)'!$A$1:$F$2501,2,0)</f>
        <v>France</v>
      </c>
      <c r="I2035" t="str">
        <f>VLOOKUP(B2035,'Customers (2)'!$A$1:$F$2501,3,0)</f>
        <v>F</v>
      </c>
      <c r="J2035">
        <f>VLOOKUP(B2035,'Customers (2)'!$A$1:$F$2501,4,0)</f>
        <v>21</v>
      </c>
      <c r="K2035" t="str">
        <f>VLOOKUP(B2035,'Customers (2)'!$A$1:$F$2501,5,0)</f>
        <v>D</v>
      </c>
      <c r="L2035" t="str">
        <f>VLOOKUP(B2035,'Customers (2)'!$A$1:$F$2501,6,0)</f>
        <v>Young</v>
      </c>
      <c r="M2035" t="str">
        <f t="shared" si="127"/>
        <v>July</v>
      </c>
      <c r="N2035" t="str">
        <f t="shared" si="128"/>
        <v>Sunday</v>
      </c>
      <c r="O2035" t="str">
        <f t="shared" si="129"/>
        <v>01:42:00</v>
      </c>
      <c r="P2035">
        <f t="shared" si="130"/>
        <v>1</v>
      </c>
      <c r="Q2035" t="str">
        <f>VLOOKUP(B2035,'Analysis 1.3'!$AA$1:$AF$1454,5,FALSE)</f>
        <v>One time</v>
      </c>
      <c r="R2035" t="str">
        <f>VLOOKUP(B2035,'Analysis 1.3'!$AA$1:$AF$1454,6,FALSE)</f>
        <v>Passive</v>
      </c>
      <c r="S2035">
        <f>VLOOKUP(B2035,'Analysis 1.3'!$AA$1:$AF$1454,4,FALSE)</f>
        <v>161.9111111111124</v>
      </c>
    </row>
    <row r="2036" spans="1:19" x14ac:dyDescent="0.3">
      <c r="A2036">
        <v>1125352</v>
      </c>
      <c r="B2036">
        <v>1633</v>
      </c>
      <c r="C2036" s="1" t="s">
        <v>101</v>
      </c>
      <c r="D2036" s="3">
        <v>45043.064583333333</v>
      </c>
      <c r="E2036" t="s">
        <v>97</v>
      </c>
      <c r="F2036" t="s">
        <v>26</v>
      </c>
      <c r="G2036">
        <v>4193</v>
      </c>
      <c r="H2036" t="str">
        <f>VLOOKUP(B2036,'Customers (2)'!$A$1:$F$2501,2,0)</f>
        <v>Australia</v>
      </c>
      <c r="I2036" t="str">
        <f>VLOOKUP(B2036,'Customers (2)'!$A$1:$F$2501,3,0)</f>
        <v>M</v>
      </c>
      <c r="J2036">
        <f>VLOOKUP(B2036,'Customers (2)'!$A$1:$F$2501,4,0)</f>
        <v>64</v>
      </c>
      <c r="K2036" t="str">
        <f>VLOOKUP(B2036,'Customers (2)'!$A$1:$F$2501,5,0)</f>
        <v>D</v>
      </c>
      <c r="L2036" t="str">
        <f>VLOOKUP(B2036,'Customers (2)'!$A$1:$F$2501,6,0)</f>
        <v>Senior</v>
      </c>
      <c r="M2036" t="str">
        <f t="shared" si="127"/>
        <v>April</v>
      </c>
      <c r="N2036" t="str">
        <f t="shared" si="128"/>
        <v>Thursday</v>
      </c>
      <c r="O2036" t="str">
        <f t="shared" si="129"/>
        <v>01:33:00</v>
      </c>
      <c r="P2036">
        <f t="shared" si="130"/>
        <v>1</v>
      </c>
      <c r="Q2036" t="str">
        <f>VLOOKUP(B2036,'Analysis 1.3'!$AA$1:$AF$1454,5,FALSE)</f>
        <v>Repeat</v>
      </c>
      <c r="R2036" t="str">
        <f>VLOOKUP(B2036,'Analysis 1.3'!$AA$1:$AF$1454,6,FALSE)</f>
        <v>Passive</v>
      </c>
      <c r="S2036">
        <f>VLOOKUP(B2036,'Analysis 1.3'!$AA$1:$AF$1454,4,FALSE)</f>
        <v>83.963194444440887</v>
      </c>
    </row>
    <row r="2037" spans="1:19" x14ac:dyDescent="0.3">
      <c r="A2037">
        <v>1475354</v>
      </c>
      <c r="B2037">
        <v>1633</v>
      </c>
      <c r="C2037" s="1" t="s">
        <v>101</v>
      </c>
      <c r="D2037" s="3">
        <v>45208.018750000003</v>
      </c>
      <c r="E2037" t="s">
        <v>96</v>
      </c>
      <c r="F2037" t="s">
        <v>14</v>
      </c>
      <c r="G2037">
        <v>7693</v>
      </c>
      <c r="H2037" t="str">
        <f>VLOOKUP(B2037,'Customers (2)'!$A$1:$F$2501,2,0)</f>
        <v>Australia</v>
      </c>
      <c r="I2037" t="str">
        <f>VLOOKUP(B2037,'Customers (2)'!$A$1:$F$2501,3,0)</f>
        <v>M</v>
      </c>
      <c r="J2037">
        <f>VLOOKUP(B2037,'Customers (2)'!$A$1:$F$2501,4,0)</f>
        <v>64</v>
      </c>
      <c r="K2037" t="str">
        <f>VLOOKUP(B2037,'Customers (2)'!$A$1:$F$2501,5,0)</f>
        <v>D</v>
      </c>
      <c r="L2037" t="str">
        <f>VLOOKUP(B2037,'Customers (2)'!$A$1:$F$2501,6,0)</f>
        <v>Senior</v>
      </c>
      <c r="M2037" t="str">
        <f t="shared" si="127"/>
        <v>October</v>
      </c>
      <c r="N2037" t="str">
        <f t="shared" si="128"/>
        <v>Monday</v>
      </c>
      <c r="O2037" t="str">
        <f t="shared" si="129"/>
        <v>00:27:00</v>
      </c>
      <c r="P2037">
        <f t="shared" si="130"/>
        <v>0</v>
      </c>
      <c r="Q2037" t="str">
        <f>VLOOKUP(B2037,'Analysis 1.3'!$AA$1:$AF$1454,5,FALSE)</f>
        <v>Repeat</v>
      </c>
      <c r="R2037" t="str">
        <f>VLOOKUP(B2037,'Analysis 1.3'!$AA$1:$AF$1454,6,FALSE)</f>
        <v>Passive</v>
      </c>
      <c r="S2037">
        <f>VLOOKUP(B2037,'Analysis 1.3'!$AA$1:$AF$1454,4,FALSE)</f>
        <v>83.963194444440887</v>
      </c>
    </row>
    <row r="2038" spans="1:19" x14ac:dyDescent="0.3">
      <c r="A2038">
        <v>271858</v>
      </c>
      <c r="B2038">
        <v>1634</v>
      </c>
      <c r="C2038" s="1" t="s">
        <v>105</v>
      </c>
      <c r="D2038" s="2">
        <v>45266.001388888886</v>
      </c>
      <c r="E2038" t="s">
        <v>97</v>
      </c>
      <c r="F2038" t="s">
        <v>68</v>
      </c>
      <c r="G2038">
        <v>1755</v>
      </c>
      <c r="H2038" t="str">
        <f>VLOOKUP(B2038,'Customers (2)'!$A$1:$F$2501,2,0)</f>
        <v>Spain</v>
      </c>
      <c r="I2038" t="str">
        <f>VLOOKUP(B2038,'Customers (2)'!$A$1:$F$2501,3,0)</f>
        <v>M</v>
      </c>
      <c r="J2038">
        <f>VLOOKUP(B2038,'Customers (2)'!$A$1:$F$2501,4,0)</f>
        <v>34</v>
      </c>
      <c r="K2038" t="str">
        <f>VLOOKUP(B2038,'Customers (2)'!$A$1:$F$2501,5,0)</f>
        <v>D</v>
      </c>
      <c r="L2038" t="str">
        <f>VLOOKUP(B2038,'Customers (2)'!$A$1:$F$2501,6,0)</f>
        <v>Young</v>
      </c>
      <c r="M2038" t="str">
        <f t="shared" si="127"/>
        <v>December</v>
      </c>
      <c r="N2038" t="str">
        <f t="shared" si="128"/>
        <v>Wednesday</v>
      </c>
      <c r="O2038" t="str">
        <f t="shared" si="129"/>
        <v>00:02:00</v>
      </c>
      <c r="P2038">
        <f t="shared" si="130"/>
        <v>0</v>
      </c>
      <c r="Q2038" t="str">
        <f>VLOOKUP(B2038,'Analysis 1.3'!$AA$1:$AF$1454,5,FALSE)</f>
        <v>Repeat</v>
      </c>
      <c r="R2038" t="str">
        <f>VLOOKUP(B2038,'Analysis 1.3'!$AA$1:$AF$1454,6,FALSE)</f>
        <v>Recent</v>
      </c>
      <c r="S2038">
        <f>VLOOKUP(B2038,'Analysis 1.3'!$AA$1:$AF$1454,4,FALSE)</f>
        <v>25.980555555557657</v>
      </c>
    </row>
    <row r="2039" spans="1:19" x14ac:dyDescent="0.3">
      <c r="A2039">
        <v>832627</v>
      </c>
      <c r="B2039">
        <v>1634</v>
      </c>
      <c r="C2039" s="1" t="s">
        <v>105</v>
      </c>
      <c r="D2039" s="3">
        <v>45095.99722222222</v>
      </c>
      <c r="E2039" t="s">
        <v>96</v>
      </c>
      <c r="F2039" t="s">
        <v>74</v>
      </c>
      <c r="G2039">
        <v>1375</v>
      </c>
      <c r="H2039" t="str">
        <f>VLOOKUP(B2039,'Customers (2)'!$A$1:$F$2501,2,0)</f>
        <v>Spain</v>
      </c>
      <c r="I2039" t="str">
        <f>VLOOKUP(B2039,'Customers (2)'!$A$1:$F$2501,3,0)</f>
        <v>M</v>
      </c>
      <c r="J2039">
        <f>VLOOKUP(B2039,'Customers (2)'!$A$1:$F$2501,4,0)</f>
        <v>34</v>
      </c>
      <c r="K2039" t="str">
        <f>VLOOKUP(B2039,'Customers (2)'!$A$1:$F$2501,5,0)</f>
        <v>D</v>
      </c>
      <c r="L2039" t="str">
        <f>VLOOKUP(B2039,'Customers (2)'!$A$1:$F$2501,6,0)</f>
        <v>Young</v>
      </c>
      <c r="M2039" t="str">
        <f t="shared" si="127"/>
        <v>June</v>
      </c>
      <c r="N2039" t="str">
        <f t="shared" si="128"/>
        <v>Sunday</v>
      </c>
      <c r="O2039" t="str">
        <f t="shared" si="129"/>
        <v>23:56:00</v>
      </c>
      <c r="P2039">
        <f t="shared" si="130"/>
        <v>23</v>
      </c>
      <c r="Q2039" t="str">
        <f>VLOOKUP(B2039,'Analysis 1.3'!$AA$1:$AF$1454,5,FALSE)</f>
        <v>Repeat</v>
      </c>
      <c r="R2039" t="str">
        <f>VLOOKUP(B2039,'Analysis 1.3'!$AA$1:$AF$1454,6,FALSE)</f>
        <v>Recent</v>
      </c>
      <c r="S2039">
        <f>VLOOKUP(B2039,'Analysis 1.3'!$AA$1:$AF$1454,4,FALSE)</f>
        <v>25.980555555557657</v>
      </c>
    </row>
    <row r="2040" spans="1:19" x14ac:dyDescent="0.3">
      <c r="A2040">
        <v>163919</v>
      </c>
      <c r="B2040">
        <v>1635</v>
      </c>
      <c r="C2040" s="1" t="s">
        <v>99</v>
      </c>
      <c r="D2040" s="2">
        <v>45099.033333333333</v>
      </c>
      <c r="E2040" t="s">
        <v>98</v>
      </c>
      <c r="F2040" t="s">
        <v>8</v>
      </c>
      <c r="G2040">
        <v>4116</v>
      </c>
      <c r="H2040" t="str">
        <f>VLOOKUP(B2040,'Customers (2)'!$A$1:$F$2501,2,0)</f>
        <v>USA</v>
      </c>
      <c r="I2040" t="str">
        <f>VLOOKUP(B2040,'Customers (2)'!$A$1:$F$2501,3,0)</f>
        <v>M</v>
      </c>
      <c r="J2040">
        <f>VLOOKUP(B2040,'Customers (2)'!$A$1:$F$2501,4,0)</f>
        <v>41</v>
      </c>
      <c r="K2040" t="str">
        <f>VLOOKUP(B2040,'Customers (2)'!$A$1:$F$2501,5,0)</f>
        <v>D</v>
      </c>
      <c r="L2040" t="str">
        <f>VLOOKUP(B2040,'Customers (2)'!$A$1:$F$2501,6,0)</f>
        <v>Middle</v>
      </c>
      <c r="M2040" t="str">
        <f t="shared" si="127"/>
        <v>June</v>
      </c>
      <c r="N2040" t="str">
        <f t="shared" si="128"/>
        <v>Thursday</v>
      </c>
      <c r="O2040" t="str">
        <f t="shared" si="129"/>
        <v>00:48:00</v>
      </c>
      <c r="P2040">
        <f t="shared" si="130"/>
        <v>0</v>
      </c>
      <c r="Q2040" t="str">
        <f>VLOOKUP(B2040,'Analysis 1.3'!$AA$1:$AF$1454,5,FALSE)</f>
        <v>Repeat</v>
      </c>
      <c r="R2040" t="str">
        <f>VLOOKUP(B2040,'Analysis 1.3'!$AA$1:$AF$1454,6,FALSE)</f>
        <v>Recent</v>
      </c>
      <c r="S2040">
        <f>VLOOKUP(B2040,'Analysis 1.3'!$AA$1:$AF$1454,4,FALSE)</f>
        <v>44.943055555551837</v>
      </c>
    </row>
    <row r="2041" spans="1:19" x14ac:dyDescent="0.3">
      <c r="A2041">
        <v>860659</v>
      </c>
      <c r="B2041">
        <v>1635</v>
      </c>
      <c r="C2041" s="1" t="s">
        <v>99</v>
      </c>
      <c r="D2041" s="3">
        <v>45247.038888888892</v>
      </c>
      <c r="E2041" t="s">
        <v>97</v>
      </c>
      <c r="F2041" t="s">
        <v>65</v>
      </c>
      <c r="G2041">
        <v>9192</v>
      </c>
      <c r="H2041" t="str">
        <f>VLOOKUP(B2041,'Customers (2)'!$A$1:$F$2501,2,0)</f>
        <v>USA</v>
      </c>
      <c r="I2041" t="str">
        <f>VLOOKUP(B2041,'Customers (2)'!$A$1:$F$2501,3,0)</f>
        <v>M</v>
      </c>
      <c r="J2041">
        <f>VLOOKUP(B2041,'Customers (2)'!$A$1:$F$2501,4,0)</f>
        <v>41</v>
      </c>
      <c r="K2041" t="str">
        <f>VLOOKUP(B2041,'Customers (2)'!$A$1:$F$2501,5,0)</f>
        <v>D</v>
      </c>
      <c r="L2041" t="str">
        <f>VLOOKUP(B2041,'Customers (2)'!$A$1:$F$2501,6,0)</f>
        <v>Middle</v>
      </c>
      <c r="M2041" t="str">
        <f t="shared" si="127"/>
        <v>November</v>
      </c>
      <c r="N2041" t="str">
        <f t="shared" si="128"/>
        <v>Friday</v>
      </c>
      <c r="O2041" t="str">
        <f t="shared" si="129"/>
        <v>00:56:00</v>
      </c>
      <c r="P2041">
        <f t="shared" si="130"/>
        <v>0</v>
      </c>
      <c r="Q2041" t="str">
        <f>VLOOKUP(B2041,'Analysis 1.3'!$AA$1:$AF$1454,5,FALSE)</f>
        <v>Repeat</v>
      </c>
      <c r="R2041" t="str">
        <f>VLOOKUP(B2041,'Analysis 1.3'!$AA$1:$AF$1454,6,FALSE)</f>
        <v>Recent</v>
      </c>
      <c r="S2041">
        <f>VLOOKUP(B2041,'Analysis 1.3'!$AA$1:$AF$1454,4,FALSE)</f>
        <v>44.943055555551837</v>
      </c>
    </row>
    <row r="2042" spans="1:19" x14ac:dyDescent="0.3">
      <c r="A2042">
        <v>356612</v>
      </c>
      <c r="B2042">
        <v>1636</v>
      </c>
      <c r="C2042" s="1" t="s">
        <v>104</v>
      </c>
      <c r="D2042" s="2">
        <v>45260.01666666667</v>
      </c>
      <c r="E2042" t="s">
        <v>191</v>
      </c>
      <c r="F2042" t="s">
        <v>45</v>
      </c>
      <c r="G2042">
        <v>4576</v>
      </c>
      <c r="H2042" t="str">
        <f>VLOOKUP(B2042,'Customers (2)'!$A$1:$F$2501,2,0)</f>
        <v>Austria</v>
      </c>
      <c r="I2042" t="str">
        <f>VLOOKUP(B2042,'Customers (2)'!$A$1:$F$2501,3,0)</f>
        <v>F</v>
      </c>
      <c r="J2042">
        <f>VLOOKUP(B2042,'Customers (2)'!$A$1:$F$2501,4,0)</f>
        <v>20</v>
      </c>
      <c r="K2042" t="str">
        <f>VLOOKUP(B2042,'Customers (2)'!$A$1:$F$2501,5,0)</f>
        <v>D</v>
      </c>
      <c r="L2042" t="str">
        <f>VLOOKUP(B2042,'Customers (2)'!$A$1:$F$2501,6,0)</f>
        <v>Young</v>
      </c>
      <c r="M2042" t="str">
        <f t="shared" si="127"/>
        <v>November</v>
      </c>
      <c r="N2042" t="str">
        <f t="shared" si="128"/>
        <v>Thursday</v>
      </c>
      <c r="O2042" t="str">
        <f t="shared" si="129"/>
        <v>00:24:00</v>
      </c>
      <c r="P2042">
        <f t="shared" si="130"/>
        <v>0</v>
      </c>
      <c r="Q2042" t="str">
        <f>VLOOKUP(B2042,'Analysis 1.3'!$AA$1:$AF$1454,5,FALSE)</f>
        <v>One time</v>
      </c>
      <c r="R2042" t="str">
        <f>VLOOKUP(B2042,'Analysis 1.3'!$AA$1:$AF$1454,6,FALSE)</f>
        <v>Recent</v>
      </c>
      <c r="S2042">
        <f>VLOOKUP(B2042,'Analysis 1.3'!$AA$1:$AF$1454,4,FALSE)</f>
        <v>31.965277777773736</v>
      </c>
    </row>
    <row r="2043" spans="1:19" x14ac:dyDescent="0.3">
      <c r="A2043">
        <v>1063239</v>
      </c>
      <c r="B2043">
        <v>1639</v>
      </c>
      <c r="C2043" s="1" t="s">
        <v>101</v>
      </c>
      <c r="D2043" s="3">
        <v>45194.977083333331</v>
      </c>
      <c r="E2043" t="s">
        <v>96</v>
      </c>
      <c r="F2043" t="s">
        <v>61</v>
      </c>
      <c r="G2043">
        <v>3101</v>
      </c>
      <c r="H2043" t="str">
        <f>VLOOKUP(B2043,'Customers (2)'!$A$1:$F$2501,2,0)</f>
        <v>Australia</v>
      </c>
      <c r="I2043" t="str">
        <f>VLOOKUP(B2043,'Customers (2)'!$A$1:$F$2501,3,0)</f>
        <v>M</v>
      </c>
      <c r="J2043">
        <f>VLOOKUP(B2043,'Customers (2)'!$A$1:$F$2501,4,0)</f>
        <v>57</v>
      </c>
      <c r="K2043" t="str">
        <f>VLOOKUP(B2043,'Customers (2)'!$A$1:$F$2501,5,0)</f>
        <v>D</v>
      </c>
      <c r="L2043" t="str">
        <f>VLOOKUP(B2043,'Customers (2)'!$A$1:$F$2501,6,0)</f>
        <v>Middle</v>
      </c>
      <c r="M2043" t="str">
        <f t="shared" si="127"/>
        <v>September</v>
      </c>
      <c r="N2043" t="str">
        <f t="shared" si="128"/>
        <v>Monday</v>
      </c>
      <c r="O2043" t="str">
        <f t="shared" si="129"/>
        <v>23:27:00</v>
      </c>
      <c r="P2043">
        <f t="shared" si="130"/>
        <v>23</v>
      </c>
      <c r="Q2043" t="str">
        <f>VLOOKUP(B2043,'Analysis 1.3'!$AA$1:$AF$1454,5,FALSE)</f>
        <v>One time</v>
      </c>
      <c r="R2043" t="str">
        <f>VLOOKUP(B2043,'Analysis 1.3'!$AA$1:$AF$1454,6,FALSE)</f>
        <v>Passive</v>
      </c>
      <c r="S2043">
        <f>VLOOKUP(B2043,'Analysis 1.3'!$AA$1:$AF$1454,4,FALSE)</f>
        <v>97.004861111112405</v>
      </c>
    </row>
    <row r="2044" spans="1:19" x14ac:dyDescent="0.3">
      <c r="A2044">
        <v>202389</v>
      </c>
      <c r="B2044">
        <v>1641</v>
      </c>
      <c r="C2044" s="1" t="s">
        <v>109</v>
      </c>
      <c r="D2044" s="2">
        <v>45130.98541666667</v>
      </c>
      <c r="E2044" t="s">
        <v>98</v>
      </c>
      <c r="F2044" t="s">
        <v>67</v>
      </c>
      <c r="G2044">
        <v>1709</v>
      </c>
      <c r="H2044" t="str">
        <f>VLOOKUP(B2044,'Customers (2)'!$A$1:$F$2501,2,0)</f>
        <v>Germany</v>
      </c>
      <c r="I2044" t="str">
        <f>VLOOKUP(B2044,'Customers (2)'!$A$1:$F$2501,3,0)</f>
        <v>M</v>
      </c>
      <c r="J2044">
        <f>VLOOKUP(B2044,'Customers (2)'!$A$1:$F$2501,4,0)</f>
        <v>85</v>
      </c>
      <c r="K2044" t="str">
        <f>VLOOKUP(B2044,'Customers (2)'!$A$1:$F$2501,5,0)</f>
        <v>D</v>
      </c>
      <c r="L2044" t="str">
        <f>VLOOKUP(B2044,'Customers (2)'!$A$1:$F$2501,6,0)</f>
        <v>Senior</v>
      </c>
      <c r="M2044" t="str">
        <f t="shared" si="127"/>
        <v>July</v>
      </c>
      <c r="N2044" t="str">
        <f t="shared" si="128"/>
        <v>Sunday</v>
      </c>
      <c r="O2044" t="str">
        <f t="shared" si="129"/>
        <v>23:39:00</v>
      </c>
      <c r="P2044">
        <f t="shared" si="130"/>
        <v>23</v>
      </c>
      <c r="Q2044" t="str">
        <f>VLOOKUP(B2044,'Analysis 1.3'!$AA$1:$AF$1454,5,FALSE)</f>
        <v>One time</v>
      </c>
      <c r="R2044" t="str">
        <f>VLOOKUP(B2044,'Analysis 1.3'!$AA$1:$AF$1454,6,FALSE)</f>
        <v>Passive</v>
      </c>
      <c r="S2044">
        <f>VLOOKUP(B2044,'Analysis 1.3'!$AA$1:$AF$1454,4,FALSE)</f>
        <v>160.99652777777374</v>
      </c>
    </row>
    <row r="2045" spans="1:19" x14ac:dyDescent="0.3">
      <c r="A2045">
        <v>1026131</v>
      </c>
      <c r="B2045">
        <v>1642</v>
      </c>
      <c r="C2045" s="1" t="s">
        <v>107</v>
      </c>
      <c r="D2045" s="3">
        <v>44945.018055555556</v>
      </c>
      <c r="E2045" t="s">
        <v>98</v>
      </c>
      <c r="F2045" t="s">
        <v>91</v>
      </c>
      <c r="G2045">
        <v>2027</v>
      </c>
      <c r="H2045" t="str">
        <f>VLOOKUP(B2045,'Customers (2)'!$A$1:$F$2501,2,0)</f>
        <v>Italy</v>
      </c>
      <c r="I2045" t="str">
        <f>VLOOKUP(B2045,'Customers (2)'!$A$1:$F$2501,3,0)</f>
        <v>M</v>
      </c>
      <c r="J2045">
        <f>VLOOKUP(B2045,'Customers (2)'!$A$1:$F$2501,4,0)</f>
        <v>28</v>
      </c>
      <c r="K2045" t="str">
        <f>VLOOKUP(B2045,'Customers (2)'!$A$1:$F$2501,5,0)</f>
        <v>D</v>
      </c>
      <c r="L2045" t="str">
        <f>VLOOKUP(B2045,'Customers (2)'!$A$1:$F$2501,6,0)</f>
        <v>Young</v>
      </c>
      <c r="M2045" t="str">
        <f t="shared" si="127"/>
        <v>January</v>
      </c>
      <c r="N2045" t="str">
        <f t="shared" si="128"/>
        <v>Thursday</v>
      </c>
      <c r="O2045" t="str">
        <f t="shared" si="129"/>
        <v>00:26:00</v>
      </c>
      <c r="P2045">
        <f t="shared" si="130"/>
        <v>0</v>
      </c>
      <c r="Q2045" t="str">
        <f>VLOOKUP(B2045,'Analysis 1.3'!$AA$1:$AF$1454,5,FALSE)</f>
        <v>One time</v>
      </c>
      <c r="R2045" t="str">
        <f>VLOOKUP(B2045,'Analysis 1.3'!$AA$1:$AF$1454,6,FALSE)</f>
        <v>Lost</v>
      </c>
      <c r="S2045">
        <f>VLOOKUP(B2045,'Analysis 1.3'!$AA$1:$AF$1454,4,FALSE)</f>
        <v>346.9638888888876</v>
      </c>
    </row>
    <row r="2046" spans="1:19" x14ac:dyDescent="0.3">
      <c r="A2046">
        <v>247239</v>
      </c>
      <c r="B2046">
        <v>1643</v>
      </c>
      <c r="C2046" s="1" t="s">
        <v>101</v>
      </c>
      <c r="D2046" s="2">
        <v>45006.070833333331</v>
      </c>
      <c r="E2046" t="s">
        <v>98</v>
      </c>
      <c r="F2046" t="s">
        <v>46</v>
      </c>
      <c r="G2046">
        <v>9225</v>
      </c>
      <c r="H2046" t="str">
        <f>VLOOKUP(B2046,'Customers (2)'!$A$1:$F$2501,2,0)</f>
        <v>Australia</v>
      </c>
      <c r="I2046" t="str">
        <f>VLOOKUP(B2046,'Customers (2)'!$A$1:$F$2501,3,0)</f>
        <v>F</v>
      </c>
      <c r="J2046">
        <f>VLOOKUP(B2046,'Customers (2)'!$A$1:$F$2501,4,0)</f>
        <v>29</v>
      </c>
      <c r="K2046" t="str">
        <f>VLOOKUP(B2046,'Customers (2)'!$A$1:$F$2501,5,0)</f>
        <v>D</v>
      </c>
      <c r="L2046" t="str">
        <f>VLOOKUP(B2046,'Customers (2)'!$A$1:$F$2501,6,0)</f>
        <v>Young</v>
      </c>
      <c r="M2046" t="str">
        <f t="shared" si="127"/>
        <v>March</v>
      </c>
      <c r="N2046" t="str">
        <f t="shared" si="128"/>
        <v>Tuesday</v>
      </c>
      <c r="O2046" t="str">
        <f t="shared" si="129"/>
        <v>01:42:00</v>
      </c>
      <c r="P2046">
        <f t="shared" si="130"/>
        <v>1</v>
      </c>
      <c r="Q2046" t="str">
        <f>VLOOKUP(B2046,'Analysis 1.3'!$AA$1:$AF$1454,5,FALSE)</f>
        <v>Repeat</v>
      </c>
      <c r="R2046" t="str">
        <f>VLOOKUP(B2046,'Analysis 1.3'!$AA$1:$AF$1454,6,FALSE)</f>
        <v>Passive</v>
      </c>
      <c r="S2046">
        <f>VLOOKUP(B2046,'Analysis 1.3'!$AA$1:$AF$1454,4,FALSE)</f>
        <v>153.96597222222044</v>
      </c>
    </row>
    <row r="2047" spans="1:19" x14ac:dyDescent="0.3">
      <c r="A2047">
        <v>999621</v>
      </c>
      <c r="B2047">
        <v>1643</v>
      </c>
      <c r="C2047" s="1" t="s">
        <v>101</v>
      </c>
      <c r="D2047" s="3">
        <v>45138.015972222223</v>
      </c>
      <c r="E2047" t="s">
        <v>98</v>
      </c>
      <c r="F2047" t="s">
        <v>74</v>
      </c>
      <c r="G2047">
        <v>4264</v>
      </c>
      <c r="H2047" t="str">
        <f>VLOOKUP(B2047,'Customers (2)'!$A$1:$F$2501,2,0)</f>
        <v>Australia</v>
      </c>
      <c r="I2047" t="str">
        <f>VLOOKUP(B2047,'Customers (2)'!$A$1:$F$2501,3,0)</f>
        <v>F</v>
      </c>
      <c r="J2047">
        <f>VLOOKUP(B2047,'Customers (2)'!$A$1:$F$2501,4,0)</f>
        <v>29</v>
      </c>
      <c r="K2047" t="str">
        <f>VLOOKUP(B2047,'Customers (2)'!$A$1:$F$2501,5,0)</f>
        <v>D</v>
      </c>
      <c r="L2047" t="str">
        <f>VLOOKUP(B2047,'Customers (2)'!$A$1:$F$2501,6,0)</f>
        <v>Young</v>
      </c>
      <c r="M2047" t="str">
        <f t="shared" si="127"/>
        <v>July</v>
      </c>
      <c r="N2047" t="str">
        <f t="shared" si="128"/>
        <v>Monday</v>
      </c>
      <c r="O2047" t="str">
        <f t="shared" si="129"/>
        <v>00:23:00</v>
      </c>
      <c r="P2047">
        <f t="shared" si="130"/>
        <v>0</v>
      </c>
      <c r="Q2047" t="str">
        <f>VLOOKUP(B2047,'Analysis 1.3'!$AA$1:$AF$1454,5,FALSE)</f>
        <v>Repeat</v>
      </c>
      <c r="R2047" t="str">
        <f>VLOOKUP(B2047,'Analysis 1.3'!$AA$1:$AF$1454,6,FALSE)</f>
        <v>Passive</v>
      </c>
      <c r="S2047">
        <f>VLOOKUP(B2047,'Analysis 1.3'!$AA$1:$AF$1454,4,FALSE)</f>
        <v>153.96597222222044</v>
      </c>
    </row>
    <row r="2048" spans="1:19" x14ac:dyDescent="0.3">
      <c r="A2048">
        <v>1175258</v>
      </c>
      <c r="B2048">
        <v>1643</v>
      </c>
      <c r="C2048" s="1" t="s">
        <v>101</v>
      </c>
      <c r="D2048" s="3">
        <v>45137.035416666666</v>
      </c>
      <c r="E2048" t="s">
        <v>97</v>
      </c>
      <c r="F2048" t="s">
        <v>90</v>
      </c>
      <c r="G2048">
        <v>6538</v>
      </c>
      <c r="H2048" t="str">
        <f>VLOOKUP(B2048,'Customers (2)'!$A$1:$F$2501,2,0)</f>
        <v>Australia</v>
      </c>
      <c r="I2048" t="str">
        <f>VLOOKUP(B2048,'Customers (2)'!$A$1:$F$2501,3,0)</f>
        <v>F</v>
      </c>
      <c r="J2048">
        <f>VLOOKUP(B2048,'Customers (2)'!$A$1:$F$2501,4,0)</f>
        <v>29</v>
      </c>
      <c r="K2048" t="str">
        <f>VLOOKUP(B2048,'Customers (2)'!$A$1:$F$2501,5,0)</f>
        <v>D</v>
      </c>
      <c r="L2048" t="str">
        <f>VLOOKUP(B2048,'Customers (2)'!$A$1:$F$2501,6,0)</f>
        <v>Young</v>
      </c>
      <c r="M2048" t="str">
        <f t="shared" si="127"/>
        <v>July</v>
      </c>
      <c r="N2048" t="str">
        <f t="shared" si="128"/>
        <v>Sunday</v>
      </c>
      <c r="O2048" t="str">
        <f t="shared" si="129"/>
        <v>00:51:00</v>
      </c>
      <c r="P2048">
        <f t="shared" si="130"/>
        <v>0</v>
      </c>
      <c r="Q2048" t="str">
        <f>VLOOKUP(B2048,'Analysis 1.3'!$AA$1:$AF$1454,5,FALSE)</f>
        <v>Repeat</v>
      </c>
      <c r="R2048" t="str">
        <f>VLOOKUP(B2048,'Analysis 1.3'!$AA$1:$AF$1454,6,FALSE)</f>
        <v>Passive</v>
      </c>
      <c r="S2048">
        <f>VLOOKUP(B2048,'Analysis 1.3'!$AA$1:$AF$1454,4,FALSE)</f>
        <v>153.96597222222044</v>
      </c>
    </row>
    <row r="2049" spans="1:19" x14ac:dyDescent="0.3">
      <c r="A2049">
        <v>708846</v>
      </c>
      <c r="B2049">
        <v>1644</v>
      </c>
      <c r="C2049" s="1" t="s">
        <v>101</v>
      </c>
      <c r="D2049" s="3">
        <v>45206.022916666669</v>
      </c>
      <c r="E2049" t="s">
        <v>97</v>
      </c>
      <c r="F2049" t="s">
        <v>54</v>
      </c>
      <c r="G2049">
        <v>3069</v>
      </c>
      <c r="H2049" t="str">
        <f>VLOOKUP(B2049,'Customers (2)'!$A$1:$F$2501,2,0)</f>
        <v>Australia</v>
      </c>
      <c r="I2049" t="str">
        <f>VLOOKUP(B2049,'Customers (2)'!$A$1:$F$2501,3,0)</f>
        <v>F</v>
      </c>
      <c r="J2049">
        <f>VLOOKUP(B2049,'Customers (2)'!$A$1:$F$2501,4,0)</f>
        <v>25</v>
      </c>
      <c r="K2049" t="str">
        <f>VLOOKUP(B2049,'Customers (2)'!$A$1:$F$2501,5,0)</f>
        <v>D</v>
      </c>
      <c r="L2049" t="str">
        <f>VLOOKUP(B2049,'Customers (2)'!$A$1:$F$2501,6,0)</f>
        <v>Young</v>
      </c>
      <c r="M2049" t="str">
        <f t="shared" si="127"/>
        <v>October</v>
      </c>
      <c r="N2049" t="str">
        <f t="shared" si="128"/>
        <v>Saturday</v>
      </c>
      <c r="O2049" t="str">
        <f t="shared" si="129"/>
        <v>00:33:00</v>
      </c>
      <c r="P2049">
        <f t="shared" si="130"/>
        <v>0</v>
      </c>
      <c r="Q2049" t="str">
        <f>VLOOKUP(B2049,'Analysis 1.3'!$AA$1:$AF$1454,5,FALSE)</f>
        <v>One time</v>
      </c>
      <c r="R2049" t="str">
        <f>VLOOKUP(B2049,'Analysis 1.3'!$AA$1:$AF$1454,6,FALSE)</f>
        <v>Passive</v>
      </c>
      <c r="S2049">
        <f>VLOOKUP(B2049,'Analysis 1.3'!$AA$1:$AF$1454,4,FALSE)</f>
        <v>85.959027777775191</v>
      </c>
    </row>
    <row r="2050" spans="1:19" x14ac:dyDescent="0.3">
      <c r="A2050">
        <v>1501027</v>
      </c>
      <c r="B2050">
        <v>1645</v>
      </c>
      <c r="C2050" s="1" t="s">
        <v>101</v>
      </c>
      <c r="D2050" s="3">
        <v>45113.018750000003</v>
      </c>
      <c r="E2050" t="s">
        <v>191</v>
      </c>
      <c r="F2050" t="s">
        <v>64</v>
      </c>
      <c r="G2050">
        <v>7105</v>
      </c>
      <c r="H2050" t="str">
        <f>VLOOKUP(B2050,'Customers (2)'!$A$1:$F$2501,2,0)</f>
        <v>Australia</v>
      </c>
      <c r="I2050" t="str">
        <f>VLOOKUP(B2050,'Customers (2)'!$A$1:$F$2501,3,0)</f>
        <v>M</v>
      </c>
      <c r="J2050">
        <f>VLOOKUP(B2050,'Customers (2)'!$A$1:$F$2501,4,0)</f>
        <v>86</v>
      </c>
      <c r="K2050" t="str">
        <f>VLOOKUP(B2050,'Customers (2)'!$A$1:$F$2501,5,0)</f>
        <v>D</v>
      </c>
      <c r="L2050" t="str">
        <f>VLOOKUP(B2050,'Customers (2)'!$A$1:$F$2501,6,0)</f>
        <v>Senior</v>
      </c>
      <c r="M2050" t="str">
        <f t="shared" si="127"/>
        <v>July</v>
      </c>
      <c r="N2050" t="str">
        <f t="shared" si="128"/>
        <v>Thursday</v>
      </c>
      <c r="O2050" t="str">
        <f t="shared" si="129"/>
        <v>00:27:00</v>
      </c>
      <c r="P2050">
        <f t="shared" si="130"/>
        <v>0</v>
      </c>
      <c r="Q2050" t="str">
        <f>VLOOKUP(B2050,'Analysis 1.3'!$AA$1:$AF$1454,5,FALSE)</f>
        <v>One time</v>
      </c>
      <c r="R2050" t="str">
        <f>VLOOKUP(B2050,'Analysis 1.3'!$AA$1:$AF$1454,6,FALSE)</f>
        <v>Passive</v>
      </c>
      <c r="S2050">
        <f>VLOOKUP(B2050,'Analysis 1.3'!$AA$1:$AF$1454,4,FALSE)</f>
        <v>178.96319444444089</v>
      </c>
    </row>
    <row r="2051" spans="1:19" x14ac:dyDescent="0.3">
      <c r="A2051">
        <v>737790</v>
      </c>
      <c r="B2051">
        <v>1646</v>
      </c>
      <c r="C2051" s="1" t="s">
        <v>105</v>
      </c>
      <c r="D2051" s="3">
        <v>45087.070138888892</v>
      </c>
      <c r="E2051" t="s">
        <v>97</v>
      </c>
      <c r="F2051" t="s">
        <v>21</v>
      </c>
      <c r="G2051">
        <v>7589</v>
      </c>
      <c r="H2051" t="str">
        <f>VLOOKUP(B2051,'Customers (2)'!$A$1:$F$2501,2,0)</f>
        <v>Spain</v>
      </c>
      <c r="I2051" t="str">
        <f>VLOOKUP(B2051,'Customers (2)'!$A$1:$F$2501,3,0)</f>
        <v>F</v>
      </c>
      <c r="J2051">
        <f>VLOOKUP(B2051,'Customers (2)'!$A$1:$F$2501,4,0)</f>
        <v>51</v>
      </c>
      <c r="K2051" t="str">
        <f>VLOOKUP(B2051,'Customers (2)'!$A$1:$F$2501,5,0)</f>
        <v>D</v>
      </c>
      <c r="L2051" t="str">
        <f>VLOOKUP(B2051,'Customers (2)'!$A$1:$F$2501,6,0)</f>
        <v>Middle</v>
      </c>
      <c r="M2051" t="str">
        <f t="shared" ref="M2051:M2114" si="131">TEXT(D2051,"MMMM")</f>
        <v>June</v>
      </c>
      <c r="N2051" t="str">
        <f t="shared" ref="N2051:N2114" si="132">TEXT(D2051,"dddd")</f>
        <v>Saturday</v>
      </c>
      <c r="O2051" t="str">
        <f t="shared" ref="O2051:O2114" si="133">TEXT(D2051,"HH:mm:ss")</f>
        <v>01:41:00</v>
      </c>
      <c r="P2051">
        <f t="shared" ref="P2051:P2114" si="134">HOUR(D2051)</f>
        <v>1</v>
      </c>
      <c r="Q2051" t="str">
        <f>VLOOKUP(B2051,'Analysis 1.3'!$AA$1:$AF$1454,5,FALSE)</f>
        <v>One time</v>
      </c>
      <c r="R2051" t="str">
        <f>VLOOKUP(B2051,'Analysis 1.3'!$AA$1:$AF$1454,6,FALSE)</f>
        <v>Lost</v>
      </c>
      <c r="S2051">
        <f>VLOOKUP(B2051,'Analysis 1.3'!$AA$1:$AF$1454,4,FALSE)</f>
        <v>204.91180555555184</v>
      </c>
    </row>
    <row r="2052" spans="1:19" x14ac:dyDescent="0.3">
      <c r="A2052">
        <v>232274</v>
      </c>
      <c r="B2052">
        <v>1647</v>
      </c>
      <c r="C2052" s="1" t="s">
        <v>99</v>
      </c>
      <c r="D2052" s="2">
        <v>45282.058333333334</v>
      </c>
      <c r="E2052" t="s">
        <v>98</v>
      </c>
      <c r="F2052" t="s">
        <v>80</v>
      </c>
      <c r="G2052">
        <v>8947</v>
      </c>
      <c r="H2052" t="str">
        <f>VLOOKUP(B2052,'Customers (2)'!$A$1:$F$2501,2,0)</f>
        <v>USA</v>
      </c>
      <c r="I2052" t="str">
        <f>VLOOKUP(B2052,'Customers (2)'!$A$1:$F$2501,3,0)</f>
        <v>F</v>
      </c>
      <c r="J2052">
        <f>VLOOKUP(B2052,'Customers (2)'!$A$1:$F$2501,4,0)</f>
        <v>22</v>
      </c>
      <c r="K2052" t="str">
        <f>VLOOKUP(B2052,'Customers (2)'!$A$1:$F$2501,5,0)</f>
        <v>D</v>
      </c>
      <c r="L2052" t="str">
        <f>VLOOKUP(B2052,'Customers (2)'!$A$1:$F$2501,6,0)</f>
        <v>Young</v>
      </c>
      <c r="M2052" t="str">
        <f t="shared" si="131"/>
        <v>December</v>
      </c>
      <c r="N2052" t="str">
        <f t="shared" si="132"/>
        <v>Friday</v>
      </c>
      <c r="O2052" t="str">
        <f t="shared" si="133"/>
        <v>01:24:00</v>
      </c>
      <c r="P2052">
        <f t="shared" si="134"/>
        <v>1</v>
      </c>
      <c r="Q2052" t="str">
        <f>VLOOKUP(B2052,'Analysis 1.3'!$AA$1:$AF$1454,5,FALSE)</f>
        <v>Repeat</v>
      </c>
      <c r="R2052" t="str">
        <f>VLOOKUP(B2052,'Analysis 1.3'!$AA$1:$AF$1454,6,FALSE)</f>
        <v>Recent</v>
      </c>
      <c r="S2052">
        <f>VLOOKUP(B2052,'Analysis 1.3'!$AA$1:$AF$1454,4,FALSE)</f>
        <v>9.9236111111094942</v>
      </c>
    </row>
    <row r="2053" spans="1:19" x14ac:dyDescent="0.3">
      <c r="A2053">
        <v>386885</v>
      </c>
      <c r="B2053">
        <v>1647</v>
      </c>
      <c r="C2053" s="1" t="s">
        <v>99</v>
      </c>
      <c r="D2053" s="2">
        <v>44991.020138888889</v>
      </c>
      <c r="E2053" t="s">
        <v>97</v>
      </c>
      <c r="F2053" t="s">
        <v>74</v>
      </c>
      <c r="G2053">
        <v>9165</v>
      </c>
      <c r="H2053" t="str">
        <f>VLOOKUP(B2053,'Customers (2)'!$A$1:$F$2501,2,0)</f>
        <v>USA</v>
      </c>
      <c r="I2053" t="str">
        <f>VLOOKUP(B2053,'Customers (2)'!$A$1:$F$2501,3,0)</f>
        <v>F</v>
      </c>
      <c r="J2053">
        <f>VLOOKUP(B2053,'Customers (2)'!$A$1:$F$2501,4,0)</f>
        <v>22</v>
      </c>
      <c r="K2053" t="str">
        <f>VLOOKUP(B2053,'Customers (2)'!$A$1:$F$2501,5,0)</f>
        <v>D</v>
      </c>
      <c r="L2053" t="str">
        <f>VLOOKUP(B2053,'Customers (2)'!$A$1:$F$2501,6,0)</f>
        <v>Young</v>
      </c>
      <c r="M2053" t="str">
        <f t="shared" si="131"/>
        <v>March</v>
      </c>
      <c r="N2053" t="str">
        <f t="shared" si="132"/>
        <v>Monday</v>
      </c>
      <c r="O2053" t="str">
        <f t="shared" si="133"/>
        <v>00:29:00</v>
      </c>
      <c r="P2053">
        <f t="shared" si="134"/>
        <v>0</v>
      </c>
      <c r="Q2053" t="str">
        <f>VLOOKUP(B2053,'Analysis 1.3'!$AA$1:$AF$1454,5,FALSE)</f>
        <v>Repeat</v>
      </c>
      <c r="R2053" t="str">
        <f>VLOOKUP(B2053,'Analysis 1.3'!$AA$1:$AF$1454,6,FALSE)</f>
        <v>Recent</v>
      </c>
      <c r="S2053">
        <f>VLOOKUP(B2053,'Analysis 1.3'!$AA$1:$AF$1454,4,FALSE)</f>
        <v>9.9236111111094942</v>
      </c>
    </row>
    <row r="2054" spans="1:19" x14ac:dyDescent="0.3">
      <c r="A2054">
        <v>588451</v>
      </c>
      <c r="B2054">
        <v>1647</v>
      </c>
      <c r="C2054" s="1" t="s">
        <v>99</v>
      </c>
      <c r="D2054" s="2">
        <v>44963.018055555556</v>
      </c>
      <c r="E2054" t="s">
        <v>191</v>
      </c>
      <c r="F2054" t="s">
        <v>89</v>
      </c>
      <c r="G2054">
        <v>987</v>
      </c>
      <c r="H2054" t="str">
        <f>VLOOKUP(B2054,'Customers (2)'!$A$1:$F$2501,2,0)</f>
        <v>USA</v>
      </c>
      <c r="I2054" t="str">
        <f>VLOOKUP(B2054,'Customers (2)'!$A$1:$F$2501,3,0)</f>
        <v>F</v>
      </c>
      <c r="J2054">
        <f>VLOOKUP(B2054,'Customers (2)'!$A$1:$F$2501,4,0)</f>
        <v>22</v>
      </c>
      <c r="K2054" t="str">
        <f>VLOOKUP(B2054,'Customers (2)'!$A$1:$F$2501,5,0)</f>
        <v>D</v>
      </c>
      <c r="L2054" t="str">
        <f>VLOOKUP(B2054,'Customers (2)'!$A$1:$F$2501,6,0)</f>
        <v>Young</v>
      </c>
      <c r="M2054" t="str">
        <f t="shared" si="131"/>
        <v>February</v>
      </c>
      <c r="N2054" t="str">
        <f t="shared" si="132"/>
        <v>Monday</v>
      </c>
      <c r="O2054" t="str">
        <f t="shared" si="133"/>
        <v>00:26:00</v>
      </c>
      <c r="P2054">
        <f t="shared" si="134"/>
        <v>0</v>
      </c>
      <c r="Q2054" t="str">
        <f>VLOOKUP(B2054,'Analysis 1.3'!$AA$1:$AF$1454,5,FALSE)</f>
        <v>Repeat</v>
      </c>
      <c r="R2054" t="str">
        <f>VLOOKUP(B2054,'Analysis 1.3'!$AA$1:$AF$1454,6,FALSE)</f>
        <v>Recent</v>
      </c>
      <c r="S2054">
        <f>VLOOKUP(B2054,'Analysis 1.3'!$AA$1:$AF$1454,4,FALSE)</f>
        <v>9.9236111111094942</v>
      </c>
    </row>
    <row r="2055" spans="1:19" x14ac:dyDescent="0.3">
      <c r="A2055">
        <v>1542275</v>
      </c>
      <c r="B2055">
        <v>1647</v>
      </c>
      <c r="C2055" s="1" t="s">
        <v>99</v>
      </c>
      <c r="D2055" s="3">
        <v>45165.071527777778</v>
      </c>
      <c r="E2055" t="s">
        <v>191</v>
      </c>
      <c r="F2055" t="s">
        <v>9</v>
      </c>
      <c r="G2055">
        <v>8992</v>
      </c>
      <c r="H2055" t="str">
        <f>VLOOKUP(B2055,'Customers (2)'!$A$1:$F$2501,2,0)</f>
        <v>USA</v>
      </c>
      <c r="I2055" t="str">
        <f>VLOOKUP(B2055,'Customers (2)'!$A$1:$F$2501,3,0)</f>
        <v>F</v>
      </c>
      <c r="J2055">
        <f>VLOOKUP(B2055,'Customers (2)'!$A$1:$F$2501,4,0)</f>
        <v>22</v>
      </c>
      <c r="K2055" t="str">
        <f>VLOOKUP(B2055,'Customers (2)'!$A$1:$F$2501,5,0)</f>
        <v>D</v>
      </c>
      <c r="L2055" t="str">
        <f>VLOOKUP(B2055,'Customers (2)'!$A$1:$F$2501,6,0)</f>
        <v>Young</v>
      </c>
      <c r="M2055" t="str">
        <f t="shared" si="131"/>
        <v>August</v>
      </c>
      <c r="N2055" t="str">
        <f t="shared" si="132"/>
        <v>Sunday</v>
      </c>
      <c r="O2055" t="str">
        <f t="shared" si="133"/>
        <v>01:43:00</v>
      </c>
      <c r="P2055">
        <f t="shared" si="134"/>
        <v>1</v>
      </c>
      <c r="Q2055" t="str">
        <f>VLOOKUP(B2055,'Analysis 1.3'!$AA$1:$AF$1454,5,FALSE)</f>
        <v>Repeat</v>
      </c>
      <c r="R2055" t="str">
        <f>VLOOKUP(B2055,'Analysis 1.3'!$AA$1:$AF$1454,6,FALSE)</f>
        <v>Recent</v>
      </c>
      <c r="S2055">
        <f>VLOOKUP(B2055,'Analysis 1.3'!$AA$1:$AF$1454,4,FALSE)</f>
        <v>9.9236111111094942</v>
      </c>
    </row>
    <row r="2056" spans="1:19" x14ac:dyDescent="0.3">
      <c r="A2056">
        <v>1584433</v>
      </c>
      <c r="B2056">
        <v>1648</v>
      </c>
      <c r="C2056" s="1" t="s">
        <v>109</v>
      </c>
      <c r="D2056" s="3">
        <v>44930.07708333333</v>
      </c>
      <c r="E2056" t="s">
        <v>98</v>
      </c>
      <c r="F2056" t="s">
        <v>62</v>
      </c>
      <c r="G2056">
        <v>1991</v>
      </c>
      <c r="H2056" t="str">
        <f>VLOOKUP(B2056,'Customers (2)'!$A$1:$F$2501,2,0)</f>
        <v>Germany</v>
      </c>
      <c r="I2056" t="str">
        <f>VLOOKUP(B2056,'Customers (2)'!$A$1:$F$2501,3,0)</f>
        <v>M</v>
      </c>
      <c r="J2056">
        <f>VLOOKUP(B2056,'Customers (2)'!$A$1:$F$2501,4,0)</f>
        <v>78</v>
      </c>
      <c r="K2056" t="str">
        <f>VLOOKUP(B2056,'Customers (2)'!$A$1:$F$2501,5,0)</f>
        <v>D</v>
      </c>
      <c r="L2056" t="str">
        <f>VLOOKUP(B2056,'Customers (2)'!$A$1:$F$2501,6,0)</f>
        <v>Senior</v>
      </c>
      <c r="M2056" t="str">
        <f t="shared" si="131"/>
        <v>January</v>
      </c>
      <c r="N2056" t="str">
        <f t="shared" si="132"/>
        <v>Wednesday</v>
      </c>
      <c r="O2056" t="str">
        <f t="shared" si="133"/>
        <v>01:51:00</v>
      </c>
      <c r="P2056">
        <f t="shared" si="134"/>
        <v>1</v>
      </c>
      <c r="Q2056" t="str">
        <f>VLOOKUP(B2056,'Analysis 1.3'!$AA$1:$AF$1454,5,FALSE)</f>
        <v>One time</v>
      </c>
      <c r="R2056" t="str">
        <f>VLOOKUP(B2056,'Analysis 1.3'!$AA$1:$AF$1454,6,FALSE)</f>
        <v>Lost</v>
      </c>
      <c r="S2056">
        <f>VLOOKUP(B2056,'Analysis 1.3'!$AA$1:$AF$1454,4,FALSE)</f>
        <v>361.90486111111386</v>
      </c>
    </row>
    <row r="2057" spans="1:19" x14ac:dyDescent="0.3">
      <c r="A2057">
        <v>952497</v>
      </c>
      <c r="B2057">
        <v>1649</v>
      </c>
      <c r="C2057" s="1" t="s">
        <v>99</v>
      </c>
      <c r="D2057" s="3">
        <v>45215.981249999997</v>
      </c>
      <c r="E2057" t="s">
        <v>96</v>
      </c>
      <c r="F2057" t="s">
        <v>27</v>
      </c>
      <c r="G2057">
        <v>1132</v>
      </c>
      <c r="H2057" t="str">
        <f>VLOOKUP(B2057,'Customers (2)'!$A$1:$F$2501,2,0)</f>
        <v>USA</v>
      </c>
      <c r="I2057" t="str">
        <f>VLOOKUP(B2057,'Customers (2)'!$A$1:$F$2501,3,0)</f>
        <v>M</v>
      </c>
      <c r="J2057">
        <f>VLOOKUP(B2057,'Customers (2)'!$A$1:$F$2501,4,0)</f>
        <v>27</v>
      </c>
      <c r="K2057" t="str">
        <f>VLOOKUP(B2057,'Customers (2)'!$A$1:$F$2501,5,0)</f>
        <v>D</v>
      </c>
      <c r="L2057" t="str">
        <f>VLOOKUP(B2057,'Customers (2)'!$A$1:$F$2501,6,0)</f>
        <v>Young</v>
      </c>
      <c r="M2057" t="str">
        <f t="shared" si="131"/>
        <v>October</v>
      </c>
      <c r="N2057" t="str">
        <f t="shared" si="132"/>
        <v>Monday</v>
      </c>
      <c r="O2057" t="str">
        <f t="shared" si="133"/>
        <v>23:33:00</v>
      </c>
      <c r="P2057">
        <f t="shared" si="134"/>
        <v>23</v>
      </c>
      <c r="Q2057" t="str">
        <f>VLOOKUP(B2057,'Analysis 1.3'!$AA$1:$AF$1454,5,FALSE)</f>
        <v>Repeat</v>
      </c>
      <c r="R2057" t="str">
        <f>VLOOKUP(B2057,'Analysis 1.3'!$AA$1:$AF$1454,6,FALSE)</f>
        <v>Recent</v>
      </c>
      <c r="S2057">
        <f>VLOOKUP(B2057,'Analysis 1.3'!$AA$1:$AF$1454,4,FALSE)</f>
        <v>76.000694444446708</v>
      </c>
    </row>
    <row r="2058" spans="1:19" x14ac:dyDescent="0.3">
      <c r="A2058">
        <v>1218028</v>
      </c>
      <c r="B2058">
        <v>1649</v>
      </c>
      <c r="C2058" s="1" t="s">
        <v>99</v>
      </c>
      <c r="D2058" s="3">
        <v>44927.044444444444</v>
      </c>
      <c r="E2058" t="s">
        <v>98</v>
      </c>
      <c r="F2058" t="s">
        <v>27</v>
      </c>
      <c r="G2058">
        <v>3119</v>
      </c>
      <c r="H2058" t="str">
        <f>VLOOKUP(B2058,'Customers (2)'!$A$1:$F$2501,2,0)</f>
        <v>USA</v>
      </c>
      <c r="I2058" t="str">
        <f>VLOOKUP(B2058,'Customers (2)'!$A$1:$F$2501,3,0)</f>
        <v>M</v>
      </c>
      <c r="J2058">
        <f>VLOOKUP(B2058,'Customers (2)'!$A$1:$F$2501,4,0)</f>
        <v>27</v>
      </c>
      <c r="K2058" t="str">
        <f>VLOOKUP(B2058,'Customers (2)'!$A$1:$F$2501,5,0)</f>
        <v>D</v>
      </c>
      <c r="L2058" t="str">
        <f>VLOOKUP(B2058,'Customers (2)'!$A$1:$F$2501,6,0)</f>
        <v>Young</v>
      </c>
      <c r="M2058" t="str">
        <f t="shared" si="131"/>
        <v>January</v>
      </c>
      <c r="N2058" t="str">
        <f t="shared" si="132"/>
        <v>Sunday</v>
      </c>
      <c r="O2058" t="str">
        <f t="shared" si="133"/>
        <v>01:04:00</v>
      </c>
      <c r="P2058">
        <f t="shared" si="134"/>
        <v>1</v>
      </c>
      <c r="Q2058" t="str">
        <f>VLOOKUP(B2058,'Analysis 1.3'!$AA$1:$AF$1454,5,FALSE)</f>
        <v>Repeat</v>
      </c>
      <c r="R2058" t="str">
        <f>VLOOKUP(B2058,'Analysis 1.3'!$AA$1:$AF$1454,6,FALSE)</f>
        <v>Recent</v>
      </c>
      <c r="S2058">
        <f>VLOOKUP(B2058,'Analysis 1.3'!$AA$1:$AF$1454,4,FALSE)</f>
        <v>76.000694444446708</v>
      </c>
    </row>
    <row r="2059" spans="1:19" x14ac:dyDescent="0.3">
      <c r="A2059">
        <v>696792</v>
      </c>
      <c r="B2059">
        <v>1651</v>
      </c>
      <c r="C2059" s="1" t="s">
        <v>101</v>
      </c>
      <c r="D2059" s="3">
        <v>45083.992361111108</v>
      </c>
      <c r="E2059" t="s">
        <v>98</v>
      </c>
      <c r="F2059" t="s">
        <v>28</v>
      </c>
      <c r="G2059">
        <v>9568</v>
      </c>
      <c r="H2059" t="str">
        <f>VLOOKUP(B2059,'Customers (2)'!$A$1:$F$2501,2,0)</f>
        <v>Australia</v>
      </c>
      <c r="I2059" t="str">
        <f>VLOOKUP(B2059,'Customers (2)'!$A$1:$F$2501,3,0)</f>
        <v>M</v>
      </c>
      <c r="J2059">
        <f>VLOOKUP(B2059,'Customers (2)'!$A$1:$F$2501,4,0)</f>
        <v>53</v>
      </c>
      <c r="K2059" t="str">
        <f>VLOOKUP(B2059,'Customers (2)'!$A$1:$F$2501,5,0)</f>
        <v>D</v>
      </c>
      <c r="L2059" t="str">
        <f>VLOOKUP(B2059,'Customers (2)'!$A$1:$F$2501,6,0)</f>
        <v>Middle</v>
      </c>
      <c r="M2059" t="str">
        <f t="shared" si="131"/>
        <v>June</v>
      </c>
      <c r="N2059" t="str">
        <f t="shared" si="132"/>
        <v>Tuesday</v>
      </c>
      <c r="O2059" t="str">
        <f t="shared" si="133"/>
        <v>23:49:00</v>
      </c>
      <c r="P2059">
        <f t="shared" si="134"/>
        <v>23</v>
      </c>
      <c r="Q2059" t="str">
        <f>VLOOKUP(B2059,'Analysis 1.3'!$AA$1:$AF$1454,5,FALSE)</f>
        <v>One time</v>
      </c>
      <c r="R2059" t="str">
        <f>VLOOKUP(B2059,'Analysis 1.3'!$AA$1:$AF$1454,6,FALSE)</f>
        <v>Lost</v>
      </c>
      <c r="S2059">
        <f>VLOOKUP(B2059,'Analysis 1.3'!$AA$1:$AF$1454,4,FALSE)</f>
        <v>207.98958333333576</v>
      </c>
    </row>
    <row r="2060" spans="1:19" x14ac:dyDescent="0.3">
      <c r="A2060">
        <v>1258245</v>
      </c>
      <c r="B2060">
        <v>1654</v>
      </c>
      <c r="C2060" s="1" t="s">
        <v>99</v>
      </c>
      <c r="D2060" s="3">
        <v>45020.994444444441</v>
      </c>
      <c r="E2060" t="s">
        <v>97</v>
      </c>
      <c r="F2060" t="s">
        <v>73</v>
      </c>
      <c r="G2060">
        <v>3634</v>
      </c>
      <c r="H2060" t="str">
        <f>VLOOKUP(B2060,'Customers (2)'!$A$1:$F$2501,2,0)</f>
        <v>USA</v>
      </c>
      <c r="I2060" t="str">
        <f>VLOOKUP(B2060,'Customers (2)'!$A$1:$F$2501,3,0)</f>
        <v>F</v>
      </c>
      <c r="J2060">
        <f>VLOOKUP(B2060,'Customers (2)'!$A$1:$F$2501,4,0)</f>
        <v>56</v>
      </c>
      <c r="K2060" t="str">
        <f>VLOOKUP(B2060,'Customers (2)'!$A$1:$F$2501,5,0)</f>
        <v>D</v>
      </c>
      <c r="L2060" t="str">
        <f>VLOOKUP(B2060,'Customers (2)'!$A$1:$F$2501,6,0)</f>
        <v>Middle</v>
      </c>
      <c r="M2060" t="str">
        <f t="shared" si="131"/>
        <v>April</v>
      </c>
      <c r="N2060" t="str">
        <f t="shared" si="132"/>
        <v>Tuesday</v>
      </c>
      <c r="O2060" t="str">
        <f t="shared" si="133"/>
        <v>23:52:00</v>
      </c>
      <c r="P2060">
        <f t="shared" si="134"/>
        <v>23</v>
      </c>
      <c r="Q2060" t="str">
        <f>VLOOKUP(B2060,'Analysis 1.3'!$AA$1:$AF$1454,5,FALSE)</f>
        <v>Repeat</v>
      </c>
      <c r="R2060" t="str">
        <f>VLOOKUP(B2060,'Analysis 1.3'!$AA$1:$AF$1454,6,FALSE)</f>
        <v>Recent</v>
      </c>
      <c r="S2060">
        <f>VLOOKUP(B2060,'Analysis 1.3'!$AA$1:$AF$1454,4,FALSE)</f>
        <v>75.040972222224809</v>
      </c>
    </row>
    <row r="2061" spans="1:19" x14ac:dyDescent="0.3">
      <c r="A2061">
        <v>1527612</v>
      </c>
      <c r="B2061">
        <v>1654</v>
      </c>
      <c r="C2061" s="1" t="s">
        <v>99</v>
      </c>
      <c r="D2061" s="3">
        <v>45216.940972222219</v>
      </c>
      <c r="E2061" t="s">
        <v>96</v>
      </c>
      <c r="F2061" t="s">
        <v>22</v>
      </c>
      <c r="G2061">
        <v>1813</v>
      </c>
      <c r="H2061" t="str">
        <f>VLOOKUP(B2061,'Customers (2)'!$A$1:$F$2501,2,0)</f>
        <v>USA</v>
      </c>
      <c r="I2061" t="str">
        <f>VLOOKUP(B2061,'Customers (2)'!$A$1:$F$2501,3,0)</f>
        <v>F</v>
      </c>
      <c r="J2061">
        <f>VLOOKUP(B2061,'Customers (2)'!$A$1:$F$2501,4,0)</f>
        <v>56</v>
      </c>
      <c r="K2061" t="str">
        <f>VLOOKUP(B2061,'Customers (2)'!$A$1:$F$2501,5,0)</f>
        <v>D</v>
      </c>
      <c r="L2061" t="str">
        <f>VLOOKUP(B2061,'Customers (2)'!$A$1:$F$2501,6,0)</f>
        <v>Middle</v>
      </c>
      <c r="M2061" t="str">
        <f t="shared" si="131"/>
        <v>October</v>
      </c>
      <c r="N2061" t="str">
        <f t="shared" si="132"/>
        <v>Tuesday</v>
      </c>
      <c r="O2061" t="str">
        <f t="shared" si="133"/>
        <v>22:35:00</v>
      </c>
      <c r="P2061">
        <f t="shared" si="134"/>
        <v>22</v>
      </c>
      <c r="Q2061" t="str">
        <f>VLOOKUP(B2061,'Analysis 1.3'!$AA$1:$AF$1454,5,FALSE)</f>
        <v>Repeat</v>
      </c>
      <c r="R2061" t="str">
        <f>VLOOKUP(B2061,'Analysis 1.3'!$AA$1:$AF$1454,6,FALSE)</f>
        <v>Recent</v>
      </c>
      <c r="S2061">
        <f>VLOOKUP(B2061,'Analysis 1.3'!$AA$1:$AF$1454,4,FALSE)</f>
        <v>75.040972222224809</v>
      </c>
    </row>
    <row r="2062" spans="1:19" x14ac:dyDescent="0.3">
      <c r="A2062">
        <v>1318200</v>
      </c>
      <c r="B2062">
        <v>1657</v>
      </c>
      <c r="C2062" s="1" t="s">
        <v>109</v>
      </c>
      <c r="D2062" s="3">
        <v>45269.01666666667</v>
      </c>
      <c r="E2062" t="s">
        <v>98</v>
      </c>
      <c r="F2062" t="s">
        <v>43</v>
      </c>
      <c r="G2062">
        <v>7368</v>
      </c>
      <c r="H2062" t="str">
        <f>VLOOKUP(B2062,'Customers (2)'!$A$1:$F$2501,2,0)</f>
        <v>Germany</v>
      </c>
      <c r="I2062" t="str">
        <f>VLOOKUP(B2062,'Customers (2)'!$A$1:$F$2501,3,0)</f>
        <v>F</v>
      </c>
      <c r="J2062">
        <f>VLOOKUP(B2062,'Customers (2)'!$A$1:$F$2501,4,0)</f>
        <v>21</v>
      </c>
      <c r="K2062" t="str">
        <f>VLOOKUP(B2062,'Customers (2)'!$A$1:$F$2501,5,0)</f>
        <v>D</v>
      </c>
      <c r="L2062" t="str">
        <f>VLOOKUP(B2062,'Customers (2)'!$A$1:$F$2501,6,0)</f>
        <v>Young</v>
      </c>
      <c r="M2062" t="str">
        <f t="shared" si="131"/>
        <v>December</v>
      </c>
      <c r="N2062" t="str">
        <f t="shared" si="132"/>
        <v>Saturday</v>
      </c>
      <c r="O2062" t="str">
        <f t="shared" si="133"/>
        <v>00:24:00</v>
      </c>
      <c r="P2062">
        <f t="shared" si="134"/>
        <v>0</v>
      </c>
      <c r="Q2062" t="str">
        <f>VLOOKUP(B2062,'Analysis 1.3'!$AA$1:$AF$1454,5,FALSE)</f>
        <v>One time</v>
      </c>
      <c r="R2062" t="str">
        <f>VLOOKUP(B2062,'Analysis 1.3'!$AA$1:$AF$1454,6,FALSE)</f>
        <v>Recent</v>
      </c>
      <c r="S2062">
        <f>VLOOKUP(B2062,'Analysis 1.3'!$AA$1:$AF$1454,4,FALSE)</f>
        <v>22.965277777773736</v>
      </c>
    </row>
    <row r="2063" spans="1:19" x14ac:dyDescent="0.3">
      <c r="A2063">
        <v>490691</v>
      </c>
      <c r="B2063">
        <v>1658</v>
      </c>
      <c r="C2063" s="1" t="s">
        <v>99</v>
      </c>
      <c r="D2063" s="2">
        <v>45290.052777777775</v>
      </c>
      <c r="E2063" t="s">
        <v>97</v>
      </c>
      <c r="F2063" t="s">
        <v>7</v>
      </c>
      <c r="G2063">
        <v>6947</v>
      </c>
      <c r="H2063" t="str">
        <f>VLOOKUP(B2063,'Customers (2)'!$A$1:$F$2501,2,0)</f>
        <v>USA</v>
      </c>
      <c r="I2063" t="str">
        <f>VLOOKUP(B2063,'Customers (2)'!$A$1:$F$2501,3,0)</f>
        <v>F</v>
      </c>
      <c r="J2063">
        <f>VLOOKUP(B2063,'Customers (2)'!$A$1:$F$2501,4,0)</f>
        <v>41</v>
      </c>
      <c r="K2063" t="str">
        <f>VLOOKUP(B2063,'Customers (2)'!$A$1:$F$2501,5,0)</f>
        <v>D</v>
      </c>
      <c r="L2063" t="str">
        <f>VLOOKUP(B2063,'Customers (2)'!$A$1:$F$2501,6,0)</f>
        <v>Middle</v>
      </c>
      <c r="M2063" t="str">
        <f t="shared" si="131"/>
        <v>December</v>
      </c>
      <c r="N2063" t="str">
        <f t="shared" si="132"/>
        <v>Saturday</v>
      </c>
      <c r="O2063" t="str">
        <f t="shared" si="133"/>
        <v>01:16:00</v>
      </c>
      <c r="P2063">
        <f t="shared" si="134"/>
        <v>1</v>
      </c>
      <c r="Q2063" t="str">
        <f>VLOOKUP(B2063,'Analysis 1.3'!$AA$1:$AF$1454,5,FALSE)</f>
        <v>One time</v>
      </c>
      <c r="R2063" t="str">
        <f>VLOOKUP(B2063,'Analysis 1.3'!$AA$1:$AF$1454,6,FALSE)</f>
        <v>Recent</v>
      </c>
      <c r="S2063">
        <f>VLOOKUP(B2063,'Analysis 1.3'!$AA$1:$AF$1454,4,FALSE)</f>
        <v>1.9291666666686069</v>
      </c>
    </row>
    <row r="2064" spans="1:19" x14ac:dyDescent="0.3">
      <c r="A2064">
        <v>752814</v>
      </c>
      <c r="B2064">
        <v>1661</v>
      </c>
      <c r="C2064" s="1" t="s">
        <v>100</v>
      </c>
      <c r="D2064" s="3">
        <v>45253.986111111109</v>
      </c>
      <c r="E2064" t="s">
        <v>191</v>
      </c>
      <c r="F2064" t="s">
        <v>67</v>
      </c>
      <c r="G2064">
        <v>7540</v>
      </c>
      <c r="H2064" t="str">
        <f>VLOOKUP(B2064,'Customers (2)'!$A$1:$F$2501,2,0)</f>
        <v>France</v>
      </c>
      <c r="I2064" t="str">
        <f>VLOOKUP(B2064,'Customers (2)'!$A$1:$F$2501,3,0)</f>
        <v>F</v>
      </c>
      <c r="J2064">
        <f>VLOOKUP(B2064,'Customers (2)'!$A$1:$F$2501,4,0)</f>
        <v>33</v>
      </c>
      <c r="K2064" t="str">
        <f>VLOOKUP(B2064,'Customers (2)'!$A$1:$F$2501,5,0)</f>
        <v>D</v>
      </c>
      <c r="L2064" t="str">
        <f>VLOOKUP(B2064,'Customers (2)'!$A$1:$F$2501,6,0)</f>
        <v>Young</v>
      </c>
      <c r="M2064" t="str">
        <f t="shared" si="131"/>
        <v>November</v>
      </c>
      <c r="N2064" t="str">
        <f t="shared" si="132"/>
        <v>Thursday</v>
      </c>
      <c r="O2064" t="str">
        <f t="shared" si="133"/>
        <v>23:40:00</v>
      </c>
      <c r="P2064">
        <f t="shared" si="134"/>
        <v>23</v>
      </c>
      <c r="Q2064" t="str">
        <f>VLOOKUP(B2064,'Analysis 1.3'!$AA$1:$AF$1454,5,FALSE)</f>
        <v>One time</v>
      </c>
      <c r="R2064" t="str">
        <f>VLOOKUP(B2064,'Analysis 1.3'!$AA$1:$AF$1454,6,FALSE)</f>
        <v>Recent</v>
      </c>
      <c r="S2064">
        <f>VLOOKUP(B2064,'Analysis 1.3'!$AA$1:$AF$1454,4,FALSE)</f>
        <v>37.995833333334303</v>
      </c>
    </row>
    <row r="2065" spans="1:19" x14ac:dyDescent="0.3">
      <c r="A2065">
        <v>1202375</v>
      </c>
      <c r="B2065">
        <v>1662</v>
      </c>
      <c r="C2065" s="1" t="s">
        <v>101</v>
      </c>
      <c r="D2065" s="3">
        <v>44970.052777777775</v>
      </c>
      <c r="E2065" t="s">
        <v>191</v>
      </c>
      <c r="F2065" t="s">
        <v>44</v>
      </c>
      <c r="G2065">
        <v>2832</v>
      </c>
      <c r="H2065" t="str">
        <f>VLOOKUP(B2065,'Customers (2)'!$A$1:$F$2501,2,0)</f>
        <v>Australia</v>
      </c>
      <c r="I2065" t="str">
        <f>VLOOKUP(B2065,'Customers (2)'!$A$1:$F$2501,3,0)</f>
        <v>F</v>
      </c>
      <c r="J2065">
        <f>VLOOKUP(B2065,'Customers (2)'!$A$1:$F$2501,4,0)</f>
        <v>25</v>
      </c>
      <c r="K2065" t="str">
        <f>VLOOKUP(B2065,'Customers (2)'!$A$1:$F$2501,5,0)</f>
        <v>D</v>
      </c>
      <c r="L2065" t="str">
        <f>VLOOKUP(B2065,'Customers (2)'!$A$1:$F$2501,6,0)</f>
        <v>Young</v>
      </c>
      <c r="M2065" t="str">
        <f t="shared" si="131"/>
        <v>February</v>
      </c>
      <c r="N2065" t="str">
        <f t="shared" si="132"/>
        <v>Monday</v>
      </c>
      <c r="O2065" t="str">
        <f t="shared" si="133"/>
        <v>01:16:00</v>
      </c>
      <c r="P2065">
        <f t="shared" si="134"/>
        <v>1</v>
      </c>
      <c r="Q2065" t="str">
        <f>VLOOKUP(B2065,'Analysis 1.3'!$AA$1:$AF$1454,5,FALSE)</f>
        <v>One time</v>
      </c>
      <c r="R2065" t="str">
        <f>VLOOKUP(B2065,'Analysis 1.3'!$AA$1:$AF$1454,6,FALSE)</f>
        <v>Lost</v>
      </c>
      <c r="S2065">
        <f>VLOOKUP(B2065,'Analysis 1.3'!$AA$1:$AF$1454,4,FALSE)</f>
        <v>321.92916666666861</v>
      </c>
    </row>
    <row r="2066" spans="1:19" x14ac:dyDescent="0.3">
      <c r="A2066">
        <v>104755</v>
      </c>
      <c r="B2066">
        <v>1663</v>
      </c>
      <c r="C2066" s="1" t="s">
        <v>104</v>
      </c>
      <c r="D2066" s="2">
        <v>45066.029861111114</v>
      </c>
      <c r="E2066" t="s">
        <v>96</v>
      </c>
      <c r="F2066" t="s">
        <v>18</v>
      </c>
      <c r="G2066">
        <v>4423</v>
      </c>
      <c r="H2066" t="str">
        <f>VLOOKUP(B2066,'Customers (2)'!$A$1:$F$2501,2,0)</f>
        <v>Austria</v>
      </c>
      <c r="I2066" t="str">
        <f>VLOOKUP(B2066,'Customers (2)'!$A$1:$F$2501,3,0)</f>
        <v>F</v>
      </c>
      <c r="J2066">
        <f>VLOOKUP(B2066,'Customers (2)'!$A$1:$F$2501,4,0)</f>
        <v>60</v>
      </c>
      <c r="K2066" t="str">
        <f>VLOOKUP(B2066,'Customers (2)'!$A$1:$F$2501,5,0)</f>
        <v>D</v>
      </c>
      <c r="L2066" t="str">
        <f>VLOOKUP(B2066,'Customers (2)'!$A$1:$F$2501,6,0)</f>
        <v>Senior</v>
      </c>
      <c r="M2066" t="str">
        <f t="shared" si="131"/>
        <v>May</v>
      </c>
      <c r="N2066" t="str">
        <f t="shared" si="132"/>
        <v>Saturday</v>
      </c>
      <c r="O2066" t="str">
        <f t="shared" si="133"/>
        <v>00:43:00</v>
      </c>
      <c r="P2066">
        <f t="shared" si="134"/>
        <v>0</v>
      </c>
      <c r="Q2066" t="str">
        <f>VLOOKUP(B2066,'Analysis 1.3'!$AA$1:$AF$1454,5,FALSE)</f>
        <v>Repeat</v>
      </c>
      <c r="R2066" t="str">
        <f>VLOOKUP(B2066,'Analysis 1.3'!$AA$1:$AF$1454,6,FALSE)</f>
        <v>Lost</v>
      </c>
      <c r="S2066">
        <f>VLOOKUP(B2066,'Analysis 1.3'!$AA$1:$AF$1454,4,FALSE)</f>
        <v>213.91319444444525</v>
      </c>
    </row>
    <row r="2067" spans="1:19" x14ac:dyDescent="0.3">
      <c r="A2067">
        <v>253341</v>
      </c>
      <c r="B2067">
        <v>1663</v>
      </c>
      <c r="C2067" s="1" t="s">
        <v>104</v>
      </c>
      <c r="D2067" s="2">
        <v>45078.068749999999</v>
      </c>
      <c r="E2067" t="s">
        <v>98</v>
      </c>
      <c r="F2067" t="s">
        <v>74</v>
      </c>
      <c r="G2067">
        <v>6399</v>
      </c>
      <c r="H2067" t="str">
        <f>VLOOKUP(B2067,'Customers (2)'!$A$1:$F$2501,2,0)</f>
        <v>Austria</v>
      </c>
      <c r="I2067" t="str">
        <f>VLOOKUP(B2067,'Customers (2)'!$A$1:$F$2501,3,0)</f>
        <v>F</v>
      </c>
      <c r="J2067">
        <f>VLOOKUP(B2067,'Customers (2)'!$A$1:$F$2501,4,0)</f>
        <v>60</v>
      </c>
      <c r="K2067" t="str">
        <f>VLOOKUP(B2067,'Customers (2)'!$A$1:$F$2501,5,0)</f>
        <v>D</v>
      </c>
      <c r="L2067" t="str">
        <f>VLOOKUP(B2067,'Customers (2)'!$A$1:$F$2501,6,0)</f>
        <v>Senior</v>
      </c>
      <c r="M2067" t="str">
        <f t="shared" si="131"/>
        <v>June</v>
      </c>
      <c r="N2067" t="str">
        <f t="shared" si="132"/>
        <v>Thursday</v>
      </c>
      <c r="O2067" t="str">
        <f t="shared" si="133"/>
        <v>01:39:00</v>
      </c>
      <c r="P2067">
        <f t="shared" si="134"/>
        <v>1</v>
      </c>
      <c r="Q2067" t="str">
        <f>VLOOKUP(B2067,'Analysis 1.3'!$AA$1:$AF$1454,5,FALSE)</f>
        <v>Repeat</v>
      </c>
      <c r="R2067" t="str">
        <f>VLOOKUP(B2067,'Analysis 1.3'!$AA$1:$AF$1454,6,FALSE)</f>
        <v>Lost</v>
      </c>
      <c r="S2067">
        <f>VLOOKUP(B2067,'Analysis 1.3'!$AA$1:$AF$1454,4,FALSE)</f>
        <v>213.91319444444525</v>
      </c>
    </row>
    <row r="2068" spans="1:19" x14ac:dyDescent="0.3">
      <c r="A2068">
        <v>349131</v>
      </c>
      <c r="B2068">
        <v>1664</v>
      </c>
      <c r="C2068" s="1" t="s">
        <v>99</v>
      </c>
      <c r="D2068" s="2">
        <v>45115.997916666667</v>
      </c>
      <c r="E2068" t="s">
        <v>96</v>
      </c>
      <c r="F2068" t="s">
        <v>40</v>
      </c>
      <c r="G2068">
        <v>7000</v>
      </c>
      <c r="H2068" t="str">
        <f>VLOOKUP(B2068,'Customers (2)'!$A$1:$F$2501,2,0)</f>
        <v>USA</v>
      </c>
      <c r="I2068" t="str">
        <f>VLOOKUP(B2068,'Customers (2)'!$A$1:$F$2501,3,0)</f>
        <v>M</v>
      </c>
      <c r="J2068">
        <f>VLOOKUP(B2068,'Customers (2)'!$A$1:$F$2501,4,0)</f>
        <v>27</v>
      </c>
      <c r="K2068" t="str">
        <f>VLOOKUP(B2068,'Customers (2)'!$A$1:$F$2501,5,0)</f>
        <v>D</v>
      </c>
      <c r="L2068" t="str">
        <f>VLOOKUP(B2068,'Customers (2)'!$A$1:$F$2501,6,0)</f>
        <v>Young</v>
      </c>
      <c r="M2068" t="str">
        <f t="shared" si="131"/>
        <v>July</v>
      </c>
      <c r="N2068" t="str">
        <f t="shared" si="132"/>
        <v>Saturday</v>
      </c>
      <c r="O2068" t="str">
        <f t="shared" si="133"/>
        <v>23:57:00</v>
      </c>
      <c r="P2068">
        <f t="shared" si="134"/>
        <v>23</v>
      </c>
      <c r="Q2068" t="str">
        <f>VLOOKUP(B2068,'Analysis 1.3'!$AA$1:$AF$1454,5,FALSE)</f>
        <v>One time</v>
      </c>
      <c r="R2068" t="str">
        <f>VLOOKUP(B2068,'Analysis 1.3'!$AA$1:$AF$1454,6,FALSE)</f>
        <v>Passive</v>
      </c>
      <c r="S2068">
        <f>VLOOKUP(B2068,'Analysis 1.3'!$AA$1:$AF$1454,4,FALSE)</f>
        <v>175.98402777777665</v>
      </c>
    </row>
    <row r="2069" spans="1:19" x14ac:dyDescent="0.3">
      <c r="A2069">
        <v>585445</v>
      </c>
      <c r="B2069">
        <v>1665</v>
      </c>
      <c r="C2069" s="1" t="s">
        <v>110</v>
      </c>
      <c r="D2069" s="2">
        <v>45113.992361111108</v>
      </c>
      <c r="E2069" t="s">
        <v>191</v>
      </c>
      <c r="F2069" t="s">
        <v>78</v>
      </c>
      <c r="G2069">
        <v>7479</v>
      </c>
      <c r="H2069" t="str">
        <f>VLOOKUP(B2069,'Customers (2)'!$A$1:$F$2501,2,0)</f>
        <v>Switzerland</v>
      </c>
      <c r="I2069" t="str">
        <f>VLOOKUP(B2069,'Customers (2)'!$A$1:$F$2501,3,0)</f>
        <v>F</v>
      </c>
      <c r="J2069">
        <f>VLOOKUP(B2069,'Customers (2)'!$A$1:$F$2501,4,0)</f>
        <v>19</v>
      </c>
      <c r="K2069" t="str">
        <f>VLOOKUP(B2069,'Customers (2)'!$A$1:$F$2501,5,0)</f>
        <v>D</v>
      </c>
      <c r="L2069" t="str">
        <f>VLOOKUP(B2069,'Customers (2)'!$A$1:$F$2501,6,0)</f>
        <v>Young</v>
      </c>
      <c r="M2069" t="str">
        <f t="shared" si="131"/>
        <v>July</v>
      </c>
      <c r="N2069" t="str">
        <f t="shared" si="132"/>
        <v>Thursday</v>
      </c>
      <c r="O2069" t="str">
        <f t="shared" si="133"/>
        <v>23:49:00</v>
      </c>
      <c r="P2069">
        <f t="shared" si="134"/>
        <v>23</v>
      </c>
      <c r="Q2069" t="str">
        <f>VLOOKUP(B2069,'Analysis 1.3'!$AA$1:$AF$1454,5,FALSE)</f>
        <v>Repeat</v>
      </c>
      <c r="R2069" t="str">
        <f>VLOOKUP(B2069,'Analysis 1.3'!$AA$1:$AF$1454,6,FALSE)</f>
        <v>Recent</v>
      </c>
      <c r="S2069">
        <f>VLOOKUP(B2069,'Analysis 1.3'!$AA$1:$AF$1454,4,FALSE)</f>
        <v>34</v>
      </c>
    </row>
    <row r="2070" spans="1:19" x14ac:dyDescent="0.3">
      <c r="A2070">
        <v>629227</v>
      </c>
      <c r="B2070">
        <v>1665</v>
      </c>
      <c r="C2070" s="1" t="s">
        <v>110</v>
      </c>
      <c r="D2070" s="2">
        <v>45257.981944444444</v>
      </c>
      <c r="E2070" t="s">
        <v>96</v>
      </c>
      <c r="F2070" t="s">
        <v>63</v>
      </c>
      <c r="G2070">
        <v>2109</v>
      </c>
      <c r="H2070" t="str">
        <f>VLOOKUP(B2070,'Customers (2)'!$A$1:$F$2501,2,0)</f>
        <v>Switzerland</v>
      </c>
      <c r="I2070" t="str">
        <f>VLOOKUP(B2070,'Customers (2)'!$A$1:$F$2501,3,0)</f>
        <v>F</v>
      </c>
      <c r="J2070">
        <f>VLOOKUP(B2070,'Customers (2)'!$A$1:$F$2501,4,0)</f>
        <v>19</v>
      </c>
      <c r="K2070" t="str">
        <f>VLOOKUP(B2070,'Customers (2)'!$A$1:$F$2501,5,0)</f>
        <v>D</v>
      </c>
      <c r="L2070" t="str">
        <f>VLOOKUP(B2070,'Customers (2)'!$A$1:$F$2501,6,0)</f>
        <v>Young</v>
      </c>
      <c r="M2070" t="str">
        <f t="shared" si="131"/>
        <v>November</v>
      </c>
      <c r="N2070" t="str">
        <f t="shared" si="132"/>
        <v>Monday</v>
      </c>
      <c r="O2070" t="str">
        <f t="shared" si="133"/>
        <v>23:34:00</v>
      </c>
      <c r="P2070">
        <f t="shared" si="134"/>
        <v>23</v>
      </c>
      <c r="Q2070" t="str">
        <f>VLOOKUP(B2070,'Analysis 1.3'!$AA$1:$AF$1454,5,FALSE)</f>
        <v>Repeat</v>
      </c>
      <c r="R2070" t="str">
        <f>VLOOKUP(B2070,'Analysis 1.3'!$AA$1:$AF$1454,6,FALSE)</f>
        <v>Recent</v>
      </c>
      <c r="S2070">
        <f>VLOOKUP(B2070,'Analysis 1.3'!$AA$1:$AF$1454,4,FALSE)</f>
        <v>34</v>
      </c>
    </row>
    <row r="2071" spans="1:19" x14ac:dyDescent="0.3">
      <c r="A2071">
        <v>1240058</v>
      </c>
      <c r="B2071">
        <v>1665</v>
      </c>
      <c r="C2071" s="1" t="s">
        <v>110</v>
      </c>
      <c r="D2071" s="3">
        <v>44929.052083333336</v>
      </c>
      <c r="E2071" t="s">
        <v>97</v>
      </c>
      <c r="F2071" t="s">
        <v>43</v>
      </c>
      <c r="G2071">
        <v>1633</v>
      </c>
      <c r="H2071" t="str">
        <f>VLOOKUP(B2071,'Customers (2)'!$A$1:$F$2501,2,0)</f>
        <v>Switzerland</v>
      </c>
      <c r="I2071" t="str">
        <f>VLOOKUP(B2071,'Customers (2)'!$A$1:$F$2501,3,0)</f>
        <v>F</v>
      </c>
      <c r="J2071">
        <f>VLOOKUP(B2071,'Customers (2)'!$A$1:$F$2501,4,0)</f>
        <v>19</v>
      </c>
      <c r="K2071" t="str">
        <f>VLOOKUP(B2071,'Customers (2)'!$A$1:$F$2501,5,0)</f>
        <v>D</v>
      </c>
      <c r="L2071" t="str">
        <f>VLOOKUP(B2071,'Customers (2)'!$A$1:$F$2501,6,0)</f>
        <v>Young</v>
      </c>
      <c r="M2071" t="str">
        <f t="shared" si="131"/>
        <v>January</v>
      </c>
      <c r="N2071" t="str">
        <f t="shared" si="132"/>
        <v>Tuesday</v>
      </c>
      <c r="O2071" t="str">
        <f t="shared" si="133"/>
        <v>01:15:00</v>
      </c>
      <c r="P2071">
        <f t="shared" si="134"/>
        <v>1</v>
      </c>
      <c r="Q2071" t="str">
        <f>VLOOKUP(B2071,'Analysis 1.3'!$AA$1:$AF$1454,5,FALSE)</f>
        <v>Repeat</v>
      </c>
      <c r="R2071" t="str">
        <f>VLOOKUP(B2071,'Analysis 1.3'!$AA$1:$AF$1454,6,FALSE)</f>
        <v>Recent</v>
      </c>
      <c r="S2071">
        <f>VLOOKUP(B2071,'Analysis 1.3'!$AA$1:$AF$1454,4,FALSE)</f>
        <v>34</v>
      </c>
    </row>
    <row r="2072" spans="1:19" x14ac:dyDescent="0.3">
      <c r="A2072">
        <v>1555572</v>
      </c>
      <c r="B2072">
        <v>1665</v>
      </c>
      <c r="C2072" s="1" t="s">
        <v>110</v>
      </c>
      <c r="D2072" s="3">
        <v>45006.043749999997</v>
      </c>
      <c r="E2072" t="s">
        <v>97</v>
      </c>
      <c r="F2072" t="s">
        <v>27</v>
      </c>
      <c r="G2072">
        <v>1259</v>
      </c>
      <c r="H2072" t="str">
        <f>VLOOKUP(B2072,'Customers (2)'!$A$1:$F$2501,2,0)</f>
        <v>Switzerland</v>
      </c>
      <c r="I2072" t="str">
        <f>VLOOKUP(B2072,'Customers (2)'!$A$1:$F$2501,3,0)</f>
        <v>F</v>
      </c>
      <c r="J2072">
        <f>VLOOKUP(B2072,'Customers (2)'!$A$1:$F$2501,4,0)</f>
        <v>19</v>
      </c>
      <c r="K2072" t="str">
        <f>VLOOKUP(B2072,'Customers (2)'!$A$1:$F$2501,5,0)</f>
        <v>D</v>
      </c>
      <c r="L2072" t="str">
        <f>VLOOKUP(B2072,'Customers (2)'!$A$1:$F$2501,6,0)</f>
        <v>Young</v>
      </c>
      <c r="M2072" t="str">
        <f t="shared" si="131"/>
        <v>March</v>
      </c>
      <c r="N2072" t="str">
        <f t="shared" si="132"/>
        <v>Tuesday</v>
      </c>
      <c r="O2072" t="str">
        <f t="shared" si="133"/>
        <v>01:03:00</v>
      </c>
      <c r="P2072">
        <f t="shared" si="134"/>
        <v>1</v>
      </c>
      <c r="Q2072" t="str">
        <f>VLOOKUP(B2072,'Analysis 1.3'!$AA$1:$AF$1454,5,FALSE)</f>
        <v>Repeat</v>
      </c>
      <c r="R2072" t="str">
        <f>VLOOKUP(B2072,'Analysis 1.3'!$AA$1:$AF$1454,6,FALSE)</f>
        <v>Recent</v>
      </c>
      <c r="S2072">
        <f>VLOOKUP(B2072,'Analysis 1.3'!$AA$1:$AF$1454,4,FALSE)</f>
        <v>34</v>
      </c>
    </row>
    <row r="2073" spans="1:19" x14ac:dyDescent="0.3">
      <c r="A2073">
        <v>95054</v>
      </c>
      <c r="B2073">
        <v>1666</v>
      </c>
      <c r="C2073" s="1" t="s">
        <v>105</v>
      </c>
      <c r="D2073" s="2">
        <v>45087.027777777781</v>
      </c>
      <c r="E2073" t="s">
        <v>96</v>
      </c>
      <c r="F2073" t="s">
        <v>43</v>
      </c>
      <c r="G2073">
        <v>2320</v>
      </c>
      <c r="H2073" t="str">
        <f>VLOOKUP(B2073,'Customers (2)'!$A$1:$F$2501,2,0)</f>
        <v>Spain</v>
      </c>
      <c r="I2073" t="str">
        <f>VLOOKUP(B2073,'Customers (2)'!$A$1:$F$2501,3,0)</f>
        <v>F</v>
      </c>
      <c r="J2073">
        <f>VLOOKUP(B2073,'Customers (2)'!$A$1:$F$2501,4,0)</f>
        <v>21</v>
      </c>
      <c r="K2073" t="str">
        <f>VLOOKUP(B2073,'Customers (2)'!$A$1:$F$2501,5,0)</f>
        <v>D</v>
      </c>
      <c r="L2073" t="str">
        <f>VLOOKUP(B2073,'Customers (2)'!$A$1:$F$2501,6,0)</f>
        <v>Young</v>
      </c>
      <c r="M2073" t="str">
        <f t="shared" si="131"/>
        <v>June</v>
      </c>
      <c r="N2073" t="str">
        <f t="shared" si="132"/>
        <v>Saturday</v>
      </c>
      <c r="O2073" t="str">
        <f t="shared" si="133"/>
        <v>00:40:00</v>
      </c>
      <c r="P2073">
        <f t="shared" si="134"/>
        <v>0</v>
      </c>
      <c r="Q2073" t="str">
        <f>VLOOKUP(B2073,'Analysis 1.3'!$AA$1:$AF$1454,5,FALSE)</f>
        <v>Repeat</v>
      </c>
      <c r="R2073" t="str">
        <f>VLOOKUP(B2073,'Analysis 1.3'!$AA$1:$AF$1454,6,FALSE)</f>
        <v>Lost</v>
      </c>
      <c r="S2073">
        <f>VLOOKUP(B2073,'Analysis 1.3'!$AA$1:$AF$1454,4,FALSE)</f>
        <v>204.95416666666279</v>
      </c>
    </row>
    <row r="2074" spans="1:19" x14ac:dyDescent="0.3">
      <c r="A2074">
        <v>547144</v>
      </c>
      <c r="B2074">
        <v>1666</v>
      </c>
      <c r="C2074" s="1" t="s">
        <v>105</v>
      </c>
      <c r="D2074" s="2">
        <v>44940.043055555558</v>
      </c>
      <c r="E2074" t="s">
        <v>97</v>
      </c>
      <c r="F2074" t="s">
        <v>39</v>
      </c>
      <c r="G2074">
        <v>5455</v>
      </c>
      <c r="H2074" t="str">
        <f>VLOOKUP(B2074,'Customers (2)'!$A$1:$F$2501,2,0)</f>
        <v>Spain</v>
      </c>
      <c r="I2074" t="str">
        <f>VLOOKUP(B2074,'Customers (2)'!$A$1:$F$2501,3,0)</f>
        <v>F</v>
      </c>
      <c r="J2074">
        <f>VLOOKUP(B2074,'Customers (2)'!$A$1:$F$2501,4,0)</f>
        <v>21</v>
      </c>
      <c r="K2074" t="str">
        <f>VLOOKUP(B2074,'Customers (2)'!$A$1:$F$2501,5,0)</f>
        <v>D</v>
      </c>
      <c r="L2074" t="str">
        <f>VLOOKUP(B2074,'Customers (2)'!$A$1:$F$2501,6,0)</f>
        <v>Young</v>
      </c>
      <c r="M2074" t="str">
        <f t="shared" si="131"/>
        <v>January</v>
      </c>
      <c r="N2074" t="str">
        <f t="shared" si="132"/>
        <v>Saturday</v>
      </c>
      <c r="O2074" t="str">
        <f t="shared" si="133"/>
        <v>01:02:00</v>
      </c>
      <c r="P2074">
        <f t="shared" si="134"/>
        <v>1</v>
      </c>
      <c r="Q2074" t="str">
        <f>VLOOKUP(B2074,'Analysis 1.3'!$AA$1:$AF$1454,5,FALSE)</f>
        <v>Repeat</v>
      </c>
      <c r="R2074" t="str">
        <f>VLOOKUP(B2074,'Analysis 1.3'!$AA$1:$AF$1454,6,FALSE)</f>
        <v>Lost</v>
      </c>
      <c r="S2074">
        <f>VLOOKUP(B2074,'Analysis 1.3'!$AA$1:$AF$1454,4,FALSE)</f>
        <v>204.95416666666279</v>
      </c>
    </row>
    <row r="2075" spans="1:19" x14ac:dyDescent="0.3">
      <c r="A2075">
        <v>36759</v>
      </c>
      <c r="B2075">
        <v>1667</v>
      </c>
      <c r="C2075" s="1" t="s">
        <v>100</v>
      </c>
      <c r="D2075" s="2">
        <v>44949.064583333333</v>
      </c>
      <c r="E2075" t="s">
        <v>191</v>
      </c>
      <c r="F2075" t="s">
        <v>6</v>
      </c>
      <c r="G2075">
        <v>6587</v>
      </c>
      <c r="H2075" t="str">
        <f>VLOOKUP(B2075,'Customers (2)'!$A$1:$F$2501,2,0)</f>
        <v>France</v>
      </c>
      <c r="I2075" t="str">
        <f>VLOOKUP(B2075,'Customers (2)'!$A$1:$F$2501,3,0)</f>
        <v>F</v>
      </c>
      <c r="J2075">
        <f>VLOOKUP(B2075,'Customers (2)'!$A$1:$F$2501,4,0)</f>
        <v>73</v>
      </c>
      <c r="K2075" t="str">
        <f>VLOOKUP(B2075,'Customers (2)'!$A$1:$F$2501,5,0)</f>
        <v>D</v>
      </c>
      <c r="L2075" t="str">
        <f>VLOOKUP(B2075,'Customers (2)'!$A$1:$F$2501,6,0)</f>
        <v>Senior</v>
      </c>
      <c r="M2075" t="str">
        <f t="shared" si="131"/>
        <v>January</v>
      </c>
      <c r="N2075" t="str">
        <f t="shared" si="132"/>
        <v>Monday</v>
      </c>
      <c r="O2075" t="str">
        <f t="shared" si="133"/>
        <v>01:33:00</v>
      </c>
      <c r="P2075">
        <f t="shared" si="134"/>
        <v>1</v>
      </c>
      <c r="Q2075" t="str">
        <f>VLOOKUP(B2075,'Analysis 1.3'!$AA$1:$AF$1454,5,FALSE)</f>
        <v>Repeat</v>
      </c>
      <c r="R2075" t="str">
        <f>VLOOKUP(B2075,'Analysis 1.3'!$AA$1:$AF$1454,6,FALSE)</f>
        <v>Lost</v>
      </c>
      <c r="S2075">
        <f>VLOOKUP(B2075,'Analysis 1.3'!$AA$1:$AF$1454,4,FALSE)</f>
        <v>192.9423611111124</v>
      </c>
    </row>
    <row r="2076" spans="1:19" x14ac:dyDescent="0.3">
      <c r="A2076">
        <v>870081</v>
      </c>
      <c r="B2076">
        <v>1667</v>
      </c>
      <c r="C2076" s="1" t="s">
        <v>100</v>
      </c>
      <c r="D2076" s="3">
        <v>45099.039583333331</v>
      </c>
      <c r="E2076" t="s">
        <v>98</v>
      </c>
      <c r="F2076" t="s">
        <v>81</v>
      </c>
      <c r="G2076">
        <v>1176</v>
      </c>
      <c r="H2076" t="str">
        <f>VLOOKUP(B2076,'Customers (2)'!$A$1:$F$2501,2,0)</f>
        <v>France</v>
      </c>
      <c r="I2076" t="str">
        <f>VLOOKUP(B2076,'Customers (2)'!$A$1:$F$2501,3,0)</f>
        <v>F</v>
      </c>
      <c r="J2076">
        <f>VLOOKUP(B2076,'Customers (2)'!$A$1:$F$2501,4,0)</f>
        <v>73</v>
      </c>
      <c r="K2076" t="str">
        <f>VLOOKUP(B2076,'Customers (2)'!$A$1:$F$2501,5,0)</f>
        <v>D</v>
      </c>
      <c r="L2076" t="str">
        <f>VLOOKUP(B2076,'Customers (2)'!$A$1:$F$2501,6,0)</f>
        <v>Senior</v>
      </c>
      <c r="M2076" t="str">
        <f t="shared" si="131"/>
        <v>June</v>
      </c>
      <c r="N2076" t="str">
        <f t="shared" si="132"/>
        <v>Thursday</v>
      </c>
      <c r="O2076" t="str">
        <f t="shared" si="133"/>
        <v>00:57:00</v>
      </c>
      <c r="P2076">
        <f t="shared" si="134"/>
        <v>0</v>
      </c>
      <c r="Q2076" t="str">
        <f>VLOOKUP(B2076,'Analysis 1.3'!$AA$1:$AF$1454,5,FALSE)</f>
        <v>Repeat</v>
      </c>
      <c r="R2076" t="str">
        <f>VLOOKUP(B2076,'Analysis 1.3'!$AA$1:$AF$1454,6,FALSE)</f>
        <v>Lost</v>
      </c>
      <c r="S2076">
        <f>VLOOKUP(B2076,'Analysis 1.3'!$AA$1:$AF$1454,4,FALSE)</f>
        <v>192.9423611111124</v>
      </c>
    </row>
    <row r="2077" spans="1:19" x14ac:dyDescent="0.3">
      <c r="A2077">
        <v>878611</v>
      </c>
      <c r="B2077">
        <v>1668</v>
      </c>
      <c r="C2077" s="1" t="s">
        <v>99</v>
      </c>
      <c r="D2077" s="3">
        <v>45254.036805555559</v>
      </c>
      <c r="E2077" t="s">
        <v>191</v>
      </c>
      <c r="F2077" t="s">
        <v>67</v>
      </c>
      <c r="G2077">
        <v>3591</v>
      </c>
      <c r="H2077" t="str">
        <f>VLOOKUP(B2077,'Customers (2)'!$A$1:$F$2501,2,0)</f>
        <v>USA</v>
      </c>
      <c r="I2077" t="str">
        <f>VLOOKUP(B2077,'Customers (2)'!$A$1:$F$2501,3,0)</f>
        <v>F</v>
      </c>
      <c r="J2077">
        <f>VLOOKUP(B2077,'Customers (2)'!$A$1:$F$2501,4,0)</f>
        <v>68</v>
      </c>
      <c r="K2077" t="str">
        <f>VLOOKUP(B2077,'Customers (2)'!$A$1:$F$2501,5,0)</f>
        <v>D</v>
      </c>
      <c r="L2077" t="str">
        <f>VLOOKUP(B2077,'Customers (2)'!$A$1:$F$2501,6,0)</f>
        <v>Senior</v>
      </c>
      <c r="M2077" t="str">
        <f t="shared" si="131"/>
        <v>November</v>
      </c>
      <c r="N2077" t="str">
        <f t="shared" si="132"/>
        <v>Friday</v>
      </c>
      <c r="O2077" t="str">
        <f t="shared" si="133"/>
        <v>00:53:00</v>
      </c>
      <c r="P2077">
        <f t="shared" si="134"/>
        <v>0</v>
      </c>
      <c r="Q2077" t="str">
        <f>VLOOKUP(B2077,'Analysis 1.3'!$AA$1:$AF$1454,5,FALSE)</f>
        <v>Repeat</v>
      </c>
      <c r="R2077" t="str">
        <f>VLOOKUP(B2077,'Analysis 1.3'!$AA$1:$AF$1454,6,FALSE)</f>
        <v>Recent</v>
      </c>
      <c r="S2077">
        <f>VLOOKUP(B2077,'Analysis 1.3'!$AA$1:$AF$1454,4,FALSE)</f>
        <v>37.945138888884685</v>
      </c>
    </row>
    <row r="2078" spans="1:19" x14ac:dyDescent="0.3">
      <c r="A2078">
        <v>1483729</v>
      </c>
      <c r="B2078">
        <v>1668</v>
      </c>
      <c r="C2078" s="1" t="s">
        <v>99</v>
      </c>
      <c r="D2078" s="3">
        <v>45183.990972222222</v>
      </c>
      <c r="E2078" t="s">
        <v>191</v>
      </c>
      <c r="F2078" t="s">
        <v>18</v>
      </c>
      <c r="G2078">
        <v>1625</v>
      </c>
      <c r="H2078" t="str">
        <f>VLOOKUP(B2078,'Customers (2)'!$A$1:$F$2501,2,0)</f>
        <v>USA</v>
      </c>
      <c r="I2078" t="str">
        <f>VLOOKUP(B2078,'Customers (2)'!$A$1:$F$2501,3,0)</f>
        <v>F</v>
      </c>
      <c r="J2078">
        <f>VLOOKUP(B2078,'Customers (2)'!$A$1:$F$2501,4,0)</f>
        <v>68</v>
      </c>
      <c r="K2078" t="str">
        <f>VLOOKUP(B2078,'Customers (2)'!$A$1:$F$2501,5,0)</f>
        <v>D</v>
      </c>
      <c r="L2078" t="str">
        <f>VLOOKUP(B2078,'Customers (2)'!$A$1:$F$2501,6,0)</f>
        <v>Senior</v>
      </c>
      <c r="M2078" t="str">
        <f t="shared" si="131"/>
        <v>September</v>
      </c>
      <c r="N2078" t="str">
        <f t="shared" si="132"/>
        <v>Thursday</v>
      </c>
      <c r="O2078" t="str">
        <f t="shared" si="133"/>
        <v>23:47:00</v>
      </c>
      <c r="P2078">
        <f t="shared" si="134"/>
        <v>23</v>
      </c>
      <c r="Q2078" t="str">
        <f>VLOOKUP(B2078,'Analysis 1.3'!$AA$1:$AF$1454,5,FALSE)</f>
        <v>Repeat</v>
      </c>
      <c r="R2078" t="str">
        <f>VLOOKUP(B2078,'Analysis 1.3'!$AA$1:$AF$1454,6,FALSE)</f>
        <v>Recent</v>
      </c>
      <c r="S2078">
        <f>VLOOKUP(B2078,'Analysis 1.3'!$AA$1:$AF$1454,4,FALSE)</f>
        <v>37.945138888884685</v>
      </c>
    </row>
    <row r="2079" spans="1:19" x14ac:dyDescent="0.3">
      <c r="A2079">
        <v>49520</v>
      </c>
      <c r="B2079">
        <v>1670</v>
      </c>
      <c r="C2079" s="1" t="s">
        <v>99</v>
      </c>
      <c r="D2079" s="2">
        <v>45110.000694444447</v>
      </c>
      <c r="E2079" t="s">
        <v>191</v>
      </c>
      <c r="F2079" t="s">
        <v>4</v>
      </c>
      <c r="G2079">
        <v>6214</v>
      </c>
      <c r="H2079" t="str">
        <f>VLOOKUP(B2079,'Customers (2)'!$A$1:$F$2501,2,0)</f>
        <v>USA</v>
      </c>
      <c r="I2079" t="str">
        <f>VLOOKUP(B2079,'Customers (2)'!$A$1:$F$2501,3,0)</f>
        <v>F</v>
      </c>
      <c r="J2079">
        <f>VLOOKUP(B2079,'Customers (2)'!$A$1:$F$2501,4,0)</f>
        <v>80</v>
      </c>
      <c r="K2079" t="str">
        <f>VLOOKUP(B2079,'Customers (2)'!$A$1:$F$2501,5,0)</f>
        <v>D</v>
      </c>
      <c r="L2079" t="str">
        <f>VLOOKUP(B2079,'Customers (2)'!$A$1:$F$2501,6,0)</f>
        <v>Senior</v>
      </c>
      <c r="M2079" t="str">
        <f t="shared" si="131"/>
        <v>July</v>
      </c>
      <c r="N2079" t="str">
        <f t="shared" si="132"/>
        <v>Monday</v>
      </c>
      <c r="O2079" t="str">
        <f t="shared" si="133"/>
        <v>00:01:00</v>
      </c>
      <c r="P2079">
        <f t="shared" si="134"/>
        <v>0</v>
      </c>
      <c r="Q2079" t="str">
        <f>VLOOKUP(B2079,'Analysis 1.3'!$AA$1:$AF$1454,5,FALSE)</f>
        <v>Repeat</v>
      </c>
      <c r="R2079" t="str">
        <f>VLOOKUP(B2079,'Analysis 1.3'!$AA$1:$AF$1454,6,FALSE)</f>
        <v>Passive</v>
      </c>
      <c r="S2079">
        <f>VLOOKUP(B2079,'Analysis 1.3'!$AA$1:$AF$1454,4,FALSE)</f>
        <v>145.93611111111386</v>
      </c>
    </row>
    <row r="2080" spans="1:19" x14ac:dyDescent="0.3">
      <c r="A2080">
        <v>581573</v>
      </c>
      <c r="B2080">
        <v>1670</v>
      </c>
      <c r="C2080" s="1" t="s">
        <v>99</v>
      </c>
      <c r="D2080" s="2">
        <v>45146.04583333333</v>
      </c>
      <c r="E2080" t="s">
        <v>97</v>
      </c>
      <c r="F2080" t="s">
        <v>5</v>
      </c>
      <c r="G2080">
        <v>8547</v>
      </c>
      <c r="H2080" t="str">
        <f>VLOOKUP(B2080,'Customers (2)'!$A$1:$F$2501,2,0)</f>
        <v>USA</v>
      </c>
      <c r="I2080" t="str">
        <f>VLOOKUP(B2080,'Customers (2)'!$A$1:$F$2501,3,0)</f>
        <v>F</v>
      </c>
      <c r="J2080">
        <f>VLOOKUP(B2080,'Customers (2)'!$A$1:$F$2501,4,0)</f>
        <v>80</v>
      </c>
      <c r="K2080" t="str">
        <f>VLOOKUP(B2080,'Customers (2)'!$A$1:$F$2501,5,0)</f>
        <v>D</v>
      </c>
      <c r="L2080" t="str">
        <f>VLOOKUP(B2080,'Customers (2)'!$A$1:$F$2501,6,0)</f>
        <v>Senior</v>
      </c>
      <c r="M2080" t="str">
        <f t="shared" si="131"/>
        <v>August</v>
      </c>
      <c r="N2080" t="str">
        <f t="shared" si="132"/>
        <v>Tuesday</v>
      </c>
      <c r="O2080" t="str">
        <f t="shared" si="133"/>
        <v>01:06:00</v>
      </c>
      <c r="P2080">
        <f t="shared" si="134"/>
        <v>1</v>
      </c>
      <c r="Q2080" t="str">
        <f>VLOOKUP(B2080,'Analysis 1.3'!$AA$1:$AF$1454,5,FALSE)</f>
        <v>Repeat</v>
      </c>
      <c r="R2080" t="str">
        <f>VLOOKUP(B2080,'Analysis 1.3'!$AA$1:$AF$1454,6,FALSE)</f>
        <v>Passive</v>
      </c>
      <c r="S2080">
        <f>VLOOKUP(B2080,'Analysis 1.3'!$AA$1:$AF$1454,4,FALSE)</f>
        <v>145.93611111111386</v>
      </c>
    </row>
    <row r="2081" spans="1:19" x14ac:dyDescent="0.3">
      <c r="A2081">
        <v>914647</v>
      </c>
      <c r="B2081">
        <v>1671</v>
      </c>
      <c r="C2081" s="1" t="s">
        <v>99</v>
      </c>
      <c r="D2081" s="3">
        <v>45010.081944444442</v>
      </c>
      <c r="E2081" t="s">
        <v>98</v>
      </c>
      <c r="F2081" t="s">
        <v>92</v>
      </c>
      <c r="G2081">
        <v>7025</v>
      </c>
      <c r="H2081" t="str">
        <f>VLOOKUP(B2081,'Customers (2)'!$A$1:$F$2501,2,0)</f>
        <v>USA</v>
      </c>
      <c r="I2081" t="str">
        <f>VLOOKUP(B2081,'Customers (2)'!$A$1:$F$2501,3,0)</f>
        <v>M</v>
      </c>
      <c r="J2081">
        <f>VLOOKUP(B2081,'Customers (2)'!$A$1:$F$2501,4,0)</f>
        <v>56</v>
      </c>
      <c r="K2081" t="str">
        <f>VLOOKUP(B2081,'Customers (2)'!$A$1:$F$2501,5,0)</f>
        <v>D</v>
      </c>
      <c r="L2081" t="str">
        <f>VLOOKUP(B2081,'Customers (2)'!$A$1:$F$2501,6,0)</f>
        <v>Middle</v>
      </c>
      <c r="M2081" t="str">
        <f t="shared" si="131"/>
        <v>March</v>
      </c>
      <c r="N2081" t="str">
        <f t="shared" si="132"/>
        <v>Saturday</v>
      </c>
      <c r="O2081" t="str">
        <f t="shared" si="133"/>
        <v>01:58:00</v>
      </c>
      <c r="P2081">
        <f t="shared" si="134"/>
        <v>1</v>
      </c>
      <c r="Q2081" t="str">
        <f>VLOOKUP(B2081,'Analysis 1.3'!$AA$1:$AF$1454,5,FALSE)</f>
        <v>One time</v>
      </c>
      <c r="R2081" t="str">
        <f>VLOOKUP(B2081,'Analysis 1.3'!$AA$1:$AF$1454,6,FALSE)</f>
        <v>Lost</v>
      </c>
      <c r="S2081">
        <f>VLOOKUP(B2081,'Analysis 1.3'!$AA$1:$AF$1454,4,FALSE)</f>
        <v>281.90000000000146</v>
      </c>
    </row>
    <row r="2082" spans="1:19" x14ac:dyDescent="0.3">
      <c r="A2082">
        <v>1635379</v>
      </c>
      <c r="B2082">
        <v>1673</v>
      </c>
      <c r="C2082" s="1" t="s">
        <v>105</v>
      </c>
      <c r="D2082" s="3">
        <v>45028.033333333333</v>
      </c>
      <c r="E2082" t="s">
        <v>191</v>
      </c>
      <c r="F2082" t="s">
        <v>54</v>
      </c>
      <c r="G2082">
        <v>5543</v>
      </c>
      <c r="H2082" t="str">
        <f>VLOOKUP(B2082,'Customers (2)'!$A$1:$F$2501,2,0)</f>
        <v>Spain</v>
      </c>
      <c r="I2082" t="str">
        <f>VLOOKUP(B2082,'Customers (2)'!$A$1:$F$2501,3,0)</f>
        <v>M</v>
      </c>
      <c r="J2082">
        <f>VLOOKUP(B2082,'Customers (2)'!$A$1:$F$2501,4,0)</f>
        <v>30</v>
      </c>
      <c r="K2082" t="str">
        <f>VLOOKUP(B2082,'Customers (2)'!$A$1:$F$2501,5,0)</f>
        <v>D</v>
      </c>
      <c r="L2082" t="str">
        <f>VLOOKUP(B2082,'Customers (2)'!$A$1:$F$2501,6,0)</f>
        <v>Young</v>
      </c>
      <c r="M2082" t="str">
        <f t="shared" si="131"/>
        <v>April</v>
      </c>
      <c r="N2082" t="str">
        <f t="shared" si="132"/>
        <v>Wednesday</v>
      </c>
      <c r="O2082" t="str">
        <f t="shared" si="133"/>
        <v>00:48:00</v>
      </c>
      <c r="P2082">
        <f t="shared" si="134"/>
        <v>0</v>
      </c>
      <c r="Q2082" t="str">
        <f>VLOOKUP(B2082,'Analysis 1.3'!$AA$1:$AF$1454,5,FALSE)</f>
        <v>One time</v>
      </c>
      <c r="R2082" t="str">
        <f>VLOOKUP(B2082,'Analysis 1.3'!$AA$1:$AF$1454,6,FALSE)</f>
        <v>Lost</v>
      </c>
      <c r="S2082">
        <f>VLOOKUP(B2082,'Analysis 1.3'!$AA$1:$AF$1454,4,FALSE)</f>
        <v>263.94861111111095</v>
      </c>
    </row>
    <row r="2083" spans="1:19" x14ac:dyDescent="0.3">
      <c r="A2083">
        <v>414161</v>
      </c>
      <c r="B2083">
        <v>1675</v>
      </c>
      <c r="C2083" s="1" t="s">
        <v>99</v>
      </c>
      <c r="D2083" s="2">
        <v>45287.992361111108</v>
      </c>
      <c r="E2083" t="s">
        <v>191</v>
      </c>
      <c r="F2083" t="s">
        <v>87</v>
      </c>
      <c r="G2083">
        <v>3894</v>
      </c>
      <c r="H2083" t="str">
        <f>VLOOKUP(B2083,'Customers (2)'!$A$1:$F$2501,2,0)</f>
        <v>USA</v>
      </c>
      <c r="I2083" t="str">
        <f>VLOOKUP(B2083,'Customers (2)'!$A$1:$F$2501,3,0)</f>
        <v>F</v>
      </c>
      <c r="J2083">
        <f>VLOOKUP(B2083,'Customers (2)'!$A$1:$F$2501,4,0)</f>
        <v>57</v>
      </c>
      <c r="K2083" t="str">
        <f>VLOOKUP(B2083,'Customers (2)'!$A$1:$F$2501,5,0)</f>
        <v>D</v>
      </c>
      <c r="L2083" t="str">
        <f>VLOOKUP(B2083,'Customers (2)'!$A$1:$F$2501,6,0)</f>
        <v>Middle</v>
      </c>
      <c r="M2083" t="str">
        <f t="shared" si="131"/>
        <v>December</v>
      </c>
      <c r="N2083" t="str">
        <f t="shared" si="132"/>
        <v>Wednesday</v>
      </c>
      <c r="O2083" t="str">
        <f t="shared" si="133"/>
        <v>23:49:00</v>
      </c>
      <c r="P2083">
        <f t="shared" si="134"/>
        <v>23</v>
      </c>
      <c r="Q2083" t="str">
        <f>VLOOKUP(B2083,'Analysis 1.3'!$AA$1:$AF$1454,5,FALSE)</f>
        <v>One time</v>
      </c>
      <c r="R2083" t="str">
        <f>VLOOKUP(B2083,'Analysis 1.3'!$AA$1:$AF$1454,6,FALSE)</f>
        <v>Recent</v>
      </c>
      <c r="S2083">
        <f>VLOOKUP(B2083,'Analysis 1.3'!$AA$1:$AF$1454,4,FALSE)</f>
        <v>3.9895833333357587</v>
      </c>
    </row>
    <row r="2084" spans="1:19" x14ac:dyDescent="0.3">
      <c r="A2084">
        <v>393726</v>
      </c>
      <c r="B2084">
        <v>1676</v>
      </c>
      <c r="C2084" s="1" t="s">
        <v>104</v>
      </c>
      <c r="D2084" s="2">
        <v>45014.99722222222</v>
      </c>
      <c r="E2084" t="s">
        <v>98</v>
      </c>
      <c r="F2084" t="s">
        <v>90</v>
      </c>
      <c r="G2084">
        <v>2852</v>
      </c>
      <c r="H2084" t="str">
        <f>VLOOKUP(B2084,'Customers (2)'!$A$1:$F$2501,2,0)</f>
        <v>Austria</v>
      </c>
      <c r="I2084" t="str">
        <f>VLOOKUP(B2084,'Customers (2)'!$A$1:$F$2501,3,0)</f>
        <v>M</v>
      </c>
      <c r="J2084">
        <f>VLOOKUP(B2084,'Customers (2)'!$A$1:$F$2501,4,0)</f>
        <v>25</v>
      </c>
      <c r="K2084" t="str">
        <f>VLOOKUP(B2084,'Customers (2)'!$A$1:$F$2501,5,0)</f>
        <v>D</v>
      </c>
      <c r="L2084" t="str">
        <f>VLOOKUP(B2084,'Customers (2)'!$A$1:$F$2501,6,0)</f>
        <v>Young</v>
      </c>
      <c r="M2084" t="str">
        <f t="shared" si="131"/>
        <v>March</v>
      </c>
      <c r="N2084" t="str">
        <f t="shared" si="132"/>
        <v>Wednesday</v>
      </c>
      <c r="O2084" t="str">
        <f t="shared" si="133"/>
        <v>23:56:00</v>
      </c>
      <c r="P2084">
        <f t="shared" si="134"/>
        <v>23</v>
      </c>
      <c r="Q2084" t="str">
        <f>VLOOKUP(B2084,'Analysis 1.3'!$AA$1:$AF$1454,5,FALSE)</f>
        <v>Repeat</v>
      </c>
      <c r="R2084" t="str">
        <f>VLOOKUP(B2084,'Analysis 1.3'!$AA$1:$AF$1454,6,FALSE)</f>
        <v>Passive</v>
      </c>
      <c r="S2084">
        <f>VLOOKUP(B2084,'Analysis 1.3'!$AA$1:$AF$1454,4,FALSE)</f>
        <v>109.95138888889051</v>
      </c>
    </row>
    <row r="2085" spans="1:19" x14ac:dyDescent="0.3">
      <c r="A2085">
        <v>756887</v>
      </c>
      <c r="B2085">
        <v>1676</v>
      </c>
      <c r="C2085" s="1" t="s">
        <v>104</v>
      </c>
      <c r="D2085" s="3">
        <v>45036.03402777778</v>
      </c>
      <c r="E2085" t="s">
        <v>191</v>
      </c>
      <c r="F2085" t="s">
        <v>43</v>
      </c>
      <c r="G2085">
        <v>5656</v>
      </c>
      <c r="H2085" t="str">
        <f>VLOOKUP(B2085,'Customers (2)'!$A$1:$F$2501,2,0)</f>
        <v>Austria</v>
      </c>
      <c r="I2085" t="str">
        <f>VLOOKUP(B2085,'Customers (2)'!$A$1:$F$2501,3,0)</f>
        <v>M</v>
      </c>
      <c r="J2085">
        <f>VLOOKUP(B2085,'Customers (2)'!$A$1:$F$2501,4,0)</f>
        <v>25</v>
      </c>
      <c r="K2085" t="str">
        <f>VLOOKUP(B2085,'Customers (2)'!$A$1:$F$2501,5,0)</f>
        <v>D</v>
      </c>
      <c r="L2085" t="str">
        <f>VLOOKUP(B2085,'Customers (2)'!$A$1:$F$2501,6,0)</f>
        <v>Young</v>
      </c>
      <c r="M2085" t="str">
        <f t="shared" si="131"/>
        <v>April</v>
      </c>
      <c r="N2085" t="str">
        <f t="shared" si="132"/>
        <v>Thursday</v>
      </c>
      <c r="O2085" t="str">
        <f t="shared" si="133"/>
        <v>00:49:00</v>
      </c>
      <c r="P2085">
        <f t="shared" si="134"/>
        <v>0</v>
      </c>
      <c r="Q2085" t="str">
        <f>VLOOKUP(B2085,'Analysis 1.3'!$AA$1:$AF$1454,5,FALSE)</f>
        <v>Repeat</v>
      </c>
      <c r="R2085" t="str">
        <f>VLOOKUP(B2085,'Analysis 1.3'!$AA$1:$AF$1454,6,FALSE)</f>
        <v>Passive</v>
      </c>
      <c r="S2085">
        <f>VLOOKUP(B2085,'Analysis 1.3'!$AA$1:$AF$1454,4,FALSE)</f>
        <v>109.95138888889051</v>
      </c>
    </row>
    <row r="2086" spans="1:19" x14ac:dyDescent="0.3">
      <c r="A2086">
        <v>786170</v>
      </c>
      <c r="B2086">
        <v>1676</v>
      </c>
      <c r="C2086" s="1" t="s">
        <v>104</v>
      </c>
      <c r="D2086" s="3">
        <v>45182.030555555553</v>
      </c>
      <c r="E2086" t="s">
        <v>98</v>
      </c>
      <c r="F2086" t="s">
        <v>5</v>
      </c>
      <c r="G2086">
        <v>5008</v>
      </c>
      <c r="H2086" t="str">
        <f>VLOOKUP(B2086,'Customers (2)'!$A$1:$F$2501,2,0)</f>
        <v>Austria</v>
      </c>
      <c r="I2086" t="str">
        <f>VLOOKUP(B2086,'Customers (2)'!$A$1:$F$2501,3,0)</f>
        <v>M</v>
      </c>
      <c r="J2086">
        <f>VLOOKUP(B2086,'Customers (2)'!$A$1:$F$2501,4,0)</f>
        <v>25</v>
      </c>
      <c r="K2086" t="str">
        <f>VLOOKUP(B2086,'Customers (2)'!$A$1:$F$2501,5,0)</f>
        <v>D</v>
      </c>
      <c r="L2086" t="str">
        <f>VLOOKUP(B2086,'Customers (2)'!$A$1:$F$2501,6,0)</f>
        <v>Young</v>
      </c>
      <c r="M2086" t="str">
        <f t="shared" si="131"/>
        <v>September</v>
      </c>
      <c r="N2086" t="str">
        <f t="shared" si="132"/>
        <v>Wednesday</v>
      </c>
      <c r="O2086" t="str">
        <f t="shared" si="133"/>
        <v>00:44:00</v>
      </c>
      <c r="P2086">
        <f t="shared" si="134"/>
        <v>0</v>
      </c>
      <c r="Q2086" t="str">
        <f>VLOOKUP(B2086,'Analysis 1.3'!$AA$1:$AF$1454,5,FALSE)</f>
        <v>Repeat</v>
      </c>
      <c r="R2086" t="str">
        <f>VLOOKUP(B2086,'Analysis 1.3'!$AA$1:$AF$1454,6,FALSE)</f>
        <v>Passive</v>
      </c>
      <c r="S2086">
        <f>VLOOKUP(B2086,'Analysis 1.3'!$AA$1:$AF$1454,4,FALSE)</f>
        <v>109.95138888889051</v>
      </c>
    </row>
    <row r="2087" spans="1:19" x14ac:dyDescent="0.3">
      <c r="A2087">
        <v>1131650</v>
      </c>
      <c r="B2087">
        <v>1676</v>
      </c>
      <c r="C2087" s="1" t="s">
        <v>104</v>
      </c>
      <c r="D2087" s="3">
        <v>44944.963888888888</v>
      </c>
      <c r="E2087" t="s">
        <v>191</v>
      </c>
      <c r="F2087" t="s">
        <v>87</v>
      </c>
      <c r="G2087">
        <v>3121</v>
      </c>
      <c r="H2087" t="str">
        <f>VLOOKUP(B2087,'Customers (2)'!$A$1:$F$2501,2,0)</f>
        <v>Austria</v>
      </c>
      <c r="I2087" t="str">
        <f>VLOOKUP(B2087,'Customers (2)'!$A$1:$F$2501,3,0)</f>
        <v>M</v>
      </c>
      <c r="J2087">
        <f>VLOOKUP(B2087,'Customers (2)'!$A$1:$F$2501,4,0)</f>
        <v>25</v>
      </c>
      <c r="K2087" t="str">
        <f>VLOOKUP(B2087,'Customers (2)'!$A$1:$F$2501,5,0)</f>
        <v>D</v>
      </c>
      <c r="L2087" t="str">
        <f>VLOOKUP(B2087,'Customers (2)'!$A$1:$F$2501,6,0)</f>
        <v>Young</v>
      </c>
      <c r="M2087" t="str">
        <f t="shared" si="131"/>
        <v>January</v>
      </c>
      <c r="N2087" t="str">
        <f t="shared" si="132"/>
        <v>Wednesday</v>
      </c>
      <c r="O2087" t="str">
        <f t="shared" si="133"/>
        <v>23:08:00</v>
      </c>
      <c r="P2087">
        <f t="shared" si="134"/>
        <v>23</v>
      </c>
      <c r="Q2087" t="str">
        <f>VLOOKUP(B2087,'Analysis 1.3'!$AA$1:$AF$1454,5,FALSE)</f>
        <v>Repeat</v>
      </c>
      <c r="R2087" t="str">
        <f>VLOOKUP(B2087,'Analysis 1.3'!$AA$1:$AF$1454,6,FALSE)</f>
        <v>Passive</v>
      </c>
      <c r="S2087">
        <f>VLOOKUP(B2087,'Analysis 1.3'!$AA$1:$AF$1454,4,FALSE)</f>
        <v>109.95138888889051</v>
      </c>
    </row>
    <row r="2088" spans="1:19" x14ac:dyDescent="0.3">
      <c r="A2088">
        <v>277038</v>
      </c>
      <c r="B2088">
        <v>1677</v>
      </c>
      <c r="C2088" s="1" t="s">
        <v>107</v>
      </c>
      <c r="D2088" s="2">
        <v>45139.938888888886</v>
      </c>
      <c r="E2088" t="s">
        <v>98</v>
      </c>
      <c r="F2088" t="s">
        <v>78</v>
      </c>
      <c r="G2088">
        <v>2455</v>
      </c>
      <c r="H2088" t="str">
        <f>VLOOKUP(B2088,'Customers (2)'!$A$1:$F$2501,2,0)</f>
        <v>Italy</v>
      </c>
      <c r="I2088" t="str">
        <f>VLOOKUP(B2088,'Customers (2)'!$A$1:$F$2501,3,0)</f>
        <v>F</v>
      </c>
      <c r="J2088">
        <f>VLOOKUP(B2088,'Customers (2)'!$A$1:$F$2501,4,0)</f>
        <v>51</v>
      </c>
      <c r="K2088" t="str">
        <f>VLOOKUP(B2088,'Customers (2)'!$A$1:$F$2501,5,0)</f>
        <v>D</v>
      </c>
      <c r="L2088" t="str">
        <f>VLOOKUP(B2088,'Customers (2)'!$A$1:$F$2501,6,0)</f>
        <v>Middle</v>
      </c>
      <c r="M2088" t="str">
        <f t="shared" si="131"/>
        <v>August</v>
      </c>
      <c r="N2088" t="str">
        <f t="shared" si="132"/>
        <v>Tuesday</v>
      </c>
      <c r="O2088" t="str">
        <f t="shared" si="133"/>
        <v>22:32:00</v>
      </c>
      <c r="P2088">
        <f t="shared" si="134"/>
        <v>22</v>
      </c>
      <c r="Q2088" t="str">
        <f>VLOOKUP(B2088,'Analysis 1.3'!$AA$1:$AF$1454,5,FALSE)</f>
        <v>Repeat</v>
      </c>
      <c r="R2088" t="str">
        <f>VLOOKUP(B2088,'Analysis 1.3'!$AA$1:$AF$1454,6,FALSE)</f>
        <v>Passive</v>
      </c>
      <c r="S2088">
        <f>VLOOKUP(B2088,'Analysis 1.3'!$AA$1:$AF$1454,4,FALSE)</f>
        <v>148.92013888889051</v>
      </c>
    </row>
    <row r="2089" spans="1:19" x14ac:dyDescent="0.3">
      <c r="A2089">
        <v>780700</v>
      </c>
      <c r="B2089">
        <v>1677</v>
      </c>
      <c r="C2089" s="1" t="s">
        <v>107</v>
      </c>
      <c r="D2089" s="3">
        <v>45055.993750000001</v>
      </c>
      <c r="E2089" t="s">
        <v>96</v>
      </c>
      <c r="F2089" t="s">
        <v>59</v>
      </c>
      <c r="G2089">
        <v>9948</v>
      </c>
      <c r="H2089" t="str">
        <f>VLOOKUP(B2089,'Customers (2)'!$A$1:$F$2501,2,0)</f>
        <v>Italy</v>
      </c>
      <c r="I2089" t="str">
        <f>VLOOKUP(B2089,'Customers (2)'!$A$1:$F$2501,3,0)</f>
        <v>F</v>
      </c>
      <c r="J2089">
        <f>VLOOKUP(B2089,'Customers (2)'!$A$1:$F$2501,4,0)</f>
        <v>51</v>
      </c>
      <c r="K2089" t="str">
        <f>VLOOKUP(B2089,'Customers (2)'!$A$1:$F$2501,5,0)</f>
        <v>D</v>
      </c>
      <c r="L2089" t="str">
        <f>VLOOKUP(B2089,'Customers (2)'!$A$1:$F$2501,6,0)</f>
        <v>Middle</v>
      </c>
      <c r="M2089" t="str">
        <f t="shared" si="131"/>
        <v>May</v>
      </c>
      <c r="N2089" t="str">
        <f t="shared" si="132"/>
        <v>Tuesday</v>
      </c>
      <c r="O2089" t="str">
        <f t="shared" si="133"/>
        <v>23:51:00</v>
      </c>
      <c r="P2089">
        <f t="shared" si="134"/>
        <v>23</v>
      </c>
      <c r="Q2089" t="str">
        <f>VLOOKUP(B2089,'Analysis 1.3'!$AA$1:$AF$1454,5,FALSE)</f>
        <v>Repeat</v>
      </c>
      <c r="R2089" t="str">
        <f>VLOOKUP(B2089,'Analysis 1.3'!$AA$1:$AF$1454,6,FALSE)</f>
        <v>Passive</v>
      </c>
      <c r="S2089">
        <f>VLOOKUP(B2089,'Analysis 1.3'!$AA$1:$AF$1454,4,FALSE)</f>
        <v>148.92013888889051</v>
      </c>
    </row>
    <row r="2090" spans="1:19" x14ac:dyDescent="0.3">
      <c r="A2090">
        <v>921826</v>
      </c>
      <c r="B2090">
        <v>1677</v>
      </c>
      <c r="C2090" s="1" t="s">
        <v>107</v>
      </c>
      <c r="D2090" s="3">
        <v>45027.998611111114</v>
      </c>
      <c r="E2090" t="s">
        <v>96</v>
      </c>
      <c r="F2090" t="s">
        <v>20</v>
      </c>
      <c r="G2090">
        <v>1726</v>
      </c>
      <c r="H2090" t="str">
        <f>VLOOKUP(B2090,'Customers (2)'!$A$1:$F$2501,2,0)</f>
        <v>Italy</v>
      </c>
      <c r="I2090" t="str">
        <f>VLOOKUP(B2090,'Customers (2)'!$A$1:$F$2501,3,0)</f>
        <v>F</v>
      </c>
      <c r="J2090">
        <f>VLOOKUP(B2090,'Customers (2)'!$A$1:$F$2501,4,0)</f>
        <v>51</v>
      </c>
      <c r="K2090" t="str">
        <f>VLOOKUP(B2090,'Customers (2)'!$A$1:$F$2501,5,0)</f>
        <v>D</v>
      </c>
      <c r="L2090" t="str">
        <f>VLOOKUP(B2090,'Customers (2)'!$A$1:$F$2501,6,0)</f>
        <v>Middle</v>
      </c>
      <c r="M2090" t="str">
        <f t="shared" si="131"/>
        <v>April</v>
      </c>
      <c r="N2090" t="str">
        <f t="shared" si="132"/>
        <v>Tuesday</v>
      </c>
      <c r="O2090" t="str">
        <f t="shared" si="133"/>
        <v>23:58:00</v>
      </c>
      <c r="P2090">
        <f t="shared" si="134"/>
        <v>23</v>
      </c>
      <c r="Q2090" t="str">
        <f>VLOOKUP(B2090,'Analysis 1.3'!$AA$1:$AF$1454,5,FALSE)</f>
        <v>Repeat</v>
      </c>
      <c r="R2090" t="str">
        <f>VLOOKUP(B2090,'Analysis 1.3'!$AA$1:$AF$1454,6,FALSE)</f>
        <v>Passive</v>
      </c>
      <c r="S2090">
        <f>VLOOKUP(B2090,'Analysis 1.3'!$AA$1:$AF$1454,4,FALSE)</f>
        <v>148.92013888889051</v>
      </c>
    </row>
    <row r="2091" spans="1:19" x14ac:dyDescent="0.3">
      <c r="A2091">
        <v>998926</v>
      </c>
      <c r="B2091">
        <v>1677</v>
      </c>
      <c r="C2091" s="1" t="s">
        <v>107</v>
      </c>
      <c r="D2091" s="3">
        <v>45143.061805555553</v>
      </c>
      <c r="E2091" t="s">
        <v>97</v>
      </c>
      <c r="F2091" t="s">
        <v>27</v>
      </c>
      <c r="G2091">
        <v>9356</v>
      </c>
      <c r="H2091" t="str">
        <f>VLOOKUP(B2091,'Customers (2)'!$A$1:$F$2501,2,0)</f>
        <v>Italy</v>
      </c>
      <c r="I2091" t="str">
        <f>VLOOKUP(B2091,'Customers (2)'!$A$1:$F$2501,3,0)</f>
        <v>F</v>
      </c>
      <c r="J2091">
        <f>VLOOKUP(B2091,'Customers (2)'!$A$1:$F$2501,4,0)</f>
        <v>51</v>
      </c>
      <c r="K2091" t="str">
        <f>VLOOKUP(B2091,'Customers (2)'!$A$1:$F$2501,5,0)</f>
        <v>D</v>
      </c>
      <c r="L2091" t="str">
        <f>VLOOKUP(B2091,'Customers (2)'!$A$1:$F$2501,6,0)</f>
        <v>Middle</v>
      </c>
      <c r="M2091" t="str">
        <f t="shared" si="131"/>
        <v>August</v>
      </c>
      <c r="N2091" t="str">
        <f t="shared" si="132"/>
        <v>Saturday</v>
      </c>
      <c r="O2091" t="str">
        <f t="shared" si="133"/>
        <v>01:29:00</v>
      </c>
      <c r="P2091">
        <f t="shared" si="134"/>
        <v>1</v>
      </c>
      <c r="Q2091" t="str">
        <f>VLOOKUP(B2091,'Analysis 1.3'!$AA$1:$AF$1454,5,FALSE)</f>
        <v>Repeat</v>
      </c>
      <c r="R2091" t="str">
        <f>VLOOKUP(B2091,'Analysis 1.3'!$AA$1:$AF$1454,6,FALSE)</f>
        <v>Passive</v>
      </c>
      <c r="S2091">
        <f>VLOOKUP(B2091,'Analysis 1.3'!$AA$1:$AF$1454,4,FALSE)</f>
        <v>148.92013888889051</v>
      </c>
    </row>
    <row r="2092" spans="1:19" x14ac:dyDescent="0.3">
      <c r="A2092">
        <v>626849</v>
      </c>
      <c r="B2092">
        <v>1679</v>
      </c>
      <c r="C2092" s="1" t="s">
        <v>101</v>
      </c>
      <c r="D2092" s="2">
        <v>45049.011111111111</v>
      </c>
      <c r="E2092" t="s">
        <v>98</v>
      </c>
      <c r="F2092" t="s">
        <v>4</v>
      </c>
      <c r="G2092">
        <v>3639</v>
      </c>
      <c r="H2092" t="str">
        <f>VLOOKUP(B2092,'Customers (2)'!$A$1:$F$2501,2,0)</f>
        <v>Australia</v>
      </c>
      <c r="I2092" t="str">
        <f>VLOOKUP(B2092,'Customers (2)'!$A$1:$F$2501,3,0)</f>
        <v>F</v>
      </c>
      <c r="J2092">
        <f>VLOOKUP(B2092,'Customers (2)'!$A$1:$F$2501,4,0)</f>
        <v>59</v>
      </c>
      <c r="K2092" t="str">
        <f>VLOOKUP(B2092,'Customers (2)'!$A$1:$F$2501,5,0)</f>
        <v>D</v>
      </c>
      <c r="L2092" t="str">
        <f>VLOOKUP(B2092,'Customers (2)'!$A$1:$F$2501,6,0)</f>
        <v>Middle</v>
      </c>
      <c r="M2092" t="str">
        <f t="shared" si="131"/>
        <v>May</v>
      </c>
      <c r="N2092" t="str">
        <f t="shared" si="132"/>
        <v>Wednesday</v>
      </c>
      <c r="O2092" t="str">
        <f t="shared" si="133"/>
        <v>00:16:00</v>
      </c>
      <c r="P2092">
        <f t="shared" si="134"/>
        <v>0</v>
      </c>
      <c r="Q2092" t="str">
        <f>VLOOKUP(B2092,'Analysis 1.3'!$AA$1:$AF$1454,5,FALSE)</f>
        <v>One time</v>
      </c>
      <c r="R2092" t="str">
        <f>VLOOKUP(B2092,'Analysis 1.3'!$AA$1:$AF$1454,6,FALSE)</f>
        <v>Lost</v>
      </c>
      <c r="S2092">
        <f>VLOOKUP(B2092,'Analysis 1.3'!$AA$1:$AF$1454,4,FALSE)</f>
        <v>242.97083333333285</v>
      </c>
    </row>
    <row r="2093" spans="1:19" x14ac:dyDescent="0.3">
      <c r="A2093">
        <v>366083</v>
      </c>
      <c r="B2093">
        <v>1680</v>
      </c>
      <c r="C2093" s="1" t="s">
        <v>99</v>
      </c>
      <c r="D2093" s="2">
        <v>44972.05</v>
      </c>
      <c r="E2093" t="s">
        <v>96</v>
      </c>
      <c r="F2093" t="s">
        <v>91</v>
      </c>
      <c r="G2093">
        <v>8672</v>
      </c>
      <c r="H2093" t="str">
        <f>VLOOKUP(B2093,'Customers (2)'!$A$1:$F$2501,2,0)</f>
        <v>USA</v>
      </c>
      <c r="I2093" t="str">
        <f>VLOOKUP(B2093,'Customers (2)'!$A$1:$F$2501,3,0)</f>
        <v>M</v>
      </c>
      <c r="J2093">
        <f>VLOOKUP(B2093,'Customers (2)'!$A$1:$F$2501,4,0)</f>
        <v>41</v>
      </c>
      <c r="K2093" t="str">
        <f>VLOOKUP(B2093,'Customers (2)'!$A$1:$F$2501,5,0)</f>
        <v>D</v>
      </c>
      <c r="L2093" t="str">
        <f>VLOOKUP(B2093,'Customers (2)'!$A$1:$F$2501,6,0)</f>
        <v>Middle</v>
      </c>
      <c r="M2093" t="str">
        <f t="shared" si="131"/>
        <v>February</v>
      </c>
      <c r="N2093" t="str">
        <f t="shared" si="132"/>
        <v>Wednesday</v>
      </c>
      <c r="O2093" t="str">
        <f t="shared" si="133"/>
        <v>01:12:00</v>
      </c>
      <c r="P2093">
        <f t="shared" si="134"/>
        <v>1</v>
      </c>
      <c r="Q2093" t="str">
        <f>VLOOKUP(B2093,'Analysis 1.3'!$AA$1:$AF$1454,5,FALSE)</f>
        <v>One time</v>
      </c>
      <c r="R2093" t="str">
        <f>VLOOKUP(B2093,'Analysis 1.3'!$AA$1:$AF$1454,6,FALSE)</f>
        <v>Lost</v>
      </c>
      <c r="S2093">
        <f>VLOOKUP(B2093,'Analysis 1.3'!$AA$1:$AF$1454,4,FALSE)</f>
        <v>319.93194444444089</v>
      </c>
    </row>
    <row r="2094" spans="1:19" x14ac:dyDescent="0.3">
      <c r="A2094">
        <v>9339</v>
      </c>
      <c r="B2094">
        <v>1681</v>
      </c>
      <c r="C2094" s="1" t="s">
        <v>105</v>
      </c>
      <c r="D2094" s="2">
        <v>45278.027083333334</v>
      </c>
      <c r="E2094" t="s">
        <v>97</v>
      </c>
      <c r="F2094" t="s">
        <v>15</v>
      </c>
      <c r="G2094">
        <v>2782</v>
      </c>
      <c r="H2094" t="str">
        <f>VLOOKUP(B2094,'Customers (2)'!$A$1:$F$2501,2,0)</f>
        <v>Spain</v>
      </c>
      <c r="I2094" t="str">
        <f>VLOOKUP(B2094,'Customers (2)'!$A$1:$F$2501,3,0)</f>
        <v>F</v>
      </c>
      <c r="J2094">
        <f>VLOOKUP(B2094,'Customers (2)'!$A$1:$F$2501,4,0)</f>
        <v>38</v>
      </c>
      <c r="K2094" t="str">
        <f>VLOOKUP(B2094,'Customers (2)'!$A$1:$F$2501,5,0)</f>
        <v>D</v>
      </c>
      <c r="L2094" t="str">
        <f>VLOOKUP(B2094,'Customers (2)'!$A$1:$F$2501,6,0)</f>
        <v>Middle</v>
      </c>
      <c r="M2094" t="str">
        <f t="shared" si="131"/>
        <v>December</v>
      </c>
      <c r="N2094" t="str">
        <f t="shared" si="132"/>
        <v>Monday</v>
      </c>
      <c r="O2094" t="str">
        <f t="shared" si="133"/>
        <v>00:39:00</v>
      </c>
      <c r="P2094">
        <f t="shared" si="134"/>
        <v>0</v>
      </c>
      <c r="Q2094" t="str">
        <f>VLOOKUP(B2094,'Analysis 1.3'!$AA$1:$AF$1454,5,FALSE)</f>
        <v>One time</v>
      </c>
      <c r="R2094" t="str">
        <f>VLOOKUP(B2094,'Analysis 1.3'!$AA$1:$AF$1454,6,FALSE)</f>
        <v>Recent</v>
      </c>
      <c r="S2094">
        <f>VLOOKUP(B2094,'Analysis 1.3'!$AA$1:$AF$1454,4,FALSE)</f>
        <v>13.954861111109494</v>
      </c>
    </row>
    <row r="2095" spans="1:19" x14ac:dyDescent="0.3">
      <c r="A2095">
        <v>183352</v>
      </c>
      <c r="B2095">
        <v>1682</v>
      </c>
      <c r="C2095" s="1" t="s">
        <v>100</v>
      </c>
      <c r="D2095" s="2">
        <v>45215.024305555555</v>
      </c>
      <c r="E2095" t="s">
        <v>191</v>
      </c>
      <c r="F2095" t="s">
        <v>78</v>
      </c>
      <c r="G2095">
        <v>8347</v>
      </c>
      <c r="H2095" t="str">
        <f>VLOOKUP(B2095,'Customers (2)'!$A$1:$F$2501,2,0)</f>
        <v>France</v>
      </c>
      <c r="I2095" t="str">
        <f>VLOOKUP(B2095,'Customers (2)'!$A$1:$F$2501,3,0)</f>
        <v>M</v>
      </c>
      <c r="J2095">
        <f>VLOOKUP(B2095,'Customers (2)'!$A$1:$F$2501,4,0)</f>
        <v>72</v>
      </c>
      <c r="K2095" t="str">
        <f>VLOOKUP(B2095,'Customers (2)'!$A$1:$F$2501,5,0)</f>
        <v>D</v>
      </c>
      <c r="L2095" t="str">
        <f>VLOOKUP(B2095,'Customers (2)'!$A$1:$F$2501,6,0)</f>
        <v>Senior</v>
      </c>
      <c r="M2095" t="str">
        <f t="shared" si="131"/>
        <v>October</v>
      </c>
      <c r="N2095" t="str">
        <f t="shared" si="132"/>
        <v>Monday</v>
      </c>
      <c r="O2095" t="str">
        <f t="shared" si="133"/>
        <v>00:35:00</v>
      </c>
      <c r="P2095">
        <f t="shared" si="134"/>
        <v>0</v>
      </c>
      <c r="Q2095" t="str">
        <f>VLOOKUP(B2095,'Analysis 1.3'!$AA$1:$AF$1454,5,FALSE)</f>
        <v>Repeat</v>
      </c>
      <c r="R2095" t="str">
        <f>VLOOKUP(B2095,'Analysis 1.3'!$AA$1:$AF$1454,6,FALSE)</f>
        <v>Recent</v>
      </c>
      <c r="S2095">
        <f>VLOOKUP(B2095,'Analysis 1.3'!$AA$1:$AF$1454,4,FALSE)</f>
        <v>76.957638888889051</v>
      </c>
    </row>
    <row r="2096" spans="1:19" x14ac:dyDescent="0.3">
      <c r="A2096">
        <v>473503</v>
      </c>
      <c r="B2096">
        <v>1682</v>
      </c>
      <c r="C2096" s="1" t="s">
        <v>100</v>
      </c>
      <c r="D2096" s="2">
        <v>45146.976388888892</v>
      </c>
      <c r="E2096" t="s">
        <v>191</v>
      </c>
      <c r="F2096" t="s">
        <v>19</v>
      </c>
      <c r="G2096">
        <v>1565</v>
      </c>
      <c r="H2096" t="str">
        <f>VLOOKUP(B2096,'Customers (2)'!$A$1:$F$2501,2,0)</f>
        <v>France</v>
      </c>
      <c r="I2096" t="str">
        <f>VLOOKUP(B2096,'Customers (2)'!$A$1:$F$2501,3,0)</f>
        <v>M</v>
      </c>
      <c r="J2096">
        <f>VLOOKUP(B2096,'Customers (2)'!$A$1:$F$2501,4,0)</f>
        <v>72</v>
      </c>
      <c r="K2096" t="str">
        <f>VLOOKUP(B2096,'Customers (2)'!$A$1:$F$2501,5,0)</f>
        <v>D</v>
      </c>
      <c r="L2096" t="str">
        <f>VLOOKUP(B2096,'Customers (2)'!$A$1:$F$2501,6,0)</f>
        <v>Senior</v>
      </c>
      <c r="M2096" t="str">
        <f t="shared" si="131"/>
        <v>August</v>
      </c>
      <c r="N2096" t="str">
        <f t="shared" si="132"/>
        <v>Tuesday</v>
      </c>
      <c r="O2096" t="str">
        <f t="shared" si="133"/>
        <v>23:26:00</v>
      </c>
      <c r="P2096">
        <f t="shared" si="134"/>
        <v>23</v>
      </c>
      <c r="Q2096" t="str">
        <f>VLOOKUP(B2096,'Analysis 1.3'!$AA$1:$AF$1454,5,FALSE)</f>
        <v>Repeat</v>
      </c>
      <c r="R2096" t="str">
        <f>VLOOKUP(B2096,'Analysis 1.3'!$AA$1:$AF$1454,6,FALSE)</f>
        <v>Recent</v>
      </c>
      <c r="S2096">
        <f>VLOOKUP(B2096,'Analysis 1.3'!$AA$1:$AF$1454,4,FALSE)</f>
        <v>76.957638888889051</v>
      </c>
    </row>
    <row r="2097" spans="1:19" x14ac:dyDescent="0.3">
      <c r="A2097">
        <v>545696</v>
      </c>
      <c r="B2097">
        <v>1682</v>
      </c>
      <c r="C2097" s="1" t="s">
        <v>100</v>
      </c>
      <c r="D2097" s="2">
        <v>45085.045138888891</v>
      </c>
      <c r="E2097" t="s">
        <v>97</v>
      </c>
      <c r="F2097" t="s">
        <v>79</v>
      </c>
      <c r="G2097">
        <v>9120</v>
      </c>
      <c r="H2097" t="str">
        <f>VLOOKUP(B2097,'Customers (2)'!$A$1:$F$2501,2,0)</f>
        <v>France</v>
      </c>
      <c r="I2097" t="str">
        <f>VLOOKUP(B2097,'Customers (2)'!$A$1:$F$2501,3,0)</f>
        <v>M</v>
      </c>
      <c r="J2097">
        <f>VLOOKUP(B2097,'Customers (2)'!$A$1:$F$2501,4,0)</f>
        <v>72</v>
      </c>
      <c r="K2097" t="str">
        <f>VLOOKUP(B2097,'Customers (2)'!$A$1:$F$2501,5,0)</f>
        <v>D</v>
      </c>
      <c r="L2097" t="str">
        <f>VLOOKUP(B2097,'Customers (2)'!$A$1:$F$2501,6,0)</f>
        <v>Senior</v>
      </c>
      <c r="M2097" t="str">
        <f t="shared" si="131"/>
        <v>June</v>
      </c>
      <c r="N2097" t="str">
        <f t="shared" si="132"/>
        <v>Thursday</v>
      </c>
      <c r="O2097" t="str">
        <f t="shared" si="133"/>
        <v>01:05:00</v>
      </c>
      <c r="P2097">
        <f t="shared" si="134"/>
        <v>1</v>
      </c>
      <c r="Q2097" t="str">
        <f>VLOOKUP(B2097,'Analysis 1.3'!$AA$1:$AF$1454,5,FALSE)</f>
        <v>Repeat</v>
      </c>
      <c r="R2097" t="str">
        <f>VLOOKUP(B2097,'Analysis 1.3'!$AA$1:$AF$1454,6,FALSE)</f>
        <v>Recent</v>
      </c>
      <c r="S2097">
        <f>VLOOKUP(B2097,'Analysis 1.3'!$AA$1:$AF$1454,4,FALSE)</f>
        <v>76.957638888889051</v>
      </c>
    </row>
    <row r="2098" spans="1:19" x14ac:dyDescent="0.3">
      <c r="A2098">
        <v>686952</v>
      </c>
      <c r="B2098">
        <v>1685</v>
      </c>
      <c r="C2098" s="1" t="s">
        <v>99</v>
      </c>
      <c r="D2098" s="3">
        <v>45029.040277777778</v>
      </c>
      <c r="E2098" t="s">
        <v>97</v>
      </c>
      <c r="F2098" t="s">
        <v>68</v>
      </c>
      <c r="G2098">
        <v>6047</v>
      </c>
      <c r="H2098" t="str">
        <f>VLOOKUP(B2098,'Customers (2)'!$A$1:$F$2501,2,0)</f>
        <v>USA</v>
      </c>
      <c r="I2098" t="str">
        <f>VLOOKUP(B2098,'Customers (2)'!$A$1:$F$2501,3,0)</f>
        <v>F</v>
      </c>
      <c r="J2098">
        <f>VLOOKUP(B2098,'Customers (2)'!$A$1:$F$2501,4,0)</f>
        <v>74</v>
      </c>
      <c r="K2098" t="str">
        <f>VLOOKUP(B2098,'Customers (2)'!$A$1:$F$2501,5,0)</f>
        <v>D</v>
      </c>
      <c r="L2098" t="str">
        <f>VLOOKUP(B2098,'Customers (2)'!$A$1:$F$2501,6,0)</f>
        <v>Senior</v>
      </c>
      <c r="M2098" t="str">
        <f t="shared" si="131"/>
        <v>April</v>
      </c>
      <c r="N2098" t="str">
        <f t="shared" si="132"/>
        <v>Thursday</v>
      </c>
      <c r="O2098" t="str">
        <f t="shared" si="133"/>
        <v>00:58:00</v>
      </c>
      <c r="P2098">
        <f t="shared" si="134"/>
        <v>0</v>
      </c>
      <c r="Q2098" t="str">
        <f>VLOOKUP(B2098,'Analysis 1.3'!$AA$1:$AF$1454,5,FALSE)</f>
        <v>Repeat</v>
      </c>
      <c r="R2098" t="str">
        <f>VLOOKUP(B2098,'Analysis 1.3'!$AA$1:$AF$1454,6,FALSE)</f>
        <v>Recent</v>
      </c>
      <c r="S2098">
        <f>VLOOKUP(B2098,'Analysis 1.3'!$AA$1:$AF$1454,4,FALSE)</f>
        <v>12.981944444443798</v>
      </c>
    </row>
    <row r="2099" spans="1:19" x14ac:dyDescent="0.3">
      <c r="A2099">
        <v>877616</v>
      </c>
      <c r="B2099">
        <v>1685</v>
      </c>
      <c r="C2099" s="1" t="s">
        <v>99</v>
      </c>
      <c r="D2099" s="3">
        <v>45279</v>
      </c>
      <c r="E2099" t="s">
        <v>97</v>
      </c>
      <c r="F2099" t="s">
        <v>29</v>
      </c>
      <c r="G2099">
        <v>6662</v>
      </c>
      <c r="H2099" t="str">
        <f>VLOOKUP(B2099,'Customers (2)'!$A$1:$F$2501,2,0)</f>
        <v>USA</v>
      </c>
      <c r="I2099" t="str">
        <f>VLOOKUP(B2099,'Customers (2)'!$A$1:$F$2501,3,0)</f>
        <v>F</v>
      </c>
      <c r="J2099">
        <f>VLOOKUP(B2099,'Customers (2)'!$A$1:$F$2501,4,0)</f>
        <v>74</v>
      </c>
      <c r="K2099" t="str">
        <f>VLOOKUP(B2099,'Customers (2)'!$A$1:$F$2501,5,0)</f>
        <v>D</v>
      </c>
      <c r="L2099" t="str">
        <f>VLOOKUP(B2099,'Customers (2)'!$A$1:$F$2501,6,0)</f>
        <v>Senior</v>
      </c>
      <c r="M2099" t="str">
        <f t="shared" si="131"/>
        <v>December</v>
      </c>
      <c r="N2099" t="str">
        <f t="shared" si="132"/>
        <v>Tuesday</v>
      </c>
      <c r="O2099" t="str">
        <f t="shared" si="133"/>
        <v>00:00:00</v>
      </c>
      <c r="P2099">
        <f t="shared" si="134"/>
        <v>0</v>
      </c>
      <c r="Q2099" t="str">
        <f>VLOOKUP(B2099,'Analysis 1.3'!$AA$1:$AF$1454,5,FALSE)</f>
        <v>Repeat</v>
      </c>
      <c r="R2099" t="str">
        <f>VLOOKUP(B2099,'Analysis 1.3'!$AA$1:$AF$1454,6,FALSE)</f>
        <v>Recent</v>
      </c>
      <c r="S2099">
        <f>VLOOKUP(B2099,'Analysis 1.3'!$AA$1:$AF$1454,4,FALSE)</f>
        <v>12.981944444443798</v>
      </c>
    </row>
    <row r="2100" spans="1:19" x14ac:dyDescent="0.3">
      <c r="A2100">
        <v>1212775</v>
      </c>
      <c r="B2100">
        <v>1685</v>
      </c>
      <c r="C2100" s="1" t="s">
        <v>99</v>
      </c>
      <c r="D2100" s="3">
        <v>45163.05972222222</v>
      </c>
      <c r="E2100" t="s">
        <v>97</v>
      </c>
      <c r="F2100" t="s">
        <v>73</v>
      </c>
      <c r="G2100">
        <v>9604</v>
      </c>
      <c r="H2100" t="str">
        <f>VLOOKUP(B2100,'Customers (2)'!$A$1:$F$2501,2,0)</f>
        <v>USA</v>
      </c>
      <c r="I2100" t="str">
        <f>VLOOKUP(B2100,'Customers (2)'!$A$1:$F$2501,3,0)</f>
        <v>F</v>
      </c>
      <c r="J2100">
        <f>VLOOKUP(B2100,'Customers (2)'!$A$1:$F$2501,4,0)</f>
        <v>74</v>
      </c>
      <c r="K2100" t="str">
        <f>VLOOKUP(B2100,'Customers (2)'!$A$1:$F$2501,5,0)</f>
        <v>D</v>
      </c>
      <c r="L2100" t="str">
        <f>VLOOKUP(B2100,'Customers (2)'!$A$1:$F$2501,6,0)</f>
        <v>Senior</v>
      </c>
      <c r="M2100" t="str">
        <f t="shared" si="131"/>
        <v>August</v>
      </c>
      <c r="N2100" t="str">
        <f t="shared" si="132"/>
        <v>Friday</v>
      </c>
      <c r="O2100" t="str">
        <f t="shared" si="133"/>
        <v>01:26:00</v>
      </c>
      <c r="P2100">
        <f t="shared" si="134"/>
        <v>1</v>
      </c>
      <c r="Q2100" t="str">
        <f>VLOOKUP(B2100,'Analysis 1.3'!$AA$1:$AF$1454,5,FALSE)</f>
        <v>Repeat</v>
      </c>
      <c r="R2100" t="str">
        <f>VLOOKUP(B2100,'Analysis 1.3'!$AA$1:$AF$1454,6,FALSE)</f>
        <v>Recent</v>
      </c>
      <c r="S2100">
        <f>VLOOKUP(B2100,'Analysis 1.3'!$AA$1:$AF$1454,4,FALSE)</f>
        <v>12.981944444443798</v>
      </c>
    </row>
    <row r="2101" spans="1:19" x14ac:dyDescent="0.3">
      <c r="A2101">
        <v>1102470</v>
      </c>
      <c r="B2101">
        <v>1686</v>
      </c>
      <c r="C2101" s="1" t="s">
        <v>100</v>
      </c>
      <c r="D2101" s="3">
        <v>44973.984722222223</v>
      </c>
      <c r="E2101" t="s">
        <v>191</v>
      </c>
      <c r="F2101" t="s">
        <v>28</v>
      </c>
      <c r="G2101">
        <v>7654</v>
      </c>
      <c r="H2101" t="str">
        <f>VLOOKUP(B2101,'Customers (2)'!$A$1:$F$2501,2,0)</f>
        <v>France</v>
      </c>
      <c r="I2101" t="str">
        <f>VLOOKUP(B2101,'Customers (2)'!$A$1:$F$2501,3,0)</f>
        <v>M</v>
      </c>
      <c r="J2101">
        <f>VLOOKUP(B2101,'Customers (2)'!$A$1:$F$2501,4,0)</f>
        <v>53</v>
      </c>
      <c r="K2101" t="str">
        <f>VLOOKUP(B2101,'Customers (2)'!$A$1:$F$2501,5,0)</f>
        <v>D</v>
      </c>
      <c r="L2101" t="str">
        <f>VLOOKUP(B2101,'Customers (2)'!$A$1:$F$2501,6,0)</f>
        <v>Middle</v>
      </c>
      <c r="M2101" t="str">
        <f t="shared" si="131"/>
        <v>February</v>
      </c>
      <c r="N2101" t="str">
        <f t="shared" si="132"/>
        <v>Thursday</v>
      </c>
      <c r="O2101" t="str">
        <f t="shared" si="133"/>
        <v>23:38:00</v>
      </c>
      <c r="P2101">
        <f t="shared" si="134"/>
        <v>23</v>
      </c>
      <c r="Q2101" t="str">
        <f>VLOOKUP(B2101,'Analysis 1.3'!$AA$1:$AF$1454,5,FALSE)</f>
        <v>Repeat</v>
      </c>
      <c r="R2101" t="str">
        <f>VLOOKUP(B2101,'Analysis 1.3'!$AA$1:$AF$1454,6,FALSE)</f>
        <v>Lost</v>
      </c>
      <c r="S2101">
        <f>VLOOKUP(B2101,'Analysis 1.3'!$AA$1:$AF$1454,4,FALSE)</f>
        <v>257.90902777777956</v>
      </c>
    </row>
    <row r="2102" spans="1:19" x14ac:dyDescent="0.3">
      <c r="A2102">
        <v>1232244</v>
      </c>
      <c r="B2102">
        <v>1686</v>
      </c>
      <c r="C2102" s="1" t="s">
        <v>100</v>
      </c>
      <c r="D2102" s="3">
        <v>45034.072916666664</v>
      </c>
      <c r="E2102" t="s">
        <v>191</v>
      </c>
      <c r="F2102" t="s">
        <v>18</v>
      </c>
      <c r="G2102">
        <v>7689</v>
      </c>
      <c r="H2102" t="str">
        <f>VLOOKUP(B2102,'Customers (2)'!$A$1:$F$2501,2,0)</f>
        <v>France</v>
      </c>
      <c r="I2102" t="str">
        <f>VLOOKUP(B2102,'Customers (2)'!$A$1:$F$2501,3,0)</f>
        <v>M</v>
      </c>
      <c r="J2102">
        <f>VLOOKUP(B2102,'Customers (2)'!$A$1:$F$2501,4,0)</f>
        <v>53</v>
      </c>
      <c r="K2102" t="str">
        <f>VLOOKUP(B2102,'Customers (2)'!$A$1:$F$2501,5,0)</f>
        <v>D</v>
      </c>
      <c r="L2102" t="str">
        <f>VLOOKUP(B2102,'Customers (2)'!$A$1:$F$2501,6,0)</f>
        <v>Middle</v>
      </c>
      <c r="M2102" t="str">
        <f t="shared" si="131"/>
        <v>April</v>
      </c>
      <c r="N2102" t="str">
        <f t="shared" si="132"/>
        <v>Tuesday</v>
      </c>
      <c r="O2102" t="str">
        <f t="shared" si="133"/>
        <v>01:45:00</v>
      </c>
      <c r="P2102">
        <f t="shared" si="134"/>
        <v>1</v>
      </c>
      <c r="Q2102" t="str">
        <f>VLOOKUP(B2102,'Analysis 1.3'!$AA$1:$AF$1454,5,FALSE)</f>
        <v>Repeat</v>
      </c>
      <c r="R2102" t="str">
        <f>VLOOKUP(B2102,'Analysis 1.3'!$AA$1:$AF$1454,6,FALSE)</f>
        <v>Lost</v>
      </c>
      <c r="S2102">
        <f>VLOOKUP(B2102,'Analysis 1.3'!$AA$1:$AF$1454,4,FALSE)</f>
        <v>257.90902777777956</v>
      </c>
    </row>
    <row r="2103" spans="1:19" x14ac:dyDescent="0.3">
      <c r="A2103">
        <v>1385745</v>
      </c>
      <c r="B2103">
        <v>1686</v>
      </c>
      <c r="C2103" s="1" t="s">
        <v>100</v>
      </c>
      <c r="D2103" s="3">
        <v>44958.061111111114</v>
      </c>
      <c r="E2103" t="s">
        <v>96</v>
      </c>
      <c r="F2103" t="s">
        <v>27</v>
      </c>
      <c r="G2103">
        <v>5128</v>
      </c>
      <c r="H2103" t="str">
        <f>VLOOKUP(B2103,'Customers (2)'!$A$1:$F$2501,2,0)</f>
        <v>France</v>
      </c>
      <c r="I2103" t="str">
        <f>VLOOKUP(B2103,'Customers (2)'!$A$1:$F$2501,3,0)</f>
        <v>M</v>
      </c>
      <c r="J2103">
        <f>VLOOKUP(B2103,'Customers (2)'!$A$1:$F$2501,4,0)</f>
        <v>53</v>
      </c>
      <c r="K2103" t="str">
        <f>VLOOKUP(B2103,'Customers (2)'!$A$1:$F$2501,5,0)</f>
        <v>D</v>
      </c>
      <c r="L2103" t="str">
        <f>VLOOKUP(B2103,'Customers (2)'!$A$1:$F$2501,6,0)</f>
        <v>Middle</v>
      </c>
      <c r="M2103" t="str">
        <f t="shared" si="131"/>
        <v>February</v>
      </c>
      <c r="N2103" t="str">
        <f t="shared" si="132"/>
        <v>Wednesday</v>
      </c>
      <c r="O2103" t="str">
        <f t="shared" si="133"/>
        <v>01:28:00</v>
      </c>
      <c r="P2103">
        <f t="shared" si="134"/>
        <v>1</v>
      </c>
      <c r="Q2103" t="str">
        <f>VLOOKUP(B2103,'Analysis 1.3'!$AA$1:$AF$1454,5,FALSE)</f>
        <v>Repeat</v>
      </c>
      <c r="R2103" t="str">
        <f>VLOOKUP(B2103,'Analysis 1.3'!$AA$1:$AF$1454,6,FALSE)</f>
        <v>Lost</v>
      </c>
      <c r="S2103">
        <f>VLOOKUP(B2103,'Analysis 1.3'!$AA$1:$AF$1454,4,FALSE)</f>
        <v>257.90902777777956</v>
      </c>
    </row>
    <row r="2104" spans="1:19" x14ac:dyDescent="0.3">
      <c r="A2104">
        <v>454137</v>
      </c>
      <c r="B2104">
        <v>1687</v>
      </c>
      <c r="C2104" s="1" t="s">
        <v>101</v>
      </c>
      <c r="D2104" s="2">
        <v>44941.013888888891</v>
      </c>
      <c r="E2104" t="s">
        <v>191</v>
      </c>
      <c r="F2104" t="s">
        <v>14</v>
      </c>
      <c r="G2104">
        <v>2431</v>
      </c>
      <c r="H2104" t="str">
        <f>VLOOKUP(B2104,'Customers (2)'!$A$1:$F$2501,2,0)</f>
        <v>Australia</v>
      </c>
      <c r="I2104" t="str">
        <f>VLOOKUP(B2104,'Customers (2)'!$A$1:$F$2501,3,0)</f>
        <v>M</v>
      </c>
      <c r="J2104">
        <f>VLOOKUP(B2104,'Customers (2)'!$A$1:$F$2501,4,0)</f>
        <v>38</v>
      </c>
      <c r="K2104" t="str">
        <f>VLOOKUP(B2104,'Customers (2)'!$A$1:$F$2501,5,0)</f>
        <v>D</v>
      </c>
      <c r="L2104" t="str">
        <f>VLOOKUP(B2104,'Customers (2)'!$A$1:$F$2501,6,0)</f>
        <v>Middle</v>
      </c>
      <c r="M2104" t="str">
        <f t="shared" si="131"/>
        <v>January</v>
      </c>
      <c r="N2104" t="str">
        <f t="shared" si="132"/>
        <v>Sunday</v>
      </c>
      <c r="O2104" t="str">
        <f t="shared" si="133"/>
        <v>00:20:00</v>
      </c>
      <c r="P2104">
        <f t="shared" si="134"/>
        <v>0</v>
      </c>
      <c r="Q2104" t="str">
        <f>VLOOKUP(B2104,'Analysis 1.3'!$AA$1:$AF$1454,5,FALSE)</f>
        <v>Repeat</v>
      </c>
      <c r="R2104" t="str">
        <f>VLOOKUP(B2104,'Analysis 1.3'!$AA$1:$AF$1454,6,FALSE)</f>
        <v>Recent</v>
      </c>
      <c r="S2104">
        <f>VLOOKUP(B2104,'Analysis 1.3'!$AA$1:$AF$1454,4,FALSE)</f>
        <v>78.997916666667152</v>
      </c>
    </row>
    <row r="2105" spans="1:19" x14ac:dyDescent="0.3">
      <c r="A2105">
        <v>1277957</v>
      </c>
      <c r="B2105">
        <v>1687</v>
      </c>
      <c r="C2105" s="1" t="s">
        <v>101</v>
      </c>
      <c r="D2105" s="3">
        <v>44952.071527777778</v>
      </c>
      <c r="E2105" t="s">
        <v>98</v>
      </c>
      <c r="F2105" t="s">
        <v>89</v>
      </c>
      <c r="G2105">
        <v>2062</v>
      </c>
      <c r="H2105" t="str">
        <f>VLOOKUP(B2105,'Customers (2)'!$A$1:$F$2501,2,0)</f>
        <v>Australia</v>
      </c>
      <c r="I2105" t="str">
        <f>VLOOKUP(B2105,'Customers (2)'!$A$1:$F$2501,3,0)</f>
        <v>M</v>
      </c>
      <c r="J2105">
        <f>VLOOKUP(B2105,'Customers (2)'!$A$1:$F$2501,4,0)</f>
        <v>38</v>
      </c>
      <c r="K2105" t="str">
        <f>VLOOKUP(B2105,'Customers (2)'!$A$1:$F$2501,5,0)</f>
        <v>D</v>
      </c>
      <c r="L2105" t="str">
        <f>VLOOKUP(B2105,'Customers (2)'!$A$1:$F$2501,6,0)</f>
        <v>Middle</v>
      </c>
      <c r="M2105" t="str">
        <f t="shared" si="131"/>
        <v>January</v>
      </c>
      <c r="N2105" t="str">
        <f t="shared" si="132"/>
        <v>Thursday</v>
      </c>
      <c r="O2105" t="str">
        <f t="shared" si="133"/>
        <v>01:43:00</v>
      </c>
      <c r="P2105">
        <f t="shared" si="134"/>
        <v>1</v>
      </c>
      <c r="Q2105" t="str">
        <f>VLOOKUP(B2105,'Analysis 1.3'!$AA$1:$AF$1454,5,FALSE)</f>
        <v>Repeat</v>
      </c>
      <c r="R2105" t="str">
        <f>VLOOKUP(B2105,'Analysis 1.3'!$AA$1:$AF$1454,6,FALSE)</f>
        <v>Recent</v>
      </c>
      <c r="S2105">
        <f>VLOOKUP(B2105,'Analysis 1.3'!$AA$1:$AF$1454,4,FALSE)</f>
        <v>78.997916666667152</v>
      </c>
    </row>
    <row r="2106" spans="1:19" x14ac:dyDescent="0.3">
      <c r="A2106">
        <v>1620752</v>
      </c>
      <c r="B2106">
        <v>1687</v>
      </c>
      <c r="C2106" s="1" t="s">
        <v>101</v>
      </c>
      <c r="D2106" s="3">
        <v>45212.984027777777</v>
      </c>
      <c r="E2106" t="s">
        <v>96</v>
      </c>
      <c r="F2106" t="s">
        <v>43</v>
      </c>
      <c r="G2106">
        <v>7191</v>
      </c>
      <c r="H2106" t="str">
        <f>VLOOKUP(B2106,'Customers (2)'!$A$1:$F$2501,2,0)</f>
        <v>Australia</v>
      </c>
      <c r="I2106" t="str">
        <f>VLOOKUP(B2106,'Customers (2)'!$A$1:$F$2501,3,0)</f>
        <v>M</v>
      </c>
      <c r="J2106">
        <f>VLOOKUP(B2106,'Customers (2)'!$A$1:$F$2501,4,0)</f>
        <v>38</v>
      </c>
      <c r="K2106" t="str">
        <f>VLOOKUP(B2106,'Customers (2)'!$A$1:$F$2501,5,0)</f>
        <v>D</v>
      </c>
      <c r="L2106" t="str">
        <f>VLOOKUP(B2106,'Customers (2)'!$A$1:$F$2501,6,0)</f>
        <v>Middle</v>
      </c>
      <c r="M2106" t="str">
        <f t="shared" si="131"/>
        <v>October</v>
      </c>
      <c r="N2106" t="str">
        <f t="shared" si="132"/>
        <v>Friday</v>
      </c>
      <c r="O2106" t="str">
        <f t="shared" si="133"/>
        <v>23:37:00</v>
      </c>
      <c r="P2106">
        <f t="shared" si="134"/>
        <v>23</v>
      </c>
      <c r="Q2106" t="str">
        <f>VLOOKUP(B2106,'Analysis 1.3'!$AA$1:$AF$1454,5,FALSE)</f>
        <v>Repeat</v>
      </c>
      <c r="R2106" t="str">
        <f>VLOOKUP(B2106,'Analysis 1.3'!$AA$1:$AF$1454,6,FALSE)</f>
        <v>Recent</v>
      </c>
      <c r="S2106">
        <f>VLOOKUP(B2106,'Analysis 1.3'!$AA$1:$AF$1454,4,FALSE)</f>
        <v>78.997916666667152</v>
      </c>
    </row>
    <row r="2107" spans="1:19" x14ac:dyDescent="0.3">
      <c r="A2107">
        <v>565068</v>
      </c>
      <c r="B2107">
        <v>1689</v>
      </c>
      <c r="C2107" s="1" t="s">
        <v>101</v>
      </c>
      <c r="D2107" s="2">
        <v>45087.972916666666</v>
      </c>
      <c r="E2107" t="s">
        <v>191</v>
      </c>
      <c r="F2107" t="s">
        <v>41</v>
      </c>
      <c r="G2107">
        <v>1282</v>
      </c>
      <c r="H2107" t="str">
        <f>VLOOKUP(B2107,'Customers (2)'!$A$1:$F$2501,2,0)</f>
        <v>Australia</v>
      </c>
      <c r="I2107" t="str">
        <f>VLOOKUP(B2107,'Customers (2)'!$A$1:$F$2501,3,0)</f>
        <v>M</v>
      </c>
      <c r="J2107">
        <f>VLOOKUP(B2107,'Customers (2)'!$A$1:$F$2501,4,0)</f>
        <v>50</v>
      </c>
      <c r="K2107" t="str">
        <f>VLOOKUP(B2107,'Customers (2)'!$A$1:$F$2501,5,0)</f>
        <v>D</v>
      </c>
      <c r="L2107" t="str">
        <f>VLOOKUP(B2107,'Customers (2)'!$A$1:$F$2501,6,0)</f>
        <v>Middle</v>
      </c>
      <c r="M2107" t="str">
        <f t="shared" si="131"/>
        <v>June</v>
      </c>
      <c r="N2107" t="str">
        <f t="shared" si="132"/>
        <v>Saturday</v>
      </c>
      <c r="O2107" t="str">
        <f t="shared" si="133"/>
        <v>23:21:00</v>
      </c>
      <c r="P2107">
        <f t="shared" si="134"/>
        <v>23</v>
      </c>
      <c r="Q2107" t="str">
        <f>VLOOKUP(B2107,'Analysis 1.3'!$AA$1:$AF$1454,5,FALSE)</f>
        <v>Repeat</v>
      </c>
      <c r="R2107" t="str">
        <f>VLOOKUP(B2107,'Analysis 1.3'!$AA$1:$AF$1454,6,FALSE)</f>
        <v>Lost</v>
      </c>
      <c r="S2107">
        <f>VLOOKUP(B2107,'Analysis 1.3'!$AA$1:$AF$1454,4,FALSE)</f>
        <v>185.95833333333576</v>
      </c>
    </row>
    <row r="2108" spans="1:19" x14ac:dyDescent="0.3">
      <c r="A2108">
        <v>1560730</v>
      </c>
      <c r="B2108">
        <v>1689</v>
      </c>
      <c r="C2108" s="1" t="s">
        <v>101</v>
      </c>
      <c r="D2108" s="3">
        <v>45106.023611111108</v>
      </c>
      <c r="E2108" t="s">
        <v>191</v>
      </c>
      <c r="F2108" t="s">
        <v>14</v>
      </c>
      <c r="G2108">
        <v>9570</v>
      </c>
      <c r="H2108" t="str">
        <f>VLOOKUP(B2108,'Customers (2)'!$A$1:$F$2501,2,0)</f>
        <v>Australia</v>
      </c>
      <c r="I2108" t="str">
        <f>VLOOKUP(B2108,'Customers (2)'!$A$1:$F$2501,3,0)</f>
        <v>M</v>
      </c>
      <c r="J2108">
        <f>VLOOKUP(B2108,'Customers (2)'!$A$1:$F$2501,4,0)</f>
        <v>50</v>
      </c>
      <c r="K2108" t="str">
        <f>VLOOKUP(B2108,'Customers (2)'!$A$1:$F$2501,5,0)</f>
        <v>D</v>
      </c>
      <c r="L2108" t="str">
        <f>VLOOKUP(B2108,'Customers (2)'!$A$1:$F$2501,6,0)</f>
        <v>Middle</v>
      </c>
      <c r="M2108" t="str">
        <f t="shared" si="131"/>
        <v>June</v>
      </c>
      <c r="N2108" t="str">
        <f t="shared" si="132"/>
        <v>Thursday</v>
      </c>
      <c r="O2108" t="str">
        <f t="shared" si="133"/>
        <v>00:34:00</v>
      </c>
      <c r="P2108">
        <f t="shared" si="134"/>
        <v>0</v>
      </c>
      <c r="Q2108" t="str">
        <f>VLOOKUP(B2108,'Analysis 1.3'!$AA$1:$AF$1454,5,FALSE)</f>
        <v>Repeat</v>
      </c>
      <c r="R2108" t="str">
        <f>VLOOKUP(B2108,'Analysis 1.3'!$AA$1:$AF$1454,6,FALSE)</f>
        <v>Lost</v>
      </c>
      <c r="S2108">
        <f>VLOOKUP(B2108,'Analysis 1.3'!$AA$1:$AF$1454,4,FALSE)</f>
        <v>185.95833333333576</v>
      </c>
    </row>
    <row r="2109" spans="1:19" x14ac:dyDescent="0.3">
      <c r="A2109">
        <v>1255720</v>
      </c>
      <c r="B2109">
        <v>1690</v>
      </c>
      <c r="C2109" s="1" t="s">
        <v>101</v>
      </c>
      <c r="D2109" s="3">
        <v>45178.013888888891</v>
      </c>
      <c r="E2109" t="s">
        <v>97</v>
      </c>
      <c r="F2109" t="s">
        <v>27</v>
      </c>
      <c r="G2109">
        <v>6466</v>
      </c>
      <c r="H2109" t="str">
        <f>VLOOKUP(B2109,'Customers (2)'!$A$1:$F$2501,2,0)</f>
        <v>Australia</v>
      </c>
      <c r="I2109" t="str">
        <f>VLOOKUP(B2109,'Customers (2)'!$A$1:$F$2501,3,0)</f>
        <v>F</v>
      </c>
      <c r="J2109">
        <f>VLOOKUP(B2109,'Customers (2)'!$A$1:$F$2501,4,0)</f>
        <v>57</v>
      </c>
      <c r="K2109" t="str">
        <f>VLOOKUP(B2109,'Customers (2)'!$A$1:$F$2501,5,0)</f>
        <v>D</v>
      </c>
      <c r="L2109" t="str">
        <f>VLOOKUP(B2109,'Customers (2)'!$A$1:$F$2501,6,0)</f>
        <v>Middle</v>
      </c>
      <c r="M2109" t="str">
        <f t="shared" si="131"/>
        <v>September</v>
      </c>
      <c r="N2109" t="str">
        <f t="shared" si="132"/>
        <v>Saturday</v>
      </c>
      <c r="O2109" t="str">
        <f t="shared" si="133"/>
        <v>00:20:00</v>
      </c>
      <c r="P2109">
        <f t="shared" si="134"/>
        <v>0</v>
      </c>
      <c r="Q2109" t="str">
        <f>VLOOKUP(B2109,'Analysis 1.3'!$AA$1:$AF$1454,5,FALSE)</f>
        <v>One time</v>
      </c>
      <c r="R2109" t="str">
        <f>VLOOKUP(B2109,'Analysis 1.3'!$AA$1:$AF$1454,6,FALSE)</f>
        <v>Passive</v>
      </c>
      <c r="S2109">
        <f>VLOOKUP(B2109,'Analysis 1.3'!$AA$1:$AF$1454,4,FALSE)</f>
        <v>113.96805555555329</v>
      </c>
    </row>
    <row r="2110" spans="1:19" x14ac:dyDescent="0.3">
      <c r="A2110">
        <v>716091</v>
      </c>
      <c r="B2110">
        <v>1691</v>
      </c>
      <c r="C2110" s="1" t="s">
        <v>99</v>
      </c>
      <c r="D2110" s="3">
        <v>45089.061111111114</v>
      </c>
      <c r="E2110" t="s">
        <v>97</v>
      </c>
      <c r="F2110" t="s">
        <v>40</v>
      </c>
      <c r="G2110">
        <v>6454</v>
      </c>
      <c r="H2110" t="str">
        <f>VLOOKUP(B2110,'Customers (2)'!$A$1:$F$2501,2,0)</f>
        <v>USA</v>
      </c>
      <c r="I2110" t="str">
        <f>VLOOKUP(B2110,'Customers (2)'!$A$1:$F$2501,3,0)</f>
        <v>M</v>
      </c>
      <c r="J2110">
        <f>VLOOKUP(B2110,'Customers (2)'!$A$1:$F$2501,4,0)</f>
        <v>43</v>
      </c>
      <c r="K2110" t="str">
        <f>VLOOKUP(B2110,'Customers (2)'!$A$1:$F$2501,5,0)</f>
        <v>D</v>
      </c>
      <c r="L2110" t="str">
        <f>VLOOKUP(B2110,'Customers (2)'!$A$1:$F$2501,6,0)</f>
        <v>Middle</v>
      </c>
      <c r="M2110" t="str">
        <f t="shared" si="131"/>
        <v>June</v>
      </c>
      <c r="N2110" t="str">
        <f t="shared" si="132"/>
        <v>Monday</v>
      </c>
      <c r="O2110" t="str">
        <f t="shared" si="133"/>
        <v>01:28:00</v>
      </c>
      <c r="P2110">
        <f t="shared" si="134"/>
        <v>1</v>
      </c>
      <c r="Q2110" t="str">
        <f>VLOOKUP(B2110,'Analysis 1.3'!$AA$1:$AF$1454,5,FALSE)</f>
        <v>One time</v>
      </c>
      <c r="R2110" t="str">
        <f>VLOOKUP(B2110,'Analysis 1.3'!$AA$1:$AF$1454,6,FALSE)</f>
        <v>Lost</v>
      </c>
      <c r="S2110">
        <f>VLOOKUP(B2110,'Analysis 1.3'!$AA$1:$AF$1454,4,FALSE)</f>
        <v>202.92083333332994</v>
      </c>
    </row>
    <row r="2111" spans="1:19" x14ac:dyDescent="0.3">
      <c r="A2111">
        <v>452070</v>
      </c>
      <c r="B2111">
        <v>1693</v>
      </c>
      <c r="C2111" s="1" t="s">
        <v>100</v>
      </c>
      <c r="D2111" s="2">
        <v>45052.015277777777</v>
      </c>
      <c r="E2111" t="s">
        <v>96</v>
      </c>
      <c r="F2111" t="s">
        <v>89</v>
      </c>
      <c r="G2111">
        <v>9332</v>
      </c>
      <c r="H2111" t="str">
        <f>VLOOKUP(B2111,'Customers (2)'!$A$1:$F$2501,2,0)</f>
        <v>France</v>
      </c>
      <c r="I2111" t="str">
        <f>VLOOKUP(B2111,'Customers (2)'!$A$1:$F$2501,3,0)</f>
        <v>F</v>
      </c>
      <c r="J2111">
        <f>VLOOKUP(B2111,'Customers (2)'!$A$1:$F$2501,4,0)</f>
        <v>63</v>
      </c>
      <c r="K2111" t="str">
        <f>VLOOKUP(B2111,'Customers (2)'!$A$1:$F$2501,5,0)</f>
        <v>D</v>
      </c>
      <c r="L2111" t="str">
        <f>VLOOKUP(B2111,'Customers (2)'!$A$1:$F$2501,6,0)</f>
        <v>Senior</v>
      </c>
      <c r="M2111" t="str">
        <f t="shared" si="131"/>
        <v>May</v>
      </c>
      <c r="N2111" t="str">
        <f t="shared" si="132"/>
        <v>Saturday</v>
      </c>
      <c r="O2111" t="str">
        <f t="shared" si="133"/>
        <v>00:22:00</v>
      </c>
      <c r="P2111">
        <f t="shared" si="134"/>
        <v>0</v>
      </c>
      <c r="Q2111" t="str">
        <f>VLOOKUP(B2111,'Analysis 1.3'!$AA$1:$AF$1454,5,FALSE)</f>
        <v>One time</v>
      </c>
      <c r="R2111" t="str">
        <f>VLOOKUP(B2111,'Analysis 1.3'!$AA$1:$AF$1454,6,FALSE)</f>
        <v>Lost</v>
      </c>
      <c r="S2111">
        <f>VLOOKUP(B2111,'Analysis 1.3'!$AA$1:$AF$1454,4,FALSE)</f>
        <v>239.96666666666715</v>
      </c>
    </row>
    <row r="2112" spans="1:19" x14ac:dyDescent="0.3">
      <c r="A2112">
        <v>182441</v>
      </c>
      <c r="B2112">
        <v>1694</v>
      </c>
      <c r="C2112" s="1" t="s">
        <v>111</v>
      </c>
      <c r="D2112" s="2">
        <v>45278.959027777775</v>
      </c>
      <c r="E2112" t="s">
        <v>191</v>
      </c>
      <c r="F2112" t="s">
        <v>30</v>
      </c>
      <c r="G2112">
        <v>1072</v>
      </c>
      <c r="H2112" t="str">
        <f>VLOOKUP(B2112,'Customers (2)'!$A$1:$F$2501,2,0)</f>
        <v>Ireland</v>
      </c>
      <c r="I2112" t="str">
        <f>VLOOKUP(B2112,'Customers (2)'!$A$1:$F$2501,3,0)</f>
        <v>M</v>
      </c>
      <c r="J2112">
        <f>VLOOKUP(B2112,'Customers (2)'!$A$1:$F$2501,4,0)</f>
        <v>83</v>
      </c>
      <c r="K2112" t="str">
        <f>VLOOKUP(B2112,'Customers (2)'!$A$1:$F$2501,5,0)</f>
        <v>D</v>
      </c>
      <c r="L2112" t="str">
        <f>VLOOKUP(B2112,'Customers (2)'!$A$1:$F$2501,6,0)</f>
        <v>Senior</v>
      </c>
      <c r="M2112" t="str">
        <f t="shared" si="131"/>
        <v>December</v>
      </c>
      <c r="N2112" t="str">
        <f t="shared" si="132"/>
        <v>Monday</v>
      </c>
      <c r="O2112" t="str">
        <f t="shared" si="133"/>
        <v>23:01:00</v>
      </c>
      <c r="P2112">
        <f t="shared" si="134"/>
        <v>23</v>
      </c>
      <c r="Q2112" t="str">
        <f>VLOOKUP(B2112,'Analysis 1.3'!$AA$1:$AF$1454,5,FALSE)</f>
        <v>One time</v>
      </c>
      <c r="R2112" t="str">
        <f>VLOOKUP(B2112,'Analysis 1.3'!$AA$1:$AF$1454,6,FALSE)</f>
        <v>Recent</v>
      </c>
      <c r="S2112">
        <f>VLOOKUP(B2112,'Analysis 1.3'!$AA$1:$AF$1454,4,FALSE)</f>
        <v>13.022916666668607</v>
      </c>
    </row>
    <row r="2113" spans="1:19" x14ac:dyDescent="0.3">
      <c r="A2113">
        <v>590748</v>
      </c>
      <c r="B2113">
        <v>1695</v>
      </c>
      <c r="C2113" s="1" t="s">
        <v>105</v>
      </c>
      <c r="D2113" s="2">
        <v>44937.944444444445</v>
      </c>
      <c r="E2113" t="s">
        <v>96</v>
      </c>
      <c r="F2113" t="s">
        <v>65</v>
      </c>
      <c r="G2113">
        <v>4390</v>
      </c>
      <c r="H2113" t="str">
        <f>VLOOKUP(B2113,'Customers (2)'!$A$1:$F$2501,2,0)</f>
        <v>Spain</v>
      </c>
      <c r="I2113" t="str">
        <f>VLOOKUP(B2113,'Customers (2)'!$A$1:$F$2501,3,0)</f>
        <v>F</v>
      </c>
      <c r="J2113">
        <f>VLOOKUP(B2113,'Customers (2)'!$A$1:$F$2501,4,0)</f>
        <v>37</v>
      </c>
      <c r="K2113" t="str">
        <f>VLOOKUP(B2113,'Customers (2)'!$A$1:$F$2501,5,0)</f>
        <v>D</v>
      </c>
      <c r="L2113" t="str">
        <f>VLOOKUP(B2113,'Customers (2)'!$A$1:$F$2501,6,0)</f>
        <v>Middle</v>
      </c>
      <c r="M2113" t="str">
        <f t="shared" si="131"/>
        <v>January</v>
      </c>
      <c r="N2113" t="str">
        <f t="shared" si="132"/>
        <v>Wednesday</v>
      </c>
      <c r="O2113" t="str">
        <f t="shared" si="133"/>
        <v>22:40:00</v>
      </c>
      <c r="P2113">
        <f t="shared" si="134"/>
        <v>22</v>
      </c>
      <c r="Q2113" t="str">
        <f>VLOOKUP(B2113,'Analysis 1.3'!$AA$1:$AF$1454,5,FALSE)</f>
        <v>Repeat</v>
      </c>
      <c r="R2113" t="str">
        <f>VLOOKUP(B2113,'Analysis 1.3'!$AA$1:$AF$1454,6,FALSE)</f>
        <v>Passive</v>
      </c>
      <c r="S2113">
        <f>VLOOKUP(B2113,'Analysis 1.3'!$AA$1:$AF$1454,4,FALSE)</f>
        <v>153.00138888888614</v>
      </c>
    </row>
    <row r="2114" spans="1:19" x14ac:dyDescent="0.3">
      <c r="A2114">
        <v>1028877</v>
      </c>
      <c r="B2114">
        <v>1695</v>
      </c>
      <c r="C2114" s="1" t="s">
        <v>105</v>
      </c>
      <c r="D2114" s="3">
        <v>45138.980555555558</v>
      </c>
      <c r="E2114" t="s">
        <v>98</v>
      </c>
      <c r="F2114" t="s">
        <v>34</v>
      </c>
      <c r="G2114">
        <v>8062</v>
      </c>
      <c r="H2114" t="str">
        <f>VLOOKUP(B2114,'Customers (2)'!$A$1:$F$2501,2,0)</f>
        <v>Spain</v>
      </c>
      <c r="I2114" t="str">
        <f>VLOOKUP(B2114,'Customers (2)'!$A$1:$F$2501,3,0)</f>
        <v>F</v>
      </c>
      <c r="J2114">
        <f>VLOOKUP(B2114,'Customers (2)'!$A$1:$F$2501,4,0)</f>
        <v>37</v>
      </c>
      <c r="K2114" t="str">
        <f>VLOOKUP(B2114,'Customers (2)'!$A$1:$F$2501,5,0)</f>
        <v>D</v>
      </c>
      <c r="L2114" t="str">
        <f>VLOOKUP(B2114,'Customers (2)'!$A$1:$F$2501,6,0)</f>
        <v>Middle</v>
      </c>
      <c r="M2114" t="str">
        <f t="shared" si="131"/>
        <v>July</v>
      </c>
      <c r="N2114" t="str">
        <f t="shared" si="132"/>
        <v>Monday</v>
      </c>
      <c r="O2114" t="str">
        <f t="shared" si="133"/>
        <v>23:32:00</v>
      </c>
      <c r="P2114">
        <f t="shared" si="134"/>
        <v>23</v>
      </c>
      <c r="Q2114" t="str">
        <f>VLOOKUP(B2114,'Analysis 1.3'!$AA$1:$AF$1454,5,FALSE)</f>
        <v>Repeat</v>
      </c>
      <c r="R2114" t="str">
        <f>VLOOKUP(B2114,'Analysis 1.3'!$AA$1:$AF$1454,6,FALSE)</f>
        <v>Passive</v>
      </c>
      <c r="S2114">
        <f>VLOOKUP(B2114,'Analysis 1.3'!$AA$1:$AF$1454,4,FALSE)</f>
        <v>153.00138888888614</v>
      </c>
    </row>
    <row r="2115" spans="1:19" x14ac:dyDescent="0.3">
      <c r="A2115">
        <v>1205050</v>
      </c>
      <c r="B2115">
        <v>1695</v>
      </c>
      <c r="C2115" s="1" t="s">
        <v>105</v>
      </c>
      <c r="D2115" s="3">
        <v>45119.024305555555</v>
      </c>
      <c r="E2115" t="s">
        <v>96</v>
      </c>
      <c r="F2115" t="s">
        <v>64</v>
      </c>
      <c r="G2115">
        <v>9562</v>
      </c>
      <c r="H2115" t="str">
        <f>VLOOKUP(B2115,'Customers (2)'!$A$1:$F$2501,2,0)</f>
        <v>Spain</v>
      </c>
      <c r="I2115" t="str">
        <f>VLOOKUP(B2115,'Customers (2)'!$A$1:$F$2501,3,0)</f>
        <v>F</v>
      </c>
      <c r="J2115">
        <f>VLOOKUP(B2115,'Customers (2)'!$A$1:$F$2501,4,0)</f>
        <v>37</v>
      </c>
      <c r="K2115" t="str">
        <f>VLOOKUP(B2115,'Customers (2)'!$A$1:$F$2501,5,0)</f>
        <v>D</v>
      </c>
      <c r="L2115" t="str">
        <f>VLOOKUP(B2115,'Customers (2)'!$A$1:$F$2501,6,0)</f>
        <v>Middle</v>
      </c>
      <c r="M2115" t="str">
        <f t="shared" ref="M2115:M2178" si="135">TEXT(D2115,"MMMM")</f>
        <v>July</v>
      </c>
      <c r="N2115" t="str">
        <f t="shared" ref="N2115:N2178" si="136">TEXT(D2115,"dddd")</f>
        <v>Wednesday</v>
      </c>
      <c r="O2115" t="str">
        <f t="shared" ref="O2115:O2178" si="137">TEXT(D2115,"HH:mm:ss")</f>
        <v>00:35:00</v>
      </c>
      <c r="P2115">
        <f t="shared" ref="P2115:P2178" si="138">HOUR(D2115)</f>
        <v>0</v>
      </c>
      <c r="Q2115" t="str">
        <f>VLOOKUP(B2115,'Analysis 1.3'!$AA$1:$AF$1454,5,FALSE)</f>
        <v>Repeat</v>
      </c>
      <c r="R2115" t="str">
        <f>VLOOKUP(B2115,'Analysis 1.3'!$AA$1:$AF$1454,6,FALSE)</f>
        <v>Passive</v>
      </c>
      <c r="S2115">
        <f>VLOOKUP(B2115,'Analysis 1.3'!$AA$1:$AF$1454,4,FALSE)</f>
        <v>153.00138888888614</v>
      </c>
    </row>
    <row r="2116" spans="1:19" x14ac:dyDescent="0.3">
      <c r="A2116">
        <v>312413</v>
      </c>
      <c r="B2116">
        <v>1696</v>
      </c>
      <c r="C2116" s="1" t="s">
        <v>99</v>
      </c>
      <c r="D2116" s="2">
        <v>45185.011805555558</v>
      </c>
      <c r="E2116" t="s">
        <v>97</v>
      </c>
      <c r="F2116" t="s">
        <v>43</v>
      </c>
      <c r="G2116">
        <v>7605</v>
      </c>
      <c r="H2116" t="str">
        <f>VLOOKUP(B2116,'Customers (2)'!$A$1:$F$2501,2,0)</f>
        <v>USA</v>
      </c>
      <c r="I2116" t="str">
        <f>VLOOKUP(B2116,'Customers (2)'!$A$1:$F$2501,3,0)</f>
        <v>M</v>
      </c>
      <c r="J2116">
        <f>VLOOKUP(B2116,'Customers (2)'!$A$1:$F$2501,4,0)</f>
        <v>68</v>
      </c>
      <c r="K2116" t="str">
        <f>VLOOKUP(B2116,'Customers (2)'!$A$1:$F$2501,5,0)</f>
        <v>D</v>
      </c>
      <c r="L2116" t="str">
        <f>VLOOKUP(B2116,'Customers (2)'!$A$1:$F$2501,6,0)</f>
        <v>Senior</v>
      </c>
      <c r="M2116" t="str">
        <f t="shared" si="135"/>
        <v>September</v>
      </c>
      <c r="N2116" t="str">
        <f t="shared" si="136"/>
        <v>Saturday</v>
      </c>
      <c r="O2116" t="str">
        <f t="shared" si="137"/>
        <v>00:17:00</v>
      </c>
      <c r="P2116">
        <f t="shared" si="138"/>
        <v>0</v>
      </c>
      <c r="Q2116" t="str">
        <f>VLOOKUP(B2116,'Analysis 1.3'!$AA$1:$AF$1454,5,FALSE)</f>
        <v>One time</v>
      </c>
      <c r="R2116" t="str">
        <f>VLOOKUP(B2116,'Analysis 1.3'!$AA$1:$AF$1454,6,FALSE)</f>
        <v>Passive</v>
      </c>
      <c r="S2116">
        <f>VLOOKUP(B2116,'Analysis 1.3'!$AA$1:$AF$1454,4,FALSE)</f>
        <v>106.97013888888614</v>
      </c>
    </row>
    <row r="2117" spans="1:19" x14ac:dyDescent="0.3">
      <c r="A2117">
        <v>1055817</v>
      </c>
      <c r="B2117">
        <v>1697</v>
      </c>
      <c r="C2117" s="1" t="s">
        <v>100</v>
      </c>
      <c r="D2117" s="3">
        <v>45079.958333333336</v>
      </c>
      <c r="E2117" t="s">
        <v>98</v>
      </c>
      <c r="F2117" t="s">
        <v>52</v>
      </c>
      <c r="G2117">
        <v>8477</v>
      </c>
      <c r="H2117" t="str">
        <f>VLOOKUP(B2117,'Customers (2)'!$A$1:$F$2501,2,0)</f>
        <v>France</v>
      </c>
      <c r="I2117" t="str">
        <f>VLOOKUP(B2117,'Customers (2)'!$A$1:$F$2501,3,0)</f>
        <v>F</v>
      </c>
      <c r="J2117">
        <f>VLOOKUP(B2117,'Customers (2)'!$A$1:$F$2501,4,0)</f>
        <v>65</v>
      </c>
      <c r="K2117" t="str">
        <f>VLOOKUP(B2117,'Customers (2)'!$A$1:$F$2501,5,0)</f>
        <v>D</v>
      </c>
      <c r="L2117" t="str">
        <f>VLOOKUP(B2117,'Customers (2)'!$A$1:$F$2501,6,0)</f>
        <v>Senior</v>
      </c>
      <c r="M2117" t="str">
        <f t="shared" si="135"/>
        <v>June</v>
      </c>
      <c r="N2117" t="str">
        <f t="shared" si="136"/>
        <v>Friday</v>
      </c>
      <c r="O2117" t="str">
        <f t="shared" si="137"/>
        <v>23:00:00</v>
      </c>
      <c r="P2117">
        <f t="shared" si="138"/>
        <v>23</v>
      </c>
      <c r="Q2117" t="str">
        <f>VLOOKUP(B2117,'Analysis 1.3'!$AA$1:$AF$1454,5,FALSE)</f>
        <v>One time</v>
      </c>
      <c r="R2117" t="str">
        <f>VLOOKUP(B2117,'Analysis 1.3'!$AA$1:$AF$1454,6,FALSE)</f>
        <v>Lost</v>
      </c>
      <c r="S2117">
        <f>VLOOKUP(B2117,'Analysis 1.3'!$AA$1:$AF$1454,4,FALSE)</f>
        <v>212.02361111110804</v>
      </c>
    </row>
    <row r="2118" spans="1:19" x14ac:dyDescent="0.3">
      <c r="A2118">
        <v>177897</v>
      </c>
      <c r="B2118">
        <v>1698</v>
      </c>
      <c r="C2118" s="1" t="s">
        <v>100</v>
      </c>
      <c r="D2118" s="2">
        <v>45143.972222222219</v>
      </c>
      <c r="E2118" t="s">
        <v>97</v>
      </c>
      <c r="F2118" t="s">
        <v>83</v>
      </c>
      <c r="G2118">
        <v>8289</v>
      </c>
      <c r="H2118" t="str">
        <f>VLOOKUP(B2118,'Customers (2)'!$A$1:$F$2501,2,0)</f>
        <v>France</v>
      </c>
      <c r="I2118" t="str">
        <f>VLOOKUP(B2118,'Customers (2)'!$A$1:$F$2501,3,0)</f>
        <v>F</v>
      </c>
      <c r="J2118">
        <f>VLOOKUP(B2118,'Customers (2)'!$A$1:$F$2501,4,0)</f>
        <v>34</v>
      </c>
      <c r="K2118" t="str">
        <f>VLOOKUP(B2118,'Customers (2)'!$A$1:$F$2501,5,0)</f>
        <v>D</v>
      </c>
      <c r="L2118" t="str">
        <f>VLOOKUP(B2118,'Customers (2)'!$A$1:$F$2501,6,0)</f>
        <v>Young</v>
      </c>
      <c r="M2118" t="str">
        <f t="shared" si="135"/>
        <v>August</v>
      </c>
      <c r="N2118" t="str">
        <f t="shared" si="136"/>
        <v>Saturday</v>
      </c>
      <c r="O2118" t="str">
        <f t="shared" si="137"/>
        <v>23:20:00</v>
      </c>
      <c r="P2118">
        <f t="shared" si="138"/>
        <v>23</v>
      </c>
      <c r="Q2118" t="str">
        <f>VLOOKUP(B2118,'Analysis 1.3'!$AA$1:$AF$1454,5,FALSE)</f>
        <v>One time</v>
      </c>
      <c r="R2118" t="str">
        <f>VLOOKUP(B2118,'Analysis 1.3'!$AA$1:$AF$1454,6,FALSE)</f>
        <v>Passive</v>
      </c>
      <c r="S2118">
        <f>VLOOKUP(B2118,'Analysis 1.3'!$AA$1:$AF$1454,4,FALSE)</f>
        <v>148.00972222222481</v>
      </c>
    </row>
    <row r="2119" spans="1:19" x14ac:dyDescent="0.3">
      <c r="A2119">
        <v>1643298</v>
      </c>
      <c r="B2119">
        <v>1699</v>
      </c>
      <c r="C2119" s="1" t="s">
        <v>101</v>
      </c>
      <c r="D2119" s="3">
        <v>45035.989583333336</v>
      </c>
      <c r="E2119" t="s">
        <v>98</v>
      </c>
      <c r="F2119" t="s">
        <v>5</v>
      </c>
      <c r="G2119">
        <v>6207</v>
      </c>
      <c r="H2119" t="str">
        <f>VLOOKUP(B2119,'Customers (2)'!$A$1:$F$2501,2,0)</f>
        <v>Australia</v>
      </c>
      <c r="I2119" t="str">
        <f>VLOOKUP(B2119,'Customers (2)'!$A$1:$F$2501,3,0)</f>
        <v>F</v>
      </c>
      <c r="J2119">
        <f>VLOOKUP(B2119,'Customers (2)'!$A$1:$F$2501,4,0)</f>
        <v>21</v>
      </c>
      <c r="K2119" t="str">
        <f>VLOOKUP(B2119,'Customers (2)'!$A$1:$F$2501,5,0)</f>
        <v>D</v>
      </c>
      <c r="L2119" t="str">
        <f>VLOOKUP(B2119,'Customers (2)'!$A$1:$F$2501,6,0)</f>
        <v>Young</v>
      </c>
      <c r="M2119" t="str">
        <f t="shared" si="135"/>
        <v>April</v>
      </c>
      <c r="N2119" t="str">
        <f t="shared" si="136"/>
        <v>Wednesday</v>
      </c>
      <c r="O2119" t="str">
        <f t="shared" si="137"/>
        <v>23:45:00</v>
      </c>
      <c r="P2119">
        <f t="shared" si="138"/>
        <v>23</v>
      </c>
      <c r="Q2119" t="str">
        <f>VLOOKUP(B2119,'Analysis 1.3'!$AA$1:$AF$1454,5,FALSE)</f>
        <v>One time</v>
      </c>
      <c r="R2119" t="str">
        <f>VLOOKUP(B2119,'Analysis 1.3'!$AA$1:$AF$1454,6,FALSE)</f>
        <v>Lost</v>
      </c>
      <c r="S2119">
        <f>VLOOKUP(B2119,'Analysis 1.3'!$AA$1:$AF$1454,4,FALSE)</f>
        <v>255.99236111110804</v>
      </c>
    </row>
    <row r="2120" spans="1:19" x14ac:dyDescent="0.3">
      <c r="A2120">
        <v>403651</v>
      </c>
      <c r="B2120">
        <v>1700</v>
      </c>
      <c r="C2120" s="1" t="s">
        <v>99</v>
      </c>
      <c r="D2120" s="2">
        <v>45124.026388888888</v>
      </c>
      <c r="E2120" t="s">
        <v>96</v>
      </c>
      <c r="F2120" t="s">
        <v>64</v>
      </c>
      <c r="G2120">
        <v>8812</v>
      </c>
      <c r="H2120" t="str">
        <f>VLOOKUP(B2120,'Customers (2)'!$A$1:$F$2501,2,0)</f>
        <v>USA</v>
      </c>
      <c r="I2120" t="str">
        <f>VLOOKUP(B2120,'Customers (2)'!$A$1:$F$2501,3,0)</f>
        <v>M</v>
      </c>
      <c r="J2120">
        <f>VLOOKUP(B2120,'Customers (2)'!$A$1:$F$2501,4,0)</f>
        <v>37</v>
      </c>
      <c r="K2120" t="str">
        <f>VLOOKUP(B2120,'Customers (2)'!$A$1:$F$2501,5,0)</f>
        <v>D</v>
      </c>
      <c r="L2120" t="str">
        <f>VLOOKUP(B2120,'Customers (2)'!$A$1:$F$2501,6,0)</f>
        <v>Middle</v>
      </c>
      <c r="M2120" t="str">
        <f t="shared" si="135"/>
        <v>July</v>
      </c>
      <c r="N2120" t="str">
        <f t="shared" si="136"/>
        <v>Monday</v>
      </c>
      <c r="O2120" t="str">
        <f t="shared" si="137"/>
        <v>00:38:00</v>
      </c>
      <c r="P2120">
        <f t="shared" si="138"/>
        <v>0</v>
      </c>
      <c r="Q2120" t="str">
        <f>VLOOKUP(B2120,'Analysis 1.3'!$AA$1:$AF$1454,5,FALSE)</f>
        <v>One time</v>
      </c>
      <c r="R2120" t="str">
        <f>VLOOKUP(B2120,'Analysis 1.3'!$AA$1:$AF$1454,6,FALSE)</f>
        <v>Passive</v>
      </c>
      <c r="S2120">
        <f>VLOOKUP(B2120,'Analysis 1.3'!$AA$1:$AF$1454,4,FALSE)</f>
        <v>167.9555555555562</v>
      </c>
    </row>
    <row r="2121" spans="1:19" x14ac:dyDescent="0.3">
      <c r="A2121">
        <v>869884</v>
      </c>
      <c r="B2121">
        <v>1701</v>
      </c>
      <c r="C2121" s="1" t="s">
        <v>99</v>
      </c>
      <c r="D2121" s="3">
        <v>45256.03402777778</v>
      </c>
      <c r="E2121" t="s">
        <v>191</v>
      </c>
      <c r="F2121" t="s">
        <v>61</v>
      </c>
      <c r="G2121">
        <v>4256</v>
      </c>
      <c r="H2121" t="str">
        <f>VLOOKUP(B2121,'Customers (2)'!$A$1:$F$2501,2,0)</f>
        <v>USA</v>
      </c>
      <c r="I2121" t="str">
        <f>VLOOKUP(B2121,'Customers (2)'!$A$1:$F$2501,3,0)</f>
        <v>F</v>
      </c>
      <c r="J2121">
        <f>VLOOKUP(B2121,'Customers (2)'!$A$1:$F$2501,4,0)</f>
        <v>41</v>
      </c>
      <c r="K2121" t="str">
        <f>VLOOKUP(B2121,'Customers (2)'!$A$1:$F$2501,5,0)</f>
        <v>D</v>
      </c>
      <c r="L2121" t="str">
        <f>VLOOKUP(B2121,'Customers (2)'!$A$1:$F$2501,6,0)</f>
        <v>Middle</v>
      </c>
      <c r="M2121" t="str">
        <f t="shared" si="135"/>
        <v>November</v>
      </c>
      <c r="N2121" t="str">
        <f t="shared" si="136"/>
        <v>Sunday</v>
      </c>
      <c r="O2121" t="str">
        <f t="shared" si="137"/>
        <v>00:49:00</v>
      </c>
      <c r="P2121">
        <f t="shared" si="138"/>
        <v>0</v>
      </c>
      <c r="Q2121" t="str">
        <f>VLOOKUP(B2121,'Analysis 1.3'!$AA$1:$AF$1454,5,FALSE)</f>
        <v>One time</v>
      </c>
      <c r="R2121" t="str">
        <f>VLOOKUP(B2121,'Analysis 1.3'!$AA$1:$AF$1454,6,FALSE)</f>
        <v>Recent</v>
      </c>
      <c r="S2121">
        <f>VLOOKUP(B2121,'Analysis 1.3'!$AA$1:$AF$1454,4,FALSE)</f>
        <v>35.947916666664241</v>
      </c>
    </row>
    <row r="2122" spans="1:19" x14ac:dyDescent="0.3">
      <c r="A2122">
        <v>1576972</v>
      </c>
      <c r="B2122">
        <v>1702</v>
      </c>
      <c r="C2122" s="1" t="s">
        <v>107</v>
      </c>
      <c r="D2122" s="3">
        <v>45224.040277777778</v>
      </c>
      <c r="E2122" t="s">
        <v>96</v>
      </c>
      <c r="F2122" t="s">
        <v>43</v>
      </c>
      <c r="G2122">
        <v>8340</v>
      </c>
      <c r="H2122" t="str">
        <f>VLOOKUP(B2122,'Customers (2)'!$A$1:$F$2501,2,0)</f>
        <v>Italy</v>
      </c>
      <c r="I2122" t="str">
        <f>VLOOKUP(B2122,'Customers (2)'!$A$1:$F$2501,3,0)</f>
        <v>M</v>
      </c>
      <c r="J2122">
        <f>VLOOKUP(B2122,'Customers (2)'!$A$1:$F$2501,4,0)</f>
        <v>26</v>
      </c>
      <c r="K2122" t="str">
        <f>VLOOKUP(B2122,'Customers (2)'!$A$1:$F$2501,5,0)</f>
        <v>D</v>
      </c>
      <c r="L2122" t="str">
        <f>VLOOKUP(B2122,'Customers (2)'!$A$1:$F$2501,6,0)</f>
        <v>Young</v>
      </c>
      <c r="M2122" t="str">
        <f t="shared" si="135"/>
        <v>October</v>
      </c>
      <c r="N2122" t="str">
        <f t="shared" si="136"/>
        <v>Wednesday</v>
      </c>
      <c r="O2122" t="str">
        <f t="shared" si="137"/>
        <v>00:58:00</v>
      </c>
      <c r="P2122">
        <f t="shared" si="138"/>
        <v>0</v>
      </c>
      <c r="Q2122" t="str">
        <f>VLOOKUP(B2122,'Analysis 1.3'!$AA$1:$AF$1454,5,FALSE)</f>
        <v>One time</v>
      </c>
      <c r="R2122" t="str">
        <f>VLOOKUP(B2122,'Analysis 1.3'!$AA$1:$AF$1454,6,FALSE)</f>
        <v>Recent</v>
      </c>
      <c r="S2122">
        <f>VLOOKUP(B2122,'Analysis 1.3'!$AA$1:$AF$1454,4,FALSE)</f>
        <v>67.941666666665697</v>
      </c>
    </row>
    <row r="2123" spans="1:19" x14ac:dyDescent="0.3">
      <c r="A2123">
        <v>155501</v>
      </c>
      <c r="B2123">
        <v>1703</v>
      </c>
      <c r="C2123" s="1" t="s">
        <v>100</v>
      </c>
      <c r="D2123" s="2">
        <v>45005.977777777778</v>
      </c>
      <c r="E2123" t="s">
        <v>191</v>
      </c>
      <c r="F2123" t="s">
        <v>22</v>
      </c>
      <c r="G2123">
        <v>2102</v>
      </c>
      <c r="H2123" t="str">
        <f>VLOOKUP(B2123,'Customers (2)'!$A$1:$F$2501,2,0)</f>
        <v>France</v>
      </c>
      <c r="I2123" t="str">
        <f>VLOOKUP(B2123,'Customers (2)'!$A$1:$F$2501,3,0)</f>
        <v>F</v>
      </c>
      <c r="J2123">
        <f>VLOOKUP(B2123,'Customers (2)'!$A$1:$F$2501,4,0)</f>
        <v>85</v>
      </c>
      <c r="K2123" t="str">
        <f>VLOOKUP(B2123,'Customers (2)'!$A$1:$F$2501,5,0)</f>
        <v>D</v>
      </c>
      <c r="L2123" t="str">
        <f>VLOOKUP(B2123,'Customers (2)'!$A$1:$F$2501,6,0)</f>
        <v>Senior</v>
      </c>
      <c r="M2123" t="str">
        <f t="shared" si="135"/>
        <v>March</v>
      </c>
      <c r="N2123" t="str">
        <f t="shared" si="136"/>
        <v>Monday</v>
      </c>
      <c r="O2123" t="str">
        <f t="shared" si="137"/>
        <v>23:28:00</v>
      </c>
      <c r="P2123">
        <f t="shared" si="138"/>
        <v>23</v>
      </c>
      <c r="Q2123" t="str">
        <f>VLOOKUP(B2123,'Analysis 1.3'!$AA$1:$AF$1454,5,FALSE)</f>
        <v>Repeat</v>
      </c>
      <c r="R2123" t="str">
        <f>VLOOKUP(B2123,'Analysis 1.3'!$AA$1:$AF$1454,6,FALSE)</f>
        <v>Passive</v>
      </c>
      <c r="S2123">
        <f>VLOOKUP(B2123,'Analysis 1.3'!$AA$1:$AF$1454,4,FALSE)</f>
        <v>137.91180555555184</v>
      </c>
    </row>
    <row r="2124" spans="1:19" x14ac:dyDescent="0.3">
      <c r="A2124">
        <v>288335</v>
      </c>
      <c r="B2124">
        <v>1703</v>
      </c>
      <c r="C2124" s="1" t="s">
        <v>100</v>
      </c>
      <c r="D2124" s="2">
        <v>45122.031944444447</v>
      </c>
      <c r="E2124" t="s">
        <v>96</v>
      </c>
      <c r="F2124" t="s">
        <v>26</v>
      </c>
      <c r="G2124">
        <v>362</v>
      </c>
      <c r="H2124" t="str">
        <f>VLOOKUP(B2124,'Customers (2)'!$A$1:$F$2501,2,0)</f>
        <v>France</v>
      </c>
      <c r="I2124" t="str">
        <f>VLOOKUP(B2124,'Customers (2)'!$A$1:$F$2501,3,0)</f>
        <v>F</v>
      </c>
      <c r="J2124">
        <f>VLOOKUP(B2124,'Customers (2)'!$A$1:$F$2501,4,0)</f>
        <v>85</v>
      </c>
      <c r="K2124" t="str">
        <f>VLOOKUP(B2124,'Customers (2)'!$A$1:$F$2501,5,0)</f>
        <v>D</v>
      </c>
      <c r="L2124" t="str">
        <f>VLOOKUP(B2124,'Customers (2)'!$A$1:$F$2501,6,0)</f>
        <v>Senior</v>
      </c>
      <c r="M2124" t="str">
        <f t="shared" si="135"/>
        <v>July</v>
      </c>
      <c r="N2124" t="str">
        <f t="shared" si="136"/>
        <v>Saturday</v>
      </c>
      <c r="O2124" t="str">
        <f t="shared" si="137"/>
        <v>00:46:00</v>
      </c>
      <c r="P2124">
        <f t="shared" si="138"/>
        <v>0</v>
      </c>
      <c r="Q2124" t="str">
        <f>VLOOKUP(B2124,'Analysis 1.3'!$AA$1:$AF$1454,5,FALSE)</f>
        <v>Repeat</v>
      </c>
      <c r="R2124" t="str">
        <f>VLOOKUP(B2124,'Analysis 1.3'!$AA$1:$AF$1454,6,FALSE)</f>
        <v>Passive</v>
      </c>
      <c r="S2124">
        <f>VLOOKUP(B2124,'Analysis 1.3'!$AA$1:$AF$1454,4,FALSE)</f>
        <v>137.91180555555184</v>
      </c>
    </row>
    <row r="2125" spans="1:19" x14ac:dyDescent="0.3">
      <c r="A2125">
        <v>587346</v>
      </c>
      <c r="B2125">
        <v>1703</v>
      </c>
      <c r="C2125" s="1" t="s">
        <v>100</v>
      </c>
      <c r="D2125" s="2">
        <v>45154.070138888892</v>
      </c>
      <c r="E2125" t="s">
        <v>96</v>
      </c>
      <c r="F2125" t="s">
        <v>74</v>
      </c>
      <c r="G2125">
        <v>6858</v>
      </c>
      <c r="H2125" t="str">
        <f>VLOOKUP(B2125,'Customers (2)'!$A$1:$F$2501,2,0)</f>
        <v>France</v>
      </c>
      <c r="I2125" t="str">
        <f>VLOOKUP(B2125,'Customers (2)'!$A$1:$F$2501,3,0)</f>
        <v>F</v>
      </c>
      <c r="J2125">
        <f>VLOOKUP(B2125,'Customers (2)'!$A$1:$F$2501,4,0)</f>
        <v>85</v>
      </c>
      <c r="K2125" t="str">
        <f>VLOOKUP(B2125,'Customers (2)'!$A$1:$F$2501,5,0)</f>
        <v>D</v>
      </c>
      <c r="L2125" t="str">
        <f>VLOOKUP(B2125,'Customers (2)'!$A$1:$F$2501,6,0)</f>
        <v>Senior</v>
      </c>
      <c r="M2125" t="str">
        <f t="shared" si="135"/>
        <v>August</v>
      </c>
      <c r="N2125" t="str">
        <f t="shared" si="136"/>
        <v>Wednesday</v>
      </c>
      <c r="O2125" t="str">
        <f t="shared" si="137"/>
        <v>01:41:00</v>
      </c>
      <c r="P2125">
        <f t="shared" si="138"/>
        <v>1</v>
      </c>
      <c r="Q2125" t="str">
        <f>VLOOKUP(B2125,'Analysis 1.3'!$AA$1:$AF$1454,5,FALSE)</f>
        <v>Repeat</v>
      </c>
      <c r="R2125" t="str">
        <f>VLOOKUP(B2125,'Analysis 1.3'!$AA$1:$AF$1454,6,FALSE)</f>
        <v>Passive</v>
      </c>
      <c r="S2125">
        <f>VLOOKUP(B2125,'Analysis 1.3'!$AA$1:$AF$1454,4,FALSE)</f>
        <v>137.91180555555184</v>
      </c>
    </row>
    <row r="2126" spans="1:19" x14ac:dyDescent="0.3">
      <c r="A2126">
        <v>209068</v>
      </c>
      <c r="B2126">
        <v>1704</v>
      </c>
      <c r="C2126" s="1" t="s">
        <v>99</v>
      </c>
      <c r="D2126" s="2">
        <v>45019.991666666669</v>
      </c>
      <c r="E2126" t="s">
        <v>191</v>
      </c>
      <c r="F2126" t="s">
        <v>27</v>
      </c>
      <c r="G2126">
        <v>119</v>
      </c>
      <c r="H2126" t="str">
        <f>VLOOKUP(B2126,'Customers (2)'!$A$1:$F$2501,2,0)</f>
        <v>USA</v>
      </c>
      <c r="I2126" t="str">
        <f>VLOOKUP(B2126,'Customers (2)'!$A$1:$F$2501,3,0)</f>
        <v>M</v>
      </c>
      <c r="J2126">
        <f>VLOOKUP(B2126,'Customers (2)'!$A$1:$F$2501,4,0)</f>
        <v>67</v>
      </c>
      <c r="K2126" t="str">
        <f>VLOOKUP(B2126,'Customers (2)'!$A$1:$F$2501,5,0)</f>
        <v>D</v>
      </c>
      <c r="L2126" t="str">
        <f>VLOOKUP(B2126,'Customers (2)'!$A$1:$F$2501,6,0)</f>
        <v>Senior</v>
      </c>
      <c r="M2126" t="str">
        <f t="shared" si="135"/>
        <v>April</v>
      </c>
      <c r="N2126" t="str">
        <f t="shared" si="136"/>
        <v>Monday</v>
      </c>
      <c r="O2126" t="str">
        <f t="shared" si="137"/>
        <v>23:48:00</v>
      </c>
      <c r="P2126">
        <f t="shared" si="138"/>
        <v>23</v>
      </c>
      <c r="Q2126" t="str">
        <f>VLOOKUP(B2126,'Analysis 1.3'!$AA$1:$AF$1454,5,FALSE)</f>
        <v>Repeat</v>
      </c>
      <c r="R2126" t="str">
        <f>VLOOKUP(B2126,'Analysis 1.3'!$AA$1:$AF$1454,6,FALSE)</f>
        <v>Lost</v>
      </c>
      <c r="S2126">
        <f>VLOOKUP(B2126,'Analysis 1.3'!$AA$1:$AF$1454,4,FALSE)</f>
        <v>271.99027777777519</v>
      </c>
    </row>
    <row r="2127" spans="1:19" x14ac:dyDescent="0.3">
      <c r="A2127">
        <v>701790</v>
      </c>
      <c r="B2127">
        <v>1704</v>
      </c>
      <c r="C2127" s="1" t="s">
        <v>99</v>
      </c>
      <c r="D2127" s="3">
        <v>44979.027777777781</v>
      </c>
      <c r="E2127" t="s">
        <v>191</v>
      </c>
      <c r="F2127" t="s">
        <v>27</v>
      </c>
      <c r="G2127">
        <v>4202</v>
      </c>
      <c r="H2127" t="str">
        <f>VLOOKUP(B2127,'Customers (2)'!$A$1:$F$2501,2,0)</f>
        <v>USA</v>
      </c>
      <c r="I2127" t="str">
        <f>VLOOKUP(B2127,'Customers (2)'!$A$1:$F$2501,3,0)</f>
        <v>M</v>
      </c>
      <c r="J2127">
        <f>VLOOKUP(B2127,'Customers (2)'!$A$1:$F$2501,4,0)</f>
        <v>67</v>
      </c>
      <c r="K2127" t="str">
        <f>VLOOKUP(B2127,'Customers (2)'!$A$1:$F$2501,5,0)</f>
        <v>D</v>
      </c>
      <c r="L2127" t="str">
        <f>VLOOKUP(B2127,'Customers (2)'!$A$1:$F$2501,6,0)</f>
        <v>Senior</v>
      </c>
      <c r="M2127" t="str">
        <f t="shared" si="135"/>
        <v>February</v>
      </c>
      <c r="N2127" t="str">
        <f t="shared" si="136"/>
        <v>Wednesday</v>
      </c>
      <c r="O2127" t="str">
        <f t="shared" si="137"/>
        <v>00:40:00</v>
      </c>
      <c r="P2127">
        <f t="shared" si="138"/>
        <v>0</v>
      </c>
      <c r="Q2127" t="str">
        <f>VLOOKUP(B2127,'Analysis 1.3'!$AA$1:$AF$1454,5,FALSE)</f>
        <v>Repeat</v>
      </c>
      <c r="R2127" t="str">
        <f>VLOOKUP(B2127,'Analysis 1.3'!$AA$1:$AF$1454,6,FALSE)</f>
        <v>Lost</v>
      </c>
      <c r="S2127">
        <f>VLOOKUP(B2127,'Analysis 1.3'!$AA$1:$AF$1454,4,FALSE)</f>
        <v>271.99027777777519</v>
      </c>
    </row>
    <row r="2128" spans="1:19" x14ac:dyDescent="0.3">
      <c r="A2128">
        <v>298715</v>
      </c>
      <c r="B2128">
        <v>1706</v>
      </c>
      <c r="C2128" s="1" t="s">
        <v>99</v>
      </c>
      <c r="D2128" s="2">
        <v>45017.994444444441</v>
      </c>
      <c r="F2128" t="s">
        <v>77</v>
      </c>
      <c r="G2128">
        <v>5256</v>
      </c>
      <c r="H2128" t="str">
        <f>VLOOKUP(B2128,'Customers (2)'!$A$1:$F$2501,2,0)</f>
        <v>USA</v>
      </c>
      <c r="I2128" t="str">
        <f>VLOOKUP(B2128,'Customers (2)'!$A$1:$F$2501,3,0)</f>
        <v>F</v>
      </c>
      <c r="J2128">
        <f>VLOOKUP(B2128,'Customers (2)'!$A$1:$F$2501,4,0)</f>
        <v>47</v>
      </c>
      <c r="K2128" t="str">
        <f>VLOOKUP(B2128,'Customers (2)'!$A$1:$F$2501,5,0)</f>
        <v>D</v>
      </c>
      <c r="L2128" t="str">
        <f>VLOOKUP(B2128,'Customers (2)'!$A$1:$F$2501,6,0)</f>
        <v>Middle</v>
      </c>
      <c r="M2128" t="str">
        <f t="shared" si="135"/>
        <v>April</v>
      </c>
      <c r="N2128" t="str">
        <f t="shared" si="136"/>
        <v>Saturday</v>
      </c>
      <c r="O2128" t="str">
        <f t="shared" si="137"/>
        <v>23:52:00</v>
      </c>
      <c r="P2128">
        <f t="shared" si="138"/>
        <v>23</v>
      </c>
      <c r="Q2128" t="str">
        <f>VLOOKUP(B2128,'Analysis 1.3'!$AA$1:$AF$1454,5,FALSE)</f>
        <v>Repeat</v>
      </c>
      <c r="R2128" t="str">
        <f>VLOOKUP(B2128,'Analysis 1.3'!$AA$1:$AF$1454,6,FALSE)</f>
        <v>Passive</v>
      </c>
      <c r="S2128">
        <f>VLOOKUP(B2128,'Analysis 1.3'!$AA$1:$AF$1454,4,FALSE)</f>
        <v>152.97569444444525</v>
      </c>
    </row>
    <row r="2129" spans="1:19" x14ac:dyDescent="0.3">
      <c r="A2129">
        <v>1424219</v>
      </c>
      <c r="B2129">
        <v>1706</v>
      </c>
      <c r="C2129" s="1" t="s">
        <v>99</v>
      </c>
      <c r="D2129" s="3">
        <v>45139.006249999999</v>
      </c>
      <c r="E2129" t="s">
        <v>97</v>
      </c>
      <c r="F2129" t="s">
        <v>48</v>
      </c>
      <c r="G2129">
        <v>2522</v>
      </c>
      <c r="H2129" t="str">
        <f>VLOOKUP(B2129,'Customers (2)'!$A$1:$F$2501,2,0)</f>
        <v>USA</v>
      </c>
      <c r="I2129" t="str">
        <f>VLOOKUP(B2129,'Customers (2)'!$A$1:$F$2501,3,0)</f>
        <v>F</v>
      </c>
      <c r="J2129">
        <f>VLOOKUP(B2129,'Customers (2)'!$A$1:$F$2501,4,0)</f>
        <v>47</v>
      </c>
      <c r="K2129" t="str">
        <f>VLOOKUP(B2129,'Customers (2)'!$A$1:$F$2501,5,0)</f>
        <v>D</v>
      </c>
      <c r="L2129" t="str">
        <f>VLOOKUP(B2129,'Customers (2)'!$A$1:$F$2501,6,0)</f>
        <v>Middle</v>
      </c>
      <c r="M2129" t="str">
        <f t="shared" si="135"/>
        <v>August</v>
      </c>
      <c r="N2129" t="str">
        <f t="shared" si="136"/>
        <v>Tuesday</v>
      </c>
      <c r="O2129" t="str">
        <f t="shared" si="137"/>
        <v>00:09:00</v>
      </c>
      <c r="P2129">
        <f t="shared" si="138"/>
        <v>0</v>
      </c>
      <c r="Q2129" t="str">
        <f>VLOOKUP(B2129,'Analysis 1.3'!$AA$1:$AF$1454,5,FALSE)</f>
        <v>Repeat</v>
      </c>
      <c r="R2129" t="str">
        <f>VLOOKUP(B2129,'Analysis 1.3'!$AA$1:$AF$1454,6,FALSE)</f>
        <v>Passive</v>
      </c>
      <c r="S2129">
        <f>VLOOKUP(B2129,'Analysis 1.3'!$AA$1:$AF$1454,4,FALSE)</f>
        <v>152.97569444444525</v>
      </c>
    </row>
    <row r="2130" spans="1:19" x14ac:dyDescent="0.3">
      <c r="A2130">
        <v>1365442</v>
      </c>
      <c r="B2130">
        <v>1707</v>
      </c>
      <c r="C2130" s="1" t="s">
        <v>100</v>
      </c>
      <c r="D2130" s="3">
        <v>44999.011805555558</v>
      </c>
      <c r="E2130" t="s">
        <v>96</v>
      </c>
      <c r="F2130" t="s">
        <v>8</v>
      </c>
      <c r="G2130">
        <v>8105</v>
      </c>
      <c r="H2130" t="str">
        <f>VLOOKUP(B2130,'Customers (2)'!$A$1:$F$2501,2,0)</f>
        <v>France</v>
      </c>
      <c r="I2130" t="str">
        <f>VLOOKUP(B2130,'Customers (2)'!$A$1:$F$2501,3,0)</f>
        <v>F</v>
      </c>
      <c r="J2130">
        <f>VLOOKUP(B2130,'Customers (2)'!$A$1:$F$2501,4,0)</f>
        <v>85</v>
      </c>
      <c r="K2130" t="str">
        <f>VLOOKUP(B2130,'Customers (2)'!$A$1:$F$2501,5,0)</f>
        <v>D</v>
      </c>
      <c r="L2130" t="str">
        <f>VLOOKUP(B2130,'Customers (2)'!$A$1:$F$2501,6,0)</f>
        <v>Senior</v>
      </c>
      <c r="M2130" t="str">
        <f t="shared" si="135"/>
        <v>March</v>
      </c>
      <c r="N2130" t="str">
        <f t="shared" si="136"/>
        <v>Tuesday</v>
      </c>
      <c r="O2130" t="str">
        <f t="shared" si="137"/>
        <v>00:17:00</v>
      </c>
      <c r="P2130">
        <f t="shared" si="138"/>
        <v>0</v>
      </c>
      <c r="Q2130" t="str">
        <f>VLOOKUP(B2130,'Analysis 1.3'!$AA$1:$AF$1454,5,FALSE)</f>
        <v>One time</v>
      </c>
      <c r="R2130" t="str">
        <f>VLOOKUP(B2130,'Analysis 1.3'!$AA$1:$AF$1454,6,FALSE)</f>
        <v>Lost</v>
      </c>
      <c r="S2130">
        <f>VLOOKUP(B2130,'Analysis 1.3'!$AA$1:$AF$1454,4,FALSE)</f>
        <v>292.97013888888614</v>
      </c>
    </row>
    <row r="2131" spans="1:19" x14ac:dyDescent="0.3">
      <c r="A2131">
        <v>739012</v>
      </c>
      <c r="B2131">
        <v>1708</v>
      </c>
      <c r="C2131" s="1" t="s">
        <v>100</v>
      </c>
      <c r="D2131" s="3">
        <v>45278.032638888886</v>
      </c>
      <c r="E2131" t="s">
        <v>96</v>
      </c>
      <c r="F2131" t="s">
        <v>12</v>
      </c>
      <c r="G2131">
        <v>265</v>
      </c>
      <c r="H2131" t="str">
        <f>VLOOKUP(B2131,'Customers (2)'!$A$1:$F$2501,2,0)</f>
        <v>France</v>
      </c>
      <c r="I2131" t="str">
        <f>VLOOKUP(B2131,'Customers (2)'!$A$1:$F$2501,3,0)</f>
        <v>M</v>
      </c>
      <c r="J2131">
        <f>VLOOKUP(B2131,'Customers (2)'!$A$1:$F$2501,4,0)</f>
        <v>87</v>
      </c>
      <c r="K2131" t="str">
        <f>VLOOKUP(B2131,'Customers (2)'!$A$1:$F$2501,5,0)</f>
        <v>D</v>
      </c>
      <c r="L2131" t="str">
        <f>VLOOKUP(B2131,'Customers (2)'!$A$1:$F$2501,6,0)</f>
        <v>Senior</v>
      </c>
      <c r="M2131" t="str">
        <f t="shared" si="135"/>
        <v>December</v>
      </c>
      <c r="N2131" t="str">
        <f t="shared" si="136"/>
        <v>Monday</v>
      </c>
      <c r="O2131" t="str">
        <f t="shared" si="137"/>
        <v>00:47:00</v>
      </c>
      <c r="P2131">
        <f t="shared" si="138"/>
        <v>0</v>
      </c>
      <c r="Q2131" t="str">
        <f>VLOOKUP(B2131,'Analysis 1.3'!$AA$1:$AF$1454,5,FALSE)</f>
        <v>Repeat</v>
      </c>
      <c r="R2131" t="str">
        <f>VLOOKUP(B2131,'Analysis 1.3'!$AA$1:$AF$1454,6,FALSE)</f>
        <v>Recent</v>
      </c>
      <c r="S2131">
        <f>VLOOKUP(B2131,'Analysis 1.3'!$AA$1:$AF$1454,4,FALSE)</f>
        <v>13.949305555557657</v>
      </c>
    </row>
    <row r="2132" spans="1:19" x14ac:dyDescent="0.3">
      <c r="A2132">
        <v>1420448</v>
      </c>
      <c r="B2132">
        <v>1708</v>
      </c>
      <c r="C2132" s="1" t="s">
        <v>100</v>
      </c>
      <c r="D2132" s="3">
        <v>45025.984027777777</v>
      </c>
      <c r="E2132" t="s">
        <v>98</v>
      </c>
      <c r="F2132" t="s">
        <v>60</v>
      </c>
      <c r="G2132">
        <v>5060</v>
      </c>
      <c r="H2132" t="str">
        <f>VLOOKUP(B2132,'Customers (2)'!$A$1:$F$2501,2,0)</f>
        <v>France</v>
      </c>
      <c r="I2132" t="str">
        <f>VLOOKUP(B2132,'Customers (2)'!$A$1:$F$2501,3,0)</f>
        <v>M</v>
      </c>
      <c r="J2132">
        <f>VLOOKUP(B2132,'Customers (2)'!$A$1:$F$2501,4,0)</f>
        <v>87</v>
      </c>
      <c r="K2132" t="str">
        <f>VLOOKUP(B2132,'Customers (2)'!$A$1:$F$2501,5,0)</f>
        <v>D</v>
      </c>
      <c r="L2132" t="str">
        <f>VLOOKUP(B2132,'Customers (2)'!$A$1:$F$2501,6,0)</f>
        <v>Senior</v>
      </c>
      <c r="M2132" t="str">
        <f t="shared" si="135"/>
        <v>April</v>
      </c>
      <c r="N2132" t="str">
        <f t="shared" si="136"/>
        <v>Sunday</v>
      </c>
      <c r="O2132" t="str">
        <f t="shared" si="137"/>
        <v>23:37:00</v>
      </c>
      <c r="P2132">
        <f t="shared" si="138"/>
        <v>23</v>
      </c>
      <c r="Q2132" t="str">
        <f>VLOOKUP(B2132,'Analysis 1.3'!$AA$1:$AF$1454,5,FALSE)</f>
        <v>Repeat</v>
      </c>
      <c r="R2132" t="str">
        <f>VLOOKUP(B2132,'Analysis 1.3'!$AA$1:$AF$1454,6,FALSE)</f>
        <v>Recent</v>
      </c>
      <c r="S2132">
        <f>VLOOKUP(B2132,'Analysis 1.3'!$AA$1:$AF$1454,4,FALSE)</f>
        <v>13.949305555557657</v>
      </c>
    </row>
    <row r="2133" spans="1:19" x14ac:dyDescent="0.3">
      <c r="A2133">
        <v>1483901</v>
      </c>
      <c r="B2133">
        <v>1708</v>
      </c>
      <c r="C2133" s="1" t="s">
        <v>100</v>
      </c>
      <c r="D2133" s="3">
        <v>45115.034722222219</v>
      </c>
      <c r="E2133" t="s">
        <v>191</v>
      </c>
      <c r="F2133" t="s">
        <v>30</v>
      </c>
      <c r="G2133">
        <v>9214</v>
      </c>
      <c r="H2133" t="str">
        <f>VLOOKUP(B2133,'Customers (2)'!$A$1:$F$2501,2,0)</f>
        <v>France</v>
      </c>
      <c r="I2133" t="str">
        <f>VLOOKUP(B2133,'Customers (2)'!$A$1:$F$2501,3,0)</f>
        <v>M</v>
      </c>
      <c r="J2133">
        <f>VLOOKUP(B2133,'Customers (2)'!$A$1:$F$2501,4,0)</f>
        <v>87</v>
      </c>
      <c r="K2133" t="str">
        <f>VLOOKUP(B2133,'Customers (2)'!$A$1:$F$2501,5,0)</f>
        <v>D</v>
      </c>
      <c r="L2133" t="str">
        <f>VLOOKUP(B2133,'Customers (2)'!$A$1:$F$2501,6,0)</f>
        <v>Senior</v>
      </c>
      <c r="M2133" t="str">
        <f t="shared" si="135"/>
        <v>July</v>
      </c>
      <c r="N2133" t="str">
        <f t="shared" si="136"/>
        <v>Saturday</v>
      </c>
      <c r="O2133" t="str">
        <f t="shared" si="137"/>
        <v>00:50:00</v>
      </c>
      <c r="P2133">
        <f t="shared" si="138"/>
        <v>0</v>
      </c>
      <c r="Q2133" t="str">
        <f>VLOOKUP(B2133,'Analysis 1.3'!$AA$1:$AF$1454,5,FALSE)</f>
        <v>Repeat</v>
      </c>
      <c r="R2133" t="str">
        <f>VLOOKUP(B2133,'Analysis 1.3'!$AA$1:$AF$1454,6,FALSE)</f>
        <v>Recent</v>
      </c>
      <c r="S2133">
        <f>VLOOKUP(B2133,'Analysis 1.3'!$AA$1:$AF$1454,4,FALSE)</f>
        <v>13.949305555557657</v>
      </c>
    </row>
    <row r="2134" spans="1:19" x14ac:dyDescent="0.3">
      <c r="A2134">
        <v>1313934</v>
      </c>
      <c r="B2134">
        <v>1710</v>
      </c>
      <c r="C2134" s="1" t="s">
        <v>105</v>
      </c>
      <c r="D2134" s="3">
        <v>45242.04583333333</v>
      </c>
      <c r="E2134" t="s">
        <v>96</v>
      </c>
      <c r="F2134" t="s">
        <v>93</v>
      </c>
      <c r="G2134">
        <v>2981</v>
      </c>
      <c r="H2134" t="str">
        <f>VLOOKUP(B2134,'Customers (2)'!$A$1:$F$2501,2,0)</f>
        <v>Spain</v>
      </c>
      <c r="I2134" t="str">
        <f>VLOOKUP(B2134,'Customers (2)'!$A$1:$F$2501,3,0)</f>
        <v>F</v>
      </c>
      <c r="J2134">
        <f>VLOOKUP(B2134,'Customers (2)'!$A$1:$F$2501,4,0)</f>
        <v>84</v>
      </c>
      <c r="K2134" t="str">
        <f>VLOOKUP(B2134,'Customers (2)'!$A$1:$F$2501,5,0)</f>
        <v>D</v>
      </c>
      <c r="L2134" t="str">
        <f>VLOOKUP(B2134,'Customers (2)'!$A$1:$F$2501,6,0)</f>
        <v>Senior</v>
      </c>
      <c r="M2134" t="str">
        <f t="shared" si="135"/>
        <v>November</v>
      </c>
      <c r="N2134" t="str">
        <f t="shared" si="136"/>
        <v>Sunday</v>
      </c>
      <c r="O2134" t="str">
        <f t="shared" si="137"/>
        <v>01:06:00</v>
      </c>
      <c r="P2134">
        <f t="shared" si="138"/>
        <v>1</v>
      </c>
      <c r="Q2134" t="str">
        <f>VLOOKUP(B2134,'Analysis 1.3'!$AA$1:$AF$1454,5,FALSE)</f>
        <v>Repeat</v>
      </c>
      <c r="R2134" t="str">
        <f>VLOOKUP(B2134,'Analysis 1.3'!$AA$1:$AF$1454,6,FALSE)</f>
        <v>Recent</v>
      </c>
      <c r="S2134">
        <f>VLOOKUP(B2134,'Analysis 1.3'!$AA$1:$AF$1454,4,FALSE)</f>
        <v>49.93611111111386</v>
      </c>
    </row>
    <row r="2135" spans="1:19" x14ac:dyDescent="0.3">
      <c r="A2135">
        <v>1474092</v>
      </c>
      <c r="B2135">
        <v>1710</v>
      </c>
      <c r="C2135" s="1" t="s">
        <v>105</v>
      </c>
      <c r="D2135" s="3">
        <v>45079.993750000001</v>
      </c>
      <c r="E2135" t="s">
        <v>98</v>
      </c>
      <c r="F2135" t="s">
        <v>27</v>
      </c>
      <c r="G2135">
        <v>7733</v>
      </c>
      <c r="H2135" t="str">
        <f>VLOOKUP(B2135,'Customers (2)'!$A$1:$F$2501,2,0)</f>
        <v>Spain</v>
      </c>
      <c r="I2135" t="str">
        <f>VLOOKUP(B2135,'Customers (2)'!$A$1:$F$2501,3,0)</f>
        <v>F</v>
      </c>
      <c r="J2135">
        <f>VLOOKUP(B2135,'Customers (2)'!$A$1:$F$2501,4,0)</f>
        <v>84</v>
      </c>
      <c r="K2135" t="str">
        <f>VLOOKUP(B2135,'Customers (2)'!$A$1:$F$2501,5,0)</f>
        <v>D</v>
      </c>
      <c r="L2135" t="str">
        <f>VLOOKUP(B2135,'Customers (2)'!$A$1:$F$2501,6,0)</f>
        <v>Senior</v>
      </c>
      <c r="M2135" t="str">
        <f t="shared" si="135"/>
        <v>June</v>
      </c>
      <c r="N2135" t="str">
        <f t="shared" si="136"/>
        <v>Friday</v>
      </c>
      <c r="O2135" t="str">
        <f t="shared" si="137"/>
        <v>23:51:00</v>
      </c>
      <c r="P2135">
        <f t="shared" si="138"/>
        <v>23</v>
      </c>
      <c r="Q2135" t="str">
        <f>VLOOKUP(B2135,'Analysis 1.3'!$AA$1:$AF$1454,5,FALSE)</f>
        <v>Repeat</v>
      </c>
      <c r="R2135" t="str">
        <f>VLOOKUP(B2135,'Analysis 1.3'!$AA$1:$AF$1454,6,FALSE)</f>
        <v>Recent</v>
      </c>
      <c r="S2135">
        <f>VLOOKUP(B2135,'Analysis 1.3'!$AA$1:$AF$1454,4,FALSE)</f>
        <v>49.93611111111386</v>
      </c>
    </row>
    <row r="2136" spans="1:19" x14ac:dyDescent="0.3">
      <c r="A2136">
        <v>183380</v>
      </c>
      <c r="B2136">
        <v>1712</v>
      </c>
      <c r="C2136" s="1" t="s">
        <v>109</v>
      </c>
      <c r="D2136" s="2">
        <v>45113.002083333333</v>
      </c>
      <c r="E2136" t="s">
        <v>191</v>
      </c>
      <c r="F2136" t="s">
        <v>43</v>
      </c>
      <c r="G2136">
        <v>1046</v>
      </c>
      <c r="H2136" t="str">
        <f>VLOOKUP(B2136,'Customers (2)'!$A$1:$F$2501,2,0)</f>
        <v>Germany</v>
      </c>
      <c r="I2136" t="str">
        <f>VLOOKUP(B2136,'Customers (2)'!$A$1:$F$2501,3,0)</f>
        <v>F</v>
      </c>
      <c r="J2136">
        <f>VLOOKUP(B2136,'Customers (2)'!$A$1:$F$2501,4,0)</f>
        <v>82</v>
      </c>
      <c r="K2136" t="str">
        <f>VLOOKUP(B2136,'Customers (2)'!$A$1:$F$2501,5,0)</f>
        <v>D</v>
      </c>
      <c r="L2136" t="str">
        <f>VLOOKUP(B2136,'Customers (2)'!$A$1:$F$2501,6,0)</f>
        <v>Senior</v>
      </c>
      <c r="M2136" t="str">
        <f t="shared" si="135"/>
        <v>July</v>
      </c>
      <c r="N2136" t="str">
        <f t="shared" si="136"/>
        <v>Thursday</v>
      </c>
      <c r="O2136" t="str">
        <f t="shared" si="137"/>
        <v>00:03:00</v>
      </c>
      <c r="P2136">
        <f t="shared" si="138"/>
        <v>0</v>
      </c>
      <c r="Q2136" t="str">
        <f>VLOOKUP(B2136,'Analysis 1.3'!$AA$1:$AF$1454,5,FALSE)</f>
        <v>One time</v>
      </c>
      <c r="R2136" t="str">
        <f>VLOOKUP(B2136,'Analysis 1.3'!$AA$1:$AF$1454,6,FALSE)</f>
        <v>Passive</v>
      </c>
      <c r="S2136">
        <f>VLOOKUP(B2136,'Analysis 1.3'!$AA$1:$AF$1454,4,FALSE)</f>
        <v>178.97986111111095</v>
      </c>
    </row>
    <row r="2137" spans="1:19" x14ac:dyDescent="0.3">
      <c r="A2137">
        <v>488698</v>
      </c>
      <c r="B2137">
        <v>1714</v>
      </c>
      <c r="C2137" s="1" t="s">
        <v>105</v>
      </c>
      <c r="D2137" s="2">
        <v>44996.052083333336</v>
      </c>
      <c r="E2137" t="s">
        <v>98</v>
      </c>
      <c r="F2137" t="s">
        <v>43</v>
      </c>
      <c r="G2137">
        <v>5107</v>
      </c>
      <c r="H2137" t="str">
        <f>VLOOKUP(B2137,'Customers (2)'!$A$1:$F$2501,2,0)</f>
        <v>Spain</v>
      </c>
      <c r="I2137" t="str">
        <f>VLOOKUP(B2137,'Customers (2)'!$A$1:$F$2501,3,0)</f>
        <v>M</v>
      </c>
      <c r="J2137">
        <f>VLOOKUP(B2137,'Customers (2)'!$A$1:$F$2501,4,0)</f>
        <v>33</v>
      </c>
      <c r="K2137" t="str">
        <f>VLOOKUP(B2137,'Customers (2)'!$A$1:$F$2501,5,0)</f>
        <v>D</v>
      </c>
      <c r="L2137" t="str">
        <f>VLOOKUP(B2137,'Customers (2)'!$A$1:$F$2501,6,0)</f>
        <v>Young</v>
      </c>
      <c r="M2137" t="str">
        <f t="shared" si="135"/>
        <v>March</v>
      </c>
      <c r="N2137" t="str">
        <f t="shared" si="136"/>
        <v>Saturday</v>
      </c>
      <c r="O2137" t="str">
        <f t="shared" si="137"/>
        <v>01:15:00</v>
      </c>
      <c r="P2137">
        <f t="shared" si="138"/>
        <v>1</v>
      </c>
      <c r="Q2137" t="str">
        <f>VLOOKUP(B2137,'Analysis 1.3'!$AA$1:$AF$1454,5,FALSE)</f>
        <v>Repeat</v>
      </c>
      <c r="R2137" t="str">
        <f>VLOOKUP(B2137,'Analysis 1.3'!$AA$1:$AF$1454,6,FALSE)</f>
        <v>Passive</v>
      </c>
      <c r="S2137">
        <f>VLOOKUP(B2137,'Analysis 1.3'!$AA$1:$AF$1454,4,FALSE)</f>
        <v>147.01041666666424</v>
      </c>
    </row>
    <row r="2138" spans="1:19" x14ac:dyDescent="0.3">
      <c r="A2138">
        <v>521330</v>
      </c>
      <c r="B2138">
        <v>1714</v>
      </c>
      <c r="C2138" s="1" t="s">
        <v>105</v>
      </c>
      <c r="D2138" s="2">
        <v>45144.97152777778</v>
      </c>
      <c r="E2138" t="s">
        <v>98</v>
      </c>
      <c r="F2138" t="s">
        <v>43</v>
      </c>
      <c r="G2138">
        <v>9321</v>
      </c>
      <c r="H2138" t="str">
        <f>VLOOKUP(B2138,'Customers (2)'!$A$1:$F$2501,2,0)</f>
        <v>Spain</v>
      </c>
      <c r="I2138" t="str">
        <f>VLOOKUP(B2138,'Customers (2)'!$A$1:$F$2501,3,0)</f>
        <v>M</v>
      </c>
      <c r="J2138">
        <f>VLOOKUP(B2138,'Customers (2)'!$A$1:$F$2501,4,0)</f>
        <v>33</v>
      </c>
      <c r="K2138" t="str">
        <f>VLOOKUP(B2138,'Customers (2)'!$A$1:$F$2501,5,0)</f>
        <v>D</v>
      </c>
      <c r="L2138" t="str">
        <f>VLOOKUP(B2138,'Customers (2)'!$A$1:$F$2501,6,0)</f>
        <v>Young</v>
      </c>
      <c r="M2138" t="str">
        <f t="shared" si="135"/>
        <v>August</v>
      </c>
      <c r="N2138" t="str">
        <f t="shared" si="136"/>
        <v>Sunday</v>
      </c>
      <c r="O2138" t="str">
        <f t="shared" si="137"/>
        <v>23:19:00</v>
      </c>
      <c r="P2138">
        <f t="shared" si="138"/>
        <v>23</v>
      </c>
      <c r="Q2138" t="str">
        <f>VLOOKUP(B2138,'Analysis 1.3'!$AA$1:$AF$1454,5,FALSE)</f>
        <v>Repeat</v>
      </c>
      <c r="R2138" t="str">
        <f>VLOOKUP(B2138,'Analysis 1.3'!$AA$1:$AF$1454,6,FALSE)</f>
        <v>Passive</v>
      </c>
      <c r="S2138">
        <f>VLOOKUP(B2138,'Analysis 1.3'!$AA$1:$AF$1454,4,FALSE)</f>
        <v>147.01041666666424</v>
      </c>
    </row>
    <row r="2139" spans="1:19" x14ac:dyDescent="0.3">
      <c r="A2139">
        <v>118335</v>
      </c>
      <c r="B2139">
        <v>1715</v>
      </c>
      <c r="C2139" s="1" t="s">
        <v>99</v>
      </c>
      <c r="D2139" s="2">
        <v>45194.007638888892</v>
      </c>
      <c r="E2139" t="s">
        <v>96</v>
      </c>
      <c r="F2139" t="s">
        <v>72</v>
      </c>
      <c r="G2139">
        <v>477</v>
      </c>
      <c r="H2139" t="str">
        <f>VLOOKUP(B2139,'Customers (2)'!$A$1:$F$2501,2,0)</f>
        <v>USA</v>
      </c>
      <c r="I2139" t="str">
        <f>VLOOKUP(B2139,'Customers (2)'!$A$1:$F$2501,3,0)</f>
        <v>M</v>
      </c>
      <c r="J2139">
        <f>VLOOKUP(B2139,'Customers (2)'!$A$1:$F$2501,4,0)</f>
        <v>41</v>
      </c>
      <c r="K2139" t="str">
        <f>VLOOKUP(B2139,'Customers (2)'!$A$1:$F$2501,5,0)</f>
        <v>D</v>
      </c>
      <c r="L2139" t="str">
        <f>VLOOKUP(B2139,'Customers (2)'!$A$1:$F$2501,6,0)</f>
        <v>Middle</v>
      </c>
      <c r="M2139" t="str">
        <f t="shared" si="135"/>
        <v>September</v>
      </c>
      <c r="N2139" t="str">
        <f t="shared" si="136"/>
        <v>Monday</v>
      </c>
      <c r="O2139" t="str">
        <f t="shared" si="137"/>
        <v>00:11:00</v>
      </c>
      <c r="P2139">
        <f t="shared" si="138"/>
        <v>0</v>
      </c>
      <c r="Q2139" t="str">
        <f>VLOOKUP(B2139,'Analysis 1.3'!$AA$1:$AF$1454,5,FALSE)</f>
        <v>Repeat</v>
      </c>
      <c r="R2139" t="str">
        <f>VLOOKUP(B2139,'Analysis 1.3'!$AA$1:$AF$1454,6,FALSE)</f>
        <v>Recent</v>
      </c>
      <c r="S2139">
        <f>VLOOKUP(B2139,'Analysis 1.3'!$AA$1:$AF$1454,4,FALSE)</f>
        <v>26.000694444446708</v>
      </c>
    </row>
    <row r="2140" spans="1:19" x14ac:dyDescent="0.3">
      <c r="A2140">
        <v>153389</v>
      </c>
      <c r="B2140">
        <v>1715</v>
      </c>
      <c r="C2140" s="1" t="s">
        <v>99</v>
      </c>
      <c r="D2140" s="2">
        <v>45227.972916666666</v>
      </c>
      <c r="E2140" t="s">
        <v>97</v>
      </c>
      <c r="F2140" t="s">
        <v>43</v>
      </c>
      <c r="G2140">
        <v>2257</v>
      </c>
      <c r="H2140" t="str">
        <f>VLOOKUP(B2140,'Customers (2)'!$A$1:$F$2501,2,0)</f>
        <v>USA</v>
      </c>
      <c r="I2140" t="str">
        <f>VLOOKUP(B2140,'Customers (2)'!$A$1:$F$2501,3,0)</f>
        <v>M</v>
      </c>
      <c r="J2140">
        <f>VLOOKUP(B2140,'Customers (2)'!$A$1:$F$2501,4,0)</f>
        <v>41</v>
      </c>
      <c r="K2140" t="str">
        <f>VLOOKUP(B2140,'Customers (2)'!$A$1:$F$2501,5,0)</f>
        <v>D</v>
      </c>
      <c r="L2140" t="str">
        <f>VLOOKUP(B2140,'Customers (2)'!$A$1:$F$2501,6,0)</f>
        <v>Middle</v>
      </c>
      <c r="M2140" t="str">
        <f t="shared" si="135"/>
        <v>October</v>
      </c>
      <c r="N2140" t="str">
        <f t="shared" si="136"/>
        <v>Saturday</v>
      </c>
      <c r="O2140" t="str">
        <f t="shared" si="137"/>
        <v>23:21:00</v>
      </c>
      <c r="P2140">
        <f t="shared" si="138"/>
        <v>23</v>
      </c>
      <c r="Q2140" t="str">
        <f>VLOOKUP(B2140,'Analysis 1.3'!$AA$1:$AF$1454,5,FALSE)</f>
        <v>Repeat</v>
      </c>
      <c r="R2140" t="str">
        <f>VLOOKUP(B2140,'Analysis 1.3'!$AA$1:$AF$1454,6,FALSE)</f>
        <v>Recent</v>
      </c>
      <c r="S2140">
        <f>VLOOKUP(B2140,'Analysis 1.3'!$AA$1:$AF$1454,4,FALSE)</f>
        <v>26.000694444446708</v>
      </c>
    </row>
    <row r="2141" spans="1:19" x14ac:dyDescent="0.3">
      <c r="A2141">
        <v>246033</v>
      </c>
      <c r="B2141">
        <v>1715</v>
      </c>
      <c r="C2141" s="1" t="s">
        <v>99</v>
      </c>
      <c r="D2141" s="2">
        <v>45265.981249999997</v>
      </c>
      <c r="E2141" t="s">
        <v>96</v>
      </c>
      <c r="F2141" t="s">
        <v>71</v>
      </c>
      <c r="G2141">
        <v>5126</v>
      </c>
      <c r="H2141" t="str">
        <f>VLOOKUP(B2141,'Customers (2)'!$A$1:$F$2501,2,0)</f>
        <v>USA</v>
      </c>
      <c r="I2141" t="str">
        <f>VLOOKUP(B2141,'Customers (2)'!$A$1:$F$2501,3,0)</f>
        <v>M</v>
      </c>
      <c r="J2141">
        <f>VLOOKUP(B2141,'Customers (2)'!$A$1:$F$2501,4,0)</f>
        <v>41</v>
      </c>
      <c r="K2141" t="str">
        <f>VLOOKUP(B2141,'Customers (2)'!$A$1:$F$2501,5,0)</f>
        <v>D</v>
      </c>
      <c r="L2141" t="str">
        <f>VLOOKUP(B2141,'Customers (2)'!$A$1:$F$2501,6,0)</f>
        <v>Middle</v>
      </c>
      <c r="M2141" t="str">
        <f t="shared" si="135"/>
        <v>December</v>
      </c>
      <c r="N2141" t="str">
        <f t="shared" si="136"/>
        <v>Tuesday</v>
      </c>
      <c r="O2141" t="str">
        <f t="shared" si="137"/>
        <v>23:33:00</v>
      </c>
      <c r="P2141">
        <f t="shared" si="138"/>
        <v>23</v>
      </c>
      <c r="Q2141" t="str">
        <f>VLOOKUP(B2141,'Analysis 1.3'!$AA$1:$AF$1454,5,FALSE)</f>
        <v>Repeat</v>
      </c>
      <c r="R2141" t="str">
        <f>VLOOKUP(B2141,'Analysis 1.3'!$AA$1:$AF$1454,6,FALSE)</f>
        <v>Recent</v>
      </c>
      <c r="S2141">
        <f>VLOOKUP(B2141,'Analysis 1.3'!$AA$1:$AF$1454,4,FALSE)</f>
        <v>26.000694444446708</v>
      </c>
    </row>
    <row r="2142" spans="1:19" x14ac:dyDescent="0.3">
      <c r="A2142">
        <v>723458</v>
      </c>
      <c r="B2142">
        <v>1716</v>
      </c>
      <c r="C2142" s="1" t="s">
        <v>99</v>
      </c>
      <c r="D2142" s="3">
        <v>45029.004861111112</v>
      </c>
      <c r="E2142" t="s">
        <v>191</v>
      </c>
      <c r="F2142" t="s">
        <v>43</v>
      </c>
      <c r="G2142">
        <v>946</v>
      </c>
      <c r="H2142" t="str">
        <f>VLOOKUP(B2142,'Customers (2)'!$A$1:$F$2501,2,0)</f>
        <v>USA</v>
      </c>
      <c r="I2142" t="str">
        <f>VLOOKUP(B2142,'Customers (2)'!$A$1:$F$2501,3,0)</f>
        <v>F</v>
      </c>
      <c r="J2142">
        <f>VLOOKUP(B2142,'Customers (2)'!$A$1:$F$2501,4,0)</f>
        <v>18</v>
      </c>
      <c r="K2142" t="str">
        <f>VLOOKUP(B2142,'Customers (2)'!$A$1:$F$2501,5,0)</f>
        <v>D</v>
      </c>
      <c r="L2142" t="str">
        <f>VLOOKUP(B2142,'Customers (2)'!$A$1:$F$2501,6,0)</f>
        <v>Young</v>
      </c>
      <c r="M2142" t="str">
        <f t="shared" si="135"/>
        <v>April</v>
      </c>
      <c r="N2142" t="str">
        <f t="shared" si="136"/>
        <v>Thursday</v>
      </c>
      <c r="O2142" t="str">
        <f t="shared" si="137"/>
        <v>00:07:00</v>
      </c>
      <c r="P2142">
        <f t="shared" si="138"/>
        <v>0</v>
      </c>
      <c r="Q2142" t="str">
        <f>VLOOKUP(B2142,'Analysis 1.3'!$AA$1:$AF$1454,5,FALSE)</f>
        <v>One time</v>
      </c>
      <c r="R2142" t="str">
        <f>VLOOKUP(B2142,'Analysis 1.3'!$AA$1:$AF$1454,6,FALSE)</f>
        <v>Lost</v>
      </c>
      <c r="S2142">
        <f>VLOOKUP(B2142,'Analysis 1.3'!$AA$1:$AF$1454,4,FALSE)</f>
        <v>262.97708333333139</v>
      </c>
    </row>
    <row r="2143" spans="1:19" x14ac:dyDescent="0.3">
      <c r="A2143">
        <v>721298</v>
      </c>
      <c r="B2143">
        <v>1717</v>
      </c>
      <c r="C2143" s="1" t="s">
        <v>101</v>
      </c>
      <c r="D2143" s="3">
        <v>45013.037499999999</v>
      </c>
      <c r="E2143" t="s">
        <v>191</v>
      </c>
      <c r="F2143" t="s">
        <v>27</v>
      </c>
      <c r="G2143">
        <v>3875</v>
      </c>
      <c r="H2143" t="str">
        <f>VLOOKUP(B2143,'Customers (2)'!$A$1:$F$2501,2,0)</f>
        <v>Australia</v>
      </c>
      <c r="I2143" t="str">
        <f>VLOOKUP(B2143,'Customers (2)'!$A$1:$F$2501,3,0)</f>
        <v>M</v>
      </c>
      <c r="J2143">
        <f>VLOOKUP(B2143,'Customers (2)'!$A$1:$F$2501,4,0)</f>
        <v>33</v>
      </c>
      <c r="K2143" t="str">
        <f>VLOOKUP(B2143,'Customers (2)'!$A$1:$F$2501,5,0)</f>
        <v>D</v>
      </c>
      <c r="L2143" t="str">
        <f>VLOOKUP(B2143,'Customers (2)'!$A$1:$F$2501,6,0)</f>
        <v>Young</v>
      </c>
      <c r="M2143" t="str">
        <f t="shared" si="135"/>
        <v>March</v>
      </c>
      <c r="N2143" t="str">
        <f t="shared" si="136"/>
        <v>Tuesday</v>
      </c>
      <c r="O2143" t="str">
        <f t="shared" si="137"/>
        <v>00:54:00</v>
      </c>
      <c r="P2143">
        <f t="shared" si="138"/>
        <v>0</v>
      </c>
      <c r="Q2143" t="str">
        <f>VLOOKUP(B2143,'Analysis 1.3'!$AA$1:$AF$1454,5,FALSE)</f>
        <v>One time</v>
      </c>
      <c r="R2143" t="str">
        <f>VLOOKUP(B2143,'Analysis 1.3'!$AA$1:$AF$1454,6,FALSE)</f>
        <v>Lost</v>
      </c>
      <c r="S2143">
        <f>VLOOKUP(B2143,'Analysis 1.3'!$AA$1:$AF$1454,4,FALSE)</f>
        <v>278.94444444444525</v>
      </c>
    </row>
    <row r="2144" spans="1:19" x14ac:dyDescent="0.3">
      <c r="A2144">
        <v>705322</v>
      </c>
      <c r="B2144">
        <v>1718</v>
      </c>
      <c r="C2144" s="1" t="s">
        <v>99</v>
      </c>
      <c r="D2144" s="3">
        <v>45049.974999999999</v>
      </c>
      <c r="E2144" t="s">
        <v>191</v>
      </c>
      <c r="F2144" t="s">
        <v>52</v>
      </c>
      <c r="G2144">
        <v>1519</v>
      </c>
      <c r="H2144" t="str">
        <f>VLOOKUP(B2144,'Customers (2)'!$A$1:$F$2501,2,0)</f>
        <v>USA</v>
      </c>
      <c r="I2144" t="str">
        <f>VLOOKUP(B2144,'Customers (2)'!$A$1:$F$2501,3,0)</f>
        <v>M</v>
      </c>
      <c r="J2144">
        <f>VLOOKUP(B2144,'Customers (2)'!$A$1:$F$2501,4,0)</f>
        <v>26</v>
      </c>
      <c r="K2144" t="str">
        <f>VLOOKUP(B2144,'Customers (2)'!$A$1:$F$2501,5,0)</f>
        <v>D</v>
      </c>
      <c r="L2144" t="str">
        <f>VLOOKUP(B2144,'Customers (2)'!$A$1:$F$2501,6,0)</f>
        <v>Young</v>
      </c>
      <c r="M2144" t="str">
        <f t="shared" si="135"/>
        <v>May</v>
      </c>
      <c r="N2144" t="str">
        <f t="shared" si="136"/>
        <v>Wednesday</v>
      </c>
      <c r="O2144" t="str">
        <f t="shared" si="137"/>
        <v>23:24:00</v>
      </c>
      <c r="P2144">
        <f t="shared" si="138"/>
        <v>23</v>
      </c>
      <c r="Q2144" t="str">
        <f>VLOOKUP(B2144,'Analysis 1.3'!$AA$1:$AF$1454,5,FALSE)</f>
        <v>One time</v>
      </c>
      <c r="R2144" t="str">
        <f>VLOOKUP(B2144,'Analysis 1.3'!$AA$1:$AF$1454,6,FALSE)</f>
        <v>Lost</v>
      </c>
      <c r="S2144">
        <f>VLOOKUP(B2144,'Analysis 1.3'!$AA$1:$AF$1454,4,FALSE)</f>
        <v>242.00694444444525</v>
      </c>
    </row>
    <row r="2145" spans="1:19" x14ac:dyDescent="0.3">
      <c r="A2145">
        <v>1262059</v>
      </c>
      <c r="B2145">
        <v>1719</v>
      </c>
      <c r="C2145" s="1" t="s">
        <v>107</v>
      </c>
      <c r="D2145" s="3">
        <v>45134.066666666666</v>
      </c>
      <c r="E2145" t="s">
        <v>96</v>
      </c>
      <c r="F2145" t="s">
        <v>14</v>
      </c>
      <c r="G2145">
        <v>1114</v>
      </c>
      <c r="H2145" t="str">
        <f>VLOOKUP(B2145,'Customers (2)'!$A$1:$F$2501,2,0)</f>
        <v>Italy</v>
      </c>
      <c r="I2145" t="str">
        <f>VLOOKUP(B2145,'Customers (2)'!$A$1:$F$2501,3,0)</f>
        <v>F</v>
      </c>
      <c r="J2145">
        <f>VLOOKUP(B2145,'Customers (2)'!$A$1:$F$2501,4,0)</f>
        <v>23</v>
      </c>
      <c r="K2145" t="str">
        <f>VLOOKUP(B2145,'Customers (2)'!$A$1:$F$2501,5,0)</f>
        <v>D</v>
      </c>
      <c r="L2145" t="str">
        <f>VLOOKUP(B2145,'Customers (2)'!$A$1:$F$2501,6,0)</f>
        <v>Young</v>
      </c>
      <c r="M2145" t="str">
        <f t="shared" si="135"/>
        <v>July</v>
      </c>
      <c r="N2145" t="str">
        <f t="shared" si="136"/>
        <v>Thursday</v>
      </c>
      <c r="O2145" t="str">
        <f t="shared" si="137"/>
        <v>01:36:00</v>
      </c>
      <c r="P2145">
        <f t="shared" si="138"/>
        <v>1</v>
      </c>
      <c r="Q2145" t="str">
        <f>VLOOKUP(B2145,'Analysis 1.3'!$AA$1:$AF$1454,5,FALSE)</f>
        <v>One time</v>
      </c>
      <c r="R2145" t="str">
        <f>VLOOKUP(B2145,'Analysis 1.3'!$AA$1:$AF$1454,6,FALSE)</f>
        <v>Passive</v>
      </c>
      <c r="S2145">
        <f>VLOOKUP(B2145,'Analysis 1.3'!$AA$1:$AF$1454,4,FALSE)</f>
        <v>157.9152777777781</v>
      </c>
    </row>
    <row r="2146" spans="1:19" x14ac:dyDescent="0.3">
      <c r="A2146">
        <v>961277</v>
      </c>
      <c r="B2146">
        <v>1721</v>
      </c>
      <c r="C2146" s="1" t="s">
        <v>109</v>
      </c>
      <c r="D2146" s="3">
        <v>45046.98541666667</v>
      </c>
      <c r="E2146" t="s">
        <v>98</v>
      </c>
      <c r="F2146" t="s">
        <v>74</v>
      </c>
      <c r="G2146">
        <v>8615</v>
      </c>
      <c r="H2146" t="str">
        <f>VLOOKUP(B2146,'Customers (2)'!$A$1:$F$2501,2,0)</f>
        <v>Germany</v>
      </c>
      <c r="I2146" t="str">
        <f>VLOOKUP(B2146,'Customers (2)'!$A$1:$F$2501,3,0)</f>
        <v>F</v>
      </c>
      <c r="J2146">
        <f>VLOOKUP(B2146,'Customers (2)'!$A$1:$F$2501,4,0)</f>
        <v>22</v>
      </c>
      <c r="K2146" t="str">
        <f>VLOOKUP(B2146,'Customers (2)'!$A$1:$F$2501,5,0)</f>
        <v>D</v>
      </c>
      <c r="L2146" t="str">
        <f>VLOOKUP(B2146,'Customers (2)'!$A$1:$F$2501,6,0)</f>
        <v>Young</v>
      </c>
      <c r="M2146" t="str">
        <f t="shared" si="135"/>
        <v>April</v>
      </c>
      <c r="N2146" t="str">
        <f t="shared" si="136"/>
        <v>Sunday</v>
      </c>
      <c r="O2146" t="str">
        <f t="shared" si="137"/>
        <v>23:39:00</v>
      </c>
      <c r="P2146">
        <f t="shared" si="138"/>
        <v>23</v>
      </c>
      <c r="Q2146" t="str">
        <f>VLOOKUP(B2146,'Analysis 1.3'!$AA$1:$AF$1454,5,FALSE)</f>
        <v>One time</v>
      </c>
      <c r="R2146" t="str">
        <f>VLOOKUP(B2146,'Analysis 1.3'!$AA$1:$AF$1454,6,FALSE)</f>
        <v>Lost</v>
      </c>
      <c r="S2146">
        <f>VLOOKUP(B2146,'Analysis 1.3'!$AA$1:$AF$1454,4,FALSE)</f>
        <v>244.99652777777374</v>
      </c>
    </row>
    <row r="2147" spans="1:19" x14ac:dyDescent="0.3">
      <c r="A2147">
        <v>1105875</v>
      </c>
      <c r="B2147">
        <v>1722</v>
      </c>
      <c r="C2147" s="1" t="s">
        <v>99</v>
      </c>
      <c r="D2147" s="3">
        <v>45275.976388888892</v>
      </c>
      <c r="E2147" t="s">
        <v>191</v>
      </c>
      <c r="F2147" t="s">
        <v>43</v>
      </c>
      <c r="G2147">
        <v>4863</v>
      </c>
      <c r="H2147" t="str">
        <f>VLOOKUP(B2147,'Customers (2)'!$A$1:$F$2501,2,0)</f>
        <v>USA</v>
      </c>
      <c r="I2147" t="str">
        <f>VLOOKUP(B2147,'Customers (2)'!$A$1:$F$2501,3,0)</f>
        <v>M</v>
      </c>
      <c r="J2147">
        <f>VLOOKUP(B2147,'Customers (2)'!$A$1:$F$2501,4,0)</f>
        <v>46</v>
      </c>
      <c r="K2147" t="str">
        <f>VLOOKUP(B2147,'Customers (2)'!$A$1:$F$2501,5,0)</f>
        <v>D</v>
      </c>
      <c r="L2147" t="str">
        <f>VLOOKUP(B2147,'Customers (2)'!$A$1:$F$2501,6,0)</f>
        <v>Middle</v>
      </c>
      <c r="M2147" t="str">
        <f t="shared" si="135"/>
        <v>December</v>
      </c>
      <c r="N2147" t="str">
        <f t="shared" si="136"/>
        <v>Friday</v>
      </c>
      <c r="O2147" t="str">
        <f t="shared" si="137"/>
        <v>23:26:00</v>
      </c>
      <c r="P2147">
        <f t="shared" si="138"/>
        <v>23</v>
      </c>
      <c r="Q2147" t="str">
        <f>VLOOKUP(B2147,'Analysis 1.3'!$AA$1:$AF$1454,5,FALSE)</f>
        <v>One time</v>
      </c>
      <c r="R2147" t="str">
        <f>VLOOKUP(B2147,'Analysis 1.3'!$AA$1:$AF$1454,6,FALSE)</f>
        <v>Recent</v>
      </c>
      <c r="S2147">
        <f>VLOOKUP(B2147,'Analysis 1.3'!$AA$1:$AF$1454,4,FALSE)</f>
        <v>16.005555555551837</v>
      </c>
    </row>
    <row r="2148" spans="1:19" x14ac:dyDescent="0.3">
      <c r="A2148">
        <v>781125</v>
      </c>
      <c r="B2148">
        <v>1723</v>
      </c>
      <c r="C2148" s="1" t="s">
        <v>105</v>
      </c>
      <c r="D2148" s="3">
        <v>44950.040277777778</v>
      </c>
      <c r="E2148" t="s">
        <v>96</v>
      </c>
      <c r="F2148" t="s">
        <v>26</v>
      </c>
      <c r="G2148">
        <v>3855</v>
      </c>
      <c r="H2148" t="str">
        <f>VLOOKUP(B2148,'Customers (2)'!$A$1:$F$2501,2,0)</f>
        <v>Spain</v>
      </c>
      <c r="I2148" t="str">
        <f>VLOOKUP(B2148,'Customers (2)'!$A$1:$F$2501,3,0)</f>
        <v>M</v>
      </c>
      <c r="J2148">
        <f>VLOOKUP(B2148,'Customers (2)'!$A$1:$F$2501,4,0)</f>
        <v>82</v>
      </c>
      <c r="K2148" t="str">
        <f>VLOOKUP(B2148,'Customers (2)'!$A$1:$F$2501,5,0)</f>
        <v>D</v>
      </c>
      <c r="L2148" t="str">
        <f>VLOOKUP(B2148,'Customers (2)'!$A$1:$F$2501,6,0)</f>
        <v>Senior</v>
      </c>
      <c r="M2148" t="str">
        <f t="shared" si="135"/>
        <v>January</v>
      </c>
      <c r="N2148" t="str">
        <f t="shared" si="136"/>
        <v>Tuesday</v>
      </c>
      <c r="O2148" t="str">
        <f t="shared" si="137"/>
        <v>00:58:00</v>
      </c>
      <c r="P2148">
        <f t="shared" si="138"/>
        <v>0</v>
      </c>
      <c r="Q2148" t="str">
        <f>VLOOKUP(B2148,'Analysis 1.3'!$AA$1:$AF$1454,5,FALSE)</f>
        <v>Repeat</v>
      </c>
      <c r="R2148" t="str">
        <f>VLOOKUP(B2148,'Analysis 1.3'!$AA$1:$AF$1454,6,FALSE)</f>
        <v>Recent</v>
      </c>
      <c r="S2148">
        <f>VLOOKUP(B2148,'Analysis 1.3'!$AA$1:$AF$1454,4,FALSE)</f>
        <v>78.988194444442343</v>
      </c>
    </row>
    <row r="2149" spans="1:19" x14ac:dyDescent="0.3">
      <c r="A2149">
        <v>1223038</v>
      </c>
      <c r="B2149">
        <v>1723</v>
      </c>
      <c r="C2149" s="1" t="s">
        <v>105</v>
      </c>
      <c r="D2149" s="3">
        <v>45212.993750000001</v>
      </c>
      <c r="E2149" t="s">
        <v>97</v>
      </c>
      <c r="F2149" t="s">
        <v>80</v>
      </c>
      <c r="G2149">
        <v>8273</v>
      </c>
      <c r="H2149" t="str">
        <f>VLOOKUP(B2149,'Customers (2)'!$A$1:$F$2501,2,0)</f>
        <v>Spain</v>
      </c>
      <c r="I2149" t="str">
        <f>VLOOKUP(B2149,'Customers (2)'!$A$1:$F$2501,3,0)</f>
        <v>M</v>
      </c>
      <c r="J2149">
        <f>VLOOKUP(B2149,'Customers (2)'!$A$1:$F$2501,4,0)</f>
        <v>82</v>
      </c>
      <c r="K2149" t="str">
        <f>VLOOKUP(B2149,'Customers (2)'!$A$1:$F$2501,5,0)</f>
        <v>D</v>
      </c>
      <c r="L2149" t="str">
        <f>VLOOKUP(B2149,'Customers (2)'!$A$1:$F$2501,6,0)</f>
        <v>Senior</v>
      </c>
      <c r="M2149" t="str">
        <f t="shared" si="135"/>
        <v>October</v>
      </c>
      <c r="N2149" t="str">
        <f t="shared" si="136"/>
        <v>Friday</v>
      </c>
      <c r="O2149" t="str">
        <f t="shared" si="137"/>
        <v>23:51:00</v>
      </c>
      <c r="P2149">
        <f t="shared" si="138"/>
        <v>23</v>
      </c>
      <c r="Q2149" t="str">
        <f>VLOOKUP(B2149,'Analysis 1.3'!$AA$1:$AF$1454,5,FALSE)</f>
        <v>Repeat</v>
      </c>
      <c r="R2149" t="str">
        <f>VLOOKUP(B2149,'Analysis 1.3'!$AA$1:$AF$1454,6,FALSE)</f>
        <v>Recent</v>
      </c>
      <c r="S2149">
        <f>VLOOKUP(B2149,'Analysis 1.3'!$AA$1:$AF$1454,4,FALSE)</f>
        <v>78.988194444442343</v>
      </c>
    </row>
    <row r="2150" spans="1:19" x14ac:dyDescent="0.3">
      <c r="A2150">
        <v>253281</v>
      </c>
      <c r="B2150">
        <v>1725</v>
      </c>
      <c r="C2150" s="1" t="s">
        <v>99</v>
      </c>
      <c r="D2150" s="2">
        <v>45153.989583333336</v>
      </c>
      <c r="E2150" t="s">
        <v>97</v>
      </c>
      <c r="F2150" t="s">
        <v>26</v>
      </c>
      <c r="G2150">
        <v>8869</v>
      </c>
      <c r="H2150" t="str">
        <f>VLOOKUP(B2150,'Customers (2)'!$A$1:$F$2501,2,0)</f>
        <v>USA</v>
      </c>
      <c r="I2150" t="str">
        <f>VLOOKUP(B2150,'Customers (2)'!$A$1:$F$2501,3,0)</f>
        <v>M</v>
      </c>
      <c r="J2150">
        <f>VLOOKUP(B2150,'Customers (2)'!$A$1:$F$2501,4,0)</f>
        <v>81</v>
      </c>
      <c r="K2150" t="str">
        <f>VLOOKUP(B2150,'Customers (2)'!$A$1:$F$2501,5,0)</f>
        <v>D</v>
      </c>
      <c r="L2150" t="str">
        <f>VLOOKUP(B2150,'Customers (2)'!$A$1:$F$2501,6,0)</f>
        <v>Senior</v>
      </c>
      <c r="M2150" t="str">
        <f t="shared" si="135"/>
        <v>August</v>
      </c>
      <c r="N2150" t="str">
        <f t="shared" si="136"/>
        <v>Tuesday</v>
      </c>
      <c r="O2150" t="str">
        <f t="shared" si="137"/>
        <v>23:45:00</v>
      </c>
      <c r="P2150">
        <f t="shared" si="138"/>
        <v>23</v>
      </c>
      <c r="Q2150" t="str">
        <f>VLOOKUP(B2150,'Analysis 1.3'!$AA$1:$AF$1454,5,FALSE)</f>
        <v>Repeat</v>
      </c>
      <c r="R2150" t="str">
        <f>VLOOKUP(B2150,'Analysis 1.3'!$AA$1:$AF$1454,6,FALSE)</f>
        <v>Passive</v>
      </c>
      <c r="S2150">
        <f>VLOOKUP(B2150,'Analysis 1.3'!$AA$1:$AF$1454,4,FALSE)</f>
        <v>137.99236111110804</v>
      </c>
    </row>
    <row r="2151" spans="1:19" x14ac:dyDescent="0.3">
      <c r="A2151">
        <v>640940</v>
      </c>
      <c r="B2151">
        <v>1725</v>
      </c>
      <c r="C2151" s="1" t="s">
        <v>99</v>
      </c>
      <c r="D2151" s="2">
        <v>44986.98333333333</v>
      </c>
      <c r="E2151" t="s">
        <v>191</v>
      </c>
      <c r="F2151" t="s">
        <v>35</v>
      </c>
      <c r="G2151">
        <v>3582</v>
      </c>
      <c r="H2151" t="str">
        <f>VLOOKUP(B2151,'Customers (2)'!$A$1:$F$2501,2,0)</f>
        <v>USA</v>
      </c>
      <c r="I2151" t="str">
        <f>VLOOKUP(B2151,'Customers (2)'!$A$1:$F$2501,3,0)</f>
        <v>M</v>
      </c>
      <c r="J2151">
        <f>VLOOKUP(B2151,'Customers (2)'!$A$1:$F$2501,4,0)</f>
        <v>81</v>
      </c>
      <c r="K2151" t="str">
        <f>VLOOKUP(B2151,'Customers (2)'!$A$1:$F$2501,5,0)</f>
        <v>D</v>
      </c>
      <c r="L2151" t="str">
        <f>VLOOKUP(B2151,'Customers (2)'!$A$1:$F$2501,6,0)</f>
        <v>Senior</v>
      </c>
      <c r="M2151" t="str">
        <f t="shared" si="135"/>
        <v>March</v>
      </c>
      <c r="N2151" t="str">
        <f t="shared" si="136"/>
        <v>Wednesday</v>
      </c>
      <c r="O2151" t="str">
        <f t="shared" si="137"/>
        <v>23:36:00</v>
      </c>
      <c r="P2151">
        <f t="shared" si="138"/>
        <v>23</v>
      </c>
      <c r="Q2151" t="str">
        <f>VLOOKUP(B2151,'Analysis 1.3'!$AA$1:$AF$1454,5,FALSE)</f>
        <v>Repeat</v>
      </c>
      <c r="R2151" t="str">
        <f>VLOOKUP(B2151,'Analysis 1.3'!$AA$1:$AF$1454,6,FALSE)</f>
        <v>Passive</v>
      </c>
      <c r="S2151">
        <f>VLOOKUP(B2151,'Analysis 1.3'!$AA$1:$AF$1454,4,FALSE)</f>
        <v>137.99236111110804</v>
      </c>
    </row>
    <row r="2152" spans="1:19" x14ac:dyDescent="0.3">
      <c r="A2152">
        <v>348694</v>
      </c>
      <c r="B2152">
        <v>1726</v>
      </c>
      <c r="C2152" s="1" t="s">
        <v>105</v>
      </c>
      <c r="D2152" s="2">
        <v>45071.103472222225</v>
      </c>
      <c r="E2152" t="s">
        <v>191</v>
      </c>
      <c r="F2152" t="s">
        <v>52</v>
      </c>
      <c r="G2152">
        <v>4572</v>
      </c>
      <c r="H2152" t="str">
        <f>VLOOKUP(B2152,'Customers (2)'!$A$1:$F$2501,2,0)</f>
        <v>Spain</v>
      </c>
      <c r="I2152" t="str">
        <f>VLOOKUP(B2152,'Customers (2)'!$A$1:$F$2501,3,0)</f>
        <v>F</v>
      </c>
      <c r="J2152">
        <f>VLOOKUP(B2152,'Customers (2)'!$A$1:$F$2501,4,0)</f>
        <v>36</v>
      </c>
      <c r="K2152" t="str">
        <f>VLOOKUP(B2152,'Customers (2)'!$A$1:$F$2501,5,0)</f>
        <v>D</v>
      </c>
      <c r="L2152" t="str">
        <f>VLOOKUP(B2152,'Customers (2)'!$A$1:$F$2501,6,0)</f>
        <v>Middle</v>
      </c>
      <c r="M2152" t="str">
        <f t="shared" si="135"/>
        <v>May</v>
      </c>
      <c r="N2152" t="str">
        <f t="shared" si="136"/>
        <v>Thursday</v>
      </c>
      <c r="O2152" t="str">
        <f t="shared" si="137"/>
        <v>02:29:00</v>
      </c>
      <c r="P2152">
        <f t="shared" si="138"/>
        <v>2</v>
      </c>
      <c r="Q2152" t="str">
        <f>VLOOKUP(B2152,'Analysis 1.3'!$AA$1:$AF$1454,5,FALSE)</f>
        <v>One time</v>
      </c>
      <c r="R2152" t="str">
        <f>VLOOKUP(B2152,'Analysis 1.3'!$AA$1:$AF$1454,6,FALSE)</f>
        <v>Lost</v>
      </c>
      <c r="S2152">
        <f>VLOOKUP(B2152,'Analysis 1.3'!$AA$1:$AF$1454,4,FALSE)</f>
        <v>220.87847222221899</v>
      </c>
    </row>
    <row r="2153" spans="1:19" x14ac:dyDescent="0.3">
      <c r="A2153">
        <v>446644</v>
      </c>
      <c r="B2153">
        <v>1728</v>
      </c>
      <c r="C2153" s="1" t="s">
        <v>100</v>
      </c>
      <c r="D2153" s="2">
        <v>44948.010416666664</v>
      </c>
      <c r="E2153" t="s">
        <v>97</v>
      </c>
      <c r="F2153" t="s">
        <v>11</v>
      </c>
      <c r="G2153">
        <v>8854</v>
      </c>
      <c r="H2153" t="str">
        <f>VLOOKUP(B2153,'Customers (2)'!$A$1:$F$2501,2,0)</f>
        <v>France</v>
      </c>
      <c r="I2153" t="str">
        <f>VLOOKUP(B2153,'Customers (2)'!$A$1:$F$2501,3,0)</f>
        <v>F</v>
      </c>
      <c r="J2153">
        <f>VLOOKUP(B2153,'Customers (2)'!$A$1:$F$2501,4,0)</f>
        <v>27</v>
      </c>
      <c r="K2153" t="str">
        <f>VLOOKUP(B2153,'Customers (2)'!$A$1:$F$2501,5,0)</f>
        <v>D</v>
      </c>
      <c r="L2153" t="str">
        <f>VLOOKUP(B2153,'Customers (2)'!$A$1:$F$2501,6,0)</f>
        <v>Young</v>
      </c>
      <c r="M2153" t="str">
        <f t="shared" si="135"/>
        <v>January</v>
      </c>
      <c r="N2153" t="str">
        <f t="shared" si="136"/>
        <v>Sunday</v>
      </c>
      <c r="O2153" t="str">
        <f t="shared" si="137"/>
        <v>00:15:00</v>
      </c>
      <c r="P2153">
        <f t="shared" si="138"/>
        <v>0</v>
      </c>
      <c r="Q2153" t="str">
        <f>VLOOKUP(B2153,'Analysis 1.3'!$AA$1:$AF$1454,5,FALSE)</f>
        <v>Repeat</v>
      </c>
      <c r="R2153" t="str">
        <f>VLOOKUP(B2153,'Analysis 1.3'!$AA$1:$AF$1454,6,FALSE)</f>
        <v>Lost</v>
      </c>
      <c r="S2153">
        <f>VLOOKUP(B2153,'Analysis 1.3'!$AA$1:$AF$1454,4,FALSE)</f>
        <v>343.97152777777956</v>
      </c>
    </row>
    <row r="2154" spans="1:19" x14ac:dyDescent="0.3">
      <c r="A2154">
        <v>824383</v>
      </c>
      <c r="B2154">
        <v>1728</v>
      </c>
      <c r="C2154" s="1" t="s">
        <v>100</v>
      </c>
      <c r="D2154" s="3">
        <v>44928.033333333333</v>
      </c>
      <c r="E2154" t="s">
        <v>98</v>
      </c>
      <c r="F2154" t="s">
        <v>64</v>
      </c>
      <c r="G2154">
        <v>66</v>
      </c>
      <c r="H2154" t="str">
        <f>VLOOKUP(B2154,'Customers (2)'!$A$1:$F$2501,2,0)</f>
        <v>France</v>
      </c>
      <c r="I2154" t="str">
        <f>VLOOKUP(B2154,'Customers (2)'!$A$1:$F$2501,3,0)</f>
        <v>F</v>
      </c>
      <c r="J2154">
        <f>VLOOKUP(B2154,'Customers (2)'!$A$1:$F$2501,4,0)</f>
        <v>27</v>
      </c>
      <c r="K2154" t="str">
        <f>VLOOKUP(B2154,'Customers (2)'!$A$1:$F$2501,5,0)</f>
        <v>D</v>
      </c>
      <c r="L2154" t="str">
        <f>VLOOKUP(B2154,'Customers (2)'!$A$1:$F$2501,6,0)</f>
        <v>Young</v>
      </c>
      <c r="M2154" t="str">
        <f t="shared" si="135"/>
        <v>January</v>
      </c>
      <c r="N2154" t="str">
        <f t="shared" si="136"/>
        <v>Monday</v>
      </c>
      <c r="O2154" t="str">
        <f t="shared" si="137"/>
        <v>00:48:00</v>
      </c>
      <c r="P2154">
        <f t="shared" si="138"/>
        <v>0</v>
      </c>
      <c r="Q2154" t="str">
        <f>VLOOKUP(B2154,'Analysis 1.3'!$AA$1:$AF$1454,5,FALSE)</f>
        <v>Repeat</v>
      </c>
      <c r="R2154" t="str">
        <f>VLOOKUP(B2154,'Analysis 1.3'!$AA$1:$AF$1454,6,FALSE)</f>
        <v>Lost</v>
      </c>
      <c r="S2154">
        <f>VLOOKUP(B2154,'Analysis 1.3'!$AA$1:$AF$1454,4,FALSE)</f>
        <v>343.97152777777956</v>
      </c>
    </row>
    <row r="2155" spans="1:19" x14ac:dyDescent="0.3">
      <c r="A2155">
        <v>914814</v>
      </c>
      <c r="B2155">
        <v>1729</v>
      </c>
      <c r="C2155" s="1" t="s">
        <v>101</v>
      </c>
      <c r="D2155" s="3">
        <v>45235.980555555558</v>
      </c>
      <c r="E2155" t="s">
        <v>191</v>
      </c>
      <c r="F2155" t="s">
        <v>8</v>
      </c>
      <c r="G2155">
        <v>6744</v>
      </c>
      <c r="H2155" t="str">
        <f>VLOOKUP(B2155,'Customers (2)'!$A$1:$F$2501,2,0)</f>
        <v>Australia</v>
      </c>
      <c r="I2155" t="str">
        <f>VLOOKUP(B2155,'Customers (2)'!$A$1:$F$2501,3,0)</f>
        <v>M</v>
      </c>
      <c r="J2155">
        <f>VLOOKUP(B2155,'Customers (2)'!$A$1:$F$2501,4,0)</f>
        <v>72</v>
      </c>
      <c r="K2155" t="str">
        <f>VLOOKUP(B2155,'Customers (2)'!$A$1:$F$2501,5,0)</f>
        <v>D</v>
      </c>
      <c r="L2155" t="str">
        <f>VLOOKUP(B2155,'Customers (2)'!$A$1:$F$2501,6,0)</f>
        <v>Senior</v>
      </c>
      <c r="M2155" t="str">
        <f t="shared" si="135"/>
        <v>November</v>
      </c>
      <c r="N2155" t="str">
        <f t="shared" si="136"/>
        <v>Sunday</v>
      </c>
      <c r="O2155" t="str">
        <f t="shared" si="137"/>
        <v>23:32:00</v>
      </c>
      <c r="P2155">
        <f t="shared" si="138"/>
        <v>23</v>
      </c>
      <c r="Q2155" t="str">
        <f>VLOOKUP(B2155,'Analysis 1.3'!$AA$1:$AF$1454,5,FALSE)</f>
        <v>One time</v>
      </c>
      <c r="R2155" t="str">
        <f>VLOOKUP(B2155,'Analysis 1.3'!$AA$1:$AF$1454,6,FALSE)</f>
        <v>Recent</v>
      </c>
      <c r="S2155">
        <f>VLOOKUP(B2155,'Analysis 1.3'!$AA$1:$AF$1454,4,FALSE)</f>
        <v>56.00138888888614</v>
      </c>
    </row>
    <row r="2156" spans="1:19" x14ac:dyDescent="0.3">
      <c r="A2156">
        <v>846419</v>
      </c>
      <c r="B2156">
        <v>1731</v>
      </c>
      <c r="C2156" s="1" t="s">
        <v>105</v>
      </c>
      <c r="D2156" s="3">
        <v>45080.944444444445</v>
      </c>
      <c r="E2156" t="s">
        <v>97</v>
      </c>
      <c r="F2156" t="s">
        <v>90</v>
      </c>
      <c r="G2156">
        <v>3664</v>
      </c>
      <c r="H2156" t="str">
        <f>VLOOKUP(B2156,'Customers (2)'!$A$1:$F$2501,2,0)</f>
        <v>Spain</v>
      </c>
      <c r="I2156" t="str">
        <f>VLOOKUP(B2156,'Customers (2)'!$A$1:$F$2501,3,0)</f>
        <v>M</v>
      </c>
      <c r="J2156">
        <f>VLOOKUP(B2156,'Customers (2)'!$A$1:$F$2501,4,0)</f>
        <v>65</v>
      </c>
      <c r="K2156" t="str">
        <f>VLOOKUP(B2156,'Customers (2)'!$A$1:$F$2501,5,0)</f>
        <v>D</v>
      </c>
      <c r="L2156" t="str">
        <f>VLOOKUP(B2156,'Customers (2)'!$A$1:$F$2501,6,0)</f>
        <v>Senior</v>
      </c>
      <c r="M2156" t="str">
        <f t="shared" si="135"/>
        <v>June</v>
      </c>
      <c r="N2156" t="str">
        <f t="shared" si="136"/>
        <v>Saturday</v>
      </c>
      <c r="O2156" t="str">
        <f t="shared" si="137"/>
        <v>22:40:00</v>
      </c>
      <c r="P2156">
        <f t="shared" si="138"/>
        <v>22</v>
      </c>
      <c r="Q2156" t="str">
        <f>VLOOKUP(B2156,'Analysis 1.3'!$AA$1:$AF$1454,5,FALSE)</f>
        <v>One time</v>
      </c>
      <c r="R2156" t="str">
        <f>VLOOKUP(B2156,'Analysis 1.3'!$AA$1:$AF$1454,6,FALSE)</f>
        <v>Lost</v>
      </c>
      <c r="S2156">
        <f>VLOOKUP(B2156,'Analysis 1.3'!$AA$1:$AF$1454,4,FALSE)</f>
        <v>211.03749999999854</v>
      </c>
    </row>
    <row r="2157" spans="1:19" x14ac:dyDescent="0.3">
      <c r="A2157">
        <v>1297610</v>
      </c>
      <c r="B2157">
        <v>1732</v>
      </c>
      <c r="C2157" s="1" t="s">
        <v>99</v>
      </c>
      <c r="D2157" s="3">
        <v>45209.058333333334</v>
      </c>
      <c r="E2157" t="s">
        <v>98</v>
      </c>
      <c r="F2157" t="s">
        <v>43</v>
      </c>
      <c r="G2157">
        <v>2563</v>
      </c>
      <c r="H2157" t="str">
        <f>VLOOKUP(B2157,'Customers (2)'!$A$1:$F$2501,2,0)</f>
        <v>USA</v>
      </c>
      <c r="I2157" t="str">
        <f>VLOOKUP(B2157,'Customers (2)'!$A$1:$F$2501,3,0)</f>
        <v>M</v>
      </c>
      <c r="J2157">
        <f>VLOOKUP(B2157,'Customers (2)'!$A$1:$F$2501,4,0)</f>
        <v>90</v>
      </c>
      <c r="K2157" t="str">
        <f>VLOOKUP(B2157,'Customers (2)'!$A$1:$F$2501,5,0)</f>
        <v>D</v>
      </c>
      <c r="L2157" t="str">
        <f>VLOOKUP(B2157,'Customers (2)'!$A$1:$F$2501,6,0)</f>
        <v>Senior</v>
      </c>
      <c r="M2157" t="str">
        <f t="shared" si="135"/>
        <v>October</v>
      </c>
      <c r="N2157" t="str">
        <f t="shared" si="136"/>
        <v>Tuesday</v>
      </c>
      <c r="O2157" t="str">
        <f t="shared" si="137"/>
        <v>01:24:00</v>
      </c>
      <c r="P2157">
        <f t="shared" si="138"/>
        <v>1</v>
      </c>
      <c r="Q2157" t="str">
        <f>VLOOKUP(B2157,'Analysis 1.3'!$AA$1:$AF$1454,5,FALSE)</f>
        <v>One time</v>
      </c>
      <c r="R2157" t="str">
        <f>VLOOKUP(B2157,'Analysis 1.3'!$AA$1:$AF$1454,6,FALSE)</f>
        <v>Passive</v>
      </c>
      <c r="S2157">
        <f>VLOOKUP(B2157,'Analysis 1.3'!$AA$1:$AF$1454,4,FALSE)</f>
        <v>82.923611111109494</v>
      </c>
    </row>
    <row r="2158" spans="1:19" x14ac:dyDescent="0.3">
      <c r="A2158">
        <v>1548032</v>
      </c>
      <c r="B2158">
        <v>1733</v>
      </c>
      <c r="C2158" s="1" t="s">
        <v>107</v>
      </c>
      <c r="D2158" s="3">
        <v>45216.057638888888</v>
      </c>
      <c r="E2158" t="s">
        <v>191</v>
      </c>
      <c r="F2158" t="s">
        <v>24</v>
      </c>
      <c r="G2158">
        <v>3053</v>
      </c>
      <c r="H2158" t="str">
        <f>VLOOKUP(B2158,'Customers (2)'!$A$1:$F$2501,2,0)</f>
        <v>Italy</v>
      </c>
      <c r="I2158" t="str">
        <f>VLOOKUP(B2158,'Customers (2)'!$A$1:$F$2501,3,0)</f>
        <v>M</v>
      </c>
      <c r="J2158">
        <f>VLOOKUP(B2158,'Customers (2)'!$A$1:$F$2501,4,0)</f>
        <v>32</v>
      </c>
      <c r="K2158" t="str">
        <f>VLOOKUP(B2158,'Customers (2)'!$A$1:$F$2501,5,0)</f>
        <v>D</v>
      </c>
      <c r="L2158" t="str">
        <f>VLOOKUP(B2158,'Customers (2)'!$A$1:$F$2501,6,0)</f>
        <v>Young</v>
      </c>
      <c r="M2158" t="str">
        <f t="shared" si="135"/>
        <v>October</v>
      </c>
      <c r="N2158" t="str">
        <f t="shared" si="136"/>
        <v>Tuesday</v>
      </c>
      <c r="O2158" t="str">
        <f t="shared" si="137"/>
        <v>01:23:00</v>
      </c>
      <c r="P2158">
        <f t="shared" si="138"/>
        <v>1</v>
      </c>
      <c r="Q2158" t="str">
        <f>VLOOKUP(B2158,'Analysis 1.3'!$AA$1:$AF$1454,5,FALSE)</f>
        <v>One time</v>
      </c>
      <c r="R2158" t="str">
        <f>VLOOKUP(B2158,'Analysis 1.3'!$AA$1:$AF$1454,6,FALSE)</f>
        <v>Recent</v>
      </c>
      <c r="S2158">
        <f>VLOOKUP(B2158,'Analysis 1.3'!$AA$1:$AF$1454,4,FALSE)</f>
        <v>75.924305555556202</v>
      </c>
    </row>
    <row r="2159" spans="1:19" x14ac:dyDescent="0.3">
      <c r="A2159">
        <v>149310</v>
      </c>
      <c r="B2159">
        <v>1734</v>
      </c>
      <c r="C2159" s="1" t="s">
        <v>99</v>
      </c>
      <c r="D2159" s="2">
        <v>44941.067361111112</v>
      </c>
      <c r="E2159" t="s">
        <v>96</v>
      </c>
      <c r="F2159" t="s">
        <v>29</v>
      </c>
      <c r="G2159">
        <v>1340</v>
      </c>
      <c r="H2159" t="str">
        <f>VLOOKUP(B2159,'Customers (2)'!$A$1:$F$2501,2,0)</f>
        <v>USA</v>
      </c>
      <c r="I2159" t="str">
        <f>VLOOKUP(B2159,'Customers (2)'!$A$1:$F$2501,3,0)</f>
        <v>M</v>
      </c>
      <c r="J2159">
        <f>VLOOKUP(B2159,'Customers (2)'!$A$1:$F$2501,4,0)</f>
        <v>62</v>
      </c>
      <c r="K2159" t="str">
        <f>VLOOKUP(B2159,'Customers (2)'!$A$1:$F$2501,5,0)</f>
        <v>D</v>
      </c>
      <c r="L2159" t="str">
        <f>VLOOKUP(B2159,'Customers (2)'!$A$1:$F$2501,6,0)</f>
        <v>Senior</v>
      </c>
      <c r="M2159" t="str">
        <f t="shared" si="135"/>
        <v>January</v>
      </c>
      <c r="N2159" t="str">
        <f t="shared" si="136"/>
        <v>Sunday</v>
      </c>
      <c r="O2159" t="str">
        <f t="shared" si="137"/>
        <v>01:37:00</v>
      </c>
      <c r="P2159">
        <f t="shared" si="138"/>
        <v>1</v>
      </c>
      <c r="Q2159" t="str">
        <f>VLOOKUP(B2159,'Analysis 1.3'!$AA$1:$AF$1454,5,FALSE)</f>
        <v>Repeat</v>
      </c>
      <c r="R2159" t="str">
        <f>VLOOKUP(B2159,'Analysis 1.3'!$AA$1:$AF$1454,6,FALSE)</f>
        <v>Lost</v>
      </c>
      <c r="S2159">
        <f>VLOOKUP(B2159,'Analysis 1.3'!$AA$1:$AF$1454,4,FALSE)</f>
        <v>190.94999999999709</v>
      </c>
    </row>
    <row r="2160" spans="1:19" x14ac:dyDescent="0.3">
      <c r="A2160">
        <v>862595</v>
      </c>
      <c r="B2160">
        <v>1734</v>
      </c>
      <c r="C2160" s="1" t="s">
        <v>99</v>
      </c>
      <c r="D2160" s="3">
        <v>45101.031944444447</v>
      </c>
      <c r="E2160" t="s">
        <v>96</v>
      </c>
      <c r="F2160" t="s">
        <v>27</v>
      </c>
      <c r="G2160">
        <v>2309</v>
      </c>
      <c r="H2160" t="str">
        <f>VLOOKUP(B2160,'Customers (2)'!$A$1:$F$2501,2,0)</f>
        <v>USA</v>
      </c>
      <c r="I2160" t="str">
        <f>VLOOKUP(B2160,'Customers (2)'!$A$1:$F$2501,3,0)</f>
        <v>M</v>
      </c>
      <c r="J2160">
        <f>VLOOKUP(B2160,'Customers (2)'!$A$1:$F$2501,4,0)</f>
        <v>62</v>
      </c>
      <c r="K2160" t="str">
        <f>VLOOKUP(B2160,'Customers (2)'!$A$1:$F$2501,5,0)</f>
        <v>D</v>
      </c>
      <c r="L2160" t="str">
        <f>VLOOKUP(B2160,'Customers (2)'!$A$1:$F$2501,6,0)</f>
        <v>Senior</v>
      </c>
      <c r="M2160" t="str">
        <f t="shared" si="135"/>
        <v>June</v>
      </c>
      <c r="N2160" t="str">
        <f t="shared" si="136"/>
        <v>Saturday</v>
      </c>
      <c r="O2160" t="str">
        <f t="shared" si="137"/>
        <v>00:46:00</v>
      </c>
      <c r="P2160">
        <f t="shared" si="138"/>
        <v>0</v>
      </c>
      <c r="Q2160" t="str">
        <f>VLOOKUP(B2160,'Analysis 1.3'!$AA$1:$AF$1454,5,FALSE)</f>
        <v>Repeat</v>
      </c>
      <c r="R2160" t="str">
        <f>VLOOKUP(B2160,'Analysis 1.3'!$AA$1:$AF$1454,6,FALSE)</f>
        <v>Lost</v>
      </c>
      <c r="S2160">
        <f>VLOOKUP(B2160,'Analysis 1.3'!$AA$1:$AF$1454,4,FALSE)</f>
        <v>190.94999999999709</v>
      </c>
    </row>
    <row r="2161" spans="1:19" x14ac:dyDescent="0.3">
      <c r="A2161">
        <v>1254601</v>
      </c>
      <c r="B2161">
        <v>1734</v>
      </c>
      <c r="C2161" s="1" t="s">
        <v>99</v>
      </c>
      <c r="D2161" s="3">
        <v>45049.029166666667</v>
      </c>
      <c r="E2161" t="s">
        <v>98</v>
      </c>
      <c r="F2161" t="s">
        <v>46</v>
      </c>
      <c r="G2161">
        <v>4180</v>
      </c>
      <c r="H2161" t="str">
        <f>VLOOKUP(B2161,'Customers (2)'!$A$1:$F$2501,2,0)</f>
        <v>USA</v>
      </c>
      <c r="I2161" t="str">
        <f>VLOOKUP(B2161,'Customers (2)'!$A$1:$F$2501,3,0)</f>
        <v>M</v>
      </c>
      <c r="J2161">
        <f>VLOOKUP(B2161,'Customers (2)'!$A$1:$F$2501,4,0)</f>
        <v>62</v>
      </c>
      <c r="K2161" t="str">
        <f>VLOOKUP(B2161,'Customers (2)'!$A$1:$F$2501,5,0)</f>
        <v>D</v>
      </c>
      <c r="L2161" t="str">
        <f>VLOOKUP(B2161,'Customers (2)'!$A$1:$F$2501,6,0)</f>
        <v>Senior</v>
      </c>
      <c r="M2161" t="str">
        <f t="shared" si="135"/>
        <v>May</v>
      </c>
      <c r="N2161" t="str">
        <f t="shared" si="136"/>
        <v>Wednesday</v>
      </c>
      <c r="O2161" t="str">
        <f t="shared" si="137"/>
        <v>00:42:00</v>
      </c>
      <c r="P2161">
        <f t="shared" si="138"/>
        <v>0</v>
      </c>
      <c r="Q2161" t="str">
        <f>VLOOKUP(B2161,'Analysis 1.3'!$AA$1:$AF$1454,5,FALSE)</f>
        <v>Repeat</v>
      </c>
      <c r="R2161" t="str">
        <f>VLOOKUP(B2161,'Analysis 1.3'!$AA$1:$AF$1454,6,FALSE)</f>
        <v>Lost</v>
      </c>
      <c r="S2161">
        <f>VLOOKUP(B2161,'Analysis 1.3'!$AA$1:$AF$1454,4,FALSE)</f>
        <v>190.94999999999709</v>
      </c>
    </row>
    <row r="2162" spans="1:19" x14ac:dyDescent="0.3">
      <c r="A2162">
        <v>1605754</v>
      </c>
      <c r="B2162">
        <v>1734</v>
      </c>
      <c r="C2162" s="1" t="s">
        <v>99</v>
      </c>
      <c r="D2162" s="3">
        <v>45086.052777777775</v>
      </c>
      <c r="E2162" t="s">
        <v>191</v>
      </c>
      <c r="F2162" t="s">
        <v>74</v>
      </c>
      <c r="G2162">
        <v>504</v>
      </c>
      <c r="H2162" t="str">
        <f>VLOOKUP(B2162,'Customers (2)'!$A$1:$F$2501,2,0)</f>
        <v>USA</v>
      </c>
      <c r="I2162" t="str">
        <f>VLOOKUP(B2162,'Customers (2)'!$A$1:$F$2501,3,0)</f>
        <v>M</v>
      </c>
      <c r="J2162">
        <f>VLOOKUP(B2162,'Customers (2)'!$A$1:$F$2501,4,0)</f>
        <v>62</v>
      </c>
      <c r="K2162" t="str">
        <f>VLOOKUP(B2162,'Customers (2)'!$A$1:$F$2501,5,0)</f>
        <v>D</v>
      </c>
      <c r="L2162" t="str">
        <f>VLOOKUP(B2162,'Customers (2)'!$A$1:$F$2501,6,0)</f>
        <v>Senior</v>
      </c>
      <c r="M2162" t="str">
        <f t="shared" si="135"/>
        <v>June</v>
      </c>
      <c r="N2162" t="str">
        <f t="shared" si="136"/>
        <v>Friday</v>
      </c>
      <c r="O2162" t="str">
        <f t="shared" si="137"/>
        <v>01:16:00</v>
      </c>
      <c r="P2162">
        <f t="shared" si="138"/>
        <v>1</v>
      </c>
      <c r="Q2162" t="str">
        <f>VLOOKUP(B2162,'Analysis 1.3'!$AA$1:$AF$1454,5,FALSE)</f>
        <v>Repeat</v>
      </c>
      <c r="R2162" t="str">
        <f>VLOOKUP(B2162,'Analysis 1.3'!$AA$1:$AF$1454,6,FALSE)</f>
        <v>Lost</v>
      </c>
      <c r="S2162">
        <f>VLOOKUP(B2162,'Analysis 1.3'!$AA$1:$AF$1454,4,FALSE)</f>
        <v>190.94999999999709</v>
      </c>
    </row>
    <row r="2163" spans="1:19" x14ac:dyDescent="0.3">
      <c r="A2163">
        <v>198841</v>
      </c>
      <c r="B2163">
        <v>1735</v>
      </c>
      <c r="C2163" s="1" t="s">
        <v>102</v>
      </c>
      <c r="D2163" s="2">
        <v>45131.057638888888</v>
      </c>
      <c r="E2163" t="s">
        <v>96</v>
      </c>
      <c r="F2163" t="s">
        <v>17</v>
      </c>
      <c r="G2163">
        <v>4094</v>
      </c>
      <c r="H2163" t="str">
        <f>VLOOKUP(B2163,'Customers (2)'!$A$1:$F$2501,2,0)</f>
        <v>Finland</v>
      </c>
      <c r="I2163" t="str">
        <f>VLOOKUP(B2163,'Customers (2)'!$A$1:$F$2501,3,0)</f>
        <v>M</v>
      </c>
      <c r="J2163">
        <f>VLOOKUP(B2163,'Customers (2)'!$A$1:$F$2501,4,0)</f>
        <v>76</v>
      </c>
      <c r="K2163" t="str">
        <f>VLOOKUP(B2163,'Customers (2)'!$A$1:$F$2501,5,0)</f>
        <v>D</v>
      </c>
      <c r="L2163" t="str">
        <f>VLOOKUP(B2163,'Customers (2)'!$A$1:$F$2501,6,0)</f>
        <v>Senior</v>
      </c>
      <c r="M2163" t="str">
        <f t="shared" si="135"/>
        <v>July</v>
      </c>
      <c r="N2163" t="str">
        <f t="shared" si="136"/>
        <v>Monday</v>
      </c>
      <c r="O2163" t="str">
        <f t="shared" si="137"/>
        <v>01:23:00</v>
      </c>
      <c r="P2163">
        <f t="shared" si="138"/>
        <v>1</v>
      </c>
      <c r="Q2163" t="str">
        <f>VLOOKUP(B2163,'Analysis 1.3'!$AA$1:$AF$1454,5,FALSE)</f>
        <v>Repeat</v>
      </c>
      <c r="R2163" t="str">
        <f>VLOOKUP(B2163,'Analysis 1.3'!$AA$1:$AF$1454,6,FALSE)</f>
        <v>Recent</v>
      </c>
      <c r="S2163">
        <f>VLOOKUP(B2163,'Analysis 1.3'!$AA$1:$AF$1454,4,FALSE)</f>
        <v>25.974999999998545</v>
      </c>
    </row>
    <row r="2164" spans="1:19" x14ac:dyDescent="0.3">
      <c r="A2164">
        <v>1455334</v>
      </c>
      <c r="B2164">
        <v>1735</v>
      </c>
      <c r="C2164" s="1" t="s">
        <v>102</v>
      </c>
      <c r="D2164" s="3">
        <v>45266.006944444445</v>
      </c>
      <c r="E2164" t="s">
        <v>191</v>
      </c>
      <c r="F2164" t="s">
        <v>66</v>
      </c>
      <c r="G2164">
        <v>8911</v>
      </c>
      <c r="H2164" t="str">
        <f>VLOOKUP(B2164,'Customers (2)'!$A$1:$F$2501,2,0)</f>
        <v>Finland</v>
      </c>
      <c r="I2164" t="str">
        <f>VLOOKUP(B2164,'Customers (2)'!$A$1:$F$2501,3,0)</f>
        <v>M</v>
      </c>
      <c r="J2164">
        <f>VLOOKUP(B2164,'Customers (2)'!$A$1:$F$2501,4,0)</f>
        <v>76</v>
      </c>
      <c r="K2164" t="str">
        <f>VLOOKUP(B2164,'Customers (2)'!$A$1:$F$2501,5,0)</f>
        <v>D</v>
      </c>
      <c r="L2164" t="str">
        <f>VLOOKUP(B2164,'Customers (2)'!$A$1:$F$2501,6,0)</f>
        <v>Senior</v>
      </c>
      <c r="M2164" t="str">
        <f t="shared" si="135"/>
        <v>December</v>
      </c>
      <c r="N2164" t="str">
        <f t="shared" si="136"/>
        <v>Wednesday</v>
      </c>
      <c r="O2164" t="str">
        <f t="shared" si="137"/>
        <v>00:10:00</v>
      </c>
      <c r="P2164">
        <f t="shared" si="138"/>
        <v>0</v>
      </c>
      <c r="Q2164" t="str">
        <f>VLOOKUP(B2164,'Analysis 1.3'!$AA$1:$AF$1454,5,FALSE)</f>
        <v>Repeat</v>
      </c>
      <c r="R2164" t="str">
        <f>VLOOKUP(B2164,'Analysis 1.3'!$AA$1:$AF$1454,6,FALSE)</f>
        <v>Recent</v>
      </c>
      <c r="S2164">
        <f>VLOOKUP(B2164,'Analysis 1.3'!$AA$1:$AF$1454,4,FALSE)</f>
        <v>25.974999999998545</v>
      </c>
    </row>
    <row r="2165" spans="1:19" x14ac:dyDescent="0.3">
      <c r="A2165">
        <v>1666505</v>
      </c>
      <c r="B2165">
        <v>1736</v>
      </c>
      <c r="C2165" s="1" t="s">
        <v>99</v>
      </c>
      <c r="D2165" s="3">
        <v>44948.056250000001</v>
      </c>
      <c r="E2165" t="s">
        <v>97</v>
      </c>
      <c r="F2165" t="s">
        <v>59</v>
      </c>
      <c r="G2165">
        <v>2955</v>
      </c>
      <c r="H2165" t="str">
        <f>VLOOKUP(B2165,'Customers (2)'!$A$1:$F$2501,2,0)</f>
        <v>USA</v>
      </c>
      <c r="I2165" t="str">
        <f>VLOOKUP(B2165,'Customers (2)'!$A$1:$F$2501,3,0)</f>
        <v>M</v>
      </c>
      <c r="J2165">
        <f>VLOOKUP(B2165,'Customers (2)'!$A$1:$F$2501,4,0)</f>
        <v>23</v>
      </c>
      <c r="K2165" t="str">
        <f>VLOOKUP(B2165,'Customers (2)'!$A$1:$F$2501,5,0)</f>
        <v>D</v>
      </c>
      <c r="L2165" t="str">
        <f>VLOOKUP(B2165,'Customers (2)'!$A$1:$F$2501,6,0)</f>
        <v>Young</v>
      </c>
      <c r="M2165" t="str">
        <f t="shared" si="135"/>
        <v>January</v>
      </c>
      <c r="N2165" t="str">
        <f t="shared" si="136"/>
        <v>Sunday</v>
      </c>
      <c r="O2165" t="str">
        <f t="shared" si="137"/>
        <v>01:21:00</v>
      </c>
      <c r="P2165">
        <f t="shared" si="138"/>
        <v>1</v>
      </c>
      <c r="Q2165" t="str">
        <f>VLOOKUP(B2165,'Analysis 1.3'!$AA$1:$AF$1454,5,FALSE)</f>
        <v>One time</v>
      </c>
      <c r="R2165" t="str">
        <f>VLOOKUP(B2165,'Analysis 1.3'!$AA$1:$AF$1454,6,FALSE)</f>
        <v>Lost</v>
      </c>
      <c r="S2165">
        <f>VLOOKUP(B2165,'Analysis 1.3'!$AA$1:$AF$1454,4,FALSE)</f>
        <v>343.92569444444234</v>
      </c>
    </row>
    <row r="2166" spans="1:19" x14ac:dyDescent="0.3">
      <c r="A2166">
        <v>1522932</v>
      </c>
      <c r="B2166">
        <v>1737</v>
      </c>
      <c r="C2166" s="1" t="s">
        <v>106</v>
      </c>
      <c r="D2166" s="3">
        <v>45238.030555555553</v>
      </c>
      <c r="E2166" t="s">
        <v>97</v>
      </c>
      <c r="F2166" t="s">
        <v>85</v>
      </c>
      <c r="G2166">
        <v>2633</v>
      </c>
      <c r="H2166" t="str">
        <f>VLOOKUP(B2166,'Customers (2)'!$A$1:$F$2501,2,0)</f>
        <v>Singapore</v>
      </c>
      <c r="I2166" t="str">
        <f>VLOOKUP(B2166,'Customers (2)'!$A$1:$F$2501,3,0)</f>
        <v>M</v>
      </c>
      <c r="J2166">
        <f>VLOOKUP(B2166,'Customers (2)'!$A$1:$F$2501,4,0)</f>
        <v>60</v>
      </c>
      <c r="K2166" t="str">
        <f>VLOOKUP(B2166,'Customers (2)'!$A$1:$F$2501,5,0)</f>
        <v>D</v>
      </c>
      <c r="L2166" t="str">
        <f>VLOOKUP(B2166,'Customers (2)'!$A$1:$F$2501,6,0)</f>
        <v>Senior</v>
      </c>
      <c r="M2166" t="str">
        <f t="shared" si="135"/>
        <v>November</v>
      </c>
      <c r="N2166" t="str">
        <f t="shared" si="136"/>
        <v>Wednesday</v>
      </c>
      <c r="O2166" t="str">
        <f t="shared" si="137"/>
        <v>00:44:00</v>
      </c>
      <c r="P2166">
        <f t="shared" si="138"/>
        <v>0</v>
      </c>
      <c r="Q2166" t="str">
        <f>VLOOKUP(B2166,'Analysis 1.3'!$AA$1:$AF$1454,5,FALSE)</f>
        <v>One time</v>
      </c>
      <c r="R2166" t="str">
        <f>VLOOKUP(B2166,'Analysis 1.3'!$AA$1:$AF$1454,6,FALSE)</f>
        <v>Recent</v>
      </c>
      <c r="S2166">
        <f>VLOOKUP(B2166,'Analysis 1.3'!$AA$1:$AF$1454,4,FALSE)</f>
        <v>53.951388888890506</v>
      </c>
    </row>
    <row r="2167" spans="1:19" x14ac:dyDescent="0.3">
      <c r="A2167">
        <v>432633</v>
      </c>
      <c r="B2167">
        <v>1738</v>
      </c>
      <c r="C2167" s="1" t="s">
        <v>100</v>
      </c>
      <c r="D2167" s="2">
        <v>44968.049305555556</v>
      </c>
      <c r="E2167" t="s">
        <v>98</v>
      </c>
      <c r="F2167" t="s">
        <v>73</v>
      </c>
      <c r="G2167">
        <v>9557</v>
      </c>
      <c r="H2167" t="str">
        <f>VLOOKUP(B2167,'Customers (2)'!$A$1:$F$2501,2,0)</f>
        <v>France</v>
      </c>
      <c r="I2167" t="str">
        <f>VLOOKUP(B2167,'Customers (2)'!$A$1:$F$2501,3,0)</f>
        <v>M</v>
      </c>
      <c r="J2167">
        <f>VLOOKUP(B2167,'Customers (2)'!$A$1:$F$2501,4,0)</f>
        <v>27</v>
      </c>
      <c r="K2167" t="str">
        <f>VLOOKUP(B2167,'Customers (2)'!$A$1:$F$2501,5,0)</f>
        <v>D</v>
      </c>
      <c r="L2167" t="str">
        <f>VLOOKUP(B2167,'Customers (2)'!$A$1:$F$2501,6,0)</f>
        <v>Young</v>
      </c>
      <c r="M2167" t="str">
        <f t="shared" si="135"/>
        <v>February</v>
      </c>
      <c r="N2167" t="str">
        <f t="shared" si="136"/>
        <v>Saturday</v>
      </c>
      <c r="O2167" t="str">
        <f t="shared" si="137"/>
        <v>01:11:00</v>
      </c>
      <c r="P2167">
        <f t="shared" si="138"/>
        <v>1</v>
      </c>
      <c r="Q2167" t="str">
        <f>VLOOKUP(B2167,'Analysis 1.3'!$AA$1:$AF$1454,5,FALSE)</f>
        <v>One time</v>
      </c>
      <c r="R2167" t="str">
        <f>VLOOKUP(B2167,'Analysis 1.3'!$AA$1:$AF$1454,6,FALSE)</f>
        <v>Lost</v>
      </c>
      <c r="S2167">
        <f>VLOOKUP(B2167,'Analysis 1.3'!$AA$1:$AF$1454,4,FALSE)</f>
        <v>323.9326388888876</v>
      </c>
    </row>
    <row r="2168" spans="1:19" x14ac:dyDescent="0.3">
      <c r="A2168">
        <v>102053</v>
      </c>
      <c r="B2168">
        <v>1739</v>
      </c>
      <c r="C2168" s="1" t="s">
        <v>105</v>
      </c>
      <c r="D2168" s="2">
        <v>45155.97152777778</v>
      </c>
      <c r="E2168" t="s">
        <v>96</v>
      </c>
      <c r="F2168" t="s">
        <v>14</v>
      </c>
      <c r="G2168">
        <v>3746</v>
      </c>
      <c r="H2168" t="str">
        <f>VLOOKUP(B2168,'Customers (2)'!$A$1:$F$2501,2,0)</f>
        <v>Spain</v>
      </c>
      <c r="I2168" t="str">
        <f>VLOOKUP(B2168,'Customers (2)'!$A$1:$F$2501,3,0)</f>
        <v>F</v>
      </c>
      <c r="J2168">
        <f>VLOOKUP(B2168,'Customers (2)'!$A$1:$F$2501,4,0)</f>
        <v>44</v>
      </c>
      <c r="K2168" t="str">
        <f>VLOOKUP(B2168,'Customers (2)'!$A$1:$F$2501,5,0)</f>
        <v>D</v>
      </c>
      <c r="L2168" t="str">
        <f>VLOOKUP(B2168,'Customers (2)'!$A$1:$F$2501,6,0)</f>
        <v>Middle</v>
      </c>
      <c r="M2168" t="str">
        <f t="shared" si="135"/>
        <v>August</v>
      </c>
      <c r="N2168" t="str">
        <f t="shared" si="136"/>
        <v>Thursday</v>
      </c>
      <c r="O2168" t="str">
        <f t="shared" si="137"/>
        <v>23:19:00</v>
      </c>
      <c r="P2168">
        <f t="shared" si="138"/>
        <v>23</v>
      </c>
      <c r="Q2168" t="str">
        <f>VLOOKUP(B2168,'Analysis 1.3'!$AA$1:$AF$1454,5,FALSE)</f>
        <v>Repeat</v>
      </c>
      <c r="R2168" t="str">
        <f>VLOOKUP(B2168,'Analysis 1.3'!$AA$1:$AF$1454,6,FALSE)</f>
        <v>Passive</v>
      </c>
      <c r="S2168">
        <f>VLOOKUP(B2168,'Analysis 1.3'!$AA$1:$AF$1454,4,FALSE)</f>
        <v>136.01041666666424</v>
      </c>
    </row>
    <row r="2169" spans="1:19" x14ac:dyDescent="0.3">
      <c r="A2169">
        <v>1316887</v>
      </c>
      <c r="B2169">
        <v>1739</v>
      </c>
      <c r="C2169" s="1" t="s">
        <v>105</v>
      </c>
      <c r="D2169" s="3">
        <v>45023.981249999997</v>
      </c>
      <c r="E2169" t="s">
        <v>98</v>
      </c>
      <c r="F2169" t="s">
        <v>27</v>
      </c>
      <c r="G2169">
        <v>951</v>
      </c>
      <c r="H2169" t="str">
        <f>VLOOKUP(B2169,'Customers (2)'!$A$1:$F$2501,2,0)</f>
        <v>Spain</v>
      </c>
      <c r="I2169" t="str">
        <f>VLOOKUP(B2169,'Customers (2)'!$A$1:$F$2501,3,0)</f>
        <v>F</v>
      </c>
      <c r="J2169">
        <f>VLOOKUP(B2169,'Customers (2)'!$A$1:$F$2501,4,0)</f>
        <v>44</v>
      </c>
      <c r="K2169" t="str">
        <f>VLOOKUP(B2169,'Customers (2)'!$A$1:$F$2501,5,0)</f>
        <v>D</v>
      </c>
      <c r="L2169" t="str">
        <f>VLOOKUP(B2169,'Customers (2)'!$A$1:$F$2501,6,0)</f>
        <v>Middle</v>
      </c>
      <c r="M2169" t="str">
        <f t="shared" si="135"/>
        <v>April</v>
      </c>
      <c r="N2169" t="str">
        <f t="shared" si="136"/>
        <v>Friday</v>
      </c>
      <c r="O2169" t="str">
        <f t="shared" si="137"/>
        <v>23:33:00</v>
      </c>
      <c r="P2169">
        <f t="shared" si="138"/>
        <v>23</v>
      </c>
      <c r="Q2169" t="str">
        <f>VLOOKUP(B2169,'Analysis 1.3'!$AA$1:$AF$1454,5,FALSE)</f>
        <v>Repeat</v>
      </c>
      <c r="R2169" t="str">
        <f>VLOOKUP(B2169,'Analysis 1.3'!$AA$1:$AF$1454,6,FALSE)</f>
        <v>Passive</v>
      </c>
      <c r="S2169">
        <f>VLOOKUP(B2169,'Analysis 1.3'!$AA$1:$AF$1454,4,FALSE)</f>
        <v>136.01041666666424</v>
      </c>
    </row>
    <row r="2170" spans="1:19" x14ac:dyDescent="0.3">
      <c r="A2170">
        <v>369020</v>
      </c>
      <c r="B2170">
        <v>1740</v>
      </c>
      <c r="C2170" s="1" t="s">
        <v>99</v>
      </c>
      <c r="D2170" s="2">
        <v>45189.043749999997</v>
      </c>
      <c r="E2170" t="s">
        <v>98</v>
      </c>
      <c r="F2170" t="s">
        <v>40</v>
      </c>
      <c r="G2170">
        <v>8651</v>
      </c>
      <c r="H2170" t="str">
        <f>VLOOKUP(B2170,'Customers (2)'!$A$1:$F$2501,2,0)</f>
        <v>USA</v>
      </c>
      <c r="I2170" t="str">
        <f>VLOOKUP(B2170,'Customers (2)'!$A$1:$F$2501,3,0)</f>
        <v>F</v>
      </c>
      <c r="J2170">
        <f>VLOOKUP(B2170,'Customers (2)'!$A$1:$F$2501,4,0)</f>
        <v>25</v>
      </c>
      <c r="K2170" t="str">
        <f>VLOOKUP(B2170,'Customers (2)'!$A$1:$F$2501,5,0)</f>
        <v>D</v>
      </c>
      <c r="L2170" t="str">
        <f>VLOOKUP(B2170,'Customers (2)'!$A$1:$F$2501,6,0)</f>
        <v>Young</v>
      </c>
      <c r="M2170" t="str">
        <f t="shared" si="135"/>
        <v>September</v>
      </c>
      <c r="N2170" t="str">
        <f t="shared" si="136"/>
        <v>Wednesday</v>
      </c>
      <c r="O2170" t="str">
        <f t="shared" si="137"/>
        <v>01:03:00</v>
      </c>
      <c r="P2170">
        <f t="shared" si="138"/>
        <v>1</v>
      </c>
      <c r="Q2170" t="str">
        <f>VLOOKUP(B2170,'Analysis 1.3'!$AA$1:$AF$1454,5,FALSE)</f>
        <v>One time</v>
      </c>
      <c r="R2170" t="str">
        <f>VLOOKUP(B2170,'Analysis 1.3'!$AA$1:$AF$1454,6,FALSE)</f>
        <v>Passive</v>
      </c>
      <c r="S2170">
        <f>VLOOKUP(B2170,'Analysis 1.3'!$AA$1:$AF$1454,4,FALSE)</f>
        <v>102.93819444444671</v>
      </c>
    </row>
    <row r="2171" spans="1:19" x14ac:dyDescent="0.3">
      <c r="A2171">
        <v>1607015</v>
      </c>
      <c r="B2171">
        <v>1741</v>
      </c>
      <c r="C2171" s="1" t="s">
        <v>99</v>
      </c>
      <c r="D2171" s="3">
        <v>45286.047222222223</v>
      </c>
      <c r="E2171" t="s">
        <v>191</v>
      </c>
      <c r="F2171" t="s">
        <v>27</v>
      </c>
      <c r="G2171">
        <v>4369</v>
      </c>
      <c r="H2171" t="str">
        <f>VLOOKUP(B2171,'Customers (2)'!$A$1:$F$2501,2,0)</f>
        <v>USA</v>
      </c>
      <c r="I2171" t="str">
        <f>VLOOKUP(B2171,'Customers (2)'!$A$1:$F$2501,3,0)</f>
        <v>F</v>
      </c>
      <c r="J2171">
        <f>VLOOKUP(B2171,'Customers (2)'!$A$1:$F$2501,4,0)</f>
        <v>71</v>
      </c>
      <c r="K2171" t="str">
        <f>VLOOKUP(B2171,'Customers (2)'!$A$1:$F$2501,5,0)</f>
        <v>D</v>
      </c>
      <c r="L2171" t="str">
        <f>VLOOKUP(B2171,'Customers (2)'!$A$1:$F$2501,6,0)</f>
        <v>Senior</v>
      </c>
      <c r="M2171" t="str">
        <f t="shared" si="135"/>
        <v>December</v>
      </c>
      <c r="N2171" t="str">
        <f t="shared" si="136"/>
        <v>Tuesday</v>
      </c>
      <c r="O2171" t="str">
        <f t="shared" si="137"/>
        <v>01:08:00</v>
      </c>
      <c r="P2171">
        <f t="shared" si="138"/>
        <v>1</v>
      </c>
      <c r="Q2171" t="str">
        <f>VLOOKUP(B2171,'Analysis 1.3'!$AA$1:$AF$1454,5,FALSE)</f>
        <v>One time</v>
      </c>
      <c r="R2171" t="str">
        <f>VLOOKUP(B2171,'Analysis 1.3'!$AA$1:$AF$1454,6,FALSE)</f>
        <v>Recent</v>
      </c>
      <c r="S2171">
        <f>VLOOKUP(B2171,'Analysis 1.3'!$AA$1:$AF$1454,4,FALSE)</f>
        <v>5.9347222222204437</v>
      </c>
    </row>
    <row r="2172" spans="1:19" x14ac:dyDescent="0.3">
      <c r="A2172">
        <v>1323847</v>
      </c>
      <c r="B2172">
        <v>1742</v>
      </c>
      <c r="C2172" s="1" t="s">
        <v>99</v>
      </c>
      <c r="D2172" s="3">
        <v>45037.067361111112</v>
      </c>
      <c r="E2172" t="s">
        <v>191</v>
      </c>
      <c r="F2172" t="s">
        <v>45</v>
      </c>
      <c r="G2172">
        <v>4644</v>
      </c>
      <c r="H2172" t="str">
        <f>VLOOKUP(B2172,'Customers (2)'!$A$1:$F$2501,2,0)</f>
        <v>USA</v>
      </c>
      <c r="I2172" t="str">
        <f>VLOOKUP(B2172,'Customers (2)'!$A$1:$F$2501,3,0)</f>
        <v>F</v>
      </c>
      <c r="J2172">
        <f>VLOOKUP(B2172,'Customers (2)'!$A$1:$F$2501,4,0)</f>
        <v>49</v>
      </c>
      <c r="K2172" t="str">
        <f>VLOOKUP(B2172,'Customers (2)'!$A$1:$F$2501,5,0)</f>
        <v>D</v>
      </c>
      <c r="L2172" t="str">
        <f>VLOOKUP(B2172,'Customers (2)'!$A$1:$F$2501,6,0)</f>
        <v>Middle</v>
      </c>
      <c r="M2172" t="str">
        <f t="shared" si="135"/>
        <v>April</v>
      </c>
      <c r="N2172" t="str">
        <f t="shared" si="136"/>
        <v>Friday</v>
      </c>
      <c r="O2172" t="str">
        <f t="shared" si="137"/>
        <v>01:37:00</v>
      </c>
      <c r="P2172">
        <f t="shared" si="138"/>
        <v>1</v>
      </c>
      <c r="Q2172" t="str">
        <f>VLOOKUP(B2172,'Analysis 1.3'!$AA$1:$AF$1454,5,FALSE)</f>
        <v>One time</v>
      </c>
      <c r="R2172" t="str">
        <f>VLOOKUP(B2172,'Analysis 1.3'!$AA$1:$AF$1454,6,FALSE)</f>
        <v>Lost</v>
      </c>
      <c r="S2172">
        <f>VLOOKUP(B2172,'Analysis 1.3'!$AA$1:$AF$1454,4,FALSE)</f>
        <v>254.91458333333139</v>
      </c>
    </row>
    <row r="2173" spans="1:19" x14ac:dyDescent="0.3">
      <c r="A2173">
        <v>962603</v>
      </c>
      <c r="B2173">
        <v>1743</v>
      </c>
      <c r="C2173" s="1" t="s">
        <v>99</v>
      </c>
      <c r="D2173" s="3">
        <v>45053.013888888891</v>
      </c>
      <c r="E2173" t="s">
        <v>98</v>
      </c>
      <c r="F2173" t="s">
        <v>68</v>
      </c>
      <c r="G2173">
        <v>6171</v>
      </c>
      <c r="H2173" t="str">
        <f>VLOOKUP(B2173,'Customers (2)'!$A$1:$F$2501,2,0)</f>
        <v>USA</v>
      </c>
      <c r="I2173" t="str">
        <f>VLOOKUP(B2173,'Customers (2)'!$A$1:$F$2501,3,0)</f>
        <v>F</v>
      </c>
      <c r="J2173">
        <f>VLOOKUP(B2173,'Customers (2)'!$A$1:$F$2501,4,0)</f>
        <v>30</v>
      </c>
      <c r="K2173" t="str">
        <f>VLOOKUP(B2173,'Customers (2)'!$A$1:$F$2501,5,0)</f>
        <v>D</v>
      </c>
      <c r="L2173" t="str">
        <f>VLOOKUP(B2173,'Customers (2)'!$A$1:$F$2501,6,0)</f>
        <v>Young</v>
      </c>
      <c r="M2173" t="str">
        <f t="shared" si="135"/>
        <v>May</v>
      </c>
      <c r="N2173" t="str">
        <f t="shared" si="136"/>
        <v>Sunday</v>
      </c>
      <c r="O2173" t="str">
        <f t="shared" si="137"/>
        <v>00:20:00</v>
      </c>
      <c r="P2173">
        <f t="shared" si="138"/>
        <v>0</v>
      </c>
      <c r="Q2173" t="str">
        <f>VLOOKUP(B2173,'Analysis 1.3'!$AA$1:$AF$1454,5,FALSE)</f>
        <v>Repeat</v>
      </c>
      <c r="R2173" t="str">
        <f>VLOOKUP(B2173,'Analysis 1.3'!$AA$1:$AF$1454,6,FALSE)</f>
        <v>Lost</v>
      </c>
      <c r="S2173">
        <f>VLOOKUP(B2173,'Analysis 1.3'!$AA$1:$AF$1454,4,FALSE)</f>
        <v>193.96597222222044</v>
      </c>
    </row>
    <row r="2174" spans="1:19" x14ac:dyDescent="0.3">
      <c r="A2174">
        <v>1461756</v>
      </c>
      <c r="B2174">
        <v>1743</v>
      </c>
      <c r="C2174" s="1" t="s">
        <v>99</v>
      </c>
      <c r="D2174" s="3">
        <v>45098.015972222223</v>
      </c>
      <c r="E2174" t="s">
        <v>98</v>
      </c>
      <c r="F2174" t="s">
        <v>68</v>
      </c>
      <c r="G2174">
        <v>3339</v>
      </c>
      <c r="H2174" t="str">
        <f>VLOOKUP(B2174,'Customers (2)'!$A$1:$F$2501,2,0)</f>
        <v>USA</v>
      </c>
      <c r="I2174" t="str">
        <f>VLOOKUP(B2174,'Customers (2)'!$A$1:$F$2501,3,0)</f>
        <v>F</v>
      </c>
      <c r="J2174">
        <f>VLOOKUP(B2174,'Customers (2)'!$A$1:$F$2501,4,0)</f>
        <v>30</v>
      </c>
      <c r="K2174" t="str">
        <f>VLOOKUP(B2174,'Customers (2)'!$A$1:$F$2501,5,0)</f>
        <v>D</v>
      </c>
      <c r="L2174" t="str">
        <f>VLOOKUP(B2174,'Customers (2)'!$A$1:$F$2501,6,0)</f>
        <v>Young</v>
      </c>
      <c r="M2174" t="str">
        <f t="shared" si="135"/>
        <v>June</v>
      </c>
      <c r="N2174" t="str">
        <f t="shared" si="136"/>
        <v>Wednesday</v>
      </c>
      <c r="O2174" t="str">
        <f t="shared" si="137"/>
        <v>00:23:00</v>
      </c>
      <c r="P2174">
        <f t="shared" si="138"/>
        <v>0</v>
      </c>
      <c r="Q2174" t="str">
        <f>VLOOKUP(B2174,'Analysis 1.3'!$AA$1:$AF$1454,5,FALSE)</f>
        <v>Repeat</v>
      </c>
      <c r="R2174" t="str">
        <f>VLOOKUP(B2174,'Analysis 1.3'!$AA$1:$AF$1454,6,FALSE)</f>
        <v>Lost</v>
      </c>
      <c r="S2174">
        <f>VLOOKUP(B2174,'Analysis 1.3'!$AA$1:$AF$1454,4,FALSE)</f>
        <v>193.96597222222044</v>
      </c>
    </row>
    <row r="2175" spans="1:19" x14ac:dyDescent="0.3">
      <c r="A2175">
        <v>590947</v>
      </c>
      <c r="B2175">
        <v>1745</v>
      </c>
      <c r="C2175" s="1" t="s">
        <v>99</v>
      </c>
      <c r="D2175" s="2">
        <v>45039.038888888892</v>
      </c>
      <c r="E2175" t="s">
        <v>98</v>
      </c>
      <c r="F2175" t="s">
        <v>23</v>
      </c>
      <c r="G2175">
        <v>7772</v>
      </c>
      <c r="H2175" t="str">
        <f>VLOOKUP(B2175,'Customers (2)'!$A$1:$F$2501,2,0)</f>
        <v>USA</v>
      </c>
      <c r="I2175" t="str">
        <f>VLOOKUP(B2175,'Customers (2)'!$A$1:$F$2501,3,0)</f>
        <v>F</v>
      </c>
      <c r="J2175">
        <f>VLOOKUP(B2175,'Customers (2)'!$A$1:$F$2501,4,0)</f>
        <v>54</v>
      </c>
      <c r="K2175" t="str">
        <f>VLOOKUP(B2175,'Customers (2)'!$A$1:$F$2501,5,0)</f>
        <v>D</v>
      </c>
      <c r="L2175" t="str">
        <f>VLOOKUP(B2175,'Customers (2)'!$A$1:$F$2501,6,0)</f>
        <v>Middle</v>
      </c>
      <c r="M2175" t="str">
        <f t="shared" si="135"/>
        <v>April</v>
      </c>
      <c r="N2175" t="str">
        <f t="shared" si="136"/>
        <v>Sunday</v>
      </c>
      <c r="O2175" t="str">
        <f t="shared" si="137"/>
        <v>00:56:00</v>
      </c>
      <c r="P2175">
        <f t="shared" si="138"/>
        <v>0</v>
      </c>
      <c r="Q2175" t="str">
        <f>VLOOKUP(B2175,'Analysis 1.3'!$AA$1:$AF$1454,5,FALSE)</f>
        <v>Repeat</v>
      </c>
      <c r="R2175" t="str">
        <f>VLOOKUP(B2175,'Analysis 1.3'!$AA$1:$AF$1454,6,FALSE)</f>
        <v>Recent</v>
      </c>
      <c r="S2175">
        <f>VLOOKUP(B2175,'Analysis 1.3'!$AA$1:$AF$1454,4,FALSE)</f>
        <v>34.903472222220444</v>
      </c>
    </row>
    <row r="2176" spans="1:19" x14ac:dyDescent="0.3">
      <c r="A2176">
        <v>608296</v>
      </c>
      <c r="B2176">
        <v>1745</v>
      </c>
      <c r="C2176" s="1" t="s">
        <v>99</v>
      </c>
      <c r="D2176" s="2">
        <v>45044.048611111109</v>
      </c>
      <c r="E2176" t="s">
        <v>97</v>
      </c>
      <c r="F2176" t="s">
        <v>30</v>
      </c>
      <c r="G2176">
        <v>9769</v>
      </c>
      <c r="H2176" t="str">
        <f>VLOOKUP(B2176,'Customers (2)'!$A$1:$F$2501,2,0)</f>
        <v>USA</v>
      </c>
      <c r="I2176" t="str">
        <f>VLOOKUP(B2176,'Customers (2)'!$A$1:$F$2501,3,0)</f>
        <v>F</v>
      </c>
      <c r="J2176">
        <f>VLOOKUP(B2176,'Customers (2)'!$A$1:$F$2501,4,0)</f>
        <v>54</v>
      </c>
      <c r="K2176" t="str">
        <f>VLOOKUP(B2176,'Customers (2)'!$A$1:$F$2501,5,0)</f>
        <v>D</v>
      </c>
      <c r="L2176" t="str">
        <f>VLOOKUP(B2176,'Customers (2)'!$A$1:$F$2501,6,0)</f>
        <v>Middle</v>
      </c>
      <c r="M2176" t="str">
        <f t="shared" si="135"/>
        <v>April</v>
      </c>
      <c r="N2176" t="str">
        <f t="shared" si="136"/>
        <v>Friday</v>
      </c>
      <c r="O2176" t="str">
        <f t="shared" si="137"/>
        <v>01:10:00</v>
      </c>
      <c r="P2176">
        <f t="shared" si="138"/>
        <v>1</v>
      </c>
      <c r="Q2176" t="str">
        <f>VLOOKUP(B2176,'Analysis 1.3'!$AA$1:$AF$1454,5,FALSE)</f>
        <v>Repeat</v>
      </c>
      <c r="R2176" t="str">
        <f>VLOOKUP(B2176,'Analysis 1.3'!$AA$1:$AF$1454,6,FALSE)</f>
        <v>Recent</v>
      </c>
      <c r="S2176">
        <f>VLOOKUP(B2176,'Analysis 1.3'!$AA$1:$AF$1454,4,FALSE)</f>
        <v>34.903472222220444</v>
      </c>
    </row>
    <row r="2177" spans="1:19" x14ac:dyDescent="0.3">
      <c r="A2177">
        <v>751811</v>
      </c>
      <c r="B2177">
        <v>1745</v>
      </c>
      <c r="C2177" s="1" t="s">
        <v>99</v>
      </c>
      <c r="D2177" s="3">
        <v>45257.078472222223</v>
      </c>
      <c r="E2177" t="s">
        <v>191</v>
      </c>
      <c r="F2177" t="s">
        <v>43</v>
      </c>
      <c r="G2177">
        <v>2348</v>
      </c>
      <c r="H2177" t="str">
        <f>VLOOKUP(B2177,'Customers (2)'!$A$1:$F$2501,2,0)</f>
        <v>USA</v>
      </c>
      <c r="I2177" t="str">
        <f>VLOOKUP(B2177,'Customers (2)'!$A$1:$F$2501,3,0)</f>
        <v>F</v>
      </c>
      <c r="J2177">
        <f>VLOOKUP(B2177,'Customers (2)'!$A$1:$F$2501,4,0)</f>
        <v>54</v>
      </c>
      <c r="K2177" t="str">
        <f>VLOOKUP(B2177,'Customers (2)'!$A$1:$F$2501,5,0)</f>
        <v>D</v>
      </c>
      <c r="L2177" t="str">
        <f>VLOOKUP(B2177,'Customers (2)'!$A$1:$F$2501,6,0)</f>
        <v>Middle</v>
      </c>
      <c r="M2177" t="str">
        <f t="shared" si="135"/>
        <v>November</v>
      </c>
      <c r="N2177" t="str">
        <f t="shared" si="136"/>
        <v>Monday</v>
      </c>
      <c r="O2177" t="str">
        <f t="shared" si="137"/>
        <v>01:53:00</v>
      </c>
      <c r="P2177">
        <f t="shared" si="138"/>
        <v>1</v>
      </c>
      <c r="Q2177" t="str">
        <f>VLOOKUP(B2177,'Analysis 1.3'!$AA$1:$AF$1454,5,FALSE)</f>
        <v>Repeat</v>
      </c>
      <c r="R2177" t="str">
        <f>VLOOKUP(B2177,'Analysis 1.3'!$AA$1:$AF$1454,6,FALSE)</f>
        <v>Recent</v>
      </c>
      <c r="S2177">
        <f>VLOOKUP(B2177,'Analysis 1.3'!$AA$1:$AF$1454,4,FALSE)</f>
        <v>34.903472222220444</v>
      </c>
    </row>
    <row r="2178" spans="1:19" x14ac:dyDescent="0.3">
      <c r="A2178">
        <v>400957</v>
      </c>
      <c r="B2178">
        <v>1746</v>
      </c>
      <c r="C2178" s="1" t="s">
        <v>107</v>
      </c>
      <c r="D2178" s="2">
        <v>45170.980555555558</v>
      </c>
      <c r="E2178" t="s">
        <v>96</v>
      </c>
      <c r="F2178" t="s">
        <v>93</v>
      </c>
      <c r="G2178">
        <v>382</v>
      </c>
      <c r="H2178" t="str">
        <f>VLOOKUP(B2178,'Customers (2)'!$A$1:$F$2501,2,0)</f>
        <v>Italy</v>
      </c>
      <c r="I2178" t="str">
        <f>VLOOKUP(B2178,'Customers (2)'!$A$1:$F$2501,3,0)</f>
        <v>M</v>
      </c>
      <c r="J2178">
        <f>VLOOKUP(B2178,'Customers (2)'!$A$1:$F$2501,4,0)</f>
        <v>66</v>
      </c>
      <c r="K2178" t="str">
        <f>VLOOKUP(B2178,'Customers (2)'!$A$1:$F$2501,5,0)</f>
        <v>D</v>
      </c>
      <c r="L2178" t="str">
        <f>VLOOKUP(B2178,'Customers (2)'!$A$1:$F$2501,6,0)</f>
        <v>Senior</v>
      </c>
      <c r="M2178" t="str">
        <f t="shared" si="135"/>
        <v>September</v>
      </c>
      <c r="N2178" t="str">
        <f t="shared" si="136"/>
        <v>Friday</v>
      </c>
      <c r="O2178" t="str">
        <f t="shared" si="137"/>
        <v>23:32:00</v>
      </c>
      <c r="P2178">
        <f t="shared" si="138"/>
        <v>23</v>
      </c>
      <c r="Q2178" t="str">
        <f>VLOOKUP(B2178,'Analysis 1.3'!$AA$1:$AF$1454,5,FALSE)</f>
        <v>Repeat</v>
      </c>
      <c r="R2178" t="str">
        <f>VLOOKUP(B2178,'Analysis 1.3'!$AA$1:$AF$1454,6,FALSE)</f>
        <v>Recent</v>
      </c>
      <c r="S2178">
        <f>VLOOKUP(B2178,'Analysis 1.3'!$AA$1:$AF$1454,4,FALSE)</f>
        <v>4.9402777777795563</v>
      </c>
    </row>
    <row r="2179" spans="1:19" x14ac:dyDescent="0.3">
      <c r="A2179">
        <v>916383</v>
      </c>
      <c r="B2179">
        <v>1746</v>
      </c>
      <c r="C2179" s="1" t="s">
        <v>107</v>
      </c>
      <c r="D2179" s="3">
        <v>45287.041666666664</v>
      </c>
      <c r="E2179" t="s">
        <v>191</v>
      </c>
      <c r="F2179" t="s">
        <v>10</v>
      </c>
      <c r="G2179">
        <v>3491</v>
      </c>
      <c r="H2179" t="str">
        <f>VLOOKUP(B2179,'Customers (2)'!$A$1:$F$2501,2,0)</f>
        <v>Italy</v>
      </c>
      <c r="I2179" t="str">
        <f>VLOOKUP(B2179,'Customers (2)'!$A$1:$F$2501,3,0)</f>
        <v>M</v>
      </c>
      <c r="J2179">
        <f>VLOOKUP(B2179,'Customers (2)'!$A$1:$F$2501,4,0)</f>
        <v>66</v>
      </c>
      <c r="K2179" t="str">
        <f>VLOOKUP(B2179,'Customers (2)'!$A$1:$F$2501,5,0)</f>
        <v>D</v>
      </c>
      <c r="L2179" t="str">
        <f>VLOOKUP(B2179,'Customers (2)'!$A$1:$F$2501,6,0)</f>
        <v>Senior</v>
      </c>
      <c r="M2179" t="str">
        <f t="shared" ref="M2179:M2242" si="139">TEXT(D2179,"MMMM")</f>
        <v>December</v>
      </c>
      <c r="N2179" t="str">
        <f t="shared" ref="N2179:N2242" si="140">TEXT(D2179,"dddd")</f>
        <v>Wednesday</v>
      </c>
      <c r="O2179" t="str">
        <f t="shared" ref="O2179:O2242" si="141">TEXT(D2179,"HH:mm:ss")</f>
        <v>01:00:00</v>
      </c>
      <c r="P2179">
        <f t="shared" ref="P2179:P2242" si="142">HOUR(D2179)</f>
        <v>1</v>
      </c>
      <c r="Q2179" t="str">
        <f>VLOOKUP(B2179,'Analysis 1.3'!$AA$1:$AF$1454,5,FALSE)</f>
        <v>Repeat</v>
      </c>
      <c r="R2179" t="str">
        <f>VLOOKUP(B2179,'Analysis 1.3'!$AA$1:$AF$1454,6,FALSE)</f>
        <v>Recent</v>
      </c>
      <c r="S2179">
        <f>VLOOKUP(B2179,'Analysis 1.3'!$AA$1:$AF$1454,4,FALSE)</f>
        <v>4.9402777777795563</v>
      </c>
    </row>
    <row r="2180" spans="1:19" x14ac:dyDescent="0.3">
      <c r="A2180">
        <v>1196110</v>
      </c>
      <c r="B2180">
        <v>1746</v>
      </c>
      <c r="C2180" s="1" t="s">
        <v>107</v>
      </c>
      <c r="D2180" s="3">
        <v>45012.018750000003</v>
      </c>
      <c r="E2180" t="s">
        <v>96</v>
      </c>
      <c r="F2180" t="s">
        <v>43</v>
      </c>
      <c r="G2180">
        <v>4222</v>
      </c>
      <c r="H2180" t="str">
        <f>VLOOKUP(B2180,'Customers (2)'!$A$1:$F$2501,2,0)</f>
        <v>Italy</v>
      </c>
      <c r="I2180" t="str">
        <f>VLOOKUP(B2180,'Customers (2)'!$A$1:$F$2501,3,0)</f>
        <v>M</v>
      </c>
      <c r="J2180">
        <f>VLOOKUP(B2180,'Customers (2)'!$A$1:$F$2501,4,0)</f>
        <v>66</v>
      </c>
      <c r="K2180" t="str">
        <f>VLOOKUP(B2180,'Customers (2)'!$A$1:$F$2501,5,0)</f>
        <v>D</v>
      </c>
      <c r="L2180" t="str">
        <f>VLOOKUP(B2180,'Customers (2)'!$A$1:$F$2501,6,0)</f>
        <v>Senior</v>
      </c>
      <c r="M2180" t="str">
        <f t="shared" si="139"/>
        <v>March</v>
      </c>
      <c r="N2180" t="str">
        <f t="shared" si="140"/>
        <v>Monday</v>
      </c>
      <c r="O2180" t="str">
        <f t="shared" si="141"/>
        <v>00:27:00</v>
      </c>
      <c r="P2180">
        <f t="shared" si="142"/>
        <v>0</v>
      </c>
      <c r="Q2180" t="str">
        <f>VLOOKUP(B2180,'Analysis 1.3'!$AA$1:$AF$1454,5,FALSE)</f>
        <v>Repeat</v>
      </c>
      <c r="R2180" t="str">
        <f>VLOOKUP(B2180,'Analysis 1.3'!$AA$1:$AF$1454,6,FALSE)</f>
        <v>Recent</v>
      </c>
      <c r="S2180">
        <f>VLOOKUP(B2180,'Analysis 1.3'!$AA$1:$AF$1454,4,FALSE)</f>
        <v>4.9402777777795563</v>
      </c>
    </row>
    <row r="2181" spans="1:19" x14ac:dyDescent="0.3">
      <c r="A2181">
        <v>1594617</v>
      </c>
      <c r="B2181">
        <v>1747</v>
      </c>
      <c r="C2181" s="1" t="s">
        <v>99</v>
      </c>
      <c r="D2181" s="3">
        <v>45062.032638888886</v>
      </c>
      <c r="E2181" t="s">
        <v>97</v>
      </c>
      <c r="F2181" t="s">
        <v>48</v>
      </c>
      <c r="G2181">
        <v>4361</v>
      </c>
      <c r="H2181" t="str">
        <f>VLOOKUP(B2181,'Customers (2)'!$A$1:$F$2501,2,0)</f>
        <v>USA</v>
      </c>
      <c r="I2181" t="str">
        <f>VLOOKUP(B2181,'Customers (2)'!$A$1:$F$2501,3,0)</f>
        <v>F</v>
      </c>
      <c r="J2181">
        <f>VLOOKUP(B2181,'Customers (2)'!$A$1:$F$2501,4,0)</f>
        <v>61</v>
      </c>
      <c r="K2181" t="str">
        <f>VLOOKUP(B2181,'Customers (2)'!$A$1:$F$2501,5,0)</f>
        <v>D</v>
      </c>
      <c r="L2181" t="str">
        <f>VLOOKUP(B2181,'Customers (2)'!$A$1:$F$2501,6,0)</f>
        <v>Senior</v>
      </c>
      <c r="M2181" t="str">
        <f t="shared" si="139"/>
        <v>May</v>
      </c>
      <c r="N2181" t="str">
        <f t="shared" si="140"/>
        <v>Tuesday</v>
      </c>
      <c r="O2181" t="str">
        <f t="shared" si="141"/>
        <v>00:47:00</v>
      </c>
      <c r="P2181">
        <f t="shared" si="142"/>
        <v>0</v>
      </c>
      <c r="Q2181" t="str">
        <f>VLOOKUP(B2181,'Analysis 1.3'!$AA$1:$AF$1454,5,FALSE)</f>
        <v>One time</v>
      </c>
      <c r="R2181" t="str">
        <f>VLOOKUP(B2181,'Analysis 1.3'!$AA$1:$AF$1454,6,FALSE)</f>
        <v>Lost</v>
      </c>
      <c r="S2181">
        <f>VLOOKUP(B2181,'Analysis 1.3'!$AA$1:$AF$1454,4,FALSE)</f>
        <v>229.94930555555766</v>
      </c>
    </row>
    <row r="2182" spans="1:19" x14ac:dyDescent="0.3">
      <c r="A2182">
        <v>34477</v>
      </c>
      <c r="B2182">
        <v>1749</v>
      </c>
      <c r="C2182" s="1" t="s">
        <v>104</v>
      </c>
      <c r="D2182" s="2">
        <v>45042.992361111108</v>
      </c>
      <c r="E2182" t="s">
        <v>97</v>
      </c>
      <c r="F2182" t="s">
        <v>47</v>
      </c>
      <c r="G2182">
        <v>9140</v>
      </c>
      <c r="H2182" t="str">
        <f>VLOOKUP(B2182,'Customers (2)'!$A$1:$F$2501,2,0)</f>
        <v>Austria</v>
      </c>
      <c r="I2182" t="str">
        <f>VLOOKUP(B2182,'Customers (2)'!$A$1:$F$2501,3,0)</f>
        <v>M</v>
      </c>
      <c r="J2182">
        <f>VLOOKUP(B2182,'Customers (2)'!$A$1:$F$2501,4,0)</f>
        <v>30</v>
      </c>
      <c r="K2182" t="str">
        <f>VLOOKUP(B2182,'Customers (2)'!$A$1:$F$2501,5,0)</f>
        <v>D</v>
      </c>
      <c r="L2182" t="str">
        <f>VLOOKUP(B2182,'Customers (2)'!$A$1:$F$2501,6,0)</f>
        <v>Young</v>
      </c>
      <c r="M2182" t="str">
        <f t="shared" si="139"/>
        <v>April</v>
      </c>
      <c r="N2182" t="str">
        <f t="shared" si="140"/>
        <v>Wednesday</v>
      </c>
      <c r="O2182" t="str">
        <f t="shared" si="141"/>
        <v>23:49:00</v>
      </c>
      <c r="P2182">
        <f t="shared" si="142"/>
        <v>23</v>
      </c>
      <c r="Q2182" t="str">
        <f>VLOOKUP(B2182,'Analysis 1.3'!$AA$1:$AF$1454,5,FALSE)</f>
        <v>One time</v>
      </c>
      <c r="R2182" t="str">
        <f>VLOOKUP(B2182,'Analysis 1.3'!$AA$1:$AF$1454,6,FALSE)</f>
        <v>Lost</v>
      </c>
      <c r="S2182">
        <f>VLOOKUP(B2182,'Analysis 1.3'!$AA$1:$AF$1454,4,FALSE)</f>
        <v>248.98958333333576</v>
      </c>
    </row>
    <row r="2183" spans="1:19" x14ac:dyDescent="0.3">
      <c r="A2183">
        <v>1396650</v>
      </c>
      <c r="B2183">
        <v>1751</v>
      </c>
      <c r="C2183" s="1" t="s">
        <v>99</v>
      </c>
      <c r="D2183" s="3">
        <v>45272.022916666669</v>
      </c>
      <c r="E2183" t="s">
        <v>97</v>
      </c>
      <c r="F2183" t="s">
        <v>21</v>
      </c>
      <c r="G2183">
        <v>9911</v>
      </c>
      <c r="H2183" t="str">
        <f>VLOOKUP(B2183,'Customers (2)'!$A$1:$F$2501,2,0)</f>
        <v>USA</v>
      </c>
      <c r="I2183" t="str">
        <f>VLOOKUP(B2183,'Customers (2)'!$A$1:$F$2501,3,0)</f>
        <v>M</v>
      </c>
      <c r="J2183">
        <f>VLOOKUP(B2183,'Customers (2)'!$A$1:$F$2501,4,0)</f>
        <v>78</v>
      </c>
      <c r="K2183" t="str">
        <f>VLOOKUP(B2183,'Customers (2)'!$A$1:$F$2501,5,0)</f>
        <v>D</v>
      </c>
      <c r="L2183" t="str">
        <f>VLOOKUP(B2183,'Customers (2)'!$A$1:$F$2501,6,0)</f>
        <v>Senior</v>
      </c>
      <c r="M2183" t="str">
        <f t="shared" si="139"/>
        <v>December</v>
      </c>
      <c r="N2183" t="str">
        <f t="shared" si="140"/>
        <v>Tuesday</v>
      </c>
      <c r="O2183" t="str">
        <f t="shared" si="141"/>
        <v>00:33:00</v>
      </c>
      <c r="P2183">
        <f t="shared" si="142"/>
        <v>0</v>
      </c>
      <c r="Q2183" t="str">
        <f>VLOOKUP(B2183,'Analysis 1.3'!$AA$1:$AF$1454,5,FALSE)</f>
        <v>One time</v>
      </c>
      <c r="R2183" t="str">
        <f>VLOOKUP(B2183,'Analysis 1.3'!$AA$1:$AF$1454,6,FALSE)</f>
        <v>Recent</v>
      </c>
      <c r="S2183">
        <f>VLOOKUP(B2183,'Analysis 1.3'!$AA$1:$AF$1454,4,FALSE)</f>
        <v>19.959027777775191</v>
      </c>
    </row>
    <row r="2184" spans="1:19" x14ac:dyDescent="0.3">
      <c r="A2184">
        <v>350253</v>
      </c>
      <c r="B2184">
        <v>1752</v>
      </c>
      <c r="C2184" s="1" t="s">
        <v>101</v>
      </c>
      <c r="D2184" s="2">
        <v>45156.954861111109</v>
      </c>
      <c r="E2184" t="s">
        <v>96</v>
      </c>
      <c r="F2184" t="s">
        <v>11</v>
      </c>
      <c r="G2184">
        <v>9824</v>
      </c>
      <c r="H2184" t="str">
        <f>VLOOKUP(B2184,'Customers (2)'!$A$1:$F$2501,2,0)</f>
        <v>Australia</v>
      </c>
      <c r="I2184" t="str">
        <f>VLOOKUP(B2184,'Customers (2)'!$A$1:$F$2501,3,0)</f>
        <v>F</v>
      </c>
      <c r="J2184">
        <f>VLOOKUP(B2184,'Customers (2)'!$A$1:$F$2501,4,0)</f>
        <v>50</v>
      </c>
      <c r="K2184" t="str">
        <f>VLOOKUP(B2184,'Customers (2)'!$A$1:$F$2501,5,0)</f>
        <v>D</v>
      </c>
      <c r="L2184" t="str">
        <f>VLOOKUP(B2184,'Customers (2)'!$A$1:$F$2501,6,0)</f>
        <v>Middle</v>
      </c>
      <c r="M2184" t="str">
        <f t="shared" si="139"/>
        <v>August</v>
      </c>
      <c r="N2184" t="str">
        <f t="shared" si="140"/>
        <v>Friday</v>
      </c>
      <c r="O2184" t="str">
        <f t="shared" si="141"/>
        <v>22:55:00</v>
      </c>
      <c r="P2184">
        <f t="shared" si="142"/>
        <v>22</v>
      </c>
      <c r="Q2184" t="str">
        <f>VLOOKUP(B2184,'Analysis 1.3'!$AA$1:$AF$1454,5,FALSE)</f>
        <v>Repeat</v>
      </c>
      <c r="R2184" t="str">
        <f>VLOOKUP(B2184,'Analysis 1.3'!$AA$1:$AF$1454,6,FALSE)</f>
        <v>Recent</v>
      </c>
      <c r="S2184">
        <f>VLOOKUP(B2184,'Analysis 1.3'!$AA$1:$AF$1454,4,FALSE)</f>
        <v>71.993055555554747</v>
      </c>
    </row>
    <row r="2185" spans="1:19" x14ac:dyDescent="0.3">
      <c r="A2185">
        <v>1538322</v>
      </c>
      <c r="B2185">
        <v>1752</v>
      </c>
      <c r="C2185" s="1" t="s">
        <v>101</v>
      </c>
      <c r="D2185" s="3">
        <v>45219.988888888889</v>
      </c>
      <c r="E2185" t="s">
        <v>98</v>
      </c>
      <c r="F2185" t="s">
        <v>21</v>
      </c>
      <c r="G2185">
        <v>6645</v>
      </c>
      <c r="H2185" t="str">
        <f>VLOOKUP(B2185,'Customers (2)'!$A$1:$F$2501,2,0)</f>
        <v>Australia</v>
      </c>
      <c r="I2185" t="str">
        <f>VLOOKUP(B2185,'Customers (2)'!$A$1:$F$2501,3,0)</f>
        <v>F</v>
      </c>
      <c r="J2185">
        <f>VLOOKUP(B2185,'Customers (2)'!$A$1:$F$2501,4,0)</f>
        <v>50</v>
      </c>
      <c r="K2185" t="str">
        <f>VLOOKUP(B2185,'Customers (2)'!$A$1:$F$2501,5,0)</f>
        <v>D</v>
      </c>
      <c r="L2185" t="str">
        <f>VLOOKUP(B2185,'Customers (2)'!$A$1:$F$2501,6,0)</f>
        <v>Middle</v>
      </c>
      <c r="M2185" t="str">
        <f t="shared" si="139"/>
        <v>October</v>
      </c>
      <c r="N2185" t="str">
        <f t="shared" si="140"/>
        <v>Friday</v>
      </c>
      <c r="O2185" t="str">
        <f t="shared" si="141"/>
        <v>23:44:00</v>
      </c>
      <c r="P2185">
        <f t="shared" si="142"/>
        <v>23</v>
      </c>
      <c r="Q2185" t="str">
        <f>VLOOKUP(B2185,'Analysis 1.3'!$AA$1:$AF$1454,5,FALSE)</f>
        <v>Repeat</v>
      </c>
      <c r="R2185" t="str">
        <f>VLOOKUP(B2185,'Analysis 1.3'!$AA$1:$AF$1454,6,FALSE)</f>
        <v>Recent</v>
      </c>
      <c r="S2185">
        <f>VLOOKUP(B2185,'Analysis 1.3'!$AA$1:$AF$1454,4,FALSE)</f>
        <v>71.993055555554747</v>
      </c>
    </row>
    <row r="2186" spans="1:19" x14ac:dyDescent="0.3">
      <c r="A2186">
        <v>64461</v>
      </c>
      <c r="B2186">
        <v>1755</v>
      </c>
      <c r="C2186" s="1" t="s">
        <v>105</v>
      </c>
      <c r="D2186" s="2">
        <v>45006.984722222223</v>
      </c>
      <c r="E2186" t="s">
        <v>191</v>
      </c>
      <c r="F2186" t="s">
        <v>4</v>
      </c>
      <c r="G2186">
        <v>7725</v>
      </c>
      <c r="H2186" t="str">
        <f>VLOOKUP(B2186,'Customers (2)'!$A$1:$F$2501,2,0)</f>
        <v>Spain</v>
      </c>
      <c r="I2186" t="str">
        <f>VLOOKUP(B2186,'Customers (2)'!$A$1:$F$2501,3,0)</f>
        <v>M</v>
      </c>
      <c r="J2186">
        <f>VLOOKUP(B2186,'Customers (2)'!$A$1:$F$2501,4,0)</f>
        <v>66</v>
      </c>
      <c r="K2186" t="str">
        <f>VLOOKUP(B2186,'Customers (2)'!$A$1:$F$2501,5,0)</f>
        <v>D</v>
      </c>
      <c r="L2186" t="str">
        <f>VLOOKUP(B2186,'Customers (2)'!$A$1:$F$2501,6,0)</f>
        <v>Senior</v>
      </c>
      <c r="M2186" t="str">
        <f t="shared" si="139"/>
        <v>March</v>
      </c>
      <c r="N2186" t="str">
        <f t="shared" si="140"/>
        <v>Tuesday</v>
      </c>
      <c r="O2186" t="str">
        <f t="shared" si="141"/>
        <v>23:38:00</v>
      </c>
      <c r="P2186">
        <f t="shared" si="142"/>
        <v>23</v>
      </c>
      <c r="Q2186" t="str">
        <f>VLOOKUP(B2186,'Analysis 1.3'!$AA$1:$AF$1454,5,FALSE)</f>
        <v>Repeat</v>
      </c>
      <c r="R2186" t="str">
        <f>VLOOKUP(B2186,'Analysis 1.3'!$AA$1:$AF$1454,6,FALSE)</f>
        <v>Recent</v>
      </c>
      <c r="S2186">
        <f>VLOOKUP(B2186,'Analysis 1.3'!$AA$1:$AF$1454,4,FALSE)</f>
        <v>40.979861111110949</v>
      </c>
    </row>
    <row r="2187" spans="1:19" x14ac:dyDescent="0.3">
      <c r="A2187">
        <v>613070</v>
      </c>
      <c r="B2187">
        <v>1755</v>
      </c>
      <c r="C2187" s="1" t="s">
        <v>105</v>
      </c>
      <c r="D2187" s="2">
        <v>45251.002083333333</v>
      </c>
      <c r="E2187" t="s">
        <v>97</v>
      </c>
      <c r="F2187" t="s">
        <v>41</v>
      </c>
      <c r="G2187">
        <v>895</v>
      </c>
      <c r="H2187" t="str">
        <f>VLOOKUP(B2187,'Customers (2)'!$A$1:$F$2501,2,0)</f>
        <v>Spain</v>
      </c>
      <c r="I2187" t="str">
        <f>VLOOKUP(B2187,'Customers (2)'!$A$1:$F$2501,3,0)</f>
        <v>M</v>
      </c>
      <c r="J2187">
        <f>VLOOKUP(B2187,'Customers (2)'!$A$1:$F$2501,4,0)</f>
        <v>66</v>
      </c>
      <c r="K2187" t="str">
        <f>VLOOKUP(B2187,'Customers (2)'!$A$1:$F$2501,5,0)</f>
        <v>D</v>
      </c>
      <c r="L2187" t="str">
        <f>VLOOKUP(B2187,'Customers (2)'!$A$1:$F$2501,6,0)</f>
        <v>Senior</v>
      </c>
      <c r="M2187" t="str">
        <f t="shared" si="139"/>
        <v>November</v>
      </c>
      <c r="N2187" t="str">
        <f t="shared" si="140"/>
        <v>Tuesday</v>
      </c>
      <c r="O2187" t="str">
        <f t="shared" si="141"/>
        <v>00:03:00</v>
      </c>
      <c r="P2187">
        <f t="shared" si="142"/>
        <v>0</v>
      </c>
      <c r="Q2187" t="str">
        <f>VLOOKUP(B2187,'Analysis 1.3'!$AA$1:$AF$1454,5,FALSE)</f>
        <v>Repeat</v>
      </c>
      <c r="R2187" t="str">
        <f>VLOOKUP(B2187,'Analysis 1.3'!$AA$1:$AF$1454,6,FALSE)</f>
        <v>Recent</v>
      </c>
      <c r="S2187">
        <f>VLOOKUP(B2187,'Analysis 1.3'!$AA$1:$AF$1454,4,FALSE)</f>
        <v>40.979861111110949</v>
      </c>
    </row>
    <row r="2188" spans="1:19" x14ac:dyDescent="0.3">
      <c r="A2188">
        <v>1358333</v>
      </c>
      <c r="B2188">
        <v>1755</v>
      </c>
      <c r="C2188" s="1" t="s">
        <v>105</v>
      </c>
      <c r="D2188" s="3">
        <v>45001.967361111114</v>
      </c>
      <c r="E2188" t="s">
        <v>97</v>
      </c>
      <c r="F2188" t="s">
        <v>90</v>
      </c>
      <c r="G2188">
        <v>1585</v>
      </c>
      <c r="H2188" t="str">
        <f>VLOOKUP(B2188,'Customers (2)'!$A$1:$F$2501,2,0)</f>
        <v>Spain</v>
      </c>
      <c r="I2188" t="str">
        <f>VLOOKUP(B2188,'Customers (2)'!$A$1:$F$2501,3,0)</f>
        <v>M</v>
      </c>
      <c r="J2188">
        <f>VLOOKUP(B2188,'Customers (2)'!$A$1:$F$2501,4,0)</f>
        <v>66</v>
      </c>
      <c r="K2188" t="str">
        <f>VLOOKUP(B2188,'Customers (2)'!$A$1:$F$2501,5,0)</f>
        <v>D</v>
      </c>
      <c r="L2188" t="str">
        <f>VLOOKUP(B2188,'Customers (2)'!$A$1:$F$2501,6,0)</f>
        <v>Senior</v>
      </c>
      <c r="M2188" t="str">
        <f t="shared" si="139"/>
        <v>March</v>
      </c>
      <c r="N2188" t="str">
        <f t="shared" si="140"/>
        <v>Thursday</v>
      </c>
      <c r="O2188" t="str">
        <f t="shared" si="141"/>
        <v>23:13:00</v>
      </c>
      <c r="P2188">
        <f t="shared" si="142"/>
        <v>23</v>
      </c>
      <c r="Q2188" t="str">
        <f>VLOOKUP(B2188,'Analysis 1.3'!$AA$1:$AF$1454,5,FALSE)</f>
        <v>Repeat</v>
      </c>
      <c r="R2188" t="str">
        <f>VLOOKUP(B2188,'Analysis 1.3'!$AA$1:$AF$1454,6,FALSE)</f>
        <v>Recent</v>
      </c>
      <c r="S2188">
        <f>VLOOKUP(B2188,'Analysis 1.3'!$AA$1:$AF$1454,4,FALSE)</f>
        <v>40.979861111110949</v>
      </c>
    </row>
    <row r="2189" spans="1:19" x14ac:dyDescent="0.3">
      <c r="A2189">
        <v>683069</v>
      </c>
      <c r="B2189">
        <v>1757</v>
      </c>
      <c r="C2189" s="1" t="s">
        <v>105</v>
      </c>
      <c r="D2189" s="3">
        <v>45219.97152777778</v>
      </c>
      <c r="E2189" t="s">
        <v>96</v>
      </c>
      <c r="F2189" t="s">
        <v>11</v>
      </c>
      <c r="G2189">
        <v>8159</v>
      </c>
      <c r="H2189" t="str">
        <f>VLOOKUP(B2189,'Customers (2)'!$A$1:$F$2501,2,0)</f>
        <v>Spain</v>
      </c>
      <c r="I2189" t="str">
        <f>VLOOKUP(B2189,'Customers (2)'!$A$1:$F$2501,3,0)</f>
        <v>M</v>
      </c>
      <c r="J2189">
        <f>VLOOKUP(B2189,'Customers (2)'!$A$1:$F$2501,4,0)</f>
        <v>20</v>
      </c>
      <c r="K2189" t="str">
        <f>VLOOKUP(B2189,'Customers (2)'!$A$1:$F$2501,5,0)</f>
        <v>D</v>
      </c>
      <c r="L2189" t="str">
        <f>VLOOKUP(B2189,'Customers (2)'!$A$1:$F$2501,6,0)</f>
        <v>Young</v>
      </c>
      <c r="M2189" t="str">
        <f t="shared" si="139"/>
        <v>October</v>
      </c>
      <c r="N2189" t="str">
        <f t="shared" si="140"/>
        <v>Friday</v>
      </c>
      <c r="O2189" t="str">
        <f t="shared" si="141"/>
        <v>23:19:00</v>
      </c>
      <c r="P2189">
        <f t="shared" si="142"/>
        <v>23</v>
      </c>
      <c r="Q2189" t="str">
        <f>VLOOKUP(B2189,'Analysis 1.3'!$AA$1:$AF$1454,5,FALSE)</f>
        <v>Repeat</v>
      </c>
      <c r="R2189" t="str">
        <f>VLOOKUP(B2189,'Analysis 1.3'!$AA$1:$AF$1454,6,FALSE)</f>
        <v>Recent</v>
      </c>
      <c r="S2189">
        <f>VLOOKUP(B2189,'Analysis 1.3'!$AA$1:$AF$1454,4,FALSE)</f>
        <v>72.010416666664241</v>
      </c>
    </row>
    <row r="2190" spans="1:19" x14ac:dyDescent="0.3">
      <c r="A2190">
        <v>1121011</v>
      </c>
      <c r="B2190">
        <v>1757</v>
      </c>
      <c r="C2190" s="1" t="s">
        <v>105</v>
      </c>
      <c r="D2190" s="3">
        <v>45202.043055555558</v>
      </c>
      <c r="E2190" t="s">
        <v>96</v>
      </c>
      <c r="F2190" t="s">
        <v>70</v>
      </c>
      <c r="G2190">
        <v>1675</v>
      </c>
      <c r="H2190" t="str">
        <f>VLOOKUP(B2190,'Customers (2)'!$A$1:$F$2501,2,0)</f>
        <v>Spain</v>
      </c>
      <c r="I2190" t="str">
        <f>VLOOKUP(B2190,'Customers (2)'!$A$1:$F$2501,3,0)</f>
        <v>M</v>
      </c>
      <c r="J2190">
        <f>VLOOKUP(B2190,'Customers (2)'!$A$1:$F$2501,4,0)</f>
        <v>20</v>
      </c>
      <c r="K2190" t="str">
        <f>VLOOKUP(B2190,'Customers (2)'!$A$1:$F$2501,5,0)</f>
        <v>D</v>
      </c>
      <c r="L2190" t="str">
        <f>VLOOKUP(B2190,'Customers (2)'!$A$1:$F$2501,6,0)</f>
        <v>Young</v>
      </c>
      <c r="M2190" t="str">
        <f t="shared" si="139"/>
        <v>October</v>
      </c>
      <c r="N2190" t="str">
        <f t="shared" si="140"/>
        <v>Tuesday</v>
      </c>
      <c r="O2190" t="str">
        <f t="shared" si="141"/>
        <v>01:02:00</v>
      </c>
      <c r="P2190">
        <f t="shared" si="142"/>
        <v>1</v>
      </c>
      <c r="Q2190" t="str">
        <f>VLOOKUP(B2190,'Analysis 1.3'!$AA$1:$AF$1454,5,FALSE)</f>
        <v>Repeat</v>
      </c>
      <c r="R2190" t="str">
        <f>VLOOKUP(B2190,'Analysis 1.3'!$AA$1:$AF$1454,6,FALSE)</f>
        <v>Recent</v>
      </c>
      <c r="S2190">
        <f>VLOOKUP(B2190,'Analysis 1.3'!$AA$1:$AF$1454,4,FALSE)</f>
        <v>72.010416666664241</v>
      </c>
    </row>
    <row r="2191" spans="1:19" x14ac:dyDescent="0.3">
      <c r="A2191">
        <v>165318</v>
      </c>
      <c r="B2191">
        <v>1759</v>
      </c>
      <c r="C2191" s="1" t="s">
        <v>105</v>
      </c>
      <c r="D2191" s="2">
        <v>44966.034722222219</v>
      </c>
      <c r="E2191" t="s">
        <v>98</v>
      </c>
      <c r="F2191" t="s">
        <v>27</v>
      </c>
      <c r="G2191">
        <v>3573</v>
      </c>
      <c r="H2191" t="str">
        <f>VLOOKUP(B2191,'Customers (2)'!$A$1:$F$2501,2,0)</f>
        <v>Spain</v>
      </c>
      <c r="I2191" t="str">
        <f>VLOOKUP(B2191,'Customers (2)'!$A$1:$F$2501,3,0)</f>
        <v>F</v>
      </c>
      <c r="J2191">
        <f>VLOOKUP(B2191,'Customers (2)'!$A$1:$F$2501,4,0)</f>
        <v>22</v>
      </c>
      <c r="K2191" t="str">
        <f>VLOOKUP(B2191,'Customers (2)'!$A$1:$F$2501,5,0)</f>
        <v>D</v>
      </c>
      <c r="L2191" t="str">
        <f>VLOOKUP(B2191,'Customers (2)'!$A$1:$F$2501,6,0)</f>
        <v>Young</v>
      </c>
      <c r="M2191" t="str">
        <f t="shared" si="139"/>
        <v>February</v>
      </c>
      <c r="N2191" t="str">
        <f t="shared" si="140"/>
        <v>Thursday</v>
      </c>
      <c r="O2191" t="str">
        <f t="shared" si="141"/>
        <v>00:50:00</v>
      </c>
      <c r="P2191">
        <f t="shared" si="142"/>
        <v>0</v>
      </c>
      <c r="Q2191" t="str">
        <f>VLOOKUP(B2191,'Analysis 1.3'!$AA$1:$AF$1454,5,FALSE)</f>
        <v>Repeat</v>
      </c>
      <c r="R2191" t="str">
        <f>VLOOKUP(B2191,'Analysis 1.3'!$AA$1:$AF$1454,6,FALSE)</f>
        <v>Passive</v>
      </c>
      <c r="S2191">
        <f>VLOOKUP(B2191,'Analysis 1.3'!$AA$1:$AF$1454,4,FALSE)</f>
        <v>86.004861111112405</v>
      </c>
    </row>
    <row r="2192" spans="1:19" x14ac:dyDescent="0.3">
      <c r="A2192">
        <v>1420854</v>
      </c>
      <c r="B2192">
        <v>1759</v>
      </c>
      <c r="C2192" s="1" t="s">
        <v>105</v>
      </c>
      <c r="D2192" s="3">
        <v>45205.977083333331</v>
      </c>
      <c r="E2192" t="s">
        <v>98</v>
      </c>
      <c r="F2192" t="s">
        <v>90</v>
      </c>
      <c r="G2192">
        <v>1964</v>
      </c>
      <c r="H2192" t="str">
        <f>VLOOKUP(B2192,'Customers (2)'!$A$1:$F$2501,2,0)</f>
        <v>Spain</v>
      </c>
      <c r="I2192" t="str">
        <f>VLOOKUP(B2192,'Customers (2)'!$A$1:$F$2501,3,0)</f>
        <v>F</v>
      </c>
      <c r="J2192">
        <f>VLOOKUP(B2192,'Customers (2)'!$A$1:$F$2501,4,0)</f>
        <v>22</v>
      </c>
      <c r="K2192" t="str">
        <f>VLOOKUP(B2192,'Customers (2)'!$A$1:$F$2501,5,0)</f>
        <v>D</v>
      </c>
      <c r="L2192" t="str">
        <f>VLOOKUP(B2192,'Customers (2)'!$A$1:$F$2501,6,0)</f>
        <v>Young</v>
      </c>
      <c r="M2192" t="str">
        <f t="shared" si="139"/>
        <v>October</v>
      </c>
      <c r="N2192" t="str">
        <f t="shared" si="140"/>
        <v>Friday</v>
      </c>
      <c r="O2192" t="str">
        <f t="shared" si="141"/>
        <v>23:27:00</v>
      </c>
      <c r="P2192">
        <f t="shared" si="142"/>
        <v>23</v>
      </c>
      <c r="Q2192" t="str">
        <f>VLOOKUP(B2192,'Analysis 1.3'!$AA$1:$AF$1454,5,FALSE)</f>
        <v>Repeat</v>
      </c>
      <c r="R2192" t="str">
        <f>VLOOKUP(B2192,'Analysis 1.3'!$AA$1:$AF$1454,6,FALSE)</f>
        <v>Passive</v>
      </c>
      <c r="S2192">
        <f>VLOOKUP(B2192,'Analysis 1.3'!$AA$1:$AF$1454,4,FALSE)</f>
        <v>86.004861111112405</v>
      </c>
    </row>
    <row r="2193" spans="1:19" x14ac:dyDescent="0.3">
      <c r="A2193">
        <v>205425</v>
      </c>
      <c r="B2193">
        <v>1760</v>
      </c>
      <c r="C2193" s="1" t="s">
        <v>100</v>
      </c>
      <c r="D2193" s="2">
        <v>45190.050694444442</v>
      </c>
      <c r="E2193" t="s">
        <v>96</v>
      </c>
      <c r="F2193" t="s">
        <v>11</v>
      </c>
      <c r="G2193">
        <v>9729</v>
      </c>
      <c r="H2193" t="str">
        <f>VLOOKUP(B2193,'Customers (2)'!$A$1:$F$2501,2,0)</f>
        <v>France</v>
      </c>
      <c r="I2193" t="str">
        <f>VLOOKUP(B2193,'Customers (2)'!$A$1:$F$2501,3,0)</f>
        <v>F</v>
      </c>
      <c r="J2193">
        <f>VLOOKUP(B2193,'Customers (2)'!$A$1:$F$2501,4,0)</f>
        <v>19</v>
      </c>
      <c r="K2193" t="str">
        <f>VLOOKUP(B2193,'Customers (2)'!$A$1:$F$2501,5,0)</f>
        <v>D</v>
      </c>
      <c r="L2193" t="str">
        <f>VLOOKUP(B2193,'Customers (2)'!$A$1:$F$2501,6,0)</f>
        <v>Young</v>
      </c>
      <c r="M2193" t="str">
        <f t="shared" si="139"/>
        <v>September</v>
      </c>
      <c r="N2193" t="str">
        <f t="shared" si="140"/>
        <v>Thursday</v>
      </c>
      <c r="O2193" t="str">
        <f t="shared" si="141"/>
        <v>01:13:00</v>
      </c>
      <c r="P2193">
        <f t="shared" si="142"/>
        <v>1</v>
      </c>
      <c r="Q2193" t="str">
        <f>VLOOKUP(B2193,'Analysis 1.3'!$AA$1:$AF$1454,5,FALSE)</f>
        <v>One time</v>
      </c>
      <c r="R2193" t="str">
        <f>VLOOKUP(B2193,'Analysis 1.3'!$AA$1:$AF$1454,6,FALSE)</f>
        <v>Passive</v>
      </c>
      <c r="S2193">
        <f>VLOOKUP(B2193,'Analysis 1.3'!$AA$1:$AF$1454,4,FALSE)</f>
        <v>101.93125000000146</v>
      </c>
    </row>
    <row r="2194" spans="1:19" x14ac:dyDescent="0.3">
      <c r="A2194">
        <v>1217144</v>
      </c>
      <c r="B2194">
        <v>1762</v>
      </c>
      <c r="C2194" s="1" t="s">
        <v>99</v>
      </c>
      <c r="D2194" s="3">
        <v>45288.979166666664</v>
      </c>
      <c r="E2194" t="s">
        <v>191</v>
      </c>
      <c r="F2194" t="s">
        <v>7</v>
      </c>
      <c r="G2194">
        <v>3046</v>
      </c>
      <c r="H2194" t="str">
        <f>VLOOKUP(B2194,'Customers (2)'!$A$1:$F$2501,2,0)</f>
        <v>USA</v>
      </c>
      <c r="I2194" t="str">
        <f>VLOOKUP(B2194,'Customers (2)'!$A$1:$F$2501,3,0)</f>
        <v>M</v>
      </c>
      <c r="J2194">
        <f>VLOOKUP(B2194,'Customers (2)'!$A$1:$F$2501,4,0)</f>
        <v>29</v>
      </c>
      <c r="K2194" t="str">
        <f>VLOOKUP(B2194,'Customers (2)'!$A$1:$F$2501,5,0)</f>
        <v>D</v>
      </c>
      <c r="L2194" t="str">
        <f>VLOOKUP(B2194,'Customers (2)'!$A$1:$F$2501,6,0)</f>
        <v>Young</v>
      </c>
      <c r="M2194" t="str">
        <f t="shared" si="139"/>
        <v>December</v>
      </c>
      <c r="N2194" t="str">
        <f t="shared" si="140"/>
        <v>Thursday</v>
      </c>
      <c r="O2194" t="str">
        <f t="shared" si="141"/>
        <v>23:30:00</v>
      </c>
      <c r="P2194">
        <f t="shared" si="142"/>
        <v>23</v>
      </c>
      <c r="Q2194" t="str">
        <f>VLOOKUP(B2194,'Analysis 1.3'!$AA$1:$AF$1454,5,FALSE)</f>
        <v>One time</v>
      </c>
      <c r="R2194" t="str">
        <f>VLOOKUP(B2194,'Analysis 1.3'!$AA$1:$AF$1454,6,FALSE)</f>
        <v>Recent</v>
      </c>
      <c r="S2194">
        <f>VLOOKUP(B2194,'Analysis 1.3'!$AA$1:$AF$1454,4,FALSE)</f>
        <v>3.0027777777795563</v>
      </c>
    </row>
    <row r="2195" spans="1:19" x14ac:dyDescent="0.3">
      <c r="A2195">
        <v>1365869</v>
      </c>
      <c r="B2195">
        <v>1763</v>
      </c>
      <c r="C2195" s="1" t="s">
        <v>99</v>
      </c>
      <c r="D2195" s="3">
        <v>45217.955555555556</v>
      </c>
      <c r="E2195" t="s">
        <v>97</v>
      </c>
      <c r="F2195" t="s">
        <v>90</v>
      </c>
      <c r="G2195">
        <v>8523</v>
      </c>
      <c r="H2195" t="str">
        <f>VLOOKUP(B2195,'Customers (2)'!$A$1:$F$2501,2,0)</f>
        <v>USA</v>
      </c>
      <c r="I2195" t="str">
        <f>VLOOKUP(B2195,'Customers (2)'!$A$1:$F$2501,3,0)</f>
        <v>F</v>
      </c>
      <c r="J2195">
        <f>VLOOKUP(B2195,'Customers (2)'!$A$1:$F$2501,4,0)</f>
        <v>84</v>
      </c>
      <c r="K2195" t="str">
        <f>VLOOKUP(B2195,'Customers (2)'!$A$1:$F$2501,5,0)</f>
        <v>D</v>
      </c>
      <c r="L2195" t="str">
        <f>VLOOKUP(B2195,'Customers (2)'!$A$1:$F$2501,6,0)</f>
        <v>Senior</v>
      </c>
      <c r="M2195" t="str">
        <f t="shared" si="139"/>
        <v>October</v>
      </c>
      <c r="N2195" t="str">
        <f t="shared" si="140"/>
        <v>Wednesday</v>
      </c>
      <c r="O2195" t="str">
        <f t="shared" si="141"/>
        <v>22:56:00</v>
      </c>
      <c r="P2195">
        <f t="shared" si="142"/>
        <v>22</v>
      </c>
      <c r="Q2195" t="str">
        <f>VLOOKUP(B2195,'Analysis 1.3'!$AA$1:$AF$1454,5,FALSE)</f>
        <v>One time</v>
      </c>
      <c r="R2195" t="str">
        <f>VLOOKUP(B2195,'Analysis 1.3'!$AA$1:$AF$1454,6,FALSE)</f>
        <v>Recent</v>
      </c>
      <c r="S2195">
        <f>VLOOKUP(B2195,'Analysis 1.3'!$AA$1:$AF$1454,4,FALSE)</f>
        <v>74.026388888887595</v>
      </c>
    </row>
    <row r="2196" spans="1:19" x14ac:dyDescent="0.3">
      <c r="A2196">
        <v>627473</v>
      </c>
      <c r="B2196">
        <v>1766</v>
      </c>
      <c r="C2196" s="1" t="s">
        <v>105</v>
      </c>
      <c r="D2196" s="2">
        <v>45012.038888888892</v>
      </c>
      <c r="E2196" t="s">
        <v>191</v>
      </c>
      <c r="F2196" t="s">
        <v>27</v>
      </c>
      <c r="G2196">
        <v>5427</v>
      </c>
      <c r="H2196" t="str">
        <f>VLOOKUP(B2196,'Customers (2)'!$A$1:$F$2501,2,0)</f>
        <v>Spain</v>
      </c>
      <c r="I2196" t="str">
        <f>VLOOKUP(B2196,'Customers (2)'!$A$1:$F$2501,3,0)</f>
        <v>M</v>
      </c>
      <c r="J2196">
        <f>VLOOKUP(B2196,'Customers (2)'!$A$1:$F$2501,4,0)</f>
        <v>42</v>
      </c>
      <c r="K2196" t="str">
        <f>VLOOKUP(B2196,'Customers (2)'!$A$1:$F$2501,5,0)</f>
        <v>D</v>
      </c>
      <c r="L2196" t="str">
        <f>VLOOKUP(B2196,'Customers (2)'!$A$1:$F$2501,6,0)</f>
        <v>Middle</v>
      </c>
      <c r="M2196" t="str">
        <f t="shared" si="139"/>
        <v>March</v>
      </c>
      <c r="N2196" t="str">
        <f t="shared" si="140"/>
        <v>Monday</v>
      </c>
      <c r="O2196" t="str">
        <f t="shared" si="141"/>
        <v>00:56:00</v>
      </c>
      <c r="P2196">
        <f t="shared" si="142"/>
        <v>0</v>
      </c>
      <c r="Q2196" t="str">
        <f>VLOOKUP(B2196,'Analysis 1.3'!$AA$1:$AF$1454,5,FALSE)</f>
        <v>One time</v>
      </c>
      <c r="R2196" t="str">
        <f>VLOOKUP(B2196,'Analysis 1.3'!$AA$1:$AF$1454,6,FALSE)</f>
        <v>Lost</v>
      </c>
      <c r="S2196">
        <f>VLOOKUP(B2196,'Analysis 1.3'!$AA$1:$AF$1454,4,FALSE)</f>
        <v>279.94305555555184</v>
      </c>
    </row>
    <row r="2197" spans="1:19" x14ac:dyDescent="0.3">
      <c r="A2197">
        <v>542381</v>
      </c>
      <c r="B2197">
        <v>1767</v>
      </c>
      <c r="C2197" s="1" t="s">
        <v>100</v>
      </c>
      <c r="D2197" s="2">
        <v>45286.009027777778</v>
      </c>
      <c r="E2197" t="s">
        <v>191</v>
      </c>
      <c r="F2197" t="s">
        <v>14</v>
      </c>
      <c r="G2197">
        <v>6198</v>
      </c>
      <c r="H2197" t="str">
        <f>VLOOKUP(B2197,'Customers (2)'!$A$1:$F$2501,2,0)</f>
        <v>France</v>
      </c>
      <c r="I2197" t="str">
        <f>VLOOKUP(B2197,'Customers (2)'!$A$1:$F$2501,3,0)</f>
        <v>F</v>
      </c>
      <c r="J2197">
        <f>VLOOKUP(B2197,'Customers (2)'!$A$1:$F$2501,4,0)</f>
        <v>52</v>
      </c>
      <c r="K2197" t="str">
        <f>VLOOKUP(B2197,'Customers (2)'!$A$1:$F$2501,5,0)</f>
        <v>D</v>
      </c>
      <c r="L2197" t="str">
        <f>VLOOKUP(B2197,'Customers (2)'!$A$1:$F$2501,6,0)</f>
        <v>Middle</v>
      </c>
      <c r="M2197" t="str">
        <f t="shared" si="139"/>
        <v>December</v>
      </c>
      <c r="N2197" t="str">
        <f t="shared" si="140"/>
        <v>Tuesday</v>
      </c>
      <c r="O2197" t="str">
        <f t="shared" si="141"/>
        <v>00:13:00</v>
      </c>
      <c r="P2197">
        <f t="shared" si="142"/>
        <v>0</v>
      </c>
      <c r="Q2197" t="str">
        <f>VLOOKUP(B2197,'Analysis 1.3'!$AA$1:$AF$1454,5,FALSE)</f>
        <v>Repeat</v>
      </c>
      <c r="R2197" t="str">
        <f>VLOOKUP(B2197,'Analysis 1.3'!$AA$1:$AF$1454,6,FALSE)</f>
        <v>Recent</v>
      </c>
      <c r="S2197">
        <f>VLOOKUP(B2197,'Analysis 1.3'!$AA$1:$AF$1454,4,FALSE)</f>
        <v>5.9729166666656965</v>
      </c>
    </row>
    <row r="2198" spans="1:19" x14ac:dyDescent="0.3">
      <c r="A2198">
        <v>641966</v>
      </c>
      <c r="B2198">
        <v>1767</v>
      </c>
      <c r="C2198" s="1" t="s">
        <v>100</v>
      </c>
      <c r="D2198" s="2">
        <v>44965.067361111112</v>
      </c>
      <c r="E2198" t="s">
        <v>191</v>
      </c>
      <c r="F2198" t="s">
        <v>27</v>
      </c>
      <c r="G2198">
        <v>3140</v>
      </c>
      <c r="H2198" t="str">
        <f>VLOOKUP(B2198,'Customers (2)'!$A$1:$F$2501,2,0)</f>
        <v>France</v>
      </c>
      <c r="I2198" t="str">
        <f>VLOOKUP(B2198,'Customers (2)'!$A$1:$F$2501,3,0)</f>
        <v>F</v>
      </c>
      <c r="J2198">
        <f>VLOOKUP(B2198,'Customers (2)'!$A$1:$F$2501,4,0)</f>
        <v>52</v>
      </c>
      <c r="K2198" t="str">
        <f>VLOOKUP(B2198,'Customers (2)'!$A$1:$F$2501,5,0)</f>
        <v>D</v>
      </c>
      <c r="L2198" t="str">
        <f>VLOOKUP(B2198,'Customers (2)'!$A$1:$F$2501,6,0)</f>
        <v>Middle</v>
      </c>
      <c r="M2198" t="str">
        <f t="shared" si="139"/>
        <v>February</v>
      </c>
      <c r="N2198" t="str">
        <f t="shared" si="140"/>
        <v>Wednesday</v>
      </c>
      <c r="O2198" t="str">
        <f t="shared" si="141"/>
        <v>01:37:00</v>
      </c>
      <c r="P2198">
        <f t="shared" si="142"/>
        <v>1</v>
      </c>
      <c r="Q2198" t="str">
        <f>VLOOKUP(B2198,'Analysis 1.3'!$AA$1:$AF$1454,5,FALSE)</f>
        <v>Repeat</v>
      </c>
      <c r="R2198" t="str">
        <f>VLOOKUP(B2198,'Analysis 1.3'!$AA$1:$AF$1454,6,FALSE)</f>
        <v>Recent</v>
      </c>
      <c r="S2198">
        <f>VLOOKUP(B2198,'Analysis 1.3'!$AA$1:$AF$1454,4,FALSE)</f>
        <v>5.9729166666656965</v>
      </c>
    </row>
    <row r="2199" spans="1:19" x14ac:dyDescent="0.3">
      <c r="A2199">
        <v>1426596</v>
      </c>
      <c r="B2199">
        <v>1768</v>
      </c>
      <c r="C2199" s="1" t="s">
        <v>99</v>
      </c>
      <c r="D2199" s="3">
        <v>45281.023611111108</v>
      </c>
      <c r="E2199" t="s">
        <v>97</v>
      </c>
      <c r="F2199" t="s">
        <v>17</v>
      </c>
      <c r="G2199">
        <v>3187</v>
      </c>
      <c r="H2199" t="str">
        <f>VLOOKUP(B2199,'Customers (2)'!$A$1:$F$2501,2,0)</f>
        <v>USA</v>
      </c>
      <c r="I2199" t="str">
        <f>VLOOKUP(B2199,'Customers (2)'!$A$1:$F$2501,3,0)</f>
        <v>F</v>
      </c>
      <c r="J2199">
        <f>VLOOKUP(B2199,'Customers (2)'!$A$1:$F$2501,4,0)</f>
        <v>81</v>
      </c>
      <c r="K2199" t="str">
        <f>VLOOKUP(B2199,'Customers (2)'!$A$1:$F$2501,5,0)</f>
        <v>D</v>
      </c>
      <c r="L2199" t="str">
        <f>VLOOKUP(B2199,'Customers (2)'!$A$1:$F$2501,6,0)</f>
        <v>Senior</v>
      </c>
      <c r="M2199" t="str">
        <f t="shared" si="139"/>
        <v>December</v>
      </c>
      <c r="N2199" t="str">
        <f t="shared" si="140"/>
        <v>Thursday</v>
      </c>
      <c r="O2199" t="str">
        <f t="shared" si="141"/>
        <v>00:34:00</v>
      </c>
      <c r="P2199">
        <f t="shared" si="142"/>
        <v>0</v>
      </c>
      <c r="Q2199" t="str">
        <f>VLOOKUP(B2199,'Analysis 1.3'!$AA$1:$AF$1454,5,FALSE)</f>
        <v>One time</v>
      </c>
      <c r="R2199" t="str">
        <f>VLOOKUP(B2199,'Analysis 1.3'!$AA$1:$AF$1454,6,FALSE)</f>
        <v>Recent</v>
      </c>
      <c r="S2199">
        <f>VLOOKUP(B2199,'Analysis 1.3'!$AA$1:$AF$1454,4,FALSE)</f>
        <v>10.958333333335759</v>
      </c>
    </row>
    <row r="2200" spans="1:19" x14ac:dyDescent="0.3">
      <c r="A2200">
        <v>438673</v>
      </c>
      <c r="B2200">
        <v>1769</v>
      </c>
      <c r="C2200" s="1" t="s">
        <v>105</v>
      </c>
      <c r="D2200" s="2">
        <v>45284.94027777778</v>
      </c>
      <c r="E2200" t="s">
        <v>97</v>
      </c>
      <c r="F2200" t="s">
        <v>25</v>
      </c>
      <c r="G2200">
        <v>6941</v>
      </c>
      <c r="H2200" t="str">
        <f>VLOOKUP(B2200,'Customers (2)'!$A$1:$F$2501,2,0)</f>
        <v>Spain</v>
      </c>
      <c r="I2200" t="str">
        <f>VLOOKUP(B2200,'Customers (2)'!$A$1:$F$2501,3,0)</f>
        <v>M</v>
      </c>
      <c r="J2200">
        <f>VLOOKUP(B2200,'Customers (2)'!$A$1:$F$2501,4,0)</f>
        <v>27</v>
      </c>
      <c r="K2200" t="str">
        <f>VLOOKUP(B2200,'Customers (2)'!$A$1:$F$2501,5,0)</f>
        <v>D</v>
      </c>
      <c r="L2200" t="str">
        <f>VLOOKUP(B2200,'Customers (2)'!$A$1:$F$2501,6,0)</f>
        <v>Young</v>
      </c>
      <c r="M2200" t="str">
        <f t="shared" si="139"/>
        <v>December</v>
      </c>
      <c r="N2200" t="str">
        <f t="shared" si="140"/>
        <v>Sunday</v>
      </c>
      <c r="O2200" t="str">
        <f t="shared" si="141"/>
        <v>22:34:00</v>
      </c>
      <c r="P2200">
        <f t="shared" si="142"/>
        <v>22</v>
      </c>
      <c r="Q2200" t="str">
        <f>VLOOKUP(B2200,'Analysis 1.3'!$AA$1:$AF$1454,5,FALSE)</f>
        <v>Repeat</v>
      </c>
      <c r="R2200" t="str">
        <f>VLOOKUP(B2200,'Analysis 1.3'!$AA$1:$AF$1454,6,FALSE)</f>
        <v>Recent</v>
      </c>
      <c r="S2200">
        <f>VLOOKUP(B2200,'Analysis 1.3'!$AA$1:$AF$1454,4,FALSE)</f>
        <v>7.0416666666642413</v>
      </c>
    </row>
    <row r="2201" spans="1:19" x14ac:dyDescent="0.3">
      <c r="A2201">
        <v>621694</v>
      </c>
      <c r="B2201">
        <v>1769</v>
      </c>
      <c r="C2201" s="1" t="s">
        <v>105</v>
      </c>
      <c r="D2201" s="2">
        <v>45269.065972222219</v>
      </c>
      <c r="E2201" t="s">
        <v>96</v>
      </c>
      <c r="F2201" t="s">
        <v>90</v>
      </c>
      <c r="G2201">
        <v>1826</v>
      </c>
      <c r="H2201" t="str">
        <f>VLOOKUP(B2201,'Customers (2)'!$A$1:$F$2501,2,0)</f>
        <v>Spain</v>
      </c>
      <c r="I2201" t="str">
        <f>VLOOKUP(B2201,'Customers (2)'!$A$1:$F$2501,3,0)</f>
        <v>M</v>
      </c>
      <c r="J2201">
        <f>VLOOKUP(B2201,'Customers (2)'!$A$1:$F$2501,4,0)</f>
        <v>27</v>
      </c>
      <c r="K2201" t="str">
        <f>VLOOKUP(B2201,'Customers (2)'!$A$1:$F$2501,5,0)</f>
        <v>D</v>
      </c>
      <c r="L2201" t="str">
        <f>VLOOKUP(B2201,'Customers (2)'!$A$1:$F$2501,6,0)</f>
        <v>Young</v>
      </c>
      <c r="M2201" t="str">
        <f t="shared" si="139"/>
        <v>December</v>
      </c>
      <c r="N2201" t="str">
        <f t="shared" si="140"/>
        <v>Saturday</v>
      </c>
      <c r="O2201" t="str">
        <f t="shared" si="141"/>
        <v>01:35:00</v>
      </c>
      <c r="P2201">
        <f t="shared" si="142"/>
        <v>1</v>
      </c>
      <c r="Q2201" t="str">
        <f>VLOOKUP(B2201,'Analysis 1.3'!$AA$1:$AF$1454,5,FALSE)</f>
        <v>Repeat</v>
      </c>
      <c r="R2201" t="str">
        <f>VLOOKUP(B2201,'Analysis 1.3'!$AA$1:$AF$1454,6,FALSE)</f>
        <v>Recent</v>
      </c>
      <c r="S2201">
        <f>VLOOKUP(B2201,'Analysis 1.3'!$AA$1:$AF$1454,4,FALSE)</f>
        <v>7.0416666666642413</v>
      </c>
    </row>
    <row r="2202" spans="1:19" x14ac:dyDescent="0.3">
      <c r="A2202">
        <v>1050256</v>
      </c>
      <c r="B2202">
        <v>1770</v>
      </c>
      <c r="C2202" s="1" t="s">
        <v>104</v>
      </c>
      <c r="D2202" s="3">
        <v>45041.063888888886</v>
      </c>
      <c r="E2202" t="s">
        <v>96</v>
      </c>
      <c r="F2202" t="s">
        <v>18</v>
      </c>
      <c r="G2202">
        <v>9723</v>
      </c>
      <c r="H2202" t="str">
        <f>VLOOKUP(B2202,'Customers (2)'!$A$1:$F$2501,2,0)</f>
        <v>Austria</v>
      </c>
      <c r="I2202" t="str">
        <f>VLOOKUP(B2202,'Customers (2)'!$A$1:$F$2501,3,0)</f>
        <v>M</v>
      </c>
      <c r="J2202">
        <f>VLOOKUP(B2202,'Customers (2)'!$A$1:$F$2501,4,0)</f>
        <v>88</v>
      </c>
      <c r="K2202" t="str">
        <f>VLOOKUP(B2202,'Customers (2)'!$A$1:$F$2501,5,0)</f>
        <v>D</v>
      </c>
      <c r="L2202" t="str">
        <f>VLOOKUP(B2202,'Customers (2)'!$A$1:$F$2501,6,0)</f>
        <v>Senior</v>
      </c>
      <c r="M2202" t="str">
        <f t="shared" si="139"/>
        <v>April</v>
      </c>
      <c r="N2202" t="str">
        <f t="shared" si="140"/>
        <v>Tuesday</v>
      </c>
      <c r="O2202" t="str">
        <f t="shared" si="141"/>
        <v>01:32:00</v>
      </c>
      <c r="P2202">
        <f t="shared" si="142"/>
        <v>1</v>
      </c>
      <c r="Q2202" t="str">
        <f>VLOOKUP(B2202,'Analysis 1.3'!$AA$1:$AF$1454,5,FALSE)</f>
        <v>Repeat</v>
      </c>
      <c r="R2202" t="str">
        <f>VLOOKUP(B2202,'Analysis 1.3'!$AA$1:$AF$1454,6,FALSE)</f>
        <v>Recent</v>
      </c>
      <c r="S2202">
        <f>VLOOKUP(B2202,'Analysis 1.3'!$AA$1:$AF$1454,4,FALSE)</f>
        <v>0.99097222222189885</v>
      </c>
    </row>
    <row r="2203" spans="1:19" x14ac:dyDescent="0.3">
      <c r="A2203">
        <v>1311950</v>
      </c>
      <c r="B2203">
        <v>1770</v>
      </c>
      <c r="C2203" s="1" t="s">
        <v>104</v>
      </c>
      <c r="D2203" s="3">
        <v>45290.990972222222</v>
      </c>
      <c r="E2203" t="s">
        <v>98</v>
      </c>
      <c r="F2203" t="s">
        <v>4</v>
      </c>
      <c r="G2203">
        <v>4041</v>
      </c>
      <c r="H2203" t="str">
        <f>VLOOKUP(B2203,'Customers (2)'!$A$1:$F$2501,2,0)</f>
        <v>Austria</v>
      </c>
      <c r="I2203" t="str">
        <f>VLOOKUP(B2203,'Customers (2)'!$A$1:$F$2501,3,0)</f>
        <v>M</v>
      </c>
      <c r="J2203">
        <f>VLOOKUP(B2203,'Customers (2)'!$A$1:$F$2501,4,0)</f>
        <v>88</v>
      </c>
      <c r="K2203" t="str">
        <f>VLOOKUP(B2203,'Customers (2)'!$A$1:$F$2501,5,0)</f>
        <v>D</v>
      </c>
      <c r="L2203" t="str">
        <f>VLOOKUP(B2203,'Customers (2)'!$A$1:$F$2501,6,0)</f>
        <v>Senior</v>
      </c>
      <c r="M2203" t="str">
        <f t="shared" si="139"/>
        <v>December</v>
      </c>
      <c r="N2203" t="str">
        <f t="shared" si="140"/>
        <v>Saturday</v>
      </c>
      <c r="O2203" t="str">
        <f t="shared" si="141"/>
        <v>23:47:00</v>
      </c>
      <c r="P2203">
        <f t="shared" si="142"/>
        <v>23</v>
      </c>
      <c r="Q2203" t="str">
        <f>VLOOKUP(B2203,'Analysis 1.3'!$AA$1:$AF$1454,5,FALSE)</f>
        <v>Repeat</v>
      </c>
      <c r="R2203" t="str">
        <f>VLOOKUP(B2203,'Analysis 1.3'!$AA$1:$AF$1454,6,FALSE)</f>
        <v>Recent</v>
      </c>
      <c r="S2203">
        <f>VLOOKUP(B2203,'Analysis 1.3'!$AA$1:$AF$1454,4,FALSE)</f>
        <v>0.99097222222189885</v>
      </c>
    </row>
    <row r="2204" spans="1:19" x14ac:dyDescent="0.3">
      <c r="A2204">
        <v>30739</v>
      </c>
      <c r="B2204">
        <v>1771</v>
      </c>
      <c r="C2204" s="1" t="s">
        <v>107</v>
      </c>
      <c r="D2204" s="2">
        <v>45075.019444444442</v>
      </c>
      <c r="E2204" t="s">
        <v>96</v>
      </c>
      <c r="F2204" t="s">
        <v>44</v>
      </c>
      <c r="G2204">
        <v>5684</v>
      </c>
      <c r="H2204" t="str">
        <f>VLOOKUP(B2204,'Customers (2)'!$A$1:$F$2501,2,0)</f>
        <v>Italy</v>
      </c>
      <c r="I2204" t="str">
        <f>VLOOKUP(B2204,'Customers (2)'!$A$1:$F$2501,3,0)</f>
        <v>M</v>
      </c>
      <c r="J2204">
        <f>VLOOKUP(B2204,'Customers (2)'!$A$1:$F$2501,4,0)</f>
        <v>80</v>
      </c>
      <c r="K2204" t="str">
        <f>VLOOKUP(B2204,'Customers (2)'!$A$1:$F$2501,5,0)</f>
        <v>D</v>
      </c>
      <c r="L2204" t="str">
        <f>VLOOKUP(B2204,'Customers (2)'!$A$1:$F$2501,6,0)</f>
        <v>Senior</v>
      </c>
      <c r="M2204" t="str">
        <f t="shared" si="139"/>
        <v>May</v>
      </c>
      <c r="N2204" t="str">
        <f t="shared" si="140"/>
        <v>Monday</v>
      </c>
      <c r="O2204" t="str">
        <f t="shared" si="141"/>
        <v>00:28:00</v>
      </c>
      <c r="P2204">
        <f t="shared" si="142"/>
        <v>0</v>
      </c>
      <c r="Q2204" t="str">
        <f>VLOOKUP(B2204,'Analysis 1.3'!$AA$1:$AF$1454,5,FALSE)</f>
        <v>One time</v>
      </c>
      <c r="R2204" t="str">
        <f>VLOOKUP(B2204,'Analysis 1.3'!$AA$1:$AF$1454,6,FALSE)</f>
        <v>Lost</v>
      </c>
      <c r="S2204">
        <f>VLOOKUP(B2204,'Analysis 1.3'!$AA$1:$AF$1454,4,FALSE)</f>
        <v>216.96250000000146</v>
      </c>
    </row>
    <row r="2205" spans="1:19" x14ac:dyDescent="0.3">
      <c r="A2205">
        <v>73914</v>
      </c>
      <c r="B2205">
        <v>1772</v>
      </c>
      <c r="C2205" s="1" t="s">
        <v>99</v>
      </c>
      <c r="D2205" s="2">
        <v>45100.030555555553</v>
      </c>
      <c r="E2205" t="s">
        <v>96</v>
      </c>
      <c r="F2205" t="s">
        <v>55</v>
      </c>
      <c r="G2205">
        <v>8306</v>
      </c>
      <c r="H2205" t="str">
        <f>VLOOKUP(B2205,'Customers (2)'!$A$1:$F$2501,2,0)</f>
        <v>USA</v>
      </c>
      <c r="I2205" t="str">
        <f>VLOOKUP(B2205,'Customers (2)'!$A$1:$F$2501,3,0)</f>
        <v>M</v>
      </c>
      <c r="J2205">
        <f>VLOOKUP(B2205,'Customers (2)'!$A$1:$F$2501,4,0)</f>
        <v>42</v>
      </c>
      <c r="K2205" t="str">
        <f>VLOOKUP(B2205,'Customers (2)'!$A$1:$F$2501,5,0)</f>
        <v>D</v>
      </c>
      <c r="L2205" t="str">
        <f>VLOOKUP(B2205,'Customers (2)'!$A$1:$F$2501,6,0)</f>
        <v>Middle</v>
      </c>
      <c r="M2205" t="str">
        <f t="shared" si="139"/>
        <v>June</v>
      </c>
      <c r="N2205" t="str">
        <f t="shared" si="140"/>
        <v>Friday</v>
      </c>
      <c r="O2205" t="str">
        <f t="shared" si="141"/>
        <v>00:44:00</v>
      </c>
      <c r="P2205">
        <f t="shared" si="142"/>
        <v>0</v>
      </c>
      <c r="Q2205" t="str">
        <f>VLOOKUP(B2205,'Analysis 1.3'!$AA$1:$AF$1454,5,FALSE)</f>
        <v>One time</v>
      </c>
      <c r="R2205" t="str">
        <f>VLOOKUP(B2205,'Analysis 1.3'!$AA$1:$AF$1454,6,FALSE)</f>
        <v>Lost</v>
      </c>
      <c r="S2205">
        <f>VLOOKUP(B2205,'Analysis 1.3'!$AA$1:$AF$1454,4,FALSE)</f>
        <v>191.95138888889051</v>
      </c>
    </row>
    <row r="2206" spans="1:19" x14ac:dyDescent="0.3">
      <c r="A2206">
        <v>656929</v>
      </c>
      <c r="B2206">
        <v>1773</v>
      </c>
      <c r="C2206" s="1" t="s">
        <v>99</v>
      </c>
      <c r="D2206" s="2">
        <v>45278.986805555556</v>
      </c>
      <c r="E2206" t="s">
        <v>97</v>
      </c>
      <c r="F2206" t="s">
        <v>60</v>
      </c>
      <c r="G2206">
        <v>2228</v>
      </c>
      <c r="H2206" t="str">
        <f>VLOOKUP(B2206,'Customers (2)'!$A$1:$F$2501,2,0)</f>
        <v>USA</v>
      </c>
      <c r="I2206" t="str">
        <f>VLOOKUP(B2206,'Customers (2)'!$A$1:$F$2501,3,0)</f>
        <v>F</v>
      </c>
      <c r="J2206">
        <f>VLOOKUP(B2206,'Customers (2)'!$A$1:$F$2501,4,0)</f>
        <v>22</v>
      </c>
      <c r="K2206" t="str">
        <f>VLOOKUP(B2206,'Customers (2)'!$A$1:$F$2501,5,0)</f>
        <v>D</v>
      </c>
      <c r="L2206" t="str">
        <f>VLOOKUP(B2206,'Customers (2)'!$A$1:$F$2501,6,0)</f>
        <v>Young</v>
      </c>
      <c r="M2206" t="str">
        <f t="shared" si="139"/>
        <v>December</v>
      </c>
      <c r="N2206" t="str">
        <f t="shared" si="140"/>
        <v>Monday</v>
      </c>
      <c r="O2206" t="str">
        <f t="shared" si="141"/>
        <v>23:41:00</v>
      </c>
      <c r="P2206">
        <f t="shared" si="142"/>
        <v>23</v>
      </c>
      <c r="Q2206" t="str">
        <f>VLOOKUP(B2206,'Analysis 1.3'!$AA$1:$AF$1454,5,FALSE)</f>
        <v>Repeat</v>
      </c>
      <c r="R2206" t="str">
        <f>VLOOKUP(B2206,'Analysis 1.3'!$AA$1:$AF$1454,6,FALSE)</f>
        <v>Recent</v>
      </c>
      <c r="S2206">
        <f>VLOOKUP(B2206,'Analysis 1.3'!$AA$1:$AF$1454,4,FALSE)</f>
        <v>12.995138888887595</v>
      </c>
    </row>
    <row r="2207" spans="1:19" x14ac:dyDescent="0.3">
      <c r="A2207">
        <v>670170</v>
      </c>
      <c r="B2207">
        <v>1773</v>
      </c>
      <c r="C2207" s="1" t="s">
        <v>99</v>
      </c>
      <c r="D2207" s="3">
        <v>45009.952777777777</v>
      </c>
      <c r="E2207" t="s">
        <v>191</v>
      </c>
      <c r="F2207" t="s">
        <v>82</v>
      </c>
      <c r="G2207">
        <v>877</v>
      </c>
      <c r="H2207" t="str">
        <f>VLOOKUP(B2207,'Customers (2)'!$A$1:$F$2501,2,0)</f>
        <v>USA</v>
      </c>
      <c r="I2207" t="str">
        <f>VLOOKUP(B2207,'Customers (2)'!$A$1:$F$2501,3,0)</f>
        <v>F</v>
      </c>
      <c r="J2207">
        <f>VLOOKUP(B2207,'Customers (2)'!$A$1:$F$2501,4,0)</f>
        <v>22</v>
      </c>
      <c r="K2207" t="str">
        <f>VLOOKUP(B2207,'Customers (2)'!$A$1:$F$2501,5,0)</f>
        <v>D</v>
      </c>
      <c r="L2207" t="str">
        <f>VLOOKUP(B2207,'Customers (2)'!$A$1:$F$2501,6,0)</f>
        <v>Young</v>
      </c>
      <c r="M2207" t="str">
        <f t="shared" si="139"/>
        <v>March</v>
      </c>
      <c r="N2207" t="str">
        <f t="shared" si="140"/>
        <v>Friday</v>
      </c>
      <c r="O2207" t="str">
        <f t="shared" si="141"/>
        <v>22:52:00</v>
      </c>
      <c r="P2207">
        <f t="shared" si="142"/>
        <v>22</v>
      </c>
      <c r="Q2207" t="str">
        <f>VLOOKUP(B2207,'Analysis 1.3'!$AA$1:$AF$1454,5,FALSE)</f>
        <v>Repeat</v>
      </c>
      <c r="R2207" t="str">
        <f>VLOOKUP(B2207,'Analysis 1.3'!$AA$1:$AF$1454,6,FALSE)</f>
        <v>Recent</v>
      </c>
      <c r="S2207">
        <f>VLOOKUP(B2207,'Analysis 1.3'!$AA$1:$AF$1454,4,FALSE)</f>
        <v>12.995138888887595</v>
      </c>
    </row>
    <row r="2208" spans="1:19" x14ac:dyDescent="0.3">
      <c r="A2208">
        <v>279963</v>
      </c>
      <c r="B2208">
        <v>1775</v>
      </c>
      <c r="C2208" s="1" t="s">
        <v>99</v>
      </c>
      <c r="D2208" s="2">
        <v>45226.00277777778</v>
      </c>
      <c r="E2208" t="s">
        <v>97</v>
      </c>
      <c r="F2208" t="s">
        <v>43</v>
      </c>
      <c r="G2208">
        <v>7812</v>
      </c>
      <c r="H2208" t="str">
        <f>VLOOKUP(B2208,'Customers (2)'!$A$1:$F$2501,2,0)</f>
        <v>USA</v>
      </c>
      <c r="I2208" t="str">
        <f>VLOOKUP(B2208,'Customers (2)'!$A$1:$F$2501,3,0)</f>
        <v>F</v>
      </c>
      <c r="J2208">
        <f>VLOOKUP(B2208,'Customers (2)'!$A$1:$F$2501,4,0)</f>
        <v>42</v>
      </c>
      <c r="K2208" t="str">
        <f>VLOOKUP(B2208,'Customers (2)'!$A$1:$F$2501,5,0)</f>
        <v>D</v>
      </c>
      <c r="L2208" t="str">
        <f>VLOOKUP(B2208,'Customers (2)'!$A$1:$F$2501,6,0)</f>
        <v>Middle</v>
      </c>
      <c r="M2208" t="str">
        <f t="shared" si="139"/>
        <v>October</v>
      </c>
      <c r="N2208" t="str">
        <f t="shared" si="140"/>
        <v>Friday</v>
      </c>
      <c r="O2208" t="str">
        <f t="shared" si="141"/>
        <v>00:04:00</v>
      </c>
      <c r="P2208">
        <f t="shared" si="142"/>
        <v>0</v>
      </c>
      <c r="Q2208" t="str">
        <f>VLOOKUP(B2208,'Analysis 1.3'!$AA$1:$AF$1454,5,FALSE)</f>
        <v>Repeat</v>
      </c>
      <c r="R2208" t="str">
        <f>VLOOKUP(B2208,'Analysis 1.3'!$AA$1:$AF$1454,6,FALSE)</f>
        <v>Recent</v>
      </c>
      <c r="S2208">
        <f>VLOOKUP(B2208,'Analysis 1.3'!$AA$1:$AF$1454,4,FALSE)</f>
        <v>65.979166666664241</v>
      </c>
    </row>
    <row r="2209" spans="1:19" x14ac:dyDescent="0.3">
      <c r="A2209">
        <v>1104089</v>
      </c>
      <c r="B2209">
        <v>1775</v>
      </c>
      <c r="C2209" s="1" t="s">
        <v>99</v>
      </c>
      <c r="D2209" s="3">
        <v>45108.072916666664</v>
      </c>
      <c r="E2209" t="s">
        <v>191</v>
      </c>
      <c r="F2209" t="s">
        <v>27</v>
      </c>
      <c r="G2209">
        <v>6964</v>
      </c>
      <c r="H2209" t="str">
        <f>VLOOKUP(B2209,'Customers (2)'!$A$1:$F$2501,2,0)</f>
        <v>USA</v>
      </c>
      <c r="I2209" t="str">
        <f>VLOOKUP(B2209,'Customers (2)'!$A$1:$F$2501,3,0)</f>
        <v>F</v>
      </c>
      <c r="J2209">
        <f>VLOOKUP(B2209,'Customers (2)'!$A$1:$F$2501,4,0)</f>
        <v>42</v>
      </c>
      <c r="K2209" t="str">
        <f>VLOOKUP(B2209,'Customers (2)'!$A$1:$F$2501,5,0)</f>
        <v>D</v>
      </c>
      <c r="L2209" t="str">
        <f>VLOOKUP(B2209,'Customers (2)'!$A$1:$F$2501,6,0)</f>
        <v>Middle</v>
      </c>
      <c r="M2209" t="str">
        <f t="shared" si="139"/>
        <v>July</v>
      </c>
      <c r="N2209" t="str">
        <f t="shared" si="140"/>
        <v>Saturday</v>
      </c>
      <c r="O2209" t="str">
        <f t="shared" si="141"/>
        <v>01:45:00</v>
      </c>
      <c r="P2209">
        <f t="shared" si="142"/>
        <v>1</v>
      </c>
      <c r="Q2209" t="str">
        <f>VLOOKUP(B2209,'Analysis 1.3'!$AA$1:$AF$1454,5,FALSE)</f>
        <v>Repeat</v>
      </c>
      <c r="R2209" t="str">
        <f>VLOOKUP(B2209,'Analysis 1.3'!$AA$1:$AF$1454,6,FALSE)</f>
        <v>Recent</v>
      </c>
      <c r="S2209">
        <f>VLOOKUP(B2209,'Analysis 1.3'!$AA$1:$AF$1454,4,FALSE)</f>
        <v>65.979166666664241</v>
      </c>
    </row>
    <row r="2210" spans="1:19" x14ac:dyDescent="0.3">
      <c r="A2210">
        <v>1520253</v>
      </c>
      <c r="B2210">
        <v>1775</v>
      </c>
      <c r="C2210" s="1" t="s">
        <v>99</v>
      </c>
      <c r="D2210" s="3">
        <v>45192.994444444441</v>
      </c>
      <c r="E2210" t="s">
        <v>98</v>
      </c>
      <c r="F2210" t="s">
        <v>32</v>
      </c>
      <c r="G2210">
        <v>429</v>
      </c>
      <c r="H2210" t="str">
        <f>VLOOKUP(B2210,'Customers (2)'!$A$1:$F$2501,2,0)</f>
        <v>USA</v>
      </c>
      <c r="I2210" t="str">
        <f>VLOOKUP(B2210,'Customers (2)'!$A$1:$F$2501,3,0)</f>
        <v>F</v>
      </c>
      <c r="J2210">
        <f>VLOOKUP(B2210,'Customers (2)'!$A$1:$F$2501,4,0)</f>
        <v>42</v>
      </c>
      <c r="K2210" t="str">
        <f>VLOOKUP(B2210,'Customers (2)'!$A$1:$F$2501,5,0)</f>
        <v>D</v>
      </c>
      <c r="L2210" t="str">
        <f>VLOOKUP(B2210,'Customers (2)'!$A$1:$F$2501,6,0)</f>
        <v>Middle</v>
      </c>
      <c r="M2210" t="str">
        <f t="shared" si="139"/>
        <v>September</v>
      </c>
      <c r="N2210" t="str">
        <f t="shared" si="140"/>
        <v>Saturday</v>
      </c>
      <c r="O2210" t="str">
        <f t="shared" si="141"/>
        <v>23:52:00</v>
      </c>
      <c r="P2210">
        <f t="shared" si="142"/>
        <v>23</v>
      </c>
      <c r="Q2210" t="str">
        <f>VLOOKUP(B2210,'Analysis 1.3'!$AA$1:$AF$1454,5,FALSE)</f>
        <v>Repeat</v>
      </c>
      <c r="R2210" t="str">
        <f>VLOOKUP(B2210,'Analysis 1.3'!$AA$1:$AF$1454,6,FALSE)</f>
        <v>Recent</v>
      </c>
      <c r="S2210">
        <f>VLOOKUP(B2210,'Analysis 1.3'!$AA$1:$AF$1454,4,FALSE)</f>
        <v>65.979166666664241</v>
      </c>
    </row>
    <row r="2211" spans="1:19" x14ac:dyDescent="0.3">
      <c r="A2211">
        <v>1087661</v>
      </c>
      <c r="B2211">
        <v>1776</v>
      </c>
      <c r="C2211" s="1" t="s">
        <v>99</v>
      </c>
      <c r="D2211" s="3">
        <v>45283.964583333334</v>
      </c>
      <c r="E2211" t="s">
        <v>191</v>
      </c>
      <c r="F2211" t="s">
        <v>64</v>
      </c>
      <c r="G2211">
        <v>10</v>
      </c>
      <c r="H2211" t="str">
        <f>VLOOKUP(B2211,'Customers (2)'!$A$1:$F$2501,2,0)</f>
        <v>USA</v>
      </c>
      <c r="I2211" t="str">
        <f>VLOOKUP(B2211,'Customers (2)'!$A$1:$F$2501,3,0)</f>
        <v>F</v>
      </c>
      <c r="J2211">
        <f>VLOOKUP(B2211,'Customers (2)'!$A$1:$F$2501,4,0)</f>
        <v>77</v>
      </c>
      <c r="K2211" t="str">
        <f>VLOOKUP(B2211,'Customers (2)'!$A$1:$F$2501,5,0)</f>
        <v>D</v>
      </c>
      <c r="L2211" t="str">
        <f>VLOOKUP(B2211,'Customers (2)'!$A$1:$F$2501,6,0)</f>
        <v>Senior</v>
      </c>
      <c r="M2211" t="str">
        <f t="shared" si="139"/>
        <v>December</v>
      </c>
      <c r="N2211" t="str">
        <f t="shared" si="140"/>
        <v>Saturday</v>
      </c>
      <c r="O2211" t="str">
        <f t="shared" si="141"/>
        <v>23:09:00</v>
      </c>
      <c r="P2211">
        <f t="shared" si="142"/>
        <v>23</v>
      </c>
      <c r="Q2211" t="str">
        <f>VLOOKUP(B2211,'Analysis 1.3'!$AA$1:$AF$1454,5,FALSE)</f>
        <v>One time</v>
      </c>
      <c r="R2211" t="str">
        <f>VLOOKUP(B2211,'Analysis 1.3'!$AA$1:$AF$1454,6,FALSE)</f>
        <v>Recent</v>
      </c>
      <c r="S2211">
        <f>VLOOKUP(B2211,'Analysis 1.3'!$AA$1:$AF$1454,4,FALSE)</f>
        <v>8.0173611111094942</v>
      </c>
    </row>
    <row r="2212" spans="1:19" x14ac:dyDescent="0.3">
      <c r="A2212">
        <v>864760</v>
      </c>
      <c r="B2212">
        <v>1777</v>
      </c>
      <c r="C2212" s="1" t="s">
        <v>99</v>
      </c>
      <c r="D2212" s="3">
        <v>45195.050694444442</v>
      </c>
      <c r="E2212" t="s">
        <v>97</v>
      </c>
      <c r="F2212" t="s">
        <v>57</v>
      </c>
      <c r="G2212">
        <v>1621</v>
      </c>
      <c r="H2212" t="str">
        <f>VLOOKUP(B2212,'Customers (2)'!$A$1:$F$2501,2,0)</f>
        <v>USA</v>
      </c>
      <c r="I2212" t="str">
        <f>VLOOKUP(B2212,'Customers (2)'!$A$1:$F$2501,3,0)</f>
        <v>F</v>
      </c>
      <c r="J2212">
        <f>VLOOKUP(B2212,'Customers (2)'!$A$1:$F$2501,4,0)</f>
        <v>58</v>
      </c>
      <c r="K2212" t="str">
        <f>VLOOKUP(B2212,'Customers (2)'!$A$1:$F$2501,5,0)</f>
        <v>D</v>
      </c>
      <c r="L2212" t="str">
        <f>VLOOKUP(B2212,'Customers (2)'!$A$1:$F$2501,6,0)</f>
        <v>Middle</v>
      </c>
      <c r="M2212" t="str">
        <f t="shared" si="139"/>
        <v>September</v>
      </c>
      <c r="N2212" t="str">
        <f t="shared" si="140"/>
        <v>Tuesday</v>
      </c>
      <c r="O2212" t="str">
        <f t="shared" si="141"/>
        <v>01:13:00</v>
      </c>
      <c r="P2212">
        <f t="shared" si="142"/>
        <v>1</v>
      </c>
      <c r="Q2212" t="str">
        <f>VLOOKUP(B2212,'Analysis 1.3'!$AA$1:$AF$1454,5,FALSE)</f>
        <v>Repeat</v>
      </c>
      <c r="R2212" t="str">
        <f>VLOOKUP(B2212,'Analysis 1.3'!$AA$1:$AF$1454,6,FALSE)</f>
        <v>Passive</v>
      </c>
      <c r="S2212">
        <f>VLOOKUP(B2212,'Analysis 1.3'!$AA$1:$AF$1454,4,FALSE)</f>
        <v>96.931250000001455</v>
      </c>
    </row>
    <row r="2213" spans="1:19" x14ac:dyDescent="0.3">
      <c r="A2213">
        <v>1115208</v>
      </c>
      <c r="B2213">
        <v>1777</v>
      </c>
      <c r="C2213" s="1" t="s">
        <v>99</v>
      </c>
      <c r="D2213" s="3">
        <v>45000.943749999999</v>
      </c>
      <c r="E2213" t="s">
        <v>191</v>
      </c>
      <c r="F2213" t="s">
        <v>62</v>
      </c>
      <c r="G2213">
        <v>1807</v>
      </c>
      <c r="H2213" t="str">
        <f>VLOOKUP(B2213,'Customers (2)'!$A$1:$F$2501,2,0)</f>
        <v>USA</v>
      </c>
      <c r="I2213" t="str">
        <f>VLOOKUP(B2213,'Customers (2)'!$A$1:$F$2501,3,0)</f>
        <v>F</v>
      </c>
      <c r="J2213">
        <f>VLOOKUP(B2213,'Customers (2)'!$A$1:$F$2501,4,0)</f>
        <v>58</v>
      </c>
      <c r="K2213" t="str">
        <f>VLOOKUP(B2213,'Customers (2)'!$A$1:$F$2501,5,0)</f>
        <v>D</v>
      </c>
      <c r="L2213" t="str">
        <f>VLOOKUP(B2213,'Customers (2)'!$A$1:$F$2501,6,0)</f>
        <v>Middle</v>
      </c>
      <c r="M2213" t="str">
        <f t="shared" si="139"/>
        <v>March</v>
      </c>
      <c r="N2213" t="str">
        <f t="shared" si="140"/>
        <v>Wednesday</v>
      </c>
      <c r="O2213" t="str">
        <f t="shared" si="141"/>
        <v>22:39:00</v>
      </c>
      <c r="P2213">
        <f t="shared" si="142"/>
        <v>22</v>
      </c>
      <c r="Q2213" t="str">
        <f>VLOOKUP(B2213,'Analysis 1.3'!$AA$1:$AF$1454,5,FALSE)</f>
        <v>Repeat</v>
      </c>
      <c r="R2213" t="str">
        <f>VLOOKUP(B2213,'Analysis 1.3'!$AA$1:$AF$1454,6,FALSE)</f>
        <v>Passive</v>
      </c>
      <c r="S2213">
        <f>VLOOKUP(B2213,'Analysis 1.3'!$AA$1:$AF$1454,4,FALSE)</f>
        <v>96.931250000001455</v>
      </c>
    </row>
    <row r="2214" spans="1:19" x14ac:dyDescent="0.3">
      <c r="A2214">
        <v>930811</v>
      </c>
      <c r="B2214">
        <v>1778</v>
      </c>
      <c r="C2214" s="1" t="s">
        <v>99</v>
      </c>
      <c r="D2214" s="3">
        <v>44935.993750000001</v>
      </c>
      <c r="E2214" t="s">
        <v>96</v>
      </c>
      <c r="F2214" t="s">
        <v>46</v>
      </c>
      <c r="G2214">
        <v>3666</v>
      </c>
      <c r="H2214" t="str">
        <f>VLOOKUP(B2214,'Customers (2)'!$A$1:$F$2501,2,0)</f>
        <v>USA</v>
      </c>
      <c r="I2214" t="str">
        <f>VLOOKUP(B2214,'Customers (2)'!$A$1:$F$2501,3,0)</f>
        <v>M</v>
      </c>
      <c r="J2214">
        <f>VLOOKUP(B2214,'Customers (2)'!$A$1:$F$2501,4,0)</f>
        <v>20</v>
      </c>
      <c r="K2214" t="str">
        <f>VLOOKUP(B2214,'Customers (2)'!$A$1:$F$2501,5,0)</f>
        <v>D</v>
      </c>
      <c r="L2214" t="str">
        <f>VLOOKUP(B2214,'Customers (2)'!$A$1:$F$2501,6,0)</f>
        <v>Young</v>
      </c>
      <c r="M2214" t="str">
        <f t="shared" si="139"/>
        <v>January</v>
      </c>
      <c r="N2214" t="str">
        <f t="shared" si="140"/>
        <v>Monday</v>
      </c>
      <c r="O2214" t="str">
        <f t="shared" si="141"/>
        <v>23:51:00</v>
      </c>
      <c r="P2214">
        <f t="shared" si="142"/>
        <v>23</v>
      </c>
      <c r="Q2214" t="str">
        <f>VLOOKUP(B2214,'Analysis 1.3'!$AA$1:$AF$1454,5,FALSE)</f>
        <v>Repeat</v>
      </c>
      <c r="R2214" t="str">
        <f>VLOOKUP(B2214,'Analysis 1.3'!$AA$1:$AF$1454,6,FALSE)</f>
        <v>Lost</v>
      </c>
      <c r="S2214">
        <f>VLOOKUP(B2214,'Analysis 1.3'!$AA$1:$AF$1454,4,FALSE)</f>
        <v>320.9416666666657</v>
      </c>
    </row>
    <row r="2215" spans="1:19" x14ac:dyDescent="0.3">
      <c r="A2215">
        <v>1127303</v>
      </c>
      <c r="B2215">
        <v>1778</v>
      </c>
      <c r="C2215" s="1" t="s">
        <v>99</v>
      </c>
      <c r="D2215" s="3">
        <v>44971.040277777778</v>
      </c>
      <c r="E2215" t="s">
        <v>96</v>
      </c>
      <c r="F2215" t="s">
        <v>88</v>
      </c>
      <c r="G2215">
        <v>866</v>
      </c>
      <c r="H2215" t="str">
        <f>VLOOKUP(B2215,'Customers (2)'!$A$1:$F$2501,2,0)</f>
        <v>USA</v>
      </c>
      <c r="I2215" t="str">
        <f>VLOOKUP(B2215,'Customers (2)'!$A$1:$F$2501,3,0)</f>
        <v>M</v>
      </c>
      <c r="J2215">
        <f>VLOOKUP(B2215,'Customers (2)'!$A$1:$F$2501,4,0)</f>
        <v>20</v>
      </c>
      <c r="K2215" t="str">
        <f>VLOOKUP(B2215,'Customers (2)'!$A$1:$F$2501,5,0)</f>
        <v>D</v>
      </c>
      <c r="L2215" t="str">
        <f>VLOOKUP(B2215,'Customers (2)'!$A$1:$F$2501,6,0)</f>
        <v>Young</v>
      </c>
      <c r="M2215" t="str">
        <f t="shared" si="139"/>
        <v>February</v>
      </c>
      <c r="N2215" t="str">
        <f t="shared" si="140"/>
        <v>Tuesday</v>
      </c>
      <c r="O2215" t="str">
        <f t="shared" si="141"/>
        <v>00:58:00</v>
      </c>
      <c r="P2215">
        <f t="shared" si="142"/>
        <v>0</v>
      </c>
      <c r="Q2215" t="str">
        <f>VLOOKUP(B2215,'Analysis 1.3'!$AA$1:$AF$1454,5,FALSE)</f>
        <v>Repeat</v>
      </c>
      <c r="R2215" t="str">
        <f>VLOOKUP(B2215,'Analysis 1.3'!$AA$1:$AF$1454,6,FALSE)</f>
        <v>Lost</v>
      </c>
      <c r="S2215">
        <f>VLOOKUP(B2215,'Analysis 1.3'!$AA$1:$AF$1454,4,FALSE)</f>
        <v>320.9416666666657</v>
      </c>
    </row>
    <row r="2216" spans="1:19" x14ac:dyDescent="0.3">
      <c r="A2216">
        <v>1044744</v>
      </c>
      <c r="B2216">
        <v>1780</v>
      </c>
      <c r="C2216" s="1" t="s">
        <v>106</v>
      </c>
      <c r="D2216" s="3">
        <v>44968.002083333333</v>
      </c>
      <c r="E2216" t="s">
        <v>98</v>
      </c>
      <c r="F2216" t="s">
        <v>11</v>
      </c>
      <c r="G2216">
        <v>5782</v>
      </c>
      <c r="H2216" t="str">
        <f>VLOOKUP(B2216,'Customers (2)'!$A$1:$F$2501,2,0)</f>
        <v>Singapore</v>
      </c>
      <c r="I2216" t="str">
        <f>VLOOKUP(B2216,'Customers (2)'!$A$1:$F$2501,3,0)</f>
        <v>F</v>
      </c>
      <c r="J2216">
        <f>VLOOKUP(B2216,'Customers (2)'!$A$1:$F$2501,4,0)</f>
        <v>49</v>
      </c>
      <c r="K2216" t="str">
        <f>VLOOKUP(B2216,'Customers (2)'!$A$1:$F$2501,5,0)</f>
        <v>D</v>
      </c>
      <c r="L2216" t="str">
        <f>VLOOKUP(B2216,'Customers (2)'!$A$1:$F$2501,6,0)</f>
        <v>Middle</v>
      </c>
      <c r="M2216" t="str">
        <f t="shared" si="139"/>
        <v>February</v>
      </c>
      <c r="N2216" t="str">
        <f t="shared" si="140"/>
        <v>Saturday</v>
      </c>
      <c r="O2216" t="str">
        <f t="shared" si="141"/>
        <v>00:03:00</v>
      </c>
      <c r="P2216">
        <f t="shared" si="142"/>
        <v>0</v>
      </c>
      <c r="Q2216" t="str">
        <f>VLOOKUP(B2216,'Analysis 1.3'!$AA$1:$AF$1454,5,FALSE)</f>
        <v>One time</v>
      </c>
      <c r="R2216" t="str">
        <f>VLOOKUP(B2216,'Analysis 1.3'!$AA$1:$AF$1454,6,FALSE)</f>
        <v>Lost</v>
      </c>
      <c r="S2216">
        <f>VLOOKUP(B2216,'Analysis 1.3'!$AA$1:$AF$1454,4,FALSE)</f>
        <v>323.97986111111095</v>
      </c>
    </row>
    <row r="2217" spans="1:19" x14ac:dyDescent="0.3">
      <c r="A2217">
        <v>1526107</v>
      </c>
      <c r="B2217">
        <v>1781</v>
      </c>
      <c r="C2217" s="1" t="s">
        <v>108</v>
      </c>
      <c r="D2217" s="3">
        <v>45051.941666666666</v>
      </c>
      <c r="E2217" t="s">
        <v>98</v>
      </c>
      <c r="F2217" t="s">
        <v>76</v>
      </c>
      <c r="G2217">
        <v>399</v>
      </c>
      <c r="H2217" t="str">
        <f>VLOOKUP(B2217,'Customers (2)'!$A$1:$F$2501,2,0)</f>
        <v>Denmark</v>
      </c>
      <c r="I2217" t="str">
        <f>VLOOKUP(B2217,'Customers (2)'!$A$1:$F$2501,3,0)</f>
        <v>F</v>
      </c>
      <c r="J2217">
        <f>VLOOKUP(B2217,'Customers (2)'!$A$1:$F$2501,4,0)</f>
        <v>29</v>
      </c>
      <c r="K2217" t="str">
        <f>VLOOKUP(B2217,'Customers (2)'!$A$1:$F$2501,5,0)</f>
        <v>D</v>
      </c>
      <c r="L2217" t="str">
        <f>VLOOKUP(B2217,'Customers (2)'!$A$1:$F$2501,6,0)</f>
        <v>Young</v>
      </c>
      <c r="M2217" t="str">
        <f t="shared" si="139"/>
        <v>May</v>
      </c>
      <c r="N2217" t="str">
        <f t="shared" si="140"/>
        <v>Friday</v>
      </c>
      <c r="O2217" t="str">
        <f t="shared" si="141"/>
        <v>22:36:00</v>
      </c>
      <c r="P2217">
        <f t="shared" si="142"/>
        <v>22</v>
      </c>
      <c r="Q2217" t="str">
        <f>VLOOKUP(B2217,'Analysis 1.3'!$AA$1:$AF$1454,5,FALSE)</f>
        <v>One time</v>
      </c>
      <c r="R2217" t="str">
        <f>VLOOKUP(B2217,'Analysis 1.3'!$AA$1:$AF$1454,6,FALSE)</f>
        <v>Lost</v>
      </c>
      <c r="S2217">
        <f>VLOOKUP(B2217,'Analysis 1.3'!$AA$1:$AF$1454,4,FALSE)</f>
        <v>240.0402777777781</v>
      </c>
    </row>
    <row r="2218" spans="1:19" x14ac:dyDescent="0.3">
      <c r="A2218">
        <v>1360263</v>
      </c>
      <c r="B2218">
        <v>1782</v>
      </c>
      <c r="C2218" s="1" t="s">
        <v>105</v>
      </c>
      <c r="D2218" s="3">
        <v>45131.011805555558</v>
      </c>
      <c r="E2218" t="s">
        <v>191</v>
      </c>
      <c r="F2218" t="s">
        <v>5</v>
      </c>
      <c r="G2218">
        <v>7986</v>
      </c>
      <c r="H2218" t="str">
        <f>VLOOKUP(B2218,'Customers (2)'!$A$1:$F$2501,2,0)</f>
        <v>Spain</v>
      </c>
      <c r="I2218" t="str">
        <f>VLOOKUP(B2218,'Customers (2)'!$A$1:$F$2501,3,0)</f>
        <v>M</v>
      </c>
      <c r="J2218">
        <f>VLOOKUP(B2218,'Customers (2)'!$A$1:$F$2501,4,0)</f>
        <v>50</v>
      </c>
      <c r="K2218" t="str">
        <f>VLOOKUP(B2218,'Customers (2)'!$A$1:$F$2501,5,0)</f>
        <v>D</v>
      </c>
      <c r="L2218" t="str">
        <f>VLOOKUP(B2218,'Customers (2)'!$A$1:$F$2501,6,0)</f>
        <v>Middle</v>
      </c>
      <c r="M2218" t="str">
        <f t="shared" si="139"/>
        <v>July</v>
      </c>
      <c r="N2218" t="str">
        <f t="shared" si="140"/>
        <v>Monday</v>
      </c>
      <c r="O2218" t="str">
        <f t="shared" si="141"/>
        <v>00:17:00</v>
      </c>
      <c r="P2218">
        <f t="shared" si="142"/>
        <v>0</v>
      </c>
      <c r="Q2218" t="str">
        <f>VLOOKUP(B2218,'Analysis 1.3'!$AA$1:$AF$1454,5,FALSE)</f>
        <v>One time</v>
      </c>
      <c r="R2218" t="str">
        <f>VLOOKUP(B2218,'Analysis 1.3'!$AA$1:$AF$1454,6,FALSE)</f>
        <v>Passive</v>
      </c>
      <c r="S2218">
        <f>VLOOKUP(B2218,'Analysis 1.3'!$AA$1:$AF$1454,4,FALSE)</f>
        <v>160.97013888888614</v>
      </c>
    </row>
    <row r="2219" spans="1:19" x14ac:dyDescent="0.3">
      <c r="A2219">
        <v>459426</v>
      </c>
      <c r="B2219">
        <v>1783</v>
      </c>
      <c r="C2219" s="1" t="s">
        <v>99</v>
      </c>
      <c r="D2219" s="2">
        <v>45234.040277777778</v>
      </c>
      <c r="E2219" t="s">
        <v>96</v>
      </c>
      <c r="F2219" t="s">
        <v>27</v>
      </c>
      <c r="G2219">
        <v>936</v>
      </c>
      <c r="H2219" t="str">
        <f>VLOOKUP(B2219,'Customers (2)'!$A$1:$F$2501,2,0)</f>
        <v>USA</v>
      </c>
      <c r="I2219" t="str">
        <f>VLOOKUP(B2219,'Customers (2)'!$A$1:$F$2501,3,0)</f>
        <v>M</v>
      </c>
      <c r="J2219">
        <f>VLOOKUP(B2219,'Customers (2)'!$A$1:$F$2501,4,0)</f>
        <v>27</v>
      </c>
      <c r="K2219" t="str">
        <f>VLOOKUP(B2219,'Customers (2)'!$A$1:$F$2501,5,0)</f>
        <v>D</v>
      </c>
      <c r="L2219" t="str">
        <f>VLOOKUP(B2219,'Customers (2)'!$A$1:$F$2501,6,0)</f>
        <v>Young</v>
      </c>
      <c r="M2219" t="str">
        <f t="shared" si="139"/>
        <v>November</v>
      </c>
      <c r="N2219" t="str">
        <f t="shared" si="140"/>
        <v>Saturday</v>
      </c>
      <c r="O2219" t="str">
        <f t="shared" si="141"/>
        <v>00:58:00</v>
      </c>
      <c r="P2219">
        <f t="shared" si="142"/>
        <v>0</v>
      </c>
      <c r="Q2219" t="str">
        <f>VLOOKUP(B2219,'Analysis 1.3'!$AA$1:$AF$1454,5,FALSE)</f>
        <v>Repeat</v>
      </c>
      <c r="R2219" t="str">
        <f>VLOOKUP(B2219,'Analysis 1.3'!$AA$1:$AF$1454,6,FALSE)</f>
        <v>Recent</v>
      </c>
      <c r="S2219">
        <f>VLOOKUP(B2219,'Analysis 1.3'!$AA$1:$AF$1454,4,FALSE)</f>
        <v>57.941666666665697</v>
      </c>
    </row>
    <row r="2220" spans="1:19" x14ac:dyDescent="0.3">
      <c r="A2220">
        <v>1568848</v>
      </c>
      <c r="B2220">
        <v>1783</v>
      </c>
      <c r="C2220" s="1" t="s">
        <v>99</v>
      </c>
      <c r="D2220" s="3">
        <v>45123.035416666666</v>
      </c>
      <c r="E2220" t="s">
        <v>97</v>
      </c>
      <c r="F2220" t="s">
        <v>5</v>
      </c>
      <c r="G2220">
        <v>8771</v>
      </c>
      <c r="H2220" t="str">
        <f>VLOOKUP(B2220,'Customers (2)'!$A$1:$F$2501,2,0)</f>
        <v>USA</v>
      </c>
      <c r="I2220" t="str">
        <f>VLOOKUP(B2220,'Customers (2)'!$A$1:$F$2501,3,0)</f>
        <v>M</v>
      </c>
      <c r="J2220">
        <f>VLOOKUP(B2220,'Customers (2)'!$A$1:$F$2501,4,0)</f>
        <v>27</v>
      </c>
      <c r="K2220" t="str">
        <f>VLOOKUP(B2220,'Customers (2)'!$A$1:$F$2501,5,0)</f>
        <v>D</v>
      </c>
      <c r="L2220" t="str">
        <f>VLOOKUP(B2220,'Customers (2)'!$A$1:$F$2501,6,0)</f>
        <v>Young</v>
      </c>
      <c r="M2220" t="str">
        <f t="shared" si="139"/>
        <v>July</v>
      </c>
      <c r="N2220" t="str">
        <f t="shared" si="140"/>
        <v>Sunday</v>
      </c>
      <c r="O2220" t="str">
        <f t="shared" si="141"/>
        <v>00:51:00</v>
      </c>
      <c r="P2220">
        <f t="shared" si="142"/>
        <v>0</v>
      </c>
      <c r="Q2220" t="str">
        <f>VLOOKUP(B2220,'Analysis 1.3'!$AA$1:$AF$1454,5,FALSE)</f>
        <v>Repeat</v>
      </c>
      <c r="R2220" t="str">
        <f>VLOOKUP(B2220,'Analysis 1.3'!$AA$1:$AF$1454,6,FALSE)</f>
        <v>Recent</v>
      </c>
      <c r="S2220">
        <f>VLOOKUP(B2220,'Analysis 1.3'!$AA$1:$AF$1454,4,FALSE)</f>
        <v>57.941666666665697</v>
      </c>
    </row>
    <row r="2221" spans="1:19" x14ac:dyDescent="0.3">
      <c r="A2221">
        <v>79407</v>
      </c>
      <c r="B2221">
        <v>1784</v>
      </c>
      <c r="C2221" s="1" t="s">
        <v>99</v>
      </c>
      <c r="D2221" s="2">
        <v>45146.943749999999</v>
      </c>
      <c r="E2221" t="s">
        <v>191</v>
      </c>
      <c r="F2221" t="s">
        <v>60</v>
      </c>
      <c r="G2221">
        <v>8067</v>
      </c>
      <c r="H2221" t="str">
        <f>VLOOKUP(B2221,'Customers (2)'!$A$1:$F$2501,2,0)</f>
        <v>USA</v>
      </c>
      <c r="I2221" t="str">
        <f>VLOOKUP(B2221,'Customers (2)'!$A$1:$F$2501,3,0)</f>
        <v>M</v>
      </c>
      <c r="J2221">
        <f>VLOOKUP(B2221,'Customers (2)'!$A$1:$F$2501,4,0)</f>
        <v>57</v>
      </c>
      <c r="K2221" t="str">
        <f>VLOOKUP(B2221,'Customers (2)'!$A$1:$F$2501,5,0)</f>
        <v>D</v>
      </c>
      <c r="L2221" t="str">
        <f>VLOOKUP(B2221,'Customers (2)'!$A$1:$F$2501,6,0)</f>
        <v>Middle</v>
      </c>
      <c r="M2221" t="str">
        <f t="shared" si="139"/>
        <v>August</v>
      </c>
      <c r="N2221" t="str">
        <f t="shared" si="140"/>
        <v>Tuesday</v>
      </c>
      <c r="O2221" t="str">
        <f t="shared" si="141"/>
        <v>22:39:00</v>
      </c>
      <c r="P2221">
        <f t="shared" si="142"/>
        <v>22</v>
      </c>
      <c r="Q2221" t="str">
        <f>VLOOKUP(B2221,'Analysis 1.3'!$AA$1:$AF$1454,5,FALSE)</f>
        <v>One time</v>
      </c>
      <c r="R2221" t="str">
        <f>VLOOKUP(B2221,'Analysis 1.3'!$AA$1:$AF$1454,6,FALSE)</f>
        <v>Passive</v>
      </c>
      <c r="S2221">
        <f>VLOOKUP(B2221,'Analysis 1.3'!$AA$1:$AF$1454,4,FALSE)</f>
        <v>145.03819444444525</v>
      </c>
    </row>
    <row r="2222" spans="1:19" x14ac:dyDescent="0.3">
      <c r="A2222">
        <v>220292</v>
      </c>
      <c r="B2222">
        <v>1785</v>
      </c>
      <c r="C2222" s="1" t="s">
        <v>106</v>
      </c>
      <c r="D2222" s="2">
        <v>45048.017361111109</v>
      </c>
      <c r="E2222" t="s">
        <v>98</v>
      </c>
      <c r="F2222" t="s">
        <v>84</v>
      </c>
      <c r="G2222">
        <v>3987</v>
      </c>
      <c r="H2222" t="str">
        <f>VLOOKUP(B2222,'Customers (2)'!$A$1:$F$2501,2,0)</f>
        <v>Singapore</v>
      </c>
      <c r="I2222" t="str">
        <f>VLOOKUP(B2222,'Customers (2)'!$A$1:$F$2501,3,0)</f>
        <v>F</v>
      </c>
      <c r="J2222">
        <f>VLOOKUP(B2222,'Customers (2)'!$A$1:$F$2501,4,0)</f>
        <v>42</v>
      </c>
      <c r="K2222" t="str">
        <f>VLOOKUP(B2222,'Customers (2)'!$A$1:$F$2501,5,0)</f>
        <v>D</v>
      </c>
      <c r="L2222" t="str">
        <f>VLOOKUP(B2222,'Customers (2)'!$A$1:$F$2501,6,0)</f>
        <v>Middle</v>
      </c>
      <c r="M2222" t="str">
        <f t="shared" si="139"/>
        <v>May</v>
      </c>
      <c r="N2222" t="str">
        <f t="shared" si="140"/>
        <v>Tuesday</v>
      </c>
      <c r="O2222" t="str">
        <f t="shared" si="141"/>
        <v>00:25:00</v>
      </c>
      <c r="P2222">
        <f t="shared" si="142"/>
        <v>0</v>
      </c>
      <c r="Q2222" t="str">
        <f>VLOOKUP(B2222,'Analysis 1.3'!$AA$1:$AF$1454,5,FALSE)</f>
        <v>Repeat</v>
      </c>
      <c r="R2222" t="str">
        <f>VLOOKUP(B2222,'Analysis 1.3'!$AA$1:$AF$1454,6,FALSE)</f>
        <v>Recent</v>
      </c>
      <c r="S2222">
        <f>VLOOKUP(B2222,'Analysis 1.3'!$AA$1:$AF$1454,4,FALSE)</f>
        <v>60.902777777773736</v>
      </c>
    </row>
    <row r="2223" spans="1:19" x14ac:dyDescent="0.3">
      <c r="A2223">
        <v>844797</v>
      </c>
      <c r="B2223">
        <v>1785</v>
      </c>
      <c r="C2223" s="1" t="s">
        <v>106</v>
      </c>
      <c r="D2223" s="3">
        <v>45231.07916666667</v>
      </c>
      <c r="E2223" t="s">
        <v>191</v>
      </c>
      <c r="F2223" t="s">
        <v>27</v>
      </c>
      <c r="G2223">
        <v>4452</v>
      </c>
      <c r="H2223" t="str">
        <f>VLOOKUP(B2223,'Customers (2)'!$A$1:$F$2501,2,0)</f>
        <v>Singapore</v>
      </c>
      <c r="I2223" t="str">
        <f>VLOOKUP(B2223,'Customers (2)'!$A$1:$F$2501,3,0)</f>
        <v>F</v>
      </c>
      <c r="J2223">
        <f>VLOOKUP(B2223,'Customers (2)'!$A$1:$F$2501,4,0)</f>
        <v>42</v>
      </c>
      <c r="K2223" t="str">
        <f>VLOOKUP(B2223,'Customers (2)'!$A$1:$F$2501,5,0)</f>
        <v>D</v>
      </c>
      <c r="L2223" t="str">
        <f>VLOOKUP(B2223,'Customers (2)'!$A$1:$F$2501,6,0)</f>
        <v>Middle</v>
      </c>
      <c r="M2223" t="str">
        <f t="shared" si="139"/>
        <v>November</v>
      </c>
      <c r="N2223" t="str">
        <f t="shared" si="140"/>
        <v>Wednesday</v>
      </c>
      <c r="O2223" t="str">
        <f t="shared" si="141"/>
        <v>01:54:00</v>
      </c>
      <c r="P2223">
        <f t="shared" si="142"/>
        <v>1</v>
      </c>
      <c r="Q2223" t="str">
        <f>VLOOKUP(B2223,'Analysis 1.3'!$AA$1:$AF$1454,5,FALSE)</f>
        <v>Repeat</v>
      </c>
      <c r="R2223" t="str">
        <f>VLOOKUP(B2223,'Analysis 1.3'!$AA$1:$AF$1454,6,FALSE)</f>
        <v>Recent</v>
      </c>
      <c r="S2223">
        <f>VLOOKUP(B2223,'Analysis 1.3'!$AA$1:$AF$1454,4,FALSE)</f>
        <v>60.902777777773736</v>
      </c>
    </row>
    <row r="2224" spans="1:19" x14ac:dyDescent="0.3">
      <c r="A2224">
        <v>1508121</v>
      </c>
      <c r="B2224">
        <v>1786</v>
      </c>
      <c r="C2224" s="1" t="s">
        <v>106</v>
      </c>
      <c r="D2224" s="3">
        <v>45038.040277777778</v>
      </c>
      <c r="E2224" t="s">
        <v>191</v>
      </c>
      <c r="F2224" t="s">
        <v>69</v>
      </c>
      <c r="G2224">
        <v>4650</v>
      </c>
      <c r="H2224" t="str">
        <f>VLOOKUP(B2224,'Customers (2)'!$A$1:$F$2501,2,0)</f>
        <v>Singapore</v>
      </c>
      <c r="I2224" t="str">
        <f>VLOOKUP(B2224,'Customers (2)'!$A$1:$F$2501,3,0)</f>
        <v>F</v>
      </c>
      <c r="J2224">
        <f>VLOOKUP(B2224,'Customers (2)'!$A$1:$F$2501,4,0)</f>
        <v>78</v>
      </c>
      <c r="K2224" t="str">
        <f>VLOOKUP(B2224,'Customers (2)'!$A$1:$F$2501,5,0)</f>
        <v>D</v>
      </c>
      <c r="L2224" t="str">
        <f>VLOOKUP(B2224,'Customers (2)'!$A$1:$F$2501,6,0)</f>
        <v>Senior</v>
      </c>
      <c r="M2224" t="str">
        <f t="shared" si="139"/>
        <v>April</v>
      </c>
      <c r="N2224" t="str">
        <f t="shared" si="140"/>
        <v>Saturday</v>
      </c>
      <c r="O2224" t="str">
        <f t="shared" si="141"/>
        <v>00:58:00</v>
      </c>
      <c r="P2224">
        <f t="shared" si="142"/>
        <v>0</v>
      </c>
      <c r="Q2224" t="str">
        <f>VLOOKUP(B2224,'Analysis 1.3'!$AA$1:$AF$1454,5,FALSE)</f>
        <v>One time</v>
      </c>
      <c r="R2224" t="str">
        <f>VLOOKUP(B2224,'Analysis 1.3'!$AA$1:$AF$1454,6,FALSE)</f>
        <v>Lost</v>
      </c>
      <c r="S2224">
        <f>VLOOKUP(B2224,'Analysis 1.3'!$AA$1:$AF$1454,4,FALSE)</f>
        <v>253.9416666666657</v>
      </c>
    </row>
    <row r="2225" spans="1:19" x14ac:dyDescent="0.3">
      <c r="A2225">
        <v>1488979</v>
      </c>
      <c r="B2225">
        <v>1787</v>
      </c>
      <c r="C2225" s="1" t="s">
        <v>100</v>
      </c>
      <c r="D2225" s="3">
        <v>45156.056250000001</v>
      </c>
      <c r="E2225" t="s">
        <v>97</v>
      </c>
      <c r="F2225" t="s">
        <v>27</v>
      </c>
      <c r="G2225">
        <v>8980</v>
      </c>
      <c r="H2225" t="str">
        <f>VLOOKUP(B2225,'Customers (2)'!$A$1:$F$2501,2,0)</f>
        <v>France</v>
      </c>
      <c r="I2225" t="str">
        <f>VLOOKUP(B2225,'Customers (2)'!$A$1:$F$2501,3,0)</f>
        <v>F</v>
      </c>
      <c r="J2225">
        <f>VLOOKUP(B2225,'Customers (2)'!$A$1:$F$2501,4,0)</f>
        <v>48</v>
      </c>
      <c r="K2225" t="str">
        <f>VLOOKUP(B2225,'Customers (2)'!$A$1:$F$2501,5,0)</f>
        <v>D</v>
      </c>
      <c r="L2225" t="str">
        <f>VLOOKUP(B2225,'Customers (2)'!$A$1:$F$2501,6,0)</f>
        <v>Middle</v>
      </c>
      <c r="M2225" t="str">
        <f t="shared" si="139"/>
        <v>August</v>
      </c>
      <c r="N2225" t="str">
        <f t="shared" si="140"/>
        <v>Friday</v>
      </c>
      <c r="O2225" t="str">
        <f t="shared" si="141"/>
        <v>01:21:00</v>
      </c>
      <c r="P2225">
        <f t="shared" si="142"/>
        <v>1</v>
      </c>
      <c r="Q2225" t="str">
        <f>VLOOKUP(B2225,'Analysis 1.3'!$AA$1:$AF$1454,5,FALSE)</f>
        <v>One time</v>
      </c>
      <c r="R2225" t="str">
        <f>VLOOKUP(B2225,'Analysis 1.3'!$AA$1:$AF$1454,6,FALSE)</f>
        <v>Passive</v>
      </c>
      <c r="S2225">
        <f>VLOOKUP(B2225,'Analysis 1.3'!$AA$1:$AF$1454,4,FALSE)</f>
        <v>135.92569444444234</v>
      </c>
    </row>
    <row r="2226" spans="1:19" x14ac:dyDescent="0.3">
      <c r="A2226">
        <v>991491</v>
      </c>
      <c r="B2226">
        <v>1789</v>
      </c>
      <c r="C2226" s="1" t="s">
        <v>109</v>
      </c>
      <c r="D2226" s="3">
        <v>45239.986805555556</v>
      </c>
      <c r="E2226" t="s">
        <v>98</v>
      </c>
      <c r="F2226" t="s">
        <v>9</v>
      </c>
      <c r="G2226">
        <v>5990</v>
      </c>
      <c r="H2226" t="str">
        <f>VLOOKUP(B2226,'Customers (2)'!$A$1:$F$2501,2,0)</f>
        <v>Germany</v>
      </c>
      <c r="I2226" t="str">
        <f>VLOOKUP(B2226,'Customers (2)'!$A$1:$F$2501,3,0)</f>
        <v>F</v>
      </c>
      <c r="J2226">
        <f>VLOOKUP(B2226,'Customers (2)'!$A$1:$F$2501,4,0)</f>
        <v>35</v>
      </c>
      <c r="K2226" t="str">
        <f>VLOOKUP(B2226,'Customers (2)'!$A$1:$F$2501,5,0)</f>
        <v>D</v>
      </c>
      <c r="L2226" t="str">
        <f>VLOOKUP(B2226,'Customers (2)'!$A$1:$F$2501,6,0)</f>
        <v>Middle</v>
      </c>
      <c r="M2226" t="str">
        <f t="shared" si="139"/>
        <v>November</v>
      </c>
      <c r="N2226" t="str">
        <f t="shared" si="140"/>
        <v>Thursday</v>
      </c>
      <c r="O2226" t="str">
        <f t="shared" si="141"/>
        <v>23:41:00</v>
      </c>
      <c r="P2226">
        <f t="shared" si="142"/>
        <v>23</v>
      </c>
      <c r="Q2226" t="str">
        <f>VLOOKUP(B2226,'Analysis 1.3'!$AA$1:$AF$1454,5,FALSE)</f>
        <v>Repeat</v>
      </c>
      <c r="R2226" t="str">
        <f>VLOOKUP(B2226,'Analysis 1.3'!$AA$1:$AF$1454,6,FALSE)</f>
        <v>Recent</v>
      </c>
      <c r="S2226">
        <f>VLOOKUP(B2226,'Analysis 1.3'!$AA$1:$AF$1454,4,FALSE)</f>
        <v>51.995138888887595</v>
      </c>
    </row>
    <row r="2227" spans="1:19" x14ac:dyDescent="0.3">
      <c r="A2227">
        <v>1166621</v>
      </c>
      <c r="B2227">
        <v>1789</v>
      </c>
      <c r="C2227" s="1" t="s">
        <v>109</v>
      </c>
      <c r="D2227" s="3">
        <v>45118.006249999999</v>
      </c>
      <c r="E2227" t="s">
        <v>96</v>
      </c>
      <c r="F2227" t="s">
        <v>58</v>
      </c>
      <c r="G2227">
        <v>2664</v>
      </c>
      <c r="H2227" t="str">
        <f>VLOOKUP(B2227,'Customers (2)'!$A$1:$F$2501,2,0)</f>
        <v>Germany</v>
      </c>
      <c r="I2227" t="str">
        <f>VLOOKUP(B2227,'Customers (2)'!$A$1:$F$2501,3,0)</f>
        <v>F</v>
      </c>
      <c r="J2227">
        <f>VLOOKUP(B2227,'Customers (2)'!$A$1:$F$2501,4,0)</f>
        <v>35</v>
      </c>
      <c r="K2227" t="str">
        <f>VLOOKUP(B2227,'Customers (2)'!$A$1:$F$2501,5,0)</f>
        <v>D</v>
      </c>
      <c r="L2227" t="str">
        <f>VLOOKUP(B2227,'Customers (2)'!$A$1:$F$2501,6,0)</f>
        <v>Middle</v>
      </c>
      <c r="M2227" t="str">
        <f t="shared" si="139"/>
        <v>July</v>
      </c>
      <c r="N2227" t="str">
        <f t="shared" si="140"/>
        <v>Tuesday</v>
      </c>
      <c r="O2227" t="str">
        <f t="shared" si="141"/>
        <v>00:09:00</v>
      </c>
      <c r="P2227">
        <f t="shared" si="142"/>
        <v>0</v>
      </c>
      <c r="Q2227" t="str">
        <f>VLOOKUP(B2227,'Analysis 1.3'!$AA$1:$AF$1454,5,FALSE)</f>
        <v>Repeat</v>
      </c>
      <c r="R2227" t="str">
        <f>VLOOKUP(B2227,'Analysis 1.3'!$AA$1:$AF$1454,6,FALSE)</f>
        <v>Recent</v>
      </c>
      <c r="S2227">
        <f>VLOOKUP(B2227,'Analysis 1.3'!$AA$1:$AF$1454,4,FALSE)</f>
        <v>51.995138888887595</v>
      </c>
    </row>
    <row r="2228" spans="1:19" x14ac:dyDescent="0.3">
      <c r="A2228">
        <v>1405517</v>
      </c>
      <c r="B2228">
        <v>1790</v>
      </c>
      <c r="C2228" s="1" t="s">
        <v>99</v>
      </c>
      <c r="D2228" s="3">
        <v>45075.036805555559</v>
      </c>
      <c r="E2228" t="s">
        <v>191</v>
      </c>
      <c r="F2228" t="s">
        <v>35</v>
      </c>
      <c r="G2228">
        <v>8268</v>
      </c>
      <c r="H2228" t="str">
        <f>VLOOKUP(B2228,'Customers (2)'!$A$1:$F$2501,2,0)</f>
        <v>USA</v>
      </c>
      <c r="I2228" t="str">
        <f>VLOOKUP(B2228,'Customers (2)'!$A$1:$F$2501,3,0)</f>
        <v>M</v>
      </c>
      <c r="J2228">
        <f>VLOOKUP(B2228,'Customers (2)'!$A$1:$F$2501,4,0)</f>
        <v>85</v>
      </c>
      <c r="K2228" t="str">
        <f>VLOOKUP(B2228,'Customers (2)'!$A$1:$F$2501,5,0)</f>
        <v>D</v>
      </c>
      <c r="L2228" t="str">
        <f>VLOOKUP(B2228,'Customers (2)'!$A$1:$F$2501,6,0)</f>
        <v>Senior</v>
      </c>
      <c r="M2228" t="str">
        <f t="shared" si="139"/>
        <v>May</v>
      </c>
      <c r="N2228" t="str">
        <f t="shared" si="140"/>
        <v>Monday</v>
      </c>
      <c r="O2228" t="str">
        <f t="shared" si="141"/>
        <v>00:53:00</v>
      </c>
      <c r="P2228">
        <f t="shared" si="142"/>
        <v>0</v>
      </c>
      <c r="Q2228" t="str">
        <f>VLOOKUP(B2228,'Analysis 1.3'!$AA$1:$AF$1454,5,FALSE)</f>
        <v>One time</v>
      </c>
      <c r="R2228" t="str">
        <f>VLOOKUP(B2228,'Analysis 1.3'!$AA$1:$AF$1454,6,FALSE)</f>
        <v>Lost</v>
      </c>
      <c r="S2228">
        <f>VLOOKUP(B2228,'Analysis 1.3'!$AA$1:$AF$1454,4,FALSE)</f>
        <v>216.94513888888469</v>
      </c>
    </row>
    <row r="2229" spans="1:19" x14ac:dyDescent="0.3">
      <c r="A2229">
        <v>608204</v>
      </c>
      <c r="B2229">
        <v>1791</v>
      </c>
      <c r="C2229" s="1" t="s">
        <v>99</v>
      </c>
      <c r="D2229" s="2">
        <v>45158.042361111111</v>
      </c>
      <c r="E2229" t="s">
        <v>97</v>
      </c>
      <c r="F2229" t="s">
        <v>24</v>
      </c>
      <c r="G2229">
        <v>1936</v>
      </c>
      <c r="H2229" t="str">
        <f>VLOOKUP(B2229,'Customers (2)'!$A$1:$F$2501,2,0)</f>
        <v>USA</v>
      </c>
      <c r="I2229" t="str">
        <f>VLOOKUP(B2229,'Customers (2)'!$A$1:$F$2501,3,0)</f>
        <v>M</v>
      </c>
      <c r="J2229">
        <f>VLOOKUP(B2229,'Customers (2)'!$A$1:$F$2501,4,0)</f>
        <v>33</v>
      </c>
      <c r="K2229" t="str">
        <f>VLOOKUP(B2229,'Customers (2)'!$A$1:$F$2501,5,0)</f>
        <v>D</v>
      </c>
      <c r="L2229" t="str">
        <f>VLOOKUP(B2229,'Customers (2)'!$A$1:$F$2501,6,0)</f>
        <v>Young</v>
      </c>
      <c r="M2229" t="str">
        <f t="shared" si="139"/>
        <v>August</v>
      </c>
      <c r="N2229" t="str">
        <f t="shared" si="140"/>
        <v>Sunday</v>
      </c>
      <c r="O2229" t="str">
        <f t="shared" si="141"/>
        <v>01:01:00</v>
      </c>
      <c r="P2229">
        <f t="shared" si="142"/>
        <v>1</v>
      </c>
      <c r="Q2229" t="str">
        <f>VLOOKUP(B2229,'Analysis 1.3'!$AA$1:$AF$1454,5,FALSE)</f>
        <v>One time</v>
      </c>
      <c r="R2229" t="str">
        <f>VLOOKUP(B2229,'Analysis 1.3'!$AA$1:$AF$1454,6,FALSE)</f>
        <v>Passive</v>
      </c>
      <c r="S2229">
        <f>VLOOKUP(B2229,'Analysis 1.3'!$AA$1:$AF$1454,4,FALSE)</f>
        <v>133.93958333333285</v>
      </c>
    </row>
    <row r="2230" spans="1:19" x14ac:dyDescent="0.3">
      <c r="A2230">
        <v>646139</v>
      </c>
      <c r="B2230">
        <v>1792</v>
      </c>
      <c r="C2230" s="1" t="s">
        <v>108</v>
      </c>
      <c r="D2230" s="2">
        <v>45159.981249999997</v>
      </c>
      <c r="E2230" t="s">
        <v>97</v>
      </c>
      <c r="F2230" t="s">
        <v>41</v>
      </c>
      <c r="G2230">
        <v>5161</v>
      </c>
      <c r="H2230" t="str">
        <f>VLOOKUP(B2230,'Customers (2)'!$A$1:$F$2501,2,0)</f>
        <v>Denmark</v>
      </c>
      <c r="I2230" t="str">
        <f>VLOOKUP(B2230,'Customers (2)'!$A$1:$F$2501,3,0)</f>
        <v>M</v>
      </c>
      <c r="J2230">
        <f>VLOOKUP(B2230,'Customers (2)'!$A$1:$F$2501,4,0)</f>
        <v>59</v>
      </c>
      <c r="K2230" t="str">
        <f>VLOOKUP(B2230,'Customers (2)'!$A$1:$F$2501,5,0)</f>
        <v>D</v>
      </c>
      <c r="L2230" t="str">
        <f>VLOOKUP(B2230,'Customers (2)'!$A$1:$F$2501,6,0)</f>
        <v>Middle</v>
      </c>
      <c r="M2230" t="str">
        <f t="shared" si="139"/>
        <v>August</v>
      </c>
      <c r="N2230" t="str">
        <f t="shared" si="140"/>
        <v>Monday</v>
      </c>
      <c r="O2230" t="str">
        <f t="shared" si="141"/>
        <v>23:33:00</v>
      </c>
      <c r="P2230">
        <f t="shared" si="142"/>
        <v>23</v>
      </c>
      <c r="Q2230" t="str">
        <f>VLOOKUP(B2230,'Analysis 1.3'!$AA$1:$AF$1454,5,FALSE)</f>
        <v>Repeat</v>
      </c>
      <c r="R2230" t="str">
        <f>VLOOKUP(B2230,'Analysis 1.3'!$AA$1:$AF$1454,6,FALSE)</f>
        <v>Passive</v>
      </c>
      <c r="S2230">
        <f>VLOOKUP(B2230,'Analysis 1.3'!$AA$1:$AF$1454,4,FALSE)</f>
        <v>132.00069444444671</v>
      </c>
    </row>
    <row r="2231" spans="1:19" x14ac:dyDescent="0.3">
      <c r="A2231">
        <v>1383522</v>
      </c>
      <c r="B2231">
        <v>1792</v>
      </c>
      <c r="C2231" s="1" t="s">
        <v>108</v>
      </c>
      <c r="D2231" s="3">
        <v>45020.038194444445</v>
      </c>
      <c r="E2231" t="s">
        <v>191</v>
      </c>
      <c r="F2231" t="s">
        <v>85</v>
      </c>
      <c r="G2231">
        <v>9147</v>
      </c>
      <c r="H2231" t="str">
        <f>VLOOKUP(B2231,'Customers (2)'!$A$1:$F$2501,2,0)</f>
        <v>Denmark</v>
      </c>
      <c r="I2231" t="str">
        <f>VLOOKUP(B2231,'Customers (2)'!$A$1:$F$2501,3,0)</f>
        <v>M</v>
      </c>
      <c r="J2231">
        <f>VLOOKUP(B2231,'Customers (2)'!$A$1:$F$2501,4,0)</f>
        <v>59</v>
      </c>
      <c r="K2231" t="str">
        <f>VLOOKUP(B2231,'Customers (2)'!$A$1:$F$2501,5,0)</f>
        <v>D</v>
      </c>
      <c r="L2231" t="str">
        <f>VLOOKUP(B2231,'Customers (2)'!$A$1:$F$2501,6,0)</f>
        <v>Middle</v>
      </c>
      <c r="M2231" t="str">
        <f t="shared" si="139"/>
        <v>April</v>
      </c>
      <c r="N2231" t="str">
        <f t="shared" si="140"/>
        <v>Tuesday</v>
      </c>
      <c r="O2231" t="str">
        <f t="shared" si="141"/>
        <v>00:55:00</v>
      </c>
      <c r="P2231">
        <f t="shared" si="142"/>
        <v>0</v>
      </c>
      <c r="Q2231" t="str">
        <f>VLOOKUP(B2231,'Analysis 1.3'!$AA$1:$AF$1454,5,FALSE)</f>
        <v>Repeat</v>
      </c>
      <c r="R2231" t="str">
        <f>VLOOKUP(B2231,'Analysis 1.3'!$AA$1:$AF$1454,6,FALSE)</f>
        <v>Passive</v>
      </c>
      <c r="S2231">
        <f>VLOOKUP(B2231,'Analysis 1.3'!$AA$1:$AF$1454,4,FALSE)</f>
        <v>132.00069444444671</v>
      </c>
    </row>
    <row r="2232" spans="1:19" x14ac:dyDescent="0.3">
      <c r="A2232">
        <v>105735</v>
      </c>
      <c r="B2232">
        <v>1793</v>
      </c>
      <c r="C2232" s="1" t="s">
        <v>100</v>
      </c>
      <c r="D2232" s="2">
        <v>45254.07708333333</v>
      </c>
      <c r="E2232" t="s">
        <v>97</v>
      </c>
      <c r="F2232" t="s">
        <v>70</v>
      </c>
      <c r="G2232">
        <v>5861</v>
      </c>
      <c r="H2232" t="str">
        <f>VLOOKUP(B2232,'Customers (2)'!$A$1:$F$2501,2,0)</f>
        <v>France</v>
      </c>
      <c r="I2232" t="str">
        <f>VLOOKUP(B2232,'Customers (2)'!$A$1:$F$2501,3,0)</f>
        <v>F</v>
      </c>
      <c r="J2232">
        <f>VLOOKUP(B2232,'Customers (2)'!$A$1:$F$2501,4,0)</f>
        <v>66</v>
      </c>
      <c r="K2232" t="str">
        <f>VLOOKUP(B2232,'Customers (2)'!$A$1:$F$2501,5,0)</f>
        <v>D</v>
      </c>
      <c r="L2232" t="str">
        <f>VLOOKUP(B2232,'Customers (2)'!$A$1:$F$2501,6,0)</f>
        <v>Senior</v>
      </c>
      <c r="M2232" t="str">
        <f t="shared" si="139"/>
        <v>November</v>
      </c>
      <c r="N2232" t="str">
        <f t="shared" si="140"/>
        <v>Friday</v>
      </c>
      <c r="O2232" t="str">
        <f t="shared" si="141"/>
        <v>01:51:00</v>
      </c>
      <c r="P2232">
        <f t="shared" si="142"/>
        <v>1</v>
      </c>
      <c r="Q2232" t="str">
        <f>VLOOKUP(B2232,'Analysis 1.3'!$AA$1:$AF$1454,5,FALSE)</f>
        <v>One time</v>
      </c>
      <c r="R2232" t="str">
        <f>VLOOKUP(B2232,'Analysis 1.3'!$AA$1:$AF$1454,6,FALSE)</f>
        <v>Recent</v>
      </c>
      <c r="S2232">
        <f>VLOOKUP(B2232,'Analysis 1.3'!$AA$1:$AF$1454,4,FALSE)</f>
        <v>37.90486111111386</v>
      </c>
    </row>
    <row r="2233" spans="1:19" x14ac:dyDescent="0.3">
      <c r="A2233">
        <v>85142</v>
      </c>
      <c r="B2233">
        <v>1794</v>
      </c>
      <c r="C2233" s="1" t="s">
        <v>101</v>
      </c>
      <c r="D2233" s="2">
        <v>44976.094444444447</v>
      </c>
      <c r="E2233" t="s">
        <v>98</v>
      </c>
      <c r="F2233" t="s">
        <v>65</v>
      </c>
      <c r="G2233">
        <v>1569</v>
      </c>
      <c r="H2233" t="str">
        <f>VLOOKUP(B2233,'Customers (2)'!$A$1:$F$2501,2,0)</f>
        <v>Australia</v>
      </c>
      <c r="I2233" t="str">
        <f>VLOOKUP(B2233,'Customers (2)'!$A$1:$F$2501,3,0)</f>
        <v>M</v>
      </c>
      <c r="J2233">
        <f>VLOOKUP(B2233,'Customers (2)'!$A$1:$F$2501,4,0)</f>
        <v>41</v>
      </c>
      <c r="K2233" t="str">
        <f>VLOOKUP(B2233,'Customers (2)'!$A$1:$F$2501,5,0)</f>
        <v>D</v>
      </c>
      <c r="L2233" t="str">
        <f>VLOOKUP(B2233,'Customers (2)'!$A$1:$F$2501,6,0)</f>
        <v>Middle</v>
      </c>
      <c r="M2233" t="str">
        <f t="shared" si="139"/>
        <v>February</v>
      </c>
      <c r="N2233" t="str">
        <f t="shared" si="140"/>
        <v>Sunday</v>
      </c>
      <c r="O2233" t="str">
        <f t="shared" si="141"/>
        <v>02:16:00</v>
      </c>
      <c r="P2233">
        <f t="shared" si="142"/>
        <v>2</v>
      </c>
      <c r="Q2233" t="str">
        <f>VLOOKUP(B2233,'Analysis 1.3'!$AA$1:$AF$1454,5,FALSE)</f>
        <v>Repeat</v>
      </c>
      <c r="R2233" t="str">
        <f>VLOOKUP(B2233,'Analysis 1.3'!$AA$1:$AF$1454,6,FALSE)</f>
        <v>Recent</v>
      </c>
      <c r="S2233">
        <f>VLOOKUP(B2233,'Analysis 1.3'!$AA$1:$AF$1454,4,FALSE)</f>
        <v>3.9305555555547471</v>
      </c>
    </row>
    <row r="2234" spans="1:19" x14ac:dyDescent="0.3">
      <c r="A2234">
        <v>969517</v>
      </c>
      <c r="B2234">
        <v>1794</v>
      </c>
      <c r="C2234" s="1" t="s">
        <v>101</v>
      </c>
      <c r="D2234" s="3">
        <v>45288.051388888889</v>
      </c>
      <c r="E2234" t="s">
        <v>98</v>
      </c>
      <c r="F2234" t="s">
        <v>27</v>
      </c>
      <c r="G2234">
        <v>7435</v>
      </c>
      <c r="H2234" t="str">
        <f>VLOOKUP(B2234,'Customers (2)'!$A$1:$F$2501,2,0)</f>
        <v>Australia</v>
      </c>
      <c r="I2234" t="str">
        <f>VLOOKUP(B2234,'Customers (2)'!$A$1:$F$2501,3,0)</f>
        <v>M</v>
      </c>
      <c r="J2234">
        <f>VLOOKUP(B2234,'Customers (2)'!$A$1:$F$2501,4,0)</f>
        <v>41</v>
      </c>
      <c r="K2234" t="str">
        <f>VLOOKUP(B2234,'Customers (2)'!$A$1:$F$2501,5,0)</f>
        <v>D</v>
      </c>
      <c r="L2234" t="str">
        <f>VLOOKUP(B2234,'Customers (2)'!$A$1:$F$2501,6,0)</f>
        <v>Middle</v>
      </c>
      <c r="M2234" t="str">
        <f t="shared" si="139"/>
        <v>December</v>
      </c>
      <c r="N2234" t="str">
        <f t="shared" si="140"/>
        <v>Thursday</v>
      </c>
      <c r="O2234" t="str">
        <f t="shared" si="141"/>
        <v>01:14:00</v>
      </c>
      <c r="P2234">
        <f t="shared" si="142"/>
        <v>1</v>
      </c>
      <c r="Q2234" t="str">
        <f>VLOOKUP(B2234,'Analysis 1.3'!$AA$1:$AF$1454,5,FALSE)</f>
        <v>Repeat</v>
      </c>
      <c r="R2234" t="str">
        <f>VLOOKUP(B2234,'Analysis 1.3'!$AA$1:$AF$1454,6,FALSE)</f>
        <v>Recent</v>
      </c>
      <c r="S2234">
        <f>VLOOKUP(B2234,'Analysis 1.3'!$AA$1:$AF$1454,4,FALSE)</f>
        <v>3.9305555555547471</v>
      </c>
    </row>
    <row r="2235" spans="1:19" x14ac:dyDescent="0.3">
      <c r="A2235">
        <v>1393864</v>
      </c>
      <c r="B2235">
        <v>1794</v>
      </c>
      <c r="C2235" s="1" t="s">
        <v>101</v>
      </c>
      <c r="D2235" s="3">
        <v>45114.072916666664</v>
      </c>
      <c r="E2235" t="s">
        <v>97</v>
      </c>
      <c r="F2235" t="s">
        <v>43</v>
      </c>
      <c r="G2235">
        <v>3135</v>
      </c>
      <c r="H2235" t="str">
        <f>VLOOKUP(B2235,'Customers (2)'!$A$1:$F$2501,2,0)</f>
        <v>Australia</v>
      </c>
      <c r="I2235" t="str">
        <f>VLOOKUP(B2235,'Customers (2)'!$A$1:$F$2501,3,0)</f>
        <v>M</v>
      </c>
      <c r="J2235">
        <f>VLOOKUP(B2235,'Customers (2)'!$A$1:$F$2501,4,0)</f>
        <v>41</v>
      </c>
      <c r="K2235" t="str">
        <f>VLOOKUP(B2235,'Customers (2)'!$A$1:$F$2501,5,0)</f>
        <v>D</v>
      </c>
      <c r="L2235" t="str">
        <f>VLOOKUP(B2235,'Customers (2)'!$A$1:$F$2501,6,0)</f>
        <v>Middle</v>
      </c>
      <c r="M2235" t="str">
        <f t="shared" si="139"/>
        <v>July</v>
      </c>
      <c r="N2235" t="str">
        <f t="shared" si="140"/>
        <v>Friday</v>
      </c>
      <c r="O2235" t="str">
        <f t="shared" si="141"/>
        <v>01:45:00</v>
      </c>
      <c r="P2235">
        <f t="shared" si="142"/>
        <v>1</v>
      </c>
      <c r="Q2235" t="str">
        <f>VLOOKUP(B2235,'Analysis 1.3'!$AA$1:$AF$1454,5,FALSE)</f>
        <v>Repeat</v>
      </c>
      <c r="R2235" t="str">
        <f>VLOOKUP(B2235,'Analysis 1.3'!$AA$1:$AF$1454,6,FALSE)</f>
        <v>Recent</v>
      </c>
      <c r="S2235">
        <f>VLOOKUP(B2235,'Analysis 1.3'!$AA$1:$AF$1454,4,FALSE)</f>
        <v>3.9305555555547471</v>
      </c>
    </row>
    <row r="2236" spans="1:19" x14ac:dyDescent="0.3">
      <c r="A2236">
        <v>1529840</v>
      </c>
      <c r="B2236">
        <v>1794</v>
      </c>
      <c r="C2236" s="1" t="s">
        <v>101</v>
      </c>
      <c r="D2236" s="3">
        <v>44988.022916666669</v>
      </c>
      <c r="E2236" t="s">
        <v>191</v>
      </c>
      <c r="F2236" t="s">
        <v>81</v>
      </c>
      <c r="G2236">
        <v>1054</v>
      </c>
      <c r="H2236" t="str">
        <f>VLOOKUP(B2236,'Customers (2)'!$A$1:$F$2501,2,0)</f>
        <v>Australia</v>
      </c>
      <c r="I2236" t="str">
        <f>VLOOKUP(B2236,'Customers (2)'!$A$1:$F$2501,3,0)</f>
        <v>M</v>
      </c>
      <c r="J2236">
        <f>VLOOKUP(B2236,'Customers (2)'!$A$1:$F$2501,4,0)</f>
        <v>41</v>
      </c>
      <c r="K2236" t="str">
        <f>VLOOKUP(B2236,'Customers (2)'!$A$1:$F$2501,5,0)</f>
        <v>D</v>
      </c>
      <c r="L2236" t="str">
        <f>VLOOKUP(B2236,'Customers (2)'!$A$1:$F$2501,6,0)</f>
        <v>Middle</v>
      </c>
      <c r="M2236" t="str">
        <f t="shared" si="139"/>
        <v>March</v>
      </c>
      <c r="N2236" t="str">
        <f t="shared" si="140"/>
        <v>Friday</v>
      </c>
      <c r="O2236" t="str">
        <f t="shared" si="141"/>
        <v>00:33:00</v>
      </c>
      <c r="P2236">
        <f t="shared" si="142"/>
        <v>0</v>
      </c>
      <c r="Q2236" t="str">
        <f>VLOOKUP(B2236,'Analysis 1.3'!$AA$1:$AF$1454,5,FALSE)</f>
        <v>Repeat</v>
      </c>
      <c r="R2236" t="str">
        <f>VLOOKUP(B2236,'Analysis 1.3'!$AA$1:$AF$1454,6,FALSE)</f>
        <v>Recent</v>
      </c>
      <c r="S2236">
        <f>VLOOKUP(B2236,'Analysis 1.3'!$AA$1:$AF$1454,4,FALSE)</f>
        <v>3.9305555555547471</v>
      </c>
    </row>
    <row r="2237" spans="1:19" x14ac:dyDescent="0.3">
      <c r="A2237">
        <v>1608036</v>
      </c>
      <c r="B2237">
        <v>1794</v>
      </c>
      <c r="C2237" s="1" t="s">
        <v>101</v>
      </c>
      <c r="D2237" s="3">
        <v>45160.988194444442</v>
      </c>
      <c r="E2237" t="s">
        <v>96</v>
      </c>
      <c r="F2237" t="s">
        <v>78</v>
      </c>
      <c r="G2237">
        <v>3016</v>
      </c>
      <c r="H2237" t="str">
        <f>VLOOKUP(B2237,'Customers (2)'!$A$1:$F$2501,2,0)</f>
        <v>Australia</v>
      </c>
      <c r="I2237" t="str">
        <f>VLOOKUP(B2237,'Customers (2)'!$A$1:$F$2501,3,0)</f>
        <v>M</v>
      </c>
      <c r="J2237">
        <f>VLOOKUP(B2237,'Customers (2)'!$A$1:$F$2501,4,0)</f>
        <v>41</v>
      </c>
      <c r="K2237" t="str">
        <f>VLOOKUP(B2237,'Customers (2)'!$A$1:$F$2501,5,0)</f>
        <v>D</v>
      </c>
      <c r="L2237" t="str">
        <f>VLOOKUP(B2237,'Customers (2)'!$A$1:$F$2501,6,0)</f>
        <v>Middle</v>
      </c>
      <c r="M2237" t="str">
        <f t="shared" si="139"/>
        <v>August</v>
      </c>
      <c r="N2237" t="str">
        <f t="shared" si="140"/>
        <v>Tuesday</v>
      </c>
      <c r="O2237" t="str">
        <f t="shared" si="141"/>
        <v>23:43:00</v>
      </c>
      <c r="P2237">
        <f t="shared" si="142"/>
        <v>23</v>
      </c>
      <c r="Q2237" t="str">
        <f>VLOOKUP(B2237,'Analysis 1.3'!$AA$1:$AF$1454,5,FALSE)</f>
        <v>Repeat</v>
      </c>
      <c r="R2237" t="str">
        <f>VLOOKUP(B2237,'Analysis 1.3'!$AA$1:$AF$1454,6,FALSE)</f>
        <v>Recent</v>
      </c>
      <c r="S2237">
        <f>VLOOKUP(B2237,'Analysis 1.3'!$AA$1:$AF$1454,4,FALSE)</f>
        <v>3.9305555555547471</v>
      </c>
    </row>
    <row r="2238" spans="1:19" x14ac:dyDescent="0.3">
      <c r="A2238">
        <v>120228</v>
      </c>
      <c r="B2238">
        <v>1795</v>
      </c>
      <c r="C2238" s="1" t="s">
        <v>100</v>
      </c>
      <c r="D2238" s="2">
        <v>45049.063888888886</v>
      </c>
      <c r="E2238" t="s">
        <v>191</v>
      </c>
      <c r="F2238" t="s">
        <v>23</v>
      </c>
      <c r="G2238">
        <v>5864</v>
      </c>
      <c r="H2238" t="str">
        <f>VLOOKUP(B2238,'Customers (2)'!$A$1:$F$2501,2,0)</f>
        <v>France</v>
      </c>
      <c r="I2238" t="str">
        <f>VLOOKUP(B2238,'Customers (2)'!$A$1:$F$2501,3,0)</f>
        <v>M</v>
      </c>
      <c r="J2238">
        <f>VLOOKUP(B2238,'Customers (2)'!$A$1:$F$2501,4,0)</f>
        <v>53</v>
      </c>
      <c r="K2238" t="str">
        <f>VLOOKUP(B2238,'Customers (2)'!$A$1:$F$2501,5,0)</f>
        <v>D</v>
      </c>
      <c r="L2238" t="str">
        <f>VLOOKUP(B2238,'Customers (2)'!$A$1:$F$2501,6,0)</f>
        <v>Middle</v>
      </c>
      <c r="M2238" t="str">
        <f t="shared" si="139"/>
        <v>May</v>
      </c>
      <c r="N2238" t="str">
        <f t="shared" si="140"/>
        <v>Wednesday</v>
      </c>
      <c r="O2238" t="str">
        <f t="shared" si="141"/>
        <v>01:32:00</v>
      </c>
      <c r="P2238">
        <f t="shared" si="142"/>
        <v>1</v>
      </c>
      <c r="Q2238" t="str">
        <f>VLOOKUP(B2238,'Analysis 1.3'!$AA$1:$AF$1454,5,FALSE)</f>
        <v>Repeat</v>
      </c>
      <c r="R2238" t="str">
        <f>VLOOKUP(B2238,'Analysis 1.3'!$AA$1:$AF$1454,6,FALSE)</f>
        <v>Passive</v>
      </c>
      <c r="S2238">
        <f>VLOOKUP(B2238,'Analysis 1.3'!$AA$1:$AF$1454,4,FALSE)</f>
        <v>95.934722222220444</v>
      </c>
    </row>
    <row r="2239" spans="1:19" x14ac:dyDescent="0.3">
      <c r="A2239">
        <v>918183</v>
      </c>
      <c r="B2239">
        <v>1795</v>
      </c>
      <c r="C2239" s="1" t="s">
        <v>100</v>
      </c>
      <c r="D2239" s="3">
        <v>45196.047222222223</v>
      </c>
      <c r="E2239" t="s">
        <v>98</v>
      </c>
      <c r="F2239" t="s">
        <v>73</v>
      </c>
      <c r="G2239">
        <v>4196</v>
      </c>
      <c r="H2239" t="str">
        <f>VLOOKUP(B2239,'Customers (2)'!$A$1:$F$2501,2,0)</f>
        <v>France</v>
      </c>
      <c r="I2239" t="str">
        <f>VLOOKUP(B2239,'Customers (2)'!$A$1:$F$2501,3,0)</f>
        <v>M</v>
      </c>
      <c r="J2239">
        <f>VLOOKUP(B2239,'Customers (2)'!$A$1:$F$2501,4,0)</f>
        <v>53</v>
      </c>
      <c r="K2239" t="str">
        <f>VLOOKUP(B2239,'Customers (2)'!$A$1:$F$2501,5,0)</f>
        <v>D</v>
      </c>
      <c r="L2239" t="str">
        <f>VLOOKUP(B2239,'Customers (2)'!$A$1:$F$2501,6,0)</f>
        <v>Middle</v>
      </c>
      <c r="M2239" t="str">
        <f t="shared" si="139"/>
        <v>September</v>
      </c>
      <c r="N2239" t="str">
        <f t="shared" si="140"/>
        <v>Wednesday</v>
      </c>
      <c r="O2239" t="str">
        <f t="shared" si="141"/>
        <v>01:08:00</v>
      </c>
      <c r="P2239">
        <f t="shared" si="142"/>
        <v>1</v>
      </c>
      <c r="Q2239" t="str">
        <f>VLOOKUP(B2239,'Analysis 1.3'!$AA$1:$AF$1454,5,FALSE)</f>
        <v>Repeat</v>
      </c>
      <c r="R2239" t="str">
        <f>VLOOKUP(B2239,'Analysis 1.3'!$AA$1:$AF$1454,6,FALSE)</f>
        <v>Passive</v>
      </c>
      <c r="S2239">
        <f>VLOOKUP(B2239,'Analysis 1.3'!$AA$1:$AF$1454,4,FALSE)</f>
        <v>95.934722222220444</v>
      </c>
    </row>
    <row r="2240" spans="1:19" x14ac:dyDescent="0.3">
      <c r="A2240">
        <v>1578400</v>
      </c>
      <c r="B2240">
        <v>1795</v>
      </c>
      <c r="C2240" s="1" t="s">
        <v>100</v>
      </c>
      <c r="D2240" s="3">
        <v>44938.000694444447</v>
      </c>
      <c r="E2240" t="s">
        <v>96</v>
      </c>
      <c r="F2240" t="s">
        <v>7</v>
      </c>
      <c r="G2240">
        <v>5568</v>
      </c>
      <c r="H2240" t="str">
        <f>VLOOKUP(B2240,'Customers (2)'!$A$1:$F$2501,2,0)</f>
        <v>France</v>
      </c>
      <c r="I2240" t="str">
        <f>VLOOKUP(B2240,'Customers (2)'!$A$1:$F$2501,3,0)</f>
        <v>M</v>
      </c>
      <c r="J2240">
        <f>VLOOKUP(B2240,'Customers (2)'!$A$1:$F$2501,4,0)</f>
        <v>53</v>
      </c>
      <c r="K2240" t="str">
        <f>VLOOKUP(B2240,'Customers (2)'!$A$1:$F$2501,5,0)</f>
        <v>D</v>
      </c>
      <c r="L2240" t="str">
        <f>VLOOKUP(B2240,'Customers (2)'!$A$1:$F$2501,6,0)</f>
        <v>Middle</v>
      </c>
      <c r="M2240" t="str">
        <f t="shared" si="139"/>
        <v>January</v>
      </c>
      <c r="N2240" t="str">
        <f t="shared" si="140"/>
        <v>Thursday</v>
      </c>
      <c r="O2240" t="str">
        <f t="shared" si="141"/>
        <v>00:01:00</v>
      </c>
      <c r="P2240">
        <f t="shared" si="142"/>
        <v>0</v>
      </c>
      <c r="Q2240" t="str">
        <f>VLOOKUP(B2240,'Analysis 1.3'!$AA$1:$AF$1454,5,FALSE)</f>
        <v>Repeat</v>
      </c>
      <c r="R2240" t="str">
        <f>VLOOKUP(B2240,'Analysis 1.3'!$AA$1:$AF$1454,6,FALSE)</f>
        <v>Passive</v>
      </c>
      <c r="S2240">
        <f>VLOOKUP(B2240,'Analysis 1.3'!$AA$1:$AF$1454,4,FALSE)</f>
        <v>95.934722222220444</v>
      </c>
    </row>
    <row r="2241" spans="1:19" x14ac:dyDescent="0.3">
      <c r="A2241">
        <v>808278</v>
      </c>
      <c r="B2241">
        <v>1796</v>
      </c>
      <c r="C2241" s="1" t="s">
        <v>108</v>
      </c>
      <c r="D2241" s="3">
        <v>45194.98541666667</v>
      </c>
      <c r="E2241" t="s">
        <v>98</v>
      </c>
      <c r="F2241" t="s">
        <v>90</v>
      </c>
      <c r="G2241">
        <v>1968</v>
      </c>
      <c r="H2241" t="str">
        <f>VLOOKUP(B2241,'Customers (2)'!$A$1:$F$2501,2,0)</f>
        <v>Denmark</v>
      </c>
      <c r="I2241" t="str">
        <f>VLOOKUP(B2241,'Customers (2)'!$A$1:$F$2501,3,0)</f>
        <v>F</v>
      </c>
      <c r="J2241">
        <f>VLOOKUP(B2241,'Customers (2)'!$A$1:$F$2501,4,0)</f>
        <v>86</v>
      </c>
      <c r="K2241" t="str">
        <f>VLOOKUP(B2241,'Customers (2)'!$A$1:$F$2501,5,0)</f>
        <v>D</v>
      </c>
      <c r="L2241" t="str">
        <f>VLOOKUP(B2241,'Customers (2)'!$A$1:$F$2501,6,0)</f>
        <v>Senior</v>
      </c>
      <c r="M2241" t="str">
        <f t="shared" si="139"/>
        <v>September</v>
      </c>
      <c r="N2241" t="str">
        <f t="shared" si="140"/>
        <v>Monday</v>
      </c>
      <c r="O2241" t="str">
        <f t="shared" si="141"/>
        <v>23:39:00</v>
      </c>
      <c r="P2241">
        <f t="shared" si="142"/>
        <v>23</v>
      </c>
      <c r="Q2241" t="str">
        <f>VLOOKUP(B2241,'Analysis 1.3'!$AA$1:$AF$1454,5,FALSE)</f>
        <v>Repeat</v>
      </c>
      <c r="R2241" t="str">
        <f>VLOOKUP(B2241,'Analysis 1.3'!$AA$1:$AF$1454,6,FALSE)</f>
        <v>Passive</v>
      </c>
      <c r="S2241">
        <f>VLOOKUP(B2241,'Analysis 1.3'!$AA$1:$AF$1454,4,FALSE)</f>
        <v>96.996527777773736</v>
      </c>
    </row>
    <row r="2242" spans="1:19" x14ac:dyDescent="0.3">
      <c r="A2242">
        <v>1311384</v>
      </c>
      <c r="B2242">
        <v>1796</v>
      </c>
      <c r="C2242" s="1" t="s">
        <v>108</v>
      </c>
      <c r="D2242" s="3">
        <v>44974.981944444444</v>
      </c>
      <c r="E2242" t="s">
        <v>98</v>
      </c>
      <c r="F2242" t="s">
        <v>57</v>
      </c>
      <c r="G2242">
        <v>5286</v>
      </c>
      <c r="H2242" t="str">
        <f>VLOOKUP(B2242,'Customers (2)'!$A$1:$F$2501,2,0)</f>
        <v>Denmark</v>
      </c>
      <c r="I2242" t="str">
        <f>VLOOKUP(B2242,'Customers (2)'!$A$1:$F$2501,3,0)</f>
        <v>F</v>
      </c>
      <c r="J2242">
        <f>VLOOKUP(B2242,'Customers (2)'!$A$1:$F$2501,4,0)</f>
        <v>86</v>
      </c>
      <c r="K2242" t="str">
        <f>VLOOKUP(B2242,'Customers (2)'!$A$1:$F$2501,5,0)</f>
        <v>D</v>
      </c>
      <c r="L2242" t="str">
        <f>VLOOKUP(B2242,'Customers (2)'!$A$1:$F$2501,6,0)</f>
        <v>Senior</v>
      </c>
      <c r="M2242" t="str">
        <f t="shared" si="139"/>
        <v>February</v>
      </c>
      <c r="N2242" t="str">
        <f t="shared" si="140"/>
        <v>Friday</v>
      </c>
      <c r="O2242" t="str">
        <f t="shared" si="141"/>
        <v>23:34:00</v>
      </c>
      <c r="P2242">
        <f t="shared" si="142"/>
        <v>23</v>
      </c>
      <c r="Q2242" t="str">
        <f>VLOOKUP(B2242,'Analysis 1.3'!$AA$1:$AF$1454,5,FALSE)</f>
        <v>Repeat</v>
      </c>
      <c r="R2242" t="str">
        <f>VLOOKUP(B2242,'Analysis 1.3'!$AA$1:$AF$1454,6,FALSE)</f>
        <v>Passive</v>
      </c>
      <c r="S2242">
        <f>VLOOKUP(B2242,'Analysis 1.3'!$AA$1:$AF$1454,4,FALSE)</f>
        <v>96.996527777773736</v>
      </c>
    </row>
    <row r="2243" spans="1:19" x14ac:dyDescent="0.3">
      <c r="A2243">
        <v>692808</v>
      </c>
      <c r="B2243">
        <v>1797</v>
      </c>
      <c r="C2243" s="1" t="s">
        <v>99</v>
      </c>
      <c r="D2243" s="3">
        <v>45146.019444444442</v>
      </c>
      <c r="E2243" t="s">
        <v>96</v>
      </c>
      <c r="F2243" t="s">
        <v>89</v>
      </c>
      <c r="G2243">
        <v>7362</v>
      </c>
      <c r="H2243" t="str">
        <f>VLOOKUP(B2243,'Customers (2)'!$A$1:$F$2501,2,0)</f>
        <v>USA</v>
      </c>
      <c r="I2243" t="str">
        <f>VLOOKUP(B2243,'Customers (2)'!$A$1:$F$2501,3,0)</f>
        <v>M</v>
      </c>
      <c r="J2243">
        <f>VLOOKUP(B2243,'Customers (2)'!$A$1:$F$2501,4,0)</f>
        <v>45</v>
      </c>
      <c r="K2243" t="str">
        <f>VLOOKUP(B2243,'Customers (2)'!$A$1:$F$2501,5,0)</f>
        <v>D</v>
      </c>
      <c r="L2243" t="str">
        <f>VLOOKUP(B2243,'Customers (2)'!$A$1:$F$2501,6,0)</f>
        <v>Middle</v>
      </c>
      <c r="M2243" t="str">
        <f t="shared" ref="M2243:M2306" si="143">TEXT(D2243,"MMMM")</f>
        <v>August</v>
      </c>
      <c r="N2243" t="str">
        <f t="shared" ref="N2243:N2306" si="144">TEXT(D2243,"dddd")</f>
        <v>Tuesday</v>
      </c>
      <c r="O2243" t="str">
        <f t="shared" ref="O2243:O2306" si="145">TEXT(D2243,"HH:mm:ss")</f>
        <v>00:28:00</v>
      </c>
      <c r="P2243">
        <f t="shared" ref="P2243:P2306" si="146">HOUR(D2243)</f>
        <v>0</v>
      </c>
      <c r="Q2243" t="str">
        <f>VLOOKUP(B2243,'Analysis 1.3'!$AA$1:$AF$1454,5,FALSE)</f>
        <v>Repeat</v>
      </c>
      <c r="R2243" t="str">
        <f>VLOOKUP(B2243,'Analysis 1.3'!$AA$1:$AF$1454,6,FALSE)</f>
        <v>Recent</v>
      </c>
      <c r="S2243">
        <f>VLOOKUP(B2243,'Analysis 1.3'!$AA$1:$AF$1454,4,FALSE)</f>
        <v>14.994444444440887</v>
      </c>
    </row>
    <row r="2244" spans="1:19" x14ac:dyDescent="0.3">
      <c r="A2244">
        <v>734939</v>
      </c>
      <c r="B2244">
        <v>1797</v>
      </c>
      <c r="C2244" s="1" t="s">
        <v>99</v>
      </c>
      <c r="D2244" s="3">
        <v>44984.057638888888</v>
      </c>
      <c r="E2244" t="s">
        <v>98</v>
      </c>
      <c r="F2244" t="s">
        <v>14</v>
      </c>
      <c r="G2244">
        <v>5602</v>
      </c>
      <c r="H2244" t="str">
        <f>VLOOKUP(B2244,'Customers (2)'!$A$1:$F$2501,2,0)</f>
        <v>USA</v>
      </c>
      <c r="I2244" t="str">
        <f>VLOOKUP(B2244,'Customers (2)'!$A$1:$F$2501,3,0)</f>
        <v>M</v>
      </c>
      <c r="J2244">
        <f>VLOOKUP(B2244,'Customers (2)'!$A$1:$F$2501,4,0)</f>
        <v>45</v>
      </c>
      <c r="K2244" t="str">
        <f>VLOOKUP(B2244,'Customers (2)'!$A$1:$F$2501,5,0)</f>
        <v>D</v>
      </c>
      <c r="L2244" t="str">
        <f>VLOOKUP(B2244,'Customers (2)'!$A$1:$F$2501,6,0)</f>
        <v>Middle</v>
      </c>
      <c r="M2244" t="str">
        <f t="shared" si="143"/>
        <v>February</v>
      </c>
      <c r="N2244" t="str">
        <f t="shared" si="144"/>
        <v>Monday</v>
      </c>
      <c r="O2244" t="str">
        <f t="shared" si="145"/>
        <v>01:23:00</v>
      </c>
      <c r="P2244">
        <f t="shared" si="146"/>
        <v>1</v>
      </c>
      <c r="Q2244" t="str">
        <f>VLOOKUP(B2244,'Analysis 1.3'!$AA$1:$AF$1454,5,FALSE)</f>
        <v>Repeat</v>
      </c>
      <c r="R2244" t="str">
        <f>VLOOKUP(B2244,'Analysis 1.3'!$AA$1:$AF$1454,6,FALSE)</f>
        <v>Recent</v>
      </c>
      <c r="S2244">
        <f>VLOOKUP(B2244,'Analysis 1.3'!$AA$1:$AF$1454,4,FALSE)</f>
        <v>14.994444444440887</v>
      </c>
    </row>
    <row r="2245" spans="1:19" x14ac:dyDescent="0.3">
      <c r="A2245">
        <v>833286</v>
      </c>
      <c r="B2245">
        <v>1797</v>
      </c>
      <c r="C2245" s="1" t="s">
        <v>99</v>
      </c>
      <c r="D2245" s="3">
        <v>45276.987500000003</v>
      </c>
      <c r="E2245" t="s">
        <v>191</v>
      </c>
      <c r="F2245" t="s">
        <v>54</v>
      </c>
      <c r="G2245">
        <v>1274</v>
      </c>
      <c r="H2245" t="str">
        <f>VLOOKUP(B2245,'Customers (2)'!$A$1:$F$2501,2,0)</f>
        <v>USA</v>
      </c>
      <c r="I2245" t="str">
        <f>VLOOKUP(B2245,'Customers (2)'!$A$1:$F$2501,3,0)</f>
        <v>M</v>
      </c>
      <c r="J2245">
        <f>VLOOKUP(B2245,'Customers (2)'!$A$1:$F$2501,4,0)</f>
        <v>45</v>
      </c>
      <c r="K2245" t="str">
        <f>VLOOKUP(B2245,'Customers (2)'!$A$1:$F$2501,5,0)</f>
        <v>D</v>
      </c>
      <c r="L2245" t="str">
        <f>VLOOKUP(B2245,'Customers (2)'!$A$1:$F$2501,6,0)</f>
        <v>Middle</v>
      </c>
      <c r="M2245" t="str">
        <f t="shared" si="143"/>
        <v>December</v>
      </c>
      <c r="N2245" t="str">
        <f t="shared" si="144"/>
        <v>Saturday</v>
      </c>
      <c r="O2245" t="str">
        <f t="shared" si="145"/>
        <v>23:42:00</v>
      </c>
      <c r="P2245">
        <f t="shared" si="146"/>
        <v>23</v>
      </c>
      <c r="Q2245" t="str">
        <f>VLOOKUP(B2245,'Analysis 1.3'!$AA$1:$AF$1454,5,FALSE)</f>
        <v>Repeat</v>
      </c>
      <c r="R2245" t="str">
        <f>VLOOKUP(B2245,'Analysis 1.3'!$AA$1:$AF$1454,6,FALSE)</f>
        <v>Recent</v>
      </c>
      <c r="S2245">
        <f>VLOOKUP(B2245,'Analysis 1.3'!$AA$1:$AF$1454,4,FALSE)</f>
        <v>14.994444444440887</v>
      </c>
    </row>
    <row r="2246" spans="1:19" x14ac:dyDescent="0.3">
      <c r="A2246">
        <v>910034</v>
      </c>
      <c r="B2246">
        <v>1798</v>
      </c>
      <c r="C2246" s="1" t="s">
        <v>99</v>
      </c>
      <c r="D2246" s="3">
        <v>45177.979861111111</v>
      </c>
      <c r="E2246" t="s">
        <v>98</v>
      </c>
      <c r="F2246" t="s">
        <v>29</v>
      </c>
      <c r="G2246">
        <v>3805</v>
      </c>
      <c r="H2246" t="str">
        <f>VLOOKUP(B2246,'Customers (2)'!$A$1:$F$2501,2,0)</f>
        <v>USA</v>
      </c>
      <c r="I2246" t="str">
        <f>VLOOKUP(B2246,'Customers (2)'!$A$1:$F$2501,3,0)</f>
        <v>M</v>
      </c>
      <c r="J2246">
        <f>VLOOKUP(B2246,'Customers (2)'!$A$1:$F$2501,4,0)</f>
        <v>31</v>
      </c>
      <c r="K2246" t="str">
        <f>VLOOKUP(B2246,'Customers (2)'!$A$1:$F$2501,5,0)</f>
        <v>D</v>
      </c>
      <c r="L2246" t="str">
        <f>VLOOKUP(B2246,'Customers (2)'!$A$1:$F$2501,6,0)</f>
        <v>Young</v>
      </c>
      <c r="M2246" t="str">
        <f t="shared" si="143"/>
        <v>September</v>
      </c>
      <c r="N2246" t="str">
        <f t="shared" si="144"/>
        <v>Friday</v>
      </c>
      <c r="O2246" t="str">
        <f t="shared" si="145"/>
        <v>23:31:00</v>
      </c>
      <c r="P2246">
        <f t="shared" si="146"/>
        <v>23</v>
      </c>
      <c r="Q2246" t="str">
        <f>VLOOKUP(B2246,'Analysis 1.3'!$AA$1:$AF$1454,5,FALSE)</f>
        <v>Repeat</v>
      </c>
      <c r="R2246" t="str">
        <f>VLOOKUP(B2246,'Analysis 1.3'!$AA$1:$AF$1454,6,FALSE)</f>
        <v>Passive</v>
      </c>
      <c r="S2246">
        <f>VLOOKUP(B2246,'Analysis 1.3'!$AA$1:$AF$1454,4,FALSE)</f>
        <v>114.00208333333285</v>
      </c>
    </row>
    <row r="2247" spans="1:19" x14ac:dyDescent="0.3">
      <c r="A2247">
        <v>1259696</v>
      </c>
      <c r="B2247">
        <v>1798</v>
      </c>
      <c r="C2247" s="1" t="s">
        <v>99</v>
      </c>
      <c r="D2247" s="3">
        <v>45030.026388888888</v>
      </c>
      <c r="E2247" t="s">
        <v>98</v>
      </c>
      <c r="F2247" t="s">
        <v>28</v>
      </c>
      <c r="G2247">
        <v>4028</v>
      </c>
      <c r="H2247" t="str">
        <f>VLOOKUP(B2247,'Customers (2)'!$A$1:$F$2501,2,0)</f>
        <v>USA</v>
      </c>
      <c r="I2247" t="str">
        <f>VLOOKUP(B2247,'Customers (2)'!$A$1:$F$2501,3,0)</f>
        <v>M</v>
      </c>
      <c r="J2247">
        <f>VLOOKUP(B2247,'Customers (2)'!$A$1:$F$2501,4,0)</f>
        <v>31</v>
      </c>
      <c r="K2247" t="str">
        <f>VLOOKUP(B2247,'Customers (2)'!$A$1:$F$2501,5,0)</f>
        <v>D</v>
      </c>
      <c r="L2247" t="str">
        <f>VLOOKUP(B2247,'Customers (2)'!$A$1:$F$2501,6,0)</f>
        <v>Young</v>
      </c>
      <c r="M2247" t="str">
        <f t="shared" si="143"/>
        <v>April</v>
      </c>
      <c r="N2247" t="str">
        <f t="shared" si="144"/>
        <v>Friday</v>
      </c>
      <c r="O2247" t="str">
        <f t="shared" si="145"/>
        <v>00:38:00</v>
      </c>
      <c r="P2247">
        <f t="shared" si="146"/>
        <v>0</v>
      </c>
      <c r="Q2247" t="str">
        <f>VLOOKUP(B2247,'Analysis 1.3'!$AA$1:$AF$1454,5,FALSE)</f>
        <v>Repeat</v>
      </c>
      <c r="R2247" t="str">
        <f>VLOOKUP(B2247,'Analysis 1.3'!$AA$1:$AF$1454,6,FALSE)</f>
        <v>Passive</v>
      </c>
      <c r="S2247">
        <f>VLOOKUP(B2247,'Analysis 1.3'!$AA$1:$AF$1454,4,FALSE)</f>
        <v>114.00208333333285</v>
      </c>
    </row>
    <row r="2248" spans="1:19" x14ac:dyDescent="0.3">
      <c r="A2248">
        <v>1657013</v>
      </c>
      <c r="B2248">
        <v>1799</v>
      </c>
      <c r="C2248" s="1" t="s">
        <v>100</v>
      </c>
      <c r="D2248" s="3">
        <v>45031.013194444444</v>
      </c>
      <c r="E2248" t="s">
        <v>191</v>
      </c>
      <c r="F2248" t="s">
        <v>21</v>
      </c>
      <c r="G2248">
        <v>5240</v>
      </c>
      <c r="H2248" t="str">
        <f>VLOOKUP(B2248,'Customers (2)'!$A$1:$F$2501,2,0)</f>
        <v>France</v>
      </c>
      <c r="I2248" t="str">
        <f>VLOOKUP(B2248,'Customers (2)'!$A$1:$F$2501,3,0)</f>
        <v>F</v>
      </c>
      <c r="J2248">
        <f>VLOOKUP(B2248,'Customers (2)'!$A$1:$F$2501,4,0)</f>
        <v>75</v>
      </c>
      <c r="K2248" t="str">
        <f>VLOOKUP(B2248,'Customers (2)'!$A$1:$F$2501,5,0)</f>
        <v>D</v>
      </c>
      <c r="L2248" t="str">
        <f>VLOOKUP(B2248,'Customers (2)'!$A$1:$F$2501,6,0)</f>
        <v>Senior</v>
      </c>
      <c r="M2248" t="str">
        <f t="shared" si="143"/>
        <v>April</v>
      </c>
      <c r="N2248" t="str">
        <f t="shared" si="144"/>
        <v>Saturday</v>
      </c>
      <c r="O2248" t="str">
        <f t="shared" si="145"/>
        <v>00:19:00</v>
      </c>
      <c r="P2248">
        <f t="shared" si="146"/>
        <v>0</v>
      </c>
      <c r="Q2248" t="str">
        <f>VLOOKUP(B2248,'Analysis 1.3'!$AA$1:$AF$1454,5,FALSE)</f>
        <v>One time</v>
      </c>
      <c r="R2248" t="str">
        <f>VLOOKUP(B2248,'Analysis 1.3'!$AA$1:$AF$1454,6,FALSE)</f>
        <v>Lost</v>
      </c>
      <c r="S2248">
        <f>VLOOKUP(B2248,'Analysis 1.3'!$AA$1:$AF$1454,4,FALSE)</f>
        <v>260.96875</v>
      </c>
    </row>
    <row r="2249" spans="1:19" x14ac:dyDescent="0.3">
      <c r="A2249">
        <v>1633524</v>
      </c>
      <c r="B2249">
        <v>1801</v>
      </c>
      <c r="C2249" s="1" t="s">
        <v>105</v>
      </c>
      <c r="D2249" s="3">
        <v>45119.007638888892</v>
      </c>
      <c r="E2249" t="s">
        <v>97</v>
      </c>
      <c r="F2249" t="s">
        <v>74</v>
      </c>
      <c r="G2249">
        <v>6028</v>
      </c>
      <c r="H2249" t="str">
        <f>VLOOKUP(B2249,'Customers (2)'!$A$1:$F$2501,2,0)</f>
        <v>Spain</v>
      </c>
      <c r="I2249" t="str">
        <f>VLOOKUP(B2249,'Customers (2)'!$A$1:$F$2501,3,0)</f>
        <v>F</v>
      </c>
      <c r="J2249">
        <f>VLOOKUP(B2249,'Customers (2)'!$A$1:$F$2501,4,0)</f>
        <v>53</v>
      </c>
      <c r="K2249" t="str">
        <f>VLOOKUP(B2249,'Customers (2)'!$A$1:$F$2501,5,0)</f>
        <v>D</v>
      </c>
      <c r="L2249" t="str">
        <f>VLOOKUP(B2249,'Customers (2)'!$A$1:$F$2501,6,0)</f>
        <v>Middle</v>
      </c>
      <c r="M2249" t="str">
        <f t="shared" si="143"/>
        <v>July</v>
      </c>
      <c r="N2249" t="str">
        <f t="shared" si="144"/>
        <v>Wednesday</v>
      </c>
      <c r="O2249" t="str">
        <f t="shared" si="145"/>
        <v>00:11:00</v>
      </c>
      <c r="P2249">
        <f t="shared" si="146"/>
        <v>0</v>
      </c>
      <c r="Q2249" t="str">
        <f>VLOOKUP(B2249,'Analysis 1.3'!$AA$1:$AF$1454,5,FALSE)</f>
        <v>One time</v>
      </c>
      <c r="R2249" t="str">
        <f>VLOOKUP(B2249,'Analysis 1.3'!$AA$1:$AF$1454,6,FALSE)</f>
        <v>Passive</v>
      </c>
      <c r="S2249">
        <f>VLOOKUP(B2249,'Analysis 1.3'!$AA$1:$AF$1454,4,FALSE)</f>
        <v>172.97430555555184</v>
      </c>
    </row>
    <row r="2250" spans="1:19" x14ac:dyDescent="0.3">
      <c r="A2250">
        <v>732319</v>
      </c>
      <c r="B2250">
        <v>1802</v>
      </c>
      <c r="C2250" s="1" t="s">
        <v>100</v>
      </c>
      <c r="D2250" s="3">
        <v>45040.004861111112</v>
      </c>
      <c r="E2250" t="s">
        <v>96</v>
      </c>
      <c r="F2250" t="s">
        <v>76</v>
      </c>
      <c r="G2250">
        <v>3911</v>
      </c>
      <c r="H2250" t="str">
        <f>VLOOKUP(B2250,'Customers (2)'!$A$1:$F$2501,2,0)</f>
        <v>France</v>
      </c>
      <c r="I2250" t="str">
        <f>VLOOKUP(B2250,'Customers (2)'!$A$1:$F$2501,3,0)</f>
        <v>F</v>
      </c>
      <c r="J2250">
        <f>VLOOKUP(B2250,'Customers (2)'!$A$1:$F$2501,4,0)</f>
        <v>61</v>
      </c>
      <c r="K2250" t="str">
        <f>VLOOKUP(B2250,'Customers (2)'!$A$1:$F$2501,5,0)</f>
        <v>D</v>
      </c>
      <c r="L2250" t="str">
        <f>VLOOKUP(B2250,'Customers (2)'!$A$1:$F$2501,6,0)</f>
        <v>Senior</v>
      </c>
      <c r="M2250" t="str">
        <f t="shared" si="143"/>
        <v>April</v>
      </c>
      <c r="N2250" t="str">
        <f t="shared" si="144"/>
        <v>Monday</v>
      </c>
      <c r="O2250" t="str">
        <f t="shared" si="145"/>
        <v>00:07:00</v>
      </c>
      <c r="P2250">
        <f t="shared" si="146"/>
        <v>0</v>
      </c>
      <c r="Q2250" t="str">
        <f>VLOOKUP(B2250,'Analysis 1.3'!$AA$1:$AF$1454,5,FALSE)</f>
        <v>Repeat</v>
      </c>
      <c r="R2250" t="str">
        <f>VLOOKUP(B2250,'Analysis 1.3'!$AA$1:$AF$1454,6,FALSE)</f>
        <v>Lost</v>
      </c>
      <c r="S2250">
        <f>VLOOKUP(B2250,'Analysis 1.3'!$AA$1:$AF$1454,4,FALSE)</f>
        <v>221.91597222222481</v>
      </c>
    </row>
    <row r="2251" spans="1:19" x14ac:dyDescent="0.3">
      <c r="A2251">
        <v>1250419</v>
      </c>
      <c r="B2251">
        <v>1802</v>
      </c>
      <c r="C2251" s="1" t="s">
        <v>100</v>
      </c>
      <c r="D2251" s="3">
        <v>45070.065972222219</v>
      </c>
      <c r="E2251" t="s">
        <v>97</v>
      </c>
      <c r="F2251" t="s">
        <v>24</v>
      </c>
      <c r="G2251">
        <v>3390</v>
      </c>
      <c r="H2251" t="str">
        <f>VLOOKUP(B2251,'Customers (2)'!$A$1:$F$2501,2,0)</f>
        <v>France</v>
      </c>
      <c r="I2251" t="str">
        <f>VLOOKUP(B2251,'Customers (2)'!$A$1:$F$2501,3,0)</f>
        <v>F</v>
      </c>
      <c r="J2251">
        <f>VLOOKUP(B2251,'Customers (2)'!$A$1:$F$2501,4,0)</f>
        <v>61</v>
      </c>
      <c r="K2251" t="str">
        <f>VLOOKUP(B2251,'Customers (2)'!$A$1:$F$2501,5,0)</f>
        <v>D</v>
      </c>
      <c r="L2251" t="str">
        <f>VLOOKUP(B2251,'Customers (2)'!$A$1:$F$2501,6,0)</f>
        <v>Senior</v>
      </c>
      <c r="M2251" t="str">
        <f t="shared" si="143"/>
        <v>May</v>
      </c>
      <c r="N2251" t="str">
        <f t="shared" si="144"/>
        <v>Wednesday</v>
      </c>
      <c r="O2251" t="str">
        <f t="shared" si="145"/>
        <v>01:35:00</v>
      </c>
      <c r="P2251">
        <f t="shared" si="146"/>
        <v>1</v>
      </c>
      <c r="Q2251" t="str">
        <f>VLOOKUP(B2251,'Analysis 1.3'!$AA$1:$AF$1454,5,FALSE)</f>
        <v>Repeat</v>
      </c>
      <c r="R2251" t="str">
        <f>VLOOKUP(B2251,'Analysis 1.3'!$AA$1:$AF$1454,6,FALSE)</f>
        <v>Lost</v>
      </c>
      <c r="S2251">
        <f>VLOOKUP(B2251,'Analysis 1.3'!$AA$1:$AF$1454,4,FALSE)</f>
        <v>221.91597222222481</v>
      </c>
    </row>
    <row r="2252" spans="1:19" x14ac:dyDescent="0.3">
      <c r="A2252">
        <v>1462009</v>
      </c>
      <c r="B2252">
        <v>1803</v>
      </c>
      <c r="C2252" s="1" t="s">
        <v>105</v>
      </c>
      <c r="D2252" s="3">
        <v>44928.024305555555</v>
      </c>
      <c r="E2252" t="s">
        <v>191</v>
      </c>
      <c r="F2252" t="s">
        <v>43</v>
      </c>
      <c r="G2252">
        <v>5184</v>
      </c>
      <c r="H2252" t="str">
        <f>VLOOKUP(B2252,'Customers (2)'!$A$1:$F$2501,2,0)</f>
        <v>Spain</v>
      </c>
      <c r="I2252" t="str">
        <f>VLOOKUP(B2252,'Customers (2)'!$A$1:$F$2501,3,0)</f>
        <v>F</v>
      </c>
      <c r="J2252">
        <f>VLOOKUP(B2252,'Customers (2)'!$A$1:$F$2501,4,0)</f>
        <v>54</v>
      </c>
      <c r="K2252" t="str">
        <f>VLOOKUP(B2252,'Customers (2)'!$A$1:$F$2501,5,0)</f>
        <v>D</v>
      </c>
      <c r="L2252" t="str">
        <f>VLOOKUP(B2252,'Customers (2)'!$A$1:$F$2501,6,0)</f>
        <v>Middle</v>
      </c>
      <c r="M2252" t="str">
        <f t="shared" si="143"/>
        <v>January</v>
      </c>
      <c r="N2252" t="str">
        <f t="shared" si="144"/>
        <v>Monday</v>
      </c>
      <c r="O2252" t="str">
        <f t="shared" si="145"/>
        <v>00:35:00</v>
      </c>
      <c r="P2252">
        <f t="shared" si="146"/>
        <v>0</v>
      </c>
      <c r="Q2252" t="str">
        <f>VLOOKUP(B2252,'Analysis 1.3'!$AA$1:$AF$1454,5,FALSE)</f>
        <v>One time</v>
      </c>
      <c r="R2252" t="str">
        <f>VLOOKUP(B2252,'Analysis 1.3'!$AA$1:$AF$1454,6,FALSE)</f>
        <v>Lost</v>
      </c>
      <c r="S2252">
        <f>VLOOKUP(B2252,'Analysis 1.3'!$AA$1:$AF$1454,4,FALSE)</f>
        <v>363.95763888888905</v>
      </c>
    </row>
    <row r="2253" spans="1:19" x14ac:dyDescent="0.3">
      <c r="A2253">
        <v>93408</v>
      </c>
      <c r="B2253">
        <v>1804</v>
      </c>
      <c r="C2253" s="1" t="s">
        <v>101</v>
      </c>
      <c r="D2253" s="2">
        <v>45235.95416666667</v>
      </c>
      <c r="E2253" t="s">
        <v>97</v>
      </c>
      <c r="F2253" t="s">
        <v>34</v>
      </c>
      <c r="G2253">
        <v>6323</v>
      </c>
      <c r="H2253" t="str">
        <f>VLOOKUP(B2253,'Customers (2)'!$A$1:$F$2501,2,0)</f>
        <v>Australia</v>
      </c>
      <c r="I2253" t="str">
        <f>VLOOKUP(B2253,'Customers (2)'!$A$1:$F$2501,3,0)</f>
        <v>F</v>
      </c>
      <c r="J2253">
        <f>VLOOKUP(B2253,'Customers (2)'!$A$1:$F$2501,4,0)</f>
        <v>81</v>
      </c>
      <c r="K2253" t="str">
        <f>VLOOKUP(B2253,'Customers (2)'!$A$1:$F$2501,5,0)</f>
        <v>D</v>
      </c>
      <c r="L2253" t="str">
        <f>VLOOKUP(B2253,'Customers (2)'!$A$1:$F$2501,6,0)</f>
        <v>Senior</v>
      </c>
      <c r="M2253" t="str">
        <f t="shared" si="143"/>
        <v>November</v>
      </c>
      <c r="N2253" t="str">
        <f t="shared" si="144"/>
        <v>Sunday</v>
      </c>
      <c r="O2253" t="str">
        <f t="shared" si="145"/>
        <v>22:54:00</v>
      </c>
      <c r="P2253">
        <f t="shared" si="146"/>
        <v>22</v>
      </c>
      <c r="Q2253" t="str">
        <f>VLOOKUP(B2253,'Analysis 1.3'!$AA$1:$AF$1454,5,FALSE)</f>
        <v>Repeat</v>
      </c>
      <c r="R2253" t="str">
        <f>VLOOKUP(B2253,'Analysis 1.3'!$AA$1:$AF$1454,6,FALSE)</f>
        <v>Recent</v>
      </c>
      <c r="S2253">
        <f>VLOOKUP(B2253,'Analysis 1.3'!$AA$1:$AF$1454,4,FALSE)</f>
        <v>16.014583333329938</v>
      </c>
    </row>
    <row r="2254" spans="1:19" x14ac:dyDescent="0.3">
      <c r="A2254">
        <v>892773</v>
      </c>
      <c r="B2254">
        <v>1804</v>
      </c>
      <c r="C2254" s="1" t="s">
        <v>101</v>
      </c>
      <c r="D2254" s="3">
        <v>45275.967361111114</v>
      </c>
      <c r="E2254" t="s">
        <v>96</v>
      </c>
      <c r="F2254" t="s">
        <v>21</v>
      </c>
      <c r="G2254">
        <v>999</v>
      </c>
      <c r="H2254" t="str">
        <f>VLOOKUP(B2254,'Customers (2)'!$A$1:$F$2501,2,0)</f>
        <v>Australia</v>
      </c>
      <c r="I2254" t="str">
        <f>VLOOKUP(B2254,'Customers (2)'!$A$1:$F$2501,3,0)</f>
        <v>F</v>
      </c>
      <c r="J2254">
        <f>VLOOKUP(B2254,'Customers (2)'!$A$1:$F$2501,4,0)</f>
        <v>81</v>
      </c>
      <c r="K2254" t="str">
        <f>VLOOKUP(B2254,'Customers (2)'!$A$1:$F$2501,5,0)</f>
        <v>D</v>
      </c>
      <c r="L2254" t="str">
        <f>VLOOKUP(B2254,'Customers (2)'!$A$1:$F$2501,6,0)</f>
        <v>Senior</v>
      </c>
      <c r="M2254" t="str">
        <f t="shared" si="143"/>
        <v>December</v>
      </c>
      <c r="N2254" t="str">
        <f t="shared" si="144"/>
        <v>Friday</v>
      </c>
      <c r="O2254" t="str">
        <f t="shared" si="145"/>
        <v>23:13:00</v>
      </c>
      <c r="P2254">
        <f t="shared" si="146"/>
        <v>23</v>
      </c>
      <c r="Q2254" t="str">
        <f>VLOOKUP(B2254,'Analysis 1.3'!$AA$1:$AF$1454,5,FALSE)</f>
        <v>Repeat</v>
      </c>
      <c r="R2254" t="str">
        <f>VLOOKUP(B2254,'Analysis 1.3'!$AA$1:$AF$1454,6,FALSE)</f>
        <v>Recent</v>
      </c>
      <c r="S2254">
        <f>VLOOKUP(B2254,'Analysis 1.3'!$AA$1:$AF$1454,4,FALSE)</f>
        <v>16.014583333329938</v>
      </c>
    </row>
    <row r="2255" spans="1:19" x14ac:dyDescent="0.3">
      <c r="A2255">
        <v>482277</v>
      </c>
      <c r="B2255">
        <v>1808</v>
      </c>
      <c r="C2255" s="1" t="s">
        <v>107</v>
      </c>
      <c r="D2255" s="2">
        <v>45257.963888888888</v>
      </c>
      <c r="E2255" t="s">
        <v>98</v>
      </c>
      <c r="F2255" t="s">
        <v>90</v>
      </c>
      <c r="G2255">
        <v>5415</v>
      </c>
      <c r="H2255" t="str">
        <f>VLOOKUP(B2255,'Customers (2)'!$A$1:$F$2501,2,0)</f>
        <v>Italy</v>
      </c>
      <c r="I2255" t="str">
        <f>VLOOKUP(B2255,'Customers (2)'!$A$1:$F$2501,3,0)</f>
        <v>F</v>
      </c>
      <c r="J2255">
        <f>VLOOKUP(B2255,'Customers (2)'!$A$1:$F$2501,4,0)</f>
        <v>28</v>
      </c>
      <c r="K2255" t="str">
        <f>VLOOKUP(B2255,'Customers (2)'!$A$1:$F$2501,5,0)</f>
        <v>D</v>
      </c>
      <c r="L2255" t="str">
        <f>VLOOKUP(B2255,'Customers (2)'!$A$1:$F$2501,6,0)</f>
        <v>Young</v>
      </c>
      <c r="M2255" t="str">
        <f t="shared" si="143"/>
        <v>November</v>
      </c>
      <c r="N2255" t="str">
        <f t="shared" si="144"/>
        <v>Monday</v>
      </c>
      <c r="O2255" t="str">
        <f t="shared" si="145"/>
        <v>23:08:00</v>
      </c>
      <c r="P2255">
        <f t="shared" si="146"/>
        <v>23</v>
      </c>
      <c r="Q2255" t="str">
        <f>VLOOKUP(B2255,'Analysis 1.3'!$AA$1:$AF$1454,5,FALSE)</f>
        <v>Repeat</v>
      </c>
      <c r="R2255" t="str">
        <f>VLOOKUP(B2255,'Analysis 1.3'!$AA$1:$AF$1454,6,FALSE)</f>
        <v>Recent</v>
      </c>
      <c r="S2255">
        <f>VLOOKUP(B2255,'Analysis 1.3'!$AA$1:$AF$1454,4,FALSE)</f>
        <v>34.018055555556202</v>
      </c>
    </row>
    <row r="2256" spans="1:19" x14ac:dyDescent="0.3">
      <c r="A2256">
        <v>1567251</v>
      </c>
      <c r="B2256">
        <v>1808</v>
      </c>
      <c r="C2256" s="1" t="s">
        <v>107</v>
      </c>
      <c r="D2256" s="3">
        <v>45135.081944444442</v>
      </c>
      <c r="E2256" t="s">
        <v>191</v>
      </c>
      <c r="F2256" t="s">
        <v>18</v>
      </c>
      <c r="G2256">
        <v>5439</v>
      </c>
      <c r="H2256" t="str">
        <f>VLOOKUP(B2256,'Customers (2)'!$A$1:$F$2501,2,0)</f>
        <v>Italy</v>
      </c>
      <c r="I2256" t="str">
        <f>VLOOKUP(B2256,'Customers (2)'!$A$1:$F$2501,3,0)</f>
        <v>F</v>
      </c>
      <c r="J2256">
        <f>VLOOKUP(B2256,'Customers (2)'!$A$1:$F$2501,4,0)</f>
        <v>28</v>
      </c>
      <c r="K2256" t="str">
        <f>VLOOKUP(B2256,'Customers (2)'!$A$1:$F$2501,5,0)</f>
        <v>D</v>
      </c>
      <c r="L2256" t="str">
        <f>VLOOKUP(B2256,'Customers (2)'!$A$1:$F$2501,6,0)</f>
        <v>Young</v>
      </c>
      <c r="M2256" t="str">
        <f t="shared" si="143"/>
        <v>July</v>
      </c>
      <c r="N2256" t="str">
        <f t="shared" si="144"/>
        <v>Friday</v>
      </c>
      <c r="O2256" t="str">
        <f t="shared" si="145"/>
        <v>01:58:00</v>
      </c>
      <c r="P2256">
        <f t="shared" si="146"/>
        <v>1</v>
      </c>
      <c r="Q2256" t="str">
        <f>VLOOKUP(B2256,'Analysis 1.3'!$AA$1:$AF$1454,5,FALSE)</f>
        <v>Repeat</v>
      </c>
      <c r="R2256" t="str">
        <f>VLOOKUP(B2256,'Analysis 1.3'!$AA$1:$AF$1454,6,FALSE)</f>
        <v>Recent</v>
      </c>
      <c r="S2256">
        <f>VLOOKUP(B2256,'Analysis 1.3'!$AA$1:$AF$1454,4,FALSE)</f>
        <v>34.018055555556202</v>
      </c>
    </row>
    <row r="2257" spans="1:19" x14ac:dyDescent="0.3">
      <c r="A2257">
        <v>247011</v>
      </c>
      <c r="B2257">
        <v>1809</v>
      </c>
      <c r="C2257" s="1" t="s">
        <v>99</v>
      </c>
      <c r="D2257" s="2">
        <v>45271.978472222225</v>
      </c>
      <c r="E2257" t="s">
        <v>98</v>
      </c>
      <c r="F2257" t="s">
        <v>8</v>
      </c>
      <c r="G2257">
        <v>4533</v>
      </c>
      <c r="H2257" t="str">
        <f>VLOOKUP(B2257,'Customers (2)'!$A$1:$F$2501,2,0)</f>
        <v>USA</v>
      </c>
      <c r="I2257" t="str">
        <f>VLOOKUP(B2257,'Customers (2)'!$A$1:$F$2501,3,0)</f>
        <v>F</v>
      </c>
      <c r="J2257">
        <f>VLOOKUP(B2257,'Customers (2)'!$A$1:$F$2501,4,0)</f>
        <v>57</v>
      </c>
      <c r="K2257" t="str">
        <f>VLOOKUP(B2257,'Customers (2)'!$A$1:$F$2501,5,0)</f>
        <v>D</v>
      </c>
      <c r="L2257" t="str">
        <f>VLOOKUP(B2257,'Customers (2)'!$A$1:$F$2501,6,0)</f>
        <v>Middle</v>
      </c>
      <c r="M2257" t="str">
        <f t="shared" si="143"/>
        <v>December</v>
      </c>
      <c r="N2257" t="str">
        <f t="shared" si="144"/>
        <v>Monday</v>
      </c>
      <c r="O2257" t="str">
        <f t="shared" si="145"/>
        <v>23:29:00</v>
      </c>
      <c r="P2257">
        <f t="shared" si="146"/>
        <v>23</v>
      </c>
      <c r="Q2257" t="str">
        <f>VLOOKUP(B2257,'Analysis 1.3'!$AA$1:$AF$1454,5,FALSE)</f>
        <v>One time</v>
      </c>
      <c r="R2257" t="str">
        <f>VLOOKUP(B2257,'Analysis 1.3'!$AA$1:$AF$1454,6,FALSE)</f>
        <v>Recent</v>
      </c>
      <c r="S2257">
        <f>VLOOKUP(B2257,'Analysis 1.3'!$AA$1:$AF$1454,4,FALSE)</f>
        <v>20.003472222218988</v>
      </c>
    </row>
    <row r="2258" spans="1:19" x14ac:dyDescent="0.3">
      <c r="A2258">
        <v>70020</v>
      </c>
      <c r="B2258">
        <v>1811</v>
      </c>
      <c r="C2258" s="1" t="s">
        <v>99</v>
      </c>
      <c r="D2258" s="2">
        <v>44943.004861111112</v>
      </c>
      <c r="E2258" t="s">
        <v>97</v>
      </c>
      <c r="F2258" t="s">
        <v>52</v>
      </c>
      <c r="G2258">
        <v>7484</v>
      </c>
      <c r="H2258" t="str">
        <f>VLOOKUP(B2258,'Customers (2)'!$A$1:$F$2501,2,0)</f>
        <v>USA</v>
      </c>
      <c r="I2258" t="str">
        <f>VLOOKUP(B2258,'Customers (2)'!$A$1:$F$2501,3,0)</f>
        <v>F</v>
      </c>
      <c r="J2258">
        <f>VLOOKUP(B2258,'Customers (2)'!$A$1:$F$2501,4,0)</f>
        <v>79</v>
      </c>
      <c r="K2258" t="str">
        <f>VLOOKUP(B2258,'Customers (2)'!$A$1:$F$2501,5,0)</f>
        <v>D</v>
      </c>
      <c r="L2258" t="str">
        <f>VLOOKUP(B2258,'Customers (2)'!$A$1:$F$2501,6,0)</f>
        <v>Senior</v>
      </c>
      <c r="M2258" t="str">
        <f t="shared" si="143"/>
        <v>January</v>
      </c>
      <c r="N2258" t="str">
        <f t="shared" si="144"/>
        <v>Tuesday</v>
      </c>
      <c r="O2258" t="str">
        <f t="shared" si="145"/>
        <v>00:07:00</v>
      </c>
      <c r="P2258">
        <f t="shared" si="146"/>
        <v>0</v>
      </c>
      <c r="Q2258" t="str">
        <f>VLOOKUP(B2258,'Analysis 1.3'!$AA$1:$AF$1454,5,FALSE)</f>
        <v>Repeat</v>
      </c>
      <c r="R2258" t="str">
        <f>VLOOKUP(B2258,'Analysis 1.3'!$AA$1:$AF$1454,6,FALSE)</f>
        <v>Passive</v>
      </c>
      <c r="S2258">
        <f>VLOOKUP(B2258,'Analysis 1.3'!$AA$1:$AF$1454,4,FALSE)</f>
        <v>139.9597222222219</v>
      </c>
    </row>
    <row r="2259" spans="1:19" x14ac:dyDescent="0.3">
      <c r="A2259">
        <v>504071</v>
      </c>
      <c r="B2259">
        <v>1811</v>
      </c>
      <c r="C2259" s="1" t="s">
        <v>99</v>
      </c>
      <c r="D2259" s="2">
        <v>45152.022222222222</v>
      </c>
      <c r="E2259" t="s">
        <v>191</v>
      </c>
      <c r="F2259" t="s">
        <v>15</v>
      </c>
      <c r="G2259">
        <v>2261</v>
      </c>
      <c r="H2259" t="str">
        <f>VLOOKUP(B2259,'Customers (2)'!$A$1:$F$2501,2,0)</f>
        <v>USA</v>
      </c>
      <c r="I2259" t="str">
        <f>VLOOKUP(B2259,'Customers (2)'!$A$1:$F$2501,3,0)</f>
        <v>F</v>
      </c>
      <c r="J2259">
        <f>VLOOKUP(B2259,'Customers (2)'!$A$1:$F$2501,4,0)</f>
        <v>79</v>
      </c>
      <c r="K2259" t="str">
        <f>VLOOKUP(B2259,'Customers (2)'!$A$1:$F$2501,5,0)</f>
        <v>D</v>
      </c>
      <c r="L2259" t="str">
        <f>VLOOKUP(B2259,'Customers (2)'!$A$1:$F$2501,6,0)</f>
        <v>Senior</v>
      </c>
      <c r="M2259" t="str">
        <f t="shared" si="143"/>
        <v>August</v>
      </c>
      <c r="N2259" t="str">
        <f t="shared" si="144"/>
        <v>Monday</v>
      </c>
      <c r="O2259" t="str">
        <f t="shared" si="145"/>
        <v>00:32:00</v>
      </c>
      <c r="P2259">
        <f t="shared" si="146"/>
        <v>0</v>
      </c>
      <c r="Q2259" t="str">
        <f>VLOOKUP(B2259,'Analysis 1.3'!$AA$1:$AF$1454,5,FALSE)</f>
        <v>Repeat</v>
      </c>
      <c r="R2259" t="str">
        <f>VLOOKUP(B2259,'Analysis 1.3'!$AA$1:$AF$1454,6,FALSE)</f>
        <v>Passive</v>
      </c>
      <c r="S2259">
        <f>VLOOKUP(B2259,'Analysis 1.3'!$AA$1:$AF$1454,4,FALSE)</f>
        <v>139.9597222222219</v>
      </c>
    </row>
    <row r="2260" spans="1:19" x14ac:dyDescent="0.3">
      <c r="A2260">
        <v>16243</v>
      </c>
      <c r="B2260">
        <v>1812</v>
      </c>
      <c r="C2260" s="1" t="s">
        <v>105</v>
      </c>
      <c r="D2260" s="2">
        <v>45138.97152777778</v>
      </c>
      <c r="E2260" t="s">
        <v>98</v>
      </c>
      <c r="F2260" t="s">
        <v>21</v>
      </c>
      <c r="G2260">
        <v>9723</v>
      </c>
      <c r="H2260" t="str">
        <f>VLOOKUP(B2260,'Customers (2)'!$A$1:$F$2501,2,0)</f>
        <v>Spain</v>
      </c>
      <c r="I2260" t="str">
        <f>VLOOKUP(B2260,'Customers (2)'!$A$1:$F$2501,3,0)</f>
        <v>M</v>
      </c>
      <c r="J2260">
        <f>VLOOKUP(B2260,'Customers (2)'!$A$1:$F$2501,4,0)</f>
        <v>49</v>
      </c>
      <c r="K2260" t="str">
        <f>VLOOKUP(B2260,'Customers (2)'!$A$1:$F$2501,5,0)</f>
        <v>D</v>
      </c>
      <c r="L2260" t="str">
        <f>VLOOKUP(B2260,'Customers (2)'!$A$1:$F$2501,6,0)</f>
        <v>Middle</v>
      </c>
      <c r="M2260" t="str">
        <f t="shared" si="143"/>
        <v>July</v>
      </c>
      <c r="N2260" t="str">
        <f t="shared" si="144"/>
        <v>Monday</v>
      </c>
      <c r="O2260" t="str">
        <f t="shared" si="145"/>
        <v>23:19:00</v>
      </c>
      <c r="P2260">
        <f t="shared" si="146"/>
        <v>23</v>
      </c>
      <c r="Q2260" t="str">
        <f>VLOOKUP(B2260,'Analysis 1.3'!$AA$1:$AF$1454,5,FALSE)</f>
        <v>Repeat</v>
      </c>
      <c r="R2260" t="str">
        <f>VLOOKUP(B2260,'Analysis 1.3'!$AA$1:$AF$1454,6,FALSE)</f>
        <v>Recent</v>
      </c>
      <c r="S2260">
        <f>VLOOKUP(B2260,'Analysis 1.3'!$AA$1:$AF$1454,4,FALSE)</f>
        <v>53.965972222220444</v>
      </c>
    </row>
    <row r="2261" spans="1:19" x14ac:dyDescent="0.3">
      <c r="A2261">
        <v>102252</v>
      </c>
      <c r="B2261">
        <v>1812</v>
      </c>
      <c r="C2261" s="1" t="s">
        <v>105</v>
      </c>
      <c r="D2261" s="2">
        <v>45238.015972222223</v>
      </c>
      <c r="E2261" t="s">
        <v>97</v>
      </c>
      <c r="F2261" t="s">
        <v>43</v>
      </c>
      <c r="G2261">
        <v>2944</v>
      </c>
      <c r="H2261" t="str">
        <f>VLOOKUP(B2261,'Customers (2)'!$A$1:$F$2501,2,0)</f>
        <v>Spain</v>
      </c>
      <c r="I2261" t="str">
        <f>VLOOKUP(B2261,'Customers (2)'!$A$1:$F$2501,3,0)</f>
        <v>M</v>
      </c>
      <c r="J2261">
        <f>VLOOKUP(B2261,'Customers (2)'!$A$1:$F$2501,4,0)</f>
        <v>49</v>
      </c>
      <c r="K2261" t="str">
        <f>VLOOKUP(B2261,'Customers (2)'!$A$1:$F$2501,5,0)</f>
        <v>D</v>
      </c>
      <c r="L2261" t="str">
        <f>VLOOKUP(B2261,'Customers (2)'!$A$1:$F$2501,6,0)</f>
        <v>Middle</v>
      </c>
      <c r="M2261" t="str">
        <f t="shared" si="143"/>
        <v>November</v>
      </c>
      <c r="N2261" t="str">
        <f t="shared" si="144"/>
        <v>Wednesday</v>
      </c>
      <c r="O2261" t="str">
        <f t="shared" si="145"/>
        <v>00:23:00</v>
      </c>
      <c r="P2261">
        <f t="shared" si="146"/>
        <v>0</v>
      </c>
      <c r="Q2261" t="str">
        <f>VLOOKUP(B2261,'Analysis 1.3'!$AA$1:$AF$1454,5,FALSE)</f>
        <v>Repeat</v>
      </c>
      <c r="R2261" t="str">
        <f>VLOOKUP(B2261,'Analysis 1.3'!$AA$1:$AF$1454,6,FALSE)</f>
        <v>Recent</v>
      </c>
      <c r="S2261">
        <f>VLOOKUP(B2261,'Analysis 1.3'!$AA$1:$AF$1454,4,FALSE)</f>
        <v>53.965972222220444</v>
      </c>
    </row>
    <row r="2262" spans="1:19" x14ac:dyDescent="0.3">
      <c r="A2262">
        <v>228562</v>
      </c>
      <c r="B2262">
        <v>1812</v>
      </c>
      <c r="C2262" s="1" t="s">
        <v>105</v>
      </c>
      <c r="D2262" s="2">
        <v>45208.061111111114</v>
      </c>
      <c r="E2262" t="s">
        <v>191</v>
      </c>
      <c r="F2262" t="s">
        <v>30</v>
      </c>
      <c r="G2262">
        <v>1733</v>
      </c>
      <c r="H2262" t="str">
        <f>VLOOKUP(B2262,'Customers (2)'!$A$1:$F$2501,2,0)</f>
        <v>Spain</v>
      </c>
      <c r="I2262" t="str">
        <f>VLOOKUP(B2262,'Customers (2)'!$A$1:$F$2501,3,0)</f>
        <v>M</v>
      </c>
      <c r="J2262">
        <f>VLOOKUP(B2262,'Customers (2)'!$A$1:$F$2501,4,0)</f>
        <v>49</v>
      </c>
      <c r="K2262" t="str">
        <f>VLOOKUP(B2262,'Customers (2)'!$A$1:$F$2501,5,0)</f>
        <v>D</v>
      </c>
      <c r="L2262" t="str">
        <f>VLOOKUP(B2262,'Customers (2)'!$A$1:$F$2501,6,0)</f>
        <v>Middle</v>
      </c>
      <c r="M2262" t="str">
        <f t="shared" si="143"/>
        <v>October</v>
      </c>
      <c r="N2262" t="str">
        <f t="shared" si="144"/>
        <v>Monday</v>
      </c>
      <c r="O2262" t="str">
        <f t="shared" si="145"/>
        <v>01:28:00</v>
      </c>
      <c r="P2262">
        <f t="shared" si="146"/>
        <v>1</v>
      </c>
      <c r="Q2262" t="str">
        <f>VLOOKUP(B2262,'Analysis 1.3'!$AA$1:$AF$1454,5,FALSE)</f>
        <v>Repeat</v>
      </c>
      <c r="R2262" t="str">
        <f>VLOOKUP(B2262,'Analysis 1.3'!$AA$1:$AF$1454,6,FALSE)</f>
        <v>Recent</v>
      </c>
      <c r="S2262">
        <f>VLOOKUP(B2262,'Analysis 1.3'!$AA$1:$AF$1454,4,FALSE)</f>
        <v>53.965972222220444</v>
      </c>
    </row>
    <row r="2263" spans="1:19" x14ac:dyDescent="0.3">
      <c r="A2263">
        <v>706725</v>
      </c>
      <c r="B2263">
        <v>1812</v>
      </c>
      <c r="C2263" s="1" t="s">
        <v>105</v>
      </c>
      <c r="D2263" s="3">
        <v>44982.011111111111</v>
      </c>
      <c r="E2263" t="s">
        <v>98</v>
      </c>
      <c r="F2263" t="s">
        <v>30</v>
      </c>
      <c r="G2263">
        <v>7569</v>
      </c>
      <c r="H2263" t="str">
        <f>VLOOKUP(B2263,'Customers (2)'!$A$1:$F$2501,2,0)</f>
        <v>Spain</v>
      </c>
      <c r="I2263" t="str">
        <f>VLOOKUP(B2263,'Customers (2)'!$A$1:$F$2501,3,0)</f>
        <v>M</v>
      </c>
      <c r="J2263">
        <f>VLOOKUP(B2263,'Customers (2)'!$A$1:$F$2501,4,0)</f>
        <v>49</v>
      </c>
      <c r="K2263" t="str">
        <f>VLOOKUP(B2263,'Customers (2)'!$A$1:$F$2501,5,0)</f>
        <v>D</v>
      </c>
      <c r="L2263" t="str">
        <f>VLOOKUP(B2263,'Customers (2)'!$A$1:$F$2501,6,0)</f>
        <v>Middle</v>
      </c>
      <c r="M2263" t="str">
        <f t="shared" si="143"/>
        <v>February</v>
      </c>
      <c r="N2263" t="str">
        <f t="shared" si="144"/>
        <v>Saturday</v>
      </c>
      <c r="O2263" t="str">
        <f t="shared" si="145"/>
        <v>00:16:00</v>
      </c>
      <c r="P2263">
        <f t="shared" si="146"/>
        <v>0</v>
      </c>
      <c r="Q2263" t="str">
        <f>VLOOKUP(B2263,'Analysis 1.3'!$AA$1:$AF$1454,5,FALSE)</f>
        <v>Repeat</v>
      </c>
      <c r="R2263" t="str">
        <f>VLOOKUP(B2263,'Analysis 1.3'!$AA$1:$AF$1454,6,FALSE)</f>
        <v>Recent</v>
      </c>
      <c r="S2263">
        <f>VLOOKUP(B2263,'Analysis 1.3'!$AA$1:$AF$1454,4,FALSE)</f>
        <v>53.965972222220444</v>
      </c>
    </row>
    <row r="2264" spans="1:19" x14ac:dyDescent="0.3">
      <c r="A2264">
        <v>1491354</v>
      </c>
      <c r="B2264">
        <v>1812</v>
      </c>
      <c r="C2264" s="1" t="s">
        <v>105</v>
      </c>
      <c r="D2264" s="3">
        <v>45225.088194444441</v>
      </c>
      <c r="E2264" t="s">
        <v>97</v>
      </c>
      <c r="F2264" t="s">
        <v>75</v>
      </c>
      <c r="G2264">
        <v>86</v>
      </c>
      <c r="H2264" t="str">
        <f>VLOOKUP(B2264,'Customers (2)'!$A$1:$F$2501,2,0)</f>
        <v>Spain</v>
      </c>
      <c r="I2264" t="str">
        <f>VLOOKUP(B2264,'Customers (2)'!$A$1:$F$2501,3,0)</f>
        <v>M</v>
      </c>
      <c r="J2264">
        <f>VLOOKUP(B2264,'Customers (2)'!$A$1:$F$2501,4,0)</f>
        <v>49</v>
      </c>
      <c r="K2264" t="str">
        <f>VLOOKUP(B2264,'Customers (2)'!$A$1:$F$2501,5,0)</f>
        <v>D</v>
      </c>
      <c r="L2264" t="str">
        <f>VLOOKUP(B2264,'Customers (2)'!$A$1:$F$2501,6,0)</f>
        <v>Middle</v>
      </c>
      <c r="M2264" t="str">
        <f t="shared" si="143"/>
        <v>October</v>
      </c>
      <c r="N2264" t="str">
        <f t="shared" si="144"/>
        <v>Thursday</v>
      </c>
      <c r="O2264" t="str">
        <f t="shared" si="145"/>
        <v>02:07:00</v>
      </c>
      <c r="P2264">
        <f t="shared" si="146"/>
        <v>2</v>
      </c>
      <c r="Q2264" t="str">
        <f>VLOOKUP(B2264,'Analysis 1.3'!$AA$1:$AF$1454,5,FALSE)</f>
        <v>Repeat</v>
      </c>
      <c r="R2264" t="str">
        <f>VLOOKUP(B2264,'Analysis 1.3'!$AA$1:$AF$1454,6,FALSE)</f>
        <v>Recent</v>
      </c>
      <c r="S2264">
        <f>VLOOKUP(B2264,'Analysis 1.3'!$AA$1:$AF$1454,4,FALSE)</f>
        <v>53.965972222220444</v>
      </c>
    </row>
    <row r="2265" spans="1:19" x14ac:dyDescent="0.3">
      <c r="A2265">
        <v>761079</v>
      </c>
      <c r="B2265">
        <v>1813</v>
      </c>
      <c r="C2265" s="1" t="s">
        <v>99</v>
      </c>
      <c r="D2265" s="3">
        <v>45149.009027777778</v>
      </c>
      <c r="E2265" t="s">
        <v>98</v>
      </c>
      <c r="F2265" t="s">
        <v>13</v>
      </c>
      <c r="G2265">
        <v>8446</v>
      </c>
      <c r="H2265" t="str">
        <f>VLOOKUP(B2265,'Customers (2)'!$A$1:$F$2501,2,0)</f>
        <v>USA</v>
      </c>
      <c r="I2265" t="str">
        <f>VLOOKUP(B2265,'Customers (2)'!$A$1:$F$2501,3,0)</f>
        <v>M</v>
      </c>
      <c r="J2265">
        <f>VLOOKUP(B2265,'Customers (2)'!$A$1:$F$2501,4,0)</f>
        <v>21</v>
      </c>
      <c r="K2265" t="str">
        <f>VLOOKUP(B2265,'Customers (2)'!$A$1:$F$2501,5,0)</f>
        <v>D</v>
      </c>
      <c r="L2265" t="str">
        <f>VLOOKUP(B2265,'Customers (2)'!$A$1:$F$2501,6,0)</f>
        <v>Young</v>
      </c>
      <c r="M2265" t="str">
        <f t="shared" si="143"/>
        <v>August</v>
      </c>
      <c r="N2265" t="str">
        <f t="shared" si="144"/>
        <v>Friday</v>
      </c>
      <c r="O2265" t="str">
        <f t="shared" si="145"/>
        <v>00:13:00</v>
      </c>
      <c r="P2265">
        <f t="shared" si="146"/>
        <v>0</v>
      </c>
      <c r="Q2265" t="str">
        <f>VLOOKUP(B2265,'Analysis 1.3'!$AA$1:$AF$1454,5,FALSE)</f>
        <v>One time</v>
      </c>
      <c r="R2265" t="str">
        <f>VLOOKUP(B2265,'Analysis 1.3'!$AA$1:$AF$1454,6,FALSE)</f>
        <v>Passive</v>
      </c>
      <c r="S2265">
        <f>VLOOKUP(B2265,'Analysis 1.3'!$AA$1:$AF$1454,4,FALSE)</f>
        <v>142.9729166666657</v>
      </c>
    </row>
    <row r="2266" spans="1:19" x14ac:dyDescent="0.3">
      <c r="A2266">
        <v>430092</v>
      </c>
      <c r="B2266">
        <v>1814</v>
      </c>
      <c r="C2266" s="1" t="s">
        <v>99</v>
      </c>
      <c r="D2266" s="2">
        <v>45229.056944444441</v>
      </c>
      <c r="E2266" t="s">
        <v>98</v>
      </c>
      <c r="F2266" t="s">
        <v>26</v>
      </c>
      <c r="G2266">
        <v>5251</v>
      </c>
      <c r="H2266" t="str">
        <f>VLOOKUP(B2266,'Customers (2)'!$A$1:$F$2501,2,0)</f>
        <v>USA</v>
      </c>
      <c r="I2266" t="str">
        <f>VLOOKUP(B2266,'Customers (2)'!$A$1:$F$2501,3,0)</f>
        <v>M</v>
      </c>
      <c r="J2266">
        <f>VLOOKUP(B2266,'Customers (2)'!$A$1:$F$2501,4,0)</f>
        <v>86</v>
      </c>
      <c r="K2266" t="str">
        <f>VLOOKUP(B2266,'Customers (2)'!$A$1:$F$2501,5,0)</f>
        <v>D</v>
      </c>
      <c r="L2266" t="str">
        <f>VLOOKUP(B2266,'Customers (2)'!$A$1:$F$2501,6,0)</f>
        <v>Senior</v>
      </c>
      <c r="M2266" t="str">
        <f t="shared" si="143"/>
        <v>October</v>
      </c>
      <c r="N2266" t="str">
        <f t="shared" si="144"/>
        <v>Monday</v>
      </c>
      <c r="O2266" t="str">
        <f t="shared" si="145"/>
        <v>01:22:00</v>
      </c>
      <c r="P2266">
        <f t="shared" si="146"/>
        <v>1</v>
      </c>
      <c r="Q2266" t="str">
        <f>VLOOKUP(B2266,'Analysis 1.3'!$AA$1:$AF$1454,5,FALSE)</f>
        <v>One time</v>
      </c>
      <c r="R2266" t="str">
        <f>VLOOKUP(B2266,'Analysis 1.3'!$AA$1:$AF$1454,6,FALSE)</f>
        <v>Recent</v>
      </c>
      <c r="S2266">
        <f>VLOOKUP(B2266,'Analysis 1.3'!$AA$1:$AF$1454,4,FALSE)</f>
        <v>62.92500000000291</v>
      </c>
    </row>
    <row r="2267" spans="1:19" x14ac:dyDescent="0.3">
      <c r="A2267">
        <v>394940</v>
      </c>
      <c r="B2267">
        <v>1815</v>
      </c>
      <c r="C2267" s="1" t="s">
        <v>104</v>
      </c>
      <c r="D2267" s="2">
        <v>45230.040972222225</v>
      </c>
      <c r="E2267" t="s">
        <v>191</v>
      </c>
      <c r="F2267" t="s">
        <v>41</v>
      </c>
      <c r="G2267">
        <v>4437</v>
      </c>
      <c r="H2267" t="str">
        <f>VLOOKUP(B2267,'Customers (2)'!$A$1:$F$2501,2,0)</f>
        <v>Austria</v>
      </c>
      <c r="I2267" t="str">
        <f>VLOOKUP(B2267,'Customers (2)'!$A$1:$F$2501,3,0)</f>
        <v>M</v>
      </c>
      <c r="J2267">
        <f>VLOOKUP(B2267,'Customers (2)'!$A$1:$F$2501,4,0)</f>
        <v>43</v>
      </c>
      <c r="K2267" t="str">
        <f>VLOOKUP(B2267,'Customers (2)'!$A$1:$F$2501,5,0)</f>
        <v>D</v>
      </c>
      <c r="L2267" t="str">
        <f>VLOOKUP(B2267,'Customers (2)'!$A$1:$F$2501,6,0)</f>
        <v>Middle</v>
      </c>
      <c r="M2267" t="str">
        <f t="shared" si="143"/>
        <v>October</v>
      </c>
      <c r="N2267" t="str">
        <f t="shared" si="144"/>
        <v>Tuesday</v>
      </c>
      <c r="O2267" t="str">
        <f t="shared" si="145"/>
        <v>00:59:00</v>
      </c>
      <c r="P2267">
        <f t="shared" si="146"/>
        <v>0</v>
      </c>
      <c r="Q2267" t="str">
        <f>VLOOKUP(B2267,'Analysis 1.3'!$AA$1:$AF$1454,5,FALSE)</f>
        <v>Repeat</v>
      </c>
      <c r="R2267" t="str">
        <f>VLOOKUP(B2267,'Analysis 1.3'!$AA$1:$AF$1454,6,FALSE)</f>
        <v>Recent</v>
      </c>
      <c r="S2267">
        <f>VLOOKUP(B2267,'Analysis 1.3'!$AA$1:$AF$1454,4,FALSE)</f>
        <v>61.940972222218988</v>
      </c>
    </row>
    <row r="2268" spans="1:19" x14ac:dyDescent="0.3">
      <c r="A2268">
        <v>1508428</v>
      </c>
      <c r="B2268">
        <v>1815</v>
      </c>
      <c r="C2268" s="1" t="s">
        <v>104</v>
      </c>
      <c r="D2268" s="3">
        <v>45015.033333333333</v>
      </c>
      <c r="E2268" t="s">
        <v>96</v>
      </c>
      <c r="F2268" t="s">
        <v>43</v>
      </c>
      <c r="G2268">
        <v>5995</v>
      </c>
      <c r="H2268" t="str">
        <f>VLOOKUP(B2268,'Customers (2)'!$A$1:$F$2501,2,0)</f>
        <v>Austria</v>
      </c>
      <c r="I2268" t="str">
        <f>VLOOKUP(B2268,'Customers (2)'!$A$1:$F$2501,3,0)</f>
        <v>M</v>
      </c>
      <c r="J2268">
        <f>VLOOKUP(B2268,'Customers (2)'!$A$1:$F$2501,4,0)</f>
        <v>43</v>
      </c>
      <c r="K2268" t="str">
        <f>VLOOKUP(B2268,'Customers (2)'!$A$1:$F$2501,5,0)</f>
        <v>D</v>
      </c>
      <c r="L2268" t="str">
        <f>VLOOKUP(B2268,'Customers (2)'!$A$1:$F$2501,6,0)</f>
        <v>Middle</v>
      </c>
      <c r="M2268" t="str">
        <f t="shared" si="143"/>
        <v>March</v>
      </c>
      <c r="N2268" t="str">
        <f t="shared" si="144"/>
        <v>Thursday</v>
      </c>
      <c r="O2268" t="str">
        <f t="shared" si="145"/>
        <v>00:48:00</v>
      </c>
      <c r="P2268">
        <f t="shared" si="146"/>
        <v>0</v>
      </c>
      <c r="Q2268" t="str">
        <f>VLOOKUP(B2268,'Analysis 1.3'!$AA$1:$AF$1454,5,FALSE)</f>
        <v>Repeat</v>
      </c>
      <c r="R2268" t="str">
        <f>VLOOKUP(B2268,'Analysis 1.3'!$AA$1:$AF$1454,6,FALSE)</f>
        <v>Recent</v>
      </c>
      <c r="S2268">
        <f>VLOOKUP(B2268,'Analysis 1.3'!$AA$1:$AF$1454,4,FALSE)</f>
        <v>61.940972222218988</v>
      </c>
    </row>
    <row r="2269" spans="1:19" x14ac:dyDescent="0.3">
      <c r="A2269">
        <v>172649</v>
      </c>
      <c r="B2269">
        <v>1816</v>
      </c>
      <c r="C2269" s="1" t="s">
        <v>105</v>
      </c>
      <c r="D2269" s="2">
        <v>44981.038194444445</v>
      </c>
      <c r="E2269" t="s">
        <v>191</v>
      </c>
      <c r="F2269" t="s">
        <v>16</v>
      </c>
      <c r="G2269">
        <v>6377</v>
      </c>
      <c r="H2269" t="str">
        <f>VLOOKUP(B2269,'Customers (2)'!$A$1:$F$2501,2,0)</f>
        <v>Spain</v>
      </c>
      <c r="I2269" t="str">
        <f>VLOOKUP(B2269,'Customers (2)'!$A$1:$F$2501,3,0)</f>
        <v>M</v>
      </c>
      <c r="J2269">
        <f>VLOOKUP(B2269,'Customers (2)'!$A$1:$F$2501,4,0)</f>
        <v>75</v>
      </c>
      <c r="K2269" t="str">
        <f>VLOOKUP(B2269,'Customers (2)'!$A$1:$F$2501,5,0)</f>
        <v>D</v>
      </c>
      <c r="L2269" t="str">
        <f>VLOOKUP(B2269,'Customers (2)'!$A$1:$F$2501,6,0)</f>
        <v>Senior</v>
      </c>
      <c r="M2269" t="str">
        <f t="shared" si="143"/>
        <v>February</v>
      </c>
      <c r="N2269" t="str">
        <f t="shared" si="144"/>
        <v>Friday</v>
      </c>
      <c r="O2269" t="str">
        <f t="shared" si="145"/>
        <v>00:55:00</v>
      </c>
      <c r="P2269">
        <f t="shared" si="146"/>
        <v>0</v>
      </c>
      <c r="Q2269" t="str">
        <f>VLOOKUP(B2269,'Analysis 1.3'!$AA$1:$AF$1454,5,FALSE)</f>
        <v>Repeat</v>
      </c>
      <c r="R2269" t="str">
        <f>VLOOKUP(B2269,'Analysis 1.3'!$AA$1:$AF$1454,6,FALSE)</f>
        <v>Recent</v>
      </c>
      <c r="S2269">
        <f>VLOOKUP(B2269,'Analysis 1.3'!$AA$1:$AF$1454,4,FALSE)</f>
        <v>28.975694444445253</v>
      </c>
    </row>
    <row r="2270" spans="1:19" x14ac:dyDescent="0.3">
      <c r="A2270">
        <v>235760</v>
      </c>
      <c r="B2270">
        <v>1816</v>
      </c>
      <c r="C2270" s="1" t="s">
        <v>105</v>
      </c>
      <c r="D2270" s="2">
        <v>45250.039583333331</v>
      </c>
      <c r="E2270" t="s">
        <v>98</v>
      </c>
      <c r="F2270" t="s">
        <v>81</v>
      </c>
      <c r="G2270">
        <v>4835</v>
      </c>
      <c r="H2270" t="str">
        <f>VLOOKUP(B2270,'Customers (2)'!$A$1:$F$2501,2,0)</f>
        <v>Spain</v>
      </c>
      <c r="I2270" t="str">
        <f>VLOOKUP(B2270,'Customers (2)'!$A$1:$F$2501,3,0)</f>
        <v>M</v>
      </c>
      <c r="J2270">
        <f>VLOOKUP(B2270,'Customers (2)'!$A$1:$F$2501,4,0)</f>
        <v>75</v>
      </c>
      <c r="K2270" t="str">
        <f>VLOOKUP(B2270,'Customers (2)'!$A$1:$F$2501,5,0)</f>
        <v>D</v>
      </c>
      <c r="L2270" t="str">
        <f>VLOOKUP(B2270,'Customers (2)'!$A$1:$F$2501,6,0)</f>
        <v>Senior</v>
      </c>
      <c r="M2270" t="str">
        <f t="shared" si="143"/>
        <v>November</v>
      </c>
      <c r="N2270" t="str">
        <f t="shared" si="144"/>
        <v>Monday</v>
      </c>
      <c r="O2270" t="str">
        <f t="shared" si="145"/>
        <v>00:57:00</v>
      </c>
      <c r="P2270">
        <f t="shared" si="146"/>
        <v>0</v>
      </c>
      <c r="Q2270" t="str">
        <f>VLOOKUP(B2270,'Analysis 1.3'!$AA$1:$AF$1454,5,FALSE)</f>
        <v>Repeat</v>
      </c>
      <c r="R2270" t="str">
        <f>VLOOKUP(B2270,'Analysis 1.3'!$AA$1:$AF$1454,6,FALSE)</f>
        <v>Recent</v>
      </c>
      <c r="S2270">
        <f>VLOOKUP(B2270,'Analysis 1.3'!$AA$1:$AF$1454,4,FALSE)</f>
        <v>28.975694444445253</v>
      </c>
    </row>
    <row r="2271" spans="1:19" x14ac:dyDescent="0.3">
      <c r="A2271">
        <v>424079</v>
      </c>
      <c r="B2271">
        <v>1816</v>
      </c>
      <c r="C2271" s="1" t="s">
        <v>105</v>
      </c>
      <c r="D2271" s="2">
        <v>45263.006249999999</v>
      </c>
      <c r="E2271" t="s">
        <v>97</v>
      </c>
      <c r="F2271" t="s">
        <v>71</v>
      </c>
      <c r="G2271">
        <v>9152</v>
      </c>
      <c r="H2271" t="str">
        <f>VLOOKUP(B2271,'Customers (2)'!$A$1:$F$2501,2,0)</f>
        <v>Spain</v>
      </c>
      <c r="I2271" t="str">
        <f>VLOOKUP(B2271,'Customers (2)'!$A$1:$F$2501,3,0)</f>
        <v>M</v>
      </c>
      <c r="J2271">
        <f>VLOOKUP(B2271,'Customers (2)'!$A$1:$F$2501,4,0)</f>
        <v>75</v>
      </c>
      <c r="K2271" t="str">
        <f>VLOOKUP(B2271,'Customers (2)'!$A$1:$F$2501,5,0)</f>
        <v>D</v>
      </c>
      <c r="L2271" t="str">
        <f>VLOOKUP(B2271,'Customers (2)'!$A$1:$F$2501,6,0)</f>
        <v>Senior</v>
      </c>
      <c r="M2271" t="str">
        <f t="shared" si="143"/>
        <v>December</v>
      </c>
      <c r="N2271" t="str">
        <f t="shared" si="144"/>
        <v>Sunday</v>
      </c>
      <c r="O2271" t="str">
        <f t="shared" si="145"/>
        <v>00:09:00</v>
      </c>
      <c r="P2271">
        <f t="shared" si="146"/>
        <v>0</v>
      </c>
      <c r="Q2271" t="str">
        <f>VLOOKUP(B2271,'Analysis 1.3'!$AA$1:$AF$1454,5,FALSE)</f>
        <v>Repeat</v>
      </c>
      <c r="R2271" t="str">
        <f>VLOOKUP(B2271,'Analysis 1.3'!$AA$1:$AF$1454,6,FALSE)</f>
        <v>Recent</v>
      </c>
      <c r="S2271">
        <f>VLOOKUP(B2271,'Analysis 1.3'!$AA$1:$AF$1454,4,FALSE)</f>
        <v>28.975694444445253</v>
      </c>
    </row>
    <row r="2272" spans="1:19" x14ac:dyDescent="0.3">
      <c r="A2272">
        <v>723623</v>
      </c>
      <c r="B2272">
        <v>1818</v>
      </c>
      <c r="C2272" s="1" t="s">
        <v>99</v>
      </c>
      <c r="D2272" s="3">
        <v>45110.031944444447</v>
      </c>
      <c r="E2272" t="s">
        <v>191</v>
      </c>
      <c r="F2272" t="s">
        <v>46</v>
      </c>
      <c r="G2272">
        <v>9468</v>
      </c>
      <c r="H2272" t="str">
        <f>VLOOKUP(B2272,'Customers (2)'!$A$1:$F$2501,2,0)</f>
        <v>USA</v>
      </c>
      <c r="I2272" t="str">
        <f>VLOOKUP(B2272,'Customers (2)'!$A$1:$F$2501,3,0)</f>
        <v>M</v>
      </c>
      <c r="J2272">
        <f>VLOOKUP(B2272,'Customers (2)'!$A$1:$F$2501,4,0)</f>
        <v>20</v>
      </c>
      <c r="K2272" t="str">
        <f>VLOOKUP(B2272,'Customers (2)'!$A$1:$F$2501,5,0)</f>
        <v>D</v>
      </c>
      <c r="L2272" t="str">
        <f>VLOOKUP(B2272,'Customers (2)'!$A$1:$F$2501,6,0)</f>
        <v>Young</v>
      </c>
      <c r="M2272" t="str">
        <f t="shared" si="143"/>
        <v>July</v>
      </c>
      <c r="N2272" t="str">
        <f t="shared" si="144"/>
        <v>Monday</v>
      </c>
      <c r="O2272" t="str">
        <f t="shared" si="145"/>
        <v>00:46:00</v>
      </c>
      <c r="P2272">
        <f t="shared" si="146"/>
        <v>0</v>
      </c>
      <c r="Q2272" t="str">
        <f>VLOOKUP(B2272,'Analysis 1.3'!$AA$1:$AF$1454,5,FALSE)</f>
        <v>One time</v>
      </c>
      <c r="R2272" t="str">
        <f>VLOOKUP(B2272,'Analysis 1.3'!$AA$1:$AF$1454,6,FALSE)</f>
        <v>Lost</v>
      </c>
      <c r="S2272">
        <f>VLOOKUP(B2272,'Analysis 1.3'!$AA$1:$AF$1454,4,FALSE)</f>
        <v>181.94999999999709</v>
      </c>
    </row>
    <row r="2273" spans="1:19" x14ac:dyDescent="0.3">
      <c r="A2273">
        <v>1490458</v>
      </c>
      <c r="B2273">
        <v>1820</v>
      </c>
      <c r="C2273" s="1"/>
      <c r="D2273" s="3">
        <v>45020.054861111108</v>
      </c>
      <c r="E2273" t="s">
        <v>191</v>
      </c>
      <c r="F2273" t="s">
        <v>13</v>
      </c>
      <c r="G2273">
        <v>3873</v>
      </c>
      <c r="H2273" t="str">
        <f>VLOOKUP(B2273,'Customers (2)'!$A$1:$F$2501,2,0)</f>
        <v>USA</v>
      </c>
      <c r="I2273" t="str">
        <f>VLOOKUP(B2273,'Customers (2)'!$A$1:$F$2501,3,0)</f>
        <v>M</v>
      </c>
      <c r="J2273">
        <f>VLOOKUP(B2273,'Customers (2)'!$A$1:$F$2501,4,0)</f>
        <v>71</v>
      </c>
      <c r="K2273" t="str">
        <f>VLOOKUP(B2273,'Customers (2)'!$A$1:$F$2501,5,0)</f>
        <v>D</v>
      </c>
      <c r="L2273" t="str">
        <f>VLOOKUP(B2273,'Customers (2)'!$A$1:$F$2501,6,0)</f>
        <v>Senior</v>
      </c>
      <c r="M2273" t="str">
        <f t="shared" si="143"/>
        <v>April</v>
      </c>
      <c r="N2273" t="str">
        <f t="shared" si="144"/>
        <v>Tuesday</v>
      </c>
      <c r="O2273" t="str">
        <f t="shared" si="145"/>
        <v>01:19:00</v>
      </c>
      <c r="P2273">
        <f t="shared" si="146"/>
        <v>1</v>
      </c>
      <c r="Q2273" t="str">
        <f>VLOOKUP(B2273,'Analysis 1.3'!$AA$1:$AF$1454,5,FALSE)</f>
        <v>One time</v>
      </c>
      <c r="R2273" t="str">
        <f>VLOOKUP(B2273,'Analysis 1.3'!$AA$1:$AF$1454,6,FALSE)</f>
        <v>Lost</v>
      </c>
      <c r="S2273">
        <f>VLOOKUP(B2273,'Analysis 1.3'!$AA$1:$AF$1454,4,FALSE)</f>
        <v>271.92708333333576</v>
      </c>
    </row>
    <row r="2274" spans="1:19" x14ac:dyDescent="0.3">
      <c r="A2274">
        <v>620937</v>
      </c>
      <c r="B2274">
        <v>1822</v>
      </c>
      <c r="C2274" s="1" t="s">
        <v>99</v>
      </c>
      <c r="D2274" s="2">
        <v>45079.025000000001</v>
      </c>
      <c r="E2274" t="s">
        <v>97</v>
      </c>
      <c r="F2274" t="s">
        <v>67</v>
      </c>
      <c r="G2274">
        <v>8767</v>
      </c>
      <c r="H2274" t="str">
        <f>VLOOKUP(B2274,'Customers (2)'!$A$1:$F$2501,2,0)</f>
        <v>USA</v>
      </c>
      <c r="I2274" t="str">
        <f>VLOOKUP(B2274,'Customers (2)'!$A$1:$F$2501,3,0)</f>
        <v>M</v>
      </c>
      <c r="J2274">
        <f>VLOOKUP(B2274,'Customers (2)'!$A$1:$F$2501,4,0)</f>
        <v>56</v>
      </c>
      <c r="K2274" t="str">
        <f>VLOOKUP(B2274,'Customers (2)'!$A$1:$F$2501,5,0)</f>
        <v>D</v>
      </c>
      <c r="L2274" t="str">
        <f>VLOOKUP(B2274,'Customers (2)'!$A$1:$F$2501,6,0)</f>
        <v>Middle</v>
      </c>
      <c r="M2274" t="str">
        <f t="shared" si="143"/>
        <v>June</v>
      </c>
      <c r="N2274" t="str">
        <f t="shared" si="144"/>
        <v>Friday</v>
      </c>
      <c r="O2274" t="str">
        <f t="shared" si="145"/>
        <v>00:36:00</v>
      </c>
      <c r="P2274">
        <f t="shared" si="146"/>
        <v>0</v>
      </c>
      <c r="Q2274" t="str">
        <f>VLOOKUP(B2274,'Analysis 1.3'!$AA$1:$AF$1454,5,FALSE)</f>
        <v>Repeat</v>
      </c>
      <c r="R2274" t="str">
        <f>VLOOKUP(B2274,'Analysis 1.3'!$AA$1:$AF$1454,6,FALSE)</f>
        <v>Lost</v>
      </c>
      <c r="S2274">
        <f>VLOOKUP(B2274,'Analysis 1.3'!$AA$1:$AF$1454,4,FALSE)</f>
        <v>212.95694444444234</v>
      </c>
    </row>
    <row r="2275" spans="1:19" x14ac:dyDescent="0.3">
      <c r="A2275">
        <v>1474156</v>
      </c>
      <c r="B2275">
        <v>1822</v>
      </c>
      <c r="C2275" s="1" t="s">
        <v>99</v>
      </c>
      <c r="D2275" s="3">
        <v>45076.994444444441</v>
      </c>
      <c r="E2275" t="s">
        <v>96</v>
      </c>
      <c r="F2275" t="s">
        <v>7</v>
      </c>
      <c r="G2275">
        <v>597</v>
      </c>
      <c r="H2275" t="str">
        <f>VLOOKUP(B2275,'Customers (2)'!$A$1:$F$2501,2,0)</f>
        <v>USA</v>
      </c>
      <c r="I2275" t="str">
        <f>VLOOKUP(B2275,'Customers (2)'!$A$1:$F$2501,3,0)</f>
        <v>M</v>
      </c>
      <c r="J2275">
        <f>VLOOKUP(B2275,'Customers (2)'!$A$1:$F$2501,4,0)</f>
        <v>56</v>
      </c>
      <c r="K2275" t="str">
        <f>VLOOKUP(B2275,'Customers (2)'!$A$1:$F$2501,5,0)</f>
        <v>D</v>
      </c>
      <c r="L2275" t="str">
        <f>VLOOKUP(B2275,'Customers (2)'!$A$1:$F$2501,6,0)</f>
        <v>Middle</v>
      </c>
      <c r="M2275" t="str">
        <f t="shared" si="143"/>
        <v>May</v>
      </c>
      <c r="N2275" t="str">
        <f t="shared" si="144"/>
        <v>Tuesday</v>
      </c>
      <c r="O2275" t="str">
        <f t="shared" si="145"/>
        <v>23:52:00</v>
      </c>
      <c r="P2275">
        <f t="shared" si="146"/>
        <v>23</v>
      </c>
      <c r="Q2275" t="str">
        <f>VLOOKUP(B2275,'Analysis 1.3'!$AA$1:$AF$1454,5,FALSE)</f>
        <v>Repeat</v>
      </c>
      <c r="R2275" t="str">
        <f>VLOOKUP(B2275,'Analysis 1.3'!$AA$1:$AF$1454,6,FALSE)</f>
        <v>Lost</v>
      </c>
      <c r="S2275">
        <f>VLOOKUP(B2275,'Analysis 1.3'!$AA$1:$AF$1454,4,FALSE)</f>
        <v>212.95694444444234</v>
      </c>
    </row>
    <row r="2276" spans="1:19" x14ac:dyDescent="0.3">
      <c r="A2276">
        <v>924407</v>
      </c>
      <c r="B2276">
        <v>1824</v>
      </c>
      <c r="C2276" s="1" t="s">
        <v>99</v>
      </c>
      <c r="D2276" s="3">
        <v>45177.938888888886</v>
      </c>
      <c r="E2276" t="s">
        <v>98</v>
      </c>
      <c r="F2276" t="s">
        <v>14</v>
      </c>
      <c r="G2276">
        <v>2760</v>
      </c>
      <c r="H2276" t="str">
        <f>VLOOKUP(B2276,'Customers (2)'!$A$1:$F$2501,2,0)</f>
        <v>USA</v>
      </c>
      <c r="I2276" t="str">
        <f>VLOOKUP(B2276,'Customers (2)'!$A$1:$F$2501,3,0)</f>
        <v>F</v>
      </c>
      <c r="J2276">
        <f>VLOOKUP(B2276,'Customers (2)'!$A$1:$F$2501,4,0)</f>
        <v>35</v>
      </c>
      <c r="K2276" t="str">
        <f>VLOOKUP(B2276,'Customers (2)'!$A$1:$F$2501,5,0)</f>
        <v>D</v>
      </c>
      <c r="L2276" t="str">
        <f>VLOOKUP(B2276,'Customers (2)'!$A$1:$F$2501,6,0)</f>
        <v>Middle</v>
      </c>
      <c r="M2276" t="str">
        <f t="shared" si="143"/>
        <v>September</v>
      </c>
      <c r="N2276" t="str">
        <f t="shared" si="144"/>
        <v>Friday</v>
      </c>
      <c r="O2276" t="str">
        <f t="shared" si="145"/>
        <v>22:32:00</v>
      </c>
      <c r="P2276">
        <f t="shared" si="146"/>
        <v>22</v>
      </c>
      <c r="Q2276" t="str">
        <f>VLOOKUP(B2276,'Analysis 1.3'!$AA$1:$AF$1454,5,FALSE)</f>
        <v>Repeat</v>
      </c>
      <c r="R2276" t="str">
        <f>VLOOKUP(B2276,'Analysis 1.3'!$AA$1:$AF$1454,6,FALSE)</f>
        <v>Passive</v>
      </c>
      <c r="S2276">
        <f>VLOOKUP(B2276,'Analysis 1.3'!$AA$1:$AF$1454,4,FALSE)</f>
        <v>114.04305555555766</v>
      </c>
    </row>
    <row r="2277" spans="1:19" x14ac:dyDescent="0.3">
      <c r="A2277">
        <v>1538360</v>
      </c>
      <c r="B2277">
        <v>1824</v>
      </c>
      <c r="C2277" s="1" t="s">
        <v>99</v>
      </c>
      <c r="D2277" s="3">
        <v>44960.959027777775</v>
      </c>
      <c r="E2277" t="s">
        <v>191</v>
      </c>
      <c r="F2277" t="s">
        <v>43</v>
      </c>
      <c r="G2277">
        <v>4448</v>
      </c>
      <c r="H2277" t="str">
        <f>VLOOKUP(B2277,'Customers (2)'!$A$1:$F$2501,2,0)</f>
        <v>USA</v>
      </c>
      <c r="I2277" t="str">
        <f>VLOOKUP(B2277,'Customers (2)'!$A$1:$F$2501,3,0)</f>
        <v>F</v>
      </c>
      <c r="J2277">
        <f>VLOOKUP(B2277,'Customers (2)'!$A$1:$F$2501,4,0)</f>
        <v>35</v>
      </c>
      <c r="K2277" t="str">
        <f>VLOOKUP(B2277,'Customers (2)'!$A$1:$F$2501,5,0)</f>
        <v>D</v>
      </c>
      <c r="L2277" t="str">
        <f>VLOOKUP(B2277,'Customers (2)'!$A$1:$F$2501,6,0)</f>
        <v>Middle</v>
      </c>
      <c r="M2277" t="str">
        <f t="shared" si="143"/>
        <v>February</v>
      </c>
      <c r="N2277" t="str">
        <f t="shared" si="144"/>
        <v>Friday</v>
      </c>
      <c r="O2277" t="str">
        <f t="shared" si="145"/>
        <v>23:01:00</v>
      </c>
      <c r="P2277">
        <f t="shared" si="146"/>
        <v>23</v>
      </c>
      <c r="Q2277" t="str">
        <f>VLOOKUP(B2277,'Analysis 1.3'!$AA$1:$AF$1454,5,FALSE)</f>
        <v>Repeat</v>
      </c>
      <c r="R2277" t="str">
        <f>VLOOKUP(B2277,'Analysis 1.3'!$AA$1:$AF$1454,6,FALSE)</f>
        <v>Passive</v>
      </c>
      <c r="S2277">
        <f>VLOOKUP(B2277,'Analysis 1.3'!$AA$1:$AF$1454,4,FALSE)</f>
        <v>114.04305555555766</v>
      </c>
    </row>
    <row r="2278" spans="1:19" x14ac:dyDescent="0.3">
      <c r="A2278">
        <v>725071</v>
      </c>
      <c r="B2278">
        <v>1825</v>
      </c>
      <c r="C2278" s="1" t="s">
        <v>101</v>
      </c>
      <c r="D2278" s="3">
        <v>44972.022222222222</v>
      </c>
      <c r="E2278" t="s">
        <v>191</v>
      </c>
      <c r="F2278" t="s">
        <v>11</v>
      </c>
      <c r="G2278">
        <v>8859</v>
      </c>
      <c r="H2278" t="str">
        <f>VLOOKUP(B2278,'Customers (2)'!$A$1:$F$2501,2,0)</f>
        <v>Australia</v>
      </c>
      <c r="I2278" t="str">
        <f>VLOOKUP(B2278,'Customers (2)'!$A$1:$F$2501,3,0)</f>
        <v>F</v>
      </c>
      <c r="J2278">
        <f>VLOOKUP(B2278,'Customers (2)'!$A$1:$F$2501,4,0)</f>
        <v>22</v>
      </c>
      <c r="K2278" t="str">
        <f>VLOOKUP(B2278,'Customers (2)'!$A$1:$F$2501,5,0)</f>
        <v>D</v>
      </c>
      <c r="L2278" t="str">
        <f>VLOOKUP(B2278,'Customers (2)'!$A$1:$F$2501,6,0)</f>
        <v>Young</v>
      </c>
      <c r="M2278" t="str">
        <f t="shared" si="143"/>
        <v>February</v>
      </c>
      <c r="N2278" t="str">
        <f t="shared" si="144"/>
        <v>Wednesday</v>
      </c>
      <c r="O2278" t="str">
        <f t="shared" si="145"/>
        <v>00:32:00</v>
      </c>
      <c r="P2278">
        <f t="shared" si="146"/>
        <v>0</v>
      </c>
      <c r="Q2278" t="str">
        <f>VLOOKUP(B2278,'Analysis 1.3'!$AA$1:$AF$1454,5,FALSE)</f>
        <v>One time</v>
      </c>
      <c r="R2278" t="str">
        <f>VLOOKUP(B2278,'Analysis 1.3'!$AA$1:$AF$1454,6,FALSE)</f>
        <v>Lost</v>
      </c>
      <c r="S2278">
        <f>VLOOKUP(B2278,'Analysis 1.3'!$AA$1:$AF$1454,4,FALSE)</f>
        <v>319.9597222222219</v>
      </c>
    </row>
    <row r="2279" spans="1:19" x14ac:dyDescent="0.3">
      <c r="A2279">
        <v>1041039</v>
      </c>
      <c r="B2279">
        <v>1826</v>
      </c>
      <c r="C2279" s="1" t="s">
        <v>107</v>
      </c>
      <c r="D2279" s="3">
        <v>44930.970138888886</v>
      </c>
      <c r="E2279" t="s">
        <v>191</v>
      </c>
      <c r="F2279" t="s">
        <v>14</v>
      </c>
      <c r="G2279">
        <v>7801</v>
      </c>
      <c r="H2279" t="str">
        <f>VLOOKUP(B2279,'Customers (2)'!$A$1:$F$2501,2,0)</f>
        <v>Italy</v>
      </c>
      <c r="I2279" t="str">
        <f>VLOOKUP(B2279,'Customers (2)'!$A$1:$F$2501,3,0)</f>
        <v>M</v>
      </c>
      <c r="J2279">
        <f>VLOOKUP(B2279,'Customers (2)'!$A$1:$F$2501,4,0)</f>
        <v>21</v>
      </c>
      <c r="K2279" t="str">
        <f>VLOOKUP(B2279,'Customers (2)'!$A$1:$F$2501,5,0)</f>
        <v>D</v>
      </c>
      <c r="L2279" t="str">
        <f>VLOOKUP(B2279,'Customers (2)'!$A$1:$F$2501,6,0)</f>
        <v>Young</v>
      </c>
      <c r="M2279" t="str">
        <f t="shared" si="143"/>
        <v>January</v>
      </c>
      <c r="N2279" t="str">
        <f t="shared" si="144"/>
        <v>Wednesday</v>
      </c>
      <c r="O2279" t="str">
        <f t="shared" si="145"/>
        <v>23:17:00</v>
      </c>
      <c r="P2279">
        <f t="shared" si="146"/>
        <v>23</v>
      </c>
      <c r="Q2279" t="str">
        <f>VLOOKUP(B2279,'Analysis 1.3'!$AA$1:$AF$1454,5,FALSE)</f>
        <v>One time</v>
      </c>
      <c r="R2279" t="str">
        <f>VLOOKUP(B2279,'Analysis 1.3'!$AA$1:$AF$1454,6,FALSE)</f>
        <v>Lost</v>
      </c>
      <c r="S2279">
        <f>VLOOKUP(B2279,'Analysis 1.3'!$AA$1:$AF$1454,4,FALSE)</f>
        <v>361.01180555555766</v>
      </c>
    </row>
    <row r="2280" spans="1:19" x14ac:dyDescent="0.3">
      <c r="A2280">
        <v>564478</v>
      </c>
      <c r="B2280">
        <v>1827</v>
      </c>
      <c r="C2280" s="1" t="s">
        <v>99</v>
      </c>
      <c r="D2280" s="2">
        <v>44967.020138888889</v>
      </c>
      <c r="E2280" t="s">
        <v>96</v>
      </c>
      <c r="F2280" t="s">
        <v>32</v>
      </c>
      <c r="G2280">
        <v>4891</v>
      </c>
      <c r="H2280" t="str">
        <f>VLOOKUP(B2280,'Customers (2)'!$A$1:$F$2501,2,0)</f>
        <v>USA</v>
      </c>
      <c r="I2280" t="str">
        <f>VLOOKUP(B2280,'Customers (2)'!$A$1:$F$2501,3,0)</f>
        <v>M</v>
      </c>
      <c r="J2280">
        <f>VLOOKUP(B2280,'Customers (2)'!$A$1:$F$2501,4,0)</f>
        <v>61</v>
      </c>
      <c r="K2280" t="str">
        <f>VLOOKUP(B2280,'Customers (2)'!$A$1:$F$2501,5,0)</f>
        <v>D</v>
      </c>
      <c r="L2280" t="str">
        <f>VLOOKUP(B2280,'Customers (2)'!$A$1:$F$2501,6,0)</f>
        <v>Senior</v>
      </c>
      <c r="M2280" t="str">
        <f t="shared" si="143"/>
        <v>February</v>
      </c>
      <c r="N2280" t="str">
        <f t="shared" si="144"/>
        <v>Friday</v>
      </c>
      <c r="O2280" t="str">
        <f t="shared" si="145"/>
        <v>00:29:00</v>
      </c>
      <c r="P2280">
        <f t="shared" si="146"/>
        <v>0</v>
      </c>
      <c r="Q2280" t="str">
        <f>VLOOKUP(B2280,'Analysis 1.3'!$AA$1:$AF$1454,5,FALSE)</f>
        <v>One time</v>
      </c>
      <c r="R2280" t="str">
        <f>VLOOKUP(B2280,'Analysis 1.3'!$AA$1:$AF$1454,6,FALSE)</f>
        <v>Lost</v>
      </c>
      <c r="S2280">
        <f>VLOOKUP(B2280,'Analysis 1.3'!$AA$1:$AF$1454,4,FALSE)</f>
        <v>324.96180555555475</v>
      </c>
    </row>
    <row r="2281" spans="1:19" x14ac:dyDescent="0.3">
      <c r="A2281">
        <v>1449820</v>
      </c>
      <c r="B2281">
        <v>1828</v>
      </c>
      <c r="C2281" s="1" t="s">
        <v>102</v>
      </c>
      <c r="D2281" s="3">
        <v>45259.986111111109</v>
      </c>
      <c r="E2281" t="s">
        <v>96</v>
      </c>
      <c r="F2281" t="s">
        <v>72</v>
      </c>
      <c r="G2281">
        <v>1844</v>
      </c>
      <c r="H2281" t="str">
        <f>VLOOKUP(B2281,'Customers (2)'!$A$1:$F$2501,2,0)</f>
        <v>Finland</v>
      </c>
      <c r="I2281" t="str">
        <f>VLOOKUP(B2281,'Customers (2)'!$A$1:$F$2501,3,0)</f>
        <v>F</v>
      </c>
      <c r="J2281">
        <f>VLOOKUP(B2281,'Customers (2)'!$A$1:$F$2501,4,0)</f>
        <v>51</v>
      </c>
      <c r="K2281" t="str">
        <f>VLOOKUP(B2281,'Customers (2)'!$A$1:$F$2501,5,0)</f>
        <v>D</v>
      </c>
      <c r="L2281" t="str">
        <f>VLOOKUP(B2281,'Customers (2)'!$A$1:$F$2501,6,0)</f>
        <v>Middle</v>
      </c>
      <c r="M2281" t="str">
        <f t="shared" si="143"/>
        <v>November</v>
      </c>
      <c r="N2281" t="str">
        <f t="shared" si="144"/>
        <v>Wednesday</v>
      </c>
      <c r="O2281" t="str">
        <f t="shared" si="145"/>
        <v>23:40:00</v>
      </c>
      <c r="P2281">
        <f t="shared" si="146"/>
        <v>23</v>
      </c>
      <c r="Q2281" t="str">
        <f>VLOOKUP(B2281,'Analysis 1.3'!$AA$1:$AF$1454,5,FALSE)</f>
        <v>Repeat</v>
      </c>
      <c r="R2281" t="str">
        <f>VLOOKUP(B2281,'Analysis 1.3'!$AA$1:$AF$1454,6,FALSE)</f>
        <v>Recent</v>
      </c>
      <c r="S2281">
        <f>VLOOKUP(B2281,'Analysis 1.3'!$AA$1:$AF$1454,4,FALSE)</f>
        <v>31.995833333334303</v>
      </c>
    </row>
    <row r="2282" spans="1:19" x14ac:dyDescent="0.3">
      <c r="A2282">
        <v>1521124</v>
      </c>
      <c r="B2282">
        <v>1828</v>
      </c>
      <c r="C2282" s="1" t="s">
        <v>102</v>
      </c>
      <c r="D2282" s="3">
        <v>45013.078472222223</v>
      </c>
      <c r="E2282" t="s">
        <v>191</v>
      </c>
      <c r="F2282" t="s">
        <v>30</v>
      </c>
      <c r="G2282">
        <v>8408</v>
      </c>
      <c r="H2282" t="str">
        <f>VLOOKUP(B2282,'Customers (2)'!$A$1:$F$2501,2,0)</f>
        <v>Finland</v>
      </c>
      <c r="I2282" t="str">
        <f>VLOOKUP(B2282,'Customers (2)'!$A$1:$F$2501,3,0)</f>
        <v>F</v>
      </c>
      <c r="J2282">
        <f>VLOOKUP(B2282,'Customers (2)'!$A$1:$F$2501,4,0)</f>
        <v>51</v>
      </c>
      <c r="K2282" t="str">
        <f>VLOOKUP(B2282,'Customers (2)'!$A$1:$F$2501,5,0)</f>
        <v>D</v>
      </c>
      <c r="L2282" t="str">
        <f>VLOOKUP(B2282,'Customers (2)'!$A$1:$F$2501,6,0)</f>
        <v>Middle</v>
      </c>
      <c r="M2282" t="str">
        <f t="shared" si="143"/>
        <v>March</v>
      </c>
      <c r="N2282" t="str">
        <f t="shared" si="144"/>
        <v>Tuesday</v>
      </c>
      <c r="O2282" t="str">
        <f t="shared" si="145"/>
        <v>01:53:00</v>
      </c>
      <c r="P2282">
        <f t="shared" si="146"/>
        <v>1</v>
      </c>
      <c r="Q2282" t="str">
        <f>VLOOKUP(B2282,'Analysis 1.3'!$AA$1:$AF$1454,5,FALSE)</f>
        <v>Repeat</v>
      </c>
      <c r="R2282" t="str">
        <f>VLOOKUP(B2282,'Analysis 1.3'!$AA$1:$AF$1454,6,FALSE)</f>
        <v>Recent</v>
      </c>
      <c r="S2282">
        <f>VLOOKUP(B2282,'Analysis 1.3'!$AA$1:$AF$1454,4,FALSE)</f>
        <v>31.995833333334303</v>
      </c>
    </row>
    <row r="2283" spans="1:19" x14ac:dyDescent="0.3">
      <c r="A2283">
        <v>235219</v>
      </c>
      <c r="B2283">
        <v>1829</v>
      </c>
      <c r="C2283" s="1" t="s">
        <v>101</v>
      </c>
      <c r="D2283" s="2">
        <v>45236.037499999999</v>
      </c>
      <c r="E2283" t="s">
        <v>98</v>
      </c>
      <c r="F2283" t="s">
        <v>40</v>
      </c>
      <c r="G2283">
        <v>4965</v>
      </c>
      <c r="H2283" t="str">
        <f>VLOOKUP(B2283,'Customers (2)'!$A$1:$F$2501,2,0)</f>
        <v>Australia</v>
      </c>
      <c r="I2283" t="str">
        <f>VLOOKUP(B2283,'Customers (2)'!$A$1:$F$2501,3,0)</f>
        <v>M</v>
      </c>
      <c r="J2283">
        <f>VLOOKUP(B2283,'Customers (2)'!$A$1:$F$2501,4,0)</f>
        <v>82</v>
      </c>
      <c r="K2283" t="str">
        <f>VLOOKUP(B2283,'Customers (2)'!$A$1:$F$2501,5,0)</f>
        <v>D</v>
      </c>
      <c r="L2283" t="str">
        <f>VLOOKUP(B2283,'Customers (2)'!$A$1:$F$2501,6,0)</f>
        <v>Senior</v>
      </c>
      <c r="M2283" t="str">
        <f t="shared" si="143"/>
        <v>November</v>
      </c>
      <c r="N2283" t="str">
        <f t="shared" si="144"/>
        <v>Monday</v>
      </c>
      <c r="O2283" t="str">
        <f t="shared" si="145"/>
        <v>00:54:00</v>
      </c>
      <c r="P2283">
        <f t="shared" si="146"/>
        <v>0</v>
      </c>
      <c r="Q2283" t="str">
        <f>VLOOKUP(B2283,'Analysis 1.3'!$AA$1:$AF$1454,5,FALSE)</f>
        <v>Repeat</v>
      </c>
      <c r="R2283" t="str">
        <f>VLOOKUP(B2283,'Analysis 1.3'!$AA$1:$AF$1454,6,FALSE)</f>
        <v>Recent</v>
      </c>
      <c r="S2283">
        <f>VLOOKUP(B2283,'Analysis 1.3'!$AA$1:$AF$1454,4,FALSE)</f>
        <v>55.944444444445253</v>
      </c>
    </row>
    <row r="2284" spans="1:19" x14ac:dyDescent="0.3">
      <c r="A2284">
        <v>292907</v>
      </c>
      <c r="B2284">
        <v>1829</v>
      </c>
      <c r="C2284" s="1" t="s">
        <v>101</v>
      </c>
      <c r="D2284" s="2">
        <v>45038.003472222219</v>
      </c>
      <c r="E2284" t="s">
        <v>98</v>
      </c>
      <c r="F2284" t="s">
        <v>76</v>
      </c>
      <c r="G2284">
        <v>4040</v>
      </c>
      <c r="H2284" t="str">
        <f>VLOOKUP(B2284,'Customers (2)'!$A$1:$F$2501,2,0)</f>
        <v>Australia</v>
      </c>
      <c r="I2284" t="str">
        <f>VLOOKUP(B2284,'Customers (2)'!$A$1:$F$2501,3,0)</f>
        <v>M</v>
      </c>
      <c r="J2284">
        <f>VLOOKUP(B2284,'Customers (2)'!$A$1:$F$2501,4,0)</f>
        <v>82</v>
      </c>
      <c r="K2284" t="str">
        <f>VLOOKUP(B2284,'Customers (2)'!$A$1:$F$2501,5,0)</f>
        <v>D</v>
      </c>
      <c r="L2284" t="str">
        <f>VLOOKUP(B2284,'Customers (2)'!$A$1:$F$2501,6,0)</f>
        <v>Senior</v>
      </c>
      <c r="M2284" t="str">
        <f t="shared" si="143"/>
        <v>April</v>
      </c>
      <c r="N2284" t="str">
        <f t="shared" si="144"/>
        <v>Saturday</v>
      </c>
      <c r="O2284" t="str">
        <f t="shared" si="145"/>
        <v>00:05:00</v>
      </c>
      <c r="P2284">
        <f t="shared" si="146"/>
        <v>0</v>
      </c>
      <c r="Q2284" t="str">
        <f>VLOOKUP(B2284,'Analysis 1.3'!$AA$1:$AF$1454,5,FALSE)</f>
        <v>Repeat</v>
      </c>
      <c r="R2284" t="str">
        <f>VLOOKUP(B2284,'Analysis 1.3'!$AA$1:$AF$1454,6,FALSE)</f>
        <v>Recent</v>
      </c>
      <c r="S2284">
        <f>VLOOKUP(B2284,'Analysis 1.3'!$AA$1:$AF$1454,4,FALSE)</f>
        <v>55.944444444445253</v>
      </c>
    </row>
    <row r="2285" spans="1:19" x14ac:dyDescent="0.3">
      <c r="A2285">
        <v>185809</v>
      </c>
      <c r="B2285">
        <v>1830</v>
      </c>
      <c r="C2285" s="1" t="s">
        <v>101</v>
      </c>
      <c r="D2285" s="2">
        <v>44993.088194444441</v>
      </c>
      <c r="E2285" t="s">
        <v>191</v>
      </c>
      <c r="F2285" t="s">
        <v>54</v>
      </c>
      <c r="G2285">
        <v>3863</v>
      </c>
      <c r="H2285" t="str">
        <f>VLOOKUP(B2285,'Customers (2)'!$A$1:$F$2501,2,0)</f>
        <v>Australia</v>
      </c>
      <c r="I2285" t="str">
        <f>VLOOKUP(B2285,'Customers (2)'!$A$1:$F$2501,3,0)</f>
        <v>F</v>
      </c>
      <c r="J2285">
        <f>VLOOKUP(B2285,'Customers (2)'!$A$1:$F$2501,4,0)</f>
        <v>44</v>
      </c>
      <c r="K2285" t="str">
        <f>VLOOKUP(B2285,'Customers (2)'!$A$1:$F$2501,5,0)</f>
        <v>D</v>
      </c>
      <c r="L2285" t="str">
        <f>VLOOKUP(B2285,'Customers (2)'!$A$1:$F$2501,6,0)</f>
        <v>Middle</v>
      </c>
      <c r="M2285" t="str">
        <f t="shared" si="143"/>
        <v>March</v>
      </c>
      <c r="N2285" t="str">
        <f t="shared" si="144"/>
        <v>Wednesday</v>
      </c>
      <c r="O2285" t="str">
        <f t="shared" si="145"/>
        <v>02:07:00</v>
      </c>
      <c r="P2285">
        <f t="shared" si="146"/>
        <v>2</v>
      </c>
      <c r="Q2285" t="str">
        <f>VLOOKUP(B2285,'Analysis 1.3'!$AA$1:$AF$1454,5,FALSE)</f>
        <v>One time</v>
      </c>
      <c r="R2285" t="str">
        <f>VLOOKUP(B2285,'Analysis 1.3'!$AA$1:$AF$1454,6,FALSE)</f>
        <v>Lost</v>
      </c>
      <c r="S2285">
        <f>VLOOKUP(B2285,'Analysis 1.3'!$AA$1:$AF$1454,4,FALSE)</f>
        <v>298.89375000000291</v>
      </c>
    </row>
    <row r="2286" spans="1:19" x14ac:dyDescent="0.3">
      <c r="A2286">
        <v>196116</v>
      </c>
      <c r="B2286">
        <v>1831</v>
      </c>
      <c r="C2286" s="1" t="s">
        <v>99</v>
      </c>
      <c r="D2286" s="2">
        <v>45254.005555555559</v>
      </c>
      <c r="E2286" t="s">
        <v>97</v>
      </c>
      <c r="F2286" t="s">
        <v>15</v>
      </c>
      <c r="G2286">
        <v>7358</v>
      </c>
      <c r="H2286" t="str">
        <f>VLOOKUP(B2286,'Customers (2)'!$A$1:$F$2501,2,0)</f>
        <v>USA</v>
      </c>
      <c r="I2286" t="str">
        <f>VLOOKUP(B2286,'Customers (2)'!$A$1:$F$2501,3,0)</f>
        <v>M</v>
      </c>
      <c r="J2286">
        <f>VLOOKUP(B2286,'Customers (2)'!$A$1:$F$2501,4,0)</f>
        <v>48</v>
      </c>
      <c r="K2286" t="str">
        <f>VLOOKUP(B2286,'Customers (2)'!$A$1:$F$2501,5,0)</f>
        <v>D</v>
      </c>
      <c r="L2286" t="str">
        <f>VLOOKUP(B2286,'Customers (2)'!$A$1:$F$2501,6,0)</f>
        <v>Middle</v>
      </c>
      <c r="M2286" t="str">
        <f t="shared" si="143"/>
        <v>November</v>
      </c>
      <c r="N2286" t="str">
        <f t="shared" si="144"/>
        <v>Friday</v>
      </c>
      <c r="O2286" t="str">
        <f t="shared" si="145"/>
        <v>00:08:00</v>
      </c>
      <c r="P2286">
        <f t="shared" si="146"/>
        <v>0</v>
      </c>
      <c r="Q2286" t="str">
        <f>VLOOKUP(B2286,'Analysis 1.3'!$AA$1:$AF$1454,5,FALSE)</f>
        <v>One time</v>
      </c>
      <c r="R2286" t="str">
        <f>VLOOKUP(B2286,'Analysis 1.3'!$AA$1:$AF$1454,6,FALSE)</f>
        <v>Recent</v>
      </c>
      <c r="S2286">
        <f>VLOOKUP(B2286,'Analysis 1.3'!$AA$1:$AF$1454,4,FALSE)</f>
        <v>37.976388888884685</v>
      </c>
    </row>
    <row r="2287" spans="1:19" x14ac:dyDescent="0.3">
      <c r="A2287">
        <v>461537</v>
      </c>
      <c r="B2287">
        <v>1833</v>
      </c>
      <c r="C2287" s="1" t="s">
        <v>106</v>
      </c>
      <c r="D2287" s="2">
        <v>44974.072222222225</v>
      </c>
      <c r="E2287" t="s">
        <v>191</v>
      </c>
      <c r="F2287" t="s">
        <v>78</v>
      </c>
      <c r="G2287">
        <v>8344</v>
      </c>
      <c r="H2287" t="str">
        <f>VLOOKUP(B2287,'Customers (2)'!$A$1:$F$2501,2,0)</f>
        <v>Singapore</v>
      </c>
      <c r="I2287" t="str">
        <f>VLOOKUP(B2287,'Customers (2)'!$A$1:$F$2501,3,0)</f>
        <v>F</v>
      </c>
      <c r="J2287">
        <f>VLOOKUP(B2287,'Customers (2)'!$A$1:$F$2501,4,0)</f>
        <v>29</v>
      </c>
      <c r="K2287" t="str">
        <f>VLOOKUP(B2287,'Customers (2)'!$A$1:$F$2501,5,0)</f>
        <v>D</v>
      </c>
      <c r="L2287" t="str">
        <f>VLOOKUP(B2287,'Customers (2)'!$A$1:$F$2501,6,0)</f>
        <v>Young</v>
      </c>
      <c r="M2287" t="str">
        <f t="shared" si="143"/>
        <v>February</v>
      </c>
      <c r="N2287" t="str">
        <f t="shared" si="144"/>
        <v>Friday</v>
      </c>
      <c r="O2287" t="str">
        <f t="shared" si="145"/>
        <v>01:44:00</v>
      </c>
      <c r="P2287">
        <f t="shared" si="146"/>
        <v>1</v>
      </c>
      <c r="Q2287" t="str">
        <f>VLOOKUP(B2287,'Analysis 1.3'!$AA$1:$AF$1454,5,FALSE)</f>
        <v>One time</v>
      </c>
      <c r="R2287" t="str">
        <f>VLOOKUP(B2287,'Analysis 1.3'!$AA$1:$AF$1454,6,FALSE)</f>
        <v>Lost</v>
      </c>
      <c r="S2287">
        <f>VLOOKUP(B2287,'Analysis 1.3'!$AA$1:$AF$1454,4,FALSE)</f>
        <v>317.90972222221899</v>
      </c>
    </row>
    <row r="2288" spans="1:19" x14ac:dyDescent="0.3">
      <c r="A2288">
        <v>1477894</v>
      </c>
      <c r="B2288">
        <v>1834</v>
      </c>
      <c r="C2288" s="1" t="s">
        <v>101</v>
      </c>
      <c r="D2288" s="3">
        <v>44948.981249999997</v>
      </c>
      <c r="E2288" t="s">
        <v>98</v>
      </c>
      <c r="F2288" t="s">
        <v>65</v>
      </c>
      <c r="G2288">
        <v>9471</v>
      </c>
      <c r="H2288" t="str">
        <f>VLOOKUP(B2288,'Customers (2)'!$A$1:$F$2501,2,0)</f>
        <v>Australia</v>
      </c>
      <c r="I2288" t="str">
        <f>VLOOKUP(B2288,'Customers (2)'!$A$1:$F$2501,3,0)</f>
        <v>M</v>
      </c>
      <c r="J2288">
        <f>VLOOKUP(B2288,'Customers (2)'!$A$1:$F$2501,4,0)</f>
        <v>60</v>
      </c>
      <c r="K2288" t="str">
        <f>VLOOKUP(B2288,'Customers (2)'!$A$1:$F$2501,5,0)</f>
        <v>D</v>
      </c>
      <c r="L2288" t="str">
        <f>VLOOKUP(B2288,'Customers (2)'!$A$1:$F$2501,6,0)</f>
        <v>Senior</v>
      </c>
      <c r="M2288" t="str">
        <f t="shared" si="143"/>
        <v>January</v>
      </c>
      <c r="N2288" t="str">
        <f t="shared" si="144"/>
        <v>Sunday</v>
      </c>
      <c r="O2288" t="str">
        <f t="shared" si="145"/>
        <v>23:33:00</v>
      </c>
      <c r="P2288">
        <f t="shared" si="146"/>
        <v>23</v>
      </c>
      <c r="Q2288" t="str">
        <f>VLOOKUP(B2288,'Analysis 1.3'!$AA$1:$AF$1454,5,FALSE)</f>
        <v>One time</v>
      </c>
      <c r="R2288" t="str">
        <f>VLOOKUP(B2288,'Analysis 1.3'!$AA$1:$AF$1454,6,FALSE)</f>
        <v>Lost</v>
      </c>
      <c r="S2288">
        <f>VLOOKUP(B2288,'Analysis 1.3'!$AA$1:$AF$1454,4,FALSE)</f>
        <v>343.00069444444671</v>
      </c>
    </row>
    <row r="2289" spans="1:19" x14ac:dyDescent="0.3">
      <c r="A2289">
        <v>262946</v>
      </c>
      <c r="B2289">
        <v>1835</v>
      </c>
      <c r="C2289" s="1" t="s">
        <v>102</v>
      </c>
      <c r="D2289" s="2">
        <v>45166.975694444445</v>
      </c>
      <c r="E2289" t="s">
        <v>191</v>
      </c>
      <c r="F2289" t="s">
        <v>31</v>
      </c>
      <c r="G2289">
        <v>934</v>
      </c>
      <c r="H2289" t="str">
        <f>VLOOKUP(B2289,'Customers (2)'!$A$1:$F$2501,2,0)</f>
        <v>Finland</v>
      </c>
      <c r="I2289" t="str">
        <f>VLOOKUP(B2289,'Customers (2)'!$A$1:$F$2501,3,0)</f>
        <v>M</v>
      </c>
      <c r="J2289">
        <f>VLOOKUP(B2289,'Customers (2)'!$A$1:$F$2501,4,0)</f>
        <v>43</v>
      </c>
      <c r="K2289" t="str">
        <f>VLOOKUP(B2289,'Customers (2)'!$A$1:$F$2501,5,0)</f>
        <v>D</v>
      </c>
      <c r="L2289" t="str">
        <f>VLOOKUP(B2289,'Customers (2)'!$A$1:$F$2501,6,0)</f>
        <v>Middle</v>
      </c>
      <c r="M2289" t="str">
        <f t="shared" si="143"/>
        <v>August</v>
      </c>
      <c r="N2289" t="str">
        <f t="shared" si="144"/>
        <v>Monday</v>
      </c>
      <c r="O2289" t="str">
        <f t="shared" si="145"/>
        <v>23:25:00</v>
      </c>
      <c r="P2289">
        <f t="shared" si="146"/>
        <v>23</v>
      </c>
      <c r="Q2289" t="str">
        <f>VLOOKUP(B2289,'Analysis 1.3'!$AA$1:$AF$1454,5,FALSE)</f>
        <v>Repeat</v>
      </c>
      <c r="R2289" t="str">
        <f>VLOOKUP(B2289,'Analysis 1.3'!$AA$1:$AF$1454,6,FALSE)</f>
        <v>Passive</v>
      </c>
      <c r="S2289">
        <f>VLOOKUP(B2289,'Analysis 1.3'!$AA$1:$AF$1454,4,FALSE)</f>
        <v>125.00624999999854</v>
      </c>
    </row>
    <row r="2290" spans="1:19" x14ac:dyDescent="0.3">
      <c r="A2290">
        <v>1679923</v>
      </c>
      <c r="B2290">
        <v>1835</v>
      </c>
      <c r="C2290" s="1" t="s">
        <v>102</v>
      </c>
      <c r="D2290" s="3">
        <v>44980.999305555553</v>
      </c>
      <c r="E2290" t="s">
        <v>191</v>
      </c>
      <c r="F2290" t="s">
        <v>27</v>
      </c>
      <c r="G2290">
        <v>2710</v>
      </c>
      <c r="H2290" t="str">
        <f>VLOOKUP(B2290,'Customers (2)'!$A$1:$F$2501,2,0)</f>
        <v>Finland</v>
      </c>
      <c r="I2290" t="str">
        <f>VLOOKUP(B2290,'Customers (2)'!$A$1:$F$2501,3,0)</f>
        <v>M</v>
      </c>
      <c r="J2290">
        <f>VLOOKUP(B2290,'Customers (2)'!$A$1:$F$2501,4,0)</f>
        <v>43</v>
      </c>
      <c r="K2290" t="str">
        <f>VLOOKUP(B2290,'Customers (2)'!$A$1:$F$2501,5,0)</f>
        <v>D</v>
      </c>
      <c r="L2290" t="str">
        <f>VLOOKUP(B2290,'Customers (2)'!$A$1:$F$2501,6,0)</f>
        <v>Middle</v>
      </c>
      <c r="M2290" t="str">
        <f t="shared" si="143"/>
        <v>February</v>
      </c>
      <c r="N2290" t="str">
        <f t="shared" si="144"/>
        <v>Thursday</v>
      </c>
      <c r="O2290" t="str">
        <f t="shared" si="145"/>
        <v>23:59:00</v>
      </c>
      <c r="P2290">
        <f t="shared" si="146"/>
        <v>23</v>
      </c>
      <c r="Q2290" t="str">
        <f>VLOOKUP(B2290,'Analysis 1.3'!$AA$1:$AF$1454,5,FALSE)</f>
        <v>Repeat</v>
      </c>
      <c r="R2290" t="str">
        <f>VLOOKUP(B2290,'Analysis 1.3'!$AA$1:$AF$1454,6,FALSE)</f>
        <v>Passive</v>
      </c>
      <c r="S2290">
        <f>VLOOKUP(B2290,'Analysis 1.3'!$AA$1:$AF$1454,4,FALSE)</f>
        <v>125.00624999999854</v>
      </c>
    </row>
    <row r="2291" spans="1:19" x14ac:dyDescent="0.3">
      <c r="A2291">
        <v>513417</v>
      </c>
      <c r="B2291">
        <v>1836</v>
      </c>
      <c r="C2291" s="1" t="s">
        <v>100</v>
      </c>
      <c r="D2291" s="2">
        <v>45190.033333333333</v>
      </c>
      <c r="E2291" t="s">
        <v>96</v>
      </c>
      <c r="F2291" t="s">
        <v>78</v>
      </c>
      <c r="G2291">
        <v>2613</v>
      </c>
      <c r="H2291" t="str">
        <f>VLOOKUP(B2291,'Customers (2)'!$A$1:$F$2501,2,0)</f>
        <v>France</v>
      </c>
      <c r="I2291" t="str">
        <f>VLOOKUP(B2291,'Customers (2)'!$A$1:$F$2501,3,0)</f>
        <v>M</v>
      </c>
      <c r="J2291">
        <f>VLOOKUP(B2291,'Customers (2)'!$A$1:$F$2501,4,0)</f>
        <v>36</v>
      </c>
      <c r="K2291" t="str">
        <f>VLOOKUP(B2291,'Customers (2)'!$A$1:$F$2501,5,0)</f>
        <v>D</v>
      </c>
      <c r="L2291" t="str">
        <f>VLOOKUP(B2291,'Customers (2)'!$A$1:$F$2501,6,0)</f>
        <v>Middle</v>
      </c>
      <c r="M2291" t="str">
        <f t="shared" si="143"/>
        <v>September</v>
      </c>
      <c r="N2291" t="str">
        <f t="shared" si="144"/>
        <v>Thursday</v>
      </c>
      <c r="O2291" t="str">
        <f t="shared" si="145"/>
        <v>00:48:00</v>
      </c>
      <c r="P2291">
        <f t="shared" si="146"/>
        <v>0</v>
      </c>
      <c r="Q2291" t="str">
        <f>VLOOKUP(B2291,'Analysis 1.3'!$AA$1:$AF$1454,5,FALSE)</f>
        <v>Repeat</v>
      </c>
      <c r="R2291" t="str">
        <f>VLOOKUP(B2291,'Analysis 1.3'!$AA$1:$AF$1454,6,FALSE)</f>
        <v>Passive</v>
      </c>
      <c r="S2291">
        <f>VLOOKUP(B2291,'Analysis 1.3'!$AA$1:$AF$1454,4,FALSE)</f>
        <v>101.94861111111095</v>
      </c>
    </row>
    <row r="2292" spans="1:19" x14ac:dyDescent="0.3">
      <c r="A2292">
        <v>698222</v>
      </c>
      <c r="B2292">
        <v>1836</v>
      </c>
      <c r="C2292" s="1" t="s">
        <v>100</v>
      </c>
      <c r="D2292" s="3">
        <v>45007.003472222219</v>
      </c>
      <c r="E2292" t="s">
        <v>98</v>
      </c>
      <c r="F2292" t="s">
        <v>46</v>
      </c>
      <c r="G2292">
        <v>1804</v>
      </c>
      <c r="H2292" t="str">
        <f>VLOOKUP(B2292,'Customers (2)'!$A$1:$F$2501,2,0)</f>
        <v>France</v>
      </c>
      <c r="I2292" t="str">
        <f>VLOOKUP(B2292,'Customers (2)'!$A$1:$F$2501,3,0)</f>
        <v>M</v>
      </c>
      <c r="J2292">
        <f>VLOOKUP(B2292,'Customers (2)'!$A$1:$F$2501,4,0)</f>
        <v>36</v>
      </c>
      <c r="K2292" t="str">
        <f>VLOOKUP(B2292,'Customers (2)'!$A$1:$F$2501,5,0)</f>
        <v>D</v>
      </c>
      <c r="L2292" t="str">
        <f>VLOOKUP(B2292,'Customers (2)'!$A$1:$F$2501,6,0)</f>
        <v>Middle</v>
      </c>
      <c r="M2292" t="str">
        <f t="shared" si="143"/>
        <v>March</v>
      </c>
      <c r="N2292" t="str">
        <f t="shared" si="144"/>
        <v>Wednesday</v>
      </c>
      <c r="O2292" t="str">
        <f t="shared" si="145"/>
        <v>00:05:00</v>
      </c>
      <c r="P2292">
        <f t="shared" si="146"/>
        <v>0</v>
      </c>
      <c r="Q2292" t="str">
        <f>VLOOKUP(B2292,'Analysis 1.3'!$AA$1:$AF$1454,5,FALSE)</f>
        <v>Repeat</v>
      </c>
      <c r="R2292" t="str">
        <f>VLOOKUP(B2292,'Analysis 1.3'!$AA$1:$AF$1454,6,FALSE)</f>
        <v>Passive</v>
      </c>
      <c r="S2292">
        <f>VLOOKUP(B2292,'Analysis 1.3'!$AA$1:$AF$1454,4,FALSE)</f>
        <v>101.94861111111095</v>
      </c>
    </row>
    <row r="2293" spans="1:19" x14ac:dyDescent="0.3">
      <c r="A2293">
        <v>315977</v>
      </c>
      <c r="B2293">
        <v>1837</v>
      </c>
      <c r="C2293" s="1" t="s">
        <v>110</v>
      </c>
      <c r="D2293" s="2">
        <v>45172.000694444447</v>
      </c>
      <c r="E2293" t="s">
        <v>98</v>
      </c>
      <c r="F2293" t="s">
        <v>47</v>
      </c>
      <c r="G2293">
        <v>8432</v>
      </c>
      <c r="H2293" t="str">
        <f>VLOOKUP(B2293,'Customers (2)'!$A$1:$F$2501,2,0)</f>
        <v>Switzerland</v>
      </c>
      <c r="I2293" t="str">
        <f>VLOOKUP(B2293,'Customers (2)'!$A$1:$F$2501,3,0)</f>
        <v>F</v>
      </c>
      <c r="J2293">
        <f>VLOOKUP(B2293,'Customers (2)'!$A$1:$F$2501,4,0)</f>
        <v>87</v>
      </c>
      <c r="K2293" t="str">
        <f>VLOOKUP(B2293,'Customers (2)'!$A$1:$F$2501,5,0)</f>
        <v>D</v>
      </c>
      <c r="L2293" t="str">
        <f>VLOOKUP(B2293,'Customers (2)'!$A$1:$F$2501,6,0)</f>
        <v>Senior</v>
      </c>
      <c r="M2293" t="str">
        <f t="shared" si="143"/>
        <v>September</v>
      </c>
      <c r="N2293" t="str">
        <f t="shared" si="144"/>
        <v>Sunday</v>
      </c>
      <c r="O2293" t="str">
        <f t="shared" si="145"/>
        <v>00:01:00</v>
      </c>
      <c r="P2293">
        <f t="shared" si="146"/>
        <v>0</v>
      </c>
      <c r="Q2293" t="str">
        <f>VLOOKUP(B2293,'Analysis 1.3'!$AA$1:$AF$1454,5,FALSE)</f>
        <v>Repeat</v>
      </c>
      <c r="R2293" t="str">
        <f>VLOOKUP(B2293,'Analysis 1.3'!$AA$1:$AF$1454,6,FALSE)</f>
        <v>Recent</v>
      </c>
      <c r="S2293">
        <f>VLOOKUP(B2293,'Analysis 1.3'!$AA$1:$AF$1454,4,FALSE)</f>
        <v>23.974305555551837</v>
      </c>
    </row>
    <row r="2294" spans="1:19" x14ac:dyDescent="0.3">
      <c r="A2294">
        <v>885750</v>
      </c>
      <c r="B2294">
        <v>1837</v>
      </c>
      <c r="C2294" s="1" t="s">
        <v>110</v>
      </c>
      <c r="D2294" s="3">
        <v>45267.039583333331</v>
      </c>
      <c r="E2294" t="s">
        <v>97</v>
      </c>
      <c r="F2294" t="s">
        <v>19</v>
      </c>
      <c r="G2294">
        <v>1520</v>
      </c>
      <c r="H2294" t="str">
        <f>VLOOKUP(B2294,'Customers (2)'!$A$1:$F$2501,2,0)</f>
        <v>Switzerland</v>
      </c>
      <c r="I2294" t="str">
        <f>VLOOKUP(B2294,'Customers (2)'!$A$1:$F$2501,3,0)</f>
        <v>F</v>
      </c>
      <c r="J2294">
        <f>VLOOKUP(B2294,'Customers (2)'!$A$1:$F$2501,4,0)</f>
        <v>87</v>
      </c>
      <c r="K2294" t="str">
        <f>VLOOKUP(B2294,'Customers (2)'!$A$1:$F$2501,5,0)</f>
        <v>D</v>
      </c>
      <c r="L2294" t="str">
        <f>VLOOKUP(B2294,'Customers (2)'!$A$1:$F$2501,6,0)</f>
        <v>Senior</v>
      </c>
      <c r="M2294" t="str">
        <f t="shared" si="143"/>
        <v>December</v>
      </c>
      <c r="N2294" t="str">
        <f t="shared" si="144"/>
        <v>Thursday</v>
      </c>
      <c r="O2294" t="str">
        <f t="shared" si="145"/>
        <v>00:57:00</v>
      </c>
      <c r="P2294">
        <f t="shared" si="146"/>
        <v>0</v>
      </c>
      <c r="Q2294" t="str">
        <f>VLOOKUP(B2294,'Analysis 1.3'!$AA$1:$AF$1454,5,FALSE)</f>
        <v>Repeat</v>
      </c>
      <c r="R2294" t="str">
        <f>VLOOKUP(B2294,'Analysis 1.3'!$AA$1:$AF$1454,6,FALSE)</f>
        <v>Recent</v>
      </c>
      <c r="S2294">
        <f>VLOOKUP(B2294,'Analysis 1.3'!$AA$1:$AF$1454,4,FALSE)</f>
        <v>23.974305555551837</v>
      </c>
    </row>
    <row r="2295" spans="1:19" x14ac:dyDescent="0.3">
      <c r="A2295">
        <v>1474867</v>
      </c>
      <c r="B2295">
        <v>1837</v>
      </c>
      <c r="C2295" s="1" t="s">
        <v>110</v>
      </c>
      <c r="D2295" s="3">
        <v>45268.007638888892</v>
      </c>
      <c r="E2295" t="s">
        <v>96</v>
      </c>
      <c r="F2295" t="s">
        <v>11</v>
      </c>
      <c r="G2295">
        <v>6262</v>
      </c>
      <c r="H2295" t="str">
        <f>VLOOKUP(B2295,'Customers (2)'!$A$1:$F$2501,2,0)</f>
        <v>Switzerland</v>
      </c>
      <c r="I2295" t="str">
        <f>VLOOKUP(B2295,'Customers (2)'!$A$1:$F$2501,3,0)</f>
        <v>F</v>
      </c>
      <c r="J2295">
        <f>VLOOKUP(B2295,'Customers (2)'!$A$1:$F$2501,4,0)</f>
        <v>87</v>
      </c>
      <c r="K2295" t="str">
        <f>VLOOKUP(B2295,'Customers (2)'!$A$1:$F$2501,5,0)</f>
        <v>D</v>
      </c>
      <c r="L2295" t="str">
        <f>VLOOKUP(B2295,'Customers (2)'!$A$1:$F$2501,6,0)</f>
        <v>Senior</v>
      </c>
      <c r="M2295" t="str">
        <f t="shared" si="143"/>
        <v>December</v>
      </c>
      <c r="N2295" t="str">
        <f t="shared" si="144"/>
        <v>Friday</v>
      </c>
      <c r="O2295" t="str">
        <f t="shared" si="145"/>
        <v>00:11:00</v>
      </c>
      <c r="P2295">
        <f t="shared" si="146"/>
        <v>0</v>
      </c>
      <c r="Q2295" t="str">
        <f>VLOOKUP(B2295,'Analysis 1.3'!$AA$1:$AF$1454,5,FALSE)</f>
        <v>Repeat</v>
      </c>
      <c r="R2295" t="str">
        <f>VLOOKUP(B2295,'Analysis 1.3'!$AA$1:$AF$1454,6,FALSE)</f>
        <v>Recent</v>
      </c>
      <c r="S2295">
        <f>VLOOKUP(B2295,'Analysis 1.3'!$AA$1:$AF$1454,4,FALSE)</f>
        <v>23.974305555551837</v>
      </c>
    </row>
    <row r="2296" spans="1:19" x14ac:dyDescent="0.3">
      <c r="A2296">
        <v>1595262</v>
      </c>
      <c r="B2296">
        <v>1837</v>
      </c>
      <c r="C2296" s="1" t="s">
        <v>110</v>
      </c>
      <c r="D2296" s="3">
        <v>45189.979861111111</v>
      </c>
      <c r="E2296" t="s">
        <v>96</v>
      </c>
      <c r="F2296" t="s">
        <v>27</v>
      </c>
      <c r="G2296">
        <v>8118</v>
      </c>
      <c r="H2296" t="str">
        <f>VLOOKUP(B2296,'Customers (2)'!$A$1:$F$2501,2,0)</f>
        <v>Switzerland</v>
      </c>
      <c r="I2296" t="str">
        <f>VLOOKUP(B2296,'Customers (2)'!$A$1:$F$2501,3,0)</f>
        <v>F</v>
      </c>
      <c r="J2296">
        <f>VLOOKUP(B2296,'Customers (2)'!$A$1:$F$2501,4,0)</f>
        <v>87</v>
      </c>
      <c r="K2296" t="str">
        <f>VLOOKUP(B2296,'Customers (2)'!$A$1:$F$2501,5,0)</f>
        <v>D</v>
      </c>
      <c r="L2296" t="str">
        <f>VLOOKUP(B2296,'Customers (2)'!$A$1:$F$2501,6,0)</f>
        <v>Senior</v>
      </c>
      <c r="M2296" t="str">
        <f t="shared" si="143"/>
        <v>September</v>
      </c>
      <c r="N2296" t="str">
        <f t="shared" si="144"/>
        <v>Wednesday</v>
      </c>
      <c r="O2296" t="str">
        <f t="shared" si="145"/>
        <v>23:31:00</v>
      </c>
      <c r="P2296">
        <f t="shared" si="146"/>
        <v>23</v>
      </c>
      <c r="Q2296" t="str">
        <f>VLOOKUP(B2296,'Analysis 1.3'!$AA$1:$AF$1454,5,FALSE)</f>
        <v>Repeat</v>
      </c>
      <c r="R2296" t="str">
        <f>VLOOKUP(B2296,'Analysis 1.3'!$AA$1:$AF$1454,6,FALSE)</f>
        <v>Recent</v>
      </c>
      <c r="S2296">
        <f>VLOOKUP(B2296,'Analysis 1.3'!$AA$1:$AF$1454,4,FALSE)</f>
        <v>23.974305555551837</v>
      </c>
    </row>
    <row r="2297" spans="1:19" x14ac:dyDescent="0.3">
      <c r="A2297">
        <v>802352</v>
      </c>
      <c r="B2297">
        <v>1838</v>
      </c>
      <c r="C2297" s="1" t="s">
        <v>99</v>
      </c>
      <c r="D2297" s="3">
        <v>45086.043749999997</v>
      </c>
      <c r="E2297" t="s">
        <v>98</v>
      </c>
      <c r="F2297" t="s">
        <v>83</v>
      </c>
      <c r="G2297">
        <v>7995</v>
      </c>
      <c r="H2297" t="str">
        <f>VLOOKUP(B2297,'Customers (2)'!$A$1:$F$2501,2,0)</f>
        <v>USA</v>
      </c>
      <c r="I2297" t="str">
        <f>VLOOKUP(B2297,'Customers (2)'!$A$1:$F$2501,3,0)</f>
        <v>F</v>
      </c>
      <c r="J2297">
        <f>VLOOKUP(B2297,'Customers (2)'!$A$1:$F$2501,4,0)</f>
        <v>48</v>
      </c>
      <c r="K2297" t="str">
        <f>VLOOKUP(B2297,'Customers (2)'!$A$1:$F$2501,5,0)</f>
        <v>D</v>
      </c>
      <c r="L2297" t="str">
        <f>VLOOKUP(B2297,'Customers (2)'!$A$1:$F$2501,6,0)</f>
        <v>Middle</v>
      </c>
      <c r="M2297" t="str">
        <f t="shared" si="143"/>
        <v>June</v>
      </c>
      <c r="N2297" t="str">
        <f t="shared" si="144"/>
        <v>Friday</v>
      </c>
      <c r="O2297" t="str">
        <f t="shared" si="145"/>
        <v>01:03:00</v>
      </c>
      <c r="P2297">
        <f t="shared" si="146"/>
        <v>1</v>
      </c>
      <c r="Q2297" t="str">
        <f>VLOOKUP(B2297,'Analysis 1.3'!$AA$1:$AF$1454,5,FALSE)</f>
        <v>One time</v>
      </c>
      <c r="R2297" t="str">
        <f>VLOOKUP(B2297,'Analysis 1.3'!$AA$1:$AF$1454,6,FALSE)</f>
        <v>Lost</v>
      </c>
      <c r="S2297">
        <f>VLOOKUP(B2297,'Analysis 1.3'!$AA$1:$AF$1454,4,FALSE)</f>
        <v>205.93819444444671</v>
      </c>
    </row>
    <row r="2298" spans="1:19" x14ac:dyDescent="0.3">
      <c r="A2298">
        <v>837592</v>
      </c>
      <c r="B2298">
        <v>1839</v>
      </c>
      <c r="C2298" s="1" t="s">
        <v>109</v>
      </c>
      <c r="D2298" s="3">
        <v>44932.078472222223</v>
      </c>
      <c r="E2298" t="s">
        <v>97</v>
      </c>
      <c r="F2298" t="s">
        <v>43</v>
      </c>
      <c r="G2298">
        <v>4917</v>
      </c>
      <c r="H2298" t="str">
        <f>VLOOKUP(B2298,'Customers (2)'!$A$1:$F$2501,2,0)</f>
        <v>Germany</v>
      </c>
      <c r="I2298" t="str">
        <f>VLOOKUP(B2298,'Customers (2)'!$A$1:$F$2501,3,0)</f>
        <v>F</v>
      </c>
      <c r="J2298">
        <f>VLOOKUP(B2298,'Customers (2)'!$A$1:$F$2501,4,0)</f>
        <v>33</v>
      </c>
      <c r="K2298" t="str">
        <f>VLOOKUP(B2298,'Customers (2)'!$A$1:$F$2501,5,0)</f>
        <v>D</v>
      </c>
      <c r="L2298" t="str">
        <f>VLOOKUP(B2298,'Customers (2)'!$A$1:$F$2501,6,0)</f>
        <v>Young</v>
      </c>
      <c r="M2298" t="str">
        <f t="shared" si="143"/>
        <v>January</v>
      </c>
      <c r="N2298" t="str">
        <f t="shared" si="144"/>
        <v>Friday</v>
      </c>
      <c r="O2298" t="str">
        <f t="shared" si="145"/>
        <v>01:53:00</v>
      </c>
      <c r="P2298">
        <f t="shared" si="146"/>
        <v>1</v>
      </c>
      <c r="Q2298" t="str">
        <f>VLOOKUP(B2298,'Analysis 1.3'!$AA$1:$AF$1454,5,FALSE)</f>
        <v>Repeat</v>
      </c>
      <c r="R2298" t="str">
        <f>VLOOKUP(B2298,'Analysis 1.3'!$AA$1:$AF$1454,6,FALSE)</f>
        <v>Passive</v>
      </c>
      <c r="S2298">
        <f>VLOOKUP(B2298,'Analysis 1.3'!$AA$1:$AF$1454,4,FALSE)</f>
        <v>139.97152777777956</v>
      </c>
    </row>
    <row r="2299" spans="1:19" x14ac:dyDescent="0.3">
      <c r="A2299">
        <v>914101</v>
      </c>
      <c r="B2299">
        <v>1839</v>
      </c>
      <c r="C2299" s="1" t="s">
        <v>109</v>
      </c>
      <c r="D2299" s="3">
        <v>45152.010416666664</v>
      </c>
      <c r="E2299" t="s">
        <v>98</v>
      </c>
      <c r="F2299" t="s">
        <v>70</v>
      </c>
      <c r="G2299">
        <v>8372</v>
      </c>
      <c r="H2299" t="str">
        <f>VLOOKUP(B2299,'Customers (2)'!$A$1:$F$2501,2,0)</f>
        <v>Germany</v>
      </c>
      <c r="I2299" t="str">
        <f>VLOOKUP(B2299,'Customers (2)'!$A$1:$F$2501,3,0)</f>
        <v>F</v>
      </c>
      <c r="J2299">
        <f>VLOOKUP(B2299,'Customers (2)'!$A$1:$F$2501,4,0)</f>
        <v>33</v>
      </c>
      <c r="K2299" t="str">
        <f>VLOOKUP(B2299,'Customers (2)'!$A$1:$F$2501,5,0)</f>
        <v>D</v>
      </c>
      <c r="L2299" t="str">
        <f>VLOOKUP(B2299,'Customers (2)'!$A$1:$F$2501,6,0)</f>
        <v>Young</v>
      </c>
      <c r="M2299" t="str">
        <f t="shared" si="143"/>
        <v>August</v>
      </c>
      <c r="N2299" t="str">
        <f t="shared" si="144"/>
        <v>Monday</v>
      </c>
      <c r="O2299" t="str">
        <f t="shared" si="145"/>
        <v>00:15:00</v>
      </c>
      <c r="P2299">
        <f t="shared" si="146"/>
        <v>0</v>
      </c>
      <c r="Q2299" t="str">
        <f>VLOOKUP(B2299,'Analysis 1.3'!$AA$1:$AF$1454,5,FALSE)</f>
        <v>Repeat</v>
      </c>
      <c r="R2299" t="str">
        <f>VLOOKUP(B2299,'Analysis 1.3'!$AA$1:$AF$1454,6,FALSE)</f>
        <v>Passive</v>
      </c>
      <c r="S2299">
        <f>VLOOKUP(B2299,'Analysis 1.3'!$AA$1:$AF$1454,4,FALSE)</f>
        <v>139.97152777777956</v>
      </c>
    </row>
    <row r="2300" spans="1:19" x14ac:dyDescent="0.3">
      <c r="A2300">
        <v>214516</v>
      </c>
      <c r="B2300">
        <v>1840</v>
      </c>
      <c r="C2300" s="1" t="s">
        <v>99</v>
      </c>
      <c r="D2300" s="2">
        <v>45134.974305555559</v>
      </c>
      <c r="E2300" t="s">
        <v>97</v>
      </c>
      <c r="F2300" t="s">
        <v>76</v>
      </c>
      <c r="G2300">
        <v>1356</v>
      </c>
      <c r="H2300" t="str">
        <f>VLOOKUP(B2300,'Customers (2)'!$A$1:$F$2501,2,0)</f>
        <v>USA</v>
      </c>
      <c r="I2300" t="str">
        <f>VLOOKUP(B2300,'Customers (2)'!$A$1:$F$2501,3,0)</f>
        <v>M</v>
      </c>
      <c r="J2300">
        <f>VLOOKUP(B2300,'Customers (2)'!$A$1:$F$2501,4,0)</f>
        <v>83</v>
      </c>
      <c r="K2300" t="str">
        <f>VLOOKUP(B2300,'Customers (2)'!$A$1:$F$2501,5,0)</f>
        <v>D</v>
      </c>
      <c r="L2300" t="str">
        <f>VLOOKUP(B2300,'Customers (2)'!$A$1:$F$2501,6,0)</f>
        <v>Senior</v>
      </c>
      <c r="M2300" t="str">
        <f t="shared" si="143"/>
        <v>July</v>
      </c>
      <c r="N2300" t="str">
        <f t="shared" si="144"/>
        <v>Thursday</v>
      </c>
      <c r="O2300" t="str">
        <f t="shared" si="145"/>
        <v>23:23:00</v>
      </c>
      <c r="P2300">
        <f t="shared" si="146"/>
        <v>23</v>
      </c>
      <c r="Q2300" t="str">
        <f>VLOOKUP(B2300,'Analysis 1.3'!$AA$1:$AF$1454,5,FALSE)</f>
        <v>Repeat</v>
      </c>
      <c r="R2300" t="str">
        <f>VLOOKUP(B2300,'Analysis 1.3'!$AA$1:$AF$1454,6,FALSE)</f>
        <v>Passive</v>
      </c>
      <c r="S2300">
        <f>VLOOKUP(B2300,'Analysis 1.3'!$AA$1:$AF$1454,4,FALSE)</f>
        <v>157.00763888888469</v>
      </c>
    </row>
    <row r="2301" spans="1:19" x14ac:dyDescent="0.3">
      <c r="A2301">
        <v>391706</v>
      </c>
      <c r="B2301">
        <v>1840</v>
      </c>
      <c r="C2301" s="1" t="s">
        <v>99</v>
      </c>
      <c r="D2301" s="2">
        <v>44971.960416666669</v>
      </c>
      <c r="E2301" t="s">
        <v>97</v>
      </c>
      <c r="F2301" t="s">
        <v>65</v>
      </c>
      <c r="G2301">
        <v>5396</v>
      </c>
      <c r="H2301" t="str">
        <f>VLOOKUP(B2301,'Customers (2)'!$A$1:$F$2501,2,0)</f>
        <v>USA</v>
      </c>
      <c r="I2301" t="str">
        <f>VLOOKUP(B2301,'Customers (2)'!$A$1:$F$2501,3,0)</f>
        <v>M</v>
      </c>
      <c r="J2301">
        <f>VLOOKUP(B2301,'Customers (2)'!$A$1:$F$2501,4,0)</f>
        <v>83</v>
      </c>
      <c r="K2301" t="str">
        <f>VLOOKUP(B2301,'Customers (2)'!$A$1:$F$2501,5,0)</f>
        <v>D</v>
      </c>
      <c r="L2301" t="str">
        <f>VLOOKUP(B2301,'Customers (2)'!$A$1:$F$2501,6,0)</f>
        <v>Senior</v>
      </c>
      <c r="M2301" t="str">
        <f t="shared" si="143"/>
        <v>February</v>
      </c>
      <c r="N2301" t="str">
        <f t="shared" si="144"/>
        <v>Tuesday</v>
      </c>
      <c r="O2301" t="str">
        <f t="shared" si="145"/>
        <v>23:03:00</v>
      </c>
      <c r="P2301">
        <f t="shared" si="146"/>
        <v>23</v>
      </c>
      <c r="Q2301" t="str">
        <f>VLOOKUP(B2301,'Analysis 1.3'!$AA$1:$AF$1454,5,FALSE)</f>
        <v>Repeat</v>
      </c>
      <c r="R2301" t="str">
        <f>VLOOKUP(B2301,'Analysis 1.3'!$AA$1:$AF$1454,6,FALSE)</f>
        <v>Passive</v>
      </c>
      <c r="S2301">
        <f>VLOOKUP(B2301,'Analysis 1.3'!$AA$1:$AF$1454,4,FALSE)</f>
        <v>157.00763888888469</v>
      </c>
    </row>
    <row r="2302" spans="1:19" x14ac:dyDescent="0.3">
      <c r="A2302">
        <v>1146705</v>
      </c>
      <c r="B2302">
        <v>1840</v>
      </c>
      <c r="C2302" s="1" t="s">
        <v>99</v>
      </c>
      <c r="D2302" s="3">
        <v>45130.98333333333</v>
      </c>
      <c r="E2302" t="s">
        <v>96</v>
      </c>
      <c r="F2302" t="s">
        <v>30</v>
      </c>
      <c r="G2302">
        <v>6434</v>
      </c>
      <c r="H2302" t="str">
        <f>VLOOKUP(B2302,'Customers (2)'!$A$1:$F$2501,2,0)</f>
        <v>USA</v>
      </c>
      <c r="I2302" t="str">
        <f>VLOOKUP(B2302,'Customers (2)'!$A$1:$F$2501,3,0)</f>
        <v>M</v>
      </c>
      <c r="J2302">
        <f>VLOOKUP(B2302,'Customers (2)'!$A$1:$F$2501,4,0)</f>
        <v>83</v>
      </c>
      <c r="K2302" t="str">
        <f>VLOOKUP(B2302,'Customers (2)'!$A$1:$F$2501,5,0)</f>
        <v>D</v>
      </c>
      <c r="L2302" t="str">
        <f>VLOOKUP(B2302,'Customers (2)'!$A$1:$F$2501,6,0)</f>
        <v>Senior</v>
      </c>
      <c r="M2302" t="str">
        <f t="shared" si="143"/>
        <v>July</v>
      </c>
      <c r="N2302" t="str">
        <f t="shared" si="144"/>
        <v>Sunday</v>
      </c>
      <c r="O2302" t="str">
        <f t="shared" si="145"/>
        <v>23:36:00</v>
      </c>
      <c r="P2302">
        <f t="shared" si="146"/>
        <v>23</v>
      </c>
      <c r="Q2302" t="str">
        <f>VLOOKUP(B2302,'Analysis 1.3'!$AA$1:$AF$1454,5,FALSE)</f>
        <v>Repeat</v>
      </c>
      <c r="R2302" t="str">
        <f>VLOOKUP(B2302,'Analysis 1.3'!$AA$1:$AF$1454,6,FALSE)</f>
        <v>Passive</v>
      </c>
      <c r="S2302">
        <f>VLOOKUP(B2302,'Analysis 1.3'!$AA$1:$AF$1454,4,FALSE)</f>
        <v>157.00763888888469</v>
      </c>
    </row>
    <row r="2303" spans="1:19" x14ac:dyDescent="0.3">
      <c r="A2303">
        <v>982983</v>
      </c>
      <c r="B2303">
        <v>1842</v>
      </c>
      <c r="C2303" s="1" t="s">
        <v>106</v>
      </c>
      <c r="D2303" s="3">
        <v>44938.023611111108</v>
      </c>
      <c r="E2303" t="s">
        <v>97</v>
      </c>
      <c r="F2303" t="s">
        <v>14</v>
      </c>
      <c r="G2303">
        <v>6411</v>
      </c>
      <c r="H2303" t="str">
        <f>VLOOKUP(B2303,'Customers (2)'!$A$1:$F$2501,2,0)</f>
        <v>Singapore</v>
      </c>
      <c r="I2303" t="str">
        <f>VLOOKUP(B2303,'Customers (2)'!$A$1:$F$2501,3,0)</f>
        <v>M</v>
      </c>
      <c r="J2303">
        <f>VLOOKUP(B2303,'Customers (2)'!$A$1:$F$2501,4,0)</f>
        <v>61</v>
      </c>
      <c r="K2303" t="str">
        <f>VLOOKUP(B2303,'Customers (2)'!$A$1:$F$2501,5,0)</f>
        <v>D</v>
      </c>
      <c r="L2303" t="str">
        <f>VLOOKUP(B2303,'Customers (2)'!$A$1:$F$2501,6,0)</f>
        <v>Senior</v>
      </c>
      <c r="M2303" t="str">
        <f t="shared" si="143"/>
        <v>January</v>
      </c>
      <c r="N2303" t="str">
        <f t="shared" si="144"/>
        <v>Thursday</v>
      </c>
      <c r="O2303" t="str">
        <f t="shared" si="145"/>
        <v>00:34:00</v>
      </c>
      <c r="P2303">
        <f t="shared" si="146"/>
        <v>0</v>
      </c>
      <c r="Q2303" t="str">
        <f>VLOOKUP(B2303,'Analysis 1.3'!$AA$1:$AF$1454,5,FALSE)</f>
        <v>One time</v>
      </c>
      <c r="R2303" t="str">
        <f>VLOOKUP(B2303,'Analysis 1.3'!$AA$1:$AF$1454,6,FALSE)</f>
        <v>Lost</v>
      </c>
      <c r="S2303">
        <f>VLOOKUP(B2303,'Analysis 1.3'!$AA$1:$AF$1454,4,FALSE)</f>
        <v>353.95833333333576</v>
      </c>
    </row>
    <row r="2304" spans="1:19" x14ac:dyDescent="0.3">
      <c r="A2304">
        <v>197952</v>
      </c>
      <c r="B2304">
        <v>1843</v>
      </c>
      <c r="C2304" s="1" t="s">
        <v>99</v>
      </c>
      <c r="D2304" s="2">
        <v>44960.018055555556</v>
      </c>
      <c r="E2304" t="s">
        <v>97</v>
      </c>
      <c r="F2304" t="s">
        <v>39</v>
      </c>
      <c r="G2304">
        <v>1453</v>
      </c>
      <c r="H2304" t="str">
        <f>VLOOKUP(B2304,'Customers (2)'!$A$1:$F$2501,2,0)</f>
        <v>USA</v>
      </c>
      <c r="I2304" t="str">
        <f>VLOOKUP(B2304,'Customers (2)'!$A$1:$F$2501,3,0)</f>
        <v>F</v>
      </c>
      <c r="J2304">
        <f>VLOOKUP(B2304,'Customers (2)'!$A$1:$F$2501,4,0)</f>
        <v>20</v>
      </c>
      <c r="K2304" t="str">
        <f>VLOOKUP(B2304,'Customers (2)'!$A$1:$F$2501,5,0)</f>
        <v>D</v>
      </c>
      <c r="L2304" t="str">
        <f>VLOOKUP(B2304,'Customers (2)'!$A$1:$F$2501,6,0)</f>
        <v>Young</v>
      </c>
      <c r="M2304" t="str">
        <f t="shared" si="143"/>
        <v>February</v>
      </c>
      <c r="N2304" t="str">
        <f t="shared" si="144"/>
        <v>Friday</v>
      </c>
      <c r="O2304" t="str">
        <f t="shared" si="145"/>
        <v>00:26:00</v>
      </c>
      <c r="P2304">
        <f t="shared" si="146"/>
        <v>0</v>
      </c>
      <c r="Q2304" t="str">
        <f>VLOOKUP(B2304,'Analysis 1.3'!$AA$1:$AF$1454,5,FALSE)</f>
        <v>One time</v>
      </c>
      <c r="R2304" t="str">
        <f>VLOOKUP(B2304,'Analysis 1.3'!$AA$1:$AF$1454,6,FALSE)</f>
        <v>Lost</v>
      </c>
      <c r="S2304">
        <f>VLOOKUP(B2304,'Analysis 1.3'!$AA$1:$AF$1454,4,FALSE)</f>
        <v>331.9638888888876</v>
      </c>
    </row>
    <row r="2305" spans="1:19" x14ac:dyDescent="0.3">
      <c r="A2305">
        <v>546758</v>
      </c>
      <c r="B2305">
        <v>1844</v>
      </c>
      <c r="C2305" s="1" t="s">
        <v>106</v>
      </c>
      <c r="D2305" s="2">
        <v>45140.03125</v>
      </c>
      <c r="E2305" t="s">
        <v>96</v>
      </c>
      <c r="F2305" t="s">
        <v>22</v>
      </c>
      <c r="G2305">
        <v>316</v>
      </c>
      <c r="H2305" t="str">
        <f>VLOOKUP(B2305,'Customers (2)'!$A$1:$F$2501,2,0)</f>
        <v>Singapore</v>
      </c>
      <c r="I2305" t="str">
        <f>VLOOKUP(B2305,'Customers (2)'!$A$1:$F$2501,3,0)</f>
        <v>F</v>
      </c>
      <c r="J2305">
        <f>VLOOKUP(B2305,'Customers (2)'!$A$1:$F$2501,4,0)</f>
        <v>88</v>
      </c>
      <c r="K2305" t="str">
        <f>VLOOKUP(B2305,'Customers (2)'!$A$1:$F$2501,5,0)</f>
        <v>D</v>
      </c>
      <c r="L2305" t="str">
        <f>VLOOKUP(B2305,'Customers (2)'!$A$1:$F$2501,6,0)</f>
        <v>Senior</v>
      </c>
      <c r="M2305" t="str">
        <f t="shared" si="143"/>
        <v>August</v>
      </c>
      <c r="N2305" t="str">
        <f t="shared" si="144"/>
        <v>Wednesday</v>
      </c>
      <c r="O2305" t="str">
        <f t="shared" si="145"/>
        <v>00:45:00</v>
      </c>
      <c r="P2305">
        <f t="shared" si="146"/>
        <v>0</v>
      </c>
      <c r="Q2305" t="str">
        <f>VLOOKUP(B2305,'Analysis 1.3'!$AA$1:$AF$1454,5,FALSE)</f>
        <v>Repeat</v>
      </c>
      <c r="R2305" t="str">
        <f>VLOOKUP(B2305,'Analysis 1.3'!$AA$1:$AF$1454,6,FALSE)</f>
        <v>Recent</v>
      </c>
      <c r="S2305">
        <f>VLOOKUP(B2305,'Analysis 1.3'!$AA$1:$AF$1454,4,FALSE)</f>
        <v>1.9819444444437977</v>
      </c>
    </row>
    <row r="2306" spans="1:19" x14ac:dyDescent="0.3">
      <c r="A2306">
        <v>1564030</v>
      </c>
      <c r="B2306">
        <v>1844</v>
      </c>
      <c r="C2306" s="1" t="s">
        <v>106</v>
      </c>
      <c r="D2306" s="3">
        <v>45290</v>
      </c>
      <c r="E2306" t="s">
        <v>96</v>
      </c>
      <c r="F2306" t="s">
        <v>63</v>
      </c>
      <c r="G2306">
        <v>9452</v>
      </c>
      <c r="H2306" t="str">
        <f>VLOOKUP(B2306,'Customers (2)'!$A$1:$F$2501,2,0)</f>
        <v>Singapore</v>
      </c>
      <c r="I2306" t="str">
        <f>VLOOKUP(B2306,'Customers (2)'!$A$1:$F$2501,3,0)</f>
        <v>F</v>
      </c>
      <c r="J2306">
        <f>VLOOKUP(B2306,'Customers (2)'!$A$1:$F$2501,4,0)</f>
        <v>88</v>
      </c>
      <c r="K2306" t="str">
        <f>VLOOKUP(B2306,'Customers (2)'!$A$1:$F$2501,5,0)</f>
        <v>D</v>
      </c>
      <c r="L2306" t="str">
        <f>VLOOKUP(B2306,'Customers (2)'!$A$1:$F$2501,6,0)</f>
        <v>Senior</v>
      </c>
      <c r="M2306" t="str">
        <f t="shared" si="143"/>
        <v>December</v>
      </c>
      <c r="N2306" t="str">
        <f t="shared" si="144"/>
        <v>Saturday</v>
      </c>
      <c r="O2306" t="str">
        <f t="shared" si="145"/>
        <v>00:00:00</v>
      </c>
      <c r="P2306">
        <f t="shared" si="146"/>
        <v>0</v>
      </c>
      <c r="Q2306" t="str">
        <f>VLOOKUP(B2306,'Analysis 1.3'!$AA$1:$AF$1454,5,FALSE)</f>
        <v>Repeat</v>
      </c>
      <c r="R2306" t="str">
        <f>VLOOKUP(B2306,'Analysis 1.3'!$AA$1:$AF$1454,6,FALSE)</f>
        <v>Recent</v>
      </c>
      <c r="S2306">
        <f>VLOOKUP(B2306,'Analysis 1.3'!$AA$1:$AF$1454,4,FALSE)</f>
        <v>1.9819444444437977</v>
      </c>
    </row>
    <row r="2307" spans="1:19" x14ac:dyDescent="0.3">
      <c r="A2307">
        <v>170991</v>
      </c>
      <c r="B2307">
        <v>1845</v>
      </c>
      <c r="C2307" s="1" t="s">
        <v>102</v>
      </c>
      <c r="D2307" s="2">
        <v>45109.987500000003</v>
      </c>
      <c r="E2307" t="s">
        <v>191</v>
      </c>
      <c r="F2307" t="s">
        <v>12</v>
      </c>
      <c r="G2307">
        <v>2460</v>
      </c>
      <c r="H2307" t="str">
        <f>VLOOKUP(B2307,'Customers (2)'!$A$1:$F$2501,2,0)</f>
        <v>Finland</v>
      </c>
      <c r="I2307" t="str">
        <f>VLOOKUP(B2307,'Customers (2)'!$A$1:$F$2501,3,0)</f>
        <v>F</v>
      </c>
      <c r="J2307">
        <f>VLOOKUP(B2307,'Customers (2)'!$A$1:$F$2501,4,0)</f>
        <v>83</v>
      </c>
      <c r="K2307" t="str">
        <f>VLOOKUP(B2307,'Customers (2)'!$A$1:$F$2501,5,0)</f>
        <v>D</v>
      </c>
      <c r="L2307" t="str">
        <f>VLOOKUP(B2307,'Customers (2)'!$A$1:$F$2501,6,0)</f>
        <v>Senior</v>
      </c>
      <c r="M2307" t="str">
        <f t="shared" ref="M2307:M2370" si="147">TEXT(D2307,"MMMM")</f>
        <v>July</v>
      </c>
      <c r="N2307" t="str">
        <f t="shared" ref="N2307:N2370" si="148">TEXT(D2307,"dddd")</f>
        <v>Sunday</v>
      </c>
      <c r="O2307" t="str">
        <f t="shared" ref="O2307:O2370" si="149">TEXT(D2307,"HH:mm:ss")</f>
        <v>23:42:00</v>
      </c>
      <c r="P2307">
        <f t="shared" ref="P2307:P2370" si="150">HOUR(D2307)</f>
        <v>23</v>
      </c>
      <c r="Q2307" t="str">
        <f>VLOOKUP(B2307,'Analysis 1.3'!$AA$1:$AF$1454,5,FALSE)</f>
        <v>Repeat</v>
      </c>
      <c r="R2307" t="str">
        <f>VLOOKUP(B2307,'Analysis 1.3'!$AA$1:$AF$1454,6,FALSE)</f>
        <v>Recent</v>
      </c>
      <c r="S2307">
        <f>VLOOKUP(B2307,'Analysis 1.3'!$AA$1:$AF$1454,4,FALSE)</f>
        <v>24.975694444445253</v>
      </c>
    </row>
    <row r="2308" spans="1:19" x14ac:dyDescent="0.3">
      <c r="A2308">
        <v>600465</v>
      </c>
      <c r="B2308">
        <v>1845</v>
      </c>
      <c r="C2308" s="1" t="s">
        <v>102</v>
      </c>
      <c r="D2308" s="2">
        <v>44940.068055555559</v>
      </c>
      <c r="E2308" t="s">
        <v>191</v>
      </c>
      <c r="F2308" t="s">
        <v>43</v>
      </c>
      <c r="G2308">
        <v>4278</v>
      </c>
      <c r="H2308" t="str">
        <f>VLOOKUP(B2308,'Customers (2)'!$A$1:$F$2501,2,0)</f>
        <v>Finland</v>
      </c>
      <c r="I2308" t="str">
        <f>VLOOKUP(B2308,'Customers (2)'!$A$1:$F$2501,3,0)</f>
        <v>F</v>
      </c>
      <c r="J2308">
        <f>VLOOKUP(B2308,'Customers (2)'!$A$1:$F$2501,4,0)</f>
        <v>83</v>
      </c>
      <c r="K2308" t="str">
        <f>VLOOKUP(B2308,'Customers (2)'!$A$1:$F$2501,5,0)</f>
        <v>D</v>
      </c>
      <c r="L2308" t="str">
        <f>VLOOKUP(B2308,'Customers (2)'!$A$1:$F$2501,6,0)</f>
        <v>Senior</v>
      </c>
      <c r="M2308" t="str">
        <f t="shared" si="147"/>
        <v>January</v>
      </c>
      <c r="N2308" t="str">
        <f t="shared" si="148"/>
        <v>Saturday</v>
      </c>
      <c r="O2308" t="str">
        <f t="shared" si="149"/>
        <v>01:38:00</v>
      </c>
      <c r="P2308">
        <f t="shared" si="150"/>
        <v>1</v>
      </c>
      <c r="Q2308" t="str">
        <f>VLOOKUP(B2308,'Analysis 1.3'!$AA$1:$AF$1454,5,FALSE)</f>
        <v>Repeat</v>
      </c>
      <c r="R2308" t="str">
        <f>VLOOKUP(B2308,'Analysis 1.3'!$AA$1:$AF$1454,6,FALSE)</f>
        <v>Recent</v>
      </c>
      <c r="S2308">
        <f>VLOOKUP(B2308,'Analysis 1.3'!$AA$1:$AF$1454,4,FALSE)</f>
        <v>24.975694444445253</v>
      </c>
    </row>
    <row r="2309" spans="1:19" x14ac:dyDescent="0.3">
      <c r="A2309">
        <v>1651135</v>
      </c>
      <c r="B2309">
        <v>1845</v>
      </c>
      <c r="C2309" s="1" t="s">
        <v>102</v>
      </c>
      <c r="D2309" s="3">
        <v>45267.006249999999</v>
      </c>
      <c r="E2309" t="s">
        <v>96</v>
      </c>
      <c r="F2309" t="s">
        <v>13</v>
      </c>
      <c r="G2309">
        <v>2721</v>
      </c>
      <c r="H2309" t="str">
        <f>VLOOKUP(B2309,'Customers (2)'!$A$1:$F$2501,2,0)</f>
        <v>Finland</v>
      </c>
      <c r="I2309" t="str">
        <f>VLOOKUP(B2309,'Customers (2)'!$A$1:$F$2501,3,0)</f>
        <v>F</v>
      </c>
      <c r="J2309">
        <f>VLOOKUP(B2309,'Customers (2)'!$A$1:$F$2501,4,0)</f>
        <v>83</v>
      </c>
      <c r="K2309" t="str">
        <f>VLOOKUP(B2309,'Customers (2)'!$A$1:$F$2501,5,0)</f>
        <v>D</v>
      </c>
      <c r="L2309" t="str">
        <f>VLOOKUP(B2309,'Customers (2)'!$A$1:$F$2501,6,0)</f>
        <v>Senior</v>
      </c>
      <c r="M2309" t="str">
        <f t="shared" si="147"/>
        <v>December</v>
      </c>
      <c r="N2309" t="str">
        <f t="shared" si="148"/>
        <v>Thursday</v>
      </c>
      <c r="O2309" t="str">
        <f t="shared" si="149"/>
        <v>00:09:00</v>
      </c>
      <c r="P2309">
        <f t="shared" si="150"/>
        <v>0</v>
      </c>
      <c r="Q2309" t="str">
        <f>VLOOKUP(B2309,'Analysis 1.3'!$AA$1:$AF$1454,5,FALSE)</f>
        <v>Repeat</v>
      </c>
      <c r="R2309" t="str">
        <f>VLOOKUP(B2309,'Analysis 1.3'!$AA$1:$AF$1454,6,FALSE)</f>
        <v>Recent</v>
      </c>
      <c r="S2309">
        <f>VLOOKUP(B2309,'Analysis 1.3'!$AA$1:$AF$1454,4,FALSE)</f>
        <v>24.975694444445253</v>
      </c>
    </row>
    <row r="2310" spans="1:19" x14ac:dyDescent="0.3">
      <c r="A2310">
        <v>556930</v>
      </c>
      <c r="B2310">
        <v>1847</v>
      </c>
      <c r="C2310" s="1" t="s">
        <v>100</v>
      </c>
      <c r="D2310" s="2">
        <v>44940.015972222223</v>
      </c>
      <c r="E2310" t="s">
        <v>98</v>
      </c>
      <c r="F2310" t="s">
        <v>10</v>
      </c>
      <c r="G2310">
        <v>1675</v>
      </c>
      <c r="H2310" t="str">
        <f>VLOOKUP(B2310,'Customers (2)'!$A$1:$F$2501,2,0)</f>
        <v>France</v>
      </c>
      <c r="I2310" t="str">
        <f>VLOOKUP(B2310,'Customers (2)'!$A$1:$F$2501,3,0)</f>
        <v>M</v>
      </c>
      <c r="J2310">
        <f>VLOOKUP(B2310,'Customers (2)'!$A$1:$F$2501,4,0)</f>
        <v>33</v>
      </c>
      <c r="K2310" t="str">
        <f>VLOOKUP(B2310,'Customers (2)'!$A$1:$F$2501,5,0)</f>
        <v>D</v>
      </c>
      <c r="L2310" t="str">
        <f>VLOOKUP(B2310,'Customers (2)'!$A$1:$F$2501,6,0)</f>
        <v>Young</v>
      </c>
      <c r="M2310" t="str">
        <f t="shared" si="147"/>
        <v>January</v>
      </c>
      <c r="N2310" t="str">
        <f t="shared" si="148"/>
        <v>Saturday</v>
      </c>
      <c r="O2310" t="str">
        <f t="shared" si="149"/>
        <v>00:23:00</v>
      </c>
      <c r="P2310">
        <f t="shared" si="150"/>
        <v>0</v>
      </c>
      <c r="Q2310" t="str">
        <f>VLOOKUP(B2310,'Analysis 1.3'!$AA$1:$AF$1454,5,FALSE)</f>
        <v>One time</v>
      </c>
      <c r="R2310" t="str">
        <f>VLOOKUP(B2310,'Analysis 1.3'!$AA$1:$AF$1454,6,FALSE)</f>
        <v>Lost</v>
      </c>
      <c r="S2310">
        <f>VLOOKUP(B2310,'Analysis 1.3'!$AA$1:$AF$1454,4,FALSE)</f>
        <v>351.96597222222044</v>
      </c>
    </row>
    <row r="2311" spans="1:19" x14ac:dyDescent="0.3">
      <c r="A2311">
        <v>140002</v>
      </c>
      <c r="B2311">
        <v>1848</v>
      </c>
      <c r="C2311" s="1" t="s">
        <v>99</v>
      </c>
      <c r="D2311" s="2">
        <v>45201.03402777778</v>
      </c>
      <c r="E2311" t="s">
        <v>191</v>
      </c>
      <c r="F2311" t="s">
        <v>82</v>
      </c>
      <c r="G2311">
        <v>3536</v>
      </c>
      <c r="H2311" t="str">
        <f>VLOOKUP(B2311,'Customers (2)'!$A$1:$F$2501,2,0)</f>
        <v>USA</v>
      </c>
      <c r="I2311" t="str">
        <f>VLOOKUP(B2311,'Customers (2)'!$A$1:$F$2501,3,0)</f>
        <v>M</v>
      </c>
      <c r="J2311">
        <f>VLOOKUP(B2311,'Customers (2)'!$A$1:$F$2501,4,0)</f>
        <v>63</v>
      </c>
      <c r="K2311" t="str">
        <f>VLOOKUP(B2311,'Customers (2)'!$A$1:$F$2501,5,0)</f>
        <v>D</v>
      </c>
      <c r="L2311" t="str">
        <f>VLOOKUP(B2311,'Customers (2)'!$A$1:$F$2501,6,0)</f>
        <v>Senior</v>
      </c>
      <c r="M2311" t="str">
        <f t="shared" si="147"/>
        <v>October</v>
      </c>
      <c r="N2311" t="str">
        <f t="shared" si="148"/>
        <v>Monday</v>
      </c>
      <c r="O2311" t="str">
        <f t="shared" si="149"/>
        <v>00:49:00</v>
      </c>
      <c r="P2311">
        <f t="shared" si="150"/>
        <v>0</v>
      </c>
      <c r="Q2311" t="str">
        <f>VLOOKUP(B2311,'Analysis 1.3'!$AA$1:$AF$1454,5,FALSE)</f>
        <v>Repeat</v>
      </c>
      <c r="R2311" t="str">
        <f>VLOOKUP(B2311,'Analysis 1.3'!$AA$1:$AF$1454,6,FALSE)</f>
        <v>Passive</v>
      </c>
      <c r="S2311">
        <f>VLOOKUP(B2311,'Analysis 1.3'!$AA$1:$AF$1454,4,FALSE)</f>
        <v>90.947916666664241</v>
      </c>
    </row>
    <row r="2312" spans="1:19" x14ac:dyDescent="0.3">
      <c r="A2312">
        <v>177908</v>
      </c>
      <c r="B2312">
        <v>1848</v>
      </c>
      <c r="C2312" s="1" t="s">
        <v>99</v>
      </c>
      <c r="D2312" s="2">
        <v>45045.975694444445</v>
      </c>
      <c r="E2312" t="s">
        <v>98</v>
      </c>
      <c r="F2312" t="s">
        <v>4</v>
      </c>
      <c r="G2312">
        <v>1341</v>
      </c>
      <c r="H2312" t="str">
        <f>VLOOKUP(B2312,'Customers (2)'!$A$1:$F$2501,2,0)</f>
        <v>USA</v>
      </c>
      <c r="I2312" t="str">
        <f>VLOOKUP(B2312,'Customers (2)'!$A$1:$F$2501,3,0)</f>
        <v>M</v>
      </c>
      <c r="J2312">
        <f>VLOOKUP(B2312,'Customers (2)'!$A$1:$F$2501,4,0)</f>
        <v>63</v>
      </c>
      <c r="K2312" t="str">
        <f>VLOOKUP(B2312,'Customers (2)'!$A$1:$F$2501,5,0)</f>
        <v>D</v>
      </c>
      <c r="L2312" t="str">
        <f>VLOOKUP(B2312,'Customers (2)'!$A$1:$F$2501,6,0)</f>
        <v>Senior</v>
      </c>
      <c r="M2312" t="str">
        <f t="shared" si="147"/>
        <v>April</v>
      </c>
      <c r="N2312" t="str">
        <f t="shared" si="148"/>
        <v>Saturday</v>
      </c>
      <c r="O2312" t="str">
        <f t="shared" si="149"/>
        <v>23:25:00</v>
      </c>
      <c r="P2312">
        <f t="shared" si="150"/>
        <v>23</v>
      </c>
      <c r="Q2312" t="str">
        <f>VLOOKUP(B2312,'Analysis 1.3'!$AA$1:$AF$1454,5,FALSE)</f>
        <v>Repeat</v>
      </c>
      <c r="R2312" t="str">
        <f>VLOOKUP(B2312,'Analysis 1.3'!$AA$1:$AF$1454,6,FALSE)</f>
        <v>Passive</v>
      </c>
      <c r="S2312">
        <f>VLOOKUP(B2312,'Analysis 1.3'!$AA$1:$AF$1454,4,FALSE)</f>
        <v>90.947916666664241</v>
      </c>
    </row>
    <row r="2313" spans="1:19" x14ac:dyDescent="0.3">
      <c r="A2313">
        <v>405184</v>
      </c>
      <c r="B2313">
        <v>1848</v>
      </c>
      <c r="C2313" s="1" t="s">
        <v>99</v>
      </c>
      <c r="D2313" s="2">
        <v>44993.961805555555</v>
      </c>
      <c r="E2313" t="s">
        <v>96</v>
      </c>
      <c r="F2313" t="s">
        <v>65</v>
      </c>
      <c r="G2313">
        <v>7111</v>
      </c>
      <c r="H2313" t="str">
        <f>VLOOKUP(B2313,'Customers (2)'!$A$1:$F$2501,2,0)</f>
        <v>USA</v>
      </c>
      <c r="I2313" t="str">
        <f>VLOOKUP(B2313,'Customers (2)'!$A$1:$F$2501,3,0)</f>
        <v>M</v>
      </c>
      <c r="J2313">
        <f>VLOOKUP(B2313,'Customers (2)'!$A$1:$F$2501,4,0)</f>
        <v>63</v>
      </c>
      <c r="K2313" t="str">
        <f>VLOOKUP(B2313,'Customers (2)'!$A$1:$F$2501,5,0)</f>
        <v>D</v>
      </c>
      <c r="L2313" t="str">
        <f>VLOOKUP(B2313,'Customers (2)'!$A$1:$F$2501,6,0)</f>
        <v>Senior</v>
      </c>
      <c r="M2313" t="str">
        <f t="shared" si="147"/>
        <v>March</v>
      </c>
      <c r="N2313" t="str">
        <f t="shared" si="148"/>
        <v>Wednesday</v>
      </c>
      <c r="O2313" t="str">
        <f t="shared" si="149"/>
        <v>23:05:00</v>
      </c>
      <c r="P2313">
        <f t="shared" si="150"/>
        <v>23</v>
      </c>
      <c r="Q2313" t="str">
        <f>VLOOKUP(B2313,'Analysis 1.3'!$AA$1:$AF$1454,5,FALSE)</f>
        <v>Repeat</v>
      </c>
      <c r="R2313" t="str">
        <f>VLOOKUP(B2313,'Analysis 1.3'!$AA$1:$AF$1454,6,FALSE)</f>
        <v>Passive</v>
      </c>
      <c r="S2313">
        <f>VLOOKUP(B2313,'Analysis 1.3'!$AA$1:$AF$1454,4,FALSE)</f>
        <v>90.947916666664241</v>
      </c>
    </row>
    <row r="2314" spans="1:19" x14ac:dyDescent="0.3">
      <c r="A2314">
        <v>702331</v>
      </c>
      <c r="B2314">
        <v>1848</v>
      </c>
      <c r="C2314" s="1" t="s">
        <v>99</v>
      </c>
      <c r="D2314" s="3">
        <v>45166.022916666669</v>
      </c>
      <c r="E2314" t="s">
        <v>97</v>
      </c>
      <c r="F2314" t="s">
        <v>27</v>
      </c>
      <c r="G2314">
        <v>5015</v>
      </c>
      <c r="H2314" t="str">
        <f>VLOOKUP(B2314,'Customers (2)'!$A$1:$F$2501,2,0)</f>
        <v>USA</v>
      </c>
      <c r="I2314" t="str">
        <f>VLOOKUP(B2314,'Customers (2)'!$A$1:$F$2501,3,0)</f>
        <v>M</v>
      </c>
      <c r="J2314">
        <f>VLOOKUP(B2314,'Customers (2)'!$A$1:$F$2501,4,0)</f>
        <v>63</v>
      </c>
      <c r="K2314" t="str">
        <f>VLOOKUP(B2314,'Customers (2)'!$A$1:$F$2501,5,0)</f>
        <v>D</v>
      </c>
      <c r="L2314" t="str">
        <f>VLOOKUP(B2314,'Customers (2)'!$A$1:$F$2501,6,0)</f>
        <v>Senior</v>
      </c>
      <c r="M2314" t="str">
        <f t="shared" si="147"/>
        <v>August</v>
      </c>
      <c r="N2314" t="str">
        <f t="shared" si="148"/>
        <v>Monday</v>
      </c>
      <c r="O2314" t="str">
        <f t="shared" si="149"/>
        <v>00:33:00</v>
      </c>
      <c r="P2314">
        <f t="shared" si="150"/>
        <v>0</v>
      </c>
      <c r="Q2314" t="str">
        <f>VLOOKUP(B2314,'Analysis 1.3'!$AA$1:$AF$1454,5,FALSE)</f>
        <v>Repeat</v>
      </c>
      <c r="R2314" t="str">
        <f>VLOOKUP(B2314,'Analysis 1.3'!$AA$1:$AF$1454,6,FALSE)</f>
        <v>Passive</v>
      </c>
      <c r="S2314">
        <f>VLOOKUP(B2314,'Analysis 1.3'!$AA$1:$AF$1454,4,FALSE)</f>
        <v>90.947916666664241</v>
      </c>
    </row>
    <row r="2315" spans="1:19" x14ac:dyDescent="0.3">
      <c r="A2315">
        <v>723551</v>
      </c>
      <c r="B2315">
        <v>1849</v>
      </c>
      <c r="C2315" s="1" t="s">
        <v>108</v>
      </c>
      <c r="D2315" s="3">
        <v>45039.069444444445</v>
      </c>
      <c r="E2315" t="s">
        <v>97</v>
      </c>
      <c r="F2315" t="s">
        <v>8</v>
      </c>
      <c r="G2315">
        <v>6416</v>
      </c>
      <c r="H2315" t="str">
        <f>VLOOKUP(B2315,'Customers (2)'!$A$1:$F$2501,2,0)</f>
        <v>Denmark</v>
      </c>
      <c r="I2315" t="str">
        <f>VLOOKUP(B2315,'Customers (2)'!$A$1:$F$2501,3,0)</f>
        <v>M</v>
      </c>
      <c r="J2315">
        <f>VLOOKUP(B2315,'Customers (2)'!$A$1:$F$2501,4,0)</f>
        <v>35</v>
      </c>
      <c r="K2315" t="str">
        <f>VLOOKUP(B2315,'Customers (2)'!$A$1:$F$2501,5,0)</f>
        <v>D</v>
      </c>
      <c r="L2315" t="str">
        <f>VLOOKUP(B2315,'Customers (2)'!$A$1:$F$2501,6,0)</f>
        <v>Middle</v>
      </c>
      <c r="M2315" t="str">
        <f t="shared" si="147"/>
        <v>April</v>
      </c>
      <c r="N2315" t="str">
        <f t="shared" si="148"/>
        <v>Sunday</v>
      </c>
      <c r="O2315" t="str">
        <f t="shared" si="149"/>
        <v>01:40:00</v>
      </c>
      <c r="P2315">
        <f t="shared" si="150"/>
        <v>1</v>
      </c>
      <c r="Q2315" t="str">
        <f>VLOOKUP(B2315,'Analysis 1.3'!$AA$1:$AF$1454,5,FALSE)</f>
        <v>One time</v>
      </c>
      <c r="R2315" t="str">
        <f>VLOOKUP(B2315,'Analysis 1.3'!$AA$1:$AF$1454,6,FALSE)</f>
        <v>Lost</v>
      </c>
      <c r="S2315">
        <f>VLOOKUP(B2315,'Analysis 1.3'!$AA$1:$AF$1454,4,FALSE)</f>
        <v>252.91249999999854</v>
      </c>
    </row>
    <row r="2316" spans="1:19" x14ac:dyDescent="0.3">
      <c r="A2316">
        <v>1385605</v>
      </c>
      <c r="B2316">
        <v>1850</v>
      </c>
      <c r="C2316" s="1" t="s">
        <v>109</v>
      </c>
      <c r="D2316" s="3">
        <v>45062.003472222219</v>
      </c>
      <c r="E2316" t="s">
        <v>98</v>
      </c>
      <c r="F2316" t="s">
        <v>76</v>
      </c>
      <c r="G2316">
        <v>6075</v>
      </c>
      <c r="H2316" t="str">
        <f>VLOOKUP(B2316,'Customers (2)'!$A$1:$F$2501,2,0)</f>
        <v>Germany</v>
      </c>
      <c r="I2316" t="str">
        <f>VLOOKUP(B2316,'Customers (2)'!$A$1:$F$2501,3,0)</f>
        <v>M</v>
      </c>
      <c r="J2316">
        <f>VLOOKUP(B2316,'Customers (2)'!$A$1:$F$2501,4,0)</f>
        <v>60</v>
      </c>
      <c r="K2316" t="str">
        <f>VLOOKUP(B2316,'Customers (2)'!$A$1:$F$2501,5,0)</f>
        <v>D</v>
      </c>
      <c r="L2316" t="str">
        <f>VLOOKUP(B2316,'Customers (2)'!$A$1:$F$2501,6,0)</f>
        <v>Senior</v>
      </c>
      <c r="M2316" t="str">
        <f t="shared" si="147"/>
        <v>May</v>
      </c>
      <c r="N2316" t="str">
        <f t="shared" si="148"/>
        <v>Tuesday</v>
      </c>
      <c r="O2316" t="str">
        <f t="shared" si="149"/>
        <v>00:05:00</v>
      </c>
      <c r="P2316">
        <f t="shared" si="150"/>
        <v>0</v>
      </c>
      <c r="Q2316" t="str">
        <f>VLOOKUP(B2316,'Analysis 1.3'!$AA$1:$AF$1454,5,FALSE)</f>
        <v>One time</v>
      </c>
      <c r="R2316" t="str">
        <f>VLOOKUP(B2316,'Analysis 1.3'!$AA$1:$AF$1454,6,FALSE)</f>
        <v>Lost</v>
      </c>
      <c r="S2316">
        <f>VLOOKUP(B2316,'Analysis 1.3'!$AA$1:$AF$1454,4,FALSE)</f>
        <v>229.97847222222481</v>
      </c>
    </row>
    <row r="2317" spans="1:19" x14ac:dyDescent="0.3">
      <c r="A2317">
        <v>920645</v>
      </c>
      <c r="B2317">
        <v>1851</v>
      </c>
      <c r="C2317" s="1" t="s">
        <v>105</v>
      </c>
      <c r="D2317" s="3">
        <v>44990.040277777778</v>
      </c>
      <c r="E2317" t="s">
        <v>98</v>
      </c>
      <c r="F2317" t="s">
        <v>75</v>
      </c>
      <c r="G2317">
        <v>620</v>
      </c>
      <c r="H2317" t="str">
        <f>VLOOKUP(B2317,'Customers (2)'!$A$1:$F$2501,2,0)</f>
        <v>Spain</v>
      </c>
      <c r="I2317" t="str">
        <f>VLOOKUP(B2317,'Customers (2)'!$A$1:$F$2501,3,0)</f>
        <v>F</v>
      </c>
      <c r="J2317">
        <f>VLOOKUP(B2317,'Customers (2)'!$A$1:$F$2501,4,0)</f>
        <v>76</v>
      </c>
      <c r="K2317" t="str">
        <f>VLOOKUP(B2317,'Customers (2)'!$A$1:$F$2501,5,0)</f>
        <v>D</v>
      </c>
      <c r="L2317" t="str">
        <f>VLOOKUP(B2317,'Customers (2)'!$A$1:$F$2501,6,0)</f>
        <v>Senior</v>
      </c>
      <c r="M2317" t="str">
        <f t="shared" si="147"/>
        <v>March</v>
      </c>
      <c r="N2317" t="str">
        <f t="shared" si="148"/>
        <v>Sunday</v>
      </c>
      <c r="O2317" t="str">
        <f t="shared" si="149"/>
        <v>00:58:00</v>
      </c>
      <c r="P2317">
        <f t="shared" si="150"/>
        <v>0</v>
      </c>
      <c r="Q2317" t="str">
        <f>VLOOKUP(B2317,'Analysis 1.3'!$AA$1:$AF$1454,5,FALSE)</f>
        <v>Repeat</v>
      </c>
      <c r="R2317" t="str">
        <f>VLOOKUP(B2317,'Analysis 1.3'!$AA$1:$AF$1454,6,FALSE)</f>
        <v>Lost</v>
      </c>
      <c r="S2317">
        <f>VLOOKUP(B2317,'Analysis 1.3'!$AA$1:$AF$1454,4,FALSE)</f>
        <v>301.9416666666657</v>
      </c>
    </row>
    <row r="2318" spans="1:19" x14ac:dyDescent="0.3">
      <c r="A2318">
        <v>1654344</v>
      </c>
      <c r="B2318">
        <v>1851</v>
      </c>
      <c r="C2318" s="1" t="s">
        <v>105</v>
      </c>
      <c r="D2318" s="3">
        <v>44961.034722222219</v>
      </c>
      <c r="E2318" t="s">
        <v>97</v>
      </c>
      <c r="F2318" t="s">
        <v>13</v>
      </c>
      <c r="G2318">
        <v>1085</v>
      </c>
      <c r="H2318" t="str">
        <f>VLOOKUP(B2318,'Customers (2)'!$A$1:$F$2501,2,0)</f>
        <v>Spain</v>
      </c>
      <c r="I2318" t="str">
        <f>VLOOKUP(B2318,'Customers (2)'!$A$1:$F$2501,3,0)</f>
        <v>F</v>
      </c>
      <c r="J2318">
        <f>VLOOKUP(B2318,'Customers (2)'!$A$1:$F$2501,4,0)</f>
        <v>76</v>
      </c>
      <c r="K2318" t="str">
        <f>VLOOKUP(B2318,'Customers (2)'!$A$1:$F$2501,5,0)</f>
        <v>D</v>
      </c>
      <c r="L2318" t="str">
        <f>VLOOKUP(B2318,'Customers (2)'!$A$1:$F$2501,6,0)</f>
        <v>Senior</v>
      </c>
      <c r="M2318" t="str">
        <f t="shared" si="147"/>
        <v>February</v>
      </c>
      <c r="N2318" t="str">
        <f t="shared" si="148"/>
        <v>Saturday</v>
      </c>
      <c r="O2318" t="str">
        <f t="shared" si="149"/>
        <v>00:50:00</v>
      </c>
      <c r="P2318">
        <f t="shared" si="150"/>
        <v>0</v>
      </c>
      <c r="Q2318" t="str">
        <f>VLOOKUP(B2318,'Analysis 1.3'!$AA$1:$AF$1454,5,FALSE)</f>
        <v>Repeat</v>
      </c>
      <c r="R2318" t="str">
        <f>VLOOKUP(B2318,'Analysis 1.3'!$AA$1:$AF$1454,6,FALSE)</f>
        <v>Lost</v>
      </c>
      <c r="S2318">
        <f>VLOOKUP(B2318,'Analysis 1.3'!$AA$1:$AF$1454,4,FALSE)</f>
        <v>301.9416666666657</v>
      </c>
    </row>
    <row r="2319" spans="1:19" x14ac:dyDescent="0.3">
      <c r="A2319">
        <v>1439951</v>
      </c>
      <c r="B2319">
        <v>1852</v>
      </c>
      <c r="C2319" s="1" t="s">
        <v>107</v>
      </c>
      <c r="D2319" s="3">
        <v>45146.980555555558</v>
      </c>
      <c r="E2319" t="s">
        <v>191</v>
      </c>
      <c r="F2319" t="s">
        <v>16</v>
      </c>
      <c r="G2319">
        <v>1905</v>
      </c>
      <c r="H2319" t="str">
        <f>VLOOKUP(B2319,'Customers (2)'!$A$1:$F$2501,2,0)</f>
        <v>Italy</v>
      </c>
      <c r="I2319" t="str">
        <f>VLOOKUP(B2319,'Customers (2)'!$A$1:$F$2501,3,0)</f>
        <v>M</v>
      </c>
      <c r="J2319">
        <f>VLOOKUP(B2319,'Customers (2)'!$A$1:$F$2501,4,0)</f>
        <v>87</v>
      </c>
      <c r="K2319" t="str">
        <f>VLOOKUP(B2319,'Customers (2)'!$A$1:$F$2501,5,0)</f>
        <v>D</v>
      </c>
      <c r="L2319" t="str">
        <f>VLOOKUP(B2319,'Customers (2)'!$A$1:$F$2501,6,0)</f>
        <v>Senior</v>
      </c>
      <c r="M2319" t="str">
        <f t="shared" si="147"/>
        <v>August</v>
      </c>
      <c r="N2319" t="str">
        <f t="shared" si="148"/>
        <v>Tuesday</v>
      </c>
      <c r="O2319" t="str">
        <f t="shared" si="149"/>
        <v>23:32:00</v>
      </c>
      <c r="P2319">
        <f t="shared" si="150"/>
        <v>23</v>
      </c>
      <c r="Q2319" t="str">
        <f>VLOOKUP(B2319,'Analysis 1.3'!$AA$1:$AF$1454,5,FALSE)</f>
        <v>One time</v>
      </c>
      <c r="R2319" t="str">
        <f>VLOOKUP(B2319,'Analysis 1.3'!$AA$1:$AF$1454,6,FALSE)</f>
        <v>Passive</v>
      </c>
      <c r="S2319">
        <f>VLOOKUP(B2319,'Analysis 1.3'!$AA$1:$AF$1454,4,FALSE)</f>
        <v>145.00138888888614</v>
      </c>
    </row>
    <row r="2320" spans="1:19" x14ac:dyDescent="0.3">
      <c r="A2320">
        <v>505298</v>
      </c>
      <c r="B2320">
        <v>1854</v>
      </c>
      <c r="C2320" s="1" t="s">
        <v>99</v>
      </c>
      <c r="D2320" s="2">
        <v>45111.023611111108</v>
      </c>
      <c r="E2320" t="s">
        <v>96</v>
      </c>
      <c r="F2320" t="s">
        <v>78</v>
      </c>
      <c r="G2320">
        <v>7393</v>
      </c>
      <c r="H2320" t="str">
        <f>VLOOKUP(B2320,'Customers (2)'!$A$1:$F$2501,2,0)</f>
        <v>USA</v>
      </c>
      <c r="I2320" t="str">
        <f>VLOOKUP(B2320,'Customers (2)'!$A$1:$F$2501,3,0)</f>
        <v>F</v>
      </c>
      <c r="J2320">
        <f>VLOOKUP(B2320,'Customers (2)'!$A$1:$F$2501,4,0)</f>
        <v>87</v>
      </c>
      <c r="K2320" t="str">
        <f>VLOOKUP(B2320,'Customers (2)'!$A$1:$F$2501,5,0)</f>
        <v>D</v>
      </c>
      <c r="L2320" t="str">
        <f>VLOOKUP(B2320,'Customers (2)'!$A$1:$F$2501,6,0)</f>
        <v>Senior</v>
      </c>
      <c r="M2320" t="str">
        <f t="shared" si="147"/>
        <v>July</v>
      </c>
      <c r="N2320" t="str">
        <f t="shared" si="148"/>
        <v>Tuesday</v>
      </c>
      <c r="O2320" t="str">
        <f t="shared" si="149"/>
        <v>00:34:00</v>
      </c>
      <c r="P2320">
        <f t="shared" si="150"/>
        <v>0</v>
      </c>
      <c r="Q2320" t="str">
        <f>VLOOKUP(B2320,'Analysis 1.3'!$AA$1:$AF$1454,5,FALSE)</f>
        <v>Repeat</v>
      </c>
      <c r="R2320" t="str">
        <f>VLOOKUP(B2320,'Analysis 1.3'!$AA$1:$AF$1454,6,FALSE)</f>
        <v>Recent</v>
      </c>
      <c r="S2320">
        <f>VLOOKUP(B2320,'Analysis 1.3'!$AA$1:$AF$1454,4,FALSE)</f>
        <v>20.979166666664241</v>
      </c>
    </row>
    <row r="2321" spans="1:19" x14ac:dyDescent="0.3">
      <c r="A2321">
        <v>652344</v>
      </c>
      <c r="B2321">
        <v>1854</v>
      </c>
      <c r="C2321" s="1" t="s">
        <v>99</v>
      </c>
      <c r="D2321" s="2">
        <v>45194.037499999999</v>
      </c>
      <c r="E2321" t="s">
        <v>96</v>
      </c>
      <c r="F2321" t="s">
        <v>14</v>
      </c>
      <c r="G2321">
        <v>1170</v>
      </c>
      <c r="H2321" t="str">
        <f>VLOOKUP(B2321,'Customers (2)'!$A$1:$F$2501,2,0)</f>
        <v>USA</v>
      </c>
      <c r="I2321" t="str">
        <f>VLOOKUP(B2321,'Customers (2)'!$A$1:$F$2501,3,0)</f>
        <v>F</v>
      </c>
      <c r="J2321">
        <f>VLOOKUP(B2321,'Customers (2)'!$A$1:$F$2501,4,0)</f>
        <v>87</v>
      </c>
      <c r="K2321" t="str">
        <f>VLOOKUP(B2321,'Customers (2)'!$A$1:$F$2501,5,0)</f>
        <v>D</v>
      </c>
      <c r="L2321" t="str">
        <f>VLOOKUP(B2321,'Customers (2)'!$A$1:$F$2501,6,0)</f>
        <v>Senior</v>
      </c>
      <c r="M2321" t="str">
        <f t="shared" si="147"/>
        <v>September</v>
      </c>
      <c r="N2321" t="str">
        <f t="shared" si="148"/>
        <v>Monday</v>
      </c>
      <c r="O2321" t="str">
        <f t="shared" si="149"/>
        <v>00:54:00</v>
      </c>
      <c r="P2321">
        <f t="shared" si="150"/>
        <v>0</v>
      </c>
      <c r="Q2321" t="str">
        <f>VLOOKUP(B2321,'Analysis 1.3'!$AA$1:$AF$1454,5,FALSE)</f>
        <v>Repeat</v>
      </c>
      <c r="R2321" t="str">
        <f>VLOOKUP(B2321,'Analysis 1.3'!$AA$1:$AF$1454,6,FALSE)</f>
        <v>Recent</v>
      </c>
      <c r="S2321">
        <f>VLOOKUP(B2321,'Analysis 1.3'!$AA$1:$AF$1454,4,FALSE)</f>
        <v>20.979166666664241</v>
      </c>
    </row>
    <row r="2322" spans="1:19" x14ac:dyDescent="0.3">
      <c r="A2322">
        <v>1069094</v>
      </c>
      <c r="B2322">
        <v>1854</v>
      </c>
      <c r="C2322" s="1" t="s">
        <v>99</v>
      </c>
      <c r="D2322" s="3">
        <v>45165.049305555556</v>
      </c>
      <c r="E2322" t="s">
        <v>96</v>
      </c>
      <c r="F2322" t="s">
        <v>62</v>
      </c>
      <c r="G2322">
        <v>8536</v>
      </c>
      <c r="H2322" t="str">
        <f>VLOOKUP(B2322,'Customers (2)'!$A$1:$F$2501,2,0)</f>
        <v>USA</v>
      </c>
      <c r="I2322" t="str">
        <f>VLOOKUP(B2322,'Customers (2)'!$A$1:$F$2501,3,0)</f>
        <v>F</v>
      </c>
      <c r="J2322">
        <f>VLOOKUP(B2322,'Customers (2)'!$A$1:$F$2501,4,0)</f>
        <v>87</v>
      </c>
      <c r="K2322" t="str">
        <f>VLOOKUP(B2322,'Customers (2)'!$A$1:$F$2501,5,0)</f>
        <v>D</v>
      </c>
      <c r="L2322" t="str">
        <f>VLOOKUP(B2322,'Customers (2)'!$A$1:$F$2501,6,0)</f>
        <v>Senior</v>
      </c>
      <c r="M2322" t="str">
        <f t="shared" si="147"/>
        <v>August</v>
      </c>
      <c r="N2322" t="str">
        <f t="shared" si="148"/>
        <v>Sunday</v>
      </c>
      <c r="O2322" t="str">
        <f t="shared" si="149"/>
        <v>01:11:00</v>
      </c>
      <c r="P2322">
        <f t="shared" si="150"/>
        <v>1</v>
      </c>
      <c r="Q2322" t="str">
        <f>VLOOKUP(B2322,'Analysis 1.3'!$AA$1:$AF$1454,5,FALSE)</f>
        <v>Repeat</v>
      </c>
      <c r="R2322" t="str">
        <f>VLOOKUP(B2322,'Analysis 1.3'!$AA$1:$AF$1454,6,FALSE)</f>
        <v>Recent</v>
      </c>
      <c r="S2322">
        <f>VLOOKUP(B2322,'Analysis 1.3'!$AA$1:$AF$1454,4,FALSE)</f>
        <v>20.979166666664241</v>
      </c>
    </row>
    <row r="2323" spans="1:19" x14ac:dyDescent="0.3">
      <c r="A2323">
        <v>1659887</v>
      </c>
      <c r="B2323">
        <v>1854</v>
      </c>
      <c r="C2323" s="1" t="s">
        <v>99</v>
      </c>
      <c r="D2323" s="3">
        <v>45271.00277777778</v>
      </c>
      <c r="E2323" t="s">
        <v>98</v>
      </c>
      <c r="F2323" t="s">
        <v>6</v>
      </c>
      <c r="G2323">
        <v>3461</v>
      </c>
      <c r="H2323" t="str">
        <f>VLOOKUP(B2323,'Customers (2)'!$A$1:$F$2501,2,0)</f>
        <v>USA</v>
      </c>
      <c r="I2323" t="str">
        <f>VLOOKUP(B2323,'Customers (2)'!$A$1:$F$2501,3,0)</f>
        <v>F</v>
      </c>
      <c r="J2323">
        <f>VLOOKUP(B2323,'Customers (2)'!$A$1:$F$2501,4,0)</f>
        <v>87</v>
      </c>
      <c r="K2323" t="str">
        <f>VLOOKUP(B2323,'Customers (2)'!$A$1:$F$2501,5,0)</f>
        <v>D</v>
      </c>
      <c r="L2323" t="str">
        <f>VLOOKUP(B2323,'Customers (2)'!$A$1:$F$2501,6,0)</f>
        <v>Senior</v>
      </c>
      <c r="M2323" t="str">
        <f t="shared" si="147"/>
        <v>December</v>
      </c>
      <c r="N2323" t="str">
        <f t="shared" si="148"/>
        <v>Monday</v>
      </c>
      <c r="O2323" t="str">
        <f t="shared" si="149"/>
        <v>00:04:00</v>
      </c>
      <c r="P2323">
        <f t="shared" si="150"/>
        <v>0</v>
      </c>
      <c r="Q2323" t="str">
        <f>VLOOKUP(B2323,'Analysis 1.3'!$AA$1:$AF$1454,5,FALSE)</f>
        <v>Repeat</v>
      </c>
      <c r="R2323" t="str">
        <f>VLOOKUP(B2323,'Analysis 1.3'!$AA$1:$AF$1454,6,FALSE)</f>
        <v>Recent</v>
      </c>
      <c r="S2323">
        <f>VLOOKUP(B2323,'Analysis 1.3'!$AA$1:$AF$1454,4,FALSE)</f>
        <v>20.979166666664241</v>
      </c>
    </row>
    <row r="2324" spans="1:19" x14ac:dyDescent="0.3">
      <c r="A2324">
        <v>787848</v>
      </c>
      <c r="B2324">
        <v>1855</v>
      </c>
      <c r="C2324" s="1" t="s">
        <v>108</v>
      </c>
      <c r="D2324" s="3">
        <v>45091.997916666667</v>
      </c>
      <c r="E2324" t="s">
        <v>191</v>
      </c>
      <c r="F2324" t="s">
        <v>27</v>
      </c>
      <c r="G2324">
        <v>7298</v>
      </c>
      <c r="H2324" t="str">
        <f>VLOOKUP(B2324,'Customers (2)'!$A$1:$F$2501,2,0)</f>
        <v>Denmark</v>
      </c>
      <c r="I2324" t="str">
        <f>VLOOKUP(B2324,'Customers (2)'!$A$1:$F$2501,3,0)</f>
        <v>F</v>
      </c>
      <c r="J2324">
        <f>VLOOKUP(B2324,'Customers (2)'!$A$1:$F$2501,4,0)</f>
        <v>44</v>
      </c>
      <c r="K2324" t="str">
        <f>VLOOKUP(B2324,'Customers (2)'!$A$1:$F$2501,5,0)</f>
        <v>D</v>
      </c>
      <c r="L2324" t="str">
        <f>VLOOKUP(B2324,'Customers (2)'!$A$1:$F$2501,6,0)</f>
        <v>Middle</v>
      </c>
      <c r="M2324" t="str">
        <f t="shared" si="147"/>
        <v>June</v>
      </c>
      <c r="N2324" t="str">
        <f t="shared" si="148"/>
        <v>Wednesday</v>
      </c>
      <c r="O2324" t="str">
        <f t="shared" si="149"/>
        <v>23:57:00</v>
      </c>
      <c r="P2324">
        <f t="shared" si="150"/>
        <v>23</v>
      </c>
      <c r="Q2324" t="str">
        <f>VLOOKUP(B2324,'Analysis 1.3'!$AA$1:$AF$1454,5,FALSE)</f>
        <v>Repeat</v>
      </c>
      <c r="R2324" t="str">
        <f>VLOOKUP(B2324,'Analysis 1.3'!$AA$1:$AF$1454,6,FALSE)</f>
        <v>Passive</v>
      </c>
      <c r="S2324">
        <f>VLOOKUP(B2324,'Analysis 1.3'!$AA$1:$AF$1454,4,FALSE)</f>
        <v>143.97986111111095</v>
      </c>
    </row>
    <row r="2325" spans="1:19" x14ac:dyDescent="0.3">
      <c r="A2325">
        <v>1139025</v>
      </c>
      <c r="B2325">
        <v>1855</v>
      </c>
      <c r="C2325" s="1" t="s">
        <v>108</v>
      </c>
      <c r="D2325" s="3">
        <v>45148.002083333333</v>
      </c>
      <c r="E2325" t="s">
        <v>96</v>
      </c>
      <c r="F2325" t="s">
        <v>65</v>
      </c>
      <c r="G2325">
        <v>8569</v>
      </c>
      <c r="H2325" t="str">
        <f>VLOOKUP(B2325,'Customers (2)'!$A$1:$F$2501,2,0)</f>
        <v>Denmark</v>
      </c>
      <c r="I2325" t="str">
        <f>VLOOKUP(B2325,'Customers (2)'!$A$1:$F$2501,3,0)</f>
        <v>F</v>
      </c>
      <c r="J2325">
        <f>VLOOKUP(B2325,'Customers (2)'!$A$1:$F$2501,4,0)</f>
        <v>44</v>
      </c>
      <c r="K2325" t="str">
        <f>VLOOKUP(B2325,'Customers (2)'!$A$1:$F$2501,5,0)</f>
        <v>D</v>
      </c>
      <c r="L2325" t="str">
        <f>VLOOKUP(B2325,'Customers (2)'!$A$1:$F$2501,6,0)</f>
        <v>Middle</v>
      </c>
      <c r="M2325" t="str">
        <f t="shared" si="147"/>
        <v>August</v>
      </c>
      <c r="N2325" t="str">
        <f t="shared" si="148"/>
        <v>Thursday</v>
      </c>
      <c r="O2325" t="str">
        <f t="shared" si="149"/>
        <v>00:03:00</v>
      </c>
      <c r="P2325">
        <f t="shared" si="150"/>
        <v>0</v>
      </c>
      <c r="Q2325" t="str">
        <f>VLOOKUP(B2325,'Analysis 1.3'!$AA$1:$AF$1454,5,FALSE)</f>
        <v>Repeat</v>
      </c>
      <c r="R2325" t="str">
        <f>VLOOKUP(B2325,'Analysis 1.3'!$AA$1:$AF$1454,6,FALSE)</f>
        <v>Passive</v>
      </c>
      <c r="S2325">
        <f>VLOOKUP(B2325,'Analysis 1.3'!$AA$1:$AF$1454,4,FALSE)</f>
        <v>143.97986111111095</v>
      </c>
    </row>
    <row r="2326" spans="1:19" x14ac:dyDescent="0.3">
      <c r="A2326">
        <v>1291386</v>
      </c>
      <c r="B2326">
        <v>1855</v>
      </c>
      <c r="C2326" s="1" t="s">
        <v>108</v>
      </c>
      <c r="D2326" s="3">
        <v>45098.051388888889</v>
      </c>
      <c r="E2326" t="s">
        <v>98</v>
      </c>
      <c r="F2326" t="s">
        <v>78</v>
      </c>
      <c r="G2326">
        <v>6840</v>
      </c>
      <c r="H2326" t="str">
        <f>VLOOKUP(B2326,'Customers (2)'!$A$1:$F$2501,2,0)</f>
        <v>Denmark</v>
      </c>
      <c r="I2326" t="str">
        <f>VLOOKUP(B2326,'Customers (2)'!$A$1:$F$2501,3,0)</f>
        <v>F</v>
      </c>
      <c r="J2326">
        <f>VLOOKUP(B2326,'Customers (2)'!$A$1:$F$2501,4,0)</f>
        <v>44</v>
      </c>
      <c r="K2326" t="str">
        <f>VLOOKUP(B2326,'Customers (2)'!$A$1:$F$2501,5,0)</f>
        <v>D</v>
      </c>
      <c r="L2326" t="str">
        <f>VLOOKUP(B2326,'Customers (2)'!$A$1:$F$2501,6,0)</f>
        <v>Middle</v>
      </c>
      <c r="M2326" t="str">
        <f t="shared" si="147"/>
        <v>June</v>
      </c>
      <c r="N2326" t="str">
        <f t="shared" si="148"/>
        <v>Wednesday</v>
      </c>
      <c r="O2326" t="str">
        <f t="shared" si="149"/>
        <v>01:14:00</v>
      </c>
      <c r="P2326">
        <f t="shared" si="150"/>
        <v>1</v>
      </c>
      <c r="Q2326" t="str">
        <f>VLOOKUP(B2326,'Analysis 1.3'!$AA$1:$AF$1454,5,FALSE)</f>
        <v>Repeat</v>
      </c>
      <c r="R2326" t="str">
        <f>VLOOKUP(B2326,'Analysis 1.3'!$AA$1:$AF$1454,6,FALSE)</f>
        <v>Passive</v>
      </c>
      <c r="S2326">
        <f>VLOOKUP(B2326,'Analysis 1.3'!$AA$1:$AF$1454,4,FALSE)</f>
        <v>143.97986111111095</v>
      </c>
    </row>
    <row r="2327" spans="1:19" x14ac:dyDescent="0.3">
      <c r="A2327">
        <v>788243</v>
      </c>
      <c r="B2327">
        <v>1856</v>
      </c>
      <c r="C2327" s="1" t="s">
        <v>99</v>
      </c>
      <c r="D2327" s="3">
        <v>45218.008333333331</v>
      </c>
      <c r="E2327" t="s">
        <v>97</v>
      </c>
      <c r="F2327" t="s">
        <v>23</v>
      </c>
      <c r="G2327">
        <v>1117</v>
      </c>
      <c r="H2327" t="str">
        <f>VLOOKUP(B2327,'Customers (2)'!$A$1:$F$2501,2,0)</f>
        <v>USA</v>
      </c>
      <c r="I2327" t="str">
        <f>VLOOKUP(B2327,'Customers (2)'!$A$1:$F$2501,3,0)</f>
        <v>F</v>
      </c>
      <c r="J2327">
        <f>VLOOKUP(B2327,'Customers (2)'!$A$1:$F$2501,4,0)</f>
        <v>78</v>
      </c>
      <c r="K2327" t="str">
        <f>VLOOKUP(B2327,'Customers (2)'!$A$1:$F$2501,5,0)</f>
        <v>D</v>
      </c>
      <c r="L2327" t="str">
        <f>VLOOKUP(B2327,'Customers (2)'!$A$1:$F$2501,6,0)</f>
        <v>Senior</v>
      </c>
      <c r="M2327" t="str">
        <f t="shared" si="147"/>
        <v>October</v>
      </c>
      <c r="N2327" t="str">
        <f t="shared" si="148"/>
        <v>Thursday</v>
      </c>
      <c r="O2327" t="str">
        <f t="shared" si="149"/>
        <v>00:12:00</v>
      </c>
      <c r="P2327">
        <f t="shared" si="150"/>
        <v>0</v>
      </c>
      <c r="Q2327" t="str">
        <f>VLOOKUP(B2327,'Analysis 1.3'!$AA$1:$AF$1454,5,FALSE)</f>
        <v>Repeat</v>
      </c>
      <c r="R2327" t="str">
        <f>VLOOKUP(B2327,'Analysis 1.3'!$AA$1:$AF$1454,6,FALSE)</f>
        <v>Recent</v>
      </c>
      <c r="S2327">
        <f>VLOOKUP(B2327,'Analysis 1.3'!$AA$1:$AF$1454,4,FALSE)</f>
        <v>73.973611111112405</v>
      </c>
    </row>
    <row r="2328" spans="1:19" x14ac:dyDescent="0.3">
      <c r="A2328">
        <v>941315</v>
      </c>
      <c r="B2328">
        <v>1856</v>
      </c>
      <c r="C2328" s="1" t="s">
        <v>99</v>
      </c>
      <c r="D2328" s="3">
        <v>45023.007638888892</v>
      </c>
      <c r="E2328" t="s">
        <v>97</v>
      </c>
      <c r="F2328" t="s">
        <v>27</v>
      </c>
      <c r="G2328">
        <v>6848</v>
      </c>
      <c r="H2328" t="str">
        <f>VLOOKUP(B2328,'Customers (2)'!$A$1:$F$2501,2,0)</f>
        <v>USA</v>
      </c>
      <c r="I2328" t="str">
        <f>VLOOKUP(B2328,'Customers (2)'!$A$1:$F$2501,3,0)</f>
        <v>F</v>
      </c>
      <c r="J2328">
        <f>VLOOKUP(B2328,'Customers (2)'!$A$1:$F$2501,4,0)</f>
        <v>78</v>
      </c>
      <c r="K2328" t="str">
        <f>VLOOKUP(B2328,'Customers (2)'!$A$1:$F$2501,5,0)</f>
        <v>D</v>
      </c>
      <c r="L2328" t="str">
        <f>VLOOKUP(B2328,'Customers (2)'!$A$1:$F$2501,6,0)</f>
        <v>Senior</v>
      </c>
      <c r="M2328" t="str">
        <f t="shared" si="147"/>
        <v>April</v>
      </c>
      <c r="N2328" t="str">
        <f t="shared" si="148"/>
        <v>Friday</v>
      </c>
      <c r="O2328" t="str">
        <f t="shared" si="149"/>
        <v>00:11:00</v>
      </c>
      <c r="P2328">
        <f t="shared" si="150"/>
        <v>0</v>
      </c>
      <c r="Q2328" t="str">
        <f>VLOOKUP(B2328,'Analysis 1.3'!$AA$1:$AF$1454,5,FALSE)</f>
        <v>Repeat</v>
      </c>
      <c r="R2328" t="str">
        <f>VLOOKUP(B2328,'Analysis 1.3'!$AA$1:$AF$1454,6,FALSE)</f>
        <v>Recent</v>
      </c>
      <c r="S2328">
        <f>VLOOKUP(B2328,'Analysis 1.3'!$AA$1:$AF$1454,4,FALSE)</f>
        <v>73.973611111112405</v>
      </c>
    </row>
    <row r="2329" spans="1:19" x14ac:dyDescent="0.3">
      <c r="A2329">
        <v>112219</v>
      </c>
      <c r="B2329">
        <v>1857</v>
      </c>
      <c r="C2329" s="1" t="s">
        <v>100</v>
      </c>
      <c r="D2329" s="2">
        <v>45065.963194444441</v>
      </c>
      <c r="E2329" t="s">
        <v>191</v>
      </c>
      <c r="F2329" t="s">
        <v>27</v>
      </c>
      <c r="G2329">
        <v>7425</v>
      </c>
      <c r="H2329" t="str">
        <f>VLOOKUP(B2329,'Customers (2)'!$A$1:$F$2501,2,0)</f>
        <v>France</v>
      </c>
      <c r="I2329" t="str">
        <f>VLOOKUP(B2329,'Customers (2)'!$A$1:$F$2501,3,0)</f>
        <v>F</v>
      </c>
      <c r="J2329">
        <f>VLOOKUP(B2329,'Customers (2)'!$A$1:$F$2501,4,0)</f>
        <v>75</v>
      </c>
      <c r="K2329" t="str">
        <f>VLOOKUP(B2329,'Customers (2)'!$A$1:$F$2501,5,0)</f>
        <v>D</v>
      </c>
      <c r="L2329" t="str">
        <f>VLOOKUP(B2329,'Customers (2)'!$A$1:$F$2501,6,0)</f>
        <v>Senior</v>
      </c>
      <c r="M2329" t="str">
        <f t="shared" si="147"/>
        <v>May</v>
      </c>
      <c r="N2329" t="str">
        <f t="shared" si="148"/>
        <v>Friday</v>
      </c>
      <c r="O2329" t="str">
        <f t="shared" si="149"/>
        <v>23:07:00</v>
      </c>
      <c r="P2329">
        <f t="shared" si="150"/>
        <v>23</v>
      </c>
      <c r="Q2329" t="str">
        <f>VLOOKUP(B2329,'Analysis 1.3'!$AA$1:$AF$1454,5,FALSE)</f>
        <v>Repeat</v>
      </c>
      <c r="R2329" t="str">
        <f>VLOOKUP(B2329,'Analysis 1.3'!$AA$1:$AF$1454,6,FALSE)</f>
        <v>Recent</v>
      </c>
      <c r="S2329">
        <f>VLOOKUP(B2329,'Analysis 1.3'!$AA$1:$AF$1454,4,FALSE)</f>
        <v>64.954166666662786</v>
      </c>
    </row>
    <row r="2330" spans="1:19" x14ac:dyDescent="0.3">
      <c r="A2330">
        <v>596235</v>
      </c>
      <c r="B2330">
        <v>1857</v>
      </c>
      <c r="C2330" s="1" t="s">
        <v>100</v>
      </c>
      <c r="D2330" s="2">
        <v>45227.027777777781</v>
      </c>
      <c r="E2330" t="s">
        <v>98</v>
      </c>
      <c r="F2330" t="s">
        <v>65</v>
      </c>
      <c r="G2330">
        <v>657</v>
      </c>
      <c r="H2330" t="str">
        <f>VLOOKUP(B2330,'Customers (2)'!$A$1:$F$2501,2,0)</f>
        <v>France</v>
      </c>
      <c r="I2330" t="str">
        <f>VLOOKUP(B2330,'Customers (2)'!$A$1:$F$2501,3,0)</f>
        <v>F</v>
      </c>
      <c r="J2330">
        <f>VLOOKUP(B2330,'Customers (2)'!$A$1:$F$2501,4,0)</f>
        <v>75</v>
      </c>
      <c r="K2330" t="str">
        <f>VLOOKUP(B2330,'Customers (2)'!$A$1:$F$2501,5,0)</f>
        <v>D</v>
      </c>
      <c r="L2330" t="str">
        <f>VLOOKUP(B2330,'Customers (2)'!$A$1:$F$2501,6,0)</f>
        <v>Senior</v>
      </c>
      <c r="M2330" t="str">
        <f t="shared" si="147"/>
        <v>October</v>
      </c>
      <c r="N2330" t="str">
        <f t="shared" si="148"/>
        <v>Saturday</v>
      </c>
      <c r="O2330" t="str">
        <f t="shared" si="149"/>
        <v>00:40:00</v>
      </c>
      <c r="P2330">
        <f t="shared" si="150"/>
        <v>0</v>
      </c>
      <c r="Q2330" t="str">
        <f>VLOOKUP(B2330,'Analysis 1.3'!$AA$1:$AF$1454,5,FALSE)</f>
        <v>Repeat</v>
      </c>
      <c r="R2330" t="str">
        <f>VLOOKUP(B2330,'Analysis 1.3'!$AA$1:$AF$1454,6,FALSE)</f>
        <v>Recent</v>
      </c>
      <c r="S2330">
        <f>VLOOKUP(B2330,'Analysis 1.3'!$AA$1:$AF$1454,4,FALSE)</f>
        <v>64.954166666662786</v>
      </c>
    </row>
    <row r="2331" spans="1:19" x14ac:dyDescent="0.3">
      <c r="A2331">
        <v>1234361</v>
      </c>
      <c r="B2331">
        <v>1857</v>
      </c>
      <c r="C2331" s="1" t="s">
        <v>100</v>
      </c>
      <c r="D2331" s="3">
        <v>45198.082638888889</v>
      </c>
      <c r="E2331" t="s">
        <v>98</v>
      </c>
      <c r="F2331" t="s">
        <v>39</v>
      </c>
      <c r="G2331">
        <v>760</v>
      </c>
      <c r="H2331" t="str">
        <f>VLOOKUP(B2331,'Customers (2)'!$A$1:$F$2501,2,0)</f>
        <v>France</v>
      </c>
      <c r="I2331" t="str">
        <f>VLOOKUP(B2331,'Customers (2)'!$A$1:$F$2501,3,0)</f>
        <v>F</v>
      </c>
      <c r="J2331">
        <f>VLOOKUP(B2331,'Customers (2)'!$A$1:$F$2501,4,0)</f>
        <v>75</v>
      </c>
      <c r="K2331" t="str">
        <f>VLOOKUP(B2331,'Customers (2)'!$A$1:$F$2501,5,0)</f>
        <v>D</v>
      </c>
      <c r="L2331" t="str">
        <f>VLOOKUP(B2331,'Customers (2)'!$A$1:$F$2501,6,0)</f>
        <v>Senior</v>
      </c>
      <c r="M2331" t="str">
        <f t="shared" si="147"/>
        <v>September</v>
      </c>
      <c r="N2331" t="str">
        <f t="shared" si="148"/>
        <v>Friday</v>
      </c>
      <c r="O2331" t="str">
        <f t="shared" si="149"/>
        <v>01:59:00</v>
      </c>
      <c r="P2331">
        <f t="shared" si="150"/>
        <v>1</v>
      </c>
      <c r="Q2331" t="str">
        <f>VLOOKUP(B2331,'Analysis 1.3'!$AA$1:$AF$1454,5,FALSE)</f>
        <v>Repeat</v>
      </c>
      <c r="R2331" t="str">
        <f>VLOOKUP(B2331,'Analysis 1.3'!$AA$1:$AF$1454,6,FALSE)</f>
        <v>Recent</v>
      </c>
      <c r="S2331">
        <f>VLOOKUP(B2331,'Analysis 1.3'!$AA$1:$AF$1454,4,FALSE)</f>
        <v>64.954166666662786</v>
      </c>
    </row>
    <row r="2332" spans="1:19" x14ac:dyDescent="0.3">
      <c r="A2332">
        <v>41110</v>
      </c>
      <c r="B2332">
        <v>1858</v>
      </c>
      <c r="C2332" s="1" t="s">
        <v>99</v>
      </c>
      <c r="D2332" s="2">
        <v>45080.022916666669</v>
      </c>
      <c r="E2332" t="s">
        <v>98</v>
      </c>
      <c r="F2332" t="s">
        <v>12</v>
      </c>
      <c r="G2332">
        <v>9844</v>
      </c>
      <c r="H2332" t="str">
        <f>VLOOKUP(B2332,'Customers (2)'!$A$1:$F$2501,2,0)</f>
        <v>USA</v>
      </c>
      <c r="I2332" t="str">
        <f>VLOOKUP(B2332,'Customers (2)'!$A$1:$F$2501,3,0)</f>
        <v>F</v>
      </c>
      <c r="J2332">
        <f>VLOOKUP(B2332,'Customers (2)'!$A$1:$F$2501,4,0)</f>
        <v>59</v>
      </c>
      <c r="K2332" t="str">
        <f>VLOOKUP(B2332,'Customers (2)'!$A$1:$F$2501,5,0)</f>
        <v>D</v>
      </c>
      <c r="L2332" t="str">
        <f>VLOOKUP(B2332,'Customers (2)'!$A$1:$F$2501,6,0)</f>
        <v>Middle</v>
      </c>
      <c r="M2332" t="str">
        <f t="shared" si="147"/>
        <v>June</v>
      </c>
      <c r="N2332" t="str">
        <f t="shared" si="148"/>
        <v>Saturday</v>
      </c>
      <c r="O2332" t="str">
        <f t="shared" si="149"/>
        <v>00:33:00</v>
      </c>
      <c r="P2332">
        <f t="shared" si="150"/>
        <v>0</v>
      </c>
      <c r="Q2332" t="str">
        <f>VLOOKUP(B2332,'Analysis 1.3'!$AA$1:$AF$1454,5,FALSE)</f>
        <v>Repeat</v>
      </c>
      <c r="R2332" t="str">
        <f>VLOOKUP(B2332,'Analysis 1.3'!$AA$1:$AF$1454,6,FALSE)</f>
        <v>Recent</v>
      </c>
      <c r="S2332">
        <f>VLOOKUP(B2332,'Analysis 1.3'!$AA$1:$AF$1454,4,FALSE)</f>
        <v>71.986111111109494</v>
      </c>
    </row>
    <row r="2333" spans="1:19" x14ac:dyDescent="0.3">
      <c r="A2333">
        <v>937462</v>
      </c>
      <c r="B2333">
        <v>1858</v>
      </c>
      <c r="C2333" s="1" t="s">
        <v>99</v>
      </c>
      <c r="D2333" s="3">
        <v>45219.995833333334</v>
      </c>
      <c r="E2333" t="s">
        <v>97</v>
      </c>
      <c r="F2333" t="s">
        <v>27</v>
      </c>
      <c r="G2333">
        <v>2327</v>
      </c>
      <c r="H2333" t="str">
        <f>VLOOKUP(B2333,'Customers (2)'!$A$1:$F$2501,2,0)</f>
        <v>USA</v>
      </c>
      <c r="I2333" t="str">
        <f>VLOOKUP(B2333,'Customers (2)'!$A$1:$F$2501,3,0)</f>
        <v>F</v>
      </c>
      <c r="J2333">
        <f>VLOOKUP(B2333,'Customers (2)'!$A$1:$F$2501,4,0)</f>
        <v>59</v>
      </c>
      <c r="K2333" t="str">
        <f>VLOOKUP(B2333,'Customers (2)'!$A$1:$F$2501,5,0)</f>
        <v>D</v>
      </c>
      <c r="L2333" t="str">
        <f>VLOOKUP(B2333,'Customers (2)'!$A$1:$F$2501,6,0)</f>
        <v>Middle</v>
      </c>
      <c r="M2333" t="str">
        <f t="shared" si="147"/>
        <v>October</v>
      </c>
      <c r="N2333" t="str">
        <f t="shared" si="148"/>
        <v>Friday</v>
      </c>
      <c r="O2333" t="str">
        <f t="shared" si="149"/>
        <v>23:54:00</v>
      </c>
      <c r="P2333">
        <f t="shared" si="150"/>
        <v>23</v>
      </c>
      <c r="Q2333" t="str">
        <f>VLOOKUP(B2333,'Analysis 1.3'!$AA$1:$AF$1454,5,FALSE)</f>
        <v>Repeat</v>
      </c>
      <c r="R2333" t="str">
        <f>VLOOKUP(B2333,'Analysis 1.3'!$AA$1:$AF$1454,6,FALSE)</f>
        <v>Recent</v>
      </c>
      <c r="S2333">
        <f>VLOOKUP(B2333,'Analysis 1.3'!$AA$1:$AF$1454,4,FALSE)</f>
        <v>71.986111111109494</v>
      </c>
    </row>
    <row r="2334" spans="1:19" x14ac:dyDescent="0.3">
      <c r="A2334">
        <v>1668081</v>
      </c>
      <c r="B2334">
        <v>1858</v>
      </c>
      <c r="C2334" s="1" t="s">
        <v>99</v>
      </c>
      <c r="D2334" s="3">
        <v>44990.044444444444</v>
      </c>
      <c r="E2334" t="s">
        <v>97</v>
      </c>
      <c r="F2334" t="s">
        <v>61</v>
      </c>
      <c r="G2334">
        <v>7774</v>
      </c>
      <c r="H2334" t="str">
        <f>VLOOKUP(B2334,'Customers (2)'!$A$1:$F$2501,2,0)</f>
        <v>USA</v>
      </c>
      <c r="I2334" t="str">
        <f>VLOOKUP(B2334,'Customers (2)'!$A$1:$F$2501,3,0)</f>
        <v>F</v>
      </c>
      <c r="J2334">
        <f>VLOOKUP(B2334,'Customers (2)'!$A$1:$F$2501,4,0)</f>
        <v>59</v>
      </c>
      <c r="K2334" t="str">
        <f>VLOOKUP(B2334,'Customers (2)'!$A$1:$F$2501,5,0)</f>
        <v>D</v>
      </c>
      <c r="L2334" t="str">
        <f>VLOOKUP(B2334,'Customers (2)'!$A$1:$F$2501,6,0)</f>
        <v>Middle</v>
      </c>
      <c r="M2334" t="str">
        <f t="shared" si="147"/>
        <v>March</v>
      </c>
      <c r="N2334" t="str">
        <f t="shared" si="148"/>
        <v>Sunday</v>
      </c>
      <c r="O2334" t="str">
        <f t="shared" si="149"/>
        <v>01:04:00</v>
      </c>
      <c r="P2334">
        <f t="shared" si="150"/>
        <v>1</v>
      </c>
      <c r="Q2334" t="str">
        <f>VLOOKUP(B2334,'Analysis 1.3'!$AA$1:$AF$1454,5,FALSE)</f>
        <v>Repeat</v>
      </c>
      <c r="R2334" t="str">
        <f>VLOOKUP(B2334,'Analysis 1.3'!$AA$1:$AF$1454,6,FALSE)</f>
        <v>Recent</v>
      </c>
      <c r="S2334">
        <f>VLOOKUP(B2334,'Analysis 1.3'!$AA$1:$AF$1454,4,FALSE)</f>
        <v>71.986111111109494</v>
      </c>
    </row>
    <row r="2335" spans="1:19" x14ac:dyDescent="0.3">
      <c r="A2335">
        <v>875005</v>
      </c>
      <c r="B2335">
        <v>1859</v>
      </c>
      <c r="C2335" s="1" t="s">
        <v>105</v>
      </c>
      <c r="D2335" s="3">
        <v>45100.986805555556</v>
      </c>
      <c r="E2335" t="s">
        <v>98</v>
      </c>
      <c r="F2335" t="s">
        <v>27</v>
      </c>
      <c r="G2335">
        <v>538</v>
      </c>
      <c r="H2335" t="str">
        <f>VLOOKUP(B2335,'Customers (2)'!$A$1:$F$2501,2,0)</f>
        <v>Spain</v>
      </c>
      <c r="I2335" t="str">
        <f>VLOOKUP(B2335,'Customers (2)'!$A$1:$F$2501,3,0)</f>
        <v>F</v>
      </c>
      <c r="J2335">
        <f>VLOOKUP(B2335,'Customers (2)'!$A$1:$F$2501,4,0)</f>
        <v>64</v>
      </c>
      <c r="K2335" t="str">
        <f>VLOOKUP(B2335,'Customers (2)'!$A$1:$F$2501,5,0)</f>
        <v>D</v>
      </c>
      <c r="L2335" t="str">
        <f>VLOOKUP(B2335,'Customers (2)'!$A$1:$F$2501,6,0)</f>
        <v>Senior</v>
      </c>
      <c r="M2335" t="str">
        <f t="shared" si="147"/>
        <v>June</v>
      </c>
      <c r="N2335" t="str">
        <f t="shared" si="148"/>
        <v>Friday</v>
      </c>
      <c r="O2335" t="str">
        <f t="shared" si="149"/>
        <v>23:41:00</v>
      </c>
      <c r="P2335">
        <f t="shared" si="150"/>
        <v>23</v>
      </c>
      <c r="Q2335" t="str">
        <f>VLOOKUP(B2335,'Analysis 1.3'!$AA$1:$AF$1454,5,FALSE)</f>
        <v>One time</v>
      </c>
      <c r="R2335" t="str">
        <f>VLOOKUP(B2335,'Analysis 1.3'!$AA$1:$AF$1454,6,FALSE)</f>
        <v>Lost</v>
      </c>
      <c r="S2335">
        <f>VLOOKUP(B2335,'Analysis 1.3'!$AA$1:$AF$1454,4,FALSE)</f>
        <v>190.9951388888876</v>
      </c>
    </row>
    <row r="2336" spans="1:19" x14ac:dyDescent="0.3">
      <c r="A2336">
        <v>1541893</v>
      </c>
      <c r="B2336">
        <v>1860</v>
      </c>
      <c r="C2336" s="1" t="s">
        <v>105</v>
      </c>
      <c r="D2336" s="3">
        <v>44956.986111111109</v>
      </c>
      <c r="E2336" t="s">
        <v>98</v>
      </c>
      <c r="F2336" t="s">
        <v>29</v>
      </c>
      <c r="G2336">
        <v>1027</v>
      </c>
      <c r="H2336" t="str">
        <f>VLOOKUP(B2336,'Customers (2)'!$A$1:$F$2501,2,0)</f>
        <v>Spain</v>
      </c>
      <c r="I2336" t="str">
        <f>VLOOKUP(B2336,'Customers (2)'!$A$1:$F$2501,3,0)</f>
        <v>F</v>
      </c>
      <c r="J2336">
        <f>VLOOKUP(B2336,'Customers (2)'!$A$1:$F$2501,4,0)</f>
        <v>61</v>
      </c>
      <c r="K2336" t="str">
        <f>VLOOKUP(B2336,'Customers (2)'!$A$1:$F$2501,5,0)</f>
        <v>D</v>
      </c>
      <c r="L2336" t="str">
        <f>VLOOKUP(B2336,'Customers (2)'!$A$1:$F$2501,6,0)</f>
        <v>Senior</v>
      </c>
      <c r="M2336" t="str">
        <f t="shared" si="147"/>
        <v>January</v>
      </c>
      <c r="N2336" t="str">
        <f t="shared" si="148"/>
        <v>Monday</v>
      </c>
      <c r="O2336" t="str">
        <f t="shared" si="149"/>
        <v>23:40:00</v>
      </c>
      <c r="P2336">
        <f t="shared" si="150"/>
        <v>23</v>
      </c>
      <c r="Q2336" t="str">
        <f>VLOOKUP(B2336,'Analysis 1.3'!$AA$1:$AF$1454,5,FALSE)</f>
        <v>One time</v>
      </c>
      <c r="R2336" t="str">
        <f>VLOOKUP(B2336,'Analysis 1.3'!$AA$1:$AF$1454,6,FALSE)</f>
        <v>Lost</v>
      </c>
      <c r="S2336">
        <f>VLOOKUP(B2336,'Analysis 1.3'!$AA$1:$AF$1454,4,FALSE)</f>
        <v>334.9958333333343</v>
      </c>
    </row>
    <row r="2337" spans="1:19" x14ac:dyDescent="0.3">
      <c r="A2337">
        <v>564076</v>
      </c>
      <c r="B2337">
        <v>1862</v>
      </c>
      <c r="C2337" s="1" t="s">
        <v>101</v>
      </c>
      <c r="D2337" s="2">
        <v>45076.993750000001</v>
      </c>
      <c r="E2337" t="s">
        <v>97</v>
      </c>
      <c r="F2337" t="s">
        <v>9</v>
      </c>
      <c r="G2337">
        <v>7241</v>
      </c>
      <c r="H2337" t="str">
        <f>VLOOKUP(B2337,'Customers (2)'!$A$1:$F$2501,2,0)</f>
        <v>Australia</v>
      </c>
      <c r="I2337" t="str">
        <f>VLOOKUP(B2337,'Customers (2)'!$A$1:$F$2501,3,0)</f>
        <v>F</v>
      </c>
      <c r="J2337">
        <f>VLOOKUP(B2337,'Customers (2)'!$A$1:$F$2501,4,0)</f>
        <v>70</v>
      </c>
      <c r="K2337" t="str">
        <f>VLOOKUP(B2337,'Customers (2)'!$A$1:$F$2501,5,0)</f>
        <v>D</v>
      </c>
      <c r="L2337" t="str">
        <f>VLOOKUP(B2337,'Customers (2)'!$A$1:$F$2501,6,0)</f>
        <v>Senior</v>
      </c>
      <c r="M2337" t="str">
        <f t="shared" si="147"/>
        <v>May</v>
      </c>
      <c r="N2337" t="str">
        <f t="shared" si="148"/>
        <v>Tuesday</v>
      </c>
      <c r="O2337" t="str">
        <f t="shared" si="149"/>
        <v>23:51:00</v>
      </c>
      <c r="P2337">
        <f t="shared" si="150"/>
        <v>23</v>
      </c>
      <c r="Q2337" t="str">
        <f>VLOOKUP(B2337,'Analysis 1.3'!$AA$1:$AF$1454,5,FALSE)</f>
        <v>One time</v>
      </c>
      <c r="R2337" t="str">
        <f>VLOOKUP(B2337,'Analysis 1.3'!$AA$1:$AF$1454,6,FALSE)</f>
        <v>Lost</v>
      </c>
      <c r="S2337">
        <f>VLOOKUP(B2337,'Analysis 1.3'!$AA$1:$AF$1454,4,FALSE)</f>
        <v>214.98819444444234</v>
      </c>
    </row>
    <row r="2338" spans="1:19" x14ac:dyDescent="0.3">
      <c r="A2338">
        <v>1495611</v>
      </c>
      <c r="B2338">
        <v>1863</v>
      </c>
      <c r="C2338" s="1" t="s">
        <v>105</v>
      </c>
      <c r="D2338" s="3">
        <v>45218.974999999999</v>
      </c>
      <c r="E2338" t="s">
        <v>97</v>
      </c>
      <c r="F2338" t="s">
        <v>71</v>
      </c>
      <c r="G2338">
        <v>3590</v>
      </c>
      <c r="H2338" t="str">
        <f>VLOOKUP(B2338,'Customers (2)'!$A$1:$F$2501,2,0)</f>
        <v>Spain</v>
      </c>
      <c r="I2338" t="str">
        <f>VLOOKUP(B2338,'Customers (2)'!$A$1:$F$2501,3,0)</f>
        <v>F</v>
      </c>
      <c r="J2338">
        <f>VLOOKUP(B2338,'Customers (2)'!$A$1:$F$2501,4,0)</f>
        <v>21</v>
      </c>
      <c r="K2338" t="str">
        <f>VLOOKUP(B2338,'Customers (2)'!$A$1:$F$2501,5,0)</f>
        <v>D</v>
      </c>
      <c r="L2338" t="str">
        <f>VLOOKUP(B2338,'Customers (2)'!$A$1:$F$2501,6,0)</f>
        <v>Young</v>
      </c>
      <c r="M2338" t="str">
        <f t="shared" si="147"/>
        <v>October</v>
      </c>
      <c r="N2338" t="str">
        <f t="shared" si="148"/>
        <v>Thursday</v>
      </c>
      <c r="O2338" t="str">
        <f t="shared" si="149"/>
        <v>23:24:00</v>
      </c>
      <c r="P2338">
        <f t="shared" si="150"/>
        <v>23</v>
      </c>
      <c r="Q2338" t="str">
        <f>VLOOKUP(B2338,'Analysis 1.3'!$AA$1:$AF$1454,5,FALSE)</f>
        <v>One time</v>
      </c>
      <c r="R2338" t="str">
        <f>VLOOKUP(B2338,'Analysis 1.3'!$AA$1:$AF$1454,6,FALSE)</f>
        <v>Recent</v>
      </c>
      <c r="S2338">
        <f>VLOOKUP(B2338,'Analysis 1.3'!$AA$1:$AF$1454,4,FALSE)</f>
        <v>73.006944444445253</v>
      </c>
    </row>
    <row r="2339" spans="1:19" x14ac:dyDescent="0.3">
      <c r="A2339">
        <v>1054639</v>
      </c>
      <c r="B2339">
        <v>1865</v>
      </c>
      <c r="C2339" s="1" t="s">
        <v>100</v>
      </c>
      <c r="D2339" s="3">
        <v>44983</v>
      </c>
      <c r="E2339" t="s">
        <v>191</v>
      </c>
      <c r="F2339" t="s">
        <v>41</v>
      </c>
      <c r="G2339">
        <v>4421</v>
      </c>
      <c r="H2339" t="str">
        <f>VLOOKUP(B2339,'Customers (2)'!$A$1:$F$2501,2,0)</f>
        <v>France</v>
      </c>
      <c r="I2339" t="str">
        <f>VLOOKUP(B2339,'Customers (2)'!$A$1:$F$2501,3,0)</f>
        <v>M</v>
      </c>
      <c r="J2339">
        <f>VLOOKUP(B2339,'Customers (2)'!$A$1:$F$2501,4,0)</f>
        <v>90</v>
      </c>
      <c r="K2339" t="str">
        <f>VLOOKUP(B2339,'Customers (2)'!$A$1:$F$2501,5,0)</f>
        <v>D</v>
      </c>
      <c r="L2339" t="str">
        <f>VLOOKUP(B2339,'Customers (2)'!$A$1:$F$2501,6,0)</f>
        <v>Senior</v>
      </c>
      <c r="M2339" t="str">
        <f t="shared" si="147"/>
        <v>February</v>
      </c>
      <c r="N2339" t="str">
        <f t="shared" si="148"/>
        <v>Sunday</v>
      </c>
      <c r="O2339" t="str">
        <f t="shared" si="149"/>
        <v>00:00:00</v>
      </c>
      <c r="P2339">
        <f t="shared" si="150"/>
        <v>0</v>
      </c>
      <c r="Q2339" t="str">
        <f>VLOOKUP(B2339,'Analysis 1.3'!$AA$1:$AF$1454,5,FALSE)</f>
        <v>One time</v>
      </c>
      <c r="R2339" t="str">
        <f>VLOOKUP(B2339,'Analysis 1.3'!$AA$1:$AF$1454,6,FALSE)</f>
        <v>Lost</v>
      </c>
      <c r="S2339">
        <f>VLOOKUP(B2339,'Analysis 1.3'!$AA$1:$AF$1454,4,FALSE)</f>
        <v>308.9819444444438</v>
      </c>
    </row>
    <row r="2340" spans="1:19" x14ac:dyDescent="0.3">
      <c r="A2340">
        <v>1282426</v>
      </c>
      <c r="B2340">
        <v>1866</v>
      </c>
      <c r="C2340" s="1" t="s">
        <v>105</v>
      </c>
      <c r="D2340" s="3">
        <v>45112.007638888892</v>
      </c>
      <c r="E2340" t="s">
        <v>191</v>
      </c>
      <c r="F2340" t="s">
        <v>53</v>
      </c>
      <c r="G2340">
        <v>9455</v>
      </c>
      <c r="H2340" t="str">
        <f>VLOOKUP(B2340,'Customers (2)'!$A$1:$F$2501,2,0)</f>
        <v>Spain</v>
      </c>
      <c r="I2340" t="str">
        <f>VLOOKUP(B2340,'Customers (2)'!$A$1:$F$2501,3,0)</f>
        <v>M</v>
      </c>
      <c r="J2340">
        <f>VLOOKUP(B2340,'Customers (2)'!$A$1:$F$2501,4,0)</f>
        <v>53</v>
      </c>
      <c r="K2340" t="str">
        <f>VLOOKUP(B2340,'Customers (2)'!$A$1:$F$2501,5,0)</f>
        <v>D</v>
      </c>
      <c r="L2340" t="str">
        <f>VLOOKUP(B2340,'Customers (2)'!$A$1:$F$2501,6,0)</f>
        <v>Middle</v>
      </c>
      <c r="M2340" t="str">
        <f t="shared" si="147"/>
        <v>July</v>
      </c>
      <c r="N2340" t="str">
        <f t="shared" si="148"/>
        <v>Wednesday</v>
      </c>
      <c r="O2340" t="str">
        <f t="shared" si="149"/>
        <v>00:11:00</v>
      </c>
      <c r="P2340">
        <f t="shared" si="150"/>
        <v>0</v>
      </c>
      <c r="Q2340" t="str">
        <f>VLOOKUP(B2340,'Analysis 1.3'!$AA$1:$AF$1454,5,FALSE)</f>
        <v>One time</v>
      </c>
      <c r="R2340" t="str">
        <f>VLOOKUP(B2340,'Analysis 1.3'!$AA$1:$AF$1454,6,FALSE)</f>
        <v>Passive</v>
      </c>
      <c r="S2340">
        <f>VLOOKUP(B2340,'Analysis 1.3'!$AA$1:$AF$1454,4,FALSE)</f>
        <v>179.97430555555184</v>
      </c>
    </row>
    <row r="2341" spans="1:19" x14ac:dyDescent="0.3">
      <c r="A2341">
        <v>954631</v>
      </c>
      <c r="B2341">
        <v>1868</v>
      </c>
      <c r="C2341" s="1" t="s">
        <v>100</v>
      </c>
      <c r="D2341" s="3">
        <v>44988.019444444442</v>
      </c>
      <c r="E2341" t="s">
        <v>96</v>
      </c>
      <c r="F2341" t="s">
        <v>65</v>
      </c>
      <c r="G2341">
        <v>8020</v>
      </c>
      <c r="H2341" t="str">
        <f>VLOOKUP(B2341,'Customers (2)'!$A$1:$F$2501,2,0)</f>
        <v>France</v>
      </c>
      <c r="I2341" t="str">
        <f>VLOOKUP(B2341,'Customers (2)'!$A$1:$F$2501,3,0)</f>
        <v>M</v>
      </c>
      <c r="J2341">
        <f>VLOOKUP(B2341,'Customers (2)'!$A$1:$F$2501,4,0)</f>
        <v>49</v>
      </c>
      <c r="K2341" t="str">
        <f>VLOOKUP(B2341,'Customers (2)'!$A$1:$F$2501,5,0)</f>
        <v>D</v>
      </c>
      <c r="L2341" t="str">
        <f>VLOOKUP(B2341,'Customers (2)'!$A$1:$F$2501,6,0)</f>
        <v>Middle</v>
      </c>
      <c r="M2341" t="str">
        <f t="shared" si="147"/>
        <v>March</v>
      </c>
      <c r="N2341" t="str">
        <f t="shared" si="148"/>
        <v>Friday</v>
      </c>
      <c r="O2341" t="str">
        <f t="shared" si="149"/>
        <v>00:28:00</v>
      </c>
      <c r="P2341">
        <f t="shared" si="150"/>
        <v>0</v>
      </c>
      <c r="Q2341" t="str">
        <f>VLOOKUP(B2341,'Analysis 1.3'!$AA$1:$AF$1454,5,FALSE)</f>
        <v>One time</v>
      </c>
      <c r="R2341" t="str">
        <f>VLOOKUP(B2341,'Analysis 1.3'!$AA$1:$AF$1454,6,FALSE)</f>
        <v>Lost</v>
      </c>
      <c r="S2341">
        <f>VLOOKUP(B2341,'Analysis 1.3'!$AA$1:$AF$1454,4,FALSE)</f>
        <v>303.96250000000146</v>
      </c>
    </row>
    <row r="2342" spans="1:19" x14ac:dyDescent="0.3">
      <c r="A2342">
        <v>61520</v>
      </c>
      <c r="B2342">
        <v>1870</v>
      </c>
      <c r="C2342" s="1" t="s">
        <v>99</v>
      </c>
      <c r="D2342" s="2">
        <v>45099.984027777777</v>
      </c>
      <c r="E2342" t="s">
        <v>191</v>
      </c>
      <c r="F2342" t="s">
        <v>51</v>
      </c>
      <c r="G2342">
        <v>3077</v>
      </c>
      <c r="H2342" t="str">
        <f>VLOOKUP(B2342,'Customers (2)'!$A$1:$F$2501,2,0)</f>
        <v>USA</v>
      </c>
      <c r="I2342" t="str">
        <f>VLOOKUP(B2342,'Customers (2)'!$A$1:$F$2501,3,0)</f>
        <v>F</v>
      </c>
      <c r="J2342">
        <f>VLOOKUP(B2342,'Customers (2)'!$A$1:$F$2501,4,0)</f>
        <v>39</v>
      </c>
      <c r="K2342" t="str">
        <f>VLOOKUP(B2342,'Customers (2)'!$A$1:$F$2501,5,0)</f>
        <v>D</v>
      </c>
      <c r="L2342" t="str">
        <f>VLOOKUP(B2342,'Customers (2)'!$A$1:$F$2501,6,0)</f>
        <v>Middle</v>
      </c>
      <c r="M2342" t="str">
        <f t="shared" si="147"/>
        <v>June</v>
      </c>
      <c r="N2342" t="str">
        <f t="shared" si="148"/>
        <v>Thursday</v>
      </c>
      <c r="O2342" t="str">
        <f t="shared" si="149"/>
        <v>23:37:00</v>
      </c>
      <c r="P2342">
        <f t="shared" si="150"/>
        <v>23</v>
      </c>
      <c r="Q2342" t="str">
        <f>VLOOKUP(B2342,'Analysis 1.3'!$AA$1:$AF$1454,5,FALSE)</f>
        <v>Repeat</v>
      </c>
      <c r="R2342" t="str">
        <f>VLOOKUP(B2342,'Analysis 1.3'!$AA$1:$AF$1454,6,FALSE)</f>
        <v>Lost</v>
      </c>
      <c r="S2342">
        <f>VLOOKUP(B2342,'Analysis 1.3'!$AA$1:$AF$1454,4,FALSE)</f>
        <v>191.99791666666715</v>
      </c>
    </row>
    <row r="2343" spans="1:19" x14ac:dyDescent="0.3">
      <c r="A2343">
        <v>170864</v>
      </c>
      <c r="B2343">
        <v>1870</v>
      </c>
      <c r="C2343" s="1" t="s">
        <v>99</v>
      </c>
      <c r="D2343" s="2">
        <v>45055.99722222222</v>
      </c>
      <c r="E2343" t="s">
        <v>96</v>
      </c>
      <c r="F2343" t="s">
        <v>7</v>
      </c>
      <c r="G2343">
        <v>4281</v>
      </c>
      <c r="H2343" t="str">
        <f>VLOOKUP(B2343,'Customers (2)'!$A$1:$F$2501,2,0)</f>
        <v>USA</v>
      </c>
      <c r="I2343" t="str">
        <f>VLOOKUP(B2343,'Customers (2)'!$A$1:$F$2501,3,0)</f>
        <v>F</v>
      </c>
      <c r="J2343">
        <f>VLOOKUP(B2343,'Customers (2)'!$A$1:$F$2501,4,0)</f>
        <v>39</v>
      </c>
      <c r="K2343" t="str">
        <f>VLOOKUP(B2343,'Customers (2)'!$A$1:$F$2501,5,0)</f>
        <v>D</v>
      </c>
      <c r="L2343" t="str">
        <f>VLOOKUP(B2343,'Customers (2)'!$A$1:$F$2501,6,0)</f>
        <v>Middle</v>
      </c>
      <c r="M2343" t="str">
        <f t="shared" si="147"/>
        <v>May</v>
      </c>
      <c r="N2343" t="str">
        <f t="shared" si="148"/>
        <v>Tuesday</v>
      </c>
      <c r="O2343" t="str">
        <f t="shared" si="149"/>
        <v>23:56:00</v>
      </c>
      <c r="P2343">
        <f t="shared" si="150"/>
        <v>23</v>
      </c>
      <c r="Q2343" t="str">
        <f>VLOOKUP(B2343,'Analysis 1.3'!$AA$1:$AF$1454,5,FALSE)</f>
        <v>Repeat</v>
      </c>
      <c r="R2343" t="str">
        <f>VLOOKUP(B2343,'Analysis 1.3'!$AA$1:$AF$1454,6,FALSE)</f>
        <v>Lost</v>
      </c>
      <c r="S2343">
        <f>VLOOKUP(B2343,'Analysis 1.3'!$AA$1:$AF$1454,4,FALSE)</f>
        <v>191.99791666666715</v>
      </c>
    </row>
    <row r="2344" spans="1:19" x14ac:dyDescent="0.3">
      <c r="A2344">
        <v>1532610</v>
      </c>
      <c r="B2344">
        <v>1871</v>
      </c>
      <c r="C2344" s="1" t="s">
        <v>107</v>
      </c>
      <c r="D2344" s="3">
        <v>45159.002083333333</v>
      </c>
      <c r="E2344" t="s">
        <v>191</v>
      </c>
      <c r="F2344" t="s">
        <v>66</v>
      </c>
      <c r="G2344">
        <v>8644</v>
      </c>
      <c r="H2344" t="str">
        <f>VLOOKUP(B2344,'Customers (2)'!$A$1:$F$2501,2,0)</f>
        <v>Italy</v>
      </c>
      <c r="I2344" t="str">
        <f>VLOOKUP(B2344,'Customers (2)'!$A$1:$F$2501,3,0)</f>
        <v>F</v>
      </c>
      <c r="J2344">
        <f>VLOOKUP(B2344,'Customers (2)'!$A$1:$F$2501,4,0)</f>
        <v>49</v>
      </c>
      <c r="K2344" t="str">
        <f>VLOOKUP(B2344,'Customers (2)'!$A$1:$F$2501,5,0)</f>
        <v>D</v>
      </c>
      <c r="L2344" t="str">
        <f>VLOOKUP(B2344,'Customers (2)'!$A$1:$F$2501,6,0)</f>
        <v>Middle</v>
      </c>
      <c r="M2344" t="str">
        <f t="shared" si="147"/>
        <v>August</v>
      </c>
      <c r="N2344" t="str">
        <f t="shared" si="148"/>
        <v>Monday</v>
      </c>
      <c r="O2344" t="str">
        <f t="shared" si="149"/>
        <v>00:03:00</v>
      </c>
      <c r="P2344">
        <f t="shared" si="150"/>
        <v>0</v>
      </c>
      <c r="Q2344" t="str">
        <f>VLOOKUP(B2344,'Analysis 1.3'!$AA$1:$AF$1454,5,FALSE)</f>
        <v>One time</v>
      </c>
      <c r="R2344" t="str">
        <f>VLOOKUP(B2344,'Analysis 1.3'!$AA$1:$AF$1454,6,FALSE)</f>
        <v>Passive</v>
      </c>
      <c r="S2344">
        <f>VLOOKUP(B2344,'Analysis 1.3'!$AA$1:$AF$1454,4,FALSE)</f>
        <v>132.97986111111095</v>
      </c>
    </row>
    <row r="2345" spans="1:19" x14ac:dyDescent="0.3">
      <c r="A2345">
        <v>1244668</v>
      </c>
      <c r="B2345">
        <v>1872</v>
      </c>
      <c r="C2345" s="1" t="s">
        <v>100</v>
      </c>
      <c r="D2345" s="3">
        <v>45159.04583333333</v>
      </c>
      <c r="E2345" t="s">
        <v>98</v>
      </c>
      <c r="F2345" t="s">
        <v>69</v>
      </c>
      <c r="G2345">
        <v>9021</v>
      </c>
      <c r="H2345" t="str">
        <f>VLOOKUP(B2345,'Customers (2)'!$A$1:$F$2501,2,0)</f>
        <v>France</v>
      </c>
      <c r="I2345" t="str">
        <f>VLOOKUP(B2345,'Customers (2)'!$A$1:$F$2501,3,0)</f>
        <v>F</v>
      </c>
      <c r="J2345">
        <f>VLOOKUP(B2345,'Customers (2)'!$A$1:$F$2501,4,0)</f>
        <v>34</v>
      </c>
      <c r="K2345" t="str">
        <f>VLOOKUP(B2345,'Customers (2)'!$A$1:$F$2501,5,0)</f>
        <v>D</v>
      </c>
      <c r="L2345" t="str">
        <f>VLOOKUP(B2345,'Customers (2)'!$A$1:$F$2501,6,0)</f>
        <v>Young</v>
      </c>
      <c r="M2345" t="str">
        <f t="shared" si="147"/>
        <v>August</v>
      </c>
      <c r="N2345" t="str">
        <f t="shared" si="148"/>
        <v>Monday</v>
      </c>
      <c r="O2345" t="str">
        <f t="shared" si="149"/>
        <v>01:06:00</v>
      </c>
      <c r="P2345">
        <f t="shared" si="150"/>
        <v>1</v>
      </c>
      <c r="Q2345" t="str">
        <f>VLOOKUP(B2345,'Analysis 1.3'!$AA$1:$AF$1454,5,FALSE)</f>
        <v>One time</v>
      </c>
      <c r="R2345" t="str">
        <f>VLOOKUP(B2345,'Analysis 1.3'!$AA$1:$AF$1454,6,FALSE)</f>
        <v>Passive</v>
      </c>
      <c r="S2345">
        <f>VLOOKUP(B2345,'Analysis 1.3'!$AA$1:$AF$1454,4,FALSE)</f>
        <v>132.93611111111386</v>
      </c>
    </row>
    <row r="2346" spans="1:19" x14ac:dyDescent="0.3">
      <c r="A2346">
        <v>379416</v>
      </c>
      <c r="B2346">
        <v>1873</v>
      </c>
      <c r="C2346" s="1" t="s">
        <v>101</v>
      </c>
      <c r="D2346" s="2">
        <v>45073.017361111109</v>
      </c>
      <c r="E2346" t="s">
        <v>96</v>
      </c>
      <c r="F2346" t="s">
        <v>81</v>
      </c>
      <c r="G2346">
        <v>7996</v>
      </c>
      <c r="H2346" t="str">
        <f>VLOOKUP(B2346,'Customers (2)'!$A$1:$F$2501,2,0)</f>
        <v>Australia</v>
      </c>
      <c r="I2346" t="str">
        <f>VLOOKUP(B2346,'Customers (2)'!$A$1:$F$2501,3,0)</f>
        <v>F</v>
      </c>
      <c r="J2346">
        <f>VLOOKUP(B2346,'Customers (2)'!$A$1:$F$2501,4,0)</f>
        <v>20</v>
      </c>
      <c r="K2346" t="str">
        <f>VLOOKUP(B2346,'Customers (2)'!$A$1:$F$2501,5,0)</f>
        <v>D</v>
      </c>
      <c r="L2346" t="str">
        <f>VLOOKUP(B2346,'Customers (2)'!$A$1:$F$2501,6,0)</f>
        <v>Young</v>
      </c>
      <c r="M2346" t="str">
        <f t="shared" si="147"/>
        <v>May</v>
      </c>
      <c r="N2346" t="str">
        <f t="shared" si="148"/>
        <v>Saturday</v>
      </c>
      <c r="O2346" t="str">
        <f t="shared" si="149"/>
        <v>00:25:00</v>
      </c>
      <c r="P2346">
        <f t="shared" si="150"/>
        <v>0</v>
      </c>
      <c r="Q2346" t="str">
        <f>VLOOKUP(B2346,'Analysis 1.3'!$AA$1:$AF$1454,5,FALSE)</f>
        <v>Repeat</v>
      </c>
      <c r="R2346" t="str">
        <f>VLOOKUP(B2346,'Analysis 1.3'!$AA$1:$AF$1454,6,FALSE)</f>
        <v>Passive</v>
      </c>
      <c r="S2346">
        <f>VLOOKUP(B2346,'Analysis 1.3'!$AA$1:$AF$1454,4,FALSE)</f>
        <v>104.93194444444089</v>
      </c>
    </row>
    <row r="2347" spans="1:19" x14ac:dyDescent="0.3">
      <c r="A2347">
        <v>1079761</v>
      </c>
      <c r="B2347">
        <v>1873</v>
      </c>
      <c r="C2347" s="1" t="s">
        <v>101</v>
      </c>
      <c r="D2347" s="3">
        <v>45187.05</v>
      </c>
      <c r="E2347" t="s">
        <v>191</v>
      </c>
      <c r="F2347" t="s">
        <v>50</v>
      </c>
      <c r="G2347">
        <v>9752</v>
      </c>
      <c r="H2347" t="str">
        <f>VLOOKUP(B2347,'Customers (2)'!$A$1:$F$2501,2,0)</f>
        <v>Australia</v>
      </c>
      <c r="I2347" t="str">
        <f>VLOOKUP(B2347,'Customers (2)'!$A$1:$F$2501,3,0)</f>
        <v>F</v>
      </c>
      <c r="J2347">
        <f>VLOOKUP(B2347,'Customers (2)'!$A$1:$F$2501,4,0)</f>
        <v>20</v>
      </c>
      <c r="K2347" t="str">
        <f>VLOOKUP(B2347,'Customers (2)'!$A$1:$F$2501,5,0)</f>
        <v>D</v>
      </c>
      <c r="L2347" t="str">
        <f>VLOOKUP(B2347,'Customers (2)'!$A$1:$F$2501,6,0)</f>
        <v>Young</v>
      </c>
      <c r="M2347" t="str">
        <f t="shared" si="147"/>
        <v>September</v>
      </c>
      <c r="N2347" t="str">
        <f t="shared" si="148"/>
        <v>Monday</v>
      </c>
      <c r="O2347" t="str">
        <f t="shared" si="149"/>
        <v>01:12:00</v>
      </c>
      <c r="P2347">
        <f t="shared" si="150"/>
        <v>1</v>
      </c>
      <c r="Q2347" t="str">
        <f>VLOOKUP(B2347,'Analysis 1.3'!$AA$1:$AF$1454,5,FALSE)</f>
        <v>Repeat</v>
      </c>
      <c r="R2347" t="str">
        <f>VLOOKUP(B2347,'Analysis 1.3'!$AA$1:$AF$1454,6,FALSE)</f>
        <v>Passive</v>
      </c>
      <c r="S2347">
        <f>VLOOKUP(B2347,'Analysis 1.3'!$AA$1:$AF$1454,4,FALSE)</f>
        <v>104.93194444444089</v>
      </c>
    </row>
    <row r="2348" spans="1:19" x14ac:dyDescent="0.3">
      <c r="A2348">
        <v>725482</v>
      </c>
      <c r="B2348">
        <v>1874</v>
      </c>
      <c r="C2348" s="1" t="s">
        <v>99</v>
      </c>
      <c r="D2348" s="3">
        <v>45118.977083333331</v>
      </c>
      <c r="E2348" t="s">
        <v>98</v>
      </c>
      <c r="F2348" t="s">
        <v>27</v>
      </c>
      <c r="G2348">
        <v>6488</v>
      </c>
      <c r="H2348" t="str">
        <f>VLOOKUP(B2348,'Customers (2)'!$A$1:$F$2501,2,0)</f>
        <v>USA</v>
      </c>
      <c r="I2348" t="str">
        <f>VLOOKUP(B2348,'Customers (2)'!$A$1:$F$2501,3,0)</f>
        <v>M</v>
      </c>
      <c r="J2348">
        <f>VLOOKUP(B2348,'Customers (2)'!$A$1:$F$2501,4,0)</f>
        <v>51</v>
      </c>
      <c r="K2348" t="str">
        <f>VLOOKUP(B2348,'Customers (2)'!$A$1:$F$2501,5,0)</f>
        <v>D</v>
      </c>
      <c r="L2348" t="str">
        <f>VLOOKUP(B2348,'Customers (2)'!$A$1:$F$2501,6,0)</f>
        <v>Middle</v>
      </c>
      <c r="M2348" t="str">
        <f t="shared" si="147"/>
        <v>July</v>
      </c>
      <c r="N2348" t="str">
        <f t="shared" si="148"/>
        <v>Tuesday</v>
      </c>
      <c r="O2348" t="str">
        <f t="shared" si="149"/>
        <v>23:27:00</v>
      </c>
      <c r="P2348">
        <f t="shared" si="150"/>
        <v>23</v>
      </c>
      <c r="Q2348" t="str">
        <f>VLOOKUP(B2348,'Analysis 1.3'!$AA$1:$AF$1454,5,FALSE)</f>
        <v>Repeat</v>
      </c>
      <c r="R2348" t="str">
        <f>VLOOKUP(B2348,'Analysis 1.3'!$AA$1:$AF$1454,6,FALSE)</f>
        <v>Passive</v>
      </c>
      <c r="S2348">
        <f>VLOOKUP(B2348,'Analysis 1.3'!$AA$1:$AF$1454,4,FALSE)</f>
        <v>173.0048611111124</v>
      </c>
    </row>
    <row r="2349" spans="1:19" x14ac:dyDescent="0.3">
      <c r="A2349">
        <v>974557</v>
      </c>
      <c r="B2349">
        <v>1874</v>
      </c>
      <c r="C2349" s="1" t="s">
        <v>99</v>
      </c>
      <c r="D2349" s="3">
        <v>44941.047222222223</v>
      </c>
      <c r="E2349" t="s">
        <v>191</v>
      </c>
      <c r="F2349" t="s">
        <v>4</v>
      </c>
      <c r="G2349">
        <v>2721</v>
      </c>
      <c r="H2349" t="str">
        <f>VLOOKUP(B2349,'Customers (2)'!$A$1:$F$2501,2,0)</f>
        <v>USA</v>
      </c>
      <c r="I2349" t="str">
        <f>VLOOKUP(B2349,'Customers (2)'!$A$1:$F$2501,3,0)</f>
        <v>M</v>
      </c>
      <c r="J2349">
        <f>VLOOKUP(B2349,'Customers (2)'!$A$1:$F$2501,4,0)</f>
        <v>51</v>
      </c>
      <c r="K2349" t="str">
        <f>VLOOKUP(B2349,'Customers (2)'!$A$1:$F$2501,5,0)</f>
        <v>D</v>
      </c>
      <c r="L2349" t="str">
        <f>VLOOKUP(B2349,'Customers (2)'!$A$1:$F$2501,6,0)</f>
        <v>Middle</v>
      </c>
      <c r="M2349" t="str">
        <f t="shared" si="147"/>
        <v>January</v>
      </c>
      <c r="N2349" t="str">
        <f t="shared" si="148"/>
        <v>Sunday</v>
      </c>
      <c r="O2349" t="str">
        <f t="shared" si="149"/>
        <v>01:08:00</v>
      </c>
      <c r="P2349">
        <f t="shared" si="150"/>
        <v>1</v>
      </c>
      <c r="Q2349" t="str">
        <f>VLOOKUP(B2349,'Analysis 1.3'!$AA$1:$AF$1454,5,FALSE)</f>
        <v>Repeat</v>
      </c>
      <c r="R2349" t="str">
        <f>VLOOKUP(B2349,'Analysis 1.3'!$AA$1:$AF$1454,6,FALSE)</f>
        <v>Passive</v>
      </c>
      <c r="S2349">
        <f>VLOOKUP(B2349,'Analysis 1.3'!$AA$1:$AF$1454,4,FALSE)</f>
        <v>173.0048611111124</v>
      </c>
    </row>
    <row r="2350" spans="1:19" x14ac:dyDescent="0.3">
      <c r="A2350">
        <v>1061320</v>
      </c>
      <c r="B2350">
        <v>1874</v>
      </c>
      <c r="C2350" s="1" t="s">
        <v>99</v>
      </c>
      <c r="D2350" s="3">
        <v>45102.026388888888</v>
      </c>
      <c r="E2350" t="s">
        <v>191</v>
      </c>
      <c r="F2350" t="s">
        <v>4</v>
      </c>
      <c r="G2350">
        <v>2899</v>
      </c>
      <c r="H2350" t="str">
        <f>VLOOKUP(B2350,'Customers (2)'!$A$1:$F$2501,2,0)</f>
        <v>USA</v>
      </c>
      <c r="I2350" t="str">
        <f>VLOOKUP(B2350,'Customers (2)'!$A$1:$F$2501,3,0)</f>
        <v>M</v>
      </c>
      <c r="J2350">
        <f>VLOOKUP(B2350,'Customers (2)'!$A$1:$F$2501,4,0)</f>
        <v>51</v>
      </c>
      <c r="K2350" t="str">
        <f>VLOOKUP(B2350,'Customers (2)'!$A$1:$F$2501,5,0)</f>
        <v>D</v>
      </c>
      <c r="L2350" t="str">
        <f>VLOOKUP(B2350,'Customers (2)'!$A$1:$F$2501,6,0)</f>
        <v>Middle</v>
      </c>
      <c r="M2350" t="str">
        <f t="shared" si="147"/>
        <v>June</v>
      </c>
      <c r="N2350" t="str">
        <f t="shared" si="148"/>
        <v>Sunday</v>
      </c>
      <c r="O2350" t="str">
        <f t="shared" si="149"/>
        <v>00:38:00</v>
      </c>
      <c r="P2350">
        <f t="shared" si="150"/>
        <v>0</v>
      </c>
      <c r="Q2350" t="str">
        <f>VLOOKUP(B2350,'Analysis 1.3'!$AA$1:$AF$1454,5,FALSE)</f>
        <v>Repeat</v>
      </c>
      <c r="R2350" t="str">
        <f>VLOOKUP(B2350,'Analysis 1.3'!$AA$1:$AF$1454,6,FALSE)</f>
        <v>Passive</v>
      </c>
      <c r="S2350">
        <f>VLOOKUP(B2350,'Analysis 1.3'!$AA$1:$AF$1454,4,FALSE)</f>
        <v>173.0048611111124</v>
      </c>
    </row>
    <row r="2351" spans="1:19" x14ac:dyDescent="0.3">
      <c r="A2351">
        <v>220733</v>
      </c>
      <c r="B2351">
        <v>1875</v>
      </c>
      <c r="C2351" s="1" t="s">
        <v>100</v>
      </c>
      <c r="D2351" s="2">
        <v>44931.007638888892</v>
      </c>
      <c r="E2351" t="s">
        <v>96</v>
      </c>
      <c r="F2351" t="s">
        <v>41</v>
      </c>
      <c r="G2351">
        <v>6006</v>
      </c>
      <c r="H2351" t="str">
        <f>VLOOKUP(B2351,'Customers (2)'!$A$1:$F$2501,2,0)</f>
        <v>France</v>
      </c>
      <c r="I2351" t="str">
        <f>VLOOKUP(B2351,'Customers (2)'!$A$1:$F$2501,3,0)</f>
        <v>F</v>
      </c>
      <c r="J2351">
        <f>VLOOKUP(B2351,'Customers (2)'!$A$1:$F$2501,4,0)</f>
        <v>62</v>
      </c>
      <c r="K2351" t="str">
        <f>VLOOKUP(B2351,'Customers (2)'!$A$1:$F$2501,5,0)</f>
        <v>D</v>
      </c>
      <c r="L2351" t="str">
        <f>VLOOKUP(B2351,'Customers (2)'!$A$1:$F$2501,6,0)</f>
        <v>Senior</v>
      </c>
      <c r="M2351" t="str">
        <f t="shared" si="147"/>
        <v>January</v>
      </c>
      <c r="N2351" t="str">
        <f t="shared" si="148"/>
        <v>Thursday</v>
      </c>
      <c r="O2351" t="str">
        <f t="shared" si="149"/>
        <v>00:11:00</v>
      </c>
      <c r="P2351">
        <f t="shared" si="150"/>
        <v>0</v>
      </c>
      <c r="Q2351" t="str">
        <f>VLOOKUP(B2351,'Analysis 1.3'!$AA$1:$AF$1454,5,FALSE)</f>
        <v>One time</v>
      </c>
      <c r="R2351" t="str">
        <f>VLOOKUP(B2351,'Analysis 1.3'!$AA$1:$AF$1454,6,FALSE)</f>
        <v>Lost</v>
      </c>
      <c r="S2351">
        <f>VLOOKUP(B2351,'Analysis 1.3'!$AA$1:$AF$1454,4,FALSE)</f>
        <v>360.97430555555184</v>
      </c>
    </row>
    <row r="2352" spans="1:19" x14ac:dyDescent="0.3">
      <c r="A2352">
        <v>893103</v>
      </c>
      <c r="B2352">
        <v>1877</v>
      </c>
      <c r="C2352" s="1" t="s">
        <v>105</v>
      </c>
      <c r="D2352" s="3">
        <v>44965.981249999997</v>
      </c>
      <c r="E2352" t="s">
        <v>96</v>
      </c>
      <c r="F2352" t="s">
        <v>43</v>
      </c>
      <c r="G2352">
        <v>1604</v>
      </c>
      <c r="H2352" t="str">
        <f>VLOOKUP(B2352,'Customers (2)'!$A$1:$F$2501,2,0)</f>
        <v>Spain</v>
      </c>
      <c r="I2352" t="str">
        <f>VLOOKUP(B2352,'Customers (2)'!$A$1:$F$2501,3,0)</f>
        <v>M</v>
      </c>
      <c r="J2352">
        <f>VLOOKUP(B2352,'Customers (2)'!$A$1:$F$2501,4,0)</f>
        <v>22</v>
      </c>
      <c r="K2352" t="str">
        <f>VLOOKUP(B2352,'Customers (2)'!$A$1:$F$2501,5,0)</f>
        <v>D</v>
      </c>
      <c r="L2352" t="str">
        <f>VLOOKUP(B2352,'Customers (2)'!$A$1:$F$2501,6,0)</f>
        <v>Young</v>
      </c>
      <c r="M2352" t="str">
        <f t="shared" si="147"/>
        <v>February</v>
      </c>
      <c r="N2352" t="str">
        <f t="shared" si="148"/>
        <v>Wednesday</v>
      </c>
      <c r="O2352" t="str">
        <f t="shared" si="149"/>
        <v>23:33:00</v>
      </c>
      <c r="P2352">
        <f t="shared" si="150"/>
        <v>23</v>
      </c>
      <c r="Q2352" t="str">
        <f>VLOOKUP(B2352,'Analysis 1.3'!$AA$1:$AF$1454,5,FALSE)</f>
        <v>Repeat</v>
      </c>
      <c r="R2352" t="str">
        <f>VLOOKUP(B2352,'Analysis 1.3'!$AA$1:$AF$1454,6,FALSE)</f>
        <v>Lost</v>
      </c>
      <c r="S2352">
        <f>VLOOKUP(B2352,'Analysis 1.3'!$AA$1:$AF$1454,4,FALSE)</f>
        <v>189.92916666666861</v>
      </c>
    </row>
    <row r="2353" spans="1:19" x14ac:dyDescent="0.3">
      <c r="A2353">
        <v>988105</v>
      </c>
      <c r="B2353">
        <v>1877</v>
      </c>
      <c r="C2353" s="1" t="s">
        <v>105</v>
      </c>
      <c r="D2353" s="3">
        <v>45102.052777777775</v>
      </c>
      <c r="E2353" t="s">
        <v>97</v>
      </c>
      <c r="F2353" t="s">
        <v>19</v>
      </c>
      <c r="G2353">
        <v>9254</v>
      </c>
      <c r="H2353" t="str">
        <f>VLOOKUP(B2353,'Customers (2)'!$A$1:$F$2501,2,0)</f>
        <v>Spain</v>
      </c>
      <c r="I2353" t="str">
        <f>VLOOKUP(B2353,'Customers (2)'!$A$1:$F$2501,3,0)</f>
        <v>M</v>
      </c>
      <c r="J2353">
        <f>VLOOKUP(B2353,'Customers (2)'!$A$1:$F$2501,4,0)</f>
        <v>22</v>
      </c>
      <c r="K2353" t="str">
        <f>VLOOKUP(B2353,'Customers (2)'!$A$1:$F$2501,5,0)</f>
        <v>D</v>
      </c>
      <c r="L2353" t="str">
        <f>VLOOKUP(B2353,'Customers (2)'!$A$1:$F$2501,6,0)</f>
        <v>Young</v>
      </c>
      <c r="M2353" t="str">
        <f t="shared" si="147"/>
        <v>June</v>
      </c>
      <c r="N2353" t="str">
        <f t="shared" si="148"/>
        <v>Sunday</v>
      </c>
      <c r="O2353" t="str">
        <f t="shared" si="149"/>
        <v>01:16:00</v>
      </c>
      <c r="P2353">
        <f t="shared" si="150"/>
        <v>1</v>
      </c>
      <c r="Q2353" t="str">
        <f>VLOOKUP(B2353,'Analysis 1.3'!$AA$1:$AF$1454,5,FALSE)</f>
        <v>Repeat</v>
      </c>
      <c r="R2353" t="str">
        <f>VLOOKUP(B2353,'Analysis 1.3'!$AA$1:$AF$1454,6,FALSE)</f>
        <v>Lost</v>
      </c>
      <c r="S2353">
        <f>VLOOKUP(B2353,'Analysis 1.3'!$AA$1:$AF$1454,4,FALSE)</f>
        <v>189.92916666666861</v>
      </c>
    </row>
    <row r="2354" spans="1:19" x14ac:dyDescent="0.3">
      <c r="A2354">
        <v>768435</v>
      </c>
      <c r="B2354">
        <v>1878</v>
      </c>
      <c r="C2354" s="1" t="s">
        <v>105</v>
      </c>
      <c r="D2354" s="3">
        <v>45092.029861111114</v>
      </c>
      <c r="E2354" t="s">
        <v>98</v>
      </c>
      <c r="F2354" t="s">
        <v>14</v>
      </c>
      <c r="G2354">
        <v>1281</v>
      </c>
      <c r="H2354" t="str">
        <f>VLOOKUP(B2354,'Customers (2)'!$A$1:$F$2501,2,0)</f>
        <v>Spain</v>
      </c>
      <c r="I2354" t="str">
        <f>VLOOKUP(B2354,'Customers (2)'!$A$1:$F$2501,3,0)</f>
        <v>M</v>
      </c>
      <c r="J2354">
        <f>VLOOKUP(B2354,'Customers (2)'!$A$1:$F$2501,4,0)</f>
        <v>24</v>
      </c>
      <c r="K2354" t="str">
        <f>VLOOKUP(B2354,'Customers (2)'!$A$1:$F$2501,5,0)</f>
        <v>D</v>
      </c>
      <c r="L2354" t="str">
        <f>VLOOKUP(B2354,'Customers (2)'!$A$1:$F$2501,6,0)</f>
        <v>Young</v>
      </c>
      <c r="M2354" t="str">
        <f t="shared" si="147"/>
        <v>June</v>
      </c>
      <c r="N2354" t="str">
        <f t="shared" si="148"/>
        <v>Thursday</v>
      </c>
      <c r="O2354" t="str">
        <f t="shared" si="149"/>
        <v>00:43:00</v>
      </c>
      <c r="P2354">
        <f t="shared" si="150"/>
        <v>0</v>
      </c>
      <c r="Q2354" t="str">
        <f>VLOOKUP(B2354,'Analysis 1.3'!$AA$1:$AF$1454,5,FALSE)</f>
        <v>Repeat</v>
      </c>
      <c r="R2354" t="str">
        <f>VLOOKUP(B2354,'Analysis 1.3'!$AA$1:$AF$1454,6,FALSE)</f>
        <v>Recent</v>
      </c>
      <c r="S2354">
        <f>VLOOKUP(B2354,'Analysis 1.3'!$AA$1:$AF$1454,4,FALSE)</f>
        <v>58.034027777779556</v>
      </c>
    </row>
    <row r="2355" spans="1:19" x14ac:dyDescent="0.3">
      <c r="A2355">
        <v>1038672</v>
      </c>
      <c r="B2355">
        <v>1878</v>
      </c>
      <c r="C2355" s="1" t="s">
        <v>105</v>
      </c>
      <c r="D2355" s="3">
        <v>45233.947916666664</v>
      </c>
      <c r="E2355" t="s">
        <v>96</v>
      </c>
      <c r="F2355" t="s">
        <v>69</v>
      </c>
      <c r="G2355">
        <v>5918</v>
      </c>
      <c r="H2355" t="str">
        <f>VLOOKUP(B2355,'Customers (2)'!$A$1:$F$2501,2,0)</f>
        <v>Spain</v>
      </c>
      <c r="I2355" t="str">
        <f>VLOOKUP(B2355,'Customers (2)'!$A$1:$F$2501,3,0)</f>
        <v>M</v>
      </c>
      <c r="J2355">
        <f>VLOOKUP(B2355,'Customers (2)'!$A$1:$F$2501,4,0)</f>
        <v>24</v>
      </c>
      <c r="K2355" t="str">
        <f>VLOOKUP(B2355,'Customers (2)'!$A$1:$F$2501,5,0)</f>
        <v>D</v>
      </c>
      <c r="L2355" t="str">
        <f>VLOOKUP(B2355,'Customers (2)'!$A$1:$F$2501,6,0)</f>
        <v>Young</v>
      </c>
      <c r="M2355" t="str">
        <f t="shared" si="147"/>
        <v>November</v>
      </c>
      <c r="N2355" t="str">
        <f t="shared" si="148"/>
        <v>Friday</v>
      </c>
      <c r="O2355" t="str">
        <f t="shared" si="149"/>
        <v>22:45:00</v>
      </c>
      <c r="P2355">
        <f t="shared" si="150"/>
        <v>22</v>
      </c>
      <c r="Q2355" t="str">
        <f>VLOOKUP(B2355,'Analysis 1.3'!$AA$1:$AF$1454,5,FALSE)</f>
        <v>Repeat</v>
      </c>
      <c r="R2355" t="str">
        <f>VLOOKUP(B2355,'Analysis 1.3'!$AA$1:$AF$1454,6,FALSE)</f>
        <v>Recent</v>
      </c>
      <c r="S2355">
        <f>VLOOKUP(B2355,'Analysis 1.3'!$AA$1:$AF$1454,4,FALSE)</f>
        <v>58.034027777779556</v>
      </c>
    </row>
    <row r="2356" spans="1:19" x14ac:dyDescent="0.3">
      <c r="A2356">
        <v>1288242</v>
      </c>
      <c r="B2356">
        <v>1879</v>
      </c>
      <c r="C2356" s="1" t="s">
        <v>99</v>
      </c>
      <c r="D2356" s="3">
        <v>45161.003472222219</v>
      </c>
      <c r="E2356" t="s">
        <v>191</v>
      </c>
      <c r="F2356" t="s">
        <v>91</v>
      </c>
      <c r="G2356">
        <v>5169</v>
      </c>
      <c r="H2356" t="str">
        <f>VLOOKUP(B2356,'Customers (2)'!$A$1:$F$2501,2,0)</f>
        <v>USA</v>
      </c>
      <c r="I2356" t="str">
        <f>VLOOKUP(B2356,'Customers (2)'!$A$1:$F$2501,3,0)</f>
        <v>M</v>
      </c>
      <c r="J2356">
        <f>VLOOKUP(B2356,'Customers (2)'!$A$1:$F$2501,4,0)</f>
        <v>76</v>
      </c>
      <c r="K2356" t="str">
        <f>VLOOKUP(B2356,'Customers (2)'!$A$1:$F$2501,5,0)</f>
        <v>D</v>
      </c>
      <c r="L2356" t="str">
        <f>VLOOKUP(B2356,'Customers (2)'!$A$1:$F$2501,6,0)</f>
        <v>Senior</v>
      </c>
      <c r="M2356" t="str">
        <f t="shared" si="147"/>
        <v>August</v>
      </c>
      <c r="N2356" t="str">
        <f t="shared" si="148"/>
        <v>Wednesday</v>
      </c>
      <c r="O2356" t="str">
        <f t="shared" si="149"/>
        <v>00:05:00</v>
      </c>
      <c r="P2356">
        <f t="shared" si="150"/>
        <v>0</v>
      </c>
      <c r="Q2356" t="str">
        <f>VLOOKUP(B2356,'Analysis 1.3'!$AA$1:$AF$1454,5,FALSE)</f>
        <v>One time</v>
      </c>
      <c r="R2356" t="str">
        <f>VLOOKUP(B2356,'Analysis 1.3'!$AA$1:$AF$1454,6,FALSE)</f>
        <v>Passive</v>
      </c>
      <c r="S2356">
        <f>VLOOKUP(B2356,'Analysis 1.3'!$AA$1:$AF$1454,4,FALSE)</f>
        <v>130.97847222222481</v>
      </c>
    </row>
    <row r="2357" spans="1:19" x14ac:dyDescent="0.3">
      <c r="A2357">
        <v>343003</v>
      </c>
      <c r="B2357">
        <v>1880</v>
      </c>
      <c r="C2357" s="1" t="s">
        <v>105</v>
      </c>
      <c r="D2357" s="2">
        <v>44976.052777777775</v>
      </c>
      <c r="E2357" t="s">
        <v>98</v>
      </c>
      <c r="F2357" t="s">
        <v>90</v>
      </c>
      <c r="G2357">
        <v>7628</v>
      </c>
      <c r="H2357" t="str">
        <f>VLOOKUP(B2357,'Customers (2)'!$A$1:$F$2501,2,0)</f>
        <v>Spain</v>
      </c>
      <c r="I2357" t="str">
        <f>VLOOKUP(B2357,'Customers (2)'!$A$1:$F$2501,3,0)</f>
        <v>F</v>
      </c>
      <c r="J2357">
        <f>VLOOKUP(B2357,'Customers (2)'!$A$1:$F$2501,4,0)</f>
        <v>73</v>
      </c>
      <c r="K2357" t="str">
        <f>VLOOKUP(B2357,'Customers (2)'!$A$1:$F$2501,5,0)</f>
        <v>D</v>
      </c>
      <c r="L2357" t="str">
        <f>VLOOKUP(B2357,'Customers (2)'!$A$1:$F$2501,6,0)</f>
        <v>Senior</v>
      </c>
      <c r="M2357" t="str">
        <f t="shared" si="147"/>
        <v>February</v>
      </c>
      <c r="N2357" t="str">
        <f t="shared" si="148"/>
        <v>Sunday</v>
      </c>
      <c r="O2357" t="str">
        <f t="shared" si="149"/>
        <v>01:16:00</v>
      </c>
      <c r="P2357">
        <f t="shared" si="150"/>
        <v>1</v>
      </c>
      <c r="Q2357" t="str">
        <f>VLOOKUP(B2357,'Analysis 1.3'!$AA$1:$AF$1454,5,FALSE)</f>
        <v>One time</v>
      </c>
      <c r="R2357" t="str">
        <f>VLOOKUP(B2357,'Analysis 1.3'!$AA$1:$AF$1454,6,FALSE)</f>
        <v>Lost</v>
      </c>
      <c r="S2357">
        <f>VLOOKUP(B2357,'Analysis 1.3'!$AA$1:$AF$1454,4,FALSE)</f>
        <v>315.92916666666861</v>
      </c>
    </row>
    <row r="2358" spans="1:19" x14ac:dyDescent="0.3">
      <c r="A2358">
        <v>1449918</v>
      </c>
      <c r="B2358">
        <v>1881</v>
      </c>
      <c r="C2358" s="1" t="s">
        <v>100</v>
      </c>
      <c r="D2358" s="3">
        <v>45007.07708333333</v>
      </c>
      <c r="E2358" t="s">
        <v>98</v>
      </c>
      <c r="F2358" t="s">
        <v>83</v>
      </c>
      <c r="G2358">
        <v>8835</v>
      </c>
      <c r="H2358" t="str">
        <f>VLOOKUP(B2358,'Customers (2)'!$A$1:$F$2501,2,0)</f>
        <v>France</v>
      </c>
      <c r="I2358" t="str">
        <f>VLOOKUP(B2358,'Customers (2)'!$A$1:$F$2501,3,0)</f>
        <v>F</v>
      </c>
      <c r="J2358">
        <f>VLOOKUP(B2358,'Customers (2)'!$A$1:$F$2501,4,0)</f>
        <v>83</v>
      </c>
      <c r="K2358" t="str">
        <f>VLOOKUP(B2358,'Customers (2)'!$A$1:$F$2501,5,0)</f>
        <v>D</v>
      </c>
      <c r="L2358" t="str">
        <f>VLOOKUP(B2358,'Customers (2)'!$A$1:$F$2501,6,0)</f>
        <v>Senior</v>
      </c>
      <c r="M2358" t="str">
        <f t="shared" si="147"/>
        <v>March</v>
      </c>
      <c r="N2358" t="str">
        <f t="shared" si="148"/>
        <v>Wednesday</v>
      </c>
      <c r="O2358" t="str">
        <f t="shared" si="149"/>
        <v>01:51:00</v>
      </c>
      <c r="P2358">
        <f t="shared" si="150"/>
        <v>1</v>
      </c>
      <c r="Q2358" t="str">
        <f>VLOOKUP(B2358,'Analysis 1.3'!$AA$1:$AF$1454,5,FALSE)</f>
        <v>One time</v>
      </c>
      <c r="R2358" t="str">
        <f>VLOOKUP(B2358,'Analysis 1.3'!$AA$1:$AF$1454,6,FALSE)</f>
        <v>Lost</v>
      </c>
      <c r="S2358">
        <f>VLOOKUP(B2358,'Analysis 1.3'!$AA$1:$AF$1454,4,FALSE)</f>
        <v>284.90486111111386</v>
      </c>
    </row>
    <row r="2359" spans="1:19" x14ac:dyDescent="0.3">
      <c r="A2359">
        <v>965923</v>
      </c>
      <c r="B2359">
        <v>1883</v>
      </c>
      <c r="C2359" s="1" t="s">
        <v>99</v>
      </c>
      <c r="D2359" s="3">
        <v>45012.069444444445</v>
      </c>
      <c r="E2359" t="s">
        <v>96</v>
      </c>
      <c r="F2359" t="s">
        <v>43</v>
      </c>
      <c r="G2359">
        <v>1548</v>
      </c>
      <c r="H2359" t="str">
        <f>VLOOKUP(B2359,'Customers (2)'!$A$1:$F$2501,2,0)</f>
        <v>USA</v>
      </c>
      <c r="I2359" t="str">
        <f>VLOOKUP(B2359,'Customers (2)'!$A$1:$F$2501,3,0)</f>
        <v>M</v>
      </c>
      <c r="J2359">
        <f>VLOOKUP(B2359,'Customers (2)'!$A$1:$F$2501,4,0)</f>
        <v>20</v>
      </c>
      <c r="K2359" t="str">
        <f>VLOOKUP(B2359,'Customers (2)'!$A$1:$F$2501,5,0)</f>
        <v>D</v>
      </c>
      <c r="L2359" t="str">
        <f>VLOOKUP(B2359,'Customers (2)'!$A$1:$F$2501,6,0)</f>
        <v>Young</v>
      </c>
      <c r="M2359" t="str">
        <f t="shared" si="147"/>
        <v>March</v>
      </c>
      <c r="N2359" t="str">
        <f t="shared" si="148"/>
        <v>Monday</v>
      </c>
      <c r="O2359" t="str">
        <f t="shared" si="149"/>
        <v>01:40:00</v>
      </c>
      <c r="P2359">
        <f t="shared" si="150"/>
        <v>1</v>
      </c>
      <c r="Q2359" t="str">
        <f>VLOOKUP(B2359,'Analysis 1.3'!$AA$1:$AF$1454,5,FALSE)</f>
        <v>Repeat</v>
      </c>
      <c r="R2359" t="str">
        <f>VLOOKUP(B2359,'Analysis 1.3'!$AA$1:$AF$1454,6,FALSE)</f>
        <v>Lost</v>
      </c>
      <c r="S2359">
        <f>VLOOKUP(B2359,'Analysis 1.3'!$AA$1:$AF$1454,4,FALSE)</f>
        <v>279.91249999999854</v>
      </c>
    </row>
    <row r="2360" spans="1:19" x14ac:dyDescent="0.3">
      <c r="A2360">
        <v>1000651</v>
      </c>
      <c r="B2360">
        <v>1883</v>
      </c>
      <c r="C2360" s="1" t="s">
        <v>99</v>
      </c>
      <c r="D2360" s="3">
        <v>45010.949305555558</v>
      </c>
      <c r="E2360" t="s">
        <v>191</v>
      </c>
      <c r="F2360" t="s">
        <v>27</v>
      </c>
      <c r="G2360">
        <v>1594</v>
      </c>
      <c r="H2360" t="str">
        <f>VLOOKUP(B2360,'Customers (2)'!$A$1:$F$2501,2,0)</f>
        <v>USA</v>
      </c>
      <c r="I2360" t="str">
        <f>VLOOKUP(B2360,'Customers (2)'!$A$1:$F$2501,3,0)</f>
        <v>M</v>
      </c>
      <c r="J2360">
        <f>VLOOKUP(B2360,'Customers (2)'!$A$1:$F$2501,4,0)</f>
        <v>20</v>
      </c>
      <c r="K2360" t="str">
        <f>VLOOKUP(B2360,'Customers (2)'!$A$1:$F$2501,5,0)</f>
        <v>D</v>
      </c>
      <c r="L2360" t="str">
        <f>VLOOKUP(B2360,'Customers (2)'!$A$1:$F$2501,6,0)</f>
        <v>Young</v>
      </c>
      <c r="M2360" t="str">
        <f t="shared" si="147"/>
        <v>March</v>
      </c>
      <c r="N2360" t="str">
        <f t="shared" si="148"/>
        <v>Saturday</v>
      </c>
      <c r="O2360" t="str">
        <f t="shared" si="149"/>
        <v>22:47:00</v>
      </c>
      <c r="P2360">
        <f t="shared" si="150"/>
        <v>22</v>
      </c>
      <c r="Q2360" t="str">
        <f>VLOOKUP(B2360,'Analysis 1.3'!$AA$1:$AF$1454,5,FALSE)</f>
        <v>Repeat</v>
      </c>
      <c r="R2360" t="str">
        <f>VLOOKUP(B2360,'Analysis 1.3'!$AA$1:$AF$1454,6,FALSE)</f>
        <v>Lost</v>
      </c>
      <c r="S2360">
        <f>VLOOKUP(B2360,'Analysis 1.3'!$AA$1:$AF$1454,4,FALSE)</f>
        <v>279.91249999999854</v>
      </c>
    </row>
    <row r="2361" spans="1:19" x14ac:dyDescent="0.3">
      <c r="A2361">
        <v>533914</v>
      </c>
      <c r="B2361">
        <v>1884</v>
      </c>
      <c r="C2361" s="1" t="s">
        <v>99</v>
      </c>
      <c r="D2361" s="2">
        <v>45076.955555555556</v>
      </c>
      <c r="E2361" t="s">
        <v>96</v>
      </c>
      <c r="F2361" t="s">
        <v>22</v>
      </c>
      <c r="G2361">
        <v>5436</v>
      </c>
      <c r="H2361" t="str">
        <f>VLOOKUP(B2361,'Customers (2)'!$A$1:$F$2501,2,0)</f>
        <v>USA</v>
      </c>
      <c r="I2361" t="str">
        <f>VLOOKUP(B2361,'Customers (2)'!$A$1:$F$2501,3,0)</f>
        <v>F</v>
      </c>
      <c r="J2361">
        <f>VLOOKUP(B2361,'Customers (2)'!$A$1:$F$2501,4,0)</f>
        <v>31</v>
      </c>
      <c r="K2361" t="str">
        <f>VLOOKUP(B2361,'Customers (2)'!$A$1:$F$2501,5,0)</f>
        <v>D</v>
      </c>
      <c r="L2361" t="str">
        <f>VLOOKUP(B2361,'Customers (2)'!$A$1:$F$2501,6,0)</f>
        <v>Young</v>
      </c>
      <c r="M2361" t="str">
        <f t="shared" si="147"/>
        <v>May</v>
      </c>
      <c r="N2361" t="str">
        <f t="shared" si="148"/>
        <v>Tuesday</v>
      </c>
      <c r="O2361" t="str">
        <f t="shared" si="149"/>
        <v>22:56:00</v>
      </c>
      <c r="P2361">
        <f t="shared" si="150"/>
        <v>22</v>
      </c>
      <c r="Q2361" t="str">
        <f>VLOOKUP(B2361,'Analysis 1.3'!$AA$1:$AF$1454,5,FALSE)</f>
        <v>Repeat</v>
      </c>
      <c r="R2361" t="str">
        <f>VLOOKUP(B2361,'Analysis 1.3'!$AA$1:$AF$1454,6,FALSE)</f>
        <v>Lost</v>
      </c>
      <c r="S2361">
        <f>VLOOKUP(B2361,'Analysis 1.3'!$AA$1:$AF$1454,4,FALSE)</f>
        <v>187.0041666666657</v>
      </c>
    </row>
    <row r="2362" spans="1:19" x14ac:dyDescent="0.3">
      <c r="A2362">
        <v>897997</v>
      </c>
      <c r="B2362">
        <v>1884</v>
      </c>
      <c r="C2362" s="1" t="s">
        <v>99</v>
      </c>
      <c r="D2362" s="3">
        <v>45024.962500000001</v>
      </c>
      <c r="E2362" t="s">
        <v>97</v>
      </c>
      <c r="F2362" t="s">
        <v>35</v>
      </c>
      <c r="G2362">
        <v>1149</v>
      </c>
      <c r="H2362" t="str">
        <f>VLOOKUP(B2362,'Customers (2)'!$A$1:$F$2501,2,0)</f>
        <v>USA</v>
      </c>
      <c r="I2362" t="str">
        <f>VLOOKUP(B2362,'Customers (2)'!$A$1:$F$2501,3,0)</f>
        <v>F</v>
      </c>
      <c r="J2362">
        <f>VLOOKUP(B2362,'Customers (2)'!$A$1:$F$2501,4,0)</f>
        <v>31</v>
      </c>
      <c r="K2362" t="str">
        <f>VLOOKUP(B2362,'Customers (2)'!$A$1:$F$2501,5,0)</f>
        <v>D</v>
      </c>
      <c r="L2362" t="str">
        <f>VLOOKUP(B2362,'Customers (2)'!$A$1:$F$2501,6,0)</f>
        <v>Young</v>
      </c>
      <c r="M2362" t="str">
        <f t="shared" si="147"/>
        <v>April</v>
      </c>
      <c r="N2362" t="str">
        <f t="shared" si="148"/>
        <v>Saturday</v>
      </c>
      <c r="O2362" t="str">
        <f t="shared" si="149"/>
        <v>23:06:00</v>
      </c>
      <c r="P2362">
        <f t="shared" si="150"/>
        <v>23</v>
      </c>
      <c r="Q2362" t="str">
        <f>VLOOKUP(B2362,'Analysis 1.3'!$AA$1:$AF$1454,5,FALSE)</f>
        <v>Repeat</v>
      </c>
      <c r="R2362" t="str">
        <f>VLOOKUP(B2362,'Analysis 1.3'!$AA$1:$AF$1454,6,FALSE)</f>
        <v>Lost</v>
      </c>
      <c r="S2362">
        <f>VLOOKUP(B2362,'Analysis 1.3'!$AA$1:$AF$1454,4,FALSE)</f>
        <v>187.0041666666657</v>
      </c>
    </row>
    <row r="2363" spans="1:19" x14ac:dyDescent="0.3">
      <c r="A2363">
        <v>1246866</v>
      </c>
      <c r="B2363">
        <v>1884</v>
      </c>
      <c r="C2363" s="1" t="s">
        <v>99</v>
      </c>
      <c r="D2363" s="3">
        <v>45104.977777777778</v>
      </c>
      <c r="E2363" t="s">
        <v>98</v>
      </c>
      <c r="F2363" t="s">
        <v>88</v>
      </c>
      <c r="G2363">
        <v>849</v>
      </c>
      <c r="H2363" t="str">
        <f>VLOOKUP(B2363,'Customers (2)'!$A$1:$F$2501,2,0)</f>
        <v>USA</v>
      </c>
      <c r="I2363" t="str">
        <f>VLOOKUP(B2363,'Customers (2)'!$A$1:$F$2501,3,0)</f>
        <v>F</v>
      </c>
      <c r="J2363">
        <f>VLOOKUP(B2363,'Customers (2)'!$A$1:$F$2501,4,0)</f>
        <v>31</v>
      </c>
      <c r="K2363" t="str">
        <f>VLOOKUP(B2363,'Customers (2)'!$A$1:$F$2501,5,0)</f>
        <v>D</v>
      </c>
      <c r="L2363" t="str">
        <f>VLOOKUP(B2363,'Customers (2)'!$A$1:$F$2501,6,0)</f>
        <v>Young</v>
      </c>
      <c r="M2363" t="str">
        <f t="shared" si="147"/>
        <v>June</v>
      </c>
      <c r="N2363" t="str">
        <f t="shared" si="148"/>
        <v>Tuesday</v>
      </c>
      <c r="O2363" t="str">
        <f t="shared" si="149"/>
        <v>23:28:00</v>
      </c>
      <c r="P2363">
        <f t="shared" si="150"/>
        <v>23</v>
      </c>
      <c r="Q2363" t="str">
        <f>VLOOKUP(B2363,'Analysis 1.3'!$AA$1:$AF$1454,5,FALSE)</f>
        <v>Repeat</v>
      </c>
      <c r="R2363" t="str">
        <f>VLOOKUP(B2363,'Analysis 1.3'!$AA$1:$AF$1454,6,FALSE)</f>
        <v>Lost</v>
      </c>
      <c r="S2363">
        <f>VLOOKUP(B2363,'Analysis 1.3'!$AA$1:$AF$1454,4,FALSE)</f>
        <v>187.0041666666657</v>
      </c>
    </row>
    <row r="2364" spans="1:19" x14ac:dyDescent="0.3">
      <c r="A2364">
        <v>391963</v>
      </c>
      <c r="B2364">
        <v>1885</v>
      </c>
      <c r="C2364" s="1" t="s">
        <v>104</v>
      </c>
      <c r="D2364" s="2">
        <v>45240.970138888886</v>
      </c>
      <c r="E2364" t="s">
        <v>98</v>
      </c>
      <c r="F2364" t="s">
        <v>23</v>
      </c>
      <c r="G2364">
        <v>856</v>
      </c>
      <c r="H2364" t="str">
        <f>VLOOKUP(B2364,'Customers (2)'!$A$1:$F$2501,2,0)</f>
        <v>Austria</v>
      </c>
      <c r="I2364" t="str">
        <f>VLOOKUP(B2364,'Customers (2)'!$A$1:$F$2501,3,0)</f>
        <v>F</v>
      </c>
      <c r="J2364">
        <f>VLOOKUP(B2364,'Customers (2)'!$A$1:$F$2501,4,0)</f>
        <v>27</v>
      </c>
      <c r="K2364" t="str">
        <f>VLOOKUP(B2364,'Customers (2)'!$A$1:$F$2501,5,0)</f>
        <v>D</v>
      </c>
      <c r="L2364" t="str">
        <f>VLOOKUP(B2364,'Customers (2)'!$A$1:$F$2501,6,0)</f>
        <v>Young</v>
      </c>
      <c r="M2364" t="str">
        <f t="shared" si="147"/>
        <v>November</v>
      </c>
      <c r="N2364" t="str">
        <f t="shared" si="148"/>
        <v>Friday</v>
      </c>
      <c r="O2364" t="str">
        <f t="shared" si="149"/>
        <v>23:17:00</v>
      </c>
      <c r="P2364">
        <f t="shared" si="150"/>
        <v>23</v>
      </c>
      <c r="Q2364" t="str">
        <f>VLOOKUP(B2364,'Analysis 1.3'!$AA$1:$AF$1454,5,FALSE)</f>
        <v>One time</v>
      </c>
      <c r="R2364" t="str">
        <f>VLOOKUP(B2364,'Analysis 1.3'!$AA$1:$AF$1454,6,FALSE)</f>
        <v>Recent</v>
      </c>
      <c r="S2364">
        <f>VLOOKUP(B2364,'Analysis 1.3'!$AA$1:$AF$1454,4,FALSE)</f>
        <v>51.011805555557657</v>
      </c>
    </row>
    <row r="2365" spans="1:19" x14ac:dyDescent="0.3">
      <c r="A2365">
        <v>705612</v>
      </c>
      <c r="B2365">
        <v>1886</v>
      </c>
      <c r="C2365" s="1" t="s">
        <v>101</v>
      </c>
      <c r="D2365" s="3">
        <v>45045.979861111111</v>
      </c>
      <c r="E2365" t="s">
        <v>191</v>
      </c>
      <c r="F2365" t="s">
        <v>30</v>
      </c>
      <c r="G2365">
        <v>2657</v>
      </c>
      <c r="H2365" t="str">
        <f>VLOOKUP(B2365,'Customers (2)'!$A$1:$F$2501,2,0)</f>
        <v>Australia</v>
      </c>
      <c r="I2365" t="str">
        <f>VLOOKUP(B2365,'Customers (2)'!$A$1:$F$2501,3,0)</f>
        <v>F</v>
      </c>
      <c r="J2365">
        <f>VLOOKUP(B2365,'Customers (2)'!$A$1:$F$2501,4,0)</f>
        <v>28</v>
      </c>
      <c r="K2365" t="str">
        <f>VLOOKUP(B2365,'Customers (2)'!$A$1:$F$2501,5,0)</f>
        <v>D</v>
      </c>
      <c r="L2365" t="str">
        <f>VLOOKUP(B2365,'Customers (2)'!$A$1:$F$2501,6,0)</f>
        <v>Young</v>
      </c>
      <c r="M2365" t="str">
        <f t="shared" si="147"/>
        <v>April</v>
      </c>
      <c r="N2365" t="str">
        <f t="shared" si="148"/>
        <v>Saturday</v>
      </c>
      <c r="O2365" t="str">
        <f t="shared" si="149"/>
        <v>23:31:00</v>
      </c>
      <c r="P2365">
        <f t="shared" si="150"/>
        <v>23</v>
      </c>
      <c r="Q2365" t="str">
        <f>VLOOKUP(B2365,'Analysis 1.3'!$AA$1:$AF$1454,5,FALSE)</f>
        <v>Repeat</v>
      </c>
      <c r="R2365" t="str">
        <f>VLOOKUP(B2365,'Analysis 1.3'!$AA$1:$AF$1454,6,FALSE)</f>
        <v>Passive</v>
      </c>
      <c r="S2365">
        <f>VLOOKUP(B2365,'Analysis 1.3'!$AA$1:$AF$1454,4,FALSE)</f>
        <v>95.936805555553292</v>
      </c>
    </row>
    <row r="2366" spans="1:19" x14ac:dyDescent="0.3">
      <c r="A2366">
        <v>1100277</v>
      </c>
      <c r="B2366">
        <v>1886</v>
      </c>
      <c r="C2366" s="1" t="s">
        <v>101</v>
      </c>
      <c r="D2366" s="3">
        <v>45196.045138888891</v>
      </c>
      <c r="E2366" t="s">
        <v>96</v>
      </c>
      <c r="F2366" t="s">
        <v>19</v>
      </c>
      <c r="G2366">
        <v>1924</v>
      </c>
      <c r="H2366" t="str">
        <f>VLOOKUP(B2366,'Customers (2)'!$A$1:$F$2501,2,0)</f>
        <v>Australia</v>
      </c>
      <c r="I2366" t="str">
        <f>VLOOKUP(B2366,'Customers (2)'!$A$1:$F$2501,3,0)</f>
        <v>F</v>
      </c>
      <c r="J2366">
        <f>VLOOKUP(B2366,'Customers (2)'!$A$1:$F$2501,4,0)</f>
        <v>28</v>
      </c>
      <c r="K2366" t="str">
        <f>VLOOKUP(B2366,'Customers (2)'!$A$1:$F$2501,5,0)</f>
        <v>D</v>
      </c>
      <c r="L2366" t="str">
        <f>VLOOKUP(B2366,'Customers (2)'!$A$1:$F$2501,6,0)</f>
        <v>Young</v>
      </c>
      <c r="M2366" t="str">
        <f t="shared" si="147"/>
        <v>September</v>
      </c>
      <c r="N2366" t="str">
        <f t="shared" si="148"/>
        <v>Wednesday</v>
      </c>
      <c r="O2366" t="str">
        <f t="shared" si="149"/>
        <v>01:05:00</v>
      </c>
      <c r="P2366">
        <f t="shared" si="150"/>
        <v>1</v>
      </c>
      <c r="Q2366" t="str">
        <f>VLOOKUP(B2366,'Analysis 1.3'!$AA$1:$AF$1454,5,FALSE)</f>
        <v>Repeat</v>
      </c>
      <c r="R2366" t="str">
        <f>VLOOKUP(B2366,'Analysis 1.3'!$AA$1:$AF$1454,6,FALSE)</f>
        <v>Passive</v>
      </c>
      <c r="S2366">
        <f>VLOOKUP(B2366,'Analysis 1.3'!$AA$1:$AF$1454,4,FALSE)</f>
        <v>95.936805555553292</v>
      </c>
    </row>
    <row r="2367" spans="1:19" x14ac:dyDescent="0.3">
      <c r="A2367">
        <v>1507608</v>
      </c>
      <c r="B2367">
        <v>1886</v>
      </c>
      <c r="C2367" s="1" t="s">
        <v>101</v>
      </c>
      <c r="D2367" s="3">
        <v>45077.044444444444</v>
      </c>
      <c r="E2367" t="s">
        <v>191</v>
      </c>
      <c r="F2367" t="s">
        <v>27</v>
      </c>
      <c r="G2367">
        <v>8078</v>
      </c>
      <c r="H2367" t="str">
        <f>VLOOKUP(B2367,'Customers (2)'!$A$1:$F$2501,2,0)</f>
        <v>Australia</v>
      </c>
      <c r="I2367" t="str">
        <f>VLOOKUP(B2367,'Customers (2)'!$A$1:$F$2501,3,0)</f>
        <v>F</v>
      </c>
      <c r="J2367">
        <f>VLOOKUP(B2367,'Customers (2)'!$A$1:$F$2501,4,0)</f>
        <v>28</v>
      </c>
      <c r="K2367" t="str">
        <f>VLOOKUP(B2367,'Customers (2)'!$A$1:$F$2501,5,0)</f>
        <v>D</v>
      </c>
      <c r="L2367" t="str">
        <f>VLOOKUP(B2367,'Customers (2)'!$A$1:$F$2501,6,0)</f>
        <v>Young</v>
      </c>
      <c r="M2367" t="str">
        <f t="shared" si="147"/>
        <v>May</v>
      </c>
      <c r="N2367" t="str">
        <f t="shared" si="148"/>
        <v>Wednesday</v>
      </c>
      <c r="O2367" t="str">
        <f t="shared" si="149"/>
        <v>01:04:00</v>
      </c>
      <c r="P2367">
        <f t="shared" si="150"/>
        <v>1</v>
      </c>
      <c r="Q2367" t="str">
        <f>VLOOKUP(B2367,'Analysis 1.3'!$AA$1:$AF$1454,5,FALSE)</f>
        <v>Repeat</v>
      </c>
      <c r="R2367" t="str">
        <f>VLOOKUP(B2367,'Analysis 1.3'!$AA$1:$AF$1454,6,FALSE)</f>
        <v>Passive</v>
      </c>
      <c r="S2367">
        <f>VLOOKUP(B2367,'Analysis 1.3'!$AA$1:$AF$1454,4,FALSE)</f>
        <v>95.936805555553292</v>
      </c>
    </row>
    <row r="2368" spans="1:19" x14ac:dyDescent="0.3">
      <c r="A2368">
        <v>167720</v>
      </c>
      <c r="B2368">
        <v>1887</v>
      </c>
      <c r="C2368" s="1" t="s">
        <v>105</v>
      </c>
      <c r="D2368" s="2">
        <v>45262.024305555555</v>
      </c>
      <c r="E2368" t="s">
        <v>97</v>
      </c>
      <c r="F2368" t="s">
        <v>7</v>
      </c>
      <c r="G2368">
        <v>8941</v>
      </c>
      <c r="H2368" t="str">
        <f>VLOOKUP(B2368,'Customers (2)'!$A$1:$F$2501,2,0)</f>
        <v>Spain</v>
      </c>
      <c r="I2368" t="str">
        <f>VLOOKUP(B2368,'Customers (2)'!$A$1:$F$2501,3,0)</f>
        <v>M</v>
      </c>
      <c r="J2368">
        <f>VLOOKUP(B2368,'Customers (2)'!$A$1:$F$2501,4,0)</f>
        <v>89</v>
      </c>
      <c r="K2368" t="str">
        <f>VLOOKUP(B2368,'Customers (2)'!$A$1:$F$2501,5,0)</f>
        <v>D</v>
      </c>
      <c r="L2368" t="str">
        <f>VLOOKUP(B2368,'Customers (2)'!$A$1:$F$2501,6,0)</f>
        <v>Senior</v>
      </c>
      <c r="M2368" t="str">
        <f t="shared" si="147"/>
        <v>December</v>
      </c>
      <c r="N2368" t="str">
        <f t="shared" si="148"/>
        <v>Saturday</v>
      </c>
      <c r="O2368" t="str">
        <f t="shared" si="149"/>
        <v>00:35:00</v>
      </c>
      <c r="P2368">
        <f t="shared" si="150"/>
        <v>0</v>
      </c>
      <c r="Q2368" t="str">
        <f>VLOOKUP(B2368,'Analysis 1.3'!$AA$1:$AF$1454,5,FALSE)</f>
        <v>Repeat</v>
      </c>
      <c r="R2368" t="str">
        <f>VLOOKUP(B2368,'Analysis 1.3'!$AA$1:$AF$1454,6,FALSE)</f>
        <v>Recent</v>
      </c>
      <c r="S2368">
        <f>VLOOKUP(B2368,'Analysis 1.3'!$AA$1:$AF$1454,4,FALSE)</f>
        <v>29.957638888889051</v>
      </c>
    </row>
    <row r="2369" spans="1:19" x14ac:dyDescent="0.3">
      <c r="A2369">
        <v>1376176</v>
      </c>
      <c r="B2369">
        <v>1887</v>
      </c>
      <c r="C2369" s="1" t="s">
        <v>105</v>
      </c>
      <c r="D2369" s="3">
        <v>44974.990277777775</v>
      </c>
      <c r="E2369" t="s">
        <v>98</v>
      </c>
      <c r="F2369" t="s">
        <v>27</v>
      </c>
      <c r="G2369">
        <v>9141</v>
      </c>
      <c r="H2369" t="str">
        <f>VLOOKUP(B2369,'Customers (2)'!$A$1:$F$2501,2,0)</f>
        <v>Spain</v>
      </c>
      <c r="I2369" t="str">
        <f>VLOOKUP(B2369,'Customers (2)'!$A$1:$F$2501,3,0)</f>
        <v>M</v>
      </c>
      <c r="J2369">
        <f>VLOOKUP(B2369,'Customers (2)'!$A$1:$F$2501,4,0)</f>
        <v>89</v>
      </c>
      <c r="K2369" t="str">
        <f>VLOOKUP(B2369,'Customers (2)'!$A$1:$F$2501,5,0)</f>
        <v>D</v>
      </c>
      <c r="L2369" t="str">
        <f>VLOOKUP(B2369,'Customers (2)'!$A$1:$F$2501,6,0)</f>
        <v>Senior</v>
      </c>
      <c r="M2369" t="str">
        <f t="shared" si="147"/>
        <v>February</v>
      </c>
      <c r="N2369" t="str">
        <f t="shared" si="148"/>
        <v>Friday</v>
      </c>
      <c r="O2369" t="str">
        <f t="shared" si="149"/>
        <v>23:46:00</v>
      </c>
      <c r="P2369">
        <f t="shared" si="150"/>
        <v>23</v>
      </c>
      <c r="Q2369" t="str">
        <f>VLOOKUP(B2369,'Analysis 1.3'!$AA$1:$AF$1454,5,FALSE)</f>
        <v>Repeat</v>
      </c>
      <c r="R2369" t="str">
        <f>VLOOKUP(B2369,'Analysis 1.3'!$AA$1:$AF$1454,6,FALSE)</f>
        <v>Recent</v>
      </c>
      <c r="S2369">
        <f>VLOOKUP(B2369,'Analysis 1.3'!$AA$1:$AF$1454,4,FALSE)</f>
        <v>29.957638888889051</v>
      </c>
    </row>
    <row r="2370" spans="1:19" x14ac:dyDescent="0.3">
      <c r="A2370">
        <v>832361</v>
      </c>
      <c r="B2370">
        <v>1891</v>
      </c>
      <c r="C2370" s="1" t="s">
        <v>106</v>
      </c>
      <c r="D2370" s="3">
        <v>44982.034722222219</v>
      </c>
      <c r="E2370" t="s">
        <v>96</v>
      </c>
      <c r="F2370" t="s">
        <v>30</v>
      </c>
      <c r="G2370">
        <v>6245</v>
      </c>
      <c r="H2370" t="str">
        <f>VLOOKUP(B2370,'Customers (2)'!$A$1:$F$2501,2,0)</f>
        <v>Singapore</v>
      </c>
      <c r="I2370" t="str">
        <f>VLOOKUP(B2370,'Customers (2)'!$A$1:$F$2501,3,0)</f>
        <v>M</v>
      </c>
      <c r="J2370">
        <f>VLOOKUP(B2370,'Customers (2)'!$A$1:$F$2501,4,0)</f>
        <v>54</v>
      </c>
      <c r="K2370" t="str">
        <f>VLOOKUP(B2370,'Customers (2)'!$A$1:$F$2501,5,0)</f>
        <v>D</v>
      </c>
      <c r="L2370" t="str">
        <f>VLOOKUP(B2370,'Customers (2)'!$A$1:$F$2501,6,0)</f>
        <v>Middle</v>
      </c>
      <c r="M2370" t="str">
        <f t="shared" si="147"/>
        <v>February</v>
      </c>
      <c r="N2370" t="str">
        <f t="shared" si="148"/>
        <v>Saturday</v>
      </c>
      <c r="O2370" t="str">
        <f t="shared" si="149"/>
        <v>00:50:00</v>
      </c>
      <c r="P2370">
        <f t="shared" si="150"/>
        <v>0</v>
      </c>
      <c r="Q2370" t="str">
        <f>VLOOKUP(B2370,'Analysis 1.3'!$AA$1:$AF$1454,5,FALSE)</f>
        <v>Repeat</v>
      </c>
      <c r="R2370" t="str">
        <f>VLOOKUP(B2370,'Analysis 1.3'!$AA$1:$AF$1454,6,FALSE)</f>
        <v>Lost</v>
      </c>
      <c r="S2370">
        <f>VLOOKUP(B2370,'Analysis 1.3'!$AA$1:$AF$1454,4,FALSE)</f>
        <v>278.9736111111124</v>
      </c>
    </row>
    <row r="2371" spans="1:19" x14ac:dyDescent="0.3">
      <c r="A2371">
        <v>1371197</v>
      </c>
      <c r="B2371">
        <v>1891</v>
      </c>
      <c r="C2371" s="1" t="s">
        <v>106</v>
      </c>
      <c r="D2371" s="3">
        <v>45013.008333333331</v>
      </c>
      <c r="E2371" t="s">
        <v>97</v>
      </c>
      <c r="F2371" t="s">
        <v>85</v>
      </c>
      <c r="G2371">
        <v>5430</v>
      </c>
      <c r="H2371" t="str">
        <f>VLOOKUP(B2371,'Customers (2)'!$A$1:$F$2501,2,0)</f>
        <v>Singapore</v>
      </c>
      <c r="I2371" t="str">
        <f>VLOOKUP(B2371,'Customers (2)'!$A$1:$F$2501,3,0)</f>
        <v>M</v>
      </c>
      <c r="J2371">
        <f>VLOOKUP(B2371,'Customers (2)'!$A$1:$F$2501,4,0)</f>
        <v>54</v>
      </c>
      <c r="K2371" t="str">
        <f>VLOOKUP(B2371,'Customers (2)'!$A$1:$F$2501,5,0)</f>
        <v>D</v>
      </c>
      <c r="L2371" t="str">
        <f>VLOOKUP(B2371,'Customers (2)'!$A$1:$F$2501,6,0)</f>
        <v>Middle</v>
      </c>
      <c r="M2371" t="str">
        <f t="shared" ref="M2371:M2434" si="151">TEXT(D2371,"MMMM")</f>
        <v>March</v>
      </c>
      <c r="N2371" t="str">
        <f t="shared" ref="N2371:N2434" si="152">TEXT(D2371,"dddd")</f>
        <v>Tuesday</v>
      </c>
      <c r="O2371" t="str">
        <f t="shared" ref="O2371:O2434" si="153">TEXT(D2371,"HH:mm:ss")</f>
        <v>00:12:00</v>
      </c>
      <c r="P2371">
        <f t="shared" ref="P2371:P2434" si="154">HOUR(D2371)</f>
        <v>0</v>
      </c>
      <c r="Q2371" t="str">
        <f>VLOOKUP(B2371,'Analysis 1.3'!$AA$1:$AF$1454,5,FALSE)</f>
        <v>Repeat</v>
      </c>
      <c r="R2371" t="str">
        <f>VLOOKUP(B2371,'Analysis 1.3'!$AA$1:$AF$1454,6,FALSE)</f>
        <v>Lost</v>
      </c>
      <c r="S2371">
        <f>VLOOKUP(B2371,'Analysis 1.3'!$AA$1:$AF$1454,4,FALSE)</f>
        <v>278.9736111111124</v>
      </c>
    </row>
    <row r="2372" spans="1:19" x14ac:dyDescent="0.3">
      <c r="A2372">
        <v>1386514</v>
      </c>
      <c r="B2372">
        <v>1892</v>
      </c>
      <c r="C2372" s="1" t="s">
        <v>99</v>
      </c>
      <c r="D2372" s="3">
        <v>45070.020138888889</v>
      </c>
      <c r="E2372" t="s">
        <v>98</v>
      </c>
      <c r="F2372" t="s">
        <v>43</v>
      </c>
      <c r="G2372">
        <v>2382</v>
      </c>
      <c r="H2372" t="str">
        <f>VLOOKUP(B2372,'Customers (2)'!$A$1:$F$2501,2,0)</f>
        <v>USA</v>
      </c>
      <c r="I2372" t="str">
        <f>VLOOKUP(B2372,'Customers (2)'!$A$1:$F$2501,3,0)</f>
        <v>M</v>
      </c>
      <c r="J2372">
        <f>VLOOKUP(B2372,'Customers (2)'!$A$1:$F$2501,4,0)</f>
        <v>64</v>
      </c>
      <c r="K2372" t="str">
        <f>VLOOKUP(B2372,'Customers (2)'!$A$1:$F$2501,5,0)</f>
        <v>D</v>
      </c>
      <c r="L2372" t="str">
        <f>VLOOKUP(B2372,'Customers (2)'!$A$1:$F$2501,6,0)</f>
        <v>Senior</v>
      </c>
      <c r="M2372" t="str">
        <f t="shared" si="151"/>
        <v>May</v>
      </c>
      <c r="N2372" t="str">
        <f t="shared" si="152"/>
        <v>Wednesday</v>
      </c>
      <c r="O2372" t="str">
        <f t="shared" si="153"/>
        <v>00:29:00</v>
      </c>
      <c r="P2372">
        <f t="shared" si="154"/>
        <v>0</v>
      </c>
      <c r="Q2372" t="str">
        <f>VLOOKUP(B2372,'Analysis 1.3'!$AA$1:$AF$1454,5,FALSE)</f>
        <v>One time</v>
      </c>
      <c r="R2372" t="str">
        <f>VLOOKUP(B2372,'Analysis 1.3'!$AA$1:$AF$1454,6,FALSE)</f>
        <v>Lost</v>
      </c>
      <c r="S2372">
        <f>VLOOKUP(B2372,'Analysis 1.3'!$AA$1:$AF$1454,4,FALSE)</f>
        <v>221.96180555555475</v>
      </c>
    </row>
    <row r="2373" spans="1:19" x14ac:dyDescent="0.3">
      <c r="A2373">
        <v>376848</v>
      </c>
      <c r="B2373">
        <v>1893</v>
      </c>
      <c r="C2373" s="1" t="s">
        <v>101</v>
      </c>
      <c r="D2373" s="2">
        <v>45098.030555555553</v>
      </c>
      <c r="E2373" t="s">
        <v>191</v>
      </c>
      <c r="F2373" t="s">
        <v>46</v>
      </c>
      <c r="G2373">
        <v>2298</v>
      </c>
      <c r="H2373" t="str">
        <f>VLOOKUP(B2373,'Customers (2)'!$A$1:$F$2501,2,0)</f>
        <v>Australia</v>
      </c>
      <c r="I2373" t="str">
        <f>VLOOKUP(B2373,'Customers (2)'!$A$1:$F$2501,3,0)</f>
        <v>M</v>
      </c>
      <c r="J2373">
        <f>VLOOKUP(B2373,'Customers (2)'!$A$1:$F$2501,4,0)</f>
        <v>47</v>
      </c>
      <c r="K2373" t="str">
        <f>VLOOKUP(B2373,'Customers (2)'!$A$1:$F$2501,5,0)</f>
        <v>D</v>
      </c>
      <c r="L2373" t="str">
        <f>VLOOKUP(B2373,'Customers (2)'!$A$1:$F$2501,6,0)</f>
        <v>Middle</v>
      </c>
      <c r="M2373" t="str">
        <f t="shared" si="151"/>
        <v>June</v>
      </c>
      <c r="N2373" t="str">
        <f t="shared" si="152"/>
        <v>Wednesday</v>
      </c>
      <c r="O2373" t="str">
        <f t="shared" si="153"/>
        <v>00:44:00</v>
      </c>
      <c r="P2373">
        <f t="shared" si="154"/>
        <v>0</v>
      </c>
      <c r="Q2373" t="str">
        <f>VLOOKUP(B2373,'Analysis 1.3'!$AA$1:$AF$1454,5,FALSE)</f>
        <v>Repeat</v>
      </c>
      <c r="R2373" t="str">
        <f>VLOOKUP(B2373,'Analysis 1.3'!$AA$1:$AF$1454,6,FALSE)</f>
        <v>Passive</v>
      </c>
      <c r="S2373">
        <f>VLOOKUP(B2373,'Analysis 1.3'!$AA$1:$AF$1454,4,FALSE)</f>
        <v>87.959722222221899</v>
      </c>
    </row>
    <row r="2374" spans="1:19" x14ac:dyDescent="0.3">
      <c r="A2374">
        <v>1145871</v>
      </c>
      <c r="B2374">
        <v>1893</v>
      </c>
      <c r="C2374" s="1" t="s">
        <v>101</v>
      </c>
      <c r="D2374" s="3">
        <v>45204.022222222222</v>
      </c>
      <c r="E2374" t="s">
        <v>191</v>
      </c>
      <c r="F2374" t="s">
        <v>64</v>
      </c>
      <c r="G2374">
        <v>2301</v>
      </c>
      <c r="H2374" t="str">
        <f>VLOOKUP(B2374,'Customers (2)'!$A$1:$F$2501,2,0)</f>
        <v>Australia</v>
      </c>
      <c r="I2374" t="str">
        <f>VLOOKUP(B2374,'Customers (2)'!$A$1:$F$2501,3,0)</f>
        <v>M</v>
      </c>
      <c r="J2374">
        <f>VLOOKUP(B2374,'Customers (2)'!$A$1:$F$2501,4,0)</f>
        <v>47</v>
      </c>
      <c r="K2374" t="str">
        <f>VLOOKUP(B2374,'Customers (2)'!$A$1:$F$2501,5,0)</f>
        <v>D</v>
      </c>
      <c r="L2374" t="str">
        <f>VLOOKUP(B2374,'Customers (2)'!$A$1:$F$2501,6,0)</f>
        <v>Middle</v>
      </c>
      <c r="M2374" t="str">
        <f t="shared" si="151"/>
        <v>October</v>
      </c>
      <c r="N2374" t="str">
        <f t="shared" si="152"/>
        <v>Thursday</v>
      </c>
      <c r="O2374" t="str">
        <f t="shared" si="153"/>
        <v>00:32:00</v>
      </c>
      <c r="P2374">
        <f t="shared" si="154"/>
        <v>0</v>
      </c>
      <c r="Q2374" t="str">
        <f>VLOOKUP(B2374,'Analysis 1.3'!$AA$1:$AF$1454,5,FALSE)</f>
        <v>Repeat</v>
      </c>
      <c r="R2374" t="str">
        <f>VLOOKUP(B2374,'Analysis 1.3'!$AA$1:$AF$1454,6,FALSE)</f>
        <v>Passive</v>
      </c>
      <c r="S2374">
        <f>VLOOKUP(B2374,'Analysis 1.3'!$AA$1:$AF$1454,4,FALSE)</f>
        <v>87.959722222221899</v>
      </c>
    </row>
    <row r="2375" spans="1:19" x14ac:dyDescent="0.3">
      <c r="A2375">
        <v>1373323</v>
      </c>
      <c r="B2375">
        <v>1893</v>
      </c>
      <c r="C2375" s="1" t="s">
        <v>101</v>
      </c>
      <c r="D2375" s="3">
        <v>44971.047222222223</v>
      </c>
      <c r="E2375" t="s">
        <v>97</v>
      </c>
      <c r="F2375" t="s">
        <v>43</v>
      </c>
      <c r="G2375">
        <v>8546</v>
      </c>
      <c r="H2375" t="str">
        <f>VLOOKUP(B2375,'Customers (2)'!$A$1:$F$2501,2,0)</f>
        <v>Australia</v>
      </c>
      <c r="I2375" t="str">
        <f>VLOOKUP(B2375,'Customers (2)'!$A$1:$F$2501,3,0)</f>
        <v>M</v>
      </c>
      <c r="J2375">
        <f>VLOOKUP(B2375,'Customers (2)'!$A$1:$F$2501,4,0)</f>
        <v>47</v>
      </c>
      <c r="K2375" t="str">
        <f>VLOOKUP(B2375,'Customers (2)'!$A$1:$F$2501,5,0)</f>
        <v>D</v>
      </c>
      <c r="L2375" t="str">
        <f>VLOOKUP(B2375,'Customers (2)'!$A$1:$F$2501,6,0)</f>
        <v>Middle</v>
      </c>
      <c r="M2375" t="str">
        <f t="shared" si="151"/>
        <v>February</v>
      </c>
      <c r="N2375" t="str">
        <f t="shared" si="152"/>
        <v>Tuesday</v>
      </c>
      <c r="O2375" t="str">
        <f t="shared" si="153"/>
        <v>01:08:00</v>
      </c>
      <c r="P2375">
        <f t="shared" si="154"/>
        <v>1</v>
      </c>
      <c r="Q2375" t="str">
        <f>VLOOKUP(B2375,'Analysis 1.3'!$AA$1:$AF$1454,5,FALSE)</f>
        <v>Repeat</v>
      </c>
      <c r="R2375" t="str">
        <f>VLOOKUP(B2375,'Analysis 1.3'!$AA$1:$AF$1454,6,FALSE)</f>
        <v>Passive</v>
      </c>
      <c r="S2375">
        <f>VLOOKUP(B2375,'Analysis 1.3'!$AA$1:$AF$1454,4,FALSE)</f>
        <v>87.959722222221899</v>
      </c>
    </row>
    <row r="2376" spans="1:19" x14ac:dyDescent="0.3">
      <c r="A2376">
        <v>1594721</v>
      </c>
      <c r="B2376">
        <v>1894</v>
      </c>
      <c r="C2376" s="1" t="s">
        <v>105</v>
      </c>
      <c r="D2376" s="3">
        <v>45123.996527777781</v>
      </c>
      <c r="E2376" t="s">
        <v>96</v>
      </c>
      <c r="F2376" t="s">
        <v>14</v>
      </c>
      <c r="G2376">
        <v>5493</v>
      </c>
      <c r="H2376" t="str">
        <f>VLOOKUP(B2376,'Customers (2)'!$A$1:$F$2501,2,0)</f>
        <v>Spain</v>
      </c>
      <c r="I2376" t="str">
        <f>VLOOKUP(B2376,'Customers (2)'!$A$1:$F$2501,3,0)</f>
        <v>M</v>
      </c>
      <c r="J2376">
        <f>VLOOKUP(B2376,'Customers (2)'!$A$1:$F$2501,4,0)</f>
        <v>69</v>
      </c>
      <c r="K2376" t="str">
        <f>VLOOKUP(B2376,'Customers (2)'!$A$1:$F$2501,5,0)</f>
        <v>D</v>
      </c>
      <c r="L2376" t="str">
        <f>VLOOKUP(B2376,'Customers (2)'!$A$1:$F$2501,6,0)</f>
        <v>Senior</v>
      </c>
      <c r="M2376" t="str">
        <f t="shared" si="151"/>
        <v>July</v>
      </c>
      <c r="N2376" t="str">
        <f t="shared" si="152"/>
        <v>Sunday</v>
      </c>
      <c r="O2376" t="str">
        <f t="shared" si="153"/>
        <v>23:55:00</v>
      </c>
      <c r="P2376">
        <f t="shared" si="154"/>
        <v>23</v>
      </c>
      <c r="Q2376" t="str">
        <f>VLOOKUP(B2376,'Analysis 1.3'!$AA$1:$AF$1454,5,FALSE)</f>
        <v>One time</v>
      </c>
      <c r="R2376" t="str">
        <f>VLOOKUP(B2376,'Analysis 1.3'!$AA$1:$AF$1454,6,FALSE)</f>
        <v>Passive</v>
      </c>
      <c r="S2376">
        <f>VLOOKUP(B2376,'Analysis 1.3'!$AA$1:$AF$1454,4,FALSE)</f>
        <v>167.98541666666279</v>
      </c>
    </row>
    <row r="2377" spans="1:19" x14ac:dyDescent="0.3">
      <c r="A2377">
        <v>603855</v>
      </c>
      <c r="B2377">
        <v>1895</v>
      </c>
      <c r="C2377" s="1" t="s">
        <v>100</v>
      </c>
      <c r="D2377" s="2">
        <v>45125.943749999999</v>
      </c>
      <c r="E2377" t="s">
        <v>98</v>
      </c>
      <c r="F2377" t="s">
        <v>8</v>
      </c>
      <c r="G2377">
        <v>4237</v>
      </c>
      <c r="H2377" t="str">
        <f>VLOOKUP(B2377,'Customers (2)'!$A$1:$F$2501,2,0)</f>
        <v>France</v>
      </c>
      <c r="I2377" t="str">
        <f>VLOOKUP(B2377,'Customers (2)'!$A$1:$F$2501,3,0)</f>
        <v>M</v>
      </c>
      <c r="J2377">
        <f>VLOOKUP(B2377,'Customers (2)'!$A$1:$F$2501,4,0)</f>
        <v>54</v>
      </c>
      <c r="K2377" t="str">
        <f>VLOOKUP(B2377,'Customers (2)'!$A$1:$F$2501,5,0)</f>
        <v>D</v>
      </c>
      <c r="L2377" t="str">
        <f>VLOOKUP(B2377,'Customers (2)'!$A$1:$F$2501,6,0)</f>
        <v>Middle</v>
      </c>
      <c r="M2377" t="str">
        <f t="shared" si="151"/>
        <v>July</v>
      </c>
      <c r="N2377" t="str">
        <f t="shared" si="152"/>
        <v>Tuesday</v>
      </c>
      <c r="O2377" t="str">
        <f t="shared" si="153"/>
        <v>22:39:00</v>
      </c>
      <c r="P2377">
        <f t="shared" si="154"/>
        <v>22</v>
      </c>
      <c r="Q2377" t="str">
        <f>VLOOKUP(B2377,'Analysis 1.3'!$AA$1:$AF$1454,5,FALSE)</f>
        <v>One time</v>
      </c>
      <c r="R2377" t="str">
        <f>VLOOKUP(B2377,'Analysis 1.3'!$AA$1:$AF$1454,6,FALSE)</f>
        <v>Passive</v>
      </c>
      <c r="S2377">
        <f>VLOOKUP(B2377,'Analysis 1.3'!$AA$1:$AF$1454,4,FALSE)</f>
        <v>166.03819444444525</v>
      </c>
    </row>
    <row r="2378" spans="1:19" x14ac:dyDescent="0.3">
      <c r="A2378">
        <v>782836</v>
      </c>
      <c r="B2378">
        <v>1896</v>
      </c>
      <c r="C2378" s="1" t="s">
        <v>100</v>
      </c>
      <c r="D2378" s="3">
        <v>45141.018750000003</v>
      </c>
      <c r="E2378" t="s">
        <v>191</v>
      </c>
      <c r="F2378" t="s">
        <v>73</v>
      </c>
      <c r="G2378">
        <v>8153</v>
      </c>
      <c r="H2378" t="str">
        <f>VLOOKUP(B2378,'Customers (2)'!$A$1:$F$2501,2,0)</f>
        <v>France</v>
      </c>
      <c r="I2378" t="str">
        <f>VLOOKUP(B2378,'Customers (2)'!$A$1:$F$2501,3,0)</f>
        <v>F</v>
      </c>
      <c r="J2378">
        <f>VLOOKUP(B2378,'Customers (2)'!$A$1:$F$2501,4,0)</f>
        <v>22</v>
      </c>
      <c r="K2378" t="str">
        <f>VLOOKUP(B2378,'Customers (2)'!$A$1:$F$2501,5,0)</f>
        <v>D</v>
      </c>
      <c r="L2378" t="str">
        <f>VLOOKUP(B2378,'Customers (2)'!$A$1:$F$2501,6,0)</f>
        <v>Young</v>
      </c>
      <c r="M2378" t="str">
        <f t="shared" si="151"/>
        <v>August</v>
      </c>
      <c r="N2378" t="str">
        <f t="shared" si="152"/>
        <v>Thursday</v>
      </c>
      <c r="O2378" t="str">
        <f t="shared" si="153"/>
        <v>00:27:00</v>
      </c>
      <c r="P2378">
        <f t="shared" si="154"/>
        <v>0</v>
      </c>
      <c r="Q2378" t="str">
        <f>VLOOKUP(B2378,'Analysis 1.3'!$AA$1:$AF$1454,5,FALSE)</f>
        <v>One time</v>
      </c>
      <c r="R2378" t="str">
        <f>VLOOKUP(B2378,'Analysis 1.3'!$AA$1:$AF$1454,6,FALSE)</f>
        <v>Passive</v>
      </c>
      <c r="S2378">
        <f>VLOOKUP(B2378,'Analysis 1.3'!$AA$1:$AF$1454,4,FALSE)</f>
        <v>150.96319444444089</v>
      </c>
    </row>
    <row r="2379" spans="1:19" x14ac:dyDescent="0.3">
      <c r="A2379">
        <v>844243</v>
      </c>
      <c r="B2379">
        <v>1897</v>
      </c>
      <c r="C2379" s="1" t="s">
        <v>99</v>
      </c>
      <c r="D2379" s="3">
        <v>45156.940972222219</v>
      </c>
      <c r="F2379" t="s">
        <v>39</v>
      </c>
      <c r="G2379">
        <v>911</v>
      </c>
      <c r="H2379" t="str">
        <f>VLOOKUP(B2379,'Customers (2)'!$A$1:$F$2501,2,0)</f>
        <v>USA</v>
      </c>
      <c r="I2379" t="str">
        <f>VLOOKUP(B2379,'Customers (2)'!$A$1:$F$2501,3,0)</f>
        <v>F</v>
      </c>
      <c r="J2379">
        <f>VLOOKUP(B2379,'Customers (2)'!$A$1:$F$2501,4,0)</f>
        <v>28</v>
      </c>
      <c r="K2379" t="str">
        <f>VLOOKUP(B2379,'Customers (2)'!$A$1:$F$2501,5,0)</f>
        <v>D</v>
      </c>
      <c r="L2379" t="str">
        <f>VLOOKUP(B2379,'Customers (2)'!$A$1:$F$2501,6,0)</f>
        <v>Young</v>
      </c>
      <c r="M2379" t="str">
        <f t="shared" si="151"/>
        <v>August</v>
      </c>
      <c r="N2379" t="str">
        <f t="shared" si="152"/>
        <v>Friday</v>
      </c>
      <c r="O2379" t="str">
        <f t="shared" si="153"/>
        <v>22:35:00</v>
      </c>
      <c r="P2379">
        <f t="shared" si="154"/>
        <v>22</v>
      </c>
      <c r="Q2379" t="str">
        <f>VLOOKUP(B2379,'Analysis 1.3'!$AA$1:$AF$1454,5,FALSE)</f>
        <v>One time</v>
      </c>
      <c r="R2379" t="str">
        <f>VLOOKUP(B2379,'Analysis 1.3'!$AA$1:$AF$1454,6,FALSE)</f>
        <v>Passive</v>
      </c>
      <c r="S2379">
        <f>VLOOKUP(B2379,'Analysis 1.3'!$AA$1:$AF$1454,4,FALSE)</f>
        <v>135.04097222222481</v>
      </c>
    </row>
    <row r="2380" spans="1:19" x14ac:dyDescent="0.3">
      <c r="A2380">
        <v>82480</v>
      </c>
      <c r="B2380">
        <v>1899</v>
      </c>
      <c r="C2380" s="1" t="s">
        <v>99</v>
      </c>
      <c r="D2380" s="2">
        <v>44968.994444444441</v>
      </c>
      <c r="E2380" t="s">
        <v>98</v>
      </c>
      <c r="F2380" t="s">
        <v>31</v>
      </c>
      <c r="G2380">
        <v>3220</v>
      </c>
      <c r="H2380" t="str">
        <f>VLOOKUP(B2380,'Customers (2)'!$A$1:$F$2501,2,0)</f>
        <v>USA</v>
      </c>
      <c r="I2380" t="str">
        <f>VLOOKUP(B2380,'Customers (2)'!$A$1:$F$2501,3,0)</f>
        <v>F</v>
      </c>
      <c r="J2380">
        <f>VLOOKUP(B2380,'Customers (2)'!$A$1:$F$2501,4,0)</f>
        <v>63</v>
      </c>
      <c r="K2380" t="str">
        <f>VLOOKUP(B2380,'Customers (2)'!$A$1:$F$2501,5,0)</f>
        <v>D</v>
      </c>
      <c r="L2380" t="str">
        <f>VLOOKUP(B2380,'Customers (2)'!$A$1:$F$2501,6,0)</f>
        <v>Senior</v>
      </c>
      <c r="M2380" t="str">
        <f t="shared" si="151"/>
        <v>February</v>
      </c>
      <c r="N2380" t="str">
        <f t="shared" si="152"/>
        <v>Saturday</v>
      </c>
      <c r="O2380" t="str">
        <f t="shared" si="153"/>
        <v>23:52:00</v>
      </c>
      <c r="P2380">
        <f t="shared" si="154"/>
        <v>23</v>
      </c>
      <c r="Q2380" t="str">
        <f>VLOOKUP(B2380,'Analysis 1.3'!$AA$1:$AF$1454,5,FALSE)</f>
        <v>One time</v>
      </c>
      <c r="R2380" t="str">
        <f>VLOOKUP(B2380,'Analysis 1.3'!$AA$1:$AF$1454,6,FALSE)</f>
        <v>Lost</v>
      </c>
      <c r="S2380">
        <f>VLOOKUP(B2380,'Analysis 1.3'!$AA$1:$AF$1454,4,FALSE)</f>
        <v>322.98750000000291</v>
      </c>
    </row>
    <row r="2381" spans="1:19" x14ac:dyDescent="0.3">
      <c r="A2381">
        <v>573756</v>
      </c>
      <c r="B2381">
        <v>1900</v>
      </c>
      <c r="C2381" s="1" t="s">
        <v>106</v>
      </c>
      <c r="D2381" s="2">
        <v>45179.052083333336</v>
      </c>
      <c r="E2381" t="s">
        <v>191</v>
      </c>
      <c r="F2381" t="s">
        <v>14</v>
      </c>
      <c r="G2381">
        <v>7244</v>
      </c>
      <c r="H2381" t="str">
        <f>VLOOKUP(B2381,'Customers (2)'!$A$1:$F$2501,2,0)</f>
        <v>Singapore</v>
      </c>
      <c r="I2381" t="str">
        <f>VLOOKUP(B2381,'Customers (2)'!$A$1:$F$2501,3,0)</f>
        <v>F</v>
      </c>
      <c r="J2381">
        <f>VLOOKUP(B2381,'Customers (2)'!$A$1:$F$2501,4,0)</f>
        <v>28</v>
      </c>
      <c r="K2381" t="str">
        <f>VLOOKUP(B2381,'Customers (2)'!$A$1:$F$2501,5,0)</f>
        <v>D</v>
      </c>
      <c r="L2381" t="str">
        <f>VLOOKUP(B2381,'Customers (2)'!$A$1:$F$2501,6,0)</f>
        <v>Young</v>
      </c>
      <c r="M2381" t="str">
        <f t="shared" si="151"/>
        <v>September</v>
      </c>
      <c r="N2381" t="str">
        <f t="shared" si="152"/>
        <v>Sunday</v>
      </c>
      <c r="O2381" t="str">
        <f t="shared" si="153"/>
        <v>01:15:00</v>
      </c>
      <c r="P2381">
        <f t="shared" si="154"/>
        <v>1</v>
      </c>
      <c r="Q2381" t="str">
        <f>VLOOKUP(B2381,'Analysis 1.3'!$AA$1:$AF$1454,5,FALSE)</f>
        <v>Repeat</v>
      </c>
      <c r="R2381" t="str">
        <f>VLOOKUP(B2381,'Analysis 1.3'!$AA$1:$AF$1454,6,FALSE)</f>
        <v>Passive</v>
      </c>
      <c r="S2381">
        <f>VLOOKUP(B2381,'Analysis 1.3'!$AA$1:$AF$1454,4,FALSE)</f>
        <v>112.92986111110804</v>
      </c>
    </row>
    <row r="2382" spans="1:19" x14ac:dyDescent="0.3">
      <c r="A2382">
        <v>1267886</v>
      </c>
      <c r="B2382">
        <v>1900</v>
      </c>
      <c r="C2382" s="1" t="s">
        <v>106</v>
      </c>
      <c r="D2382" s="3">
        <v>45086.069444444445</v>
      </c>
      <c r="E2382" t="s">
        <v>97</v>
      </c>
      <c r="F2382" t="s">
        <v>43</v>
      </c>
      <c r="G2382">
        <v>5588</v>
      </c>
      <c r="H2382" t="str">
        <f>VLOOKUP(B2382,'Customers (2)'!$A$1:$F$2501,2,0)</f>
        <v>Singapore</v>
      </c>
      <c r="I2382" t="str">
        <f>VLOOKUP(B2382,'Customers (2)'!$A$1:$F$2501,3,0)</f>
        <v>F</v>
      </c>
      <c r="J2382">
        <f>VLOOKUP(B2382,'Customers (2)'!$A$1:$F$2501,4,0)</f>
        <v>28</v>
      </c>
      <c r="K2382" t="str">
        <f>VLOOKUP(B2382,'Customers (2)'!$A$1:$F$2501,5,0)</f>
        <v>D</v>
      </c>
      <c r="L2382" t="str">
        <f>VLOOKUP(B2382,'Customers (2)'!$A$1:$F$2501,6,0)</f>
        <v>Young</v>
      </c>
      <c r="M2382" t="str">
        <f t="shared" si="151"/>
        <v>June</v>
      </c>
      <c r="N2382" t="str">
        <f t="shared" si="152"/>
        <v>Friday</v>
      </c>
      <c r="O2382" t="str">
        <f t="shared" si="153"/>
        <v>01:40:00</v>
      </c>
      <c r="P2382">
        <f t="shared" si="154"/>
        <v>1</v>
      </c>
      <c r="Q2382" t="str">
        <f>VLOOKUP(B2382,'Analysis 1.3'!$AA$1:$AF$1454,5,FALSE)</f>
        <v>Repeat</v>
      </c>
      <c r="R2382" t="str">
        <f>VLOOKUP(B2382,'Analysis 1.3'!$AA$1:$AF$1454,6,FALSE)</f>
        <v>Passive</v>
      </c>
      <c r="S2382">
        <f>VLOOKUP(B2382,'Analysis 1.3'!$AA$1:$AF$1454,4,FALSE)</f>
        <v>112.92986111110804</v>
      </c>
    </row>
    <row r="2383" spans="1:19" x14ac:dyDescent="0.3">
      <c r="A2383">
        <v>1474744</v>
      </c>
      <c r="B2383">
        <v>1900</v>
      </c>
      <c r="C2383" s="1" t="s">
        <v>106</v>
      </c>
      <c r="D2383" s="3">
        <v>45038.040277777778</v>
      </c>
      <c r="E2383" t="s">
        <v>98</v>
      </c>
      <c r="F2383" t="s">
        <v>9</v>
      </c>
      <c r="G2383">
        <v>9529</v>
      </c>
      <c r="H2383" t="str">
        <f>VLOOKUP(B2383,'Customers (2)'!$A$1:$F$2501,2,0)</f>
        <v>Singapore</v>
      </c>
      <c r="I2383" t="str">
        <f>VLOOKUP(B2383,'Customers (2)'!$A$1:$F$2501,3,0)</f>
        <v>F</v>
      </c>
      <c r="J2383">
        <f>VLOOKUP(B2383,'Customers (2)'!$A$1:$F$2501,4,0)</f>
        <v>28</v>
      </c>
      <c r="K2383" t="str">
        <f>VLOOKUP(B2383,'Customers (2)'!$A$1:$F$2501,5,0)</f>
        <v>D</v>
      </c>
      <c r="L2383" t="str">
        <f>VLOOKUP(B2383,'Customers (2)'!$A$1:$F$2501,6,0)</f>
        <v>Young</v>
      </c>
      <c r="M2383" t="str">
        <f t="shared" si="151"/>
        <v>April</v>
      </c>
      <c r="N2383" t="str">
        <f t="shared" si="152"/>
        <v>Saturday</v>
      </c>
      <c r="O2383" t="str">
        <f t="shared" si="153"/>
        <v>00:58:00</v>
      </c>
      <c r="P2383">
        <f t="shared" si="154"/>
        <v>0</v>
      </c>
      <c r="Q2383" t="str">
        <f>VLOOKUP(B2383,'Analysis 1.3'!$AA$1:$AF$1454,5,FALSE)</f>
        <v>Repeat</v>
      </c>
      <c r="R2383" t="str">
        <f>VLOOKUP(B2383,'Analysis 1.3'!$AA$1:$AF$1454,6,FALSE)</f>
        <v>Passive</v>
      </c>
      <c r="S2383">
        <f>VLOOKUP(B2383,'Analysis 1.3'!$AA$1:$AF$1454,4,FALSE)</f>
        <v>112.92986111110804</v>
      </c>
    </row>
    <row r="2384" spans="1:19" x14ac:dyDescent="0.3">
      <c r="A2384">
        <v>404150</v>
      </c>
      <c r="B2384">
        <v>1902</v>
      </c>
      <c r="C2384" s="1" t="s">
        <v>104</v>
      </c>
      <c r="D2384" s="2">
        <v>45015.020138888889</v>
      </c>
      <c r="E2384" t="s">
        <v>98</v>
      </c>
      <c r="F2384" t="s">
        <v>27</v>
      </c>
      <c r="G2384">
        <v>5798</v>
      </c>
      <c r="H2384" t="str">
        <f>VLOOKUP(B2384,'Customers (2)'!$A$1:$F$2501,2,0)</f>
        <v>Austria</v>
      </c>
      <c r="I2384" t="str">
        <f>VLOOKUP(B2384,'Customers (2)'!$A$1:$F$2501,3,0)</f>
        <v>F</v>
      </c>
      <c r="J2384">
        <f>VLOOKUP(B2384,'Customers (2)'!$A$1:$F$2501,4,0)</f>
        <v>46</v>
      </c>
      <c r="K2384" t="str">
        <f>VLOOKUP(B2384,'Customers (2)'!$A$1:$F$2501,5,0)</f>
        <v>D</v>
      </c>
      <c r="L2384" t="str">
        <f>VLOOKUP(B2384,'Customers (2)'!$A$1:$F$2501,6,0)</f>
        <v>Middle</v>
      </c>
      <c r="M2384" t="str">
        <f t="shared" si="151"/>
        <v>March</v>
      </c>
      <c r="N2384" t="str">
        <f t="shared" si="152"/>
        <v>Thursday</v>
      </c>
      <c r="O2384" t="str">
        <f t="shared" si="153"/>
        <v>00:29:00</v>
      </c>
      <c r="P2384">
        <f t="shared" si="154"/>
        <v>0</v>
      </c>
      <c r="Q2384" t="str">
        <f>VLOOKUP(B2384,'Analysis 1.3'!$AA$1:$AF$1454,5,FALSE)</f>
        <v>One time</v>
      </c>
      <c r="R2384" t="str">
        <f>VLOOKUP(B2384,'Analysis 1.3'!$AA$1:$AF$1454,6,FALSE)</f>
        <v>Lost</v>
      </c>
      <c r="S2384">
        <f>VLOOKUP(B2384,'Analysis 1.3'!$AA$1:$AF$1454,4,FALSE)</f>
        <v>276.96180555555475</v>
      </c>
    </row>
    <row r="2385" spans="1:19" x14ac:dyDescent="0.3">
      <c r="A2385">
        <v>286598</v>
      </c>
      <c r="B2385">
        <v>1903</v>
      </c>
      <c r="C2385" s="1" t="s">
        <v>101</v>
      </c>
      <c r="D2385" s="2">
        <v>44997.037499999999</v>
      </c>
      <c r="E2385" t="s">
        <v>191</v>
      </c>
      <c r="F2385" t="s">
        <v>27</v>
      </c>
      <c r="G2385">
        <v>8252</v>
      </c>
      <c r="H2385" t="str">
        <f>VLOOKUP(B2385,'Customers (2)'!$A$1:$F$2501,2,0)</f>
        <v>Australia</v>
      </c>
      <c r="I2385" t="str">
        <f>VLOOKUP(B2385,'Customers (2)'!$A$1:$F$2501,3,0)</f>
        <v>M</v>
      </c>
      <c r="J2385">
        <f>VLOOKUP(B2385,'Customers (2)'!$A$1:$F$2501,4,0)</f>
        <v>71</v>
      </c>
      <c r="K2385" t="str">
        <f>VLOOKUP(B2385,'Customers (2)'!$A$1:$F$2501,5,0)</f>
        <v>D</v>
      </c>
      <c r="L2385" t="str">
        <f>VLOOKUP(B2385,'Customers (2)'!$A$1:$F$2501,6,0)</f>
        <v>Senior</v>
      </c>
      <c r="M2385" t="str">
        <f t="shared" si="151"/>
        <v>March</v>
      </c>
      <c r="N2385" t="str">
        <f t="shared" si="152"/>
        <v>Sunday</v>
      </c>
      <c r="O2385" t="str">
        <f t="shared" si="153"/>
        <v>00:54:00</v>
      </c>
      <c r="P2385">
        <f t="shared" si="154"/>
        <v>0</v>
      </c>
      <c r="Q2385" t="str">
        <f>VLOOKUP(B2385,'Analysis 1.3'!$AA$1:$AF$1454,5,FALSE)</f>
        <v>One time</v>
      </c>
      <c r="R2385" t="str">
        <f>VLOOKUP(B2385,'Analysis 1.3'!$AA$1:$AF$1454,6,FALSE)</f>
        <v>Lost</v>
      </c>
      <c r="S2385">
        <f>VLOOKUP(B2385,'Analysis 1.3'!$AA$1:$AF$1454,4,FALSE)</f>
        <v>294.94444444444525</v>
      </c>
    </row>
    <row r="2386" spans="1:19" x14ac:dyDescent="0.3">
      <c r="A2386">
        <v>1273811</v>
      </c>
      <c r="B2386">
        <v>1905</v>
      </c>
      <c r="C2386" s="1" t="s">
        <v>105</v>
      </c>
      <c r="D2386" s="3">
        <v>45277.997916666667</v>
      </c>
      <c r="E2386" t="s">
        <v>98</v>
      </c>
      <c r="F2386" t="s">
        <v>70</v>
      </c>
      <c r="G2386">
        <v>5538</v>
      </c>
      <c r="H2386" t="str">
        <f>VLOOKUP(B2386,'Customers (2)'!$A$1:$F$2501,2,0)</f>
        <v>Spain</v>
      </c>
      <c r="I2386" t="str">
        <f>VLOOKUP(B2386,'Customers (2)'!$A$1:$F$2501,3,0)</f>
        <v>M</v>
      </c>
      <c r="J2386">
        <f>VLOOKUP(B2386,'Customers (2)'!$A$1:$F$2501,4,0)</f>
        <v>48</v>
      </c>
      <c r="K2386" t="str">
        <f>VLOOKUP(B2386,'Customers (2)'!$A$1:$F$2501,5,0)</f>
        <v>D</v>
      </c>
      <c r="L2386" t="str">
        <f>VLOOKUP(B2386,'Customers (2)'!$A$1:$F$2501,6,0)</f>
        <v>Middle</v>
      </c>
      <c r="M2386" t="str">
        <f t="shared" si="151"/>
        <v>December</v>
      </c>
      <c r="N2386" t="str">
        <f t="shared" si="152"/>
        <v>Sunday</v>
      </c>
      <c r="O2386" t="str">
        <f t="shared" si="153"/>
        <v>23:57:00</v>
      </c>
      <c r="P2386">
        <f t="shared" si="154"/>
        <v>23</v>
      </c>
      <c r="Q2386" t="str">
        <f>VLOOKUP(B2386,'Analysis 1.3'!$AA$1:$AF$1454,5,FALSE)</f>
        <v>Repeat</v>
      </c>
      <c r="R2386" t="str">
        <f>VLOOKUP(B2386,'Analysis 1.3'!$AA$1:$AF$1454,6,FALSE)</f>
        <v>Recent</v>
      </c>
      <c r="S2386">
        <f>VLOOKUP(B2386,'Analysis 1.3'!$AA$1:$AF$1454,4,FALSE)</f>
        <v>13.984027777776646</v>
      </c>
    </row>
    <row r="2387" spans="1:19" x14ac:dyDescent="0.3">
      <c r="A2387">
        <v>1563544</v>
      </c>
      <c r="B2387">
        <v>1905</v>
      </c>
      <c r="C2387" s="1" t="s">
        <v>105</v>
      </c>
      <c r="D2387" s="3">
        <v>45242.051388888889</v>
      </c>
      <c r="E2387" t="s">
        <v>98</v>
      </c>
      <c r="F2387" t="s">
        <v>79</v>
      </c>
      <c r="G2387">
        <v>4596</v>
      </c>
      <c r="H2387" t="str">
        <f>VLOOKUP(B2387,'Customers (2)'!$A$1:$F$2501,2,0)</f>
        <v>Spain</v>
      </c>
      <c r="I2387" t="str">
        <f>VLOOKUP(B2387,'Customers (2)'!$A$1:$F$2501,3,0)</f>
        <v>M</v>
      </c>
      <c r="J2387">
        <f>VLOOKUP(B2387,'Customers (2)'!$A$1:$F$2501,4,0)</f>
        <v>48</v>
      </c>
      <c r="K2387" t="str">
        <f>VLOOKUP(B2387,'Customers (2)'!$A$1:$F$2501,5,0)</f>
        <v>D</v>
      </c>
      <c r="L2387" t="str">
        <f>VLOOKUP(B2387,'Customers (2)'!$A$1:$F$2501,6,0)</f>
        <v>Middle</v>
      </c>
      <c r="M2387" t="str">
        <f t="shared" si="151"/>
        <v>November</v>
      </c>
      <c r="N2387" t="str">
        <f t="shared" si="152"/>
        <v>Sunday</v>
      </c>
      <c r="O2387" t="str">
        <f t="shared" si="153"/>
        <v>01:14:00</v>
      </c>
      <c r="P2387">
        <f t="shared" si="154"/>
        <v>1</v>
      </c>
      <c r="Q2387" t="str">
        <f>VLOOKUP(B2387,'Analysis 1.3'!$AA$1:$AF$1454,5,FALSE)</f>
        <v>Repeat</v>
      </c>
      <c r="R2387" t="str">
        <f>VLOOKUP(B2387,'Analysis 1.3'!$AA$1:$AF$1454,6,FALSE)</f>
        <v>Recent</v>
      </c>
      <c r="S2387">
        <f>VLOOKUP(B2387,'Analysis 1.3'!$AA$1:$AF$1454,4,FALSE)</f>
        <v>13.984027777776646</v>
      </c>
    </row>
    <row r="2388" spans="1:19" x14ac:dyDescent="0.3">
      <c r="A2388">
        <v>574480</v>
      </c>
      <c r="B2388">
        <v>1907</v>
      </c>
      <c r="C2388" s="1" t="s">
        <v>101</v>
      </c>
      <c r="D2388" s="2">
        <v>45197.015972222223</v>
      </c>
      <c r="E2388" t="s">
        <v>191</v>
      </c>
      <c r="F2388" t="s">
        <v>6</v>
      </c>
      <c r="G2388">
        <v>6577</v>
      </c>
      <c r="H2388" t="str">
        <f>VLOOKUP(B2388,'Customers (2)'!$A$1:$F$2501,2,0)</f>
        <v>Australia</v>
      </c>
      <c r="I2388" t="str">
        <f>VLOOKUP(B2388,'Customers (2)'!$A$1:$F$2501,3,0)</f>
        <v>F</v>
      </c>
      <c r="J2388">
        <f>VLOOKUP(B2388,'Customers (2)'!$A$1:$F$2501,4,0)</f>
        <v>83</v>
      </c>
      <c r="K2388" t="str">
        <f>VLOOKUP(B2388,'Customers (2)'!$A$1:$F$2501,5,0)</f>
        <v>D</v>
      </c>
      <c r="L2388" t="str">
        <f>VLOOKUP(B2388,'Customers (2)'!$A$1:$F$2501,6,0)</f>
        <v>Senior</v>
      </c>
      <c r="M2388" t="str">
        <f t="shared" si="151"/>
        <v>September</v>
      </c>
      <c r="N2388" t="str">
        <f t="shared" si="152"/>
        <v>Thursday</v>
      </c>
      <c r="O2388" t="str">
        <f t="shared" si="153"/>
        <v>00:23:00</v>
      </c>
      <c r="P2388">
        <f t="shared" si="154"/>
        <v>0</v>
      </c>
      <c r="Q2388" t="str">
        <f>VLOOKUP(B2388,'Analysis 1.3'!$AA$1:$AF$1454,5,FALSE)</f>
        <v>Repeat</v>
      </c>
      <c r="R2388" t="str">
        <f>VLOOKUP(B2388,'Analysis 1.3'!$AA$1:$AF$1454,6,FALSE)</f>
        <v>Passive</v>
      </c>
      <c r="S2388">
        <f>VLOOKUP(B2388,'Analysis 1.3'!$AA$1:$AF$1454,4,FALSE)</f>
        <v>94.965972222220444</v>
      </c>
    </row>
    <row r="2389" spans="1:19" x14ac:dyDescent="0.3">
      <c r="A2389">
        <v>1246551</v>
      </c>
      <c r="B2389">
        <v>1907</v>
      </c>
      <c r="C2389" s="1" t="s">
        <v>101</v>
      </c>
      <c r="D2389" s="3">
        <v>45072.953472222223</v>
      </c>
      <c r="E2389" t="s">
        <v>191</v>
      </c>
      <c r="F2389" t="s">
        <v>81</v>
      </c>
      <c r="G2389">
        <v>5938</v>
      </c>
      <c r="H2389" t="str">
        <f>VLOOKUP(B2389,'Customers (2)'!$A$1:$F$2501,2,0)</f>
        <v>Australia</v>
      </c>
      <c r="I2389" t="str">
        <f>VLOOKUP(B2389,'Customers (2)'!$A$1:$F$2501,3,0)</f>
        <v>F</v>
      </c>
      <c r="J2389">
        <f>VLOOKUP(B2389,'Customers (2)'!$A$1:$F$2501,4,0)</f>
        <v>83</v>
      </c>
      <c r="K2389" t="str">
        <f>VLOOKUP(B2389,'Customers (2)'!$A$1:$F$2501,5,0)</f>
        <v>D</v>
      </c>
      <c r="L2389" t="str">
        <f>VLOOKUP(B2389,'Customers (2)'!$A$1:$F$2501,6,0)</f>
        <v>Senior</v>
      </c>
      <c r="M2389" t="str">
        <f t="shared" si="151"/>
        <v>May</v>
      </c>
      <c r="N2389" t="str">
        <f t="shared" si="152"/>
        <v>Friday</v>
      </c>
      <c r="O2389" t="str">
        <f t="shared" si="153"/>
        <v>22:53:00</v>
      </c>
      <c r="P2389">
        <f t="shared" si="154"/>
        <v>22</v>
      </c>
      <c r="Q2389" t="str">
        <f>VLOOKUP(B2389,'Analysis 1.3'!$AA$1:$AF$1454,5,FALSE)</f>
        <v>Repeat</v>
      </c>
      <c r="R2389" t="str">
        <f>VLOOKUP(B2389,'Analysis 1.3'!$AA$1:$AF$1454,6,FALSE)</f>
        <v>Passive</v>
      </c>
      <c r="S2389">
        <f>VLOOKUP(B2389,'Analysis 1.3'!$AA$1:$AF$1454,4,FALSE)</f>
        <v>94.965972222220444</v>
      </c>
    </row>
    <row r="2390" spans="1:19" x14ac:dyDescent="0.3">
      <c r="A2390">
        <v>730976</v>
      </c>
      <c r="B2390">
        <v>1908</v>
      </c>
      <c r="C2390" s="1" t="s">
        <v>99</v>
      </c>
      <c r="D2390" s="3">
        <v>45231.040277777778</v>
      </c>
      <c r="E2390" t="s">
        <v>97</v>
      </c>
      <c r="F2390" t="s">
        <v>13</v>
      </c>
      <c r="G2390">
        <v>4073</v>
      </c>
      <c r="H2390" t="str">
        <f>VLOOKUP(B2390,'Customers (2)'!$A$1:$F$2501,2,0)</f>
        <v>USA</v>
      </c>
      <c r="I2390" t="str">
        <f>VLOOKUP(B2390,'Customers (2)'!$A$1:$F$2501,3,0)</f>
        <v>M</v>
      </c>
      <c r="J2390">
        <f>VLOOKUP(B2390,'Customers (2)'!$A$1:$F$2501,4,0)</f>
        <v>20</v>
      </c>
      <c r="K2390" t="str">
        <f>VLOOKUP(B2390,'Customers (2)'!$A$1:$F$2501,5,0)</f>
        <v>D</v>
      </c>
      <c r="L2390" t="str">
        <f>VLOOKUP(B2390,'Customers (2)'!$A$1:$F$2501,6,0)</f>
        <v>Young</v>
      </c>
      <c r="M2390" t="str">
        <f t="shared" si="151"/>
        <v>November</v>
      </c>
      <c r="N2390" t="str">
        <f t="shared" si="152"/>
        <v>Wednesday</v>
      </c>
      <c r="O2390" t="str">
        <f t="shared" si="153"/>
        <v>00:58:00</v>
      </c>
      <c r="P2390">
        <f t="shared" si="154"/>
        <v>0</v>
      </c>
      <c r="Q2390" t="str">
        <f>VLOOKUP(B2390,'Analysis 1.3'!$AA$1:$AF$1454,5,FALSE)</f>
        <v>One time</v>
      </c>
      <c r="R2390" t="str">
        <f>VLOOKUP(B2390,'Analysis 1.3'!$AA$1:$AF$1454,6,FALSE)</f>
        <v>Recent</v>
      </c>
      <c r="S2390">
        <f>VLOOKUP(B2390,'Analysis 1.3'!$AA$1:$AF$1454,4,FALSE)</f>
        <v>60.941666666665697</v>
      </c>
    </row>
    <row r="2391" spans="1:19" x14ac:dyDescent="0.3">
      <c r="A2391">
        <v>1503941</v>
      </c>
      <c r="B2391">
        <v>1910</v>
      </c>
      <c r="C2391" s="1" t="s">
        <v>100</v>
      </c>
      <c r="D2391" s="3">
        <v>45244.083333333336</v>
      </c>
      <c r="E2391" t="s">
        <v>191</v>
      </c>
      <c r="F2391" t="s">
        <v>68</v>
      </c>
      <c r="G2391">
        <v>4898</v>
      </c>
      <c r="H2391" t="str">
        <f>VLOOKUP(B2391,'Customers (2)'!$A$1:$F$2501,2,0)</f>
        <v>France</v>
      </c>
      <c r="I2391" t="str">
        <f>VLOOKUP(B2391,'Customers (2)'!$A$1:$F$2501,3,0)</f>
        <v>M</v>
      </c>
      <c r="J2391">
        <f>VLOOKUP(B2391,'Customers (2)'!$A$1:$F$2501,4,0)</f>
        <v>51</v>
      </c>
      <c r="K2391" t="str">
        <f>VLOOKUP(B2391,'Customers (2)'!$A$1:$F$2501,5,0)</f>
        <v>D</v>
      </c>
      <c r="L2391" t="str">
        <f>VLOOKUP(B2391,'Customers (2)'!$A$1:$F$2501,6,0)</f>
        <v>Middle</v>
      </c>
      <c r="M2391" t="str">
        <f t="shared" si="151"/>
        <v>November</v>
      </c>
      <c r="N2391" t="str">
        <f t="shared" si="152"/>
        <v>Tuesday</v>
      </c>
      <c r="O2391" t="str">
        <f t="shared" si="153"/>
        <v>02:00:00</v>
      </c>
      <c r="P2391">
        <f t="shared" si="154"/>
        <v>2</v>
      </c>
      <c r="Q2391" t="str">
        <f>VLOOKUP(B2391,'Analysis 1.3'!$AA$1:$AF$1454,5,FALSE)</f>
        <v>One time</v>
      </c>
      <c r="R2391" t="str">
        <f>VLOOKUP(B2391,'Analysis 1.3'!$AA$1:$AF$1454,6,FALSE)</f>
        <v>Recent</v>
      </c>
      <c r="S2391">
        <f>VLOOKUP(B2391,'Analysis 1.3'!$AA$1:$AF$1454,4,FALSE)</f>
        <v>47.898611111108039</v>
      </c>
    </row>
    <row r="2392" spans="1:19" x14ac:dyDescent="0.3">
      <c r="A2392">
        <v>113406</v>
      </c>
      <c r="B2392">
        <v>1911</v>
      </c>
      <c r="C2392" s="1" t="s">
        <v>101</v>
      </c>
      <c r="D2392" s="2">
        <v>44987.074999999997</v>
      </c>
      <c r="E2392" t="s">
        <v>96</v>
      </c>
      <c r="F2392" t="s">
        <v>26</v>
      </c>
      <c r="G2392">
        <v>2500</v>
      </c>
      <c r="H2392" t="str">
        <f>VLOOKUP(B2392,'Customers (2)'!$A$1:$F$2501,2,0)</f>
        <v>Australia</v>
      </c>
      <c r="I2392" t="str">
        <f>VLOOKUP(B2392,'Customers (2)'!$A$1:$F$2501,3,0)</f>
        <v>F</v>
      </c>
      <c r="J2392">
        <f>VLOOKUP(B2392,'Customers (2)'!$A$1:$F$2501,4,0)</f>
        <v>78</v>
      </c>
      <c r="K2392" t="str">
        <f>VLOOKUP(B2392,'Customers (2)'!$A$1:$F$2501,5,0)</f>
        <v>D</v>
      </c>
      <c r="L2392" t="str">
        <f>VLOOKUP(B2392,'Customers (2)'!$A$1:$F$2501,6,0)</f>
        <v>Senior</v>
      </c>
      <c r="M2392" t="str">
        <f t="shared" si="151"/>
        <v>March</v>
      </c>
      <c r="N2392" t="str">
        <f t="shared" si="152"/>
        <v>Thursday</v>
      </c>
      <c r="O2392" t="str">
        <f t="shared" si="153"/>
        <v>01:48:00</v>
      </c>
      <c r="P2392">
        <f t="shared" si="154"/>
        <v>1</v>
      </c>
      <c r="Q2392" t="str">
        <f>VLOOKUP(B2392,'Analysis 1.3'!$AA$1:$AF$1454,5,FALSE)</f>
        <v>Repeat</v>
      </c>
      <c r="R2392" t="str">
        <f>VLOOKUP(B2392,'Analysis 1.3'!$AA$1:$AF$1454,6,FALSE)</f>
        <v>Lost</v>
      </c>
      <c r="S2392">
        <f>VLOOKUP(B2392,'Analysis 1.3'!$AA$1:$AF$1454,4,FALSE)</f>
        <v>299.98541666666279</v>
      </c>
    </row>
    <row r="2393" spans="1:19" x14ac:dyDescent="0.3">
      <c r="A2393">
        <v>273923</v>
      </c>
      <c r="B2393">
        <v>1911</v>
      </c>
      <c r="C2393" s="1" t="s">
        <v>101</v>
      </c>
      <c r="D2393" s="2">
        <v>44957.040277777778</v>
      </c>
      <c r="E2393" t="s">
        <v>98</v>
      </c>
      <c r="F2393" t="s">
        <v>22</v>
      </c>
      <c r="G2393">
        <v>4736</v>
      </c>
      <c r="H2393" t="str">
        <f>VLOOKUP(B2393,'Customers (2)'!$A$1:$F$2501,2,0)</f>
        <v>Australia</v>
      </c>
      <c r="I2393" t="str">
        <f>VLOOKUP(B2393,'Customers (2)'!$A$1:$F$2501,3,0)</f>
        <v>F</v>
      </c>
      <c r="J2393">
        <f>VLOOKUP(B2393,'Customers (2)'!$A$1:$F$2501,4,0)</f>
        <v>78</v>
      </c>
      <c r="K2393" t="str">
        <f>VLOOKUP(B2393,'Customers (2)'!$A$1:$F$2501,5,0)</f>
        <v>D</v>
      </c>
      <c r="L2393" t="str">
        <f>VLOOKUP(B2393,'Customers (2)'!$A$1:$F$2501,6,0)</f>
        <v>Senior</v>
      </c>
      <c r="M2393" t="str">
        <f t="shared" si="151"/>
        <v>January</v>
      </c>
      <c r="N2393" t="str">
        <f t="shared" si="152"/>
        <v>Tuesday</v>
      </c>
      <c r="O2393" t="str">
        <f t="shared" si="153"/>
        <v>00:58:00</v>
      </c>
      <c r="P2393">
        <f t="shared" si="154"/>
        <v>0</v>
      </c>
      <c r="Q2393" t="str">
        <f>VLOOKUP(B2393,'Analysis 1.3'!$AA$1:$AF$1454,5,FALSE)</f>
        <v>Repeat</v>
      </c>
      <c r="R2393" t="str">
        <f>VLOOKUP(B2393,'Analysis 1.3'!$AA$1:$AF$1454,6,FALSE)</f>
        <v>Lost</v>
      </c>
      <c r="S2393">
        <f>VLOOKUP(B2393,'Analysis 1.3'!$AA$1:$AF$1454,4,FALSE)</f>
        <v>299.98541666666279</v>
      </c>
    </row>
    <row r="2394" spans="1:19" x14ac:dyDescent="0.3">
      <c r="A2394">
        <v>495154</v>
      </c>
      <c r="B2394">
        <v>1911</v>
      </c>
      <c r="C2394" s="1" t="s">
        <v>101</v>
      </c>
      <c r="D2394" s="2">
        <v>44991.996527777781</v>
      </c>
      <c r="E2394" t="s">
        <v>97</v>
      </c>
      <c r="F2394" t="s">
        <v>64</v>
      </c>
      <c r="G2394">
        <v>5800</v>
      </c>
      <c r="H2394" t="str">
        <f>VLOOKUP(B2394,'Customers (2)'!$A$1:$F$2501,2,0)</f>
        <v>Australia</v>
      </c>
      <c r="I2394" t="str">
        <f>VLOOKUP(B2394,'Customers (2)'!$A$1:$F$2501,3,0)</f>
        <v>F</v>
      </c>
      <c r="J2394">
        <f>VLOOKUP(B2394,'Customers (2)'!$A$1:$F$2501,4,0)</f>
        <v>78</v>
      </c>
      <c r="K2394" t="str">
        <f>VLOOKUP(B2394,'Customers (2)'!$A$1:$F$2501,5,0)</f>
        <v>D</v>
      </c>
      <c r="L2394" t="str">
        <f>VLOOKUP(B2394,'Customers (2)'!$A$1:$F$2501,6,0)</f>
        <v>Senior</v>
      </c>
      <c r="M2394" t="str">
        <f t="shared" si="151"/>
        <v>March</v>
      </c>
      <c r="N2394" t="str">
        <f t="shared" si="152"/>
        <v>Monday</v>
      </c>
      <c r="O2394" t="str">
        <f t="shared" si="153"/>
        <v>23:55:00</v>
      </c>
      <c r="P2394">
        <f t="shared" si="154"/>
        <v>23</v>
      </c>
      <c r="Q2394" t="str">
        <f>VLOOKUP(B2394,'Analysis 1.3'!$AA$1:$AF$1454,5,FALSE)</f>
        <v>Repeat</v>
      </c>
      <c r="R2394" t="str">
        <f>VLOOKUP(B2394,'Analysis 1.3'!$AA$1:$AF$1454,6,FALSE)</f>
        <v>Lost</v>
      </c>
      <c r="S2394">
        <f>VLOOKUP(B2394,'Analysis 1.3'!$AA$1:$AF$1454,4,FALSE)</f>
        <v>299.98541666666279</v>
      </c>
    </row>
    <row r="2395" spans="1:19" x14ac:dyDescent="0.3">
      <c r="A2395">
        <v>728697</v>
      </c>
      <c r="B2395">
        <v>1913</v>
      </c>
      <c r="C2395" s="1" t="s">
        <v>107</v>
      </c>
      <c r="D2395" s="3">
        <v>45163.007638888892</v>
      </c>
      <c r="E2395" t="s">
        <v>97</v>
      </c>
      <c r="F2395" t="s">
        <v>73</v>
      </c>
      <c r="G2395">
        <v>6226</v>
      </c>
      <c r="H2395" t="str">
        <f>VLOOKUP(B2395,'Customers (2)'!$A$1:$F$2501,2,0)</f>
        <v>Italy</v>
      </c>
      <c r="I2395" t="str">
        <f>VLOOKUP(B2395,'Customers (2)'!$A$1:$F$2501,3,0)</f>
        <v>F</v>
      </c>
      <c r="J2395">
        <f>VLOOKUP(B2395,'Customers (2)'!$A$1:$F$2501,4,0)</f>
        <v>51</v>
      </c>
      <c r="K2395" t="str">
        <f>VLOOKUP(B2395,'Customers (2)'!$A$1:$F$2501,5,0)</f>
        <v>D</v>
      </c>
      <c r="L2395" t="str">
        <f>VLOOKUP(B2395,'Customers (2)'!$A$1:$F$2501,6,0)</f>
        <v>Middle</v>
      </c>
      <c r="M2395" t="str">
        <f t="shared" si="151"/>
        <v>August</v>
      </c>
      <c r="N2395" t="str">
        <f t="shared" si="152"/>
        <v>Friday</v>
      </c>
      <c r="O2395" t="str">
        <f t="shared" si="153"/>
        <v>00:11:00</v>
      </c>
      <c r="P2395">
        <f t="shared" si="154"/>
        <v>0</v>
      </c>
      <c r="Q2395" t="str">
        <f>VLOOKUP(B2395,'Analysis 1.3'!$AA$1:$AF$1454,5,FALSE)</f>
        <v>One time</v>
      </c>
      <c r="R2395" t="str">
        <f>VLOOKUP(B2395,'Analysis 1.3'!$AA$1:$AF$1454,6,FALSE)</f>
        <v>Passive</v>
      </c>
      <c r="S2395">
        <f>VLOOKUP(B2395,'Analysis 1.3'!$AA$1:$AF$1454,4,FALSE)</f>
        <v>128.97430555555184</v>
      </c>
    </row>
    <row r="2396" spans="1:19" x14ac:dyDescent="0.3">
      <c r="A2396">
        <v>850051</v>
      </c>
      <c r="B2396">
        <v>1914</v>
      </c>
      <c r="C2396" s="1" t="s">
        <v>101</v>
      </c>
      <c r="D2396" s="3">
        <v>45230.986111111109</v>
      </c>
      <c r="E2396" t="s">
        <v>97</v>
      </c>
      <c r="F2396" t="s">
        <v>87</v>
      </c>
      <c r="G2396">
        <v>6638</v>
      </c>
      <c r="H2396" t="str">
        <f>VLOOKUP(B2396,'Customers (2)'!$A$1:$F$2501,2,0)</f>
        <v>Australia</v>
      </c>
      <c r="I2396" t="str">
        <f>VLOOKUP(B2396,'Customers (2)'!$A$1:$F$2501,3,0)</f>
        <v>M</v>
      </c>
      <c r="J2396">
        <f>VLOOKUP(B2396,'Customers (2)'!$A$1:$F$2501,4,0)</f>
        <v>34</v>
      </c>
      <c r="K2396" t="str">
        <f>VLOOKUP(B2396,'Customers (2)'!$A$1:$F$2501,5,0)</f>
        <v>D</v>
      </c>
      <c r="L2396" t="str">
        <f>VLOOKUP(B2396,'Customers (2)'!$A$1:$F$2501,6,0)</f>
        <v>Young</v>
      </c>
      <c r="M2396" t="str">
        <f t="shared" si="151"/>
        <v>October</v>
      </c>
      <c r="N2396" t="str">
        <f t="shared" si="152"/>
        <v>Tuesday</v>
      </c>
      <c r="O2396" t="str">
        <f t="shared" si="153"/>
        <v>23:40:00</v>
      </c>
      <c r="P2396">
        <f t="shared" si="154"/>
        <v>23</v>
      </c>
      <c r="Q2396" t="str">
        <f>VLOOKUP(B2396,'Analysis 1.3'!$AA$1:$AF$1454,5,FALSE)</f>
        <v>One time</v>
      </c>
      <c r="R2396" t="str">
        <f>VLOOKUP(B2396,'Analysis 1.3'!$AA$1:$AF$1454,6,FALSE)</f>
        <v>Recent</v>
      </c>
      <c r="S2396">
        <f>VLOOKUP(B2396,'Analysis 1.3'!$AA$1:$AF$1454,4,FALSE)</f>
        <v>60.995833333334303</v>
      </c>
    </row>
    <row r="2397" spans="1:19" x14ac:dyDescent="0.3">
      <c r="A2397">
        <v>1337603</v>
      </c>
      <c r="B2397">
        <v>1915</v>
      </c>
      <c r="C2397" s="1" t="s">
        <v>99</v>
      </c>
      <c r="D2397" s="3">
        <v>44968.010416666664</v>
      </c>
      <c r="E2397" t="s">
        <v>97</v>
      </c>
      <c r="F2397" t="s">
        <v>49</v>
      </c>
      <c r="G2397">
        <v>5719</v>
      </c>
      <c r="H2397" t="str">
        <f>VLOOKUP(B2397,'Customers (2)'!$A$1:$F$2501,2,0)</f>
        <v>USA</v>
      </c>
      <c r="I2397" t="str">
        <f>VLOOKUP(B2397,'Customers (2)'!$A$1:$F$2501,3,0)</f>
        <v>M</v>
      </c>
      <c r="J2397">
        <f>VLOOKUP(B2397,'Customers (2)'!$A$1:$F$2501,4,0)</f>
        <v>74</v>
      </c>
      <c r="K2397" t="str">
        <f>VLOOKUP(B2397,'Customers (2)'!$A$1:$F$2501,5,0)</f>
        <v>D</v>
      </c>
      <c r="L2397" t="str">
        <f>VLOOKUP(B2397,'Customers (2)'!$A$1:$F$2501,6,0)</f>
        <v>Senior</v>
      </c>
      <c r="M2397" t="str">
        <f t="shared" si="151"/>
        <v>February</v>
      </c>
      <c r="N2397" t="str">
        <f t="shared" si="152"/>
        <v>Saturday</v>
      </c>
      <c r="O2397" t="str">
        <f t="shared" si="153"/>
        <v>00:15:00</v>
      </c>
      <c r="P2397">
        <f t="shared" si="154"/>
        <v>0</v>
      </c>
      <c r="Q2397" t="str">
        <f>VLOOKUP(B2397,'Analysis 1.3'!$AA$1:$AF$1454,5,FALSE)</f>
        <v>One time</v>
      </c>
      <c r="R2397" t="str">
        <f>VLOOKUP(B2397,'Analysis 1.3'!$AA$1:$AF$1454,6,FALSE)</f>
        <v>Lost</v>
      </c>
      <c r="S2397">
        <f>VLOOKUP(B2397,'Analysis 1.3'!$AA$1:$AF$1454,4,FALSE)</f>
        <v>323.97152777777956</v>
      </c>
    </row>
    <row r="2398" spans="1:19" x14ac:dyDescent="0.3">
      <c r="A2398">
        <v>260991</v>
      </c>
      <c r="B2398">
        <v>1916</v>
      </c>
      <c r="C2398" s="1" t="s">
        <v>110</v>
      </c>
      <c r="D2398" s="2">
        <v>44979.013194444444</v>
      </c>
      <c r="E2398" t="s">
        <v>98</v>
      </c>
      <c r="F2398" t="s">
        <v>20</v>
      </c>
      <c r="G2398">
        <v>8257</v>
      </c>
      <c r="H2398" t="str">
        <f>VLOOKUP(B2398,'Customers (2)'!$A$1:$F$2501,2,0)</f>
        <v>Switzerland</v>
      </c>
      <c r="I2398" t="str">
        <f>VLOOKUP(B2398,'Customers (2)'!$A$1:$F$2501,3,0)</f>
        <v>M</v>
      </c>
      <c r="J2398">
        <f>VLOOKUP(B2398,'Customers (2)'!$A$1:$F$2501,4,0)</f>
        <v>34</v>
      </c>
      <c r="K2398" t="str">
        <f>VLOOKUP(B2398,'Customers (2)'!$A$1:$F$2501,5,0)</f>
        <v>D</v>
      </c>
      <c r="L2398" t="str">
        <f>VLOOKUP(B2398,'Customers (2)'!$A$1:$F$2501,6,0)</f>
        <v>Young</v>
      </c>
      <c r="M2398" t="str">
        <f t="shared" si="151"/>
        <v>February</v>
      </c>
      <c r="N2398" t="str">
        <f t="shared" si="152"/>
        <v>Wednesday</v>
      </c>
      <c r="O2398" t="str">
        <f t="shared" si="153"/>
        <v>00:19:00</v>
      </c>
      <c r="P2398">
        <f t="shared" si="154"/>
        <v>0</v>
      </c>
      <c r="Q2398" t="str">
        <f>VLOOKUP(B2398,'Analysis 1.3'!$AA$1:$AF$1454,5,FALSE)</f>
        <v>Repeat</v>
      </c>
      <c r="R2398" t="str">
        <f>VLOOKUP(B2398,'Analysis 1.3'!$AA$1:$AF$1454,6,FALSE)</f>
        <v>Lost</v>
      </c>
      <c r="S2398">
        <f>VLOOKUP(B2398,'Analysis 1.3'!$AA$1:$AF$1454,4,FALSE)</f>
        <v>312.96875</v>
      </c>
    </row>
    <row r="2399" spans="1:19" x14ac:dyDescent="0.3">
      <c r="A2399">
        <v>1265339</v>
      </c>
      <c r="B2399">
        <v>1916</v>
      </c>
      <c r="C2399" s="1" t="s">
        <v>110</v>
      </c>
      <c r="D2399" s="3">
        <v>44928.075694444444</v>
      </c>
      <c r="E2399" t="s">
        <v>98</v>
      </c>
      <c r="F2399" t="s">
        <v>27</v>
      </c>
      <c r="G2399">
        <v>5272</v>
      </c>
      <c r="H2399" t="str">
        <f>VLOOKUP(B2399,'Customers (2)'!$A$1:$F$2501,2,0)</f>
        <v>Switzerland</v>
      </c>
      <c r="I2399" t="str">
        <f>VLOOKUP(B2399,'Customers (2)'!$A$1:$F$2501,3,0)</f>
        <v>M</v>
      </c>
      <c r="J2399">
        <f>VLOOKUP(B2399,'Customers (2)'!$A$1:$F$2501,4,0)</f>
        <v>34</v>
      </c>
      <c r="K2399" t="str">
        <f>VLOOKUP(B2399,'Customers (2)'!$A$1:$F$2501,5,0)</f>
        <v>D</v>
      </c>
      <c r="L2399" t="str">
        <f>VLOOKUP(B2399,'Customers (2)'!$A$1:$F$2501,6,0)</f>
        <v>Young</v>
      </c>
      <c r="M2399" t="str">
        <f t="shared" si="151"/>
        <v>January</v>
      </c>
      <c r="N2399" t="str">
        <f t="shared" si="152"/>
        <v>Monday</v>
      </c>
      <c r="O2399" t="str">
        <f t="shared" si="153"/>
        <v>01:49:00</v>
      </c>
      <c r="P2399">
        <f t="shared" si="154"/>
        <v>1</v>
      </c>
      <c r="Q2399" t="str">
        <f>VLOOKUP(B2399,'Analysis 1.3'!$AA$1:$AF$1454,5,FALSE)</f>
        <v>Repeat</v>
      </c>
      <c r="R2399" t="str">
        <f>VLOOKUP(B2399,'Analysis 1.3'!$AA$1:$AF$1454,6,FALSE)</f>
        <v>Lost</v>
      </c>
      <c r="S2399">
        <f>VLOOKUP(B2399,'Analysis 1.3'!$AA$1:$AF$1454,4,FALSE)</f>
        <v>312.96875</v>
      </c>
    </row>
    <row r="2400" spans="1:19" x14ac:dyDescent="0.3">
      <c r="A2400">
        <v>1078422</v>
      </c>
      <c r="B2400">
        <v>1917</v>
      </c>
      <c r="C2400" s="1" t="s">
        <v>99</v>
      </c>
      <c r="D2400" s="3">
        <v>45266.090277777781</v>
      </c>
      <c r="E2400" t="s">
        <v>191</v>
      </c>
      <c r="F2400" t="s">
        <v>11</v>
      </c>
      <c r="G2400">
        <v>3916</v>
      </c>
      <c r="H2400" t="str">
        <f>VLOOKUP(B2400,'Customers (2)'!$A$1:$F$2501,2,0)</f>
        <v>USA</v>
      </c>
      <c r="I2400" t="str">
        <f>VLOOKUP(B2400,'Customers (2)'!$A$1:$F$2501,3,0)</f>
        <v>F</v>
      </c>
      <c r="J2400">
        <f>VLOOKUP(B2400,'Customers (2)'!$A$1:$F$2501,4,0)</f>
        <v>63</v>
      </c>
      <c r="K2400" t="str">
        <f>VLOOKUP(B2400,'Customers (2)'!$A$1:$F$2501,5,0)</f>
        <v>D</v>
      </c>
      <c r="L2400" t="str">
        <f>VLOOKUP(B2400,'Customers (2)'!$A$1:$F$2501,6,0)</f>
        <v>Senior</v>
      </c>
      <c r="M2400" t="str">
        <f t="shared" si="151"/>
        <v>December</v>
      </c>
      <c r="N2400" t="str">
        <f t="shared" si="152"/>
        <v>Wednesday</v>
      </c>
      <c r="O2400" t="str">
        <f t="shared" si="153"/>
        <v>02:10:00</v>
      </c>
      <c r="P2400">
        <f t="shared" si="154"/>
        <v>2</v>
      </c>
      <c r="Q2400" t="str">
        <f>VLOOKUP(B2400,'Analysis 1.3'!$AA$1:$AF$1454,5,FALSE)</f>
        <v>One time</v>
      </c>
      <c r="R2400" t="str">
        <f>VLOOKUP(B2400,'Analysis 1.3'!$AA$1:$AF$1454,6,FALSE)</f>
        <v>Recent</v>
      </c>
      <c r="S2400">
        <f>VLOOKUP(B2400,'Analysis 1.3'!$AA$1:$AF$1454,4,FALSE)</f>
        <v>25.891666666662786</v>
      </c>
    </row>
    <row r="2401" spans="1:19" x14ac:dyDescent="0.3">
      <c r="A2401">
        <v>1162071</v>
      </c>
      <c r="B2401">
        <v>1920</v>
      </c>
      <c r="C2401" s="1" t="s">
        <v>99</v>
      </c>
      <c r="D2401" s="3">
        <v>45103.067361111112</v>
      </c>
      <c r="E2401" t="s">
        <v>191</v>
      </c>
      <c r="F2401" t="s">
        <v>43</v>
      </c>
      <c r="G2401">
        <v>2237</v>
      </c>
      <c r="H2401" t="str">
        <f>VLOOKUP(B2401,'Customers (2)'!$A$1:$F$2501,2,0)</f>
        <v>USA</v>
      </c>
      <c r="I2401" t="str">
        <f>VLOOKUP(B2401,'Customers (2)'!$A$1:$F$2501,3,0)</f>
        <v>M</v>
      </c>
      <c r="J2401">
        <f>VLOOKUP(B2401,'Customers (2)'!$A$1:$F$2501,4,0)</f>
        <v>43</v>
      </c>
      <c r="K2401" t="str">
        <f>VLOOKUP(B2401,'Customers (2)'!$A$1:$F$2501,5,0)</f>
        <v>D</v>
      </c>
      <c r="L2401" t="str">
        <f>VLOOKUP(B2401,'Customers (2)'!$A$1:$F$2501,6,0)</f>
        <v>Middle</v>
      </c>
      <c r="M2401" t="str">
        <f t="shared" si="151"/>
        <v>June</v>
      </c>
      <c r="N2401" t="str">
        <f t="shared" si="152"/>
        <v>Monday</v>
      </c>
      <c r="O2401" t="str">
        <f t="shared" si="153"/>
        <v>01:37:00</v>
      </c>
      <c r="P2401">
        <f t="shared" si="154"/>
        <v>1</v>
      </c>
      <c r="Q2401" t="str">
        <f>VLOOKUP(B2401,'Analysis 1.3'!$AA$1:$AF$1454,5,FALSE)</f>
        <v>One time</v>
      </c>
      <c r="R2401" t="str">
        <f>VLOOKUP(B2401,'Analysis 1.3'!$AA$1:$AF$1454,6,FALSE)</f>
        <v>Lost</v>
      </c>
      <c r="S2401">
        <f>VLOOKUP(B2401,'Analysis 1.3'!$AA$1:$AF$1454,4,FALSE)</f>
        <v>188.91458333333139</v>
      </c>
    </row>
    <row r="2402" spans="1:19" x14ac:dyDescent="0.3">
      <c r="A2402">
        <v>801394</v>
      </c>
      <c r="B2402">
        <v>1922</v>
      </c>
      <c r="C2402" s="1" t="s">
        <v>105</v>
      </c>
      <c r="D2402" s="3">
        <v>45017.073611111111</v>
      </c>
      <c r="F2402" t="s">
        <v>72</v>
      </c>
      <c r="G2402">
        <v>5526</v>
      </c>
      <c r="H2402" t="str">
        <f>VLOOKUP(B2402,'Customers (2)'!$A$1:$F$2501,2,0)</f>
        <v>Spain</v>
      </c>
      <c r="I2402" t="str">
        <f>VLOOKUP(B2402,'Customers (2)'!$A$1:$F$2501,3,0)</f>
        <v>F</v>
      </c>
      <c r="J2402">
        <f>VLOOKUP(B2402,'Customers (2)'!$A$1:$F$2501,4,0)</f>
        <v>59</v>
      </c>
      <c r="K2402" t="str">
        <f>VLOOKUP(B2402,'Customers (2)'!$A$1:$F$2501,5,0)</f>
        <v>D</v>
      </c>
      <c r="L2402" t="str">
        <f>VLOOKUP(B2402,'Customers (2)'!$A$1:$F$2501,6,0)</f>
        <v>Middle</v>
      </c>
      <c r="M2402" t="str">
        <f t="shared" si="151"/>
        <v>April</v>
      </c>
      <c r="N2402" t="str">
        <f t="shared" si="152"/>
        <v>Saturday</v>
      </c>
      <c r="O2402" t="str">
        <f t="shared" si="153"/>
        <v>01:46:00</v>
      </c>
      <c r="P2402">
        <f t="shared" si="154"/>
        <v>1</v>
      </c>
      <c r="Q2402" t="str">
        <f>VLOOKUP(B2402,'Analysis 1.3'!$AA$1:$AF$1454,5,FALSE)</f>
        <v>Repeat</v>
      </c>
      <c r="R2402" t="str">
        <f>VLOOKUP(B2402,'Analysis 1.3'!$AA$1:$AF$1454,6,FALSE)</f>
        <v>Lost</v>
      </c>
      <c r="S2402">
        <f>VLOOKUP(B2402,'Analysis 1.3'!$AA$1:$AF$1454,4,FALSE)</f>
        <v>274.90833333333285</v>
      </c>
    </row>
    <row r="2403" spans="1:19" x14ac:dyDescent="0.3">
      <c r="A2403">
        <v>958196</v>
      </c>
      <c r="B2403">
        <v>1922</v>
      </c>
      <c r="C2403" s="1" t="s">
        <v>105</v>
      </c>
      <c r="D2403" s="3">
        <v>44934.033333333333</v>
      </c>
      <c r="E2403" t="s">
        <v>96</v>
      </c>
      <c r="F2403" t="s">
        <v>31</v>
      </c>
      <c r="G2403">
        <v>3813</v>
      </c>
      <c r="H2403" t="str">
        <f>VLOOKUP(B2403,'Customers (2)'!$A$1:$F$2501,2,0)</f>
        <v>Spain</v>
      </c>
      <c r="I2403" t="str">
        <f>VLOOKUP(B2403,'Customers (2)'!$A$1:$F$2501,3,0)</f>
        <v>F</v>
      </c>
      <c r="J2403">
        <f>VLOOKUP(B2403,'Customers (2)'!$A$1:$F$2501,4,0)</f>
        <v>59</v>
      </c>
      <c r="K2403" t="str">
        <f>VLOOKUP(B2403,'Customers (2)'!$A$1:$F$2501,5,0)</f>
        <v>D</v>
      </c>
      <c r="L2403" t="str">
        <f>VLOOKUP(B2403,'Customers (2)'!$A$1:$F$2501,6,0)</f>
        <v>Middle</v>
      </c>
      <c r="M2403" t="str">
        <f t="shared" si="151"/>
        <v>January</v>
      </c>
      <c r="N2403" t="str">
        <f t="shared" si="152"/>
        <v>Sunday</v>
      </c>
      <c r="O2403" t="str">
        <f t="shared" si="153"/>
        <v>00:48:00</v>
      </c>
      <c r="P2403">
        <f t="shared" si="154"/>
        <v>0</v>
      </c>
      <c r="Q2403" t="str">
        <f>VLOOKUP(B2403,'Analysis 1.3'!$AA$1:$AF$1454,5,FALSE)</f>
        <v>Repeat</v>
      </c>
      <c r="R2403" t="str">
        <f>VLOOKUP(B2403,'Analysis 1.3'!$AA$1:$AF$1454,6,FALSE)</f>
        <v>Lost</v>
      </c>
      <c r="S2403">
        <f>VLOOKUP(B2403,'Analysis 1.3'!$AA$1:$AF$1454,4,FALSE)</f>
        <v>274.90833333333285</v>
      </c>
    </row>
    <row r="2404" spans="1:19" x14ac:dyDescent="0.3">
      <c r="A2404">
        <v>1162786</v>
      </c>
      <c r="B2404">
        <v>1923</v>
      </c>
      <c r="C2404" s="1" t="s">
        <v>107</v>
      </c>
      <c r="D2404" s="3">
        <v>45032.938194444447</v>
      </c>
      <c r="E2404" t="s">
        <v>98</v>
      </c>
      <c r="F2404" t="s">
        <v>27</v>
      </c>
      <c r="G2404">
        <v>3405</v>
      </c>
      <c r="H2404" t="str">
        <f>VLOOKUP(B2404,'Customers (2)'!$A$1:$F$2501,2,0)</f>
        <v>Italy</v>
      </c>
      <c r="I2404" t="str">
        <f>VLOOKUP(B2404,'Customers (2)'!$A$1:$F$2501,3,0)</f>
        <v>M</v>
      </c>
      <c r="J2404">
        <f>VLOOKUP(B2404,'Customers (2)'!$A$1:$F$2501,4,0)</f>
        <v>29</v>
      </c>
      <c r="K2404" t="str">
        <f>VLOOKUP(B2404,'Customers (2)'!$A$1:$F$2501,5,0)</f>
        <v>D</v>
      </c>
      <c r="L2404" t="str">
        <f>VLOOKUP(B2404,'Customers (2)'!$A$1:$F$2501,6,0)</f>
        <v>Young</v>
      </c>
      <c r="M2404" t="str">
        <f t="shared" si="151"/>
        <v>April</v>
      </c>
      <c r="N2404" t="str">
        <f t="shared" si="152"/>
        <v>Sunday</v>
      </c>
      <c r="O2404" t="str">
        <f t="shared" si="153"/>
        <v>22:31:00</v>
      </c>
      <c r="P2404">
        <f t="shared" si="154"/>
        <v>22</v>
      </c>
      <c r="Q2404" t="str">
        <f>VLOOKUP(B2404,'Analysis 1.3'!$AA$1:$AF$1454,5,FALSE)</f>
        <v>One time</v>
      </c>
      <c r="R2404" t="str">
        <f>VLOOKUP(B2404,'Analysis 1.3'!$AA$1:$AF$1454,6,FALSE)</f>
        <v>Lost</v>
      </c>
      <c r="S2404">
        <f>VLOOKUP(B2404,'Analysis 1.3'!$AA$1:$AF$1454,4,FALSE)</f>
        <v>259.04374999999709</v>
      </c>
    </row>
    <row r="2405" spans="1:19" x14ac:dyDescent="0.3">
      <c r="A2405">
        <v>1526749</v>
      </c>
      <c r="B2405">
        <v>1926</v>
      </c>
      <c r="C2405" s="1" t="s">
        <v>105</v>
      </c>
      <c r="D2405" s="3">
        <v>45151.027777777781</v>
      </c>
      <c r="E2405" t="s">
        <v>97</v>
      </c>
      <c r="F2405" t="s">
        <v>77</v>
      </c>
      <c r="G2405">
        <v>7714</v>
      </c>
      <c r="H2405" t="str">
        <f>VLOOKUP(B2405,'Customers (2)'!$A$1:$F$2501,2,0)</f>
        <v>Spain</v>
      </c>
      <c r="I2405" t="str">
        <f>VLOOKUP(B2405,'Customers (2)'!$A$1:$F$2501,3,0)</f>
        <v>F</v>
      </c>
      <c r="J2405">
        <f>VLOOKUP(B2405,'Customers (2)'!$A$1:$F$2501,4,0)</f>
        <v>24</v>
      </c>
      <c r="K2405" t="str">
        <f>VLOOKUP(B2405,'Customers (2)'!$A$1:$F$2501,5,0)</f>
        <v>D</v>
      </c>
      <c r="L2405" t="str">
        <f>VLOOKUP(B2405,'Customers (2)'!$A$1:$F$2501,6,0)</f>
        <v>Young</v>
      </c>
      <c r="M2405" t="str">
        <f t="shared" si="151"/>
        <v>August</v>
      </c>
      <c r="N2405" t="str">
        <f t="shared" si="152"/>
        <v>Sunday</v>
      </c>
      <c r="O2405" t="str">
        <f t="shared" si="153"/>
        <v>00:40:00</v>
      </c>
      <c r="P2405">
        <f t="shared" si="154"/>
        <v>0</v>
      </c>
      <c r="Q2405" t="str">
        <f>VLOOKUP(B2405,'Analysis 1.3'!$AA$1:$AF$1454,5,FALSE)</f>
        <v>One time</v>
      </c>
      <c r="R2405" t="str">
        <f>VLOOKUP(B2405,'Analysis 1.3'!$AA$1:$AF$1454,6,FALSE)</f>
        <v>Passive</v>
      </c>
      <c r="S2405">
        <f>VLOOKUP(B2405,'Analysis 1.3'!$AA$1:$AF$1454,4,FALSE)</f>
        <v>140.95416666666279</v>
      </c>
    </row>
    <row r="2406" spans="1:19" x14ac:dyDescent="0.3">
      <c r="A2406">
        <v>1215680</v>
      </c>
      <c r="B2406">
        <v>1927</v>
      </c>
      <c r="C2406" s="1" t="s">
        <v>105</v>
      </c>
      <c r="D2406" s="3">
        <v>45164.031944444447</v>
      </c>
      <c r="E2406" t="s">
        <v>98</v>
      </c>
      <c r="F2406" t="s">
        <v>27</v>
      </c>
      <c r="G2406">
        <v>1775</v>
      </c>
      <c r="H2406" t="str">
        <f>VLOOKUP(B2406,'Customers (2)'!$A$1:$F$2501,2,0)</f>
        <v>Spain</v>
      </c>
      <c r="I2406" t="str">
        <f>VLOOKUP(B2406,'Customers (2)'!$A$1:$F$2501,3,0)</f>
        <v>F</v>
      </c>
      <c r="J2406">
        <f>VLOOKUP(B2406,'Customers (2)'!$A$1:$F$2501,4,0)</f>
        <v>52</v>
      </c>
      <c r="K2406" t="str">
        <f>VLOOKUP(B2406,'Customers (2)'!$A$1:$F$2501,5,0)</f>
        <v>D</v>
      </c>
      <c r="L2406" t="str">
        <f>VLOOKUP(B2406,'Customers (2)'!$A$1:$F$2501,6,0)</f>
        <v>Middle</v>
      </c>
      <c r="M2406" t="str">
        <f t="shared" si="151"/>
        <v>August</v>
      </c>
      <c r="N2406" t="str">
        <f t="shared" si="152"/>
        <v>Saturday</v>
      </c>
      <c r="O2406" t="str">
        <f t="shared" si="153"/>
        <v>00:46:00</v>
      </c>
      <c r="P2406">
        <f t="shared" si="154"/>
        <v>0</v>
      </c>
      <c r="Q2406" t="str">
        <f>VLOOKUP(B2406,'Analysis 1.3'!$AA$1:$AF$1454,5,FALSE)</f>
        <v>One time</v>
      </c>
      <c r="R2406" t="str">
        <f>VLOOKUP(B2406,'Analysis 1.3'!$AA$1:$AF$1454,6,FALSE)</f>
        <v>Passive</v>
      </c>
      <c r="S2406">
        <f>VLOOKUP(B2406,'Analysis 1.3'!$AA$1:$AF$1454,4,FALSE)</f>
        <v>127.94999999999709</v>
      </c>
    </row>
    <row r="2407" spans="1:19" x14ac:dyDescent="0.3">
      <c r="A2407">
        <v>1064900</v>
      </c>
      <c r="B2407">
        <v>1928</v>
      </c>
      <c r="C2407" s="1" t="s">
        <v>101</v>
      </c>
      <c r="D2407" s="3">
        <v>45211.030555555553</v>
      </c>
      <c r="E2407" t="s">
        <v>98</v>
      </c>
      <c r="F2407" t="s">
        <v>27</v>
      </c>
      <c r="G2407">
        <v>7612</v>
      </c>
      <c r="H2407" t="str">
        <f>VLOOKUP(B2407,'Customers (2)'!$A$1:$F$2501,2,0)</f>
        <v>Australia</v>
      </c>
      <c r="I2407" t="str">
        <f>VLOOKUP(B2407,'Customers (2)'!$A$1:$F$2501,3,0)</f>
        <v>M</v>
      </c>
      <c r="J2407">
        <f>VLOOKUP(B2407,'Customers (2)'!$A$1:$F$2501,4,0)</f>
        <v>62</v>
      </c>
      <c r="K2407" t="str">
        <f>VLOOKUP(B2407,'Customers (2)'!$A$1:$F$2501,5,0)</f>
        <v>D</v>
      </c>
      <c r="L2407" t="str">
        <f>VLOOKUP(B2407,'Customers (2)'!$A$1:$F$2501,6,0)</f>
        <v>Senior</v>
      </c>
      <c r="M2407" t="str">
        <f t="shared" si="151"/>
        <v>October</v>
      </c>
      <c r="N2407" t="str">
        <f t="shared" si="152"/>
        <v>Thursday</v>
      </c>
      <c r="O2407" t="str">
        <f t="shared" si="153"/>
        <v>00:44:00</v>
      </c>
      <c r="P2407">
        <f t="shared" si="154"/>
        <v>0</v>
      </c>
      <c r="Q2407" t="str">
        <f>VLOOKUP(B2407,'Analysis 1.3'!$AA$1:$AF$1454,5,FALSE)</f>
        <v>Repeat</v>
      </c>
      <c r="R2407" t="str">
        <f>VLOOKUP(B2407,'Analysis 1.3'!$AA$1:$AF$1454,6,FALSE)</f>
        <v>Recent</v>
      </c>
      <c r="S2407">
        <f>VLOOKUP(B2407,'Analysis 1.3'!$AA$1:$AF$1454,4,FALSE)</f>
        <v>75.971527777779556</v>
      </c>
    </row>
    <row r="2408" spans="1:19" x14ac:dyDescent="0.3">
      <c r="A2408">
        <v>1482389</v>
      </c>
      <c r="B2408">
        <v>1928</v>
      </c>
      <c r="C2408" s="1" t="s">
        <v>101</v>
      </c>
      <c r="D2408" s="3">
        <v>45216.010416666664</v>
      </c>
      <c r="E2408" t="s">
        <v>191</v>
      </c>
      <c r="F2408" t="s">
        <v>77</v>
      </c>
      <c r="G2408">
        <v>32</v>
      </c>
      <c r="H2408" t="str">
        <f>VLOOKUP(B2408,'Customers (2)'!$A$1:$F$2501,2,0)</f>
        <v>Australia</v>
      </c>
      <c r="I2408" t="str">
        <f>VLOOKUP(B2408,'Customers (2)'!$A$1:$F$2501,3,0)</f>
        <v>M</v>
      </c>
      <c r="J2408">
        <f>VLOOKUP(B2408,'Customers (2)'!$A$1:$F$2501,4,0)</f>
        <v>62</v>
      </c>
      <c r="K2408" t="str">
        <f>VLOOKUP(B2408,'Customers (2)'!$A$1:$F$2501,5,0)</f>
        <v>D</v>
      </c>
      <c r="L2408" t="str">
        <f>VLOOKUP(B2408,'Customers (2)'!$A$1:$F$2501,6,0)</f>
        <v>Senior</v>
      </c>
      <c r="M2408" t="str">
        <f t="shared" si="151"/>
        <v>October</v>
      </c>
      <c r="N2408" t="str">
        <f t="shared" si="152"/>
        <v>Tuesday</v>
      </c>
      <c r="O2408" t="str">
        <f t="shared" si="153"/>
        <v>00:15:00</v>
      </c>
      <c r="P2408">
        <f t="shared" si="154"/>
        <v>0</v>
      </c>
      <c r="Q2408" t="str">
        <f>VLOOKUP(B2408,'Analysis 1.3'!$AA$1:$AF$1454,5,FALSE)</f>
        <v>Repeat</v>
      </c>
      <c r="R2408" t="str">
        <f>VLOOKUP(B2408,'Analysis 1.3'!$AA$1:$AF$1454,6,FALSE)</f>
        <v>Recent</v>
      </c>
      <c r="S2408">
        <f>VLOOKUP(B2408,'Analysis 1.3'!$AA$1:$AF$1454,4,FALSE)</f>
        <v>75.971527777779556</v>
      </c>
    </row>
    <row r="2409" spans="1:19" x14ac:dyDescent="0.3">
      <c r="A2409">
        <v>822544</v>
      </c>
      <c r="B2409">
        <v>1930</v>
      </c>
      <c r="C2409" s="1" t="s">
        <v>99</v>
      </c>
      <c r="D2409" s="3">
        <v>45173.083333333336</v>
      </c>
      <c r="F2409" t="s">
        <v>33</v>
      </c>
      <c r="G2409">
        <v>708</v>
      </c>
      <c r="H2409" t="str">
        <f>VLOOKUP(B2409,'Customers (2)'!$A$1:$F$2501,2,0)</f>
        <v>USA</v>
      </c>
      <c r="I2409" t="str">
        <f>VLOOKUP(B2409,'Customers (2)'!$A$1:$F$2501,3,0)</f>
        <v>F</v>
      </c>
      <c r="J2409">
        <f>VLOOKUP(B2409,'Customers (2)'!$A$1:$F$2501,4,0)</f>
        <v>40</v>
      </c>
      <c r="K2409" t="str">
        <f>VLOOKUP(B2409,'Customers (2)'!$A$1:$F$2501,5,0)</f>
        <v>D</v>
      </c>
      <c r="L2409" t="str">
        <f>VLOOKUP(B2409,'Customers (2)'!$A$1:$F$2501,6,0)</f>
        <v>Middle</v>
      </c>
      <c r="M2409" t="str">
        <f t="shared" si="151"/>
        <v>September</v>
      </c>
      <c r="N2409" t="str">
        <f t="shared" si="152"/>
        <v>Monday</v>
      </c>
      <c r="O2409" t="str">
        <f t="shared" si="153"/>
        <v>02:00:00</v>
      </c>
      <c r="P2409">
        <f t="shared" si="154"/>
        <v>2</v>
      </c>
      <c r="Q2409" t="str">
        <f>VLOOKUP(B2409,'Analysis 1.3'!$AA$1:$AF$1454,5,FALSE)</f>
        <v>Repeat</v>
      </c>
      <c r="R2409" t="str">
        <f>VLOOKUP(B2409,'Analysis 1.3'!$AA$1:$AF$1454,6,FALSE)</f>
        <v>Passive</v>
      </c>
      <c r="S2409">
        <f>VLOOKUP(B2409,'Analysis 1.3'!$AA$1:$AF$1454,4,FALSE)</f>
        <v>114.9909722222219</v>
      </c>
    </row>
    <row r="2410" spans="1:19" x14ac:dyDescent="0.3">
      <c r="A2410">
        <v>1607569</v>
      </c>
      <c r="B2410">
        <v>1930</v>
      </c>
      <c r="C2410" s="1" t="s">
        <v>99</v>
      </c>
      <c r="D2410" s="3">
        <v>45176.990972222222</v>
      </c>
      <c r="E2410" t="s">
        <v>98</v>
      </c>
      <c r="F2410" t="s">
        <v>31</v>
      </c>
      <c r="G2410">
        <v>1307</v>
      </c>
      <c r="H2410" t="str">
        <f>VLOOKUP(B2410,'Customers (2)'!$A$1:$F$2501,2,0)</f>
        <v>USA</v>
      </c>
      <c r="I2410" t="str">
        <f>VLOOKUP(B2410,'Customers (2)'!$A$1:$F$2501,3,0)</f>
        <v>F</v>
      </c>
      <c r="J2410">
        <f>VLOOKUP(B2410,'Customers (2)'!$A$1:$F$2501,4,0)</f>
        <v>40</v>
      </c>
      <c r="K2410" t="str">
        <f>VLOOKUP(B2410,'Customers (2)'!$A$1:$F$2501,5,0)</f>
        <v>D</v>
      </c>
      <c r="L2410" t="str">
        <f>VLOOKUP(B2410,'Customers (2)'!$A$1:$F$2501,6,0)</f>
        <v>Middle</v>
      </c>
      <c r="M2410" t="str">
        <f t="shared" si="151"/>
        <v>September</v>
      </c>
      <c r="N2410" t="str">
        <f t="shared" si="152"/>
        <v>Thursday</v>
      </c>
      <c r="O2410" t="str">
        <f t="shared" si="153"/>
        <v>23:47:00</v>
      </c>
      <c r="P2410">
        <f t="shared" si="154"/>
        <v>23</v>
      </c>
      <c r="Q2410" t="str">
        <f>VLOOKUP(B2410,'Analysis 1.3'!$AA$1:$AF$1454,5,FALSE)</f>
        <v>Repeat</v>
      </c>
      <c r="R2410" t="str">
        <f>VLOOKUP(B2410,'Analysis 1.3'!$AA$1:$AF$1454,6,FALSE)</f>
        <v>Passive</v>
      </c>
      <c r="S2410">
        <f>VLOOKUP(B2410,'Analysis 1.3'!$AA$1:$AF$1454,4,FALSE)</f>
        <v>114.9909722222219</v>
      </c>
    </row>
    <row r="2411" spans="1:19" x14ac:dyDescent="0.3">
      <c r="A2411">
        <v>1201156</v>
      </c>
      <c r="B2411">
        <v>1931</v>
      </c>
      <c r="C2411" s="1" t="s">
        <v>99</v>
      </c>
      <c r="D2411" s="3">
        <v>45047.043055555558</v>
      </c>
      <c r="E2411" t="s">
        <v>98</v>
      </c>
      <c r="F2411" t="s">
        <v>47</v>
      </c>
      <c r="G2411">
        <v>2329</v>
      </c>
      <c r="H2411" t="str">
        <f>VLOOKUP(B2411,'Customers (2)'!$A$1:$F$2501,2,0)</f>
        <v>USA</v>
      </c>
      <c r="I2411" t="str">
        <f>VLOOKUP(B2411,'Customers (2)'!$A$1:$F$2501,3,0)</f>
        <v>F</v>
      </c>
      <c r="J2411">
        <f>VLOOKUP(B2411,'Customers (2)'!$A$1:$F$2501,4,0)</f>
        <v>76</v>
      </c>
      <c r="K2411" t="str">
        <f>VLOOKUP(B2411,'Customers (2)'!$A$1:$F$2501,5,0)</f>
        <v>D</v>
      </c>
      <c r="L2411" t="str">
        <f>VLOOKUP(B2411,'Customers (2)'!$A$1:$F$2501,6,0)</f>
        <v>Senior</v>
      </c>
      <c r="M2411" t="str">
        <f t="shared" si="151"/>
        <v>May</v>
      </c>
      <c r="N2411" t="str">
        <f t="shared" si="152"/>
        <v>Monday</v>
      </c>
      <c r="O2411" t="str">
        <f t="shared" si="153"/>
        <v>01:02:00</v>
      </c>
      <c r="P2411">
        <f t="shared" si="154"/>
        <v>1</v>
      </c>
      <c r="Q2411" t="str">
        <f>VLOOKUP(B2411,'Analysis 1.3'!$AA$1:$AF$1454,5,FALSE)</f>
        <v>One time</v>
      </c>
      <c r="R2411" t="str">
        <f>VLOOKUP(B2411,'Analysis 1.3'!$AA$1:$AF$1454,6,FALSE)</f>
        <v>Lost</v>
      </c>
      <c r="S2411">
        <f>VLOOKUP(B2411,'Analysis 1.3'!$AA$1:$AF$1454,4,FALSE)</f>
        <v>244.93888888888614</v>
      </c>
    </row>
    <row r="2412" spans="1:19" x14ac:dyDescent="0.3">
      <c r="A2412">
        <v>60770</v>
      </c>
      <c r="B2412">
        <v>1934</v>
      </c>
      <c r="C2412" s="1" t="s">
        <v>105</v>
      </c>
      <c r="D2412" s="2">
        <v>44932.032638888886</v>
      </c>
      <c r="E2412" t="s">
        <v>97</v>
      </c>
      <c r="F2412" t="s">
        <v>17</v>
      </c>
      <c r="G2412">
        <v>7606</v>
      </c>
      <c r="H2412" t="str">
        <f>VLOOKUP(B2412,'Customers (2)'!$A$1:$F$2501,2,0)</f>
        <v>Spain</v>
      </c>
      <c r="I2412" t="str">
        <f>VLOOKUP(B2412,'Customers (2)'!$A$1:$F$2501,3,0)</f>
        <v>M</v>
      </c>
      <c r="J2412">
        <f>VLOOKUP(B2412,'Customers (2)'!$A$1:$F$2501,4,0)</f>
        <v>25</v>
      </c>
      <c r="K2412" t="str">
        <f>VLOOKUP(B2412,'Customers (2)'!$A$1:$F$2501,5,0)</f>
        <v>D</v>
      </c>
      <c r="L2412" t="str">
        <f>VLOOKUP(B2412,'Customers (2)'!$A$1:$F$2501,6,0)</f>
        <v>Young</v>
      </c>
      <c r="M2412" t="str">
        <f t="shared" si="151"/>
        <v>January</v>
      </c>
      <c r="N2412" t="str">
        <f t="shared" si="152"/>
        <v>Friday</v>
      </c>
      <c r="O2412" t="str">
        <f t="shared" si="153"/>
        <v>00:47:00</v>
      </c>
      <c r="P2412">
        <f t="shared" si="154"/>
        <v>0</v>
      </c>
      <c r="Q2412" t="str">
        <f>VLOOKUP(B2412,'Analysis 1.3'!$AA$1:$AF$1454,5,FALSE)</f>
        <v>Repeat</v>
      </c>
      <c r="R2412" t="str">
        <f>VLOOKUP(B2412,'Analysis 1.3'!$AA$1:$AF$1454,6,FALSE)</f>
        <v>Passive</v>
      </c>
      <c r="S2412">
        <f>VLOOKUP(B2412,'Analysis 1.3'!$AA$1:$AF$1454,4,FALSE)</f>
        <v>83.943055555551837</v>
      </c>
    </row>
    <row r="2413" spans="1:19" x14ac:dyDescent="0.3">
      <c r="A2413">
        <v>315899</v>
      </c>
      <c r="B2413">
        <v>1934</v>
      </c>
      <c r="C2413" s="1" t="s">
        <v>105</v>
      </c>
      <c r="D2413" s="2">
        <v>45208.038888888892</v>
      </c>
      <c r="E2413" t="s">
        <v>191</v>
      </c>
      <c r="F2413" t="s">
        <v>46</v>
      </c>
      <c r="G2413">
        <v>6965</v>
      </c>
      <c r="H2413" t="str">
        <f>VLOOKUP(B2413,'Customers (2)'!$A$1:$F$2501,2,0)</f>
        <v>Spain</v>
      </c>
      <c r="I2413" t="str">
        <f>VLOOKUP(B2413,'Customers (2)'!$A$1:$F$2501,3,0)</f>
        <v>M</v>
      </c>
      <c r="J2413">
        <f>VLOOKUP(B2413,'Customers (2)'!$A$1:$F$2501,4,0)</f>
        <v>25</v>
      </c>
      <c r="K2413" t="str">
        <f>VLOOKUP(B2413,'Customers (2)'!$A$1:$F$2501,5,0)</f>
        <v>D</v>
      </c>
      <c r="L2413" t="str">
        <f>VLOOKUP(B2413,'Customers (2)'!$A$1:$F$2501,6,0)</f>
        <v>Young</v>
      </c>
      <c r="M2413" t="str">
        <f t="shared" si="151"/>
        <v>October</v>
      </c>
      <c r="N2413" t="str">
        <f t="shared" si="152"/>
        <v>Monday</v>
      </c>
      <c r="O2413" t="str">
        <f t="shared" si="153"/>
        <v>00:56:00</v>
      </c>
      <c r="P2413">
        <f t="shared" si="154"/>
        <v>0</v>
      </c>
      <c r="Q2413" t="str">
        <f>VLOOKUP(B2413,'Analysis 1.3'!$AA$1:$AF$1454,5,FALSE)</f>
        <v>Repeat</v>
      </c>
      <c r="R2413" t="str">
        <f>VLOOKUP(B2413,'Analysis 1.3'!$AA$1:$AF$1454,6,FALSE)</f>
        <v>Passive</v>
      </c>
      <c r="S2413">
        <f>VLOOKUP(B2413,'Analysis 1.3'!$AA$1:$AF$1454,4,FALSE)</f>
        <v>83.943055555551837</v>
      </c>
    </row>
    <row r="2414" spans="1:19" x14ac:dyDescent="0.3">
      <c r="A2414">
        <v>769050</v>
      </c>
      <c r="B2414">
        <v>1934</v>
      </c>
      <c r="C2414" s="1" t="s">
        <v>105</v>
      </c>
      <c r="D2414" s="3">
        <v>45010.000694444447</v>
      </c>
      <c r="E2414" t="s">
        <v>97</v>
      </c>
      <c r="F2414" t="s">
        <v>27</v>
      </c>
      <c r="G2414">
        <v>1290</v>
      </c>
      <c r="H2414" t="str">
        <f>VLOOKUP(B2414,'Customers (2)'!$A$1:$F$2501,2,0)</f>
        <v>Spain</v>
      </c>
      <c r="I2414" t="str">
        <f>VLOOKUP(B2414,'Customers (2)'!$A$1:$F$2501,3,0)</f>
        <v>M</v>
      </c>
      <c r="J2414">
        <f>VLOOKUP(B2414,'Customers (2)'!$A$1:$F$2501,4,0)</f>
        <v>25</v>
      </c>
      <c r="K2414" t="str">
        <f>VLOOKUP(B2414,'Customers (2)'!$A$1:$F$2501,5,0)</f>
        <v>D</v>
      </c>
      <c r="L2414" t="str">
        <f>VLOOKUP(B2414,'Customers (2)'!$A$1:$F$2501,6,0)</f>
        <v>Young</v>
      </c>
      <c r="M2414" t="str">
        <f t="shared" si="151"/>
        <v>March</v>
      </c>
      <c r="N2414" t="str">
        <f t="shared" si="152"/>
        <v>Saturday</v>
      </c>
      <c r="O2414" t="str">
        <f t="shared" si="153"/>
        <v>00:01:00</v>
      </c>
      <c r="P2414">
        <f t="shared" si="154"/>
        <v>0</v>
      </c>
      <c r="Q2414" t="str">
        <f>VLOOKUP(B2414,'Analysis 1.3'!$AA$1:$AF$1454,5,FALSE)</f>
        <v>Repeat</v>
      </c>
      <c r="R2414" t="str">
        <f>VLOOKUP(B2414,'Analysis 1.3'!$AA$1:$AF$1454,6,FALSE)</f>
        <v>Passive</v>
      </c>
      <c r="S2414">
        <f>VLOOKUP(B2414,'Analysis 1.3'!$AA$1:$AF$1454,4,FALSE)</f>
        <v>83.943055555551837</v>
      </c>
    </row>
    <row r="2415" spans="1:19" x14ac:dyDescent="0.3">
      <c r="A2415">
        <v>835376</v>
      </c>
      <c r="B2415">
        <v>1936</v>
      </c>
      <c r="C2415" s="1" t="s">
        <v>101</v>
      </c>
      <c r="D2415" s="3">
        <v>45008.015277777777</v>
      </c>
      <c r="E2415" t="s">
        <v>97</v>
      </c>
      <c r="F2415" t="s">
        <v>79</v>
      </c>
      <c r="G2415">
        <v>6418</v>
      </c>
      <c r="H2415" t="str">
        <f>VLOOKUP(B2415,'Customers (2)'!$A$1:$F$2501,2,0)</f>
        <v>Australia</v>
      </c>
      <c r="I2415" t="str">
        <f>VLOOKUP(B2415,'Customers (2)'!$A$1:$F$2501,3,0)</f>
        <v>F</v>
      </c>
      <c r="J2415">
        <f>VLOOKUP(B2415,'Customers (2)'!$A$1:$F$2501,4,0)</f>
        <v>78</v>
      </c>
      <c r="K2415" t="str">
        <f>VLOOKUP(B2415,'Customers (2)'!$A$1:$F$2501,5,0)</f>
        <v>D</v>
      </c>
      <c r="L2415" t="str">
        <f>VLOOKUP(B2415,'Customers (2)'!$A$1:$F$2501,6,0)</f>
        <v>Senior</v>
      </c>
      <c r="M2415" t="str">
        <f t="shared" si="151"/>
        <v>March</v>
      </c>
      <c r="N2415" t="str">
        <f t="shared" si="152"/>
        <v>Thursday</v>
      </c>
      <c r="O2415" t="str">
        <f t="shared" si="153"/>
        <v>00:22:00</v>
      </c>
      <c r="P2415">
        <f t="shared" si="154"/>
        <v>0</v>
      </c>
      <c r="Q2415" t="str">
        <f>VLOOKUP(B2415,'Analysis 1.3'!$AA$1:$AF$1454,5,FALSE)</f>
        <v>One time</v>
      </c>
      <c r="R2415" t="str">
        <f>VLOOKUP(B2415,'Analysis 1.3'!$AA$1:$AF$1454,6,FALSE)</f>
        <v>Lost</v>
      </c>
      <c r="S2415">
        <f>VLOOKUP(B2415,'Analysis 1.3'!$AA$1:$AF$1454,4,FALSE)</f>
        <v>283.96666666666715</v>
      </c>
    </row>
    <row r="2416" spans="1:19" x14ac:dyDescent="0.3">
      <c r="A2416">
        <v>1566865</v>
      </c>
      <c r="B2416">
        <v>1937</v>
      </c>
      <c r="C2416" s="1" t="s">
        <v>104</v>
      </c>
      <c r="D2416" s="3">
        <v>45257.061111111114</v>
      </c>
      <c r="E2416" t="s">
        <v>96</v>
      </c>
      <c r="F2416" t="s">
        <v>24</v>
      </c>
      <c r="G2416">
        <v>1543</v>
      </c>
      <c r="H2416" t="str">
        <f>VLOOKUP(B2416,'Customers (2)'!$A$1:$F$2501,2,0)</f>
        <v>Austria</v>
      </c>
      <c r="I2416" t="str">
        <f>VLOOKUP(B2416,'Customers (2)'!$A$1:$F$2501,3,0)</f>
        <v>F</v>
      </c>
      <c r="J2416">
        <f>VLOOKUP(B2416,'Customers (2)'!$A$1:$F$2501,4,0)</f>
        <v>27</v>
      </c>
      <c r="K2416" t="str">
        <f>VLOOKUP(B2416,'Customers (2)'!$A$1:$F$2501,5,0)</f>
        <v>D</v>
      </c>
      <c r="L2416" t="str">
        <f>VLOOKUP(B2416,'Customers (2)'!$A$1:$F$2501,6,0)</f>
        <v>Young</v>
      </c>
      <c r="M2416" t="str">
        <f t="shared" si="151"/>
        <v>November</v>
      </c>
      <c r="N2416" t="str">
        <f t="shared" si="152"/>
        <v>Monday</v>
      </c>
      <c r="O2416" t="str">
        <f t="shared" si="153"/>
        <v>01:28:00</v>
      </c>
      <c r="P2416">
        <f t="shared" si="154"/>
        <v>1</v>
      </c>
      <c r="Q2416" t="str">
        <f>VLOOKUP(B2416,'Analysis 1.3'!$AA$1:$AF$1454,5,FALSE)</f>
        <v>One time</v>
      </c>
      <c r="R2416" t="str">
        <f>VLOOKUP(B2416,'Analysis 1.3'!$AA$1:$AF$1454,6,FALSE)</f>
        <v>Recent</v>
      </c>
      <c r="S2416">
        <f>VLOOKUP(B2416,'Analysis 1.3'!$AA$1:$AF$1454,4,FALSE)</f>
        <v>34.920833333329938</v>
      </c>
    </row>
    <row r="2417" spans="1:19" x14ac:dyDescent="0.3">
      <c r="A2417">
        <v>384942</v>
      </c>
      <c r="B2417">
        <v>1938</v>
      </c>
      <c r="C2417" s="1" t="s">
        <v>99</v>
      </c>
      <c r="D2417" s="2">
        <v>45204.972222222219</v>
      </c>
      <c r="E2417" t="s">
        <v>96</v>
      </c>
      <c r="F2417" t="s">
        <v>78</v>
      </c>
      <c r="G2417">
        <v>5617</v>
      </c>
      <c r="H2417" t="str">
        <f>VLOOKUP(B2417,'Customers (2)'!$A$1:$F$2501,2,0)</f>
        <v>USA</v>
      </c>
      <c r="I2417" t="str">
        <f>VLOOKUP(B2417,'Customers (2)'!$A$1:$F$2501,3,0)</f>
        <v>M</v>
      </c>
      <c r="J2417">
        <f>VLOOKUP(B2417,'Customers (2)'!$A$1:$F$2501,4,0)</f>
        <v>70</v>
      </c>
      <c r="K2417" t="str">
        <f>VLOOKUP(B2417,'Customers (2)'!$A$1:$F$2501,5,0)</f>
        <v>D</v>
      </c>
      <c r="L2417" t="str">
        <f>VLOOKUP(B2417,'Customers (2)'!$A$1:$F$2501,6,0)</f>
        <v>Senior</v>
      </c>
      <c r="M2417" t="str">
        <f t="shared" si="151"/>
        <v>October</v>
      </c>
      <c r="N2417" t="str">
        <f t="shared" si="152"/>
        <v>Thursday</v>
      </c>
      <c r="O2417" t="str">
        <f t="shared" si="153"/>
        <v>23:20:00</v>
      </c>
      <c r="P2417">
        <f t="shared" si="154"/>
        <v>23</v>
      </c>
      <c r="Q2417" t="str">
        <f>VLOOKUP(B2417,'Analysis 1.3'!$AA$1:$AF$1454,5,FALSE)</f>
        <v>Repeat</v>
      </c>
      <c r="R2417" t="str">
        <f>VLOOKUP(B2417,'Analysis 1.3'!$AA$1:$AF$1454,6,FALSE)</f>
        <v>Passive</v>
      </c>
      <c r="S2417">
        <f>VLOOKUP(B2417,'Analysis 1.3'!$AA$1:$AF$1454,4,FALSE)</f>
        <v>87.009722222224809</v>
      </c>
    </row>
    <row r="2418" spans="1:19" x14ac:dyDescent="0.3">
      <c r="A2418">
        <v>882347</v>
      </c>
      <c r="B2418">
        <v>1938</v>
      </c>
      <c r="C2418" s="1" t="s">
        <v>99</v>
      </c>
      <c r="D2418" s="3">
        <v>45187.940972222219</v>
      </c>
      <c r="E2418" t="s">
        <v>97</v>
      </c>
      <c r="F2418" t="s">
        <v>43</v>
      </c>
      <c r="G2418">
        <v>3811</v>
      </c>
      <c r="H2418" t="str">
        <f>VLOOKUP(B2418,'Customers (2)'!$A$1:$F$2501,2,0)</f>
        <v>USA</v>
      </c>
      <c r="I2418" t="str">
        <f>VLOOKUP(B2418,'Customers (2)'!$A$1:$F$2501,3,0)</f>
        <v>M</v>
      </c>
      <c r="J2418">
        <f>VLOOKUP(B2418,'Customers (2)'!$A$1:$F$2501,4,0)</f>
        <v>70</v>
      </c>
      <c r="K2418" t="str">
        <f>VLOOKUP(B2418,'Customers (2)'!$A$1:$F$2501,5,0)</f>
        <v>D</v>
      </c>
      <c r="L2418" t="str">
        <f>VLOOKUP(B2418,'Customers (2)'!$A$1:$F$2501,6,0)</f>
        <v>Senior</v>
      </c>
      <c r="M2418" t="str">
        <f t="shared" si="151"/>
        <v>September</v>
      </c>
      <c r="N2418" t="str">
        <f t="shared" si="152"/>
        <v>Monday</v>
      </c>
      <c r="O2418" t="str">
        <f t="shared" si="153"/>
        <v>22:35:00</v>
      </c>
      <c r="P2418">
        <f t="shared" si="154"/>
        <v>22</v>
      </c>
      <c r="Q2418" t="str">
        <f>VLOOKUP(B2418,'Analysis 1.3'!$AA$1:$AF$1454,5,FALSE)</f>
        <v>Repeat</v>
      </c>
      <c r="R2418" t="str">
        <f>VLOOKUP(B2418,'Analysis 1.3'!$AA$1:$AF$1454,6,FALSE)</f>
        <v>Passive</v>
      </c>
      <c r="S2418">
        <f>VLOOKUP(B2418,'Analysis 1.3'!$AA$1:$AF$1454,4,FALSE)</f>
        <v>87.009722222224809</v>
      </c>
    </row>
    <row r="2419" spans="1:19" x14ac:dyDescent="0.3">
      <c r="A2419">
        <v>1076092</v>
      </c>
      <c r="B2419">
        <v>1938</v>
      </c>
      <c r="C2419" s="1" t="s">
        <v>99</v>
      </c>
      <c r="D2419" s="3">
        <v>44986.06527777778</v>
      </c>
      <c r="E2419" t="s">
        <v>96</v>
      </c>
      <c r="F2419" t="s">
        <v>27</v>
      </c>
      <c r="G2419">
        <v>698</v>
      </c>
      <c r="H2419" t="str">
        <f>VLOOKUP(B2419,'Customers (2)'!$A$1:$F$2501,2,0)</f>
        <v>USA</v>
      </c>
      <c r="I2419" t="str">
        <f>VLOOKUP(B2419,'Customers (2)'!$A$1:$F$2501,3,0)</f>
        <v>M</v>
      </c>
      <c r="J2419">
        <f>VLOOKUP(B2419,'Customers (2)'!$A$1:$F$2501,4,0)</f>
        <v>70</v>
      </c>
      <c r="K2419" t="str">
        <f>VLOOKUP(B2419,'Customers (2)'!$A$1:$F$2501,5,0)</f>
        <v>D</v>
      </c>
      <c r="L2419" t="str">
        <f>VLOOKUP(B2419,'Customers (2)'!$A$1:$F$2501,6,0)</f>
        <v>Senior</v>
      </c>
      <c r="M2419" t="str">
        <f t="shared" si="151"/>
        <v>March</v>
      </c>
      <c r="N2419" t="str">
        <f t="shared" si="152"/>
        <v>Wednesday</v>
      </c>
      <c r="O2419" t="str">
        <f t="shared" si="153"/>
        <v>01:34:00</v>
      </c>
      <c r="P2419">
        <f t="shared" si="154"/>
        <v>1</v>
      </c>
      <c r="Q2419" t="str">
        <f>VLOOKUP(B2419,'Analysis 1.3'!$AA$1:$AF$1454,5,FALSE)</f>
        <v>Repeat</v>
      </c>
      <c r="R2419" t="str">
        <f>VLOOKUP(B2419,'Analysis 1.3'!$AA$1:$AF$1454,6,FALSE)</f>
        <v>Passive</v>
      </c>
      <c r="S2419">
        <f>VLOOKUP(B2419,'Analysis 1.3'!$AA$1:$AF$1454,4,FALSE)</f>
        <v>87.009722222224809</v>
      </c>
    </row>
    <row r="2420" spans="1:19" x14ac:dyDescent="0.3">
      <c r="A2420">
        <v>1417112</v>
      </c>
      <c r="B2420">
        <v>1938</v>
      </c>
      <c r="C2420" s="1"/>
      <c r="D2420" s="3">
        <v>45064.032638888886</v>
      </c>
      <c r="E2420" t="s">
        <v>191</v>
      </c>
      <c r="F2420" t="s">
        <v>29</v>
      </c>
      <c r="G2420">
        <v>2520</v>
      </c>
      <c r="H2420" t="str">
        <f>VLOOKUP(B2420,'Customers (2)'!$A$1:$F$2501,2,0)</f>
        <v>USA</v>
      </c>
      <c r="I2420" t="str">
        <f>VLOOKUP(B2420,'Customers (2)'!$A$1:$F$2501,3,0)</f>
        <v>M</v>
      </c>
      <c r="J2420">
        <f>VLOOKUP(B2420,'Customers (2)'!$A$1:$F$2501,4,0)</f>
        <v>70</v>
      </c>
      <c r="K2420" t="str">
        <f>VLOOKUP(B2420,'Customers (2)'!$A$1:$F$2501,5,0)</f>
        <v>D</v>
      </c>
      <c r="L2420" t="str">
        <f>VLOOKUP(B2420,'Customers (2)'!$A$1:$F$2501,6,0)</f>
        <v>Senior</v>
      </c>
      <c r="M2420" t="str">
        <f t="shared" si="151"/>
        <v>May</v>
      </c>
      <c r="N2420" t="str">
        <f t="shared" si="152"/>
        <v>Thursday</v>
      </c>
      <c r="O2420" t="str">
        <f t="shared" si="153"/>
        <v>00:47:00</v>
      </c>
      <c r="P2420">
        <f t="shared" si="154"/>
        <v>0</v>
      </c>
      <c r="Q2420" t="str">
        <f>VLOOKUP(B2420,'Analysis 1.3'!$AA$1:$AF$1454,5,FALSE)</f>
        <v>Repeat</v>
      </c>
      <c r="R2420" t="str">
        <f>VLOOKUP(B2420,'Analysis 1.3'!$AA$1:$AF$1454,6,FALSE)</f>
        <v>Passive</v>
      </c>
      <c r="S2420">
        <f>VLOOKUP(B2420,'Analysis 1.3'!$AA$1:$AF$1454,4,FALSE)</f>
        <v>87.009722222224809</v>
      </c>
    </row>
    <row r="2421" spans="1:19" x14ac:dyDescent="0.3">
      <c r="A2421">
        <v>1326076</v>
      </c>
      <c r="B2421">
        <v>1939</v>
      </c>
      <c r="C2421" s="1" t="s">
        <v>99</v>
      </c>
      <c r="D2421" s="3">
        <v>45008.037499999999</v>
      </c>
      <c r="E2421" t="s">
        <v>97</v>
      </c>
      <c r="F2421" t="s">
        <v>67</v>
      </c>
      <c r="G2421">
        <v>9937</v>
      </c>
      <c r="H2421" t="str">
        <f>VLOOKUP(B2421,'Customers (2)'!$A$1:$F$2501,2,0)</f>
        <v>USA</v>
      </c>
      <c r="I2421" t="str">
        <f>VLOOKUP(B2421,'Customers (2)'!$A$1:$F$2501,3,0)</f>
        <v>M</v>
      </c>
      <c r="J2421">
        <f>VLOOKUP(B2421,'Customers (2)'!$A$1:$F$2501,4,0)</f>
        <v>44</v>
      </c>
      <c r="K2421" t="str">
        <f>VLOOKUP(B2421,'Customers (2)'!$A$1:$F$2501,5,0)</f>
        <v>D</v>
      </c>
      <c r="L2421" t="str">
        <f>VLOOKUP(B2421,'Customers (2)'!$A$1:$F$2501,6,0)</f>
        <v>Middle</v>
      </c>
      <c r="M2421" t="str">
        <f t="shared" si="151"/>
        <v>March</v>
      </c>
      <c r="N2421" t="str">
        <f t="shared" si="152"/>
        <v>Thursday</v>
      </c>
      <c r="O2421" t="str">
        <f t="shared" si="153"/>
        <v>00:54:00</v>
      </c>
      <c r="P2421">
        <f t="shared" si="154"/>
        <v>0</v>
      </c>
      <c r="Q2421" t="str">
        <f>VLOOKUP(B2421,'Analysis 1.3'!$AA$1:$AF$1454,5,FALSE)</f>
        <v>One time</v>
      </c>
      <c r="R2421" t="str">
        <f>VLOOKUP(B2421,'Analysis 1.3'!$AA$1:$AF$1454,6,FALSE)</f>
        <v>Lost</v>
      </c>
      <c r="S2421">
        <f>VLOOKUP(B2421,'Analysis 1.3'!$AA$1:$AF$1454,4,FALSE)</f>
        <v>283.94444444444525</v>
      </c>
    </row>
    <row r="2422" spans="1:19" x14ac:dyDescent="0.3">
      <c r="A2422">
        <v>603758</v>
      </c>
      <c r="B2422">
        <v>1940</v>
      </c>
      <c r="C2422" s="1" t="s">
        <v>105</v>
      </c>
      <c r="D2422" s="2">
        <v>45057.081250000003</v>
      </c>
      <c r="E2422" t="s">
        <v>96</v>
      </c>
      <c r="F2422" t="s">
        <v>45</v>
      </c>
      <c r="G2422">
        <v>6181</v>
      </c>
      <c r="H2422" t="str">
        <f>VLOOKUP(B2422,'Customers (2)'!$A$1:$F$2501,2,0)</f>
        <v>Spain</v>
      </c>
      <c r="I2422" t="str">
        <f>VLOOKUP(B2422,'Customers (2)'!$A$1:$F$2501,3,0)</f>
        <v>M</v>
      </c>
      <c r="J2422">
        <f>VLOOKUP(B2422,'Customers (2)'!$A$1:$F$2501,4,0)</f>
        <v>46</v>
      </c>
      <c r="K2422" t="str">
        <f>VLOOKUP(B2422,'Customers (2)'!$A$1:$F$2501,5,0)</f>
        <v>D</v>
      </c>
      <c r="L2422" t="str">
        <f>VLOOKUP(B2422,'Customers (2)'!$A$1:$F$2501,6,0)</f>
        <v>Middle</v>
      </c>
      <c r="M2422" t="str">
        <f t="shared" si="151"/>
        <v>May</v>
      </c>
      <c r="N2422" t="str">
        <f t="shared" si="152"/>
        <v>Thursday</v>
      </c>
      <c r="O2422" t="str">
        <f t="shared" si="153"/>
        <v>01:57:00</v>
      </c>
      <c r="P2422">
        <f t="shared" si="154"/>
        <v>1</v>
      </c>
      <c r="Q2422" t="str">
        <f>VLOOKUP(B2422,'Analysis 1.3'!$AA$1:$AF$1454,5,FALSE)</f>
        <v>One time</v>
      </c>
      <c r="R2422" t="str">
        <f>VLOOKUP(B2422,'Analysis 1.3'!$AA$1:$AF$1454,6,FALSE)</f>
        <v>Lost</v>
      </c>
      <c r="S2422">
        <f>VLOOKUP(B2422,'Analysis 1.3'!$AA$1:$AF$1454,4,FALSE)</f>
        <v>234.90069444444089</v>
      </c>
    </row>
    <row r="2423" spans="1:19" x14ac:dyDescent="0.3">
      <c r="A2423">
        <v>520868</v>
      </c>
      <c r="B2423">
        <v>1941</v>
      </c>
      <c r="C2423" s="1" t="s">
        <v>105</v>
      </c>
      <c r="D2423" s="2">
        <v>45254.029861111114</v>
      </c>
      <c r="E2423" t="s">
        <v>96</v>
      </c>
      <c r="F2423" t="s">
        <v>7</v>
      </c>
      <c r="G2423">
        <v>870</v>
      </c>
      <c r="H2423" t="str">
        <f>VLOOKUP(B2423,'Customers (2)'!$A$1:$F$2501,2,0)</f>
        <v>Spain</v>
      </c>
      <c r="I2423" t="str">
        <f>VLOOKUP(B2423,'Customers (2)'!$A$1:$F$2501,3,0)</f>
        <v>F</v>
      </c>
      <c r="J2423">
        <f>VLOOKUP(B2423,'Customers (2)'!$A$1:$F$2501,4,0)</f>
        <v>86</v>
      </c>
      <c r="K2423" t="str">
        <f>VLOOKUP(B2423,'Customers (2)'!$A$1:$F$2501,5,0)</f>
        <v>D</v>
      </c>
      <c r="L2423" t="str">
        <f>VLOOKUP(B2423,'Customers (2)'!$A$1:$F$2501,6,0)</f>
        <v>Senior</v>
      </c>
      <c r="M2423" t="str">
        <f t="shared" si="151"/>
        <v>November</v>
      </c>
      <c r="N2423" t="str">
        <f t="shared" si="152"/>
        <v>Friday</v>
      </c>
      <c r="O2423" t="str">
        <f t="shared" si="153"/>
        <v>00:43:00</v>
      </c>
      <c r="P2423">
        <f t="shared" si="154"/>
        <v>0</v>
      </c>
      <c r="Q2423" t="str">
        <f>VLOOKUP(B2423,'Analysis 1.3'!$AA$1:$AF$1454,5,FALSE)</f>
        <v>One time</v>
      </c>
      <c r="R2423" t="str">
        <f>VLOOKUP(B2423,'Analysis 1.3'!$AA$1:$AF$1454,6,FALSE)</f>
        <v>Recent</v>
      </c>
      <c r="S2423">
        <f>VLOOKUP(B2423,'Analysis 1.3'!$AA$1:$AF$1454,4,FALSE)</f>
        <v>37.952083333329938</v>
      </c>
    </row>
    <row r="2424" spans="1:19" x14ac:dyDescent="0.3">
      <c r="A2424">
        <v>543420</v>
      </c>
      <c r="B2424">
        <v>1942</v>
      </c>
      <c r="C2424" s="1" t="s">
        <v>99</v>
      </c>
      <c r="D2424" s="2">
        <v>45092.989583333336</v>
      </c>
      <c r="E2424" t="s">
        <v>98</v>
      </c>
      <c r="F2424" t="s">
        <v>65</v>
      </c>
      <c r="G2424">
        <v>4380</v>
      </c>
      <c r="H2424" t="str">
        <f>VLOOKUP(B2424,'Customers (2)'!$A$1:$F$2501,2,0)</f>
        <v>USA</v>
      </c>
      <c r="I2424" t="str">
        <f>VLOOKUP(B2424,'Customers (2)'!$A$1:$F$2501,3,0)</f>
        <v>F</v>
      </c>
      <c r="J2424">
        <f>VLOOKUP(B2424,'Customers (2)'!$A$1:$F$2501,4,0)</f>
        <v>30</v>
      </c>
      <c r="K2424" t="str">
        <f>VLOOKUP(B2424,'Customers (2)'!$A$1:$F$2501,5,0)</f>
        <v>D</v>
      </c>
      <c r="L2424" t="str">
        <f>VLOOKUP(B2424,'Customers (2)'!$A$1:$F$2501,6,0)</f>
        <v>Young</v>
      </c>
      <c r="M2424" t="str">
        <f t="shared" si="151"/>
        <v>June</v>
      </c>
      <c r="N2424" t="str">
        <f t="shared" si="152"/>
        <v>Thursday</v>
      </c>
      <c r="O2424" t="str">
        <f t="shared" si="153"/>
        <v>23:45:00</v>
      </c>
      <c r="P2424">
        <f t="shared" si="154"/>
        <v>23</v>
      </c>
      <c r="Q2424" t="str">
        <f>VLOOKUP(B2424,'Analysis 1.3'!$AA$1:$AF$1454,5,FALSE)</f>
        <v>One time</v>
      </c>
      <c r="R2424" t="str">
        <f>VLOOKUP(B2424,'Analysis 1.3'!$AA$1:$AF$1454,6,FALSE)</f>
        <v>Lost</v>
      </c>
      <c r="S2424">
        <f>VLOOKUP(B2424,'Analysis 1.3'!$AA$1:$AF$1454,4,FALSE)</f>
        <v>198.99236111110804</v>
      </c>
    </row>
    <row r="2425" spans="1:19" x14ac:dyDescent="0.3">
      <c r="A2425">
        <v>273538</v>
      </c>
      <c r="B2425">
        <v>1944</v>
      </c>
      <c r="C2425" s="1" t="s">
        <v>105</v>
      </c>
      <c r="D2425" s="2">
        <v>44975.988194444442</v>
      </c>
      <c r="E2425" t="s">
        <v>96</v>
      </c>
      <c r="F2425" t="s">
        <v>69</v>
      </c>
      <c r="G2425">
        <v>5193</v>
      </c>
      <c r="H2425" t="str">
        <f>VLOOKUP(B2425,'Customers (2)'!$A$1:$F$2501,2,0)</f>
        <v>Spain</v>
      </c>
      <c r="I2425" t="str">
        <f>VLOOKUP(B2425,'Customers (2)'!$A$1:$F$2501,3,0)</f>
        <v>M</v>
      </c>
      <c r="J2425">
        <f>VLOOKUP(B2425,'Customers (2)'!$A$1:$F$2501,4,0)</f>
        <v>82</v>
      </c>
      <c r="K2425" t="str">
        <f>VLOOKUP(B2425,'Customers (2)'!$A$1:$F$2501,5,0)</f>
        <v>D</v>
      </c>
      <c r="L2425" t="str">
        <f>VLOOKUP(B2425,'Customers (2)'!$A$1:$F$2501,6,0)</f>
        <v>Senior</v>
      </c>
      <c r="M2425" t="str">
        <f t="shared" si="151"/>
        <v>February</v>
      </c>
      <c r="N2425" t="str">
        <f t="shared" si="152"/>
        <v>Saturday</v>
      </c>
      <c r="O2425" t="str">
        <f t="shared" si="153"/>
        <v>23:43:00</v>
      </c>
      <c r="P2425">
        <f t="shared" si="154"/>
        <v>23</v>
      </c>
      <c r="Q2425" t="str">
        <f>VLOOKUP(B2425,'Analysis 1.3'!$AA$1:$AF$1454,5,FALSE)</f>
        <v>One time</v>
      </c>
      <c r="R2425" t="str">
        <f>VLOOKUP(B2425,'Analysis 1.3'!$AA$1:$AF$1454,6,FALSE)</f>
        <v>Lost</v>
      </c>
      <c r="S2425">
        <f>VLOOKUP(B2425,'Analysis 1.3'!$AA$1:$AF$1454,4,FALSE)</f>
        <v>315.99375000000146</v>
      </c>
    </row>
    <row r="2426" spans="1:19" x14ac:dyDescent="0.3">
      <c r="A2426">
        <v>951780</v>
      </c>
      <c r="B2426">
        <v>1945</v>
      </c>
      <c r="C2426" s="1" t="s">
        <v>99</v>
      </c>
      <c r="D2426" s="3">
        <v>45131.024305555555</v>
      </c>
      <c r="E2426" t="s">
        <v>191</v>
      </c>
      <c r="F2426" t="s">
        <v>89</v>
      </c>
      <c r="G2426">
        <v>6963</v>
      </c>
      <c r="H2426" t="str">
        <f>VLOOKUP(B2426,'Customers (2)'!$A$1:$F$2501,2,0)</f>
        <v>USA</v>
      </c>
      <c r="I2426" t="str">
        <f>VLOOKUP(B2426,'Customers (2)'!$A$1:$F$2501,3,0)</f>
        <v>M</v>
      </c>
      <c r="J2426">
        <f>VLOOKUP(B2426,'Customers (2)'!$A$1:$F$2501,4,0)</f>
        <v>62</v>
      </c>
      <c r="K2426" t="str">
        <f>VLOOKUP(B2426,'Customers (2)'!$A$1:$F$2501,5,0)</f>
        <v>D</v>
      </c>
      <c r="L2426" t="str">
        <f>VLOOKUP(B2426,'Customers (2)'!$A$1:$F$2501,6,0)</f>
        <v>Senior</v>
      </c>
      <c r="M2426" t="str">
        <f t="shared" si="151"/>
        <v>July</v>
      </c>
      <c r="N2426" t="str">
        <f t="shared" si="152"/>
        <v>Monday</v>
      </c>
      <c r="O2426" t="str">
        <f t="shared" si="153"/>
        <v>00:35:00</v>
      </c>
      <c r="P2426">
        <f t="shared" si="154"/>
        <v>0</v>
      </c>
      <c r="Q2426" t="str">
        <f>VLOOKUP(B2426,'Analysis 1.3'!$AA$1:$AF$1454,5,FALSE)</f>
        <v>One time</v>
      </c>
      <c r="R2426" t="str">
        <f>VLOOKUP(B2426,'Analysis 1.3'!$AA$1:$AF$1454,6,FALSE)</f>
        <v>Passive</v>
      </c>
      <c r="S2426">
        <f>VLOOKUP(B2426,'Analysis 1.3'!$AA$1:$AF$1454,4,FALSE)</f>
        <v>160.95763888888905</v>
      </c>
    </row>
    <row r="2427" spans="1:19" x14ac:dyDescent="0.3">
      <c r="A2427">
        <v>1278430</v>
      </c>
      <c r="B2427">
        <v>1947</v>
      </c>
      <c r="C2427" s="1" t="s">
        <v>105</v>
      </c>
      <c r="D2427" s="3">
        <v>45141.994444444441</v>
      </c>
      <c r="E2427" t="s">
        <v>98</v>
      </c>
      <c r="F2427" t="s">
        <v>93</v>
      </c>
      <c r="G2427">
        <v>2876</v>
      </c>
      <c r="H2427" t="str">
        <f>VLOOKUP(B2427,'Customers (2)'!$A$1:$F$2501,2,0)</f>
        <v>Spain</v>
      </c>
      <c r="I2427" t="str">
        <f>VLOOKUP(B2427,'Customers (2)'!$A$1:$F$2501,3,0)</f>
        <v>F</v>
      </c>
      <c r="J2427">
        <f>VLOOKUP(B2427,'Customers (2)'!$A$1:$F$2501,4,0)</f>
        <v>33</v>
      </c>
      <c r="K2427" t="str">
        <f>VLOOKUP(B2427,'Customers (2)'!$A$1:$F$2501,5,0)</f>
        <v>D</v>
      </c>
      <c r="L2427" t="str">
        <f>VLOOKUP(B2427,'Customers (2)'!$A$1:$F$2501,6,0)</f>
        <v>Young</v>
      </c>
      <c r="M2427" t="str">
        <f t="shared" si="151"/>
        <v>August</v>
      </c>
      <c r="N2427" t="str">
        <f t="shared" si="152"/>
        <v>Thursday</v>
      </c>
      <c r="O2427" t="str">
        <f t="shared" si="153"/>
        <v>23:52:00</v>
      </c>
      <c r="P2427">
        <f t="shared" si="154"/>
        <v>23</v>
      </c>
      <c r="Q2427" t="str">
        <f>VLOOKUP(B2427,'Analysis 1.3'!$AA$1:$AF$1454,5,FALSE)</f>
        <v>Repeat</v>
      </c>
      <c r="R2427" t="str">
        <f>VLOOKUP(B2427,'Analysis 1.3'!$AA$1:$AF$1454,6,FALSE)</f>
        <v>Passive</v>
      </c>
      <c r="S2427">
        <f>VLOOKUP(B2427,'Analysis 1.3'!$AA$1:$AF$1454,4,FALSE)</f>
        <v>149.98750000000291</v>
      </c>
    </row>
    <row r="2428" spans="1:19" x14ac:dyDescent="0.3">
      <c r="A2428">
        <v>1417673</v>
      </c>
      <c r="B2428">
        <v>1947</v>
      </c>
      <c r="C2428" s="1" t="s">
        <v>105</v>
      </c>
      <c r="D2428" s="3">
        <v>45049.069444444445</v>
      </c>
      <c r="E2428" t="s">
        <v>98</v>
      </c>
      <c r="F2428" t="s">
        <v>27</v>
      </c>
      <c r="G2428">
        <v>8765</v>
      </c>
      <c r="H2428" t="str">
        <f>VLOOKUP(B2428,'Customers (2)'!$A$1:$F$2501,2,0)</f>
        <v>Spain</v>
      </c>
      <c r="I2428" t="str">
        <f>VLOOKUP(B2428,'Customers (2)'!$A$1:$F$2501,3,0)</f>
        <v>F</v>
      </c>
      <c r="J2428">
        <f>VLOOKUP(B2428,'Customers (2)'!$A$1:$F$2501,4,0)</f>
        <v>33</v>
      </c>
      <c r="K2428" t="str">
        <f>VLOOKUP(B2428,'Customers (2)'!$A$1:$F$2501,5,0)</f>
        <v>D</v>
      </c>
      <c r="L2428" t="str">
        <f>VLOOKUP(B2428,'Customers (2)'!$A$1:$F$2501,6,0)</f>
        <v>Young</v>
      </c>
      <c r="M2428" t="str">
        <f t="shared" si="151"/>
        <v>May</v>
      </c>
      <c r="N2428" t="str">
        <f t="shared" si="152"/>
        <v>Wednesday</v>
      </c>
      <c r="O2428" t="str">
        <f t="shared" si="153"/>
        <v>01:40:00</v>
      </c>
      <c r="P2428">
        <f t="shared" si="154"/>
        <v>1</v>
      </c>
      <c r="Q2428" t="str">
        <f>VLOOKUP(B2428,'Analysis 1.3'!$AA$1:$AF$1454,5,FALSE)</f>
        <v>Repeat</v>
      </c>
      <c r="R2428" t="str">
        <f>VLOOKUP(B2428,'Analysis 1.3'!$AA$1:$AF$1454,6,FALSE)</f>
        <v>Passive</v>
      </c>
      <c r="S2428">
        <f>VLOOKUP(B2428,'Analysis 1.3'!$AA$1:$AF$1454,4,FALSE)</f>
        <v>149.98750000000291</v>
      </c>
    </row>
    <row r="2429" spans="1:19" x14ac:dyDescent="0.3">
      <c r="A2429">
        <v>353582</v>
      </c>
      <c r="B2429">
        <v>1948</v>
      </c>
      <c r="C2429" s="1" t="s">
        <v>99</v>
      </c>
      <c r="D2429" s="2">
        <v>45269.999305555553</v>
      </c>
      <c r="E2429" t="s">
        <v>96</v>
      </c>
      <c r="F2429" t="s">
        <v>81</v>
      </c>
      <c r="G2429">
        <v>5138</v>
      </c>
      <c r="H2429" t="str">
        <f>VLOOKUP(B2429,'Customers (2)'!$A$1:$F$2501,2,0)</f>
        <v>USA</v>
      </c>
      <c r="I2429" t="str">
        <f>VLOOKUP(B2429,'Customers (2)'!$A$1:$F$2501,3,0)</f>
        <v>F</v>
      </c>
      <c r="J2429">
        <f>VLOOKUP(B2429,'Customers (2)'!$A$1:$F$2501,4,0)</f>
        <v>79</v>
      </c>
      <c r="K2429" t="str">
        <f>VLOOKUP(B2429,'Customers (2)'!$A$1:$F$2501,5,0)</f>
        <v>D</v>
      </c>
      <c r="L2429" t="str">
        <f>VLOOKUP(B2429,'Customers (2)'!$A$1:$F$2501,6,0)</f>
        <v>Senior</v>
      </c>
      <c r="M2429" t="str">
        <f t="shared" si="151"/>
        <v>December</v>
      </c>
      <c r="N2429" t="str">
        <f t="shared" si="152"/>
        <v>Saturday</v>
      </c>
      <c r="O2429" t="str">
        <f t="shared" si="153"/>
        <v>23:59:00</v>
      </c>
      <c r="P2429">
        <f t="shared" si="154"/>
        <v>23</v>
      </c>
      <c r="Q2429" t="str">
        <f>VLOOKUP(B2429,'Analysis 1.3'!$AA$1:$AF$1454,5,FALSE)</f>
        <v>Repeat</v>
      </c>
      <c r="R2429" t="str">
        <f>VLOOKUP(B2429,'Analysis 1.3'!$AA$1:$AF$1454,6,FALSE)</f>
        <v>Recent</v>
      </c>
      <c r="S2429">
        <f>VLOOKUP(B2429,'Analysis 1.3'!$AA$1:$AF$1454,4,FALSE)</f>
        <v>15.010416666664241</v>
      </c>
    </row>
    <row r="2430" spans="1:19" x14ac:dyDescent="0.3">
      <c r="A2430">
        <v>532654</v>
      </c>
      <c r="B2430">
        <v>1948</v>
      </c>
      <c r="C2430" s="1" t="s">
        <v>99</v>
      </c>
      <c r="D2430" s="2">
        <v>45239.068055555559</v>
      </c>
      <c r="E2430" t="s">
        <v>98</v>
      </c>
      <c r="F2430" t="s">
        <v>43</v>
      </c>
      <c r="G2430">
        <v>3310</v>
      </c>
      <c r="H2430" t="str">
        <f>VLOOKUP(B2430,'Customers (2)'!$A$1:$F$2501,2,0)</f>
        <v>USA</v>
      </c>
      <c r="I2430" t="str">
        <f>VLOOKUP(B2430,'Customers (2)'!$A$1:$F$2501,3,0)</f>
        <v>F</v>
      </c>
      <c r="J2430">
        <f>VLOOKUP(B2430,'Customers (2)'!$A$1:$F$2501,4,0)</f>
        <v>79</v>
      </c>
      <c r="K2430" t="str">
        <f>VLOOKUP(B2430,'Customers (2)'!$A$1:$F$2501,5,0)</f>
        <v>D</v>
      </c>
      <c r="L2430" t="str">
        <f>VLOOKUP(B2430,'Customers (2)'!$A$1:$F$2501,6,0)</f>
        <v>Senior</v>
      </c>
      <c r="M2430" t="str">
        <f t="shared" si="151"/>
        <v>November</v>
      </c>
      <c r="N2430" t="str">
        <f t="shared" si="152"/>
        <v>Thursday</v>
      </c>
      <c r="O2430" t="str">
        <f t="shared" si="153"/>
        <v>01:38:00</v>
      </c>
      <c r="P2430">
        <f t="shared" si="154"/>
        <v>1</v>
      </c>
      <c r="Q2430" t="str">
        <f>VLOOKUP(B2430,'Analysis 1.3'!$AA$1:$AF$1454,5,FALSE)</f>
        <v>Repeat</v>
      </c>
      <c r="R2430" t="str">
        <f>VLOOKUP(B2430,'Analysis 1.3'!$AA$1:$AF$1454,6,FALSE)</f>
        <v>Recent</v>
      </c>
      <c r="S2430">
        <f>VLOOKUP(B2430,'Analysis 1.3'!$AA$1:$AF$1454,4,FALSE)</f>
        <v>15.010416666664241</v>
      </c>
    </row>
    <row r="2431" spans="1:19" x14ac:dyDescent="0.3">
      <c r="A2431">
        <v>624700</v>
      </c>
      <c r="B2431">
        <v>1948</v>
      </c>
      <c r="C2431" s="1" t="s">
        <v>99</v>
      </c>
      <c r="D2431" s="2">
        <v>45276.97152777778</v>
      </c>
      <c r="E2431" t="s">
        <v>98</v>
      </c>
      <c r="F2431" t="s">
        <v>56</v>
      </c>
      <c r="G2431">
        <v>5277</v>
      </c>
      <c r="H2431" t="str">
        <f>VLOOKUP(B2431,'Customers (2)'!$A$1:$F$2501,2,0)</f>
        <v>USA</v>
      </c>
      <c r="I2431" t="str">
        <f>VLOOKUP(B2431,'Customers (2)'!$A$1:$F$2501,3,0)</f>
        <v>F</v>
      </c>
      <c r="J2431">
        <f>VLOOKUP(B2431,'Customers (2)'!$A$1:$F$2501,4,0)</f>
        <v>79</v>
      </c>
      <c r="K2431" t="str">
        <f>VLOOKUP(B2431,'Customers (2)'!$A$1:$F$2501,5,0)</f>
        <v>D</v>
      </c>
      <c r="L2431" t="str">
        <f>VLOOKUP(B2431,'Customers (2)'!$A$1:$F$2501,6,0)</f>
        <v>Senior</v>
      </c>
      <c r="M2431" t="str">
        <f t="shared" si="151"/>
        <v>December</v>
      </c>
      <c r="N2431" t="str">
        <f t="shared" si="152"/>
        <v>Saturday</v>
      </c>
      <c r="O2431" t="str">
        <f t="shared" si="153"/>
        <v>23:19:00</v>
      </c>
      <c r="P2431">
        <f t="shared" si="154"/>
        <v>23</v>
      </c>
      <c r="Q2431" t="str">
        <f>VLOOKUP(B2431,'Analysis 1.3'!$AA$1:$AF$1454,5,FALSE)</f>
        <v>Repeat</v>
      </c>
      <c r="R2431" t="str">
        <f>VLOOKUP(B2431,'Analysis 1.3'!$AA$1:$AF$1454,6,FALSE)</f>
        <v>Recent</v>
      </c>
      <c r="S2431">
        <f>VLOOKUP(B2431,'Analysis 1.3'!$AA$1:$AF$1454,4,FALSE)</f>
        <v>15.010416666664241</v>
      </c>
    </row>
    <row r="2432" spans="1:19" x14ac:dyDescent="0.3">
      <c r="A2432">
        <v>722572</v>
      </c>
      <c r="B2432">
        <v>1948</v>
      </c>
      <c r="C2432" s="1" t="s">
        <v>99</v>
      </c>
      <c r="D2432" s="3">
        <v>44954.982638888891</v>
      </c>
      <c r="E2432" t="s">
        <v>96</v>
      </c>
      <c r="F2432" t="s">
        <v>62</v>
      </c>
      <c r="G2432">
        <v>1207</v>
      </c>
      <c r="H2432" t="str">
        <f>VLOOKUP(B2432,'Customers (2)'!$A$1:$F$2501,2,0)</f>
        <v>USA</v>
      </c>
      <c r="I2432" t="str">
        <f>VLOOKUP(B2432,'Customers (2)'!$A$1:$F$2501,3,0)</f>
        <v>F</v>
      </c>
      <c r="J2432">
        <f>VLOOKUP(B2432,'Customers (2)'!$A$1:$F$2501,4,0)</f>
        <v>79</v>
      </c>
      <c r="K2432" t="str">
        <f>VLOOKUP(B2432,'Customers (2)'!$A$1:$F$2501,5,0)</f>
        <v>D</v>
      </c>
      <c r="L2432" t="str">
        <f>VLOOKUP(B2432,'Customers (2)'!$A$1:$F$2501,6,0)</f>
        <v>Senior</v>
      </c>
      <c r="M2432" t="str">
        <f t="shared" si="151"/>
        <v>January</v>
      </c>
      <c r="N2432" t="str">
        <f t="shared" si="152"/>
        <v>Saturday</v>
      </c>
      <c r="O2432" t="str">
        <f t="shared" si="153"/>
        <v>23:35:00</v>
      </c>
      <c r="P2432">
        <f t="shared" si="154"/>
        <v>23</v>
      </c>
      <c r="Q2432" t="str">
        <f>VLOOKUP(B2432,'Analysis 1.3'!$AA$1:$AF$1454,5,FALSE)</f>
        <v>Repeat</v>
      </c>
      <c r="R2432" t="str">
        <f>VLOOKUP(B2432,'Analysis 1.3'!$AA$1:$AF$1454,6,FALSE)</f>
        <v>Recent</v>
      </c>
      <c r="S2432">
        <f>VLOOKUP(B2432,'Analysis 1.3'!$AA$1:$AF$1454,4,FALSE)</f>
        <v>15.010416666664241</v>
      </c>
    </row>
    <row r="2433" spans="1:19" x14ac:dyDescent="0.3">
      <c r="A2433">
        <v>990950</v>
      </c>
      <c r="B2433">
        <v>1948</v>
      </c>
      <c r="C2433" s="1" t="s">
        <v>99</v>
      </c>
      <c r="D2433" s="3">
        <v>45101.008333333331</v>
      </c>
      <c r="E2433" t="s">
        <v>191</v>
      </c>
      <c r="F2433" t="s">
        <v>39</v>
      </c>
      <c r="G2433">
        <v>2414</v>
      </c>
      <c r="H2433" t="str">
        <f>VLOOKUP(B2433,'Customers (2)'!$A$1:$F$2501,2,0)</f>
        <v>USA</v>
      </c>
      <c r="I2433" t="str">
        <f>VLOOKUP(B2433,'Customers (2)'!$A$1:$F$2501,3,0)</f>
        <v>F</v>
      </c>
      <c r="J2433">
        <f>VLOOKUP(B2433,'Customers (2)'!$A$1:$F$2501,4,0)</f>
        <v>79</v>
      </c>
      <c r="K2433" t="str">
        <f>VLOOKUP(B2433,'Customers (2)'!$A$1:$F$2501,5,0)</f>
        <v>D</v>
      </c>
      <c r="L2433" t="str">
        <f>VLOOKUP(B2433,'Customers (2)'!$A$1:$F$2501,6,0)</f>
        <v>Senior</v>
      </c>
      <c r="M2433" t="str">
        <f t="shared" si="151"/>
        <v>June</v>
      </c>
      <c r="N2433" t="str">
        <f t="shared" si="152"/>
        <v>Saturday</v>
      </c>
      <c r="O2433" t="str">
        <f t="shared" si="153"/>
        <v>00:12:00</v>
      </c>
      <c r="P2433">
        <f t="shared" si="154"/>
        <v>0</v>
      </c>
      <c r="Q2433" t="str">
        <f>VLOOKUP(B2433,'Analysis 1.3'!$AA$1:$AF$1454,5,FALSE)</f>
        <v>Repeat</v>
      </c>
      <c r="R2433" t="str">
        <f>VLOOKUP(B2433,'Analysis 1.3'!$AA$1:$AF$1454,6,FALSE)</f>
        <v>Recent</v>
      </c>
      <c r="S2433">
        <f>VLOOKUP(B2433,'Analysis 1.3'!$AA$1:$AF$1454,4,FALSE)</f>
        <v>15.010416666664241</v>
      </c>
    </row>
    <row r="2434" spans="1:19" x14ac:dyDescent="0.3">
      <c r="A2434">
        <v>1308621</v>
      </c>
      <c r="B2434">
        <v>1948</v>
      </c>
      <c r="C2434" s="1" t="s">
        <v>99</v>
      </c>
      <c r="D2434" s="3">
        <v>45227.011111111111</v>
      </c>
      <c r="E2434" t="s">
        <v>98</v>
      </c>
      <c r="F2434" t="s">
        <v>53</v>
      </c>
      <c r="G2434">
        <v>1684</v>
      </c>
      <c r="H2434" t="str">
        <f>VLOOKUP(B2434,'Customers (2)'!$A$1:$F$2501,2,0)</f>
        <v>USA</v>
      </c>
      <c r="I2434" t="str">
        <f>VLOOKUP(B2434,'Customers (2)'!$A$1:$F$2501,3,0)</f>
        <v>F</v>
      </c>
      <c r="J2434">
        <f>VLOOKUP(B2434,'Customers (2)'!$A$1:$F$2501,4,0)</f>
        <v>79</v>
      </c>
      <c r="K2434" t="str">
        <f>VLOOKUP(B2434,'Customers (2)'!$A$1:$F$2501,5,0)</f>
        <v>D</v>
      </c>
      <c r="L2434" t="str">
        <f>VLOOKUP(B2434,'Customers (2)'!$A$1:$F$2501,6,0)</f>
        <v>Senior</v>
      </c>
      <c r="M2434" t="str">
        <f t="shared" si="151"/>
        <v>October</v>
      </c>
      <c r="N2434" t="str">
        <f t="shared" si="152"/>
        <v>Saturday</v>
      </c>
      <c r="O2434" t="str">
        <f t="shared" si="153"/>
        <v>00:16:00</v>
      </c>
      <c r="P2434">
        <f t="shared" si="154"/>
        <v>0</v>
      </c>
      <c r="Q2434" t="str">
        <f>VLOOKUP(B2434,'Analysis 1.3'!$AA$1:$AF$1454,5,FALSE)</f>
        <v>Repeat</v>
      </c>
      <c r="R2434" t="str">
        <f>VLOOKUP(B2434,'Analysis 1.3'!$AA$1:$AF$1454,6,FALSE)</f>
        <v>Recent</v>
      </c>
      <c r="S2434">
        <f>VLOOKUP(B2434,'Analysis 1.3'!$AA$1:$AF$1454,4,FALSE)</f>
        <v>15.010416666664241</v>
      </c>
    </row>
    <row r="2435" spans="1:19" x14ac:dyDescent="0.3">
      <c r="A2435">
        <v>1569922</v>
      </c>
      <c r="B2435">
        <v>1948</v>
      </c>
      <c r="C2435" s="1" t="s">
        <v>99</v>
      </c>
      <c r="D2435" s="3">
        <v>44992.986111111109</v>
      </c>
      <c r="E2435" t="s">
        <v>98</v>
      </c>
      <c r="F2435" t="s">
        <v>16</v>
      </c>
      <c r="G2435">
        <v>3425</v>
      </c>
      <c r="H2435" t="str">
        <f>VLOOKUP(B2435,'Customers (2)'!$A$1:$F$2501,2,0)</f>
        <v>USA</v>
      </c>
      <c r="I2435" t="str">
        <f>VLOOKUP(B2435,'Customers (2)'!$A$1:$F$2501,3,0)</f>
        <v>F</v>
      </c>
      <c r="J2435">
        <f>VLOOKUP(B2435,'Customers (2)'!$A$1:$F$2501,4,0)</f>
        <v>79</v>
      </c>
      <c r="K2435" t="str">
        <f>VLOOKUP(B2435,'Customers (2)'!$A$1:$F$2501,5,0)</f>
        <v>D</v>
      </c>
      <c r="L2435" t="str">
        <f>VLOOKUP(B2435,'Customers (2)'!$A$1:$F$2501,6,0)</f>
        <v>Senior</v>
      </c>
      <c r="M2435" t="str">
        <f t="shared" ref="M2435:M2498" si="155">TEXT(D2435,"MMMM")</f>
        <v>March</v>
      </c>
      <c r="N2435" t="str">
        <f t="shared" ref="N2435:N2498" si="156">TEXT(D2435,"dddd")</f>
        <v>Tuesday</v>
      </c>
      <c r="O2435" t="str">
        <f t="shared" ref="O2435:O2498" si="157">TEXT(D2435,"HH:mm:ss")</f>
        <v>23:40:00</v>
      </c>
      <c r="P2435">
        <f t="shared" ref="P2435:P2498" si="158">HOUR(D2435)</f>
        <v>23</v>
      </c>
      <c r="Q2435" t="str">
        <f>VLOOKUP(B2435,'Analysis 1.3'!$AA$1:$AF$1454,5,FALSE)</f>
        <v>Repeat</v>
      </c>
      <c r="R2435" t="str">
        <f>VLOOKUP(B2435,'Analysis 1.3'!$AA$1:$AF$1454,6,FALSE)</f>
        <v>Recent</v>
      </c>
      <c r="S2435">
        <f>VLOOKUP(B2435,'Analysis 1.3'!$AA$1:$AF$1454,4,FALSE)</f>
        <v>15.010416666664241</v>
      </c>
    </row>
    <row r="2436" spans="1:19" x14ac:dyDescent="0.3">
      <c r="A2436">
        <v>1156649</v>
      </c>
      <c r="B2436">
        <v>1950</v>
      </c>
      <c r="C2436" s="1" t="s">
        <v>106</v>
      </c>
      <c r="D2436" s="3">
        <v>45141.044444444444</v>
      </c>
      <c r="E2436" t="s">
        <v>98</v>
      </c>
      <c r="F2436" t="s">
        <v>19</v>
      </c>
      <c r="G2436">
        <v>2647</v>
      </c>
      <c r="H2436" t="str">
        <f>VLOOKUP(B2436,'Customers (2)'!$A$1:$F$2501,2,0)</f>
        <v>Singapore</v>
      </c>
      <c r="I2436" t="str">
        <f>VLOOKUP(B2436,'Customers (2)'!$A$1:$F$2501,3,0)</f>
        <v>F</v>
      </c>
      <c r="J2436">
        <f>VLOOKUP(B2436,'Customers (2)'!$A$1:$F$2501,4,0)</f>
        <v>87</v>
      </c>
      <c r="K2436" t="str">
        <f>VLOOKUP(B2436,'Customers (2)'!$A$1:$F$2501,5,0)</f>
        <v>D</v>
      </c>
      <c r="L2436" t="str">
        <f>VLOOKUP(B2436,'Customers (2)'!$A$1:$F$2501,6,0)</f>
        <v>Senior</v>
      </c>
      <c r="M2436" t="str">
        <f t="shared" si="155"/>
        <v>August</v>
      </c>
      <c r="N2436" t="str">
        <f t="shared" si="156"/>
        <v>Thursday</v>
      </c>
      <c r="O2436" t="str">
        <f t="shared" si="157"/>
        <v>01:04:00</v>
      </c>
      <c r="P2436">
        <f t="shared" si="158"/>
        <v>1</v>
      </c>
      <c r="Q2436" t="str">
        <f>VLOOKUP(B2436,'Analysis 1.3'!$AA$1:$AF$1454,5,FALSE)</f>
        <v>One time</v>
      </c>
      <c r="R2436" t="str">
        <f>VLOOKUP(B2436,'Analysis 1.3'!$AA$1:$AF$1454,6,FALSE)</f>
        <v>Passive</v>
      </c>
      <c r="S2436">
        <f>VLOOKUP(B2436,'Analysis 1.3'!$AA$1:$AF$1454,4,FALSE)</f>
        <v>150.9375</v>
      </c>
    </row>
    <row r="2437" spans="1:19" x14ac:dyDescent="0.3">
      <c r="A2437">
        <v>214251</v>
      </c>
      <c r="B2437">
        <v>1952</v>
      </c>
      <c r="C2437" s="1" t="s">
        <v>99</v>
      </c>
      <c r="D2437" s="2">
        <v>45033.039583333331</v>
      </c>
      <c r="E2437" t="s">
        <v>191</v>
      </c>
      <c r="F2437" t="s">
        <v>73</v>
      </c>
      <c r="G2437">
        <v>492</v>
      </c>
      <c r="H2437" t="str">
        <f>VLOOKUP(B2437,'Customers (2)'!$A$1:$F$2501,2,0)</f>
        <v>USA</v>
      </c>
      <c r="I2437" t="str">
        <f>VLOOKUP(B2437,'Customers (2)'!$A$1:$F$2501,3,0)</f>
        <v>M</v>
      </c>
      <c r="J2437">
        <f>VLOOKUP(B2437,'Customers (2)'!$A$1:$F$2501,4,0)</f>
        <v>49</v>
      </c>
      <c r="K2437" t="str">
        <f>VLOOKUP(B2437,'Customers (2)'!$A$1:$F$2501,5,0)</f>
        <v>D</v>
      </c>
      <c r="L2437" t="str">
        <f>VLOOKUP(B2437,'Customers (2)'!$A$1:$F$2501,6,0)</f>
        <v>Middle</v>
      </c>
      <c r="M2437" t="str">
        <f t="shared" si="155"/>
        <v>April</v>
      </c>
      <c r="N2437" t="str">
        <f t="shared" si="156"/>
        <v>Monday</v>
      </c>
      <c r="O2437" t="str">
        <f t="shared" si="157"/>
        <v>00:57:00</v>
      </c>
      <c r="P2437">
        <f t="shared" si="158"/>
        <v>0</v>
      </c>
      <c r="Q2437" t="str">
        <f>VLOOKUP(B2437,'Analysis 1.3'!$AA$1:$AF$1454,5,FALSE)</f>
        <v>One time</v>
      </c>
      <c r="R2437" t="str">
        <f>VLOOKUP(B2437,'Analysis 1.3'!$AA$1:$AF$1454,6,FALSE)</f>
        <v>Lost</v>
      </c>
      <c r="S2437">
        <f>VLOOKUP(B2437,'Analysis 1.3'!$AA$1:$AF$1454,4,FALSE)</f>
        <v>258.9423611111124</v>
      </c>
    </row>
    <row r="2438" spans="1:19" x14ac:dyDescent="0.3">
      <c r="A2438">
        <v>85195</v>
      </c>
      <c r="B2438">
        <v>1954</v>
      </c>
      <c r="C2438" s="1" t="s">
        <v>102</v>
      </c>
      <c r="D2438" s="2">
        <v>45226.981944444444</v>
      </c>
      <c r="E2438" t="s">
        <v>191</v>
      </c>
      <c r="F2438" t="s">
        <v>62</v>
      </c>
      <c r="G2438">
        <v>1860</v>
      </c>
      <c r="H2438" t="str">
        <f>VLOOKUP(B2438,'Customers (2)'!$A$1:$F$2501,2,0)</f>
        <v>Finland</v>
      </c>
      <c r="I2438" t="str">
        <f>VLOOKUP(B2438,'Customers (2)'!$A$1:$F$2501,3,0)</f>
        <v>F</v>
      </c>
      <c r="J2438">
        <f>VLOOKUP(B2438,'Customers (2)'!$A$1:$F$2501,4,0)</f>
        <v>55</v>
      </c>
      <c r="K2438" t="str">
        <f>VLOOKUP(B2438,'Customers (2)'!$A$1:$F$2501,5,0)</f>
        <v>D</v>
      </c>
      <c r="L2438" t="str">
        <f>VLOOKUP(B2438,'Customers (2)'!$A$1:$F$2501,6,0)</f>
        <v>Middle</v>
      </c>
      <c r="M2438" t="str">
        <f t="shared" si="155"/>
        <v>October</v>
      </c>
      <c r="N2438" t="str">
        <f t="shared" si="156"/>
        <v>Friday</v>
      </c>
      <c r="O2438" t="str">
        <f t="shared" si="157"/>
        <v>23:34:00</v>
      </c>
      <c r="P2438">
        <f t="shared" si="158"/>
        <v>23</v>
      </c>
      <c r="Q2438" t="str">
        <f>VLOOKUP(B2438,'Analysis 1.3'!$AA$1:$AF$1454,5,FALSE)</f>
        <v>One time</v>
      </c>
      <c r="R2438" t="str">
        <f>VLOOKUP(B2438,'Analysis 1.3'!$AA$1:$AF$1454,6,FALSE)</f>
        <v>Recent</v>
      </c>
      <c r="S2438">
        <f>VLOOKUP(B2438,'Analysis 1.3'!$AA$1:$AF$1454,4,FALSE)</f>
        <v>65</v>
      </c>
    </row>
    <row r="2439" spans="1:19" x14ac:dyDescent="0.3">
      <c r="A2439">
        <v>290270</v>
      </c>
      <c r="B2439">
        <v>1955</v>
      </c>
      <c r="C2439" s="1" t="s">
        <v>105</v>
      </c>
      <c r="D2439" s="2">
        <v>44960.07916666667</v>
      </c>
      <c r="E2439" t="s">
        <v>97</v>
      </c>
      <c r="F2439" t="s">
        <v>73</v>
      </c>
      <c r="G2439">
        <v>2355</v>
      </c>
      <c r="H2439" t="str">
        <f>VLOOKUP(B2439,'Customers (2)'!$A$1:$F$2501,2,0)</f>
        <v>Spain</v>
      </c>
      <c r="I2439" t="str">
        <f>VLOOKUP(B2439,'Customers (2)'!$A$1:$F$2501,3,0)</f>
        <v>F</v>
      </c>
      <c r="J2439">
        <f>VLOOKUP(B2439,'Customers (2)'!$A$1:$F$2501,4,0)</f>
        <v>68</v>
      </c>
      <c r="K2439" t="str">
        <f>VLOOKUP(B2439,'Customers (2)'!$A$1:$F$2501,5,0)</f>
        <v>D</v>
      </c>
      <c r="L2439" t="str">
        <f>VLOOKUP(B2439,'Customers (2)'!$A$1:$F$2501,6,0)</f>
        <v>Senior</v>
      </c>
      <c r="M2439" t="str">
        <f t="shared" si="155"/>
        <v>February</v>
      </c>
      <c r="N2439" t="str">
        <f t="shared" si="156"/>
        <v>Friday</v>
      </c>
      <c r="O2439" t="str">
        <f t="shared" si="157"/>
        <v>01:54:00</v>
      </c>
      <c r="P2439">
        <f t="shared" si="158"/>
        <v>1</v>
      </c>
      <c r="Q2439" t="str">
        <f>VLOOKUP(B2439,'Analysis 1.3'!$AA$1:$AF$1454,5,FALSE)</f>
        <v>Repeat</v>
      </c>
      <c r="R2439" t="str">
        <f>VLOOKUP(B2439,'Analysis 1.3'!$AA$1:$AF$1454,6,FALSE)</f>
        <v>Passive</v>
      </c>
      <c r="S2439">
        <f>VLOOKUP(B2439,'Analysis 1.3'!$AA$1:$AF$1454,4,FALSE)</f>
        <v>86.908333333332848</v>
      </c>
    </row>
    <row r="2440" spans="1:19" x14ac:dyDescent="0.3">
      <c r="A2440">
        <v>1491897</v>
      </c>
      <c r="B2440">
        <v>1955</v>
      </c>
      <c r="C2440" s="1" t="s">
        <v>105</v>
      </c>
      <c r="D2440" s="3">
        <v>45205.073611111111</v>
      </c>
      <c r="E2440" t="s">
        <v>191</v>
      </c>
      <c r="F2440" t="s">
        <v>19</v>
      </c>
      <c r="G2440">
        <v>9703</v>
      </c>
      <c r="H2440" t="str">
        <f>VLOOKUP(B2440,'Customers (2)'!$A$1:$F$2501,2,0)</f>
        <v>Spain</v>
      </c>
      <c r="I2440" t="str">
        <f>VLOOKUP(B2440,'Customers (2)'!$A$1:$F$2501,3,0)</f>
        <v>F</v>
      </c>
      <c r="J2440">
        <f>VLOOKUP(B2440,'Customers (2)'!$A$1:$F$2501,4,0)</f>
        <v>68</v>
      </c>
      <c r="K2440" t="str">
        <f>VLOOKUP(B2440,'Customers (2)'!$A$1:$F$2501,5,0)</f>
        <v>D</v>
      </c>
      <c r="L2440" t="str">
        <f>VLOOKUP(B2440,'Customers (2)'!$A$1:$F$2501,6,0)</f>
        <v>Senior</v>
      </c>
      <c r="M2440" t="str">
        <f t="shared" si="155"/>
        <v>October</v>
      </c>
      <c r="N2440" t="str">
        <f t="shared" si="156"/>
        <v>Friday</v>
      </c>
      <c r="O2440" t="str">
        <f t="shared" si="157"/>
        <v>01:46:00</v>
      </c>
      <c r="P2440">
        <f t="shared" si="158"/>
        <v>1</v>
      </c>
      <c r="Q2440" t="str">
        <f>VLOOKUP(B2440,'Analysis 1.3'!$AA$1:$AF$1454,5,FALSE)</f>
        <v>Repeat</v>
      </c>
      <c r="R2440" t="str">
        <f>VLOOKUP(B2440,'Analysis 1.3'!$AA$1:$AF$1454,6,FALSE)</f>
        <v>Passive</v>
      </c>
      <c r="S2440">
        <f>VLOOKUP(B2440,'Analysis 1.3'!$AA$1:$AF$1454,4,FALSE)</f>
        <v>86.908333333332848</v>
      </c>
    </row>
    <row r="2441" spans="1:19" x14ac:dyDescent="0.3">
      <c r="A2441">
        <v>1247542</v>
      </c>
      <c r="B2441">
        <v>1956</v>
      </c>
      <c r="C2441" s="1" t="s">
        <v>104</v>
      </c>
      <c r="D2441" s="3">
        <v>45151.992361111108</v>
      </c>
      <c r="E2441" t="s">
        <v>97</v>
      </c>
      <c r="F2441" t="s">
        <v>43</v>
      </c>
      <c r="G2441">
        <v>632</v>
      </c>
      <c r="H2441" t="str">
        <f>VLOOKUP(B2441,'Customers (2)'!$A$1:$F$2501,2,0)</f>
        <v>Austria</v>
      </c>
      <c r="I2441" t="str">
        <f>VLOOKUP(B2441,'Customers (2)'!$A$1:$F$2501,3,0)</f>
        <v>M</v>
      </c>
      <c r="J2441">
        <f>VLOOKUP(B2441,'Customers (2)'!$A$1:$F$2501,4,0)</f>
        <v>41</v>
      </c>
      <c r="K2441" t="str">
        <f>VLOOKUP(B2441,'Customers (2)'!$A$1:$F$2501,5,0)</f>
        <v>D</v>
      </c>
      <c r="L2441" t="str">
        <f>VLOOKUP(B2441,'Customers (2)'!$A$1:$F$2501,6,0)</f>
        <v>Middle</v>
      </c>
      <c r="M2441" t="str">
        <f t="shared" si="155"/>
        <v>August</v>
      </c>
      <c r="N2441" t="str">
        <f t="shared" si="156"/>
        <v>Sunday</v>
      </c>
      <c r="O2441" t="str">
        <f t="shared" si="157"/>
        <v>23:49:00</v>
      </c>
      <c r="P2441">
        <f t="shared" si="158"/>
        <v>23</v>
      </c>
      <c r="Q2441" t="str">
        <f>VLOOKUP(B2441,'Analysis 1.3'!$AA$1:$AF$1454,5,FALSE)</f>
        <v>One time</v>
      </c>
      <c r="R2441" t="str">
        <f>VLOOKUP(B2441,'Analysis 1.3'!$AA$1:$AF$1454,6,FALSE)</f>
        <v>Passive</v>
      </c>
      <c r="S2441">
        <f>VLOOKUP(B2441,'Analysis 1.3'!$AA$1:$AF$1454,4,FALSE)</f>
        <v>139.98958333333576</v>
      </c>
    </row>
    <row r="2442" spans="1:19" x14ac:dyDescent="0.3">
      <c r="A2442">
        <v>99495</v>
      </c>
      <c r="B2442">
        <v>1957</v>
      </c>
      <c r="C2442" s="1" t="s">
        <v>99</v>
      </c>
      <c r="D2442" s="2">
        <v>45001.979861111111</v>
      </c>
      <c r="E2442" t="s">
        <v>98</v>
      </c>
      <c r="F2442" t="s">
        <v>19</v>
      </c>
      <c r="G2442">
        <v>1403</v>
      </c>
      <c r="H2442" t="str">
        <f>VLOOKUP(B2442,'Customers (2)'!$A$1:$F$2501,2,0)</f>
        <v>USA</v>
      </c>
      <c r="I2442" t="str">
        <f>VLOOKUP(B2442,'Customers (2)'!$A$1:$F$2501,3,0)</f>
        <v>F</v>
      </c>
      <c r="J2442">
        <f>VLOOKUP(B2442,'Customers (2)'!$A$1:$F$2501,4,0)</f>
        <v>42</v>
      </c>
      <c r="K2442" t="str">
        <f>VLOOKUP(B2442,'Customers (2)'!$A$1:$F$2501,5,0)</f>
        <v>D</v>
      </c>
      <c r="L2442" t="str">
        <f>VLOOKUP(B2442,'Customers (2)'!$A$1:$F$2501,6,0)</f>
        <v>Middle</v>
      </c>
      <c r="M2442" t="str">
        <f t="shared" si="155"/>
        <v>March</v>
      </c>
      <c r="N2442" t="str">
        <f t="shared" si="156"/>
        <v>Thursday</v>
      </c>
      <c r="O2442" t="str">
        <f t="shared" si="157"/>
        <v>23:31:00</v>
      </c>
      <c r="P2442">
        <f t="shared" si="158"/>
        <v>23</v>
      </c>
      <c r="Q2442" t="str">
        <f>VLOOKUP(B2442,'Analysis 1.3'!$AA$1:$AF$1454,5,FALSE)</f>
        <v>Repeat</v>
      </c>
      <c r="R2442" t="str">
        <f>VLOOKUP(B2442,'Analysis 1.3'!$AA$1:$AF$1454,6,FALSE)</f>
        <v>Lost</v>
      </c>
      <c r="S2442">
        <f>VLOOKUP(B2442,'Analysis 1.3'!$AA$1:$AF$1454,4,FALSE)</f>
        <v>209.98124999999709</v>
      </c>
    </row>
    <row r="2443" spans="1:19" x14ac:dyDescent="0.3">
      <c r="A2443">
        <v>1284352</v>
      </c>
      <c r="B2443">
        <v>1957</v>
      </c>
      <c r="C2443" s="1" t="s">
        <v>99</v>
      </c>
      <c r="D2443" s="3">
        <v>45082.000694444447</v>
      </c>
      <c r="E2443" t="s">
        <v>191</v>
      </c>
      <c r="F2443" t="s">
        <v>27</v>
      </c>
      <c r="G2443">
        <v>2512</v>
      </c>
      <c r="H2443" t="str">
        <f>VLOOKUP(B2443,'Customers (2)'!$A$1:$F$2501,2,0)</f>
        <v>USA</v>
      </c>
      <c r="I2443" t="str">
        <f>VLOOKUP(B2443,'Customers (2)'!$A$1:$F$2501,3,0)</f>
        <v>F</v>
      </c>
      <c r="J2443">
        <f>VLOOKUP(B2443,'Customers (2)'!$A$1:$F$2501,4,0)</f>
        <v>42</v>
      </c>
      <c r="K2443" t="str">
        <f>VLOOKUP(B2443,'Customers (2)'!$A$1:$F$2501,5,0)</f>
        <v>D</v>
      </c>
      <c r="L2443" t="str">
        <f>VLOOKUP(B2443,'Customers (2)'!$A$1:$F$2501,6,0)</f>
        <v>Middle</v>
      </c>
      <c r="M2443" t="str">
        <f t="shared" si="155"/>
        <v>June</v>
      </c>
      <c r="N2443" t="str">
        <f t="shared" si="156"/>
        <v>Monday</v>
      </c>
      <c r="O2443" t="str">
        <f t="shared" si="157"/>
        <v>00:01:00</v>
      </c>
      <c r="P2443">
        <f t="shared" si="158"/>
        <v>0</v>
      </c>
      <c r="Q2443" t="str">
        <f>VLOOKUP(B2443,'Analysis 1.3'!$AA$1:$AF$1454,5,FALSE)</f>
        <v>Repeat</v>
      </c>
      <c r="R2443" t="str">
        <f>VLOOKUP(B2443,'Analysis 1.3'!$AA$1:$AF$1454,6,FALSE)</f>
        <v>Lost</v>
      </c>
      <c r="S2443">
        <f>VLOOKUP(B2443,'Analysis 1.3'!$AA$1:$AF$1454,4,FALSE)</f>
        <v>209.98124999999709</v>
      </c>
    </row>
    <row r="2444" spans="1:19" x14ac:dyDescent="0.3">
      <c r="A2444">
        <v>1160516</v>
      </c>
      <c r="B2444">
        <v>1958</v>
      </c>
      <c r="C2444" s="1" t="s">
        <v>111</v>
      </c>
      <c r="D2444" s="3">
        <v>45139.004166666666</v>
      </c>
      <c r="E2444" t="s">
        <v>97</v>
      </c>
      <c r="F2444" t="s">
        <v>78</v>
      </c>
      <c r="G2444">
        <v>3233</v>
      </c>
      <c r="H2444" t="str">
        <f>VLOOKUP(B2444,'Customers (2)'!$A$1:$F$2501,2,0)</f>
        <v>Ireland</v>
      </c>
      <c r="I2444" t="str">
        <f>VLOOKUP(B2444,'Customers (2)'!$A$1:$F$2501,3,0)</f>
        <v>F</v>
      </c>
      <c r="J2444">
        <f>VLOOKUP(B2444,'Customers (2)'!$A$1:$F$2501,4,0)</f>
        <v>23</v>
      </c>
      <c r="K2444" t="str">
        <f>VLOOKUP(B2444,'Customers (2)'!$A$1:$F$2501,5,0)</f>
        <v>D</v>
      </c>
      <c r="L2444" t="str">
        <f>VLOOKUP(B2444,'Customers (2)'!$A$1:$F$2501,6,0)</f>
        <v>Young</v>
      </c>
      <c r="M2444" t="str">
        <f t="shared" si="155"/>
        <v>August</v>
      </c>
      <c r="N2444" t="str">
        <f t="shared" si="156"/>
        <v>Tuesday</v>
      </c>
      <c r="O2444" t="str">
        <f t="shared" si="157"/>
        <v>00:06:00</v>
      </c>
      <c r="P2444">
        <f t="shared" si="158"/>
        <v>0</v>
      </c>
      <c r="Q2444" t="str">
        <f>VLOOKUP(B2444,'Analysis 1.3'!$AA$1:$AF$1454,5,FALSE)</f>
        <v>One time</v>
      </c>
      <c r="R2444" t="str">
        <f>VLOOKUP(B2444,'Analysis 1.3'!$AA$1:$AF$1454,6,FALSE)</f>
        <v>Passive</v>
      </c>
      <c r="S2444">
        <f>VLOOKUP(B2444,'Analysis 1.3'!$AA$1:$AF$1454,4,FALSE)</f>
        <v>152.9777777777781</v>
      </c>
    </row>
    <row r="2445" spans="1:19" x14ac:dyDescent="0.3">
      <c r="A2445">
        <v>697123</v>
      </c>
      <c r="B2445">
        <v>1959</v>
      </c>
      <c r="C2445" s="1" t="s">
        <v>109</v>
      </c>
      <c r="D2445" s="3">
        <v>45241.076388888891</v>
      </c>
      <c r="E2445" t="s">
        <v>97</v>
      </c>
      <c r="F2445" t="s">
        <v>78</v>
      </c>
      <c r="G2445">
        <v>6636</v>
      </c>
      <c r="H2445" t="str">
        <f>VLOOKUP(B2445,'Customers (2)'!$A$1:$F$2501,2,0)</f>
        <v>Germany</v>
      </c>
      <c r="I2445" t="str">
        <f>VLOOKUP(B2445,'Customers (2)'!$A$1:$F$2501,3,0)</f>
        <v>M</v>
      </c>
      <c r="J2445">
        <f>VLOOKUP(B2445,'Customers (2)'!$A$1:$F$2501,4,0)</f>
        <v>28</v>
      </c>
      <c r="K2445" t="str">
        <f>VLOOKUP(B2445,'Customers (2)'!$A$1:$F$2501,5,0)</f>
        <v>D</v>
      </c>
      <c r="L2445" t="str">
        <f>VLOOKUP(B2445,'Customers (2)'!$A$1:$F$2501,6,0)</f>
        <v>Young</v>
      </c>
      <c r="M2445" t="str">
        <f t="shared" si="155"/>
        <v>November</v>
      </c>
      <c r="N2445" t="str">
        <f t="shared" si="156"/>
        <v>Saturday</v>
      </c>
      <c r="O2445" t="str">
        <f t="shared" si="157"/>
        <v>01:50:00</v>
      </c>
      <c r="P2445">
        <f t="shared" si="158"/>
        <v>1</v>
      </c>
      <c r="Q2445" t="str">
        <f>VLOOKUP(B2445,'Analysis 1.3'!$AA$1:$AF$1454,5,FALSE)</f>
        <v>One time</v>
      </c>
      <c r="R2445" t="str">
        <f>VLOOKUP(B2445,'Analysis 1.3'!$AA$1:$AF$1454,6,FALSE)</f>
        <v>Recent</v>
      </c>
      <c r="S2445">
        <f>VLOOKUP(B2445,'Analysis 1.3'!$AA$1:$AF$1454,4,FALSE)</f>
        <v>50.905555555553292</v>
      </c>
    </row>
    <row r="2446" spans="1:19" x14ac:dyDescent="0.3">
      <c r="A2446">
        <v>573127</v>
      </c>
      <c r="B2446">
        <v>1960</v>
      </c>
      <c r="C2446" s="1" t="s">
        <v>111</v>
      </c>
      <c r="D2446" s="2">
        <v>45277.938194444447</v>
      </c>
      <c r="E2446" t="s">
        <v>96</v>
      </c>
      <c r="F2446" t="s">
        <v>40</v>
      </c>
      <c r="G2446">
        <v>7588</v>
      </c>
      <c r="H2446" t="str">
        <f>VLOOKUP(B2446,'Customers (2)'!$A$1:$F$2501,2,0)</f>
        <v>Ireland</v>
      </c>
      <c r="I2446" t="str">
        <f>VLOOKUP(B2446,'Customers (2)'!$A$1:$F$2501,3,0)</f>
        <v>F</v>
      </c>
      <c r="J2446">
        <f>VLOOKUP(B2446,'Customers (2)'!$A$1:$F$2501,4,0)</f>
        <v>33</v>
      </c>
      <c r="K2446" t="str">
        <f>VLOOKUP(B2446,'Customers (2)'!$A$1:$F$2501,5,0)</f>
        <v>D</v>
      </c>
      <c r="L2446" t="str">
        <f>VLOOKUP(B2446,'Customers (2)'!$A$1:$F$2501,6,0)</f>
        <v>Young</v>
      </c>
      <c r="M2446" t="str">
        <f t="shared" si="155"/>
        <v>December</v>
      </c>
      <c r="N2446" t="str">
        <f t="shared" si="156"/>
        <v>Sunday</v>
      </c>
      <c r="O2446" t="str">
        <f t="shared" si="157"/>
        <v>22:31:00</v>
      </c>
      <c r="P2446">
        <f t="shared" si="158"/>
        <v>22</v>
      </c>
      <c r="Q2446" t="str">
        <f>VLOOKUP(B2446,'Analysis 1.3'!$AA$1:$AF$1454,5,FALSE)</f>
        <v>One time</v>
      </c>
      <c r="R2446" t="str">
        <f>VLOOKUP(B2446,'Analysis 1.3'!$AA$1:$AF$1454,6,FALSE)</f>
        <v>Recent</v>
      </c>
      <c r="S2446">
        <f>VLOOKUP(B2446,'Analysis 1.3'!$AA$1:$AF$1454,4,FALSE)</f>
        <v>14.04374999999709</v>
      </c>
    </row>
    <row r="2447" spans="1:19" x14ac:dyDescent="0.3">
      <c r="A2447">
        <v>723480</v>
      </c>
      <c r="B2447">
        <v>1961</v>
      </c>
      <c r="C2447" s="1" t="s">
        <v>109</v>
      </c>
      <c r="D2447" s="3">
        <v>44981.032638888886</v>
      </c>
      <c r="E2447" t="s">
        <v>97</v>
      </c>
      <c r="F2447" t="s">
        <v>45</v>
      </c>
      <c r="G2447">
        <v>8332</v>
      </c>
      <c r="H2447" t="str">
        <f>VLOOKUP(B2447,'Customers (2)'!$A$1:$F$2501,2,0)</f>
        <v>Germany</v>
      </c>
      <c r="I2447" t="str">
        <f>VLOOKUP(B2447,'Customers (2)'!$A$1:$F$2501,3,0)</f>
        <v>M</v>
      </c>
      <c r="J2447">
        <f>VLOOKUP(B2447,'Customers (2)'!$A$1:$F$2501,4,0)</f>
        <v>87</v>
      </c>
      <c r="K2447" t="str">
        <f>VLOOKUP(B2447,'Customers (2)'!$A$1:$F$2501,5,0)</f>
        <v>D</v>
      </c>
      <c r="L2447" t="str">
        <f>VLOOKUP(B2447,'Customers (2)'!$A$1:$F$2501,6,0)</f>
        <v>Senior</v>
      </c>
      <c r="M2447" t="str">
        <f t="shared" si="155"/>
        <v>February</v>
      </c>
      <c r="N2447" t="str">
        <f t="shared" si="156"/>
        <v>Friday</v>
      </c>
      <c r="O2447" t="str">
        <f t="shared" si="157"/>
        <v>00:47:00</v>
      </c>
      <c r="P2447">
        <f t="shared" si="158"/>
        <v>0</v>
      </c>
      <c r="Q2447" t="str">
        <f>VLOOKUP(B2447,'Analysis 1.3'!$AA$1:$AF$1454,5,FALSE)</f>
        <v>One time</v>
      </c>
      <c r="R2447" t="str">
        <f>VLOOKUP(B2447,'Analysis 1.3'!$AA$1:$AF$1454,6,FALSE)</f>
        <v>Lost</v>
      </c>
      <c r="S2447">
        <f>VLOOKUP(B2447,'Analysis 1.3'!$AA$1:$AF$1454,4,FALSE)</f>
        <v>310.94930555555766</v>
      </c>
    </row>
    <row r="2448" spans="1:19" x14ac:dyDescent="0.3">
      <c r="A2448">
        <v>194632</v>
      </c>
      <c r="B2448">
        <v>1962</v>
      </c>
      <c r="C2448" s="1" t="s">
        <v>99</v>
      </c>
      <c r="D2448" s="2">
        <v>44928.027777777781</v>
      </c>
      <c r="E2448" t="s">
        <v>97</v>
      </c>
      <c r="F2448" t="s">
        <v>43</v>
      </c>
      <c r="G2448">
        <v>8267</v>
      </c>
      <c r="H2448" t="str">
        <f>VLOOKUP(B2448,'Customers (2)'!$A$1:$F$2501,2,0)</f>
        <v>USA</v>
      </c>
      <c r="I2448" t="str">
        <f>VLOOKUP(B2448,'Customers (2)'!$A$1:$F$2501,3,0)</f>
        <v>M</v>
      </c>
      <c r="J2448">
        <f>VLOOKUP(B2448,'Customers (2)'!$A$1:$F$2501,4,0)</f>
        <v>23</v>
      </c>
      <c r="K2448" t="str">
        <f>VLOOKUP(B2448,'Customers (2)'!$A$1:$F$2501,5,0)</f>
        <v>D</v>
      </c>
      <c r="L2448" t="str">
        <f>VLOOKUP(B2448,'Customers (2)'!$A$1:$F$2501,6,0)</f>
        <v>Young</v>
      </c>
      <c r="M2448" t="str">
        <f t="shared" si="155"/>
        <v>January</v>
      </c>
      <c r="N2448" t="str">
        <f t="shared" si="156"/>
        <v>Monday</v>
      </c>
      <c r="O2448" t="str">
        <f t="shared" si="157"/>
        <v>00:40:00</v>
      </c>
      <c r="P2448">
        <f t="shared" si="158"/>
        <v>0</v>
      </c>
      <c r="Q2448" t="str">
        <f>VLOOKUP(B2448,'Analysis 1.3'!$AA$1:$AF$1454,5,FALSE)</f>
        <v>Repeat</v>
      </c>
      <c r="R2448" t="str">
        <f>VLOOKUP(B2448,'Analysis 1.3'!$AA$1:$AF$1454,6,FALSE)</f>
        <v>Recent</v>
      </c>
      <c r="S2448">
        <f>VLOOKUP(B2448,'Analysis 1.3'!$AA$1:$AF$1454,4,FALSE)</f>
        <v>20.973611111112405</v>
      </c>
    </row>
    <row r="2449" spans="1:19" x14ac:dyDescent="0.3">
      <c r="A2449">
        <v>493111</v>
      </c>
      <c r="B2449">
        <v>1962</v>
      </c>
      <c r="C2449" s="1" t="s">
        <v>99</v>
      </c>
      <c r="D2449" s="2">
        <v>44935.963888888888</v>
      </c>
      <c r="E2449" t="s">
        <v>97</v>
      </c>
      <c r="F2449" t="s">
        <v>66</v>
      </c>
      <c r="G2449">
        <v>6279</v>
      </c>
      <c r="H2449" t="str">
        <f>VLOOKUP(B2449,'Customers (2)'!$A$1:$F$2501,2,0)</f>
        <v>USA</v>
      </c>
      <c r="I2449" t="str">
        <f>VLOOKUP(B2449,'Customers (2)'!$A$1:$F$2501,3,0)</f>
        <v>M</v>
      </c>
      <c r="J2449">
        <f>VLOOKUP(B2449,'Customers (2)'!$A$1:$F$2501,4,0)</f>
        <v>23</v>
      </c>
      <c r="K2449" t="str">
        <f>VLOOKUP(B2449,'Customers (2)'!$A$1:$F$2501,5,0)</f>
        <v>D</v>
      </c>
      <c r="L2449" t="str">
        <f>VLOOKUP(B2449,'Customers (2)'!$A$1:$F$2501,6,0)</f>
        <v>Young</v>
      </c>
      <c r="M2449" t="str">
        <f t="shared" si="155"/>
        <v>January</v>
      </c>
      <c r="N2449" t="str">
        <f t="shared" si="156"/>
        <v>Monday</v>
      </c>
      <c r="O2449" t="str">
        <f t="shared" si="157"/>
        <v>23:08:00</v>
      </c>
      <c r="P2449">
        <f t="shared" si="158"/>
        <v>23</v>
      </c>
      <c r="Q2449" t="str">
        <f>VLOOKUP(B2449,'Analysis 1.3'!$AA$1:$AF$1454,5,FALSE)</f>
        <v>Repeat</v>
      </c>
      <c r="R2449" t="str">
        <f>VLOOKUP(B2449,'Analysis 1.3'!$AA$1:$AF$1454,6,FALSE)</f>
        <v>Recent</v>
      </c>
      <c r="S2449">
        <f>VLOOKUP(B2449,'Analysis 1.3'!$AA$1:$AF$1454,4,FALSE)</f>
        <v>20.973611111112405</v>
      </c>
    </row>
    <row r="2450" spans="1:19" x14ac:dyDescent="0.3">
      <c r="A2450">
        <v>1587777</v>
      </c>
      <c r="B2450">
        <v>1962</v>
      </c>
      <c r="C2450" s="1" t="s">
        <v>99</v>
      </c>
      <c r="D2450" s="3">
        <v>45271.008333333331</v>
      </c>
      <c r="E2450" t="s">
        <v>97</v>
      </c>
      <c r="F2450" t="s">
        <v>18</v>
      </c>
      <c r="G2450">
        <v>9310</v>
      </c>
      <c r="H2450" t="str">
        <f>VLOOKUP(B2450,'Customers (2)'!$A$1:$F$2501,2,0)</f>
        <v>USA</v>
      </c>
      <c r="I2450" t="str">
        <f>VLOOKUP(B2450,'Customers (2)'!$A$1:$F$2501,3,0)</f>
        <v>M</v>
      </c>
      <c r="J2450">
        <f>VLOOKUP(B2450,'Customers (2)'!$A$1:$F$2501,4,0)</f>
        <v>23</v>
      </c>
      <c r="K2450" t="str">
        <f>VLOOKUP(B2450,'Customers (2)'!$A$1:$F$2501,5,0)</f>
        <v>D</v>
      </c>
      <c r="L2450" t="str">
        <f>VLOOKUP(B2450,'Customers (2)'!$A$1:$F$2501,6,0)</f>
        <v>Young</v>
      </c>
      <c r="M2450" t="str">
        <f t="shared" si="155"/>
        <v>December</v>
      </c>
      <c r="N2450" t="str">
        <f t="shared" si="156"/>
        <v>Monday</v>
      </c>
      <c r="O2450" t="str">
        <f t="shared" si="157"/>
        <v>00:12:00</v>
      </c>
      <c r="P2450">
        <f t="shared" si="158"/>
        <v>0</v>
      </c>
      <c r="Q2450" t="str">
        <f>VLOOKUP(B2450,'Analysis 1.3'!$AA$1:$AF$1454,5,FALSE)</f>
        <v>Repeat</v>
      </c>
      <c r="R2450" t="str">
        <f>VLOOKUP(B2450,'Analysis 1.3'!$AA$1:$AF$1454,6,FALSE)</f>
        <v>Recent</v>
      </c>
      <c r="S2450">
        <f>VLOOKUP(B2450,'Analysis 1.3'!$AA$1:$AF$1454,4,FALSE)</f>
        <v>20.973611111112405</v>
      </c>
    </row>
    <row r="2451" spans="1:19" x14ac:dyDescent="0.3">
      <c r="A2451">
        <v>336670</v>
      </c>
      <c r="B2451">
        <v>1963</v>
      </c>
      <c r="C2451" s="1" t="s">
        <v>101</v>
      </c>
      <c r="D2451" s="2">
        <v>45116.055555555555</v>
      </c>
      <c r="E2451" t="s">
        <v>98</v>
      </c>
      <c r="F2451" t="s">
        <v>6</v>
      </c>
      <c r="G2451">
        <v>7178</v>
      </c>
      <c r="H2451" t="str">
        <f>VLOOKUP(B2451,'Customers (2)'!$A$1:$F$2501,2,0)</f>
        <v>Australia</v>
      </c>
      <c r="I2451" t="str">
        <f>VLOOKUP(B2451,'Customers (2)'!$A$1:$F$2501,3,0)</f>
        <v>F</v>
      </c>
      <c r="J2451">
        <f>VLOOKUP(B2451,'Customers (2)'!$A$1:$F$2501,4,0)</f>
        <v>25</v>
      </c>
      <c r="K2451" t="str">
        <f>VLOOKUP(B2451,'Customers (2)'!$A$1:$F$2501,5,0)</f>
        <v>D</v>
      </c>
      <c r="L2451" t="str">
        <f>VLOOKUP(B2451,'Customers (2)'!$A$1:$F$2501,6,0)</f>
        <v>Young</v>
      </c>
      <c r="M2451" t="str">
        <f t="shared" si="155"/>
        <v>July</v>
      </c>
      <c r="N2451" t="str">
        <f t="shared" si="156"/>
        <v>Sunday</v>
      </c>
      <c r="O2451" t="str">
        <f t="shared" si="157"/>
        <v>01:20:00</v>
      </c>
      <c r="P2451">
        <f t="shared" si="158"/>
        <v>1</v>
      </c>
      <c r="Q2451" t="str">
        <f>VLOOKUP(B2451,'Analysis 1.3'!$AA$1:$AF$1454,5,FALSE)</f>
        <v>Repeat</v>
      </c>
      <c r="R2451" t="str">
        <f>VLOOKUP(B2451,'Analysis 1.3'!$AA$1:$AF$1454,6,FALSE)</f>
        <v>Passive</v>
      </c>
      <c r="S2451">
        <f>VLOOKUP(B2451,'Analysis 1.3'!$AA$1:$AF$1454,4,FALSE)</f>
        <v>96.950694444443798</v>
      </c>
    </row>
    <row r="2452" spans="1:19" x14ac:dyDescent="0.3">
      <c r="A2452">
        <v>1200718</v>
      </c>
      <c r="B2452">
        <v>1963</v>
      </c>
      <c r="C2452" s="1" t="s">
        <v>101</v>
      </c>
      <c r="D2452" s="3">
        <v>45195.03125</v>
      </c>
      <c r="E2452" t="s">
        <v>97</v>
      </c>
      <c r="F2452" t="s">
        <v>45</v>
      </c>
      <c r="G2452">
        <v>8488</v>
      </c>
      <c r="H2452" t="str">
        <f>VLOOKUP(B2452,'Customers (2)'!$A$1:$F$2501,2,0)</f>
        <v>Australia</v>
      </c>
      <c r="I2452" t="str">
        <f>VLOOKUP(B2452,'Customers (2)'!$A$1:$F$2501,3,0)</f>
        <v>F</v>
      </c>
      <c r="J2452">
        <f>VLOOKUP(B2452,'Customers (2)'!$A$1:$F$2501,4,0)</f>
        <v>25</v>
      </c>
      <c r="K2452" t="str">
        <f>VLOOKUP(B2452,'Customers (2)'!$A$1:$F$2501,5,0)</f>
        <v>D</v>
      </c>
      <c r="L2452" t="str">
        <f>VLOOKUP(B2452,'Customers (2)'!$A$1:$F$2501,6,0)</f>
        <v>Young</v>
      </c>
      <c r="M2452" t="str">
        <f t="shared" si="155"/>
        <v>September</v>
      </c>
      <c r="N2452" t="str">
        <f t="shared" si="156"/>
        <v>Tuesday</v>
      </c>
      <c r="O2452" t="str">
        <f t="shared" si="157"/>
        <v>00:45:00</v>
      </c>
      <c r="P2452">
        <f t="shared" si="158"/>
        <v>0</v>
      </c>
      <c r="Q2452" t="str">
        <f>VLOOKUP(B2452,'Analysis 1.3'!$AA$1:$AF$1454,5,FALSE)</f>
        <v>Repeat</v>
      </c>
      <c r="R2452" t="str">
        <f>VLOOKUP(B2452,'Analysis 1.3'!$AA$1:$AF$1454,6,FALSE)</f>
        <v>Passive</v>
      </c>
      <c r="S2452">
        <f>VLOOKUP(B2452,'Analysis 1.3'!$AA$1:$AF$1454,4,FALSE)</f>
        <v>96.950694444443798</v>
      </c>
    </row>
    <row r="2453" spans="1:19" x14ac:dyDescent="0.3">
      <c r="A2453">
        <v>378945</v>
      </c>
      <c r="B2453">
        <v>1964</v>
      </c>
      <c r="C2453" s="1" t="s">
        <v>105</v>
      </c>
      <c r="D2453" s="2">
        <v>45139.98541666667</v>
      </c>
      <c r="E2453" t="s">
        <v>96</v>
      </c>
      <c r="F2453" t="s">
        <v>22</v>
      </c>
      <c r="G2453">
        <v>2444</v>
      </c>
      <c r="H2453" t="str">
        <f>VLOOKUP(B2453,'Customers (2)'!$A$1:$F$2501,2,0)</f>
        <v>Spain</v>
      </c>
      <c r="I2453" t="str">
        <f>VLOOKUP(B2453,'Customers (2)'!$A$1:$F$2501,3,0)</f>
        <v>F</v>
      </c>
      <c r="J2453">
        <f>VLOOKUP(B2453,'Customers (2)'!$A$1:$F$2501,4,0)</f>
        <v>32</v>
      </c>
      <c r="K2453" t="str">
        <f>VLOOKUP(B2453,'Customers (2)'!$A$1:$F$2501,5,0)</f>
        <v>D</v>
      </c>
      <c r="L2453" t="str">
        <f>VLOOKUP(B2453,'Customers (2)'!$A$1:$F$2501,6,0)</f>
        <v>Young</v>
      </c>
      <c r="M2453" t="str">
        <f t="shared" si="155"/>
        <v>August</v>
      </c>
      <c r="N2453" t="str">
        <f t="shared" si="156"/>
        <v>Tuesday</v>
      </c>
      <c r="O2453" t="str">
        <f t="shared" si="157"/>
        <v>23:39:00</v>
      </c>
      <c r="P2453">
        <f t="shared" si="158"/>
        <v>23</v>
      </c>
      <c r="Q2453" t="str">
        <f>VLOOKUP(B2453,'Analysis 1.3'!$AA$1:$AF$1454,5,FALSE)</f>
        <v>One time</v>
      </c>
      <c r="R2453" t="str">
        <f>VLOOKUP(B2453,'Analysis 1.3'!$AA$1:$AF$1454,6,FALSE)</f>
        <v>Passive</v>
      </c>
      <c r="S2453">
        <f>VLOOKUP(B2453,'Analysis 1.3'!$AA$1:$AF$1454,4,FALSE)</f>
        <v>151.99652777777374</v>
      </c>
    </row>
    <row r="2454" spans="1:19" x14ac:dyDescent="0.3">
      <c r="A2454">
        <v>283068</v>
      </c>
      <c r="B2454">
        <v>1967</v>
      </c>
      <c r="C2454" s="1" t="s">
        <v>105</v>
      </c>
      <c r="D2454" s="2">
        <v>45259.008333333331</v>
      </c>
      <c r="E2454" t="s">
        <v>96</v>
      </c>
      <c r="F2454" t="s">
        <v>58</v>
      </c>
      <c r="G2454">
        <v>3805</v>
      </c>
      <c r="H2454" t="str">
        <f>VLOOKUP(B2454,'Customers (2)'!$A$1:$F$2501,2,0)</f>
        <v>Spain</v>
      </c>
      <c r="I2454" t="str">
        <f>VLOOKUP(B2454,'Customers (2)'!$A$1:$F$2501,3,0)</f>
        <v>M</v>
      </c>
      <c r="J2454">
        <f>VLOOKUP(B2454,'Customers (2)'!$A$1:$F$2501,4,0)</f>
        <v>89</v>
      </c>
      <c r="K2454" t="str">
        <f>VLOOKUP(B2454,'Customers (2)'!$A$1:$F$2501,5,0)</f>
        <v>D</v>
      </c>
      <c r="L2454" t="str">
        <f>VLOOKUP(B2454,'Customers (2)'!$A$1:$F$2501,6,0)</f>
        <v>Senior</v>
      </c>
      <c r="M2454" t="str">
        <f t="shared" si="155"/>
        <v>November</v>
      </c>
      <c r="N2454" t="str">
        <f t="shared" si="156"/>
        <v>Wednesday</v>
      </c>
      <c r="O2454" t="str">
        <f t="shared" si="157"/>
        <v>00:12:00</v>
      </c>
      <c r="P2454">
        <f t="shared" si="158"/>
        <v>0</v>
      </c>
      <c r="Q2454" t="str">
        <f>VLOOKUP(B2454,'Analysis 1.3'!$AA$1:$AF$1454,5,FALSE)</f>
        <v>One time</v>
      </c>
      <c r="R2454" t="str">
        <f>VLOOKUP(B2454,'Analysis 1.3'!$AA$1:$AF$1454,6,FALSE)</f>
        <v>Recent</v>
      </c>
      <c r="S2454">
        <f>VLOOKUP(B2454,'Analysis 1.3'!$AA$1:$AF$1454,4,FALSE)</f>
        <v>32.973611111112405</v>
      </c>
    </row>
    <row r="2455" spans="1:19" x14ac:dyDescent="0.3">
      <c r="A2455">
        <v>1250394</v>
      </c>
      <c r="B2455">
        <v>1969</v>
      </c>
      <c r="C2455" s="1" t="s">
        <v>105</v>
      </c>
      <c r="D2455" s="3">
        <v>44970.01666666667</v>
      </c>
      <c r="E2455" t="s">
        <v>97</v>
      </c>
      <c r="F2455" t="s">
        <v>65</v>
      </c>
      <c r="G2455">
        <v>9703</v>
      </c>
      <c r="H2455" t="str">
        <f>VLOOKUP(B2455,'Customers (2)'!$A$1:$F$2501,2,0)</f>
        <v>Spain</v>
      </c>
      <c r="I2455" t="str">
        <f>VLOOKUP(B2455,'Customers (2)'!$A$1:$F$2501,3,0)</f>
        <v>M</v>
      </c>
      <c r="J2455">
        <f>VLOOKUP(B2455,'Customers (2)'!$A$1:$F$2501,4,0)</f>
        <v>41</v>
      </c>
      <c r="K2455" t="str">
        <f>VLOOKUP(B2455,'Customers (2)'!$A$1:$F$2501,5,0)</f>
        <v>D</v>
      </c>
      <c r="L2455" t="str">
        <f>VLOOKUP(B2455,'Customers (2)'!$A$1:$F$2501,6,0)</f>
        <v>Middle</v>
      </c>
      <c r="M2455" t="str">
        <f t="shared" si="155"/>
        <v>February</v>
      </c>
      <c r="N2455" t="str">
        <f t="shared" si="156"/>
        <v>Monday</v>
      </c>
      <c r="O2455" t="str">
        <f t="shared" si="157"/>
        <v>00:24:00</v>
      </c>
      <c r="P2455">
        <f t="shared" si="158"/>
        <v>0</v>
      </c>
      <c r="Q2455" t="str">
        <f>VLOOKUP(B2455,'Analysis 1.3'!$AA$1:$AF$1454,5,FALSE)</f>
        <v>One time</v>
      </c>
      <c r="R2455" t="str">
        <f>VLOOKUP(B2455,'Analysis 1.3'!$AA$1:$AF$1454,6,FALSE)</f>
        <v>Lost</v>
      </c>
      <c r="S2455">
        <f>VLOOKUP(B2455,'Analysis 1.3'!$AA$1:$AF$1454,4,FALSE)</f>
        <v>321.96527777777374</v>
      </c>
    </row>
    <row r="2456" spans="1:19" x14ac:dyDescent="0.3">
      <c r="A2456">
        <v>924191</v>
      </c>
      <c r="B2456">
        <v>1970</v>
      </c>
      <c r="C2456" s="1" t="s">
        <v>100</v>
      </c>
      <c r="D2456" s="3">
        <v>45214.045138888891</v>
      </c>
      <c r="E2456" t="s">
        <v>96</v>
      </c>
      <c r="F2456" t="s">
        <v>70</v>
      </c>
      <c r="G2456">
        <v>925</v>
      </c>
      <c r="H2456" t="str">
        <f>VLOOKUP(B2456,'Customers (2)'!$A$1:$F$2501,2,0)</f>
        <v>France</v>
      </c>
      <c r="I2456" t="str">
        <f>VLOOKUP(B2456,'Customers (2)'!$A$1:$F$2501,3,0)</f>
        <v>M</v>
      </c>
      <c r="J2456">
        <f>VLOOKUP(B2456,'Customers (2)'!$A$1:$F$2501,4,0)</f>
        <v>79</v>
      </c>
      <c r="K2456" t="str">
        <f>VLOOKUP(B2456,'Customers (2)'!$A$1:$F$2501,5,0)</f>
        <v>D</v>
      </c>
      <c r="L2456" t="str">
        <f>VLOOKUP(B2456,'Customers (2)'!$A$1:$F$2501,6,0)</f>
        <v>Senior</v>
      </c>
      <c r="M2456" t="str">
        <f t="shared" si="155"/>
        <v>October</v>
      </c>
      <c r="N2456" t="str">
        <f t="shared" si="156"/>
        <v>Sunday</v>
      </c>
      <c r="O2456" t="str">
        <f t="shared" si="157"/>
        <v>01:05:00</v>
      </c>
      <c r="P2456">
        <f t="shared" si="158"/>
        <v>1</v>
      </c>
      <c r="Q2456" t="str">
        <f>VLOOKUP(B2456,'Analysis 1.3'!$AA$1:$AF$1454,5,FALSE)</f>
        <v>Repeat</v>
      </c>
      <c r="R2456" t="str">
        <f>VLOOKUP(B2456,'Analysis 1.3'!$AA$1:$AF$1454,6,FALSE)</f>
        <v>Recent</v>
      </c>
      <c r="S2456">
        <f>VLOOKUP(B2456,'Analysis 1.3'!$AA$1:$AF$1454,4,FALSE)</f>
        <v>77.936805555553292</v>
      </c>
    </row>
    <row r="2457" spans="1:19" x14ac:dyDescent="0.3">
      <c r="A2457">
        <v>1019737</v>
      </c>
      <c r="B2457">
        <v>1970</v>
      </c>
      <c r="C2457" s="1" t="s">
        <v>100</v>
      </c>
      <c r="D2457" s="3">
        <v>45081.989583333336</v>
      </c>
      <c r="E2457" t="s">
        <v>191</v>
      </c>
      <c r="F2457" t="s">
        <v>74</v>
      </c>
      <c r="G2457">
        <v>5789</v>
      </c>
      <c r="H2457" t="str">
        <f>VLOOKUP(B2457,'Customers (2)'!$A$1:$F$2501,2,0)</f>
        <v>France</v>
      </c>
      <c r="I2457" t="str">
        <f>VLOOKUP(B2457,'Customers (2)'!$A$1:$F$2501,3,0)</f>
        <v>M</v>
      </c>
      <c r="J2457">
        <f>VLOOKUP(B2457,'Customers (2)'!$A$1:$F$2501,4,0)</f>
        <v>79</v>
      </c>
      <c r="K2457" t="str">
        <f>VLOOKUP(B2457,'Customers (2)'!$A$1:$F$2501,5,0)</f>
        <v>D</v>
      </c>
      <c r="L2457" t="str">
        <f>VLOOKUP(B2457,'Customers (2)'!$A$1:$F$2501,6,0)</f>
        <v>Senior</v>
      </c>
      <c r="M2457" t="str">
        <f t="shared" si="155"/>
        <v>June</v>
      </c>
      <c r="N2457" t="str">
        <f t="shared" si="156"/>
        <v>Sunday</v>
      </c>
      <c r="O2457" t="str">
        <f t="shared" si="157"/>
        <v>23:45:00</v>
      </c>
      <c r="P2457">
        <f t="shared" si="158"/>
        <v>23</v>
      </c>
      <c r="Q2457" t="str">
        <f>VLOOKUP(B2457,'Analysis 1.3'!$AA$1:$AF$1454,5,FALSE)</f>
        <v>Repeat</v>
      </c>
      <c r="R2457" t="str">
        <f>VLOOKUP(B2457,'Analysis 1.3'!$AA$1:$AF$1454,6,FALSE)</f>
        <v>Recent</v>
      </c>
      <c r="S2457">
        <f>VLOOKUP(B2457,'Analysis 1.3'!$AA$1:$AF$1454,4,FALSE)</f>
        <v>77.936805555553292</v>
      </c>
    </row>
    <row r="2458" spans="1:19" x14ac:dyDescent="0.3">
      <c r="A2458">
        <v>462593</v>
      </c>
      <c r="B2458">
        <v>1971</v>
      </c>
      <c r="C2458" s="1" t="s">
        <v>105</v>
      </c>
      <c r="D2458" s="2">
        <v>45143.061805555553</v>
      </c>
      <c r="E2458" t="s">
        <v>97</v>
      </c>
      <c r="F2458" t="s">
        <v>64</v>
      </c>
      <c r="G2458">
        <v>5397</v>
      </c>
      <c r="H2458" t="str">
        <f>VLOOKUP(B2458,'Customers (2)'!$A$1:$F$2501,2,0)</f>
        <v>Spain</v>
      </c>
      <c r="I2458" t="str">
        <f>VLOOKUP(B2458,'Customers (2)'!$A$1:$F$2501,3,0)</f>
        <v>F</v>
      </c>
      <c r="J2458">
        <f>VLOOKUP(B2458,'Customers (2)'!$A$1:$F$2501,4,0)</f>
        <v>44</v>
      </c>
      <c r="K2458" t="str">
        <f>VLOOKUP(B2458,'Customers (2)'!$A$1:$F$2501,5,0)</f>
        <v>D</v>
      </c>
      <c r="L2458" t="str">
        <f>VLOOKUP(B2458,'Customers (2)'!$A$1:$F$2501,6,0)</f>
        <v>Middle</v>
      </c>
      <c r="M2458" t="str">
        <f t="shared" si="155"/>
        <v>August</v>
      </c>
      <c r="N2458" t="str">
        <f t="shared" si="156"/>
        <v>Saturday</v>
      </c>
      <c r="O2458" t="str">
        <f t="shared" si="157"/>
        <v>01:29:00</v>
      </c>
      <c r="P2458">
        <f t="shared" si="158"/>
        <v>1</v>
      </c>
      <c r="Q2458" t="str">
        <f>VLOOKUP(B2458,'Analysis 1.3'!$AA$1:$AF$1454,5,FALSE)</f>
        <v>Repeat</v>
      </c>
      <c r="R2458" t="str">
        <f>VLOOKUP(B2458,'Analysis 1.3'!$AA$1:$AF$1454,6,FALSE)</f>
        <v>Passive</v>
      </c>
      <c r="S2458">
        <f>VLOOKUP(B2458,'Analysis 1.3'!$AA$1:$AF$1454,4,FALSE)</f>
        <v>148.92013888889051</v>
      </c>
    </row>
    <row r="2459" spans="1:19" x14ac:dyDescent="0.3">
      <c r="A2459">
        <v>903650</v>
      </c>
      <c r="B2459">
        <v>1971</v>
      </c>
      <c r="C2459" s="1" t="s">
        <v>105</v>
      </c>
      <c r="D2459" s="3">
        <v>44999.990277777775</v>
      </c>
      <c r="E2459" t="s">
        <v>191</v>
      </c>
      <c r="F2459" t="s">
        <v>24</v>
      </c>
      <c r="G2459">
        <v>8993</v>
      </c>
      <c r="H2459" t="str">
        <f>VLOOKUP(B2459,'Customers (2)'!$A$1:$F$2501,2,0)</f>
        <v>Spain</v>
      </c>
      <c r="I2459" t="str">
        <f>VLOOKUP(B2459,'Customers (2)'!$A$1:$F$2501,3,0)</f>
        <v>F</v>
      </c>
      <c r="J2459">
        <f>VLOOKUP(B2459,'Customers (2)'!$A$1:$F$2501,4,0)</f>
        <v>44</v>
      </c>
      <c r="K2459" t="str">
        <f>VLOOKUP(B2459,'Customers (2)'!$A$1:$F$2501,5,0)</f>
        <v>D</v>
      </c>
      <c r="L2459" t="str">
        <f>VLOOKUP(B2459,'Customers (2)'!$A$1:$F$2501,6,0)</f>
        <v>Middle</v>
      </c>
      <c r="M2459" t="str">
        <f t="shared" si="155"/>
        <v>March</v>
      </c>
      <c r="N2459" t="str">
        <f t="shared" si="156"/>
        <v>Tuesday</v>
      </c>
      <c r="O2459" t="str">
        <f t="shared" si="157"/>
        <v>23:46:00</v>
      </c>
      <c r="P2459">
        <f t="shared" si="158"/>
        <v>23</v>
      </c>
      <c r="Q2459" t="str">
        <f>VLOOKUP(B2459,'Analysis 1.3'!$AA$1:$AF$1454,5,FALSE)</f>
        <v>Repeat</v>
      </c>
      <c r="R2459" t="str">
        <f>VLOOKUP(B2459,'Analysis 1.3'!$AA$1:$AF$1454,6,FALSE)</f>
        <v>Passive</v>
      </c>
      <c r="S2459">
        <f>VLOOKUP(B2459,'Analysis 1.3'!$AA$1:$AF$1454,4,FALSE)</f>
        <v>148.92013888889051</v>
      </c>
    </row>
    <row r="2460" spans="1:19" x14ac:dyDescent="0.3">
      <c r="A2460">
        <v>1075183</v>
      </c>
      <c r="B2460">
        <v>1971</v>
      </c>
      <c r="C2460" s="1" t="s">
        <v>105</v>
      </c>
      <c r="D2460" s="3">
        <v>45040.951388888891</v>
      </c>
      <c r="E2460" t="s">
        <v>191</v>
      </c>
      <c r="F2460" t="s">
        <v>29</v>
      </c>
      <c r="G2460">
        <v>3747</v>
      </c>
      <c r="H2460" t="str">
        <f>VLOOKUP(B2460,'Customers (2)'!$A$1:$F$2501,2,0)</f>
        <v>Spain</v>
      </c>
      <c r="I2460" t="str">
        <f>VLOOKUP(B2460,'Customers (2)'!$A$1:$F$2501,3,0)</f>
        <v>F</v>
      </c>
      <c r="J2460">
        <f>VLOOKUP(B2460,'Customers (2)'!$A$1:$F$2501,4,0)</f>
        <v>44</v>
      </c>
      <c r="K2460" t="str">
        <f>VLOOKUP(B2460,'Customers (2)'!$A$1:$F$2501,5,0)</f>
        <v>D</v>
      </c>
      <c r="L2460" t="str">
        <f>VLOOKUP(B2460,'Customers (2)'!$A$1:$F$2501,6,0)</f>
        <v>Middle</v>
      </c>
      <c r="M2460" t="str">
        <f t="shared" si="155"/>
        <v>April</v>
      </c>
      <c r="N2460" t="str">
        <f t="shared" si="156"/>
        <v>Monday</v>
      </c>
      <c r="O2460" t="str">
        <f t="shared" si="157"/>
        <v>22:50:00</v>
      </c>
      <c r="P2460">
        <f t="shared" si="158"/>
        <v>22</v>
      </c>
      <c r="Q2460" t="str">
        <f>VLOOKUP(B2460,'Analysis 1.3'!$AA$1:$AF$1454,5,FALSE)</f>
        <v>Repeat</v>
      </c>
      <c r="R2460" t="str">
        <f>VLOOKUP(B2460,'Analysis 1.3'!$AA$1:$AF$1454,6,FALSE)</f>
        <v>Passive</v>
      </c>
      <c r="S2460">
        <f>VLOOKUP(B2460,'Analysis 1.3'!$AA$1:$AF$1454,4,FALSE)</f>
        <v>148.92013888889051</v>
      </c>
    </row>
    <row r="2461" spans="1:19" x14ac:dyDescent="0.3">
      <c r="A2461">
        <v>103711</v>
      </c>
      <c r="B2461">
        <v>1972</v>
      </c>
      <c r="C2461" s="1" t="s">
        <v>99</v>
      </c>
      <c r="D2461" s="2">
        <v>45091.03125</v>
      </c>
      <c r="E2461" t="s">
        <v>98</v>
      </c>
      <c r="F2461" t="s">
        <v>46</v>
      </c>
      <c r="G2461">
        <v>9524</v>
      </c>
      <c r="H2461" t="str">
        <f>VLOOKUP(B2461,'Customers (2)'!$A$1:$F$2501,2,0)</f>
        <v>USA</v>
      </c>
      <c r="I2461" t="str">
        <f>VLOOKUP(B2461,'Customers (2)'!$A$1:$F$2501,3,0)</f>
        <v>M</v>
      </c>
      <c r="J2461">
        <f>VLOOKUP(B2461,'Customers (2)'!$A$1:$F$2501,4,0)</f>
        <v>37</v>
      </c>
      <c r="K2461" t="str">
        <f>VLOOKUP(B2461,'Customers (2)'!$A$1:$F$2501,5,0)</f>
        <v>D</v>
      </c>
      <c r="L2461" t="str">
        <f>VLOOKUP(B2461,'Customers (2)'!$A$1:$F$2501,6,0)</f>
        <v>Middle</v>
      </c>
      <c r="M2461" t="str">
        <f t="shared" si="155"/>
        <v>June</v>
      </c>
      <c r="N2461" t="str">
        <f t="shared" si="156"/>
        <v>Wednesday</v>
      </c>
      <c r="O2461" t="str">
        <f t="shared" si="157"/>
        <v>00:45:00</v>
      </c>
      <c r="P2461">
        <f t="shared" si="158"/>
        <v>0</v>
      </c>
      <c r="Q2461" t="str">
        <f>VLOOKUP(B2461,'Analysis 1.3'!$AA$1:$AF$1454,5,FALSE)</f>
        <v>One time</v>
      </c>
      <c r="R2461" t="str">
        <f>VLOOKUP(B2461,'Analysis 1.3'!$AA$1:$AF$1454,6,FALSE)</f>
        <v>Lost</v>
      </c>
      <c r="S2461">
        <f>VLOOKUP(B2461,'Analysis 1.3'!$AA$1:$AF$1454,4,FALSE)</f>
        <v>200.9506944444438</v>
      </c>
    </row>
    <row r="2462" spans="1:19" x14ac:dyDescent="0.3">
      <c r="A2462">
        <v>225264</v>
      </c>
      <c r="B2462">
        <v>1973</v>
      </c>
      <c r="C2462" s="1" t="s">
        <v>99</v>
      </c>
      <c r="D2462" s="2">
        <v>45186.078472222223</v>
      </c>
      <c r="E2462" t="s">
        <v>98</v>
      </c>
      <c r="F2462" t="s">
        <v>78</v>
      </c>
      <c r="G2462">
        <v>5089</v>
      </c>
      <c r="H2462" t="str">
        <f>VLOOKUP(B2462,'Customers (2)'!$A$1:$F$2501,2,0)</f>
        <v>USA</v>
      </c>
      <c r="I2462" t="str">
        <f>VLOOKUP(B2462,'Customers (2)'!$A$1:$F$2501,3,0)</f>
        <v>M</v>
      </c>
      <c r="J2462">
        <f>VLOOKUP(B2462,'Customers (2)'!$A$1:$F$2501,4,0)</f>
        <v>64</v>
      </c>
      <c r="K2462" t="str">
        <f>VLOOKUP(B2462,'Customers (2)'!$A$1:$F$2501,5,0)</f>
        <v>D</v>
      </c>
      <c r="L2462" t="str">
        <f>VLOOKUP(B2462,'Customers (2)'!$A$1:$F$2501,6,0)</f>
        <v>Senior</v>
      </c>
      <c r="M2462" t="str">
        <f t="shared" si="155"/>
        <v>September</v>
      </c>
      <c r="N2462" t="str">
        <f t="shared" si="156"/>
        <v>Sunday</v>
      </c>
      <c r="O2462" t="str">
        <f t="shared" si="157"/>
        <v>01:53:00</v>
      </c>
      <c r="P2462">
        <f t="shared" si="158"/>
        <v>1</v>
      </c>
      <c r="Q2462" t="str">
        <f>VLOOKUP(B2462,'Analysis 1.3'!$AA$1:$AF$1454,5,FALSE)</f>
        <v>One time</v>
      </c>
      <c r="R2462" t="str">
        <f>VLOOKUP(B2462,'Analysis 1.3'!$AA$1:$AF$1454,6,FALSE)</f>
        <v>Passive</v>
      </c>
      <c r="S2462">
        <f>VLOOKUP(B2462,'Analysis 1.3'!$AA$1:$AF$1454,4,FALSE)</f>
        <v>105.90347222222044</v>
      </c>
    </row>
    <row r="2463" spans="1:19" x14ac:dyDescent="0.3">
      <c r="A2463">
        <v>193342</v>
      </c>
      <c r="B2463">
        <v>1974</v>
      </c>
      <c r="C2463" s="1" t="s">
        <v>99</v>
      </c>
      <c r="D2463" s="2">
        <v>45002.071527777778</v>
      </c>
      <c r="E2463" t="s">
        <v>96</v>
      </c>
      <c r="F2463" t="s">
        <v>22</v>
      </c>
      <c r="G2463">
        <v>242</v>
      </c>
      <c r="H2463" t="str">
        <f>VLOOKUP(B2463,'Customers (2)'!$A$1:$F$2501,2,0)</f>
        <v>USA</v>
      </c>
      <c r="I2463" t="str">
        <f>VLOOKUP(B2463,'Customers (2)'!$A$1:$F$2501,3,0)</f>
        <v>F</v>
      </c>
      <c r="J2463">
        <f>VLOOKUP(B2463,'Customers (2)'!$A$1:$F$2501,4,0)</f>
        <v>74</v>
      </c>
      <c r="K2463" t="str">
        <f>VLOOKUP(B2463,'Customers (2)'!$A$1:$F$2501,5,0)</f>
        <v>D</v>
      </c>
      <c r="L2463" t="str">
        <f>VLOOKUP(B2463,'Customers (2)'!$A$1:$F$2501,6,0)</f>
        <v>Senior</v>
      </c>
      <c r="M2463" t="str">
        <f t="shared" si="155"/>
        <v>March</v>
      </c>
      <c r="N2463" t="str">
        <f t="shared" si="156"/>
        <v>Friday</v>
      </c>
      <c r="O2463" t="str">
        <f t="shared" si="157"/>
        <v>01:43:00</v>
      </c>
      <c r="P2463">
        <f t="shared" si="158"/>
        <v>1</v>
      </c>
      <c r="Q2463" t="str">
        <f>VLOOKUP(B2463,'Analysis 1.3'!$AA$1:$AF$1454,5,FALSE)</f>
        <v>Repeat</v>
      </c>
      <c r="R2463" t="str">
        <f>VLOOKUP(B2463,'Analysis 1.3'!$AA$1:$AF$1454,6,FALSE)</f>
        <v>Passive</v>
      </c>
      <c r="S2463">
        <f>VLOOKUP(B2463,'Analysis 1.3'!$AA$1:$AF$1454,4,FALSE)</f>
        <v>83.954166666662786</v>
      </c>
    </row>
    <row r="2464" spans="1:19" x14ac:dyDescent="0.3">
      <c r="A2464">
        <v>758496</v>
      </c>
      <c r="B2464">
        <v>1974</v>
      </c>
      <c r="C2464" s="1" t="s">
        <v>99</v>
      </c>
      <c r="D2464" s="3">
        <v>45208.027777777781</v>
      </c>
      <c r="E2464" t="s">
        <v>98</v>
      </c>
      <c r="F2464" t="s">
        <v>8</v>
      </c>
      <c r="G2464">
        <v>2202</v>
      </c>
      <c r="H2464" t="str">
        <f>VLOOKUP(B2464,'Customers (2)'!$A$1:$F$2501,2,0)</f>
        <v>USA</v>
      </c>
      <c r="I2464" t="str">
        <f>VLOOKUP(B2464,'Customers (2)'!$A$1:$F$2501,3,0)</f>
        <v>F</v>
      </c>
      <c r="J2464">
        <f>VLOOKUP(B2464,'Customers (2)'!$A$1:$F$2501,4,0)</f>
        <v>74</v>
      </c>
      <c r="K2464" t="str">
        <f>VLOOKUP(B2464,'Customers (2)'!$A$1:$F$2501,5,0)</f>
        <v>D</v>
      </c>
      <c r="L2464" t="str">
        <f>VLOOKUP(B2464,'Customers (2)'!$A$1:$F$2501,6,0)</f>
        <v>Senior</v>
      </c>
      <c r="M2464" t="str">
        <f t="shared" si="155"/>
        <v>October</v>
      </c>
      <c r="N2464" t="str">
        <f t="shared" si="156"/>
        <v>Monday</v>
      </c>
      <c r="O2464" t="str">
        <f t="shared" si="157"/>
        <v>00:40:00</v>
      </c>
      <c r="P2464">
        <f t="shared" si="158"/>
        <v>0</v>
      </c>
      <c r="Q2464" t="str">
        <f>VLOOKUP(B2464,'Analysis 1.3'!$AA$1:$AF$1454,5,FALSE)</f>
        <v>Repeat</v>
      </c>
      <c r="R2464" t="str">
        <f>VLOOKUP(B2464,'Analysis 1.3'!$AA$1:$AF$1454,6,FALSE)</f>
        <v>Passive</v>
      </c>
      <c r="S2464">
        <f>VLOOKUP(B2464,'Analysis 1.3'!$AA$1:$AF$1454,4,FALSE)</f>
        <v>83.954166666662786</v>
      </c>
    </row>
    <row r="2465" spans="1:19" x14ac:dyDescent="0.3">
      <c r="A2465">
        <v>1674149</v>
      </c>
      <c r="B2465">
        <v>1974</v>
      </c>
      <c r="C2465" s="1" t="s">
        <v>99</v>
      </c>
      <c r="D2465" s="3">
        <v>45159.04791666667</v>
      </c>
      <c r="E2465" t="s">
        <v>97</v>
      </c>
      <c r="F2465" t="s">
        <v>62</v>
      </c>
      <c r="G2465">
        <v>2019</v>
      </c>
      <c r="H2465" t="str">
        <f>VLOOKUP(B2465,'Customers (2)'!$A$1:$F$2501,2,0)</f>
        <v>USA</v>
      </c>
      <c r="I2465" t="str">
        <f>VLOOKUP(B2465,'Customers (2)'!$A$1:$F$2501,3,0)</f>
        <v>F</v>
      </c>
      <c r="J2465">
        <f>VLOOKUP(B2465,'Customers (2)'!$A$1:$F$2501,4,0)</f>
        <v>74</v>
      </c>
      <c r="K2465" t="str">
        <f>VLOOKUP(B2465,'Customers (2)'!$A$1:$F$2501,5,0)</f>
        <v>D</v>
      </c>
      <c r="L2465" t="str">
        <f>VLOOKUP(B2465,'Customers (2)'!$A$1:$F$2501,6,0)</f>
        <v>Senior</v>
      </c>
      <c r="M2465" t="str">
        <f t="shared" si="155"/>
        <v>August</v>
      </c>
      <c r="N2465" t="str">
        <f t="shared" si="156"/>
        <v>Monday</v>
      </c>
      <c r="O2465" t="str">
        <f t="shared" si="157"/>
        <v>01:09:00</v>
      </c>
      <c r="P2465">
        <f t="shared" si="158"/>
        <v>1</v>
      </c>
      <c r="Q2465" t="str">
        <f>VLOOKUP(B2465,'Analysis 1.3'!$AA$1:$AF$1454,5,FALSE)</f>
        <v>Repeat</v>
      </c>
      <c r="R2465" t="str">
        <f>VLOOKUP(B2465,'Analysis 1.3'!$AA$1:$AF$1454,6,FALSE)</f>
        <v>Passive</v>
      </c>
      <c r="S2465">
        <f>VLOOKUP(B2465,'Analysis 1.3'!$AA$1:$AF$1454,4,FALSE)</f>
        <v>83.954166666662786</v>
      </c>
    </row>
    <row r="2466" spans="1:19" x14ac:dyDescent="0.3">
      <c r="A2466">
        <v>254112</v>
      </c>
      <c r="B2466">
        <v>1975</v>
      </c>
      <c r="C2466" s="1" t="s">
        <v>99</v>
      </c>
      <c r="D2466" s="2">
        <v>45176.990277777775</v>
      </c>
      <c r="E2466" t="s">
        <v>97</v>
      </c>
      <c r="F2466" t="s">
        <v>75</v>
      </c>
      <c r="G2466">
        <v>2037</v>
      </c>
      <c r="H2466" t="str">
        <f>VLOOKUP(B2466,'Customers (2)'!$A$1:$F$2501,2,0)</f>
        <v>USA</v>
      </c>
      <c r="I2466" t="str">
        <f>VLOOKUP(B2466,'Customers (2)'!$A$1:$F$2501,3,0)</f>
        <v>M</v>
      </c>
      <c r="J2466">
        <f>VLOOKUP(B2466,'Customers (2)'!$A$1:$F$2501,4,0)</f>
        <v>40</v>
      </c>
      <c r="K2466" t="str">
        <f>VLOOKUP(B2466,'Customers (2)'!$A$1:$F$2501,5,0)</f>
        <v>D</v>
      </c>
      <c r="L2466" t="str">
        <f>VLOOKUP(B2466,'Customers (2)'!$A$1:$F$2501,6,0)</f>
        <v>Middle</v>
      </c>
      <c r="M2466" t="str">
        <f t="shared" si="155"/>
        <v>September</v>
      </c>
      <c r="N2466" t="str">
        <f t="shared" si="156"/>
        <v>Thursday</v>
      </c>
      <c r="O2466" t="str">
        <f t="shared" si="157"/>
        <v>23:46:00</v>
      </c>
      <c r="P2466">
        <f t="shared" si="158"/>
        <v>23</v>
      </c>
      <c r="Q2466" t="str">
        <f>VLOOKUP(B2466,'Analysis 1.3'!$AA$1:$AF$1454,5,FALSE)</f>
        <v>Repeat</v>
      </c>
      <c r="R2466" t="str">
        <f>VLOOKUP(B2466,'Analysis 1.3'!$AA$1:$AF$1454,6,FALSE)</f>
        <v>Passive</v>
      </c>
      <c r="S2466">
        <f>VLOOKUP(B2466,'Analysis 1.3'!$AA$1:$AF$1454,4,FALSE)</f>
        <v>114.99166666666861</v>
      </c>
    </row>
    <row r="2467" spans="1:19" x14ac:dyDescent="0.3">
      <c r="A2467">
        <v>631384</v>
      </c>
      <c r="B2467">
        <v>1975</v>
      </c>
      <c r="C2467" s="1" t="s">
        <v>99</v>
      </c>
      <c r="D2467" s="2">
        <v>44963.054861111108</v>
      </c>
      <c r="E2467" t="s">
        <v>97</v>
      </c>
      <c r="F2467" t="s">
        <v>27</v>
      </c>
      <c r="G2467">
        <v>5484</v>
      </c>
      <c r="H2467" t="str">
        <f>VLOOKUP(B2467,'Customers (2)'!$A$1:$F$2501,2,0)</f>
        <v>USA</v>
      </c>
      <c r="I2467" t="str">
        <f>VLOOKUP(B2467,'Customers (2)'!$A$1:$F$2501,3,0)</f>
        <v>M</v>
      </c>
      <c r="J2467">
        <f>VLOOKUP(B2467,'Customers (2)'!$A$1:$F$2501,4,0)</f>
        <v>40</v>
      </c>
      <c r="K2467" t="str">
        <f>VLOOKUP(B2467,'Customers (2)'!$A$1:$F$2501,5,0)</f>
        <v>D</v>
      </c>
      <c r="L2467" t="str">
        <f>VLOOKUP(B2467,'Customers (2)'!$A$1:$F$2501,6,0)</f>
        <v>Middle</v>
      </c>
      <c r="M2467" t="str">
        <f t="shared" si="155"/>
        <v>February</v>
      </c>
      <c r="N2467" t="str">
        <f t="shared" si="156"/>
        <v>Monday</v>
      </c>
      <c r="O2467" t="str">
        <f t="shared" si="157"/>
        <v>01:19:00</v>
      </c>
      <c r="P2467">
        <f t="shared" si="158"/>
        <v>1</v>
      </c>
      <c r="Q2467" t="str">
        <f>VLOOKUP(B2467,'Analysis 1.3'!$AA$1:$AF$1454,5,FALSE)</f>
        <v>Repeat</v>
      </c>
      <c r="R2467" t="str">
        <f>VLOOKUP(B2467,'Analysis 1.3'!$AA$1:$AF$1454,6,FALSE)</f>
        <v>Passive</v>
      </c>
      <c r="S2467">
        <f>VLOOKUP(B2467,'Analysis 1.3'!$AA$1:$AF$1454,4,FALSE)</f>
        <v>114.99166666666861</v>
      </c>
    </row>
    <row r="2468" spans="1:19" x14ac:dyDescent="0.3">
      <c r="A2468">
        <v>142160</v>
      </c>
      <c r="B2468">
        <v>1976</v>
      </c>
      <c r="C2468" s="1" t="s">
        <v>105</v>
      </c>
      <c r="D2468" s="2">
        <v>44971.043749999997</v>
      </c>
      <c r="E2468" t="s">
        <v>98</v>
      </c>
      <c r="F2468" t="s">
        <v>5</v>
      </c>
      <c r="G2468">
        <v>7114</v>
      </c>
      <c r="H2468" t="str">
        <f>VLOOKUP(B2468,'Customers (2)'!$A$1:$F$2501,2,0)</f>
        <v>Spain</v>
      </c>
      <c r="I2468" t="str">
        <f>VLOOKUP(B2468,'Customers (2)'!$A$1:$F$2501,3,0)</f>
        <v>F</v>
      </c>
      <c r="J2468">
        <f>VLOOKUP(B2468,'Customers (2)'!$A$1:$F$2501,4,0)</f>
        <v>73</v>
      </c>
      <c r="K2468" t="str">
        <f>VLOOKUP(B2468,'Customers (2)'!$A$1:$F$2501,5,0)</f>
        <v>D</v>
      </c>
      <c r="L2468" t="str">
        <f>VLOOKUP(B2468,'Customers (2)'!$A$1:$F$2501,6,0)</f>
        <v>Senior</v>
      </c>
      <c r="M2468" t="str">
        <f t="shared" si="155"/>
        <v>February</v>
      </c>
      <c r="N2468" t="str">
        <f t="shared" si="156"/>
        <v>Tuesday</v>
      </c>
      <c r="O2468" t="str">
        <f t="shared" si="157"/>
        <v>01:03:00</v>
      </c>
      <c r="P2468">
        <f t="shared" si="158"/>
        <v>1</v>
      </c>
      <c r="Q2468" t="str">
        <f>VLOOKUP(B2468,'Analysis 1.3'!$AA$1:$AF$1454,5,FALSE)</f>
        <v>One time</v>
      </c>
      <c r="R2468" t="str">
        <f>VLOOKUP(B2468,'Analysis 1.3'!$AA$1:$AF$1454,6,FALSE)</f>
        <v>Lost</v>
      </c>
      <c r="S2468">
        <f>VLOOKUP(B2468,'Analysis 1.3'!$AA$1:$AF$1454,4,FALSE)</f>
        <v>320.93819444444671</v>
      </c>
    </row>
    <row r="2469" spans="1:19" x14ac:dyDescent="0.3">
      <c r="A2469">
        <v>670916</v>
      </c>
      <c r="B2469">
        <v>1977</v>
      </c>
      <c r="C2469" s="1" t="s">
        <v>99</v>
      </c>
      <c r="D2469" s="3">
        <v>45017.048611111109</v>
      </c>
      <c r="F2469" t="s">
        <v>66</v>
      </c>
      <c r="G2469">
        <v>9847</v>
      </c>
      <c r="H2469" t="str">
        <f>VLOOKUP(B2469,'Customers (2)'!$A$1:$F$2501,2,0)</f>
        <v>USA</v>
      </c>
      <c r="I2469" t="str">
        <f>VLOOKUP(B2469,'Customers (2)'!$A$1:$F$2501,3,0)</f>
        <v>F</v>
      </c>
      <c r="J2469">
        <f>VLOOKUP(B2469,'Customers (2)'!$A$1:$F$2501,4,0)</f>
        <v>79</v>
      </c>
      <c r="K2469" t="str">
        <f>VLOOKUP(B2469,'Customers (2)'!$A$1:$F$2501,5,0)</f>
        <v>D</v>
      </c>
      <c r="L2469" t="str">
        <f>VLOOKUP(B2469,'Customers (2)'!$A$1:$F$2501,6,0)</f>
        <v>Senior</v>
      </c>
      <c r="M2469" t="str">
        <f t="shared" si="155"/>
        <v>April</v>
      </c>
      <c r="N2469" t="str">
        <f t="shared" si="156"/>
        <v>Saturday</v>
      </c>
      <c r="O2469" t="str">
        <f t="shared" si="157"/>
        <v>01:10:00</v>
      </c>
      <c r="P2469">
        <f t="shared" si="158"/>
        <v>1</v>
      </c>
      <c r="Q2469" t="str">
        <f>VLOOKUP(B2469,'Analysis 1.3'!$AA$1:$AF$1454,5,FALSE)</f>
        <v>One time</v>
      </c>
      <c r="R2469" t="str">
        <f>VLOOKUP(B2469,'Analysis 1.3'!$AA$1:$AF$1454,6,FALSE)</f>
        <v>Lost</v>
      </c>
      <c r="S2469">
        <f>VLOOKUP(B2469,'Analysis 1.3'!$AA$1:$AF$1454,4,FALSE)</f>
        <v>274.9333333333343</v>
      </c>
    </row>
    <row r="2470" spans="1:19" x14ac:dyDescent="0.3">
      <c r="A2470">
        <v>1070297</v>
      </c>
      <c r="B2470">
        <v>1978</v>
      </c>
      <c r="C2470" s="1" t="s">
        <v>105</v>
      </c>
      <c r="D2470" s="3">
        <v>44993.94027777778</v>
      </c>
      <c r="E2470" t="s">
        <v>191</v>
      </c>
      <c r="F2470" t="s">
        <v>88</v>
      </c>
      <c r="G2470">
        <v>904</v>
      </c>
      <c r="H2470" t="str">
        <f>VLOOKUP(B2470,'Customers (2)'!$A$1:$F$2501,2,0)</f>
        <v>Spain</v>
      </c>
      <c r="I2470" t="str">
        <f>VLOOKUP(B2470,'Customers (2)'!$A$1:$F$2501,3,0)</f>
        <v>F</v>
      </c>
      <c r="J2470">
        <f>VLOOKUP(B2470,'Customers (2)'!$A$1:$F$2501,4,0)</f>
        <v>23</v>
      </c>
      <c r="K2470" t="str">
        <f>VLOOKUP(B2470,'Customers (2)'!$A$1:$F$2501,5,0)</f>
        <v>D</v>
      </c>
      <c r="L2470" t="str">
        <f>VLOOKUP(B2470,'Customers (2)'!$A$1:$F$2501,6,0)</f>
        <v>Young</v>
      </c>
      <c r="M2470" t="str">
        <f t="shared" si="155"/>
        <v>March</v>
      </c>
      <c r="N2470" t="str">
        <f t="shared" si="156"/>
        <v>Wednesday</v>
      </c>
      <c r="O2470" t="str">
        <f t="shared" si="157"/>
        <v>22:34:00</v>
      </c>
      <c r="P2470">
        <f t="shared" si="158"/>
        <v>22</v>
      </c>
      <c r="Q2470" t="str">
        <f>VLOOKUP(B2470,'Analysis 1.3'!$AA$1:$AF$1454,5,FALSE)</f>
        <v>One time</v>
      </c>
      <c r="R2470" t="str">
        <f>VLOOKUP(B2470,'Analysis 1.3'!$AA$1:$AF$1454,6,FALSE)</f>
        <v>Lost</v>
      </c>
      <c r="S2470">
        <f>VLOOKUP(B2470,'Analysis 1.3'!$AA$1:$AF$1454,4,FALSE)</f>
        <v>298.04166666666424</v>
      </c>
    </row>
    <row r="2471" spans="1:19" x14ac:dyDescent="0.3">
      <c r="A2471">
        <v>780193</v>
      </c>
      <c r="B2471">
        <v>1979</v>
      </c>
      <c r="C2471" s="1" t="s">
        <v>102</v>
      </c>
      <c r="D2471" s="3">
        <v>45143.074999999997</v>
      </c>
      <c r="E2471" t="s">
        <v>96</v>
      </c>
      <c r="F2471" t="s">
        <v>78</v>
      </c>
      <c r="G2471">
        <v>1562</v>
      </c>
      <c r="H2471" t="str">
        <f>VLOOKUP(B2471,'Customers (2)'!$A$1:$F$2501,2,0)</f>
        <v>Finland</v>
      </c>
      <c r="I2471" t="str">
        <f>VLOOKUP(B2471,'Customers (2)'!$A$1:$F$2501,3,0)</f>
        <v>F</v>
      </c>
      <c r="J2471">
        <f>VLOOKUP(B2471,'Customers (2)'!$A$1:$F$2501,4,0)</f>
        <v>21</v>
      </c>
      <c r="K2471" t="str">
        <f>VLOOKUP(B2471,'Customers (2)'!$A$1:$F$2501,5,0)</f>
        <v>D</v>
      </c>
      <c r="L2471" t="str">
        <f>VLOOKUP(B2471,'Customers (2)'!$A$1:$F$2501,6,0)</f>
        <v>Young</v>
      </c>
      <c r="M2471" t="str">
        <f t="shared" si="155"/>
        <v>August</v>
      </c>
      <c r="N2471" t="str">
        <f t="shared" si="156"/>
        <v>Saturday</v>
      </c>
      <c r="O2471" t="str">
        <f t="shared" si="157"/>
        <v>01:48:00</v>
      </c>
      <c r="P2471">
        <f t="shared" si="158"/>
        <v>1</v>
      </c>
      <c r="Q2471" t="str">
        <f>VLOOKUP(B2471,'Analysis 1.3'!$AA$1:$AF$1454,5,FALSE)</f>
        <v>Repeat</v>
      </c>
      <c r="R2471" t="str">
        <f>VLOOKUP(B2471,'Analysis 1.3'!$AA$1:$AF$1454,6,FALSE)</f>
        <v>Passive</v>
      </c>
      <c r="S2471">
        <f>VLOOKUP(B2471,'Analysis 1.3'!$AA$1:$AF$1454,4,FALSE)</f>
        <v>133.89861111110804</v>
      </c>
    </row>
    <row r="2472" spans="1:19" x14ac:dyDescent="0.3">
      <c r="A2472">
        <v>1173471</v>
      </c>
      <c r="B2472">
        <v>1979</v>
      </c>
      <c r="C2472" s="1" t="s">
        <v>102</v>
      </c>
      <c r="D2472" s="3">
        <v>45158.083333333336</v>
      </c>
      <c r="E2472" t="s">
        <v>96</v>
      </c>
      <c r="F2472" t="s">
        <v>63</v>
      </c>
      <c r="G2472">
        <v>7703</v>
      </c>
      <c r="H2472" t="str">
        <f>VLOOKUP(B2472,'Customers (2)'!$A$1:$F$2501,2,0)</f>
        <v>Finland</v>
      </c>
      <c r="I2472" t="str">
        <f>VLOOKUP(B2472,'Customers (2)'!$A$1:$F$2501,3,0)</f>
        <v>F</v>
      </c>
      <c r="J2472">
        <f>VLOOKUP(B2472,'Customers (2)'!$A$1:$F$2501,4,0)</f>
        <v>21</v>
      </c>
      <c r="K2472" t="str">
        <f>VLOOKUP(B2472,'Customers (2)'!$A$1:$F$2501,5,0)</f>
        <v>D</v>
      </c>
      <c r="L2472" t="str">
        <f>VLOOKUP(B2472,'Customers (2)'!$A$1:$F$2501,6,0)</f>
        <v>Young</v>
      </c>
      <c r="M2472" t="str">
        <f t="shared" si="155"/>
        <v>August</v>
      </c>
      <c r="N2472" t="str">
        <f t="shared" si="156"/>
        <v>Sunday</v>
      </c>
      <c r="O2472" t="str">
        <f t="shared" si="157"/>
        <v>02:00:00</v>
      </c>
      <c r="P2472">
        <f t="shared" si="158"/>
        <v>2</v>
      </c>
      <c r="Q2472" t="str">
        <f>VLOOKUP(B2472,'Analysis 1.3'!$AA$1:$AF$1454,5,FALSE)</f>
        <v>Repeat</v>
      </c>
      <c r="R2472" t="str">
        <f>VLOOKUP(B2472,'Analysis 1.3'!$AA$1:$AF$1454,6,FALSE)</f>
        <v>Passive</v>
      </c>
      <c r="S2472">
        <f>VLOOKUP(B2472,'Analysis 1.3'!$AA$1:$AF$1454,4,FALSE)</f>
        <v>133.89861111110804</v>
      </c>
    </row>
    <row r="2473" spans="1:19" x14ac:dyDescent="0.3">
      <c r="A2473">
        <v>1284119</v>
      </c>
      <c r="B2473">
        <v>1980</v>
      </c>
      <c r="C2473" s="1" t="s">
        <v>110</v>
      </c>
      <c r="D2473" s="3">
        <v>45206.051388888889</v>
      </c>
      <c r="E2473" t="s">
        <v>97</v>
      </c>
      <c r="F2473" t="s">
        <v>64</v>
      </c>
      <c r="G2473">
        <v>6976</v>
      </c>
      <c r="H2473" t="str">
        <f>VLOOKUP(B2473,'Customers (2)'!$A$1:$F$2501,2,0)</f>
        <v>Switzerland</v>
      </c>
      <c r="I2473" t="str">
        <f>VLOOKUP(B2473,'Customers (2)'!$A$1:$F$2501,3,0)</f>
        <v>M</v>
      </c>
      <c r="J2473">
        <f>VLOOKUP(B2473,'Customers (2)'!$A$1:$F$2501,4,0)</f>
        <v>57</v>
      </c>
      <c r="K2473" t="str">
        <f>VLOOKUP(B2473,'Customers (2)'!$A$1:$F$2501,5,0)</f>
        <v>D</v>
      </c>
      <c r="L2473" t="str">
        <f>VLOOKUP(B2473,'Customers (2)'!$A$1:$F$2501,6,0)</f>
        <v>Middle</v>
      </c>
      <c r="M2473" t="str">
        <f t="shared" si="155"/>
        <v>October</v>
      </c>
      <c r="N2473" t="str">
        <f t="shared" si="156"/>
        <v>Saturday</v>
      </c>
      <c r="O2473" t="str">
        <f t="shared" si="157"/>
        <v>01:14:00</v>
      </c>
      <c r="P2473">
        <f t="shared" si="158"/>
        <v>1</v>
      </c>
      <c r="Q2473" t="str">
        <f>VLOOKUP(B2473,'Analysis 1.3'!$AA$1:$AF$1454,5,FALSE)</f>
        <v>Repeat</v>
      </c>
      <c r="R2473" t="str">
        <f>VLOOKUP(B2473,'Analysis 1.3'!$AA$1:$AF$1454,6,FALSE)</f>
        <v>Passive</v>
      </c>
      <c r="S2473">
        <f>VLOOKUP(B2473,'Analysis 1.3'!$AA$1:$AF$1454,4,FALSE)</f>
        <v>85.930555555554747</v>
      </c>
    </row>
    <row r="2474" spans="1:19" x14ac:dyDescent="0.3">
      <c r="A2474">
        <v>1416529</v>
      </c>
      <c r="B2474">
        <v>1980</v>
      </c>
      <c r="C2474" s="1" t="s">
        <v>110</v>
      </c>
      <c r="D2474" s="3">
        <v>45104.004861111112</v>
      </c>
      <c r="E2474" t="s">
        <v>97</v>
      </c>
      <c r="F2474" t="s">
        <v>12</v>
      </c>
      <c r="G2474">
        <v>576</v>
      </c>
      <c r="H2474" t="str">
        <f>VLOOKUP(B2474,'Customers (2)'!$A$1:$F$2501,2,0)</f>
        <v>Switzerland</v>
      </c>
      <c r="I2474" t="str">
        <f>VLOOKUP(B2474,'Customers (2)'!$A$1:$F$2501,3,0)</f>
        <v>M</v>
      </c>
      <c r="J2474">
        <f>VLOOKUP(B2474,'Customers (2)'!$A$1:$F$2501,4,0)</f>
        <v>57</v>
      </c>
      <c r="K2474" t="str">
        <f>VLOOKUP(B2474,'Customers (2)'!$A$1:$F$2501,5,0)</f>
        <v>D</v>
      </c>
      <c r="L2474" t="str">
        <f>VLOOKUP(B2474,'Customers (2)'!$A$1:$F$2501,6,0)</f>
        <v>Middle</v>
      </c>
      <c r="M2474" t="str">
        <f t="shared" si="155"/>
        <v>June</v>
      </c>
      <c r="N2474" t="str">
        <f t="shared" si="156"/>
        <v>Tuesday</v>
      </c>
      <c r="O2474" t="str">
        <f t="shared" si="157"/>
        <v>00:07:00</v>
      </c>
      <c r="P2474">
        <f t="shared" si="158"/>
        <v>0</v>
      </c>
      <c r="Q2474" t="str">
        <f>VLOOKUP(B2474,'Analysis 1.3'!$AA$1:$AF$1454,5,FALSE)</f>
        <v>Repeat</v>
      </c>
      <c r="R2474" t="str">
        <f>VLOOKUP(B2474,'Analysis 1.3'!$AA$1:$AF$1454,6,FALSE)</f>
        <v>Passive</v>
      </c>
      <c r="S2474">
        <f>VLOOKUP(B2474,'Analysis 1.3'!$AA$1:$AF$1454,4,FALSE)</f>
        <v>85.930555555554747</v>
      </c>
    </row>
    <row r="2475" spans="1:19" x14ac:dyDescent="0.3">
      <c r="A2475">
        <v>1483931</v>
      </c>
      <c r="B2475">
        <v>1980</v>
      </c>
      <c r="C2475" s="1" t="s">
        <v>110</v>
      </c>
      <c r="D2475" s="3">
        <v>45031.058333333334</v>
      </c>
      <c r="E2475" t="s">
        <v>98</v>
      </c>
      <c r="F2475" t="s">
        <v>16</v>
      </c>
      <c r="G2475">
        <v>4382</v>
      </c>
      <c r="H2475" t="str">
        <f>VLOOKUP(B2475,'Customers (2)'!$A$1:$F$2501,2,0)</f>
        <v>Switzerland</v>
      </c>
      <c r="I2475" t="str">
        <f>VLOOKUP(B2475,'Customers (2)'!$A$1:$F$2501,3,0)</f>
        <v>M</v>
      </c>
      <c r="J2475">
        <f>VLOOKUP(B2475,'Customers (2)'!$A$1:$F$2501,4,0)</f>
        <v>57</v>
      </c>
      <c r="K2475" t="str">
        <f>VLOOKUP(B2475,'Customers (2)'!$A$1:$F$2501,5,0)</f>
        <v>D</v>
      </c>
      <c r="L2475" t="str">
        <f>VLOOKUP(B2475,'Customers (2)'!$A$1:$F$2501,6,0)</f>
        <v>Middle</v>
      </c>
      <c r="M2475" t="str">
        <f t="shared" si="155"/>
        <v>April</v>
      </c>
      <c r="N2475" t="str">
        <f t="shared" si="156"/>
        <v>Saturday</v>
      </c>
      <c r="O2475" t="str">
        <f t="shared" si="157"/>
        <v>01:24:00</v>
      </c>
      <c r="P2475">
        <f t="shared" si="158"/>
        <v>1</v>
      </c>
      <c r="Q2475" t="str">
        <f>VLOOKUP(B2475,'Analysis 1.3'!$AA$1:$AF$1454,5,FALSE)</f>
        <v>Repeat</v>
      </c>
      <c r="R2475" t="str">
        <f>VLOOKUP(B2475,'Analysis 1.3'!$AA$1:$AF$1454,6,FALSE)</f>
        <v>Passive</v>
      </c>
      <c r="S2475">
        <f>VLOOKUP(B2475,'Analysis 1.3'!$AA$1:$AF$1454,4,FALSE)</f>
        <v>85.930555555554747</v>
      </c>
    </row>
    <row r="2476" spans="1:19" x14ac:dyDescent="0.3">
      <c r="A2476">
        <v>1513008</v>
      </c>
      <c r="B2476">
        <v>1980</v>
      </c>
      <c r="C2476" s="1" t="s">
        <v>110</v>
      </c>
      <c r="D2476" s="3">
        <v>45133.039583333331</v>
      </c>
      <c r="E2476" t="s">
        <v>97</v>
      </c>
      <c r="F2476" t="s">
        <v>43</v>
      </c>
      <c r="G2476">
        <v>4837</v>
      </c>
      <c r="H2476" t="str">
        <f>VLOOKUP(B2476,'Customers (2)'!$A$1:$F$2501,2,0)</f>
        <v>Switzerland</v>
      </c>
      <c r="I2476" t="str">
        <f>VLOOKUP(B2476,'Customers (2)'!$A$1:$F$2501,3,0)</f>
        <v>M</v>
      </c>
      <c r="J2476">
        <f>VLOOKUP(B2476,'Customers (2)'!$A$1:$F$2501,4,0)</f>
        <v>57</v>
      </c>
      <c r="K2476" t="str">
        <f>VLOOKUP(B2476,'Customers (2)'!$A$1:$F$2501,5,0)</f>
        <v>D</v>
      </c>
      <c r="L2476" t="str">
        <f>VLOOKUP(B2476,'Customers (2)'!$A$1:$F$2501,6,0)</f>
        <v>Middle</v>
      </c>
      <c r="M2476" t="str">
        <f t="shared" si="155"/>
        <v>July</v>
      </c>
      <c r="N2476" t="str">
        <f t="shared" si="156"/>
        <v>Wednesday</v>
      </c>
      <c r="O2476" t="str">
        <f t="shared" si="157"/>
        <v>00:57:00</v>
      </c>
      <c r="P2476">
        <f t="shared" si="158"/>
        <v>0</v>
      </c>
      <c r="Q2476" t="str">
        <f>VLOOKUP(B2476,'Analysis 1.3'!$AA$1:$AF$1454,5,FALSE)</f>
        <v>Repeat</v>
      </c>
      <c r="R2476" t="str">
        <f>VLOOKUP(B2476,'Analysis 1.3'!$AA$1:$AF$1454,6,FALSE)</f>
        <v>Passive</v>
      </c>
      <c r="S2476">
        <f>VLOOKUP(B2476,'Analysis 1.3'!$AA$1:$AF$1454,4,FALSE)</f>
        <v>85.930555555554747</v>
      </c>
    </row>
    <row r="2477" spans="1:19" x14ac:dyDescent="0.3">
      <c r="A2477">
        <v>1291650</v>
      </c>
      <c r="B2477">
        <v>1982</v>
      </c>
      <c r="C2477" s="1" t="s">
        <v>107</v>
      </c>
      <c r="D2477" s="3">
        <v>45080.065972222219</v>
      </c>
      <c r="E2477" t="s">
        <v>98</v>
      </c>
      <c r="F2477" t="s">
        <v>89</v>
      </c>
      <c r="G2477">
        <v>5585</v>
      </c>
      <c r="H2477" t="str">
        <f>VLOOKUP(B2477,'Customers (2)'!$A$1:$F$2501,2,0)</f>
        <v>Italy</v>
      </c>
      <c r="I2477" t="str">
        <f>VLOOKUP(B2477,'Customers (2)'!$A$1:$F$2501,3,0)</f>
        <v>F</v>
      </c>
      <c r="J2477">
        <f>VLOOKUP(B2477,'Customers (2)'!$A$1:$F$2501,4,0)</f>
        <v>74</v>
      </c>
      <c r="K2477" t="str">
        <f>VLOOKUP(B2477,'Customers (2)'!$A$1:$F$2501,5,0)</f>
        <v>D</v>
      </c>
      <c r="L2477" t="str">
        <f>VLOOKUP(B2477,'Customers (2)'!$A$1:$F$2501,6,0)</f>
        <v>Senior</v>
      </c>
      <c r="M2477" t="str">
        <f t="shared" si="155"/>
        <v>June</v>
      </c>
      <c r="N2477" t="str">
        <f t="shared" si="156"/>
        <v>Saturday</v>
      </c>
      <c r="O2477" t="str">
        <f t="shared" si="157"/>
        <v>01:35:00</v>
      </c>
      <c r="P2477">
        <f t="shared" si="158"/>
        <v>1</v>
      </c>
      <c r="Q2477" t="str">
        <f>VLOOKUP(B2477,'Analysis 1.3'!$AA$1:$AF$1454,5,FALSE)</f>
        <v>Repeat</v>
      </c>
      <c r="R2477" t="str">
        <f>VLOOKUP(B2477,'Analysis 1.3'!$AA$1:$AF$1454,6,FALSE)</f>
        <v>Passive</v>
      </c>
      <c r="S2477">
        <f>VLOOKUP(B2477,'Analysis 1.3'!$AA$1:$AF$1454,4,FALSE)</f>
        <v>125.92708333333576</v>
      </c>
    </row>
    <row r="2478" spans="1:19" x14ac:dyDescent="0.3">
      <c r="A2478">
        <v>1629259</v>
      </c>
      <c r="B2478">
        <v>1982</v>
      </c>
      <c r="C2478" s="1" t="s">
        <v>107</v>
      </c>
      <c r="D2478" s="3">
        <v>45166.054861111108</v>
      </c>
      <c r="E2478" t="s">
        <v>97</v>
      </c>
      <c r="F2478" t="s">
        <v>6</v>
      </c>
      <c r="G2478">
        <v>9052</v>
      </c>
      <c r="H2478" t="str">
        <f>VLOOKUP(B2478,'Customers (2)'!$A$1:$F$2501,2,0)</f>
        <v>Italy</v>
      </c>
      <c r="I2478" t="str">
        <f>VLOOKUP(B2478,'Customers (2)'!$A$1:$F$2501,3,0)</f>
        <v>F</v>
      </c>
      <c r="J2478">
        <f>VLOOKUP(B2478,'Customers (2)'!$A$1:$F$2501,4,0)</f>
        <v>74</v>
      </c>
      <c r="K2478" t="str">
        <f>VLOOKUP(B2478,'Customers (2)'!$A$1:$F$2501,5,0)</f>
        <v>D</v>
      </c>
      <c r="L2478" t="str">
        <f>VLOOKUP(B2478,'Customers (2)'!$A$1:$F$2501,6,0)</f>
        <v>Senior</v>
      </c>
      <c r="M2478" t="str">
        <f t="shared" si="155"/>
        <v>August</v>
      </c>
      <c r="N2478" t="str">
        <f t="shared" si="156"/>
        <v>Monday</v>
      </c>
      <c r="O2478" t="str">
        <f t="shared" si="157"/>
        <v>01:19:00</v>
      </c>
      <c r="P2478">
        <f t="shared" si="158"/>
        <v>1</v>
      </c>
      <c r="Q2478" t="str">
        <f>VLOOKUP(B2478,'Analysis 1.3'!$AA$1:$AF$1454,5,FALSE)</f>
        <v>Repeat</v>
      </c>
      <c r="R2478" t="str">
        <f>VLOOKUP(B2478,'Analysis 1.3'!$AA$1:$AF$1454,6,FALSE)</f>
        <v>Passive</v>
      </c>
      <c r="S2478">
        <f>VLOOKUP(B2478,'Analysis 1.3'!$AA$1:$AF$1454,4,FALSE)</f>
        <v>125.92708333333576</v>
      </c>
    </row>
    <row r="2479" spans="1:19" x14ac:dyDescent="0.3">
      <c r="A2479">
        <v>1098350</v>
      </c>
      <c r="B2479">
        <v>1983</v>
      </c>
      <c r="C2479" s="1" t="s">
        <v>105</v>
      </c>
      <c r="D2479" s="3">
        <v>44966.068749999999</v>
      </c>
      <c r="E2479" t="s">
        <v>98</v>
      </c>
      <c r="F2479" t="s">
        <v>22</v>
      </c>
      <c r="G2479">
        <v>7342</v>
      </c>
      <c r="H2479" t="str">
        <f>VLOOKUP(B2479,'Customers (2)'!$A$1:$F$2501,2,0)</f>
        <v>Spain</v>
      </c>
      <c r="I2479" t="str">
        <f>VLOOKUP(B2479,'Customers (2)'!$A$1:$F$2501,3,0)</f>
        <v>F</v>
      </c>
      <c r="J2479">
        <f>VLOOKUP(B2479,'Customers (2)'!$A$1:$F$2501,4,0)</f>
        <v>35</v>
      </c>
      <c r="K2479" t="str">
        <f>VLOOKUP(B2479,'Customers (2)'!$A$1:$F$2501,5,0)</f>
        <v>D</v>
      </c>
      <c r="L2479" t="str">
        <f>VLOOKUP(B2479,'Customers (2)'!$A$1:$F$2501,6,0)</f>
        <v>Middle</v>
      </c>
      <c r="M2479" t="str">
        <f t="shared" si="155"/>
        <v>February</v>
      </c>
      <c r="N2479" t="str">
        <f t="shared" si="156"/>
        <v>Thursday</v>
      </c>
      <c r="O2479" t="str">
        <f t="shared" si="157"/>
        <v>01:39:00</v>
      </c>
      <c r="P2479">
        <f t="shared" si="158"/>
        <v>1</v>
      </c>
      <c r="Q2479" t="str">
        <f>VLOOKUP(B2479,'Analysis 1.3'!$AA$1:$AF$1454,5,FALSE)</f>
        <v>Repeat</v>
      </c>
      <c r="R2479" t="str">
        <f>VLOOKUP(B2479,'Analysis 1.3'!$AA$1:$AF$1454,6,FALSE)</f>
        <v>Passive</v>
      </c>
      <c r="S2479">
        <f>VLOOKUP(B2479,'Analysis 1.3'!$AA$1:$AF$1454,4,FALSE)</f>
        <v>83.004861111112405</v>
      </c>
    </row>
    <row r="2480" spans="1:19" x14ac:dyDescent="0.3">
      <c r="A2480">
        <v>1234926</v>
      </c>
      <c r="B2480">
        <v>1983</v>
      </c>
      <c r="C2480" s="1" t="s">
        <v>105</v>
      </c>
      <c r="D2480" s="3">
        <v>45208.977083333331</v>
      </c>
      <c r="E2480" t="s">
        <v>191</v>
      </c>
      <c r="F2480" t="s">
        <v>8</v>
      </c>
      <c r="G2480">
        <v>2280</v>
      </c>
      <c r="H2480" t="str">
        <f>VLOOKUP(B2480,'Customers (2)'!$A$1:$F$2501,2,0)</f>
        <v>Spain</v>
      </c>
      <c r="I2480" t="str">
        <f>VLOOKUP(B2480,'Customers (2)'!$A$1:$F$2501,3,0)</f>
        <v>F</v>
      </c>
      <c r="J2480">
        <f>VLOOKUP(B2480,'Customers (2)'!$A$1:$F$2501,4,0)</f>
        <v>35</v>
      </c>
      <c r="K2480" t="str">
        <f>VLOOKUP(B2480,'Customers (2)'!$A$1:$F$2501,5,0)</f>
        <v>D</v>
      </c>
      <c r="L2480" t="str">
        <f>VLOOKUP(B2480,'Customers (2)'!$A$1:$F$2501,6,0)</f>
        <v>Middle</v>
      </c>
      <c r="M2480" t="str">
        <f t="shared" si="155"/>
        <v>October</v>
      </c>
      <c r="N2480" t="str">
        <f t="shared" si="156"/>
        <v>Monday</v>
      </c>
      <c r="O2480" t="str">
        <f t="shared" si="157"/>
        <v>23:27:00</v>
      </c>
      <c r="P2480">
        <f t="shared" si="158"/>
        <v>23</v>
      </c>
      <c r="Q2480" t="str">
        <f>VLOOKUP(B2480,'Analysis 1.3'!$AA$1:$AF$1454,5,FALSE)</f>
        <v>Repeat</v>
      </c>
      <c r="R2480" t="str">
        <f>VLOOKUP(B2480,'Analysis 1.3'!$AA$1:$AF$1454,6,FALSE)</f>
        <v>Passive</v>
      </c>
      <c r="S2480">
        <f>VLOOKUP(B2480,'Analysis 1.3'!$AA$1:$AF$1454,4,FALSE)</f>
        <v>83.004861111112405</v>
      </c>
    </row>
    <row r="2481" spans="1:19" x14ac:dyDescent="0.3">
      <c r="A2481">
        <v>1245959</v>
      </c>
      <c r="B2481">
        <v>1983</v>
      </c>
      <c r="C2481" s="1" t="s">
        <v>105</v>
      </c>
      <c r="D2481" s="3">
        <v>44981.952777777777</v>
      </c>
      <c r="E2481" t="s">
        <v>96</v>
      </c>
      <c r="F2481" t="s">
        <v>25</v>
      </c>
      <c r="G2481">
        <v>774</v>
      </c>
      <c r="H2481" t="str">
        <f>VLOOKUP(B2481,'Customers (2)'!$A$1:$F$2501,2,0)</f>
        <v>Spain</v>
      </c>
      <c r="I2481" t="str">
        <f>VLOOKUP(B2481,'Customers (2)'!$A$1:$F$2501,3,0)</f>
        <v>F</v>
      </c>
      <c r="J2481">
        <f>VLOOKUP(B2481,'Customers (2)'!$A$1:$F$2501,4,0)</f>
        <v>35</v>
      </c>
      <c r="K2481" t="str">
        <f>VLOOKUP(B2481,'Customers (2)'!$A$1:$F$2501,5,0)</f>
        <v>D</v>
      </c>
      <c r="L2481" t="str">
        <f>VLOOKUP(B2481,'Customers (2)'!$A$1:$F$2501,6,0)</f>
        <v>Middle</v>
      </c>
      <c r="M2481" t="str">
        <f t="shared" si="155"/>
        <v>February</v>
      </c>
      <c r="N2481" t="str">
        <f t="shared" si="156"/>
        <v>Friday</v>
      </c>
      <c r="O2481" t="str">
        <f t="shared" si="157"/>
        <v>22:52:00</v>
      </c>
      <c r="P2481">
        <f t="shared" si="158"/>
        <v>22</v>
      </c>
      <c r="Q2481" t="str">
        <f>VLOOKUP(B2481,'Analysis 1.3'!$AA$1:$AF$1454,5,FALSE)</f>
        <v>Repeat</v>
      </c>
      <c r="R2481" t="str">
        <f>VLOOKUP(B2481,'Analysis 1.3'!$AA$1:$AF$1454,6,FALSE)</f>
        <v>Passive</v>
      </c>
      <c r="S2481">
        <f>VLOOKUP(B2481,'Analysis 1.3'!$AA$1:$AF$1454,4,FALSE)</f>
        <v>83.004861111112405</v>
      </c>
    </row>
    <row r="2482" spans="1:19" x14ac:dyDescent="0.3">
      <c r="A2482">
        <v>1487429</v>
      </c>
      <c r="B2482">
        <v>1983</v>
      </c>
      <c r="C2482" s="1" t="s">
        <v>105</v>
      </c>
      <c r="D2482" s="3">
        <v>44990.979861111111</v>
      </c>
      <c r="E2482" t="s">
        <v>191</v>
      </c>
      <c r="F2482" t="s">
        <v>46</v>
      </c>
      <c r="G2482">
        <v>5465</v>
      </c>
      <c r="H2482" t="str">
        <f>VLOOKUP(B2482,'Customers (2)'!$A$1:$F$2501,2,0)</f>
        <v>Spain</v>
      </c>
      <c r="I2482" t="str">
        <f>VLOOKUP(B2482,'Customers (2)'!$A$1:$F$2501,3,0)</f>
        <v>F</v>
      </c>
      <c r="J2482">
        <f>VLOOKUP(B2482,'Customers (2)'!$A$1:$F$2501,4,0)</f>
        <v>35</v>
      </c>
      <c r="K2482" t="str">
        <f>VLOOKUP(B2482,'Customers (2)'!$A$1:$F$2501,5,0)</f>
        <v>D</v>
      </c>
      <c r="L2482" t="str">
        <f>VLOOKUP(B2482,'Customers (2)'!$A$1:$F$2501,6,0)</f>
        <v>Middle</v>
      </c>
      <c r="M2482" t="str">
        <f t="shared" si="155"/>
        <v>March</v>
      </c>
      <c r="N2482" t="str">
        <f t="shared" si="156"/>
        <v>Sunday</v>
      </c>
      <c r="O2482" t="str">
        <f t="shared" si="157"/>
        <v>23:31:00</v>
      </c>
      <c r="P2482">
        <f t="shared" si="158"/>
        <v>23</v>
      </c>
      <c r="Q2482" t="str">
        <f>VLOOKUP(B2482,'Analysis 1.3'!$AA$1:$AF$1454,5,FALSE)</f>
        <v>Repeat</v>
      </c>
      <c r="R2482" t="str">
        <f>VLOOKUP(B2482,'Analysis 1.3'!$AA$1:$AF$1454,6,FALSE)</f>
        <v>Passive</v>
      </c>
      <c r="S2482">
        <f>VLOOKUP(B2482,'Analysis 1.3'!$AA$1:$AF$1454,4,FALSE)</f>
        <v>83.004861111112405</v>
      </c>
    </row>
    <row r="2483" spans="1:19" x14ac:dyDescent="0.3">
      <c r="A2483">
        <v>188856</v>
      </c>
      <c r="B2483">
        <v>1984</v>
      </c>
      <c r="C2483" s="1" t="s">
        <v>101</v>
      </c>
      <c r="D2483" s="2">
        <v>45251.959027777775</v>
      </c>
      <c r="E2483" t="s">
        <v>191</v>
      </c>
      <c r="F2483" t="s">
        <v>76</v>
      </c>
      <c r="G2483">
        <v>4243</v>
      </c>
      <c r="H2483" t="str">
        <f>VLOOKUP(B2483,'Customers (2)'!$A$1:$F$2501,2,0)</f>
        <v>Australia</v>
      </c>
      <c r="I2483" t="str">
        <f>VLOOKUP(B2483,'Customers (2)'!$A$1:$F$2501,3,0)</f>
        <v>M</v>
      </c>
      <c r="J2483">
        <f>VLOOKUP(B2483,'Customers (2)'!$A$1:$F$2501,4,0)</f>
        <v>45</v>
      </c>
      <c r="K2483" t="str">
        <f>VLOOKUP(B2483,'Customers (2)'!$A$1:$F$2501,5,0)</f>
        <v>D</v>
      </c>
      <c r="L2483" t="str">
        <f>VLOOKUP(B2483,'Customers (2)'!$A$1:$F$2501,6,0)</f>
        <v>Middle</v>
      </c>
      <c r="M2483" t="str">
        <f t="shared" si="155"/>
        <v>November</v>
      </c>
      <c r="N2483" t="str">
        <f t="shared" si="156"/>
        <v>Tuesday</v>
      </c>
      <c r="O2483" t="str">
        <f t="shared" si="157"/>
        <v>23:01:00</v>
      </c>
      <c r="P2483">
        <f t="shared" si="158"/>
        <v>23</v>
      </c>
      <c r="Q2483" t="str">
        <f>VLOOKUP(B2483,'Analysis 1.3'!$AA$1:$AF$1454,5,FALSE)</f>
        <v>Repeat</v>
      </c>
      <c r="R2483" t="str">
        <f>VLOOKUP(B2483,'Analysis 1.3'!$AA$1:$AF$1454,6,FALSE)</f>
        <v>Recent</v>
      </c>
      <c r="S2483">
        <f>VLOOKUP(B2483,'Analysis 1.3'!$AA$1:$AF$1454,4,FALSE)</f>
        <v>40.022916666668607</v>
      </c>
    </row>
    <row r="2484" spans="1:19" x14ac:dyDescent="0.3">
      <c r="A2484">
        <v>466869</v>
      </c>
      <c r="B2484">
        <v>1984</v>
      </c>
      <c r="C2484" s="1" t="s">
        <v>101</v>
      </c>
      <c r="D2484" s="2">
        <v>44971.597222222219</v>
      </c>
      <c r="E2484" t="s">
        <v>96</v>
      </c>
      <c r="F2484" t="s">
        <v>68</v>
      </c>
      <c r="G2484">
        <v>660</v>
      </c>
      <c r="H2484" t="str">
        <f>VLOOKUP(B2484,'Customers (2)'!$A$1:$F$2501,2,0)</f>
        <v>Australia</v>
      </c>
      <c r="I2484" t="str">
        <f>VLOOKUP(B2484,'Customers (2)'!$A$1:$F$2501,3,0)</f>
        <v>M</v>
      </c>
      <c r="J2484">
        <f>VLOOKUP(B2484,'Customers (2)'!$A$1:$F$2501,4,0)</f>
        <v>45</v>
      </c>
      <c r="K2484" t="str">
        <f>VLOOKUP(B2484,'Customers (2)'!$A$1:$F$2501,5,0)</f>
        <v>D</v>
      </c>
      <c r="L2484" t="str">
        <f>VLOOKUP(B2484,'Customers (2)'!$A$1:$F$2501,6,0)</f>
        <v>Middle</v>
      </c>
      <c r="M2484" t="str">
        <f t="shared" si="155"/>
        <v>February</v>
      </c>
      <c r="N2484" t="str">
        <f t="shared" si="156"/>
        <v>Tuesday</v>
      </c>
      <c r="O2484" t="str">
        <f t="shared" si="157"/>
        <v>14:20:00</v>
      </c>
      <c r="P2484">
        <f t="shared" si="158"/>
        <v>14</v>
      </c>
      <c r="Q2484" t="str">
        <f>VLOOKUP(B2484,'Analysis 1.3'!$AA$1:$AF$1454,5,FALSE)</f>
        <v>Repeat</v>
      </c>
      <c r="R2484" t="str">
        <f>VLOOKUP(B2484,'Analysis 1.3'!$AA$1:$AF$1454,6,FALSE)</f>
        <v>Recent</v>
      </c>
      <c r="S2484">
        <f>VLOOKUP(B2484,'Analysis 1.3'!$AA$1:$AF$1454,4,FALSE)</f>
        <v>40.022916666668607</v>
      </c>
    </row>
    <row r="2485" spans="1:19" x14ac:dyDescent="0.3">
      <c r="A2485">
        <v>1550005</v>
      </c>
      <c r="B2485">
        <v>1984</v>
      </c>
      <c r="C2485" s="1" t="s">
        <v>101</v>
      </c>
      <c r="D2485" s="3">
        <v>45002.038194444445</v>
      </c>
      <c r="E2485" t="s">
        <v>98</v>
      </c>
      <c r="F2485" t="s">
        <v>35</v>
      </c>
      <c r="G2485">
        <v>2075</v>
      </c>
      <c r="H2485" t="str">
        <f>VLOOKUP(B2485,'Customers (2)'!$A$1:$F$2501,2,0)</f>
        <v>Australia</v>
      </c>
      <c r="I2485" t="str">
        <f>VLOOKUP(B2485,'Customers (2)'!$A$1:$F$2501,3,0)</f>
        <v>M</v>
      </c>
      <c r="J2485">
        <f>VLOOKUP(B2485,'Customers (2)'!$A$1:$F$2501,4,0)</f>
        <v>45</v>
      </c>
      <c r="K2485" t="str">
        <f>VLOOKUP(B2485,'Customers (2)'!$A$1:$F$2501,5,0)</f>
        <v>D</v>
      </c>
      <c r="L2485" t="str">
        <f>VLOOKUP(B2485,'Customers (2)'!$A$1:$F$2501,6,0)</f>
        <v>Middle</v>
      </c>
      <c r="M2485" t="str">
        <f t="shared" si="155"/>
        <v>March</v>
      </c>
      <c r="N2485" t="str">
        <f t="shared" si="156"/>
        <v>Friday</v>
      </c>
      <c r="O2485" t="str">
        <f t="shared" si="157"/>
        <v>00:55:00</v>
      </c>
      <c r="P2485">
        <f t="shared" si="158"/>
        <v>0</v>
      </c>
      <c r="Q2485" t="str">
        <f>VLOOKUP(B2485,'Analysis 1.3'!$AA$1:$AF$1454,5,FALSE)</f>
        <v>Repeat</v>
      </c>
      <c r="R2485" t="str">
        <f>VLOOKUP(B2485,'Analysis 1.3'!$AA$1:$AF$1454,6,FALSE)</f>
        <v>Recent</v>
      </c>
      <c r="S2485">
        <f>VLOOKUP(B2485,'Analysis 1.3'!$AA$1:$AF$1454,4,FALSE)</f>
        <v>40.022916666668607</v>
      </c>
    </row>
    <row r="2486" spans="1:19" x14ac:dyDescent="0.3">
      <c r="A2486">
        <v>369311</v>
      </c>
      <c r="B2486">
        <v>1985</v>
      </c>
      <c r="C2486" s="1" t="s">
        <v>100</v>
      </c>
      <c r="D2486" s="2">
        <v>45259.056250000001</v>
      </c>
      <c r="E2486" t="s">
        <v>191</v>
      </c>
      <c r="F2486" t="s">
        <v>11</v>
      </c>
      <c r="G2486">
        <v>5332</v>
      </c>
      <c r="H2486" t="str">
        <f>VLOOKUP(B2486,'Customers (2)'!$A$1:$F$2501,2,0)</f>
        <v>France</v>
      </c>
      <c r="I2486" t="str">
        <f>VLOOKUP(B2486,'Customers (2)'!$A$1:$F$2501,3,0)</f>
        <v>M</v>
      </c>
      <c r="J2486">
        <f>VLOOKUP(B2486,'Customers (2)'!$A$1:$F$2501,4,0)</f>
        <v>49</v>
      </c>
      <c r="K2486" t="str">
        <f>VLOOKUP(B2486,'Customers (2)'!$A$1:$F$2501,5,0)</f>
        <v>D</v>
      </c>
      <c r="L2486" t="str">
        <f>VLOOKUP(B2486,'Customers (2)'!$A$1:$F$2501,6,0)</f>
        <v>Middle</v>
      </c>
      <c r="M2486" t="str">
        <f t="shared" si="155"/>
        <v>November</v>
      </c>
      <c r="N2486" t="str">
        <f t="shared" si="156"/>
        <v>Wednesday</v>
      </c>
      <c r="O2486" t="str">
        <f t="shared" si="157"/>
        <v>01:21:00</v>
      </c>
      <c r="P2486">
        <f t="shared" si="158"/>
        <v>1</v>
      </c>
      <c r="Q2486" t="str">
        <f>VLOOKUP(B2486,'Analysis 1.3'!$AA$1:$AF$1454,5,FALSE)</f>
        <v>Repeat</v>
      </c>
      <c r="R2486" t="str">
        <f>VLOOKUP(B2486,'Analysis 1.3'!$AA$1:$AF$1454,6,FALSE)</f>
        <v>Recent</v>
      </c>
      <c r="S2486">
        <f>VLOOKUP(B2486,'Analysis 1.3'!$AA$1:$AF$1454,4,FALSE)</f>
        <v>32.911111111112405</v>
      </c>
    </row>
    <row r="2487" spans="1:19" x14ac:dyDescent="0.3">
      <c r="A2487">
        <v>672686</v>
      </c>
      <c r="B2487">
        <v>1985</v>
      </c>
      <c r="C2487" s="1" t="s">
        <v>100</v>
      </c>
      <c r="D2487" s="3">
        <v>45259.070833333331</v>
      </c>
      <c r="E2487" t="s">
        <v>191</v>
      </c>
      <c r="F2487" t="s">
        <v>49</v>
      </c>
      <c r="G2487">
        <v>2269</v>
      </c>
      <c r="H2487" t="str">
        <f>VLOOKUP(B2487,'Customers (2)'!$A$1:$F$2501,2,0)</f>
        <v>France</v>
      </c>
      <c r="I2487" t="str">
        <f>VLOOKUP(B2487,'Customers (2)'!$A$1:$F$2501,3,0)</f>
        <v>M</v>
      </c>
      <c r="J2487">
        <f>VLOOKUP(B2487,'Customers (2)'!$A$1:$F$2501,4,0)</f>
        <v>49</v>
      </c>
      <c r="K2487" t="str">
        <f>VLOOKUP(B2487,'Customers (2)'!$A$1:$F$2501,5,0)</f>
        <v>D</v>
      </c>
      <c r="L2487" t="str">
        <f>VLOOKUP(B2487,'Customers (2)'!$A$1:$F$2501,6,0)</f>
        <v>Middle</v>
      </c>
      <c r="M2487" t="str">
        <f t="shared" si="155"/>
        <v>November</v>
      </c>
      <c r="N2487" t="str">
        <f t="shared" si="156"/>
        <v>Wednesday</v>
      </c>
      <c r="O2487" t="str">
        <f t="shared" si="157"/>
        <v>01:42:00</v>
      </c>
      <c r="P2487">
        <f t="shared" si="158"/>
        <v>1</v>
      </c>
      <c r="Q2487" t="str">
        <f>VLOOKUP(B2487,'Analysis 1.3'!$AA$1:$AF$1454,5,FALSE)</f>
        <v>Repeat</v>
      </c>
      <c r="R2487" t="str">
        <f>VLOOKUP(B2487,'Analysis 1.3'!$AA$1:$AF$1454,6,FALSE)</f>
        <v>Recent</v>
      </c>
      <c r="S2487">
        <f>VLOOKUP(B2487,'Analysis 1.3'!$AA$1:$AF$1454,4,FALSE)</f>
        <v>32.911111111112405</v>
      </c>
    </row>
    <row r="2488" spans="1:19" x14ac:dyDescent="0.3">
      <c r="A2488">
        <v>28066</v>
      </c>
      <c r="B2488">
        <v>1986</v>
      </c>
      <c r="C2488" s="1" t="s">
        <v>100</v>
      </c>
      <c r="D2488" s="2">
        <v>45053.004861111112</v>
      </c>
      <c r="E2488" t="s">
        <v>97</v>
      </c>
      <c r="F2488" t="s">
        <v>39</v>
      </c>
      <c r="G2488">
        <v>7129</v>
      </c>
      <c r="H2488" t="str">
        <f>VLOOKUP(B2488,'Customers (2)'!$A$1:$F$2501,2,0)</f>
        <v>France</v>
      </c>
      <c r="I2488" t="str">
        <f>VLOOKUP(B2488,'Customers (2)'!$A$1:$F$2501,3,0)</f>
        <v>M</v>
      </c>
      <c r="J2488">
        <f>VLOOKUP(B2488,'Customers (2)'!$A$1:$F$2501,4,0)</f>
        <v>21</v>
      </c>
      <c r="K2488" t="str">
        <f>VLOOKUP(B2488,'Customers (2)'!$A$1:$F$2501,5,0)</f>
        <v>D</v>
      </c>
      <c r="L2488" t="str">
        <f>VLOOKUP(B2488,'Customers (2)'!$A$1:$F$2501,6,0)</f>
        <v>Young</v>
      </c>
      <c r="M2488" t="str">
        <f t="shared" si="155"/>
        <v>May</v>
      </c>
      <c r="N2488" t="str">
        <f t="shared" si="156"/>
        <v>Sunday</v>
      </c>
      <c r="O2488" t="str">
        <f t="shared" si="157"/>
        <v>00:07:00</v>
      </c>
      <c r="P2488">
        <f t="shared" si="158"/>
        <v>0</v>
      </c>
      <c r="Q2488" t="str">
        <f>VLOOKUP(B2488,'Analysis 1.3'!$AA$1:$AF$1454,5,FALSE)</f>
        <v>Repeat</v>
      </c>
      <c r="R2488" t="str">
        <f>VLOOKUP(B2488,'Analysis 1.3'!$AA$1:$AF$1454,6,FALSE)</f>
        <v>Recent</v>
      </c>
      <c r="S2488">
        <f>VLOOKUP(B2488,'Analysis 1.3'!$AA$1:$AF$1454,4,FALSE)</f>
        <v>13.024305555554747</v>
      </c>
    </row>
    <row r="2489" spans="1:19" x14ac:dyDescent="0.3">
      <c r="A2489">
        <v>683536</v>
      </c>
      <c r="B2489">
        <v>1986</v>
      </c>
      <c r="C2489" s="1" t="s">
        <v>100</v>
      </c>
      <c r="D2489" s="3">
        <v>45278.957638888889</v>
      </c>
      <c r="E2489" t="s">
        <v>97</v>
      </c>
      <c r="F2489" t="s">
        <v>85</v>
      </c>
      <c r="G2489">
        <v>4037</v>
      </c>
      <c r="H2489" t="str">
        <f>VLOOKUP(B2489,'Customers (2)'!$A$1:$F$2501,2,0)</f>
        <v>France</v>
      </c>
      <c r="I2489" t="str">
        <f>VLOOKUP(B2489,'Customers (2)'!$A$1:$F$2501,3,0)</f>
        <v>M</v>
      </c>
      <c r="J2489">
        <f>VLOOKUP(B2489,'Customers (2)'!$A$1:$F$2501,4,0)</f>
        <v>21</v>
      </c>
      <c r="K2489" t="str">
        <f>VLOOKUP(B2489,'Customers (2)'!$A$1:$F$2501,5,0)</f>
        <v>D</v>
      </c>
      <c r="L2489" t="str">
        <f>VLOOKUP(B2489,'Customers (2)'!$A$1:$F$2501,6,0)</f>
        <v>Young</v>
      </c>
      <c r="M2489" t="str">
        <f t="shared" si="155"/>
        <v>December</v>
      </c>
      <c r="N2489" t="str">
        <f t="shared" si="156"/>
        <v>Monday</v>
      </c>
      <c r="O2489" t="str">
        <f t="shared" si="157"/>
        <v>22:59:00</v>
      </c>
      <c r="P2489">
        <f t="shared" si="158"/>
        <v>22</v>
      </c>
      <c r="Q2489" t="str">
        <f>VLOOKUP(B2489,'Analysis 1.3'!$AA$1:$AF$1454,5,FALSE)</f>
        <v>Repeat</v>
      </c>
      <c r="R2489" t="str">
        <f>VLOOKUP(B2489,'Analysis 1.3'!$AA$1:$AF$1454,6,FALSE)</f>
        <v>Recent</v>
      </c>
      <c r="S2489">
        <f>VLOOKUP(B2489,'Analysis 1.3'!$AA$1:$AF$1454,4,FALSE)</f>
        <v>13.024305555554747</v>
      </c>
    </row>
    <row r="2490" spans="1:19" x14ac:dyDescent="0.3">
      <c r="A2490">
        <v>758962</v>
      </c>
      <c r="B2490">
        <v>1988</v>
      </c>
      <c r="C2490" s="1" t="s">
        <v>99</v>
      </c>
      <c r="D2490" s="3">
        <v>45058.035416666666</v>
      </c>
      <c r="E2490" t="s">
        <v>98</v>
      </c>
      <c r="F2490" t="s">
        <v>46</v>
      </c>
      <c r="G2490">
        <v>6385</v>
      </c>
      <c r="H2490" t="str">
        <f>VLOOKUP(B2490,'Customers (2)'!$A$1:$F$2501,2,0)</f>
        <v>USA</v>
      </c>
      <c r="I2490" t="str">
        <f>VLOOKUP(B2490,'Customers (2)'!$A$1:$F$2501,3,0)</f>
        <v>M</v>
      </c>
      <c r="J2490">
        <f>VLOOKUP(B2490,'Customers (2)'!$A$1:$F$2501,4,0)</f>
        <v>66</v>
      </c>
      <c r="K2490" t="str">
        <f>VLOOKUP(B2490,'Customers (2)'!$A$1:$F$2501,5,0)</f>
        <v>D</v>
      </c>
      <c r="L2490" t="str">
        <f>VLOOKUP(B2490,'Customers (2)'!$A$1:$F$2501,6,0)</f>
        <v>Senior</v>
      </c>
      <c r="M2490" t="str">
        <f t="shared" si="155"/>
        <v>May</v>
      </c>
      <c r="N2490" t="str">
        <f t="shared" si="156"/>
        <v>Friday</v>
      </c>
      <c r="O2490" t="str">
        <f t="shared" si="157"/>
        <v>00:51:00</v>
      </c>
      <c r="P2490">
        <f t="shared" si="158"/>
        <v>0</v>
      </c>
      <c r="Q2490" t="str">
        <f>VLOOKUP(B2490,'Analysis 1.3'!$AA$1:$AF$1454,5,FALSE)</f>
        <v>Repeat</v>
      </c>
      <c r="R2490" t="str">
        <f>VLOOKUP(B2490,'Analysis 1.3'!$AA$1:$AF$1454,6,FALSE)</f>
        <v>Lost</v>
      </c>
      <c r="S2490">
        <f>VLOOKUP(B2490,'Analysis 1.3'!$AA$1:$AF$1454,4,FALSE)</f>
        <v>233.9465277777781</v>
      </c>
    </row>
    <row r="2491" spans="1:19" x14ac:dyDescent="0.3">
      <c r="A2491">
        <v>1428328</v>
      </c>
      <c r="B2491">
        <v>1988</v>
      </c>
      <c r="C2491" s="1" t="s">
        <v>99</v>
      </c>
      <c r="D2491" s="3">
        <v>45044.057638888888</v>
      </c>
      <c r="E2491" t="s">
        <v>98</v>
      </c>
      <c r="F2491" t="s">
        <v>79</v>
      </c>
      <c r="G2491">
        <v>2435</v>
      </c>
      <c r="H2491" t="str">
        <f>VLOOKUP(B2491,'Customers (2)'!$A$1:$F$2501,2,0)</f>
        <v>USA</v>
      </c>
      <c r="I2491" t="str">
        <f>VLOOKUP(B2491,'Customers (2)'!$A$1:$F$2501,3,0)</f>
        <v>M</v>
      </c>
      <c r="J2491">
        <f>VLOOKUP(B2491,'Customers (2)'!$A$1:$F$2501,4,0)</f>
        <v>66</v>
      </c>
      <c r="K2491" t="str">
        <f>VLOOKUP(B2491,'Customers (2)'!$A$1:$F$2501,5,0)</f>
        <v>D</v>
      </c>
      <c r="L2491" t="str">
        <f>VLOOKUP(B2491,'Customers (2)'!$A$1:$F$2501,6,0)</f>
        <v>Senior</v>
      </c>
      <c r="M2491" t="str">
        <f t="shared" si="155"/>
        <v>April</v>
      </c>
      <c r="N2491" t="str">
        <f t="shared" si="156"/>
        <v>Friday</v>
      </c>
      <c r="O2491" t="str">
        <f t="shared" si="157"/>
        <v>01:23:00</v>
      </c>
      <c r="P2491">
        <f t="shared" si="158"/>
        <v>1</v>
      </c>
      <c r="Q2491" t="str">
        <f>VLOOKUP(B2491,'Analysis 1.3'!$AA$1:$AF$1454,5,FALSE)</f>
        <v>Repeat</v>
      </c>
      <c r="R2491" t="str">
        <f>VLOOKUP(B2491,'Analysis 1.3'!$AA$1:$AF$1454,6,FALSE)</f>
        <v>Lost</v>
      </c>
      <c r="S2491">
        <f>VLOOKUP(B2491,'Analysis 1.3'!$AA$1:$AF$1454,4,FALSE)</f>
        <v>233.9465277777781</v>
      </c>
    </row>
    <row r="2492" spans="1:19" x14ac:dyDescent="0.3">
      <c r="A2492">
        <v>1160613</v>
      </c>
      <c r="B2492">
        <v>1990</v>
      </c>
      <c r="C2492" s="1" t="s">
        <v>99</v>
      </c>
      <c r="D2492" s="3">
        <v>45282.051388888889</v>
      </c>
      <c r="E2492" t="s">
        <v>96</v>
      </c>
      <c r="F2492" t="s">
        <v>27</v>
      </c>
      <c r="G2492">
        <v>8077</v>
      </c>
      <c r="H2492" t="str">
        <f>VLOOKUP(B2492,'Customers (2)'!$A$1:$F$2501,2,0)</f>
        <v>USA</v>
      </c>
      <c r="I2492" t="str">
        <f>VLOOKUP(B2492,'Customers (2)'!$A$1:$F$2501,3,0)</f>
        <v>F</v>
      </c>
      <c r="J2492">
        <f>VLOOKUP(B2492,'Customers (2)'!$A$1:$F$2501,4,0)</f>
        <v>89</v>
      </c>
      <c r="K2492" t="str">
        <f>VLOOKUP(B2492,'Customers (2)'!$A$1:$F$2501,5,0)</f>
        <v>D</v>
      </c>
      <c r="L2492" t="str">
        <f>VLOOKUP(B2492,'Customers (2)'!$A$1:$F$2501,6,0)</f>
        <v>Senior</v>
      </c>
      <c r="M2492" t="str">
        <f t="shared" si="155"/>
        <v>December</v>
      </c>
      <c r="N2492" t="str">
        <f t="shared" si="156"/>
        <v>Friday</v>
      </c>
      <c r="O2492" t="str">
        <f t="shared" si="157"/>
        <v>01:14:00</v>
      </c>
      <c r="P2492">
        <f t="shared" si="158"/>
        <v>1</v>
      </c>
      <c r="Q2492" t="str">
        <f>VLOOKUP(B2492,'Analysis 1.3'!$AA$1:$AF$1454,5,FALSE)</f>
        <v>Repeat</v>
      </c>
      <c r="R2492" t="str">
        <f>VLOOKUP(B2492,'Analysis 1.3'!$AA$1:$AF$1454,6,FALSE)</f>
        <v>Recent</v>
      </c>
      <c r="S2492">
        <f>VLOOKUP(B2492,'Analysis 1.3'!$AA$1:$AF$1454,4,FALSE)</f>
        <v>9.9305555555547471</v>
      </c>
    </row>
    <row r="2493" spans="1:19" x14ac:dyDescent="0.3">
      <c r="A2493">
        <v>1399773</v>
      </c>
      <c r="B2493">
        <v>1990</v>
      </c>
      <c r="C2493" s="1" t="s">
        <v>99</v>
      </c>
      <c r="D2493" s="3">
        <v>44929.00277777778</v>
      </c>
      <c r="E2493" t="s">
        <v>96</v>
      </c>
      <c r="F2493" t="s">
        <v>29</v>
      </c>
      <c r="G2493">
        <v>6970</v>
      </c>
      <c r="H2493" t="str">
        <f>VLOOKUP(B2493,'Customers (2)'!$A$1:$F$2501,2,0)</f>
        <v>USA</v>
      </c>
      <c r="I2493" t="str">
        <f>VLOOKUP(B2493,'Customers (2)'!$A$1:$F$2501,3,0)</f>
        <v>F</v>
      </c>
      <c r="J2493">
        <f>VLOOKUP(B2493,'Customers (2)'!$A$1:$F$2501,4,0)</f>
        <v>89</v>
      </c>
      <c r="K2493" t="str">
        <f>VLOOKUP(B2493,'Customers (2)'!$A$1:$F$2501,5,0)</f>
        <v>D</v>
      </c>
      <c r="L2493" t="str">
        <f>VLOOKUP(B2493,'Customers (2)'!$A$1:$F$2501,6,0)</f>
        <v>Senior</v>
      </c>
      <c r="M2493" t="str">
        <f t="shared" si="155"/>
        <v>January</v>
      </c>
      <c r="N2493" t="str">
        <f t="shared" si="156"/>
        <v>Tuesday</v>
      </c>
      <c r="O2493" t="str">
        <f t="shared" si="157"/>
        <v>00:04:00</v>
      </c>
      <c r="P2493">
        <f t="shared" si="158"/>
        <v>0</v>
      </c>
      <c r="Q2493" t="str">
        <f>VLOOKUP(B2493,'Analysis 1.3'!$AA$1:$AF$1454,5,FALSE)</f>
        <v>Repeat</v>
      </c>
      <c r="R2493" t="str">
        <f>VLOOKUP(B2493,'Analysis 1.3'!$AA$1:$AF$1454,6,FALSE)</f>
        <v>Recent</v>
      </c>
      <c r="S2493">
        <f>VLOOKUP(B2493,'Analysis 1.3'!$AA$1:$AF$1454,4,FALSE)</f>
        <v>9.9305555555547471</v>
      </c>
    </row>
    <row r="2494" spans="1:19" x14ac:dyDescent="0.3">
      <c r="A2494">
        <v>1465254</v>
      </c>
      <c r="B2494">
        <v>1992</v>
      </c>
      <c r="C2494" s="1" t="s">
        <v>108</v>
      </c>
      <c r="D2494" s="3">
        <v>45170.029861111114</v>
      </c>
      <c r="E2494" t="s">
        <v>98</v>
      </c>
      <c r="F2494" t="s">
        <v>24</v>
      </c>
      <c r="G2494">
        <v>5514</v>
      </c>
      <c r="H2494" t="str">
        <f>VLOOKUP(B2494,'Customers (2)'!$A$1:$F$2501,2,0)</f>
        <v>Denmark</v>
      </c>
      <c r="I2494" t="str">
        <f>VLOOKUP(B2494,'Customers (2)'!$A$1:$F$2501,3,0)</f>
        <v>F</v>
      </c>
      <c r="J2494">
        <f>VLOOKUP(B2494,'Customers (2)'!$A$1:$F$2501,4,0)</f>
        <v>66</v>
      </c>
      <c r="K2494" t="str">
        <f>VLOOKUP(B2494,'Customers (2)'!$A$1:$F$2501,5,0)</f>
        <v>D</v>
      </c>
      <c r="L2494" t="str">
        <f>VLOOKUP(B2494,'Customers (2)'!$A$1:$F$2501,6,0)</f>
        <v>Senior</v>
      </c>
      <c r="M2494" t="str">
        <f t="shared" si="155"/>
        <v>September</v>
      </c>
      <c r="N2494" t="str">
        <f t="shared" si="156"/>
        <v>Friday</v>
      </c>
      <c r="O2494" t="str">
        <f t="shared" si="157"/>
        <v>00:43:00</v>
      </c>
      <c r="P2494">
        <f t="shared" si="158"/>
        <v>0</v>
      </c>
      <c r="Q2494" t="str">
        <f>VLOOKUP(B2494,'Analysis 1.3'!$AA$1:$AF$1454,5,FALSE)</f>
        <v>One time</v>
      </c>
      <c r="R2494" t="str">
        <f>VLOOKUP(B2494,'Analysis 1.3'!$AA$1:$AF$1454,6,FALSE)</f>
        <v>Passive</v>
      </c>
      <c r="S2494">
        <f>VLOOKUP(B2494,'Analysis 1.3'!$AA$1:$AF$1454,4,FALSE)</f>
        <v>121.95208333332994</v>
      </c>
    </row>
    <row r="2495" spans="1:19" x14ac:dyDescent="0.3">
      <c r="A2495">
        <v>80707</v>
      </c>
      <c r="B2495">
        <v>1993</v>
      </c>
      <c r="C2495" s="1" t="s">
        <v>99</v>
      </c>
      <c r="D2495" s="2">
        <v>45269.04791666667</v>
      </c>
      <c r="E2495" t="s">
        <v>97</v>
      </c>
      <c r="F2495" t="s">
        <v>62</v>
      </c>
      <c r="G2495">
        <v>2966</v>
      </c>
      <c r="H2495" t="str">
        <f>VLOOKUP(B2495,'Customers (2)'!$A$1:$F$2501,2,0)</f>
        <v>USA</v>
      </c>
      <c r="I2495" t="str">
        <f>VLOOKUP(B2495,'Customers (2)'!$A$1:$F$2501,3,0)</f>
        <v>M</v>
      </c>
      <c r="J2495">
        <f>VLOOKUP(B2495,'Customers (2)'!$A$1:$F$2501,4,0)</f>
        <v>61</v>
      </c>
      <c r="K2495" t="str">
        <f>VLOOKUP(B2495,'Customers (2)'!$A$1:$F$2501,5,0)</f>
        <v>D</v>
      </c>
      <c r="L2495" t="str">
        <f>VLOOKUP(B2495,'Customers (2)'!$A$1:$F$2501,6,0)</f>
        <v>Senior</v>
      </c>
      <c r="M2495" t="str">
        <f t="shared" si="155"/>
        <v>December</v>
      </c>
      <c r="N2495" t="str">
        <f t="shared" si="156"/>
        <v>Saturday</v>
      </c>
      <c r="O2495" t="str">
        <f t="shared" si="157"/>
        <v>01:09:00</v>
      </c>
      <c r="P2495">
        <f t="shared" si="158"/>
        <v>1</v>
      </c>
      <c r="Q2495" t="str">
        <f>VLOOKUP(B2495,'Analysis 1.3'!$AA$1:$AF$1454,5,FALSE)</f>
        <v>Repeat</v>
      </c>
      <c r="R2495" t="str">
        <f>VLOOKUP(B2495,'Analysis 1.3'!$AA$1:$AF$1454,6,FALSE)</f>
        <v>Recent</v>
      </c>
      <c r="S2495">
        <f>VLOOKUP(B2495,'Analysis 1.3'!$AA$1:$AF$1454,4,FALSE)</f>
        <v>22.934027777773736</v>
      </c>
    </row>
    <row r="2496" spans="1:19" x14ac:dyDescent="0.3">
      <c r="A2496">
        <v>528569</v>
      </c>
      <c r="B2496">
        <v>1993</v>
      </c>
      <c r="C2496" s="1" t="s">
        <v>99</v>
      </c>
      <c r="D2496" s="2">
        <v>45103.070833333331</v>
      </c>
      <c r="E2496" t="s">
        <v>97</v>
      </c>
      <c r="F2496" t="s">
        <v>64</v>
      </c>
      <c r="G2496">
        <v>613</v>
      </c>
      <c r="H2496" t="str">
        <f>VLOOKUP(B2496,'Customers (2)'!$A$1:$F$2501,2,0)</f>
        <v>USA</v>
      </c>
      <c r="I2496" t="str">
        <f>VLOOKUP(B2496,'Customers (2)'!$A$1:$F$2501,3,0)</f>
        <v>M</v>
      </c>
      <c r="J2496">
        <f>VLOOKUP(B2496,'Customers (2)'!$A$1:$F$2501,4,0)</f>
        <v>61</v>
      </c>
      <c r="K2496" t="str">
        <f>VLOOKUP(B2496,'Customers (2)'!$A$1:$F$2501,5,0)</f>
        <v>D</v>
      </c>
      <c r="L2496" t="str">
        <f>VLOOKUP(B2496,'Customers (2)'!$A$1:$F$2501,6,0)</f>
        <v>Senior</v>
      </c>
      <c r="M2496" t="str">
        <f t="shared" si="155"/>
        <v>June</v>
      </c>
      <c r="N2496" t="str">
        <f t="shared" si="156"/>
        <v>Monday</v>
      </c>
      <c r="O2496" t="str">
        <f t="shared" si="157"/>
        <v>01:42:00</v>
      </c>
      <c r="P2496">
        <f t="shared" si="158"/>
        <v>1</v>
      </c>
      <c r="Q2496" t="str">
        <f>VLOOKUP(B2496,'Analysis 1.3'!$AA$1:$AF$1454,5,FALSE)</f>
        <v>Repeat</v>
      </c>
      <c r="R2496" t="str">
        <f>VLOOKUP(B2496,'Analysis 1.3'!$AA$1:$AF$1454,6,FALSE)</f>
        <v>Recent</v>
      </c>
      <c r="S2496">
        <f>VLOOKUP(B2496,'Analysis 1.3'!$AA$1:$AF$1454,4,FALSE)</f>
        <v>22.934027777773736</v>
      </c>
    </row>
    <row r="2497" spans="1:19" x14ac:dyDescent="0.3">
      <c r="A2497">
        <v>1345016</v>
      </c>
      <c r="B2497">
        <v>1994</v>
      </c>
      <c r="C2497" s="1" t="s">
        <v>106</v>
      </c>
      <c r="D2497" s="3">
        <v>44972.984027777777</v>
      </c>
      <c r="E2497" t="s">
        <v>98</v>
      </c>
      <c r="F2497" t="s">
        <v>90</v>
      </c>
      <c r="G2497">
        <v>9058</v>
      </c>
      <c r="H2497" t="str">
        <f>VLOOKUP(B2497,'Customers (2)'!$A$1:$F$2501,2,0)</f>
        <v>Singapore</v>
      </c>
      <c r="I2497" t="str">
        <f>VLOOKUP(B2497,'Customers (2)'!$A$1:$F$2501,3,0)</f>
        <v>M</v>
      </c>
      <c r="J2497">
        <f>VLOOKUP(B2497,'Customers (2)'!$A$1:$F$2501,4,0)</f>
        <v>43</v>
      </c>
      <c r="K2497" t="str">
        <f>VLOOKUP(B2497,'Customers (2)'!$A$1:$F$2501,5,0)</f>
        <v>D</v>
      </c>
      <c r="L2497" t="str">
        <f>VLOOKUP(B2497,'Customers (2)'!$A$1:$F$2501,6,0)</f>
        <v>Middle</v>
      </c>
      <c r="M2497" t="str">
        <f t="shared" si="155"/>
        <v>February</v>
      </c>
      <c r="N2497" t="str">
        <f t="shared" si="156"/>
        <v>Wednesday</v>
      </c>
      <c r="O2497" t="str">
        <f t="shared" si="157"/>
        <v>23:37:00</v>
      </c>
      <c r="P2497">
        <f t="shared" si="158"/>
        <v>23</v>
      </c>
      <c r="Q2497" t="str">
        <f>VLOOKUP(B2497,'Analysis 1.3'!$AA$1:$AF$1454,5,FALSE)</f>
        <v>One time</v>
      </c>
      <c r="R2497" t="str">
        <f>VLOOKUP(B2497,'Analysis 1.3'!$AA$1:$AF$1454,6,FALSE)</f>
        <v>Lost</v>
      </c>
      <c r="S2497">
        <f>VLOOKUP(B2497,'Analysis 1.3'!$AA$1:$AF$1454,4,FALSE)</f>
        <v>318.99791666666715</v>
      </c>
    </row>
    <row r="2498" spans="1:19" x14ac:dyDescent="0.3">
      <c r="A2498">
        <v>347302</v>
      </c>
      <c r="B2498">
        <v>1997</v>
      </c>
      <c r="C2498" s="1" t="s">
        <v>105</v>
      </c>
      <c r="D2498" s="2">
        <v>44962.008333333331</v>
      </c>
      <c r="E2498" t="s">
        <v>191</v>
      </c>
      <c r="F2498" t="s">
        <v>34</v>
      </c>
      <c r="G2498">
        <v>4850</v>
      </c>
      <c r="H2498" t="str">
        <f>VLOOKUP(B2498,'Customers (2)'!$A$1:$F$2501,2,0)</f>
        <v>Spain</v>
      </c>
      <c r="I2498" t="str">
        <f>VLOOKUP(B2498,'Customers (2)'!$A$1:$F$2501,3,0)</f>
        <v>F</v>
      </c>
      <c r="J2498">
        <f>VLOOKUP(B2498,'Customers (2)'!$A$1:$F$2501,4,0)</f>
        <v>79</v>
      </c>
      <c r="K2498" t="str">
        <f>VLOOKUP(B2498,'Customers (2)'!$A$1:$F$2501,5,0)</f>
        <v>D</v>
      </c>
      <c r="L2498" t="str">
        <f>VLOOKUP(B2498,'Customers (2)'!$A$1:$F$2501,6,0)</f>
        <v>Senior</v>
      </c>
      <c r="M2498" t="str">
        <f t="shared" si="155"/>
        <v>February</v>
      </c>
      <c r="N2498" t="str">
        <f t="shared" si="156"/>
        <v>Sunday</v>
      </c>
      <c r="O2498" t="str">
        <f t="shared" si="157"/>
        <v>00:12:00</v>
      </c>
      <c r="P2498">
        <f t="shared" si="158"/>
        <v>0</v>
      </c>
      <c r="Q2498" t="str">
        <f>VLOOKUP(B2498,'Analysis 1.3'!$AA$1:$AF$1454,5,FALSE)</f>
        <v>Repeat</v>
      </c>
      <c r="R2498" t="str">
        <f>VLOOKUP(B2498,'Analysis 1.3'!$AA$1:$AF$1454,6,FALSE)</f>
        <v>Passive</v>
      </c>
      <c r="S2498">
        <f>VLOOKUP(B2498,'Analysis 1.3'!$AA$1:$AF$1454,4,FALSE)</f>
        <v>156.89930555555475</v>
      </c>
    </row>
    <row r="2499" spans="1:19" x14ac:dyDescent="0.3">
      <c r="A2499">
        <v>412386</v>
      </c>
      <c r="B2499">
        <v>1997</v>
      </c>
      <c r="C2499" s="1" t="s">
        <v>105</v>
      </c>
      <c r="D2499" s="2">
        <v>45135.082638888889</v>
      </c>
      <c r="E2499" t="s">
        <v>97</v>
      </c>
      <c r="F2499" t="s">
        <v>91</v>
      </c>
      <c r="G2499">
        <v>2004</v>
      </c>
      <c r="H2499" t="str">
        <f>VLOOKUP(B2499,'Customers (2)'!$A$1:$F$2501,2,0)</f>
        <v>Spain</v>
      </c>
      <c r="I2499" t="str">
        <f>VLOOKUP(B2499,'Customers (2)'!$A$1:$F$2501,3,0)</f>
        <v>F</v>
      </c>
      <c r="J2499">
        <f>VLOOKUP(B2499,'Customers (2)'!$A$1:$F$2501,4,0)</f>
        <v>79</v>
      </c>
      <c r="K2499" t="str">
        <f>VLOOKUP(B2499,'Customers (2)'!$A$1:$F$2501,5,0)</f>
        <v>D</v>
      </c>
      <c r="L2499" t="str">
        <f>VLOOKUP(B2499,'Customers (2)'!$A$1:$F$2501,6,0)</f>
        <v>Senior</v>
      </c>
      <c r="M2499" t="str">
        <f t="shared" ref="M2499:M2501" si="159">TEXT(D2499,"MMMM")</f>
        <v>July</v>
      </c>
      <c r="N2499" t="str">
        <f t="shared" ref="N2499:N2501" si="160">TEXT(D2499,"dddd")</f>
        <v>Friday</v>
      </c>
      <c r="O2499" t="str">
        <f t="shared" ref="O2499:O2501" si="161">TEXT(D2499,"HH:mm:ss")</f>
        <v>01:59:00</v>
      </c>
      <c r="P2499">
        <f t="shared" ref="P2499:P2501" si="162">HOUR(D2499)</f>
        <v>1</v>
      </c>
      <c r="Q2499" t="str">
        <f>VLOOKUP(B2499,'Analysis 1.3'!$AA$1:$AF$1454,5,FALSE)</f>
        <v>Repeat</v>
      </c>
      <c r="R2499" t="str">
        <f>VLOOKUP(B2499,'Analysis 1.3'!$AA$1:$AF$1454,6,FALSE)</f>
        <v>Passive</v>
      </c>
      <c r="S2499">
        <f>VLOOKUP(B2499,'Analysis 1.3'!$AA$1:$AF$1454,4,FALSE)</f>
        <v>156.89930555555475</v>
      </c>
    </row>
    <row r="2500" spans="1:19" x14ac:dyDescent="0.3">
      <c r="A2500">
        <v>764467</v>
      </c>
      <c r="B2500">
        <v>1998</v>
      </c>
      <c r="C2500" s="1" t="s">
        <v>101</v>
      </c>
      <c r="D2500" s="3">
        <v>45001.067361111112</v>
      </c>
      <c r="E2500" t="s">
        <v>191</v>
      </c>
      <c r="F2500" t="s">
        <v>91</v>
      </c>
      <c r="G2500">
        <v>7362</v>
      </c>
      <c r="H2500" t="str">
        <f>VLOOKUP(B2500,'Customers (2)'!$A$1:$F$2501,2,0)</f>
        <v>Australia</v>
      </c>
      <c r="I2500" t="str">
        <f>VLOOKUP(B2500,'Customers (2)'!$A$1:$F$2501,3,0)</f>
        <v>M</v>
      </c>
      <c r="J2500">
        <f>VLOOKUP(B2500,'Customers (2)'!$A$1:$F$2501,4,0)</f>
        <v>82</v>
      </c>
      <c r="K2500" t="str">
        <f>VLOOKUP(B2500,'Customers (2)'!$A$1:$F$2501,5,0)</f>
        <v>D</v>
      </c>
      <c r="L2500" t="str">
        <f>VLOOKUP(B2500,'Customers (2)'!$A$1:$F$2501,6,0)</f>
        <v>Senior</v>
      </c>
      <c r="M2500" t="str">
        <f t="shared" si="159"/>
        <v>March</v>
      </c>
      <c r="N2500" t="str">
        <f t="shared" si="160"/>
        <v>Thursday</v>
      </c>
      <c r="O2500" t="str">
        <f t="shared" si="161"/>
        <v>01:37:00</v>
      </c>
      <c r="P2500">
        <f t="shared" si="162"/>
        <v>1</v>
      </c>
      <c r="Q2500" t="str">
        <f>VLOOKUP(B2500,'Analysis 1.3'!$AA$1:$AF$1454,5,FALSE)</f>
        <v>Repeat</v>
      </c>
      <c r="R2500" t="str">
        <f>VLOOKUP(B2500,'Analysis 1.3'!$AA$1:$AF$1454,6,FALSE)</f>
        <v>Lost</v>
      </c>
      <c r="S2500">
        <f>VLOOKUP(B2500,'Analysis 1.3'!$AA$1:$AF$1454,4,FALSE)</f>
        <v>209.98819444444234</v>
      </c>
    </row>
    <row r="2501" spans="1:19" x14ac:dyDescent="0.3">
      <c r="A2501">
        <v>1143333</v>
      </c>
      <c r="B2501">
        <v>1998</v>
      </c>
      <c r="C2501" s="1" t="s">
        <v>101</v>
      </c>
      <c r="D2501" s="3">
        <v>45081.993750000001</v>
      </c>
      <c r="E2501" t="s">
        <v>97</v>
      </c>
      <c r="F2501" t="s">
        <v>78</v>
      </c>
      <c r="G2501">
        <v>9565</v>
      </c>
      <c r="H2501" t="str">
        <f>VLOOKUP(B2501,'Customers (2)'!$A$1:$F$2501,2,0)</f>
        <v>Australia</v>
      </c>
      <c r="I2501" t="str">
        <f>VLOOKUP(B2501,'Customers (2)'!$A$1:$F$2501,3,0)</f>
        <v>M</v>
      </c>
      <c r="J2501">
        <f>VLOOKUP(B2501,'Customers (2)'!$A$1:$F$2501,4,0)</f>
        <v>82</v>
      </c>
      <c r="K2501" t="str">
        <f>VLOOKUP(B2501,'Customers (2)'!$A$1:$F$2501,5,0)</f>
        <v>D</v>
      </c>
      <c r="L2501" t="str">
        <f>VLOOKUP(B2501,'Customers (2)'!$A$1:$F$2501,6,0)</f>
        <v>Senior</v>
      </c>
      <c r="M2501" t="str">
        <f t="shared" si="159"/>
        <v>June</v>
      </c>
      <c r="N2501" t="str">
        <f t="shared" si="160"/>
        <v>Sunday</v>
      </c>
      <c r="O2501" t="str">
        <f t="shared" si="161"/>
        <v>23:51:00</v>
      </c>
      <c r="P2501">
        <f t="shared" si="162"/>
        <v>23</v>
      </c>
      <c r="Q2501" t="str">
        <f>VLOOKUP(B2501,'Analysis 1.3'!$AA$1:$AF$1454,5,FALSE)</f>
        <v>Repeat</v>
      </c>
      <c r="R2501" t="str">
        <f>VLOOKUP(B2501,'Analysis 1.3'!$AA$1:$AF$1454,6,FALSE)</f>
        <v>Lost</v>
      </c>
      <c r="S2501">
        <f>VLOOKUP(B2501,'Analysis 1.3'!$AA$1:$AF$1454,4,FALSE)</f>
        <v>209.98819444444234</v>
      </c>
    </row>
  </sheetData>
  <autoFilter ref="A1:L1" xr:uid="{873E7264-5CC1-44CB-9208-34A6FF20C9F5}"/>
  <conditionalFormatting sqref="A2:A2501">
    <cfRule type="duplicateValues" dxfId="8" priority="2"/>
  </conditionalFormatting>
  <conditionalFormatting sqref="B2:B2501">
    <cfRule type="duplicateValues" dxfId="7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620A-65B1-4B79-AAAC-F58F5A66403E}">
  <sheetPr>
    <tabColor theme="7"/>
  </sheetPr>
  <dimension ref="A1:O2501"/>
  <sheetViews>
    <sheetView zoomScaleNormal="100" workbookViewId="0">
      <selection activeCell="K14" sqref="K14"/>
    </sheetView>
  </sheetViews>
  <sheetFormatPr defaultRowHeight="14.4" x14ac:dyDescent="0.3"/>
  <cols>
    <col min="1" max="1" width="11.21875" bestFit="1" customWidth="1"/>
    <col min="2" max="2" width="16.21875" bestFit="1" customWidth="1"/>
    <col min="6" max="6" width="11.44140625" customWidth="1"/>
    <col min="7" max="7" width="22.21875" customWidth="1"/>
    <col min="8" max="8" width="17.6640625" customWidth="1"/>
  </cols>
  <sheetData>
    <row r="1" spans="1:15" x14ac:dyDescent="0.3">
      <c r="A1" s="4" t="s">
        <v>2</v>
      </c>
      <c r="B1" s="4" t="s">
        <v>114</v>
      </c>
      <c r="C1" s="4" t="s">
        <v>149</v>
      </c>
      <c r="D1" s="4" t="s">
        <v>150</v>
      </c>
      <c r="E1" s="4" t="s">
        <v>153</v>
      </c>
      <c r="F1" s="4" t="s">
        <v>256</v>
      </c>
      <c r="G1" s="4" t="s">
        <v>312</v>
      </c>
      <c r="J1">
        <f>AVERAGE(D2:D2501)</f>
        <v>53.968400000000003</v>
      </c>
    </row>
    <row r="2" spans="1:15" ht="15" thickBot="1" x14ac:dyDescent="0.35">
      <c r="A2">
        <v>1</v>
      </c>
      <c r="B2" s="1" t="s">
        <v>100</v>
      </c>
      <c r="C2" t="s">
        <v>151</v>
      </c>
      <c r="D2">
        <v>31</v>
      </c>
      <c r="E2" t="s">
        <v>154</v>
      </c>
      <c r="F2" t="str">
        <f>_xlfn.IFS(D2&gt;=60, "Senior", D2&lt;35, "Young", D2&lt;60, "Middle")</f>
        <v>Young</v>
      </c>
      <c r="G2" s="49">
        <f>VLOOKUP(B2,'Analysis 1.3'!$E$1:$F$15,2,FALSE)</f>
        <v>54.003086419753089</v>
      </c>
      <c r="M2" s="11" t="s">
        <v>150</v>
      </c>
      <c r="N2" s="10" t="s">
        <v>198</v>
      </c>
      <c r="O2" t="s">
        <v>203</v>
      </c>
    </row>
    <row r="3" spans="1:15" x14ac:dyDescent="0.3">
      <c r="A3">
        <v>2</v>
      </c>
      <c r="B3" s="1" t="s">
        <v>105</v>
      </c>
      <c r="C3" t="s">
        <v>151</v>
      </c>
      <c r="D3">
        <v>49</v>
      </c>
      <c r="E3" t="s">
        <v>154</v>
      </c>
      <c r="F3" t="str">
        <f t="shared" ref="F3:F66" si="0">_xlfn.IFS(D3&gt;=60, "Senior", D3&lt;35, "Young", D3&lt;60, "Middle")</f>
        <v>Middle</v>
      </c>
      <c r="G3" s="49">
        <f>VLOOKUP(B3,'Analysis 1.3'!$E$1:$F$15,2,FALSE)</f>
        <v>48.434944237918216</v>
      </c>
      <c r="H3" s="30" t="s">
        <v>196</v>
      </c>
      <c r="I3" s="17"/>
      <c r="J3" s="18"/>
      <c r="M3" s="11" t="s">
        <v>199</v>
      </c>
      <c r="N3" s="10">
        <v>14</v>
      </c>
    </row>
    <row r="4" spans="1:15" x14ac:dyDescent="0.3">
      <c r="A4">
        <v>3</v>
      </c>
      <c r="B4" s="1" t="s">
        <v>99</v>
      </c>
      <c r="C4" t="s">
        <v>151</v>
      </c>
      <c r="D4">
        <v>39</v>
      </c>
      <c r="E4" t="s">
        <v>154</v>
      </c>
      <c r="F4" t="str">
        <f t="shared" si="0"/>
        <v>Middle</v>
      </c>
      <c r="G4" s="49">
        <f>VLOOKUP(B4,'Analysis 1.3'!$E$1:$F$15,2,FALSE)</f>
        <v>54.707207207207205</v>
      </c>
      <c r="H4" s="28"/>
      <c r="I4" s="14" t="s">
        <v>154</v>
      </c>
      <c r="J4" s="20">
        <f>COUNTIF($E$1:$E$2501,$I4)</f>
        <v>500</v>
      </c>
      <c r="M4" s="11" t="s">
        <v>200</v>
      </c>
      <c r="N4" s="10" t="s">
        <v>201</v>
      </c>
    </row>
    <row r="5" spans="1:15" x14ac:dyDescent="0.3">
      <c r="A5">
        <v>4</v>
      </c>
      <c r="B5" s="1" t="s">
        <v>101</v>
      </c>
      <c r="C5" t="s">
        <v>151</v>
      </c>
      <c r="D5" s="9">
        <v>54</v>
      </c>
      <c r="E5" t="s">
        <v>154</v>
      </c>
      <c r="F5" t="str">
        <f t="shared" si="0"/>
        <v>Middle</v>
      </c>
      <c r="G5" s="49">
        <f>VLOOKUP(B5,'Analysis 1.3'!$E$1:$F$15,2,FALSE)</f>
        <v>52.833333333333336</v>
      </c>
      <c r="H5" s="28"/>
      <c r="I5" s="14" t="s">
        <v>155</v>
      </c>
      <c r="J5" s="20">
        <f>COUNTIF($E$1:$E$2501,$I5)</f>
        <v>500</v>
      </c>
      <c r="M5" s="11" t="s">
        <v>153</v>
      </c>
      <c r="N5" s="10" t="s">
        <v>202</v>
      </c>
    </row>
    <row r="6" spans="1:15" x14ac:dyDescent="0.3">
      <c r="A6">
        <v>5</v>
      </c>
      <c r="B6" s="1" t="s">
        <v>108</v>
      </c>
      <c r="C6" t="s">
        <v>151</v>
      </c>
      <c r="D6">
        <v>81</v>
      </c>
      <c r="E6" t="s">
        <v>154</v>
      </c>
      <c r="F6" t="str">
        <f t="shared" si="0"/>
        <v>Senior</v>
      </c>
      <c r="G6" s="49">
        <f>VLOOKUP(B6,'Analysis 1.3'!$E$1:$F$15,2,FALSE)</f>
        <v>53.469696969696969</v>
      </c>
      <c r="H6" s="28"/>
      <c r="I6" s="14" t="s">
        <v>156</v>
      </c>
      <c r="J6" s="20">
        <f>COUNTIF($E$1:$E$2501,$I6)</f>
        <v>500</v>
      </c>
    </row>
    <row r="7" spans="1:15" x14ac:dyDescent="0.3">
      <c r="A7">
        <v>6</v>
      </c>
      <c r="B7" s="1" t="s">
        <v>99</v>
      </c>
      <c r="C7" t="s">
        <v>152</v>
      </c>
      <c r="D7">
        <v>62</v>
      </c>
      <c r="E7" t="s">
        <v>154</v>
      </c>
      <c r="F7" t="str">
        <f t="shared" si="0"/>
        <v>Senior</v>
      </c>
      <c r="G7" s="49">
        <f>VLOOKUP(B7,'Analysis 1.3'!$E$1:$F$15,2,FALSE)</f>
        <v>54.707207207207205</v>
      </c>
      <c r="H7" s="28"/>
      <c r="I7" s="14" t="s">
        <v>157</v>
      </c>
      <c r="J7" s="20">
        <f>COUNTIF($E$1:$E$2501,$I7)</f>
        <v>500</v>
      </c>
    </row>
    <row r="8" spans="1:15" ht="15" thickBot="1" x14ac:dyDescent="0.35">
      <c r="A8">
        <v>7</v>
      </c>
      <c r="B8" s="1" t="s">
        <v>106</v>
      </c>
      <c r="C8" t="s">
        <v>151</v>
      </c>
      <c r="D8">
        <v>76</v>
      </c>
      <c r="E8" t="s">
        <v>154</v>
      </c>
      <c r="F8" t="str">
        <f t="shared" si="0"/>
        <v>Senior</v>
      </c>
      <c r="G8" s="49">
        <f>VLOOKUP(B8,'Analysis 1.3'!$E$1:$F$15,2,FALSE)</f>
        <v>53.742268041237111</v>
      </c>
      <c r="H8" s="29"/>
      <c r="I8" s="22" t="s">
        <v>158</v>
      </c>
      <c r="J8" s="23">
        <f>COUNTIF($E$1:$E$2501,$I8)</f>
        <v>500</v>
      </c>
      <c r="M8" s="11" t="s">
        <v>257</v>
      </c>
      <c r="N8" t="s">
        <v>258</v>
      </c>
    </row>
    <row r="9" spans="1:15" ht="15" thickBot="1" x14ac:dyDescent="0.35">
      <c r="A9">
        <v>8</v>
      </c>
      <c r="B9" s="1" t="s">
        <v>100</v>
      </c>
      <c r="C9" t="s">
        <v>152</v>
      </c>
      <c r="D9">
        <v>70</v>
      </c>
      <c r="E9" t="s">
        <v>154</v>
      </c>
      <c r="F9" t="str">
        <f t="shared" si="0"/>
        <v>Senior</v>
      </c>
      <c r="G9" s="49">
        <f>VLOOKUP(B9,'Analysis 1.3'!$E$1:$F$15,2,FALSE)</f>
        <v>54.003086419753089</v>
      </c>
      <c r="M9" s="11" t="s">
        <v>259</v>
      </c>
      <c r="N9" t="s">
        <v>260</v>
      </c>
    </row>
    <row r="10" spans="1:15" x14ac:dyDescent="0.3">
      <c r="A10">
        <v>9</v>
      </c>
      <c r="B10" s="1" t="s">
        <v>100</v>
      </c>
      <c r="C10" t="s">
        <v>152</v>
      </c>
      <c r="D10">
        <v>75</v>
      </c>
      <c r="E10" t="s">
        <v>154</v>
      </c>
      <c r="F10" t="str">
        <f t="shared" si="0"/>
        <v>Senior</v>
      </c>
      <c r="G10" s="49">
        <f>VLOOKUP(B10,'Analysis 1.3'!$E$1:$F$15,2,FALSE)</f>
        <v>54.003086419753089</v>
      </c>
      <c r="H10" s="30" t="s">
        <v>149</v>
      </c>
      <c r="I10" s="17"/>
      <c r="J10" s="18"/>
      <c r="M10" s="11" t="s">
        <v>261</v>
      </c>
      <c r="N10" t="s">
        <v>262</v>
      </c>
    </row>
    <row r="11" spans="1:15" x14ac:dyDescent="0.3">
      <c r="A11">
        <v>10</v>
      </c>
      <c r="B11" s="1" t="s">
        <v>103</v>
      </c>
      <c r="C11" t="s">
        <v>152</v>
      </c>
      <c r="D11">
        <v>32</v>
      </c>
      <c r="E11" t="s">
        <v>154</v>
      </c>
      <c r="F11" t="str">
        <f t="shared" si="0"/>
        <v>Young</v>
      </c>
      <c r="G11" s="49">
        <f>VLOOKUP(B11,'Analysis 1.3'!$E$1:$F$15,2,FALSE)</f>
        <v>54.725000000000001</v>
      </c>
      <c r="H11" s="28"/>
      <c r="I11" s="14" t="s">
        <v>151</v>
      </c>
      <c r="J11" s="20">
        <f>COUNTIF($C$1:$C$2501,$I11)</f>
        <v>1243</v>
      </c>
    </row>
    <row r="12" spans="1:15" ht="15" thickBot="1" x14ac:dyDescent="0.35">
      <c r="A12">
        <v>11</v>
      </c>
      <c r="B12" s="1" t="s">
        <v>99</v>
      </c>
      <c r="C12" t="s">
        <v>152</v>
      </c>
      <c r="D12">
        <v>82</v>
      </c>
      <c r="E12" t="s">
        <v>154</v>
      </c>
      <c r="F12" t="str">
        <f t="shared" si="0"/>
        <v>Senior</v>
      </c>
      <c r="G12" s="49">
        <f>VLOOKUP(B12,'Analysis 1.3'!$E$1:$F$15,2,FALSE)</f>
        <v>54.707207207207205</v>
      </c>
      <c r="H12" s="29"/>
      <c r="I12" s="22" t="s">
        <v>152</v>
      </c>
      <c r="J12" s="23">
        <f>COUNTIF($C$1:$C$2501,$I12)</f>
        <v>1257</v>
      </c>
    </row>
    <row r="13" spans="1:15" ht="15" thickBot="1" x14ac:dyDescent="0.35">
      <c r="A13">
        <v>12</v>
      </c>
      <c r="B13" s="1" t="s">
        <v>105</v>
      </c>
      <c r="C13" t="s">
        <v>152</v>
      </c>
      <c r="D13">
        <v>65</v>
      </c>
      <c r="E13" t="s">
        <v>154</v>
      </c>
      <c r="F13" t="str">
        <f t="shared" si="0"/>
        <v>Senior</v>
      </c>
      <c r="G13" s="49">
        <f>VLOOKUP(B13,'Analysis 1.3'!$E$1:$F$15,2,FALSE)</f>
        <v>48.434944237918216</v>
      </c>
    </row>
    <row r="14" spans="1:15" x14ac:dyDescent="0.3">
      <c r="A14">
        <v>13</v>
      </c>
      <c r="B14" s="1" t="s">
        <v>105</v>
      </c>
      <c r="C14" t="s">
        <v>152</v>
      </c>
      <c r="D14">
        <v>84</v>
      </c>
      <c r="E14" t="s">
        <v>154</v>
      </c>
      <c r="F14" t="str">
        <f t="shared" si="0"/>
        <v>Senior</v>
      </c>
      <c r="G14" s="49">
        <f>VLOOKUP(B14,'Analysis 1.3'!$E$1:$F$15,2,FALSE)</f>
        <v>48.434944237918216</v>
      </c>
      <c r="H14" s="30" t="s">
        <v>197</v>
      </c>
      <c r="I14" s="31" t="s">
        <v>100</v>
      </c>
      <c r="J14" s="18">
        <f t="shared" ref="J14:J27" si="1">COUNTIF($B$1:$B$2501,$I14)</f>
        <v>334</v>
      </c>
    </row>
    <row r="15" spans="1:15" x14ac:dyDescent="0.3">
      <c r="A15">
        <v>14</v>
      </c>
      <c r="B15" s="1" t="s">
        <v>101</v>
      </c>
      <c r="C15" t="s">
        <v>151</v>
      </c>
      <c r="D15">
        <v>64</v>
      </c>
      <c r="E15" t="s">
        <v>154</v>
      </c>
      <c r="F15" t="str">
        <f t="shared" si="0"/>
        <v>Senior</v>
      </c>
      <c r="G15" s="49">
        <f>VLOOKUP(B15,'Analysis 1.3'!$E$1:$F$15,2,FALSE)</f>
        <v>52.833333333333336</v>
      </c>
      <c r="H15" s="28"/>
      <c r="I15" s="15" t="s">
        <v>105</v>
      </c>
      <c r="J15" s="20">
        <f t="shared" si="1"/>
        <v>282</v>
      </c>
    </row>
    <row r="16" spans="1:15" x14ac:dyDescent="0.3">
      <c r="A16">
        <v>15</v>
      </c>
      <c r="B16" s="1" t="s">
        <v>109</v>
      </c>
      <c r="C16" t="s">
        <v>152</v>
      </c>
      <c r="D16">
        <v>48</v>
      </c>
      <c r="E16" t="s">
        <v>154</v>
      </c>
      <c r="F16" t="str">
        <f t="shared" si="0"/>
        <v>Middle</v>
      </c>
      <c r="G16" s="49">
        <f>VLOOKUP(B16,'Analysis 1.3'!$E$1:$F$15,2,FALSE)</f>
        <v>49.655172413793103</v>
      </c>
      <c r="H16" s="28"/>
      <c r="I16" s="15" t="s">
        <v>99</v>
      </c>
      <c r="J16" s="20">
        <f t="shared" si="1"/>
        <v>907</v>
      </c>
    </row>
    <row r="17" spans="1:11" x14ac:dyDescent="0.3">
      <c r="A17">
        <v>16</v>
      </c>
      <c r="B17" s="1" t="s">
        <v>103</v>
      </c>
      <c r="C17" t="s">
        <v>152</v>
      </c>
      <c r="D17">
        <v>81</v>
      </c>
      <c r="E17" t="s">
        <v>154</v>
      </c>
      <c r="F17" t="str">
        <f t="shared" si="0"/>
        <v>Senior</v>
      </c>
      <c r="G17" s="49">
        <f>VLOOKUP(B17,'Analysis 1.3'!$E$1:$F$15,2,FALSE)</f>
        <v>54.725000000000001</v>
      </c>
      <c r="H17" s="28"/>
      <c r="I17" s="15" t="s">
        <v>101</v>
      </c>
      <c r="J17" s="20">
        <f t="shared" si="1"/>
        <v>208</v>
      </c>
    </row>
    <row r="18" spans="1:11" x14ac:dyDescent="0.3">
      <c r="A18">
        <v>17</v>
      </c>
      <c r="B18" s="1" t="s">
        <v>99</v>
      </c>
      <c r="C18" t="s">
        <v>151</v>
      </c>
      <c r="D18">
        <v>63</v>
      </c>
      <c r="E18" t="s">
        <v>154</v>
      </c>
      <c r="F18" t="str">
        <f t="shared" si="0"/>
        <v>Senior</v>
      </c>
      <c r="G18" s="49">
        <f>VLOOKUP(B18,'Analysis 1.3'!$E$1:$F$15,2,FALSE)</f>
        <v>54.707207207207205</v>
      </c>
      <c r="H18" s="28"/>
      <c r="I18" s="15" t="s">
        <v>108</v>
      </c>
      <c r="J18" s="20">
        <f t="shared" si="1"/>
        <v>68</v>
      </c>
    </row>
    <row r="19" spans="1:11" x14ac:dyDescent="0.3">
      <c r="A19">
        <v>18</v>
      </c>
      <c r="B19" s="1" t="s">
        <v>99</v>
      </c>
      <c r="C19" t="s">
        <v>152</v>
      </c>
      <c r="D19">
        <v>85</v>
      </c>
      <c r="E19" t="s">
        <v>154</v>
      </c>
      <c r="F19" t="str">
        <f t="shared" si="0"/>
        <v>Senior</v>
      </c>
      <c r="G19" s="49">
        <f>VLOOKUP(B19,'Analysis 1.3'!$E$1:$F$15,2,FALSE)</f>
        <v>54.707207207207205</v>
      </c>
      <c r="H19" s="28"/>
      <c r="I19" s="15" t="s">
        <v>106</v>
      </c>
      <c r="J19" s="20">
        <f t="shared" si="1"/>
        <v>86</v>
      </c>
    </row>
    <row r="20" spans="1:11" x14ac:dyDescent="0.3">
      <c r="A20">
        <v>19</v>
      </c>
      <c r="B20" s="1" t="s">
        <v>99</v>
      </c>
      <c r="C20" t="s">
        <v>152</v>
      </c>
      <c r="D20">
        <v>35</v>
      </c>
      <c r="E20" t="s">
        <v>154</v>
      </c>
      <c r="F20" t="str">
        <f t="shared" si="0"/>
        <v>Middle</v>
      </c>
      <c r="G20" s="49">
        <f>VLOOKUP(B20,'Analysis 1.3'!$E$1:$F$15,2,FALSE)</f>
        <v>54.707207207207205</v>
      </c>
      <c r="H20" s="28"/>
      <c r="I20" s="15" t="s">
        <v>103</v>
      </c>
      <c r="J20" s="20">
        <f t="shared" si="1"/>
        <v>37</v>
      </c>
    </row>
    <row r="21" spans="1:11" x14ac:dyDescent="0.3">
      <c r="A21">
        <v>20</v>
      </c>
      <c r="B21" s="1" t="s">
        <v>99</v>
      </c>
      <c r="C21" t="s">
        <v>152</v>
      </c>
      <c r="D21">
        <v>38</v>
      </c>
      <c r="E21" t="s">
        <v>154</v>
      </c>
      <c r="F21" t="str">
        <f t="shared" si="0"/>
        <v>Middle</v>
      </c>
      <c r="G21" s="49">
        <f>VLOOKUP(B21,'Analysis 1.3'!$E$1:$F$15,2,FALSE)</f>
        <v>54.707207207207205</v>
      </c>
      <c r="H21" s="28"/>
      <c r="I21" s="15" t="s">
        <v>109</v>
      </c>
      <c r="J21" s="20">
        <f t="shared" si="1"/>
        <v>63</v>
      </c>
    </row>
    <row r="22" spans="1:11" x14ac:dyDescent="0.3">
      <c r="A22">
        <v>21</v>
      </c>
      <c r="B22" s="1" t="s">
        <v>105</v>
      </c>
      <c r="C22" t="s">
        <v>152</v>
      </c>
      <c r="D22">
        <v>68</v>
      </c>
      <c r="E22" t="s">
        <v>154</v>
      </c>
      <c r="F22" t="str">
        <f t="shared" si="0"/>
        <v>Senior</v>
      </c>
      <c r="G22" s="49">
        <f>VLOOKUP(B22,'Analysis 1.3'!$E$1:$F$15,2,FALSE)</f>
        <v>48.434944237918216</v>
      </c>
      <c r="H22" s="28"/>
      <c r="I22" s="15" t="s">
        <v>104</v>
      </c>
      <c r="J22" s="20">
        <f t="shared" si="1"/>
        <v>60</v>
      </c>
    </row>
    <row r="23" spans="1:11" x14ac:dyDescent="0.3">
      <c r="A23">
        <v>22</v>
      </c>
      <c r="B23" s="1" t="s">
        <v>105</v>
      </c>
      <c r="C23" t="s">
        <v>152</v>
      </c>
      <c r="D23">
        <v>78</v>
      </c>
      <c r="E23" t="s">
        <v>154</v>
      </c>
      <c r="F23" t="str">
        <f t="shared" si="0"/>
        <v>Senior</v>
      </c>
      <c r="G23" s="49">
        <f>VLOOKUP(B23,'Analysis 1.3'!$E$1:$F$15,2,FALSE)</f>
        <v>48.434944237918216</v>
      </c>
      <c r="H23" s="28"/>
      <c r="I23" s="15" t="s">
        <v>102</v>
      </c>
      <c r="J23" s="20">
        <f t="shared" si="1"/>
        <v>70</v>
      </c>
    </row>
    <row r="24" spans="1:11" x14ac:dyDescent="0.3">
      <c r="A24">
        <v>23</v>
      </c>
      <c r="B24" s="1" t="s">
        <v>105</v>
      </c>
      <c r="C24" t="s">
        <v>152</v>
      </c>
      <c r="D24">
        <v>62</v>
      </c>
      <c r="E24" t="s">
        <v>154</v>
      </c>
      <c r="F24" t="str">
        <f t="shared" si="0"/>
        <v>Senior</v>
      </c>
      <c r="G24" s="49">
        <f>VLOOKUP(B24,'Analysis 1.3'!$E$1:$F$15,2,FALSE)</f>
        <v>48.434944237918216</v>
      </c>
      <c r="H24" s="28"/>
      <c r="I24" s="15" t="s">
        <v>107</v>
      </c>
      <c r="J24" s="20">
        <f t="shared" si="1"/>
        <v>120</v>
      </c>
    </row>
    <row r="25" spans="1:11" x14ac:dyDescent="0.3">
      <c r="A25">
        <v>24</v>
      </c>
      <c r="B25" s="1" t="s">
        <v>105</v>
      </c>
      <c r="C25" t="s">
        <v>152</v>
      </c>
      <c r="D25">
        <v>47</v>
      </c>
      <c r="E25" t="s">
        <v>154</v>
      </c>
      <c r="F25" t="str">
        <f t="shared" si="0"/>
        <v>Middle</v>
      </c>
      <c r="G25" s="49">
        <f>VLOOKUP(B25,'Analysis 1.3'!$E$1:$F$15,2,FALSE)</f>
        <v>48.434944237918216</v>
      </c>
      <c r="H25" s="28"/>
      <c r="I25" s="15" t="s">
        <v>113</v>
      </c>
      <c r="J25" s="20">
        <f t="shared" si="1"/>
        <v>217</v>
      </c>
    </row>
    <row r="26" spans="1:11" x14ac:dyDescent="0.3">
      <c r="A26">
        <v>25</v>
      </c>
      <c r="B26" s="1" t="s">
        <v>99</v>
      </c>
      <c r="C26" t="s">
        <v>151</v>
      </c>
      <c r="D26">
        <v>59</v>
      </c>
      <c r="E26" t="s">
        <v>154</v>
      </c>
      <c r="F26" t="str">
        <f t="shared" si="0"/>
        <v>Middle</v>
      </c>
      <c r="G26" s="49">
        <f>VLOOKUP(B26,'Analysis 1.3'!$E$1:$F$15,2,FALSE)</f>
        <v>54.707207207207205</v>
      </c>
      <c r="H26" s="28"/>
      <c r="I26" s="15" t="s">
        <v>111</v>
      </c>
      <c r="J26" s="20">
        <f t="shared" si="1"/>
        <v>17</v>
      </c>
    </row>
    <row r="27" spans="1:11" ht="15" thickBot="1" x14ac:dyDescent="0.35">
      <c r="A27">
        <v>26</v>
      </c>
      <c r="B27" s="1" t="s">
        <v>100</v>
      </c>
      <c r="C27" t="s">
        <v>151</v>
      </c>
      <c r="D27">
        <v>27</v>
      </c>
      <c r="E27" t="s">
        <v>154</v>
      </c>
      <c r="F27" t="str">
        <f t="shared" si="0"/>
        <v>Young</v>
      </c>
      <c r="G27" s="49">
        <f>VLOOKUP(B27,'Analysis 1.3'!$E$1:$F$15,2,FALSE)</f>
        <v>54.003086419753089</v>
      </c>
      <c r="H27" s="29"/>
      <c r="I27" s="32" t="s">
        <v>110</v>
      </c>
      <c r="J27" s="23">
        <f t="shared" si="1"/>
        <v>31</v>
      </c>
    </row>
    <row r="28" spans="1:11" x14ac:dyDescent="0.3">
      <c r="A28">
        <v>27</v>
      </c>
      <c r="B28" s="1" t="s">
        <v>99</v>
      </c>
      <c r="C28" t="s">
        <v>152</v>
      </c>
      <c r="D28">
        <v>66</v>
      </c>
      <c r="E28" t="s">
        <v>154</v>
      </c>
      <c r="F28" t="str">
        <f t="shared" si="0"/>
        <v>Senior</v>
      </c>
      <c r="G28" s="49">
        <f>VLOOKUP(B28,'Analysis 1.3'!$E$1:$F$15,2,FALSE)</f>
        <v>54.707207207207205</v>
      </c>
    </row>
    <row r="29" spans="1:11" ht="15" thickBot="1" x14ac:dyDescent="0.35">
      <c r="A29">
        <v>28</v>
      </c>
      <c r="B29" s="1" t="s">
        <v>106</v>
      </c>
      <c r="C29" t="s">
        <v>151</v>
      </c>
      <c r="D29">
        <v>77</v>
      </c>
      <c r="E29" t="s">
        <v>154</v>
      </c>
      <c r="F29" t="str">
        <f t="shared" si="0"/>
        <v>Senior</v>
      </c>
      <c r="G29" s="49">
        <f>VLOOKUP(B29,'Analysis 1.3'!$E$1:$F$15,2,FALSE)</f>
        <v>53.742268041237111</v>
      </c>
    </row>
    <row r="30" spans="1:11" x14ac:dyDescent="0.3">
      <c r="A30">
        <v>29</v>
      </c>
      <c r="B30" s="1" t="s">
        <v>105</v>
      </c>
      <c r="C30" t="s">
        <v>152</v>
      </c>
      <c r="D30">
        <v>19</v>
      </c>
      <c r="E30" t="s">
        <v>154</v>
      </c>
      <c r="F30" t="str">
        <f t="shared" si="0"/>
        <v>Young</v>
      </c>
      <c r="G30" s="49">
        <f>VLOOKUP(B30,'Analysis 1.3'!$E$1:$F$15,2,FALSE)</f>
        <v>48.434944237918216</v>
      </c>
      <c r="I30" s="16"/>
      <c r="J30" s="24" t="s">
        <v>151</v>
      </c>
      <c r="K30" s="25" t="s">
        <v>152</v>
      </c>
    </row>
    <row r="31" spans="1:11" x14ac:dyDescent="0.3">
      <c r="A31">
        <v>30</v>
      </c>
      <c r="B31" s="1" t="s">
        <v>100</v>
      </c>
      <c r="C31" t="s">
        <v>152</v>
      </c>
      <c r="D31">
        <v>72</v>
      </c>
      <c r="E31" t="s">
        <v>154</v>
      </c>
      <c r="F31" t="str">
        <f t="shared" si="0"/>
        <v>Senior</v>
      </c>
      <c r="G31" s="49">
        <f>VLOOKUP(B31,'Analysis 1.3'!$E$1:$F$15,2,FALSE)</f>
        <v>54.003086419753089</v>
      </c>
      <c r="I31" s="19" t="s">
        <v>100</v>
      </c>
      <c r="J31" s="14">
        <f t="shared" ref="J31:K44" si="2">COUNTIFS($B$1:$B$2501,$I31,$C$1:$C$2501,J$30)</f>
        <v>181</v>
      </c>
      <c r="K31" s="20">
        <f t="shared" si="2"/>
        <v>153</v>
      </c>
    </row>
    <row r="32" spans="1:11" x14ac:dyDescent="0.3">
      <c r="A32">
        <v>31</v>
      </c>
      <c r="B32" s="1" t="s">
        <v>99</v>
      </c>
      <c r="C32" t="s">
        <v>151</v>
      </c>
      <c r="D32">
        <v>22</v>
      </c>
      <c r="E32" t="s">
        <v>154</v>
      </c>
      <c r="F32" t="str">
        <f t="shared" si="0"/>
        <v>Young</v>
      </c>
      <c r="G32" s="49">
        <f>VLOOKUP(B32,'Analysis 1.3'!$E$1:$F$15,2,FALSE)</f>
        <v>54.707207207207205</v>
      </c>
      <c r="I32" s="19" t="s">
        <v>105</v>
      </c>
      <c r="J32" s="14">
        <f t="shared" si="2"/>
        <v>130</v>
      </c>
      <c r="K32" s="20">
        <f t="shared" si="2"/>
        <v>152</v>
      </c>
    </row>
    <row r="33" spans="1:11" x14ac:dyDescent="0.3">
      <c r="A33">
        <v>32</v>
      </c>
      <c r="B33" s="1" t="s">
        <v>105</v>
      </c>
      <c r="C33" t="s">
        <v>152</v>
      </c>
      <c r="D33">
        <v>55</v>
      </c>
      <c r="E33" t="s">
        <v>154</v>
      </c>
      <c r="F33" t="str">
        <f t="shared" si="0"/>
        <v>Middle</v>
      </c>
      <c r="G33" s="49">
        <f>VLOOKUP(B33,'Analysis 1.3'!$E$1:$F$15,2,FALSE)</f>
        <v>48.434944237918216</v>
      </c>
      <c r="I33" s="19" t="s">
        <v>99</v>
      </c>
      <c r="J33" s="14">
        <f t="shared" si="2"/>
        <v>454</v>
      </c>
      <c r="K33" s="20">
        <f t="shared" si="2"/>
        <v>453</v>
      </c>
    </row>
    <row r="34" spans="1:11" x14ac:dyDescent="0.3">
      <c r="A34">
        <v>33</v>
      </c>
      <c r="B34" s="1" t="s">
        <v>105</v>
      </c>
      <c r="C34" t="s">
        <v>151</v>
      </c>
      <c r="D34">
        <v>53</v>
      </c>
      <c r="E34" t="s">
        <v>154</v>
      </c>
      <c r="F34" t="str">
        <f t="shared" si="0"/>
        <v>Middle</v>
      </c>
      <c r="G34" s="49">
        <f>VLOOKUP(B34,'Analysis 1.3'!$E$1:$F$15,2,FALSE)</f>
        <v>48.434944237918216</v>
      </c>
      <c r="I34" s="19" t="s">
        <v>101</v>
      </c>
      <c r="J34" s="14">
        <f t="shared" si="2"/>
        <v>102</v>
      </c>
      <c r="K34" s="20">
        <f t="shared" si="2"/>
        <v>106</v>
      </c>
    </row>
    <row r="35" spans="1:11" x14ac:dyDescent="0.3">
      <c r="A35">
        <v>34</v>
      </c>
      <c r="B35" s="1" t="s">
        <v>101</v>
      </c>
      <c r="C35" t="s">
        <v>152</v>
      </c>
      <c r="D35">
        <v>20</v>
      </c>
      <c r="E35" t="s">
        <v>154</v>
      </c>
      <c r="F35" t="str">
        <f t="shared" si="0"/>
        <v>Young</v>
      </c>
      <c r="G35" s="49">
        <f>VLOOKUP(B35,'Analysis 1.3'!$E$1:$F$15,2,FALSE)</f>
        <v>52.833333333333336</v>
      </c>
      <c r="I35" s="19" t="s">
        <v>108</v>
      </c>
      <c r="J35" s="14">
        <f t="shared" si="2"/>
        <v>33</v>
      </c>
      <c r="K35" s="20">
        <f t="shared" si="2"/>
        <v>35</v>
      </c>
    </row>
    <row r="36" spans="1:11" x14ac:dyDescent="0.3">
      <c r="A36">
        <v>35</v>
      </c>
      <c r="B36" s="1" t="s">
        <v>101</v>
      </c>
      <c r="C36" t="s">
        <v>151</v>
      </c>
      <c r="D36">
        <v>19</v>
      </c>
      <c r="E36" t="s">
        <v>154</v>
      </c>
      <c r="F36" t="str">
        <f t="shared" si="0"/>
        <v>Young</v>
      </c>
      <c r="G36" s="49">
        <f>VLOOKUP(B36,'Analysis 1.3'!$E$1:$F$15,2,FALSE)</f>
        <v>52.833333333333336</v>
      </c>
      <c r="I36" s="19" t="s">
        <v>106</v>
      </c>
      <c r="J36" s="14">
        <f t="shared" si="2"/>
        <v>44</v>
      </c>
      <c r="K36" s="20">
        <f t="shared" si="2"/>
        <v>42</v>
      </c>
    </row>
    <row r="37" spans="1:11" x14ac:dyDescent="0.3">
      <c r="A37">
        <v>36</v>
      </c>
      <c r="B37" s="1" t="s">
        <v>99</v>
      </c>
      <c r="C37" t="s">
        <v>151</v>
      </c>
      <c r="D37">
        <v>63</v>
      </c>
      <c r="E37" t="s">
        <v>154</v>
      </c>
      <c r="F37" t="str">
        <f t="shared" si="0"/>
        <v>Senior</v>
      </c>
      <c r="G37" s="49">
        <f>VLOOKUP(B37,'Analysis 1.3'!$E$1:$F$15,2,FALSE)</f>
        <v>54.707207207207205</v>
      </c>
      <c r="I37" s="19" t="s">
        <v>103</v>
      </c>
      <c r="J37" s="14">
        <f t="shared" si="2"/>
        <v>16</v>
      </c>
      <c r="K37" s="20">
        <f t="shared" si="2"/>
        <v>21</v>
      </c>
    </row>
    <row r="38" spans="1:11" x14ac:dyDescent="0.3">
      <c r="A38">
        <v>37</v>
      </c>
      <c r="B38" s="1" t="s">
        <v>105</v>
      </c>
      <c r="C38" t="s">
        <v>151</v>
      </c>
      <c r="D38">
        <v>35</v>
      </c>
      <c r="E38" t="s">
        <v>154</v>
      </c>
      <c r="F38" t="str">
        <f t="shared" si="0"/>
        <v>Middle</v>
      </c>
      <c r="G38" s="49">
        <f>VLOOKUP(B38,'Analysis 1.3'!$E$1:$F$15,2,FALSE)</f>
        <v>48.434944237918216</v>
      </c>
      <c r="I38" s="19" t="s">
        <v>109</v>
      </c>
      <c r="J38" s="14">
        <f t="shared" si="2"/>
        <v>31</v>
      </c>
      <c r="K38" s="20">
        <f t="shared" si="2"/>
        <v>32</v>
      </c>
    </row>
    <row r="39" spans="1:11" x14ac:dyDescent="0.3">
      <c r="A39">
        <v>38</v>
      </c>
      <c r="B39" s="1" t="s">
        <v>104</v>
      </c>
      <c r="C39" t="s">
        <v>151</v>
      </c>
      <c r="D39">
        <v>53</v>
      </c>
      <c r="E39" t="s">
        <v>154</v>
      </c>
      <c r="F39" t="str">
        <f t="shared" si="0"/>
        <v>Middle</v>
      </c>
      <c r="G39" s="49">
        <f>VLOOKUP(B39,'Analysis 1.3'!$E$1:$F$15,2,FALSE)</f>
        <v>47.441860465116278</v>
      </c>
      <c r="I39" s="19" t="s">
        <v>104</v>
      </c>
      <c r="J39" s="14">
        <f t="shared" si="2"/>
        <v>35</v>
      </c>
      <c r="K39" s="20">
        <f t="shared" si="2"/>
        <v>25</v>
      </c>
    </row>
    <row r="40" spans="1:11" x14ac:dyDescent="0.3">
      <c r="A40">
        <v>39</v>
      </c>
      <c r="B40" s="1" t="s">
        <v>99</v>
      </c>
      <c r="C40" t="s">
        <v>152</v>
      </c>
      <c r="D40">
        <v>46</v>
      </c>
      <c r="E40" t="s">
        <v>154</v>
      </c>
      <c r="F40" t="str">
        <f t="shared" si="0"/>
        <v>Middle</v>
      </c>
      <c r="G40" s="49">
        <f>VLOOKUP(B40,'Analysis 1.3'!$E$1:$F$15,2,FALSE)</f>
        <v>54.707207207207205</v>
      </c>
      <c r="I40" s="19" t="s">
        <v>102</v>
      </c>
      <c r="J40" s="14">
        <f t="shared" si="2"/>
        <v>36</v>
      </c>
      <c r="K40" s="20">
        <f t="shared" si="2"/>
        <v>34</v>
      </c>
    </row>
    <row r="41" spans="1:11" x14ac:dyDescent="0.3">
      <c r="A41">
        <v>40</v>
      </c>
      <c r="B41" s="1" t="s">
        <v>101</v>
      </c>
      <c r="C41" t="s">
        <v>152</v>
      </c>
      <c r="D41">
        <v>37</v>
      </c>
      <c r="E41" t="s">
        <v>154</v>
      </c>
      <c r="F41" t="str">
        <f t="shared" si="0"/>
        <v>Middle</v>
      </c>
      <c r="G41" s="49">
        <f>VLOOKUP(B41,'Analysis 1.3'!$E$1:$F$15,2,FALSE)</f>
        <v>52.833333333333336</v>
      </c>
      <c r="I41" s="19" t="s">
        <v>107</v>
      </c>
      <c r="J41" s="14">
        <f t="shared" si="2"/>
        <v>57</v>
      </c>
      <c r="K41" s="20">
        <f t="shared" si="2"/>
        <v>63</v>
      </c>
    </row>
    <row r="42" spans="1:11" x14ac:dyDescent="0.3">
      <c r="A42">
        <v>41</v>
      </c>
      <c r="B42" s="1" t="s">
        <v>101</v>
      </c>
      <c r="C42" t="s">
        <v>152</v>
      </c>
      <c r="D42">
        <v>42</v>
      </c>
      <c r="E42" t="s">
        <v>154</v>
      </c>
      <c r="F42" t="str">
        <f t="shared" si="0"/>
        <v>Middle</v>
      </c>
      <c r="G42" s="49">
        <f>VLOOKUP(B42,'Analysis 1.3'!$E$1:$F$15,2,FALSE)</f>
        <v>52.833333333333336</v>
      </c>
      <c r="I42" s="19" t="s">
        <v>113</v>
      </c>
      <c r="J42" s="14">
        <f t="shared" si="2"/>
        <v>104</v>
      </c>
      <c r="K42" s="20">
        <f t="shared" si="2"/>
        <v>113</v>
      </c>
    </row>
    <row r="43" spans="1:11" x14ac:dyDescent="0.3">
      <c r="A43">
        <v>42</v>
      </c>
      <c r="B43" s="1" t="s">
        <v>105</v>
      </c>
      <c r="C43" t="s">
        <v>152</v>
      </c>
      <c r="D43">
        <v>43</v>
      </c>
      <c r="E43" t="s">
        <v>154</v>
      </c>
      <c r="F43" t="str">
        <f t="shared" si="0"/>
        <v>Middle</v>
      </c>
      <c r="G43" s="49">
        <f>VLOOKUP(B43,'Analysis 1.3'!$E$1:$F$15,2,FALSE)</f>
        <v>48.434944237918216</v>
      </c>
      <c r="I43" s="19" t="s">
        <v>111</v>
      </c>
      <c r="J43" s="14">
        <f t="shared" si="2"/>
        <v>8</v>
      </c>
      <c r="K43" s="20">
        <f t="shared" si="2"/>
        <v>9</v>
      </c>
    </row>
    <row r="44" spans="1:11" ht="15" thickBot="1" x14ac:dyDescent="0.35">
      <c r="A44">
        <v>43</v>
      </c>
      <c r="B44" s="1" t="s">
        <v>106</v>
      </c>
      <c r="C44" t="s">
        <v>152</v>
      </c>
      <c r="D44">
        <v>55</v>
      </c>
      <c r="E44" t="s">
        <v>154</v>
      </c>
      <c r="F44" t="str">
        <f t="shared" si="0"/>
        <v>Middle</v>
      </c>
      <c r="G44" s="49">
        <f>VLOOKUP(B44,'Analysis 1.3'!$E$1:$F$15,2,FALSE)</f>
        <v>53.742268041237111</v>
      </c>
      <c r="I44" s="21" t="s">
        <v>110</v>
      </c>
      <c r="J44" s="22">
        <f t="shared" si="2"/>
        <v>12</v>
      </c>
      <c r="K44" s="23">
        <f t="shared" si="2"/>
        <v>19</v>
      </c>
    </row>
    <row r="45" spans="1:11" ht="15" thickBot="1" x14ac:dyDescent="0.35">
      <c r="A45">
        <v>44</v>
      </c>
      <c r="B45" s="1" t="s">
        <v>106</v>
      </c>
      <c r="C45" t="s">
        <v>151</v>
      </c>
      <c r="D45">
        <v>90</v>
      </c>
      <c r="E45" t="s">
        <v>154</v>
      </c>
      <c r="F45" t="str">
        <f t="shared" si="0"/>
        <v>Senior</v>
      </c>
      <c r="G45" s="49">
        <f>VLOOKUP(B45,'Analysis 1.3'!$E$1:$F$15,2,FALSE)</f>
        <v>53.742268041237111</v>
      </c>
    </row>
    <row r="46" spans="1:11" x14ac:dyDescent="0.3">
      <c r="A46">
        <v>45</v>
      </c>
      <c r="B46" s="1" t="s">
        <v>99</v>
      </c>
      <c r="C46" t="s">
        <v>151</v>
      </c>
      <c r="D46">
        <v>89</v>
      </c>
      <c r="E46" t="s">
        <v>154</v>
      </c>
      <c r="F46" t="str">
        <f t="shared" si="0"/>
        <v>Senior</v>
      </c>
      <c r="G46" s="49">
        <f>VLOOKUP(B46,'Analysis 1.3'!$E$1:$F$15,2,FALSE)</f>
        <v>54.707207207207205</v>
      </c>
      <c r="I46" s="16"/>
      <c r="J46" s="24" t="s">
        <v>151</v>
      </c>
      <c r="K46" s="25" t="s">
        <v>152</v>
      </c>
    </row>
    <row r="47" spans="1:11" x14ac:dyDescent="0.3">
      <c r="A47">
        <v>46</v>
      </c>
      <c r="B47" s="1" t="s">
        <v>102</v>
      </c>
      <c r="C47" t="s">
        <v>152</v>
      </c>
      <c r="D47">
        <v>66</v>
      </c>
      <c r="E47" t="s">
        <v>154</v>
      </c>
      <c r="F47" t="str">
        <f t="shared" si="0"/>
        <v>Senior</v>
      </c>
      <c r="G47" s="49">
        <f>VLOOKUP(B47,'Analysis 1.3'!$E$1:$F$15,2,FALSE)</f>
        <v>59.060606060606062</v>
      </c>
      <c r="I47" s="28" t="s">
        <v>154</v>
      </c>
      <c r="J47" s="14">
        <f t="shared" ref="J47:K51" si="3">COUNTIFS($E$1:$E$2501,$I47,$C$1:$C$2501,J$46)</f>
        <v>242</v>
      </c>
      <c r="K47" s="20">
        <f t="shared" si="3"/>
        <v>258</v>
      </c>
    </row>
    <row r="48" spans="1:11" x14ac:dyDescent="0.3">
      <c r="A48">
        <v>47</v>
      </c>
      <c r="B48" s="1" t="s">
        <v>105</v>
      </c>
      <c r="C48" t="s">
        <v>151</v>
      </c>
      <c r="D48">
        <v>25</v>
      </c>
      <c r="E48" t="s">
        <v>154</v>
      </c>
      <c r="F48" t="str">
        <f t="shared" si="0"/>
        <v>Young</v>
      </c>
      <c r="G48" s="49">
        <f>VLOOKUP(B48,'Analysis 1.3'!$E$1:$F$15,2,FALSE)</f>
        <v>48.434944237918216</v>
      </c>
      <c r="I48" s="28" t="s">
        <v>155</v>
      </c>
      <c r="J48" s="14">
        <f t="shared" si="3"/>
        <v>245</v>
      </c>
      <c r="K48" s="20">
        <f t="shared" si="3"/>
        <v>255</v>
      </c>
    </row>
    <row r="49" spans="1:11" x14ac:dyDescent="0.3">
      <c r="A49">
        <v>48</v>
      </c>
      <c r="B49" s="1" t="s">
        <v>99</v>
      </c>
      <c r="C49" t="s">
        <v>152</v>
      </c>
      <c r="D49">
        <v>66</v>
      </c>
      <c r="E49" t="s">
        <v>154</v>
      </c>
      <c r="F49" t="str">
        <f t="shared" si="0"/>
        <v>Senior</v>
      </c>
      <c r="G49" s="49">
        <f>VLOOKUP(B49,'Analysis 1.3'!$E$1:$F$15,2,FALSE)</f>
        <v>54.707207207207205</v>
      </c>
      <c r="I49" s="28" t="s">
        <v>156</v>
      </c>
      <c r="J49" s="14">
        <f t="shared" si="3"/>
        <v>246</v>
      </c>
      <c r="K49" s="20">
        <f t="shared" si="3"/>
        <v>254</v>
      </c>
    </row>
    <row r="50" spans="1:11" x14ac:dyDescent="0.3">
      <c r="A50">
        <v>49</v>
      </c>
      <c r="B50" s="1" t="s">
        <v>100</v>
      </c>
      <c r="C50" t="s">
        <v>152</v>
      </c>
      <c r="D50">
        <v>30</v>
      </c>
      <c r="E50" t="s">
        <v>154</v>
      </c>
      <c r="F50" t="str">
        <f t="shared" si="0"/>
        <v>Young</v>
      </c>
      <c r="G50" s="49">
        <f>VLOOKUP(B50,'Analysis 1.3'!$E$1:$F$15,2,FALSE)</f>
        <v>54.003086419753089</v>
      </c>
      <c r="I50" s="28" t="s">
        <v>157</v>
      </c>
      <c r="J50" s="14">
        <f t="shared" si="3"/>
        <v>251</v>
      </c>
      <c r="K50" s="20">
        <f t="shared" si="3"/>
        <v>249</v>
      </c>
    </row>
    <row r="51" spans="1:11" ht="15" thickBot="1" x14ac:dyDescent="0.35">
      <c r="A51">
        <v>50</v>
      </c>
      <c r="B51" s="1" t="s">
        <v>103</v>
      </c>
      <c r="C51" t="s">
        <v>152</v>
      </c>
      <c r="D51">
        <v>83</v>
      </c>
      <c r="E51" t="s">
        <v>154</v>
      </c>
      <c r="F51" t="str">
        <f t="shared" si="0"/>
        <v>Senior</v>
      </c>
      <c r="G51" s="49">
        <f>VLOOKUP(B51,'Analysis 1.3'!$E$1:$F$15,2,FALSE)</f>
        <v>54.725000000000001</v>
      </c>
      <c r="I51" s="29" t="s">
        <v>158</v>
      </c>
      <c r="J51" s="22">
        <f t="shared" si="3"/>
        <v>259</v>
      </c>
      <c r="K51" s="23">
        <f t="shared" si="3"/>
        <v>241</v>
      </c>
    </row>
    <row r="52" spans="1:11" x14ac:dyDescent="0.3">
      <c r="A52">
        <v>51</v>
      </c>
      <c r="B52" s="1" t="s">
        <v>99</v>
      </c>
      <c r="C52" t="s">
        <v>152</v>
      </c>
      <c r="D52">
        <v>63</v>
      </c>
      <c r="E52" t="s">
        <v>154</v>
      </c>
      <c r="F52" t="str">
        <f t="shared" si="0"/>
        <v>Senior</v>
      </c>
      <c r="G52" s="49">
        <f>VLOOKUP(B52,'Analysis 1.3'!$E$1:$F$15,2,FALSE)</f>
        <v>54.707207207207205</v>
      </c>
    </row>
    <row r="53" spans="1:11" x14ac:dyDescent="0.3">
      <c r="A53">
        <v>52</v>
      </c>
      <c r="B53" s="1" t="s">
        <v>99</v>
      </c>
      <c r="C53" t="s">
        <v>152</v>
      </c>
      <c r="D53">
        <v>75</v>
      </c>
      <c r="E53" t="s">
        <v>154</v>
      </c>
      <c r="F53" t="str">
        <f t="shared" si="0"/>
        <v>Senior</v>
      </c>
      <c r="G53" s="49">
        <f>VLOOKUP(B53,'Analysis 1.3'!$E$1:$F$15,2,FALSE)</f>
        <v>54.707207207207205</v>
      </c>
    </row>
    <row r="54" spans="1:11" x14ac:dyDescent="0.3">
      <c r="A54">
        <v>53</v>
      </c>
      <c r="B54" s="1" t="s">
        <v>107</v>
      </c>
      <c r="C54" t="s">
        <v>151</v>
      </c>
      <c r="D54">
        <v>62</v>
      </c>
      <c r="E54" t="s">
        <v>154</v>
      </c>
      <c r="F54" t="str">
        <f t="shared" si="0"/>
        <v>Senior</v>
      </c>
      <c r="G54" s="49">
        <f>VLOOKUP(B54,'Analysis 1.3'!$E$1:$F$15,2,FALSE)</f>
        <v>49.778761061946902</v>
      </c>
    </row>
    <row r="55" spans="1:11" x14ac:dyDescent="0.3">
      <c r="A55">
        <v>54</v>
      </c>
      <c r="B55" s="1" t="s">
        <v>113</v>
      </c>
      <c r="C55" t="s">
        <v>152</v>
      </c>
      <c r="D55">
        <v>52</v>
      </c>
      <c r="E55" t="s">
        <v>154</v>
      </c>
      <c r="F55" t="str">
        <f t="shared" si="0"/>
        <v>Middle</v>
      </c>
      <c r="G55" s="49">
        <f>VLOOKUP(B55,'Analysis 1.3'!$E$1:$F$15,2,FALSE)</f>
        <v>55.656028368794324</v>
      </c>
    </row>
    <row r="56" spans="1:11" x14ac:dyDescent="0.3">
      <c r="A56">
        <v>55</v>
      </c>
      <c r="B56" s="1" t="s">
        <v>108</v>
      </c>
      <c r="C56" t="s">
        <v>152</v>
      </c>
      <c r="D56">
        <v>32</v>
      </c>
      <c r="E56" t="s">
        <v>154</v>
      </c>
      <c r="F56" t="str">
        <f t="shared" si="0"/>
        <v>Young</v>
      </c>
      <c r="G56" s="49">
        <f>VLOOKUP(B56,'Analysis 1.3'!$E$1:$F$15,2,FALSE)</f>
        <v>53.469696969696969</v>
      </c>
    </row>
    <row r="57" spans="1:11" x14ac:dyDescent="0.3">
      <c r="A57">
        <v>56</v>
      </c>
      <c r="B57" s="1" t="s">
        <v>101</v>
      </c>
      <c r="C57" t="s">
        <v>152</v>
      </c>
      <c r="D57">
        <v>32</v>
      </c>
      <c r="E57" t="s">
        <v>154</v>
      </c>
      <c r="F57" t="str">
        <f t="shared" si="0"/>
        <v>Young</v>
      </c>
      <c r="G57" s="49">
        <f>VLOOKUP(B57,'Analysis 1.3'!$E$1:$F$15,2,FALSE)</f>
        <v>52.833333333333336</v>
      </c>
    </row>
    <row r="58" spans="1:11" x14ac:dyDescent="0.3">
      <c r="A58">
        <v>57</v>
      </c>
      <c r="B58" s="1" t="s">
        <v>113</v>
      </c>
      <c r="C58" t="s">
        <v>151</v>
      </c>
      <c r="D58">
        <v>79</v>
      </c>
      <c r="E58" t="s">
        <v>154</v>
      </c>
      <c r="F58" t="str">
        <f t="shared" si="0"/>
        <v>Senior</v>
      </c>
      <c r="G58" s="49">
        <f>VLOOKUP(B58,'Analysis 1.3'!$E$1:$F$15,2,FALSE)</f>
        <v>55.656028368794324</v>
      </c>
    </row>
    <row r="59" spans="1:11" x14ac:dyDescent="0.3">
      <c r="A59">
        <v>58</v>
      </c>
      <c r="B59" s="1" t="s">
        <v>109</v>
      </c>
      <c r="C59" t="s">
        <v>151</v>
      </c>
      <c r="D59">
        <v>29</v>
      </c>
      <c r="E59" t="s">
        <v>154</v>
      </c>
      <c r="F59" t="str">
        <f t="shared" si="0"/>
        <v>Young</v>
      </c>
      <c r="G59" s="49">
        <f>VLOOKUP(B59,'Analysis 1.3'!$E$1:$F$15,2,FALSE)</f>
        <v>49.655172413793103</v>
      </c>
    </row>
    <row r="60" spans="1:11" x14ac:dyDescent="0.3">
      <c r="A60">
        <v>59</v>
      </c>
      <c r="B60" s="1" t="s">
        <v>101</v>
      </c>
      <c r="C60" t="s">
        <v>152</v>
      </c>
      <c r="D60">
        <v>70</v>
      </c>
      <c r="E60" t="s">
        <v>154</v>
      </c>
      <c r="F60" t="str">
        <f t="shared" si="0"/>
        <v>Senior</v>
      </c>
      <c r="G60" s="49">
        <f>VLOOKUP(B60,'Analysis 1.3'!$E$1:$F$15,2,FALSE)</f>
        <v>52.833333333333336</v>
      </c>
    </row>
    <row r="61" spans="1:11" x14ac:dyDescent="0.3">
      <c r="A61">
        <v>60</v>
      </c>
      <c r="B61" s="1" t="s">
        <v>99</v>
      </c>
      <c r="C61" t="s">
        <v>151</v>
      </c>
      <c r="D61">
        <v>60</v>
      </c>
      <c r="E61" t="s">
        <v>154</v>
      </c>
      <c r="F61" t="str">
        <f t="shared" si="0"/>
        <v>Senior</v>
      </c>
      <c r="G61" s="49">
        <f>VLOOKUP(B61,'Analysis 1.3'!$E$1:$F$15,2,FALSE)</f>
        <v>54.707207207207205</v>
      </c>
    </row>
    <row r="62" spans="1:11" x14ac:dyDescent="0.3">
      <c r="A62">
        <v>61</v>
      </c>
      <c r="B62" s="1" t="s">
        <v>105</v>
      </c>
      <c r="C62" t="s">
        <v>152</v>
      </c>
      <c r="D62">
        <v>47</v>
      </c>
      <c r="E62" t="s">
        <v>154</v>
      </c>
      <c r="F62" t="str">
        <f t="shared" si="0"/>
        <v>Middle</v>
      </c>
      <c r="G62" s="49">
        <f>VLOOKUP(B62,'Analysis 1.3'!$E$1:$F$15,2,FALSE)</f>
        <v>48.434944237918216</v>
      </c>
    </row>
    <row r="63" spans="1:11" x14ac:dyDescent="0.3">
      <c r="A63">
        <v>62</v>
      </c>
      <c r="B63" s="1" t="s">
        <v>99</v>
      </c>
      <c r="C63" t="s">
        <v>152</v>
      </c>
      <c r="D63">
        <v>42</v>
      </c>
      <c r="E63" t="s">
        <v>154</v>
      </c>
      <c r="F63" t="str">
        <f t="shared" si="0"/>
        <v>Middle</v>
      </c>
      <c r="G63" s="49">
        <f>VLOOKUP(B63,'Analysis 1.3'!$E$1:$F$15,2,FALSE)</f>
        <v>54.707207207207205</v>
      </c>
    </row>
    <row r="64" spans="1:11" x14ac:dyDescent="0.3">
      <c r="A64">
        <v>63</v>
      </c>
      <c r="B64" s="1" t="s">
        <v>103</v>
      </c>
      <c r="C64" t="s">
        <v>151</v>
      </c>
      <c r="D64">
        <v>23</v>
      </c>
      <c r="E64" t="s">
        <v>154</v>
      </c>
      <c r="F64" t="str">
        <f t="shared" si="0"/>
        <v>Young</v>
      </c>
      <c r="G64" s="49">
        <f>VLOOKUP(B64,'Analysis 1.3'!$E$1:$F$15,2,FALSE)</f>
        <v>54.725000000000001</v>
      </c>
    </row>
    <row r="65" spans="1:7" x14ac:dyDescent="0.3">
      <c r="A65">
        <v>64</v>
      </c>
      <c r="B65" s="1" t="s">
        <v>99</v>
      </c>
      <c r="C65" t="s">
        <v>151</v>
      </c>
      <c r="D65">
        <v>74</v>
      </c>
      <c r="E65" t="s">
        <v>154</v>
      </c>
      <c r="F65" t="str">
        <f t="shared" si="0"/>
        <v>Senior</v>
      </c>
      <c r="G65" s="49">
        <f>VLOOKUP(B65,'Analysis 1.3'!$E$1:$F$15,2,FALSE)</f>
        <v>54.707207207207205</v>
      </c>
    </row>
    <row r="66" spans="1:7" x14ac:dyDescent="0.3">
      <c r="A66">
        <v>65</v>
      </c>
      <c r="B66" s="1" t="s">
        <v>105</v>
      </c>
      <c r="C66" t="s">
        <v>152</v>
      </c>
      <c r="D66">
        <v>37</v>
      </c>
      <c r="E66" t="s">
        <v>154</v>
      </c>
      <c r="F66" t="str">
        <f t="shared" si="0"/>
        <v>Middle</v>
      </c>
      <c r="G66" s="49">
        <f>VLOOKUP(B66,'Analysis 1.3'!$E$1:$F$15,2,FALSE)</f>
        <v>48.434944237918216</v>
      </c>
    </row>
    <row r="67" spans="1:7" x14ac:dyDescent="0.3">
      <c r="A67">
        <v>66</v>
      </c>
      <c r="B67" s="1" t="s">
        <v>101</v>
      </c>
      <c r="C67" t="s">
        <v>151</v>
      </c>
      <c r="D67">
        <v>30</v>
      </c>
      <c r="E67" t="s">
        <v>154</v>
      </c>
      <c r="F67" t="str">
        <f t="shared" ref="F67:F130" si="4">_xlfn.IFS(D67&gt;=60, "Senior", D67&lt;35, "Young", D67&lt;60, "Middle")</f>
        <v>Young</v>
      </c>
      <c r="G67" s="49">
        <f>VLOOKUP(B67,'Analysis 1.3'!$E$1:$F$15,2,FALSE)</f>
        <v>52.833333333333336</v>
      </c>
    </row>
    <row r="68" spans="1:7" x14ac:dyDescent="0.3">
      <c r="A68">
        <v>67</v>
      </c>
      <c r="B68" s="1" t="s">
        <v>107</v>
      </c>
      <c r="C68" t="s">
        <v>151</v>
      </c>
      <c r="D68">
        <v>51</v>
      </c>
      <c r="E68" t="s">
        <v>154</v>
      </c>
      <c r="F68" t="str">
        <f t="shared" si="4"/>
        <v>Middle</v>
      </c>
      <c r="G68" s="49">
        <f>VLOOKUP(B68,'Analysis 1.3'!$E$1:$F$15,2,FALSE)</f>
        <v>49.778761061946902</v>
      </c>
    </row>
    <row r="69" spans="1:7" x14ac:dyDescent="0.3">
      <c r="A69">
        <v>68</v>
      </c>
      <c r="B69" s="1" t="s">
        <v>102</v>
      </c>
      <c r="C69" t="s">
        <v>152</v>
      </c>
      <c r="D69">
        <v>42</v>
      </c>
      <c r="E69" t="s">
        <v>154</v>
      </c>
      <c r="F69" t="str">
        <f t="shared" si="4"/>
        <v>Middle</v>
      </c>
      <c r="G69" s="49">
        <f>VLOOKUP(B69,'Analysis 1.3'!$E$1:$F$15,2,FALSE)</f>
        <v>59.060606060606062</v>
      </c>
    </row>
    <row r="70" spans="1:7" x14ac:dyDescent="0.3">
      <c r="A70">
        <v>69</v>
      </c>
      <c r="B70" s="1" t="s">
        <v>99</v>
      </c>
      <c r="C70" t="s">
        <v>151</v>
      </c>
      <c r="D70">
        <v>39</v>
      </c>
      <c r="E70" t="s">
        <v>154</v>
      </c>
      <c r="F70" t="str">
        <f t="shared" si="4"/>
        <v>Middle</v>
      </c>
      <c r="G70" s="49">
        <f>VLOOKUP(B70,'Analysis 1.3'!$E$1:$F$15,2,FALSE)</f>
        <v>54.707207207207205</v>
      </c>
    </row>
    <row r="71" spans="1:7" x14ac:dyDescent="0.3">
      <c r="A71">
        <v>70</v>
      </c>
      <c r="B71" s="1" t="s">
        <v>105</v>
      </c>
      <c r="C71" t="s">
        <v>151</v>
      </c>
      <c r="D71">
        <v>38</v>
      </c>
      <c r="E71" t="s">
        <v>154</v>
      </c>
      <c r="F71" t="str">
        <f t="shared" si="4"/>
        <v>Middle</v>
      </c>
      <c r="G71" s="49">
        <f>VLOOKUP(B71,'Analysis 1.3'!$E$1:$F$15,2,FALSE)</f>
        <v>48.434944237918216</v>
      </c>
    </row>
    <row r="72" spans="1:7" x14ac:dyDescent="0.3">
      <c r="A72">
        <v>71</v>
      </c>
      <c r="B72" s="1" t="s">
        <v>113</v>
      </c>
      <c r="C72" t="s">
        <v>151</v>
      </c>
      <c r="D72">
        <v>48</v>
      </c>
      <c r="E72" t="s">
        <v>154</v>
      </c>
      <c r="F72" t="str">
        <f t="shared" si="4"/>
        <v>Middle</v>
      </c>
      <c r="G72" s="49">
        <f>VLOOKUP(B72,'Analysis 1.3'!$E$1:$F$15,2,FALSE)</f>
        <v>55.656028368794324</v>
      </c>
    </row>
    <row r="73" spans="1:7" x14ac:dyDescent="0.3">
      <c r="A73">
        <v>72</v>
      </c>
      <c r="B73" s="1" t="s">
        <v>105</v>
      </c>
      <c r="C73" t="s">
        <v>152</v>
      </c>
      <c r="D73">
        <v>18</v>
      </c>
      <c r="E73" t="s">
        <v>154</v>
      </c>
      <c r="F73" t="str">
        <f t="shared" si="4"/>
        <v>Young</v>
      </c>
      <c r="G73" s="49">
        <f>VLOOKUP(B73,'Analysis 1.3'!$E$1:$F$15,2,FALSE)</f>
        <v>48.434944237918216</v>
      </c>
    </row>
    <row r="74" spans="1:7" x14ac:dyDescent="0.3">
      <c r="A74">
        <v>73</v>
      </c>
      <c r="B74" s="1" t="s">
        <v>109</v>
      </c>
      <c r="C74" t="s">
        <v>152</v>
      </c>
      <c r="D74">
        <v>34</v>
      </c>
      <c r="E74" t="s">
        <v>154</v>
      </c>
      <c r="F74" t="str">
        <f t="shared" si="4"/>
        <v>Young</v>
      </c>
      <c r="G74" s="49">
        <f>VLOOKUP(B74,'Analysis 1.3'!$E$1:$F$15,2,FALSE)</f>
        <v>49.655172413793103</v>
      </c>
    </row>
    <row r="75" spans="1:7" x14ac:dyDescent="0.3">
      <c r="A75">
        <v>74</v>
      </c>
      <c r="B75" s="1" t="s">
        <v>99</v>
      </c>
      <c r="C75" t="s">
        <v>152</v>
      </c>
      <c r="D75">
        <v>28</v>
      </c>
      <c r="E75" t="s">
        <v>154</v>
      </c>
      <c r="F75" t="str">
        <f t="shared" si="4"/>
        <v>Young</v>
      </c>
      <c r="G75" s="49">
        <f>VLOOKUP(B75,'Analysis 1.3'!$E$1:$F$15,2,FALSE)</f>
        <v>54.707207207207205</v>
      </c>
    </row>
    <row r="76" spans="1:7" x14ac:dyDescent="0.3">
      <c r="A76">
        <v>75</v>
      </c>
      <c r="B76" s="1" t="s">
        <v>101</v>
      </c>
      <c r="C76" t="s">
        <v>152</v>
      </c>
      <c r="D76">
        <v>36</v>
      </c>
      <c r="E76" t="s">
        <v>154</v>
      </c>
      <c r="F76" t="str">
        <f t="shared" si="4"/>
        <v>Middle</v>
      </c>
      <c r="G76" s="49">
        <f>VLOOKUP(B76,'Analysis 1.3'!$E$1:$F$15,2,FALSE)</f>
        <v>52.833333333333336</v>
      </c>
    </row>
    <row r="77" spans="1:7" x14ac:dyDescent="0.3">
      <c r="A77">
        <v>76</v>
      </c>
      <c r="B77" s="1" t="s">
        <v>99</v>
      </c>
      <c r="C77" t="s">
        <v>151</v>
      </c>
      <c r="D77">
        <v>56</v>
      </c>
      <c r="E77" t="s">
        <v>154</v>
      </c>
      <c r="F77" t="str">
        <f t="shared" si="4"/>
        <v>Middle</v>
      </c>
      <c r="G77" s="49">
        <f>VLOOKUP(B77,'Analysis 1.3'!$E$1:$F$15,2,FALSE)</f>
        <v>54.707207207207205</v>
      </c>
    </row>
    <row r="78" spans="1:7" x14ac:dyDescent="0.3">
      <c r="A78">
        <v>77</v>
      </c>
      <c r="B78" s="1" t="s">
        <v>99</v>
      </c>
      <c r="C78" t="s">
        <v>151</v>
      </c>
      <c r="D78">
        <v>38</v>
      </c>
      <c r="E78" t="s">
        <v>154</v>
      </c>
      <c r="F78" t="str">
        <f t="shared" si="4"/>
        <v>Middle</v>
      </c>
      <c r="G78" s="49">
        <f>VLOOKUP(B78,'Analysis 1.3'!$E$1:$F$15,2,FALSE)</f>
        <v>54.707207207207205</v>
      </c>
    </row>
    <row r="79" spans="1:7" x14ac:dyDescent="0.3">
      <c r="A79">
        <v>78</v>
      </c>
      <c r="B79" s="1" t="s">
        <v>101</v>
      </c>
      <c r="C79" t="s">
        <v>151</v>
      </c>
      <c r="D79">
        <v>68</v>
      </c>
      <c r="E79" t="s">
        <v>154</v>
      </c>
      <c r="F79" t="str">
        <f t="shared" si="4"/>
        <v>Senior</v>
      </c>
      <c r="G79" s="49">
        <f>VLOOKUP(B79,'Analysis 1.3'!$E$1:$F$15,2,FALSE)</f>
        <v>52.833333333333336</v>
      </c>
    </row>
    <row r="80" spans="1:7" x14ac:dyDescent="0.3">
      <c r="A80">
        <v>79</v>
      </c>
      <c r="B80" s="1" t="s">
        <v>113</v>
      </c>
      <c r="C80" t="s">
        <v>152</v>
      </c>
      <c r="D80">
        <v>28</v>
      </c>
      <c r="E80" t="s">
        <v>154</v>
      </c>
      <c r="F80" t="str">
        <f t="shared" si="4"/>
        <v>Young</v>
      </c>
      <c r="G80" s="49">
        <f>VLOOKUP(B80,'Analysis 1.3'!$E$1:$F$15,2,FALSE)</f>
        <v>55.656028368794324</v>
      </c>
    </row>
    <row r="81" spans="1:7" x14ac:dyDescent="0.3">
      <c r="A81">
        <v>80</v>
      </c>
      <c r="B81" s="1" t="s">
        <v>99</v>
      </c>
      <c r="C81" t="s">
        <v>151</v>
      </c>
      <c r="D81">
        <v>37</v>
      </c>
      <c r="E81" t="s">
        <v>154</v>
      </c>
      <c r="F81" t="str">
        <f t="shared" si="4"/>
        <v>Middle</v>
      </c>
      <c r="G81" s="49">
        <f>VLOOKUP(B81,'Analysis 1.3'!$E$1:$F$15,2,FALSE)</f>
        <v>54.707207207207205</v>
      </c>
    </row>
    <row r="82" spans="1:7" x14ac:dyDescent="0.3">
      <c r="A82">
        <v>81</v>
      </c>
      <c r="B82" s="1" t="s">
        <v>99</v>
      </c>
      <c r="C82" t="s">
        <v>151</v>
      </c>
      <c r="D82">
        <v>86</v>
      </c>
      <c r="E82" t="s">
        <v>154</v>
      </c>
      <c r="F82" t="str">
        <f t="shared" si="4"/>
        <v>Senior</v>
      </c>
      <c r="G82" s="49">
        <f>VLOOKUP(B82,'Analysis 1.3'!$E$1:$F$15,2,FALSE)</f>
        <v>54.707207207207205</v>
      </c>
    </row>
    <row r="83" spans="1:7" x14ac:dyDescent="0.3">
      <c r="A83">
        <v>82</v>
      </c>
      <c r="B83" s="1" t="s">
        <v>105</v>
      </c>
      <c r="C83" t="s">
        <v>152</v>
      </c>
      <c r="D83">
        <v>28</v>
      </c>
      <c r="E83" t="s">
        <v>154</v>
      </c>
      <c r="F83" t="str">
        <f t="shared" si="4"/>
        <v>Young</v>
      </c>
      <c r="G83" s="49">
        <f>VLOOKUP(B83,'Analysis 1.3'!$E$1:$F$15,2,FALSE)</f>
        <v>48.434944237918216</v>
      </c>
    </row>
    <row r="84" spans="1:7" x14ac:dyDescent="0.3">
      <c r="A84">
        <v>83</v>
      </c>
      <c r="B84" s="1" t="s">
        <v>107</v>
      </c>
      <c r="C84" t="s">
        <v>152</v>
      </c>
      <c r="D84">
        <v>31</v>
      </c>
      <c r="E84" t="s">
        <v>154</v>
      </c>
      <c r="F84" t="str">
        <f t="shared" si="4"/>
        <v>Young</v>
      </c>
      <c r="G84" s="49">
        <f>VLOOKUP(B84,'Analysis 1.3'!$E$1:$F$15,2,FALSE)</f>
        <v>49.778761061946902</v>
      </c>
    </row>
    <row r="85" spans="1:7" x14ac:dyDescent="0.3">
      <c r="A85">
        <v>84</v>
      </c>
      <c r="B85" s="1" t="s">
        <v>99</v>
      </c>
      <c r="C85" t="s">
        <v>151</v>
      </c>
      <c r="D85">
        <v>85</v>
      </c>
      <c r="E85" t="s">
        <v>154</v>
      </c>
      <c r="F85" t="str">
        <f t="shared" si="4"/>
        <v>Senior</v>
      </c>
      <c r="G85" s="49">
        <f>VLOOKUP(B85,'Analysis 1.3'!$E$1:$F$15,2,FALSE)</f>
        <v>54.707207207207205</v>
      </c>
    </row>
    <row r="86" spans="1:7" x14ac:dyDescent="0.3">
      <c r="A86">
        <v>85</v>
      </c>
      <c r="B86" s="1" t="s">
        <v>107</v>
      </c>
      <c r="C86" t="s">
        <v>151</v>
      </c>
      <c r="D86">
        <v>20</v>
      </c>
      <c r="E86" t="s">
        <v>154</v>
      </c>
      <c r="F86" t="str">
        <f t="shared" si="4"/>
        <v>Young</v>
      </c>
      <c r="G86" s="49">
        <f>VLOOKUP(B86,'Analysis 1.3'!$E$1:$F$15,2,FALSE)</f>
        <v>49.778761061946902</v>
      </c>
    </row>
    <row r="87" spans="1:7" x14ac:dyDescent="0.3">
      <c r="A87">
        <v>86</v>
      </c>
      <c r="B87" s="1" t="s">
        <v>107</v>
      </c>
      <c r="C87" t="s">
        <v>152</v>
      </c>
      <c r="D87">
        <v>89</v>
      </c>
      <c r="E87" t="s">
        <v>154</v>
      </c>
      <c r="F87" t="str">
        <f t="shared" si="4"/>
        <v>Senior</v>
      </c>
      <c r="G87" s="49">
        <f>VLOOKUP(B87,'Analysis 1.3'!$E$1:$F$15,2,FALSE)</f>
        <v>49.778761061946902</v>
      </c>
    </row>
    <row r="88" spans="1:7" x14ac:dyDescent="0.3">
      <c r="A88">
        <v>87</v>
      </c>
      <c r="B88" s="1" t="s">
        <v>113</v>
      </c>
      <c r="C88" t="s">
        <v>151</v>
      </c>
      <c r="D88">
        <v>62</v>
      </c>
      <c r="E88" t="s">
        <v>154</v>
      </c>
      <c r="F88" t="str">
        <f t="shared" si="4"/>
        <v>Senior</v>
      </c>
      <c r="G88" s="49">
        <f>VLOOKUP(B88,'Analysis 1.3'!$E$1:$F$15,2,FALSE)</f>
        <v>55.656028368794324</v>
      </c>
    </row>
    <row r="89" spans="1:7" x14ac:dyDescent="0.3">
      <c r="A89">
        <v>88</v>
      </c>
      <c r="B89" s="1" t="s">
        <v>99</v>
      </c>
      <c r="C89" t="s">
        <v>151</v>
      </c>
      <c r="D89">
        <v>76</v>
      </c>
      <c r="E89" t="s">
        <v>154</v>
      </c>
      <c r="F89" t="str">
        <f t="shared" si="4"/>
        <v>Senior</v>
      </c>
      <c r="G89" s="49">
        <f>VLOOKUP(B89,'Analysis 1.3'!$E$1:$F$15,2,FALSE)</f>
        <v>54.707207207207205</v>
      </c>
    </row>
    <row r="90" spans="1:7" x14ac:dyDescent="0.3">
      <c r="A90">
        <v>89</v>
      </c>
      <c r="B90" s="1" t="s">
        <v>107</v>
      </c>
      <c r="C90" t="s">
        <v>151</v>
      </c>
      <c r="D90">
        <v>33</v>
      </c>
      <c r="E90" t="s">
        <v>154</v>
      </c>
      <c r="F90" t="str">
        <f t="shared" si="4"/>
        <v>Young</v>
      </c>
      <c r="G90" s="49">
        <f>VLOOKUP(B90,'Analysis 1.3'!$E$1:$F$15,2,FALSE)</f>
        <v>49.778761061946902</v>
      </c>
    </row>
    <row r="91" spans="1:7" x14ac:dyDescent="0.3">
      <c r="A91">
        <v>90</v>
      </c>
      <c r="B91" s="1" t="s">
        <v>99</v>
      </c>
      <c r="C91" t="s">
        <v>152</v>
      </c>
      <c r="D91">
        <v>48</v>
      </c>
      <c r="E91" t="s">
        <v>154</v>
      </c>
      <c r="F91" t="str">
        <f t="shared" si="4"/>
        <v>Middle</v>
      </c>
      <c r="G91" s="49">
        <f>VLOOKUP(B91,'Analysis 1.3'!$E$1:$F$15,2,FALSE)</f>
        <v>54.707207207207205</v>
      </c>
    </row>
    <row r="92" spans="1:7" x14ac:dyDescent="0.3">
      <c r="A92">
        <v>91</v>
      </c>
      <c r="B92" s="1" t="s">
        <v>105</v>
      </c>
      <c r="C92" t="s">
        <v>151</v>
      </c>
      <c r="D92">
        <v>61</v>
      </c>
      <c r="E92" t="s">
        <v>154</v>
      </c>
      <c r="F92" t="str">
        <f t="shared" si="4"/>
        <v>Senior</v>
      </c>
      <c r="G92" s="49">
        <f>VLOOKUP(B92,'Analysis 1.3'!$E$1:$F$15,2,FALSE)</f>
        <v>48.434944237918216</v>
      </c>
    </row>
    <row r="93" spans="1:7" x14ac:dyDescent="0.3">
      <c r="A93">
        <v>92</v>
      </c>
      <c r="B93" s="1" t="s">
        <v>108</v>
      </c>
      <c r="C93" t="s">
        <v>151</v>
      </c>
      <c r="D93">
        <v>75</v>
      </c>
      <c r="E93" t="s">
        <v>154</v>
      </c>
      <c r="F93" t="str">
        <f t="shared" si="4"/>
        <v>Senior</v>
      </c>
      <c r="G93" s="49">
        <f>VLOOKUP(B93,'Analysis 1.3'!$E$1:$F$15,2,FALSE)</f>
        <v>53.469696969696969</v>
      </c>
    </row>
    <row r="94" spans="1:7" x14ac:dyDescent="0.3">
      <c r="A94">
        <v>93</v>
      </c>
      <c r="B94" s="1" t="s">
        <v>105</v>
      </c>
      <c r="C94" t="s">
        <v>151</v>
      </c>
      <c r="D94">
        <v>87</v>
      </c>
      <c r="E94" t="s">
        <v>154</v>
      </c>
      <c r="F94" t="str">
        <f t="shared" si="4"/>
        <v>Senior</v>
      </c>
      <c r="G94" s="49">
        <f>VLOOKUP(B94,'Analysis 1.3'!$E$1:$F$15,2,FALSE)</f>
        <v>48.434944237918216</v>
      </c>
    </row>
    <row r="95" spans="1:7" x14ac:dyDescent="0.3">
      <c r="A95">
        <v>94</v>
      </c>
      <c r="B95" s="1" t="s">
        <v>108</v>
      </c>
      <c r="C95" t="s">
        <v>151</v>
      </c>
      <c r="D95">
        <v>65</v>
      </c>
      <c r="E95" t="s">
        <v>154</v>
      </c>
      <c r="F95" t="str">
        <f t="shared" si="4"/>
        <v>Senior</v>
      </c>
      <c r="G95" s="49">
        <f>VLOOKUP(B95,'Analysis 1.3'!$E$1:$F$15,2,FALSE)</f>
        <v>53.469696969696969</v>
      </c>
    </row>
    <row r="96" spans="1:7" x14ac:dyDescent="0.3">
      <c r="A96">
        <v>95</v>
      </c>
      <c r="B96" s="1" t="s">
        <v>113</v>
      </c>
      <c r="C96" t="s">
        <v>151</v>
      </c>
      <c r="D96">
        <v>50</v>
      </c>
      <c r="E96" t="s">
        <v>154</v>
      </c>
      <c r="F96" t="str">
        <f t="shared" si="4"/>
        <v>Middle</v>
      </c>
      <c r="G96" s="49">
        <f>VLOOKUP(B96,'Analysis 1.3'!$E$1:$F$15,2,FALSE)</f>
        <v>55.656028368794324</v>
      </c>
    </row>
    <row r="97" spans="1:7" x14ac:dyDescent="0.3">
      <c r="A97">
        <v>96</v>
      </c>
      <c r="B97" s="1" t="s">
        <v>99</v>
      </c>
      <c r="C97" t="s">
        <v>151</v>
      </c>
      <c r="D97">
        <v>43</v>
      </c>
      <c r="E97" t="s">
        <v>154</v>
      </c>
      <c r="F97" t="str">
        <f t="shared" si="4"/>
        <v>Middle</v>
      </c>
      <c r="G97" s="49">
        <f>VLOOKUP(B97,'Analysis 1.3'!$E$1:$F$15,2,FALSE)</f>
        <v>54.707207207207205</v>
      </c>
    </row>
    <row r="98" spans="1:7" x14ac:dyDescent="0.3">
      <c r="A98">
        <v>97</v>
      </c>
      <c r="B98" s="1" t="s">
        <v>99</v>
      </c>
      <c r="C98" t="s">
        <v>152</v>
      </c>
      <c r="D98">
        <v>84</v>
      </c>
      <c r="E98" t="s">
        <v>154</v>
      </c>
      <c r="F98" t="str">
        <f t="shared" si="4"/>
        <v>Senior</v>
      </c>
      <c r="G98" s="49">
        <f>VLOOKUP(B98,'Analysis 1.3'!$E$1:$F$15,2,FALSE)</f>
        <v>54.707207207207205</v>
      </c>
    </row>
    <row r="99" spans="1:7" x14ac:dyDescent="0.3">
      <c r="A99">
        <v>98</v>
      </c>
      <c r="B99" s="1" t="s">
        <v>108</v>
      </c>
      <c r="C99" t="s">
        <v>151</v>
      </c>
      <c r="D99">
        <v>35</v>
      </c>
      <c r="E99" t="s">
        <v>154</v>
      </c>
      <c r="F99" t="str">
        <f t="shared" si="4"/>
        <v>Middle</v>
      </c>
      <c r="G99" s="49">
        <f>VLOOKUP(B99,'Analysis 1.3'!$E$1:$F$15,2,FALSE)</f>
        <v>53.469696969696969</v>
      </c>
    </row>
    <row r="100" spans="1:7" x14ac:dyDescent="0.3">
      <c r="A100">
        <v>99</v>
      </c>
      <c r="B100" s="1" t="s">
        <v>101</v>
      </c>
      <c r="C100" t="s">
        <v>152</v>
      </c>
      <c r="D100">
        <v>79</v>
      </c>
      <c r="E100" t="s">
        <v>154</v>
      </c>
      <c r="F100" t="str">
        <f t="shared" si="4"/>
        <v>Senior</v>
      </c>
      <c r="G100" s="49">
        <f>VLOOKUP(B100,'Analysis 1.3'!$E$1:$F$15,2,FALSE)</f>
        <v>52.833333333333336</v>
      </c>
    </row>
    <row r="101" spans="1:7" x14ac:dyDescent="0.3">
      <c r="A101">
        <v>100</v>
      </c>
      <c r="B101" s="1" t="s">
        <v>111</v>
      </c>
      <c r="C101" t="s">
        <v>151</v>
      </c>
      <c r="D101">
        <v>85</v>
      </c>
      <c r="E101" t="s">
        <v>154</v>
      </c>
      <c r="F101" t="str">
        <f t="shared" si="4"/>
        <v>Senior</v>
      </c>
      <c r="G101" s="49">
        <f>VLOOKUP(B101,'Analysis 1.3'!$E$1:$F$15,2,FALSE)</f>
        <v>53.85</v>
      </c>
    </row>
    <row r="102" spans="1:7" x14ac:dyDescent="0.3">
      <c r="A102">
        <v>101</v>
      </c>
      <c r="B102" s="1" t="s">
        <v>99</v>
      </c>
      <c r="C102" t="s">
        <v>152</v>
      </c>
      <c r="D102">
        <v>63</v>
      </c>
      <c r="E102" t="s">
        <v>154</v>
      </c>
      <c r="F102" t="str">
        <f t="shared" si="4"/>
        <v>Senior</v>
      </c>
      <c r="G102" s="49">
        <f>VLOOKUP(B102,'Analysis 1.3'!$E$1:$F$15,2,FALSE)</f>
        <v>54.707207207207205</v>
      </c>
    </row>
    <row r="103" spans="1:7" x14ac:dyDescent="0.3">
      <c r="A103">
        <v>102</v>
      </c>
      <c r="B103" s="1" t="s">
        <v>99</v>
      </c>
      <c r="C103" t="s">
        <v>152</v>
      </c>
      <c r="D103">
        <v>43</v>
      </c>
      <c r="E103" t="s">
        <v>154</v>
      </c>
      <c r="F103" t="str">
        <f t="shared" si="4"/>
        <v>Middle</v>
      </c>
      <c r="G103" s="49">
        <f>VLOOKUP(B103,'Analysis 1.3'!$E$1:$F$15,2,FALSE)</f>
        <v>54.707207207207205</v>
      </c>
    </row>
    <row r="104" spans="1:7" x14ac:dyDescent="0.3">
      <c r="A104">
        <v>103</v>
      </c>
      <c r="B104" s="1" t="s">
        <v>113</v>
      </c>
      <c r="C104" t="s">
        <v>151</v>
      </c>
      <c r="D104">
        <v>24</v>
      </c>
      <c r="E104" t="s">
        <v>154</v>
      </c>
      <c r="F104" t="str">
        <f t="shared" si="4"/>
        <v>Young</v>
      </c>
      <c r="G104" s="49">
        <f>VLOOKUP(B104,'Analysis 1.3'!$E$1:$F$15,2,FALSE)</f>
        <v>55.656028368794324</v>
      </c>
    </row>
    <row r="105" spans="1:7" x14ac:dyDescent="0.3">
      <c r="A105">
        <v>104</v>
      </c>
      <c r="B105" s="1" t="s">
        <v>101</v>
      </c>
      <c r="C105" t="s">
        <v>151</v>
      </c>
      <c r="D105">
        <v>46</v>
      </c>
      <c r="E105" t="s">
        <v>154</v>
      </c>
      <c r="F105" t="str">
        <f t="shared" si="4"/>
        <v>Middle</v>
      </c>
      <c r="G105" s="49">
        <f>VLOOKUP(B105,'Analysis 1.3'!$E$1:$F$15,2,FALSE)</f>
        <v>52.833333333333336</v>
      </c>
    </row>
    <row r="106" spans="1:7" x14ac:dyDescent="0.3">
      <c r="A106">
        <v>105</v>
      </c>
      <c r="B106" s="1" t="s">
        <v>99</v>
      </c>
      <c r="C106" t="s">
        <v>151</v>
      </c>
      <c r="D106">
        <v>80</v>
      </c>
      <c r="E106" t="s">
        <v>154</v>
      </c>
      <c r="F106" t="str">
        <f t="shared" si="4"/>
        <v>Senior</v>
      </c>
      <c r="G106" s="49">
        <f>VLOOKUP(B106,'Analysis 1.3'!$E$1:$F$15,2,FALSE)</f>
        <v>54.707207207207205</v>
      </c>
    </row>
    <row r="107" spans="1:7" x14ac:dyDescent="0.3">
      <c r="A107">
        <v>106</v>
      </c>
      <c r="B107" s="1" t="s">
        <v>101</v>
      </c>
      <c r="C107" t="s">
        <v>152</v>
      </c>
      <c r="D107">
        <v>40</v>
      </c>
      <c r="E107" t="s">
        <v>154</v>
      </c>
      <c r="F107" t="str">
        <f t="shared" si="4"/>
        <v>Middle</v>
      </c>
      <c r="G107" s="49">
        <f>VLOOKUP(B107,'Analysis 1.3'!$E$1:$F$15,2,FALSE)</f>
        <v>52.833333333333336</v>
      </c>
    </row>
    <row r="108" spans="1:7" x14ac:dyDescent="0.3">
      <c r="A108">
        <v>107</v>
      </c>
      <c r="B108" s="1" t="s">
        <v>99</v>
      </c>
      <c r="C108" t="s">
        <v>151</v>
      </c>
      <c r="D108">
        <v>48</v>
      </c>
      <c r="E108" t="s">
        <v>154</v>
      </c>
      <c r="F108" t="str">
        <f t="shared" si="4"/>
        <v>Middle</v>
      </c>
      <c r="G108" s="49">
        <f>VLOOKUP(B108,'Analysis 1.3'!$E$1:$F$15,2,FALSE)</f>
        <v>54.707207207207205</v>
      </c>
    </row>
    <row r="109" spans="1:7" x14ac:dyDescent="0.3">
      <c r="A109">
        <v>108</v>
      </c>
      <c r="B109" s="1" t="s">
        <v>105</v>
      </c>
      <c r="C109" t="s">
        <v>151</v>
      </c>
      <c r="D109">
        <v>63</v>
      </c>
      <c r="E109" t="s">
        <v>154</v>
      </c>
      <c r="F109" t="str">
        <f t="shared" si="4"/>
        <v>Senior</v>
      </c>
      <c r="G109" s="49">
        <f>VLOOKUP(B109,'Analysis 1.3'!$E$1:$F$15,2,FALSE)</f>
        <v>48.434944237918216</v>
      </c>
    </row>
    <row r="110" spans="1:7" x14ac:dyDescent="0.3">
      <c r="A110">
        <v>109</v>
      </c>
      <c r="B110" s="1" t="s">
        <v>99</v>
      </c>
      <c r="C110" t="s">
        <v>152</v>
      </c>
      <c r="D110">
        <v>32</v>
      </c>
      <c r="E110" t="s">
        <v>154</v>
      </c>
      <c r="F110" t="str">
        <f t="shared" si="4"/>
        <v>Young</v>
      </c>
      <c r="G110" s="49">
        <f>VLOOKUP(B110,'Analysis 1.3'!$E$1:$F$15,2,FALSE)</f>
        <v>54.707207207207205</v>
      </c>
    </row>
    <row r="111" spans="1:7" x14ac:dyDescent="0.3">
      <c r="A111">
        <v>110</v>
      </c>
      <c r="B111" s="1" t="s">
        <v>99</v>
      </c>
      <c r="C111" t="s">
        <v>151</v>
      </c>
      <c r="D111">
        <v>78</v>
      </c>
      <c r="E111" t="s">
        <v>154</v>
      </c>
      <c r="F111" t="str">
        <f t="shared" si="4"/>
        <v>Senior</v>
      </c>
      <c r="G111" s="49">
        <f>VLOOKUP(B111,'Analysis 1.3'!$E$1:$F$15,2,FALSE)</f>
        <v>54.707207207207205</v>
      </c>
    </row>
    <row r="112" spans="1:7" x14ac:dyDescent="0.3">
      <c r="A112">
        <v>111</v>
      </c>
      <c r="B112" s="1" t="s">
        <v>113</v>
      </c>
      <c r="C112" t="s">
        <v>152</v>
      </c>
      <c r="D112">
        <v>27</v>
      </c>
      <c r="E112" t="s">
        <v>154</v>
      </c>
      <c r="F112" t="str">
        <f t="shared" si="4"/>
        <v>Young</v>
      </c>
      <c r="G112" s="49">
        <f>VLOOKUP(B112,'Analysis 1.3'!$E$1:$F$15,2,FALSE)</f>
        <v>55.656028368794324</v>
      </c>
    </row>
    <row r="113" spans="1:7" x14ac:dyDescent="0.3">
      <c r="A113">
        <v>112</v>
      </c>
      <c r="B113" s="1" t="s">
        <v>99</v>
      </c>
      <c r="C113" t="s">
        <v>151</v>
      </c>
      <c r="D113">
        <v>70</v>
      </c>
      <c r="E113" t="s">
        <v>154</v>
      </c>
      <c r="F113" t="str">
        <f t="shared" si="4"/>
        <v>Senior</v>
      </c>
      <c r="G113" s="49">
        <f>VLOOKUP(B113,'Analysis 1.3'!$E$1:$F$15,2,FALSE)</f>
        <v>54.707207207207205</v>
      </c>
    </row>
    <row r="114" spans="1:7" x14ac:dyDescent="0.3">
      <c r="A114">
        <v>113</v>
      </c>
      <c r="B114" s="1" t="s">
        <v>99</v>
      </c>
      <c r="C114" t="s">
        <v>152</v>
      </c>
      <c r="D114">
        <v>72</v>
      </c>
      <c r="E114" t="s">
        <v>154</v>
      </c>
      <c r="F114" t="str">
        <f t="shared" si="4"/>
        <v>Senior</v>
      </c>
      <c r="G114" s="49">
        <f>VLOOKUP(B114,'Analysis 1.3'!$E$1:$F$15,2,FALSE)</f>
        <v>54.707207207207205</v>
      </c>
    </row>
    <row r="115" spans="1:7" x14ac:dyDescent="0.3">
      <c r="A115">
        <v>114</v>
      </c>
      <c r="B115" s="1" t="s">
        <v>99</v>
      </c>
      <c r="C115" t="s">
        <v>151</v>
      </c>
      <c r="D115">
        <v>38</v>
      </c>
      <c r="E115" t="s">
        <v>154</v>
      </c>
      <c r="F115" t="str">
        <f t="shared" si="4"/>
        <v>Middle</v>
      </c>
      <c r="G115" s="49">
        <f>VLOOKUP(B115,'Analysis 1.3'!$E$1:$F$15,2,FALSE)</f>
        <v>54.707207207207205</v>
      </c>
    </row>
    <row r="116" spans="1:7" x14ac:dyDescent="0.3">
      <c r="A116">
        <v>115</v>
      </c>
      <c r="B116" s="1" t="s">
        <v>99</v>
      </c>
      <c r="C116" t="s">
        <v>152</v>
      </c>
      <c r="D116">
        <v>64</v>
      </c>
      <c r="E116" t="s">
        <v>154</v>
      </c>
      <c r="F116" t="str">
        <f t="shared" si="4"/>
        <v>Senior</v>
      </c>
      <c r="G116" s="49">
        <f>VLOOKUP(B116,'Analysis 1.3'!$E$1:$F$15,2,FALSE)</f>
        <v>54.707207207207205</v>
      </c>
    </row>
    <row r="117" spans="1:7" x14ac:dyDescent="0.3">
      <c r="A117">
        <v>116</v>
      </c>
      <c r="B117" s="1" t="s">
        <v>108</v>
      </c>
      <c r="C117" t="s">
        <v>151</v>
      </c>
      <c r="D117">
        <v>88</v>
      </c>
      <c r="E117" t="s">
        <v>154</v>
      </c>
      <c r="F117" t="str">
        <f t="shared" si="4"/>
        <v>Senior</v>
      </c>
      <c r="G117" s="49">
        <f>VLOOKUP(B117,'Analysis 1.3'!$E$1:$F$15,2,FALSE)</f>
        <v>53.469696969696969</v>
      </c>
    </row>
    <row r="118" spans="1:7" x14ac:dyDescent="0.3">
      <c r="A118">
        <v>117</v>
      </c>
      <c r="B118" s="1" t="s">
        <v>113</v>
      </c>
      <c r="C118" t="s">
        <v>152</v>
      </c>
      <c r="D118">
        <v>28</v>
      </c>
      <c r="E118" t="s">
        <v>154</v>
      </c>
      <c r="F118" t="str">
        <f t="shared" si="4"/>
        <v>Young</v>
      </c>
      <c r="G118" s="49">
        <f>VLOOKUP(B118,'Analysis 1.3'!$E$1:$F$15,2,FALSE)</f>
        <v>55.656028368794324</v>
      </c>
    </row>
    <row r="119" spans="1:7" x14ac:dyDescent="0.3">
      <c r="A119">
        <v>118</v>
      </c>
      <c r="B119" s="1" t="s">
        <v>99</v>
      </c>
      <c r="C119" t="s">
        <v>152</v>
      </c>
      <c r="D119">
        <v>25</v>
      </c>
      <c r="E119" t="s">
        <v>154</v>
      </c>
      <c r="F119" t="str">
        <f t="shared" si="4"/>
        <v>Young</v>
      </c>
      <c r="G119" s="49">
        <f>VLOOKUP(B119,'Analysis 1.3'!$E$1:$F$15,2,FALSE)</f>
        <v>54.707207207207205</v>
      </c>
    </row>
    <row r="120" spans="1:7" x14ac:dyDescent="0.3">
      <c r="A120">
        <v>119</v>
      </c>
      <c r="B120" s="1" t="s">
        <v>101</v>
      </c>
      <c r="C120" t="s">
        <v>152</v>
      </c>
      <c r="D120">
        <v>90</v>
      </c>
      <c r="E120" t="s">
        <v>154</v>
      </c>
      <c r="F120" t="str">
        <f t="shared" si="4"/>
        <v>Senior</v>
      </c>
      <c r="G120" s="49">
        <f>VLOOKUP(B120,'Analysis 1.3'!$E$1:$F$15,2,FALSE)</f>
        <v>52.833333333333336</v>
      </c>
    </row>
    <row r="121" spans="1:7" x14ac:dyDescent="0.3">
      <c r="A121">
        <v>120</v>
      </c>
      <c r="B121" s="1" t="s">
        <v>99</v>
      </c>
      <c r="C121" t="s">
        <v>151</v>
      </c>
      <c r="D121">
        <v>77</v>
      </c>
      <c r="E121" t="s">
        <v>154</v>
      </c>
      <c r="F121" t="str">
        <f t="shared" si="4"/>
        <v>Senior</v>
      </c>
      <c r="G121" s="49">
        <f>VLOOKUP(B121,'Analysis 1.3'!$E$1:$F$15,2,FALSE)</f>
        <v>54.707207207207205</v>
      </c>
    </row>
    <row r="122" spans="1:7" x14ac:dyDescent="0.3">
      <c r="A122">
        <v>121</v>
      </c>
      <c r="B122" s="1" t="s">
        <v>113</v>
      </c>
      <c r="C122" t="s">
        <v>152</v>
      </c>
      <c r="D122">
        <v>25</v>
      </c>
      <c r="E122" t="s">
        <v>154</v>
      </c>
      <c r="F122" t="str">
        <f t="shared" si="4"/>
        <v>Young</v>
      </c>
      <c r="G122" s="49">
        <f>VLOOKUP(B122,'Analysis 1.3'!$E$1:$F$15,2,FALSE)</f>
        <v>55.656028368794324</v>
      </c>
    </row>
    <row r="123" spans="1:7" x14ac:dyDescent="0.3">
      <c r="A123">
        <v>122</v>
      </c>
      <c r="B123" s="1" t="s">
        <v>105</v>
      </c>
      <c r="C123" t="s">
        <v>151</v>
      </c>
      <c r="D123">
        <v>41</v>
      </c>
      <c r="E123" t="s">
        <v>154</v>
      </c>
      <c r="F123" t="str">
        <f t="shared" si="4"/>
        <v>Middle</v>
      </c>
      <c r="G123" s="49">
        <f>VLOOKUP(B123,'Analysis 1.3'!$E$1:$F$15,2,FALSE)</f>
        <v>48.434944237918216</v>
      </c>
    </row>
    <row r="124" spans="1:7" x14ac:dyDescent="0.3">
      <c r="A124">
        <v>123</v>
      </c>
      <c r="B124" s="1" t="s">
        <v>102</v>
      </c>
      <c r="C124" t="s">
        <v>152</v>
      </c>
      <c r="D124">
        <v>69</v>
      </c>
      <c r="E124" t="s">
        <v>154</v>
      </c>
      <c r="F124" t="str">
        <f t="shared" si="4"/>
        <v>Senior</v>
      </c>
      <c r="G124" s="49">
        <f>VLOOKUP(B124,'Analysis 1.3'!$E$1:$F$15,2,FALSE)</f>
        <v>59.060606060606062</v>
      </c>
    </row>
    <row r="125" spans="1:7" x14ac:dyDescent="0.3">
      <c r="A125">
        <v>124</v>
      </c>
      <c r="B125" s="1" t="s">
        <v>113</v>
      </c>
      <c r="C125" t="s">
        <v>152</v>
      </c>
      <c r="D125">
        <v>52</v>
      </c>
      <c r="E125" t="s">
        <v>154</v>
      </c>
      <c r="F125" t="str">
        <f t="shared" si="4"/>
        <v>Middle</v>
      </c>
      <c r="G125" s="49">
        <f>VLOOKUP(B125,'Analysis 1.3'!$E$1:$F$15,2,FALSE)</f>
        <v>55.656028368794324</v>
      </c>
    </row>
    <row r="126" spans="1:7" x14ac:dyDescent="0.3">
      <c r="A126">
        <v>125</v>
      </c>
      <c r="B126" s="1" t="s">
        <v>105</v>
      </c>
      <c r="C126" t="s">
        <v>152</v>
      </c>
      <c r="D126">
        <v>58</v>
      </c>
      <c r="E126" t="s">
        <v>154</v>
      </c>
      <c r="F126" t="str">
        <f t="shared" si="4"/>
        <v>Middle</v>
      </c>
      <c r="G126" s="49">
        <f>VLOOKUP(B126,'Analysis 1.3'!$E$1:$F$15,2,FALSE)</f>
        <v>48.434944237918216</v>
      </c>
    </row>
    <row r="127" spans="1:7" x14ac:dyDescent="0.3">
      <c r="A127">
        <v>126</v>
      </c>
      <c r="B127" s="1" t="s">
        <v>99</v>
      </c>
      <c r="C127" t="s">
        <v>152</v>
      </c>
      <c r="D127">
        <v>67</v>
      </c>
      <c r="E127" t="s">
        <v>154</v>
      </c>
      <c r="F127" t="str">
        <f t="shared" si="4"/>
        <v>Senior</v>
      </c>
      <c r="G127" s="49">
        <f>VLOOKUP(B127,'Analysis 1.3'!$E$1:$F$15,2,FALSE)</f>
        <v>54.707207207207205</v>
      </c>
    </row>
    <row r="128" spans="1:7" x14ac:dyDescent="0.3">
      <c r="A128">
        <v>127</v>
      </c>
      <c r="B128" s="1" t="s">
        <v>108</v>
      </c>
      <c r="C128" t="s">
        <v>152</v>
      </c>
      <c r="D128">
        <v>57</v>
      </c>
      <c r="E128" t="s">
        <v>154</v>
      </c>
      <c r="F128" t="str">
        <f t="shared" si="4"/>
        <v>Middle</v>
      </c>
      <c r="G128" s="49">
        <f>VLOOKUP(B128,'Analysis 1.3'!$E$1:$F$15,2,FALSE)</f>
        <v>53.469696969696969</v>
      </c>
    </row>
    <row r="129" spans="1:7" x14ac:dyDescent="0.3">
      <c r="A129">
        <v>128</v>
      </c>
      <c r="B129" s="1" t="s">
        <v>99</v>
      </c>
      <c r="C129" t="s">
        <v>152</v>
      </c>
      <c r="D129">
        <v>55</v>
      </c>
      <c r="E129" t="s">
        <v>154</v>
      </c>
      <c r="F129" t="str">
        <f t="shared" si="4"/>
        <v>Middle</v>
      </c>
      <c r="G129" s="49">
        <f>VLOOKUP(B129,'Analysis 1.3'!$E$1:$F$15,2,FALSE)</f>
        <v>54.707207207207205</v>
      </c>
    </row>
    <row r="130" spans="1:7" x14ac:dyDescent="0.3">
      <c r="A130">
        <v>129</v>
      </c>
      <c r="B130" s="1" t="s">
        <v>99</v>
      </c>
      <c r="C130" t="s">
        <v>152</v>
      </c>
      <c r="D130">
        <v>21</v>
      </c>
      <c r="E130" t="s">
        <v>154</v>
      </c>
      <c r="F130" t="str">
        <f t="shared" si="4"/>
        <v>Young</v>
      </c>
      <c r="G130" s="49">
        <f>VLOOKUP(B130,'Analysis 1.3'!$E$1:$F$15,2,FALSE)</f>
        <v>54.707207207207205</v>
      </c>
    </row>
    <row r="131" spans="1:7" x14ac:dyDescent="0.3">
      <c r="A131">
        <v>130</v>
      </c>
      <c r="B131" s="1" t="s">
        <v>99</v>
      </c>
      <c r="C131" t="s">
        <v>152</v>
      </c>
      <c r="D131">
        <v>50</v>
      </c>
      <c r="E131" t="s">
        <v>154</v>
      </c>
      <c r="F131" t="str">
        <f t="shared" ref="F131:F194" si="5">_xlfn.IFS(D131&gt;=60, "Senior", D131&lt;35, "Young", D131&lt;60, "Middle")</f>
        <v>Middle</v>
      </c>
      <c r="G131" s="49">
        <f>VLOOKUP(B131,'Analysis 1.3'!$E$1:$F$15,2,FALSE)</f>
        <v>54.707207207207205</v>
      </c>
    </row>
    <row r="132" spans="1:7" x14ac:dyDescent="0.3">
      <c r="A132">
        <v>131</v>
      </c>
      <c r="B132" s="1" t="s">
        <v>107</v>
      </c>
      <c r="C132" t="s">
        <v>152</v>
      </c>
      <c r="D132">
        <v>90</v>
      </c>
      <c r="E132" t="s">
        <v>154</v>
      </c>
      <c r="F132" t="str">
        <f t="shared" si="5"/>
        <v>Senior</v>
      </c>
      <c r="G132" s="49">
        <f>VLOOKUP(B132,'Analysis 1.3'!$E$1:$F$15,2,FALSE)</f>
        <v>49.778761061946902</v>
      </c>
    </row>
    <row r="133" spans="1:7" x14ac:dyDescent="0.3">
      <c r="A133">
        <v>132</v>
      </c>
      <c r="B133" s="1" t="s">
        <v>105</v>
      </c>
      <c r="C133" t="s">
        <v>152</v>
      </c>
      <c r="D133">
        <v>50</v>
      </c>
      <c r="E133" t="s">
        <v>154</v>
      </c>
      <c r="F133" t="str">
        <f t="shared" si="5"/>
        <v>Middle</v>
      </c>
      <c r="G133" s="49">
        <f>VLOOKUP(B133,'Analysis 1.3'!$E$1:$F$15,2,FALSE)</f>
        <v>48.434944237918216</v>
      </c>
    </row>
    <row r="134" spans="1:7" x14ac:dyDescent="0.3">
      <c r="A134">
        <v>133</v>
      </c>
      <c r="B134" s="1" t="s">
        <v>108</v>
      </c>
      <c r="C134" t="s">
        <v>152</v>
      </c>
      <c r="D134">
        <v>71</v>
      </c>
      <c r="E134" t="s">
        <v>154</v>
      </c>
      <c r="F134" t="str">
        <f t="shared" si="5"/>
        <v>Senior</v>
      </c>
      <c r="G134" s="49">
        <f>VLOOKUP(B134,'Analysis 1.3'!$E$1:$F$15,2,FALSE)</f>
        <v>53.469696969696969</v>
      </c>
    </row>
    <row r="135" spans="1:7" x14ac:dyDescent="0.3">
      <c r="A135">
        <v>134</v>
      </c>
      <c r="B135" s="1" t="s">
        <v>101</v>
      </c>
      <c r="C135" t="s">
        <v>151</v>
      </c>
      <c r="D135">
        <v>82</v>
      </c>
      <c r="E135" t="s">
        <v>154</v>
      </c>
      <c r="F135" t="str">
        <f t="shared" si="5"/>
        <v>Senior</v>
      </c>
      <c r="G135" s="49">
        <f>VLOOKUP(B135,'Analysis 1.3'!$E$1:$F$15,2,FALSE)</f>
        <v>52.833333333333336</v>
      </c>
    </row>
    <row r="136" spans="1:7" x14ac:dyDescent="0.3">
      <c r="A136">
        <v>135</v>
      </c>
      <c r="B136" s="1" t="s">
        <v>105</v>
      </c>
      <c r="C136" t="s">
        <v>152</v>
      </c>
      <c r="D136">
        <v>27</v>
      </c>
      <c r="E136" t="s">
        <v>154</v>
      </c>
      <c r="F136" t="str">
        <f t="shared" si="5"/>
        <v>Young</v>
      </c>
      <c r="G136" s="49">
        <f>VLOOKUP(B136,'Analysis 1.3'!$E$1:$F$15,2,FALSE)</f>
        <v>48.434944237918216</v>
      </c>
    </row>
    <row r="137" spans="1:7" x14ac:dyDescent="0.3">
      <c r="A137">
        <v>136</v>
      </c>
      <c r="B137" s="1" t="s">
        <v>99</v>
      </c>
      <c r="C137" t="s">
        <v>152</v>
      </c>
      <c r="D137">
        <v>36</v>
      </c>
      <c r="E137" t="s">
        <v>154</v>
      </c>
      <c r="F137" t="str">
        <f t="shared" si="5"/>
        <v>Middle</v>
      </c>
      <c r="G137" s="49">
        <f>VLOOKUP(B137,'Analysis 1.3'!$E$1:$F$15,2,FALSE)</f>
        <v>54.707207207207205</v>
      </c>
    </row>
    <row r="138" spans="1:7" x14ac:dyDescent="0.3">
      <c r="A138">
        <v>137</v>
      </c>
      <c r="B138" s="1" t="s">
        <v>113</v>
      </c>
      <c r="C138" t="s">
        <v>151</v>
      </c>
      <c r="D138">
        <v>25</v>
      </c>
      <c r="E138" t="s">
        <v>154</v>
      </c>
      <c r="F138" t="str">
        <f t="shared" si="5"/>
        <v>Young</v>
      </c>
      <c r="G138" s="49">
        <f>VLOOKUP(B138,'Analysis 1.3'!$E$1:$F$15,2,FALSE)</f>
        <v>55.656028368794324</v>
      </c>
    </row>
    <row r="139" spans="1:7" x14ac:dyDescent="0.3">
      <c r="A139">
        <v>138</v>
      </c>
      <c r="B139" s="1" t="s">
        <v>99</v>
      </c>
      <c r="C139" t="s">
        <v>152</v>
      </c>
      <c r="D139">
        <v>27</v>
      </c>
      <c r="E139" t="s">
        <v>154</v>
      </c>
      <c r="F139" t="str">
        <f t="shared" si="5"/>
        <v>Young</v>
      </c>
      <c r="G139" s="49">
        <f>VLOOKUP(B139,'Analysis 1.3'!$E$1:$F$15,2,FALSE)</f>
        <v>54.707207207207205</v>
      </c>
    </row>
    <row r="140" spans="1:7" x14ac:dyDescent="0.3">
      <c r="A140">
        <v>139</v>
      </c>
      <c r="B140" s="1" t="s">
        <v>99</v>
      </c>
      <c r="C140" t="s">
        <v>152</v>
      </c>
      <c r="D140">
        <v>75</v>
      </c>
      <c r="E140" t="s">
        <v>154</v>
      </c>
      <c r="F140" t="str">
        <f t="shared" si="5"/>
        <v>Senior</v>
      </c>
      <c r="G140" s="49">
        <f>VLOOKUP(B140,'Analysis 1.3'!$E$1:$F$15,2,FALSE)</f>
        <v>54.707207207207205</v>
      </c>
    </row>
    <row r="141" spans="1:7" x14ac:dyDescent="0.3">
      <c r="A141">
        <v>140</v>
      </c>
      <c r="B141" s="1" t="s">
        <v>99</v>
      </c>
      <c r="C141" t="s">
        <v>151</v>
      </c>
      <c r="D141">
        <v>58</v>
      </c>
      <c r="E141" t="s">
        <v>154</v>
      </c>
      <c r="F141" t="str">
        <f t="shared" si="5"/>
        <v>Middle</v>
      </c>
      <c r="G141" s="49">
        <f>VLOOKUP(B141,'Analysis 1.3'!$E$1:$F$15,2,FALSE)</f>
        <v>54.707207207207205</v>
      </c>
    </row>
    <row r="142" spans="1:7" x14ac:dyDescent="0.3">
      <c r="A142">
        <v>141</v>
      </c>
      <c r="B142" s="1" t="s">
        <v>99</v>
      </c>
      <c r="C142" t="s">
        <v>151</v>
      </c>
      <c r="D142">
        <v>38</v>
      </c>
      <c r="E142" t="s">
        <v>154</v>
      </c>
      <c r="F142" t="str">
        <f t="shared" si="5"/>
        <v>Middle</v>
      </c>
      <c r="G142" s="49">
        <f>VLOOKUP(B142,'Analysis 1.3'!$E$1:$F$15,2,FALSE)</f>
        <v>54.707207207207205</v>
      </c>
    </row>
    <row r="143" spans="1:7" x14ac:dyDescent="0.3">
      <c r="A143">
        <v>142</v>
      </c>
      <c r="B143" s="1" t="s">
        <v>113</v>
      </c>
      <c r="C143" t="s">
        <v>151</v>
      </c>
      <c r="D143">
        <v>77</v>
      </c>
      <c r="E143" t="s">
        <v>154</v>
      </c>
      <c r="F143" t="str">
        <f t="shared" si="5"/>
        <v>Senior</v>
      </c>
      <c r="G143" s="49">
        <f>VLOOKUP(B143,'Analysis 1.3'!$E$1:$F$15,2,FALSE)</f>
        <v>55.656028368794324</v>
      </c>
    </row>
    <row r="144" spans="1:7" x14ac:dyDescent="0.3">
      <c r="A144">
        <v>143</v>
      </c>
      <c r="B144" s="1" t="s">
        <v>99</v>
      </c>
      <c r="C144" t="s">
        <v>151</v>
      </c>
      <c r="D144">
        <v>46</v>
      </c>
      <c r="E144" t="s">
        <v>154</v>
      </c>
      <c r="F144" t="str">
        <f t="shared" si="5"/>
        <v>Middle</v>
      </c>
      <c r="G144" s="49">
        <f>VLOOKUP(B144,'Analysis 1.3'!$E$1:$F$15,2,FALSE)</f>
        <v>54.707207207207205</v>
      </c>
    </row>
    <row r="145" spans="1:7" x14ac:dyDescent="0.3">
      <c r="A145">
        <v>144</v>
      </c>
      <c r="B145" s="1" t="s">
        <v>108</v>
      </c>
      <c r="C145" t="s">
        <v>151</v>
      </c>
      <c r="D145">
        <v>27</v>
      </c>
      <c r="E145" t="s">
        <v>154</v>
      </c>
      <c r="F145" t="str">
        <f t="shared" si="5"/>
        <v>Young</v>
      </c>
      <c r="G145" s="49">
        <f>VLOOKUP(B145,'Analysis 1.3'!$E$1:$F$15,2,FALSE)</f>
        <v>53.469696969696969</v>
      </c>
    </row>
    <row r="146" spans="1:7" x14ac:dyDescent="0.3">
      <c r="A146">
        <v>145</v>
      </c>
      <c r="B146" s="1" t="s">
        <v>107</v>
      </c>
      <c r="C146" t="s">
        <v>151</v>
      </c>
      <c r="D146">
        <v>18</v>
      </c>
      <c r="E146" t="s">
        <v>154</v>
      </c>
      <c r="F146" t="str">
        <f t="shared" si="5"/>
        <v>Young</v>
      </c>
      <c r="G146" s="49">
        <f>VLOOKUP(B146,'Analysis 1.3'!$E$1:$F$15,2,FALSE)</f>
        <v>49.778761061946902</v>
      </c>
    </row>
    <row r="147" spans="1:7" x14ac:dyDescent="0.3">
      <c r="A147">
        <v>146</v>
      </c>
      <c r="B147" s="1" t="s">
        <v>103</v>
      </c>
      <c r="C147" t="s">
        <v>151</v>
      </c>
      <c r="D147">
        <v>85</v>
      </c>
      <c r="E147" t="s">
        <v>154</v>
      </c>
      <c r="F147" t="str">
        <f t="shared" si="5"/>
        <v>Senior</v>
      </c>
      <c r="G147" s="49">
        <f>VLOOKUP(B147,'Analysis 1.3'!$E$1:$F$15,2,FALSE)</f>
        <v>54.725000000000001</v>
      </c>
    </row>
    <row r="148" spans="1:7" x14ac:dyDescent="0.3">
      <c r="A148">
        <v>147</v>
      </c>
      <c r="B148" s="1" t="s">
        <v>99</v>
      </c>
      <c r="C148" t="s">
        <v>152</v>
      </c>
      <c r="D148">
        <v>29</v>
      </c>
      <c r="E148" t="s">
        <v>154</v>
      </c>
      <c r="F148" t="str">
        <f t="shared" si="5"/>
        <v>Young</v>
      </c>
      <c r="G148" s="49">
        <f>VLOOKUP(B148,'Analysis 1.3'!$E$1:$F$15,2,FALSE)</f>
        <v>54.707207207207205</v>
      </c>
    </row>
    <row r="149" spans="1:7" x14ac:dyDescent="0.3">
      <c r="A149">
        <v>148</v>
      </c>
      <c r="B149" s="1" t="s">
        <v>105</v>
      </c>
      <c r="C149" t="s">
        <v>152</v>
      </c>
      <c r="D149">
        <v>33</v>
      </c>
      <c r="E149" t="s">
        <v>154</v>
      </c>
      <c r="F149" t="str">
        <f t="shared" si="5"/>
        <v>Young</v>
      </c>
      <c r="G149" s="49">
        <f>VLOOKUP(B149,'Analysis 1.3'!$E$1:$F$15,2,FALSE)</f>
        <v>48.434944237918216</v>
      </c>
    </row>
    <row r="150" spans="1:7" x14ac:dyDescent="0.3">
      <c r="A150">
        <v>149</v>
      </c>
      <c r="B150" s="1" t="s">
        <v>108</v>
      </c>
      <c r="C150" t="s">
        <v>152</v>
      </c>
      <c r="D150">
        <v>73</v>
      </c>
      <c r="E150" t="s">
        <v>154</v>
      </c>
      <c r="F150" t="str">
        <f t="shared" si="5"/>
        <v>Senior</v>
      </c>
      <c r="G150" s="49">
        <f>VLOOKUP(B150,'Analysis 1.3'!$E$1:$F$15,2,FALSE)</f>
        <v>53.469696969696969</v>
      </c>
    </row>
    <row r="151" spans="1:7" x14ac:dyDescent="0.3">
      <c r="A151">
        <v>150</v>
      </c>
      <c r="B151" s="1" t="s">
        <v>99</v>
      </c>
      <c r="C151" t="s">
        <v>152</v>
      </c>
      <c r="D151">
        <v>31</v>
      </c>
      <c r="E151" t="s">
        <v>154</v>
      </c>
      <c r="F151" t="str">
        <f t="shared" si="5"/>
        <v>Young</v>
      </c>
      <c r="G151" s="49">
        <f>VLOOKUP(B151,'Analysis 1.3'!$E$1:$F$15,2,FALSE)</f>
        <v>54.707207207207205</v>
      </c>
    </row>
    <row r="152" spans="1:7" x14ac:dyDescent="0.3">
      <c r="A152">
        <v>151</v>
      </c>
      <c r="B152" s="1" t="s">
        <v>109</v>
      </c>
      <c r="C152" t="s">
        <v>151</v>
      </c>
      <c r="D152">
        <v>76</v>
      </c>
      <c r="E152" t="s">
        <v>154</v>
      </c>
      <c r="F152" t="str">
        <f t="shared" si="5"/>
        <v>Senior</v>
      </c>
      <c r="G152" s="49">
        <f>VLOOKUP(B152,'Analysis 1.3'!$E$1:$F$15,2,FALSE)</f>
        <v>49.655172413793103</v>
      </c>
    </row>
    <row r="153" spans="1:7" x14ac:dyDescent="0.3">
      <c r="A153">
        <v>152</v>
      </c>
      <c r="B153" s="1" t="s">
        <v>107</v>
      </c>
      <c r="C153" t="s">
        <v>152</v>
      </c>
      <c r="D153">
        <v>26</v>
      </c>
      <c r="E153" t="s">
        <v>154</v>
      </c>
      <c r="F153" t="str">
        <f t="shared" si="5"/>
        <v>Young</v>
      </c>
      <c r="G153" s="49">
        <f>VLOOKUP(B153,'Analysis 1.3'!$E$1:$F$15,2,FALSE)</f>
        <v>49.778761061946902</v>
      </c>
    </row>
    <row r="154" spans="1:7" x14ac:dyDescent="0.3">
      <c r="A154">
        <v>153</v>
      </c>
      <c r="B154" s="1" t="s">
        <v>99</v>
      </c>
      <c r="C154" t="s">
        <v>151</v>
      </c>
      <c r="D154">
        <v>19</v>
      </c>
      <c r="E154" t="s">
        <v>154</v>
      </c>
      <c r="F154" t="str">
        <f t="shared" si="5"/>
        <v>Young</v>
      </c>
      <c r="G154" s="49">
        <f>VLOOKUP(B154,'Analysis 1.3'!$E$1:$F$15,2,FALSE)</f>
        <v>54.707207207207205</v>
      </c>
    </row>
    <row r="155" spans="1:7" x14ac:dyDescent="0.3">
      <c r="A155">
        <v>154</v>
      </c>
      <c r="B155" s="1" t="s">
        <v>107</v>
      </c>
      <c r="C155" t="s">
        <v>151</v>
      </c>
      <c r="D155">
        <v>37</v>
      </c>
      <c r="E155" t="s">
        <v>154</v>
      </c>
      <c r="F155" t="str">
        <f t="shared" si="5"/>
        <v>Middle</v>
      </c>
      <c r="G155" s="49">
        <f>VLOOKUP(B155,'Analysis 1.3'!$E$1:$F$15,2,FALSE)</f>
        <v>49.778761061946902</v>
      </c>
    </row>
    <row r="156" spans="1:7" x14ac:dyDescent="0.3">
      <c r="A156">
        <v>155</v>
      </c>
      <c r="B156" s="1" t="s">
        <v>113</v>
      </c>
      <c r="C156" t="s">
        <v>151</v>
      </c>
      <c r="D156">
        <v>56</v>
      </c>
      <c r="E156" t="s">
        <v>154</v>
      </c>
      <c r="F156" t="str">
        <f t="shared" si="5"/>
        <v>Middle</v>
      </c>
      <c r="G156" s="49">
        <f>VLOOKUP(B156,'Analysis 1.3'!$E$1:$F$15,2,FALSE)</f>
        <v>55.656028368794324</v>
      </c>
    </row>
    <row r="157" spans="1:7" x14ac:dyDescent="0.3">
      <c r="A157">
        <v>156</v>
      </c>
      <c r="B157" s="1" t="s">
        <v>100</v>
      </c>
      <c r="C157" t="s">
        <v>152</v>
      </c>
      <c r="D157">
        <v>32</v>
      </c>
      <c r="E157" t="s">
        <v>154</v>
      </c>
      <c r="F157" t="str">
        <f t="shared" si="5"/>
        <v>Young</v>
      </c>
      <c r="G157" s="49">
        <f>VLOOKUP(B157,'Analysis 1.3'!$E$1:$F$15,2,FALSE)</f>
        <v>54.003086419753089</v>
      </c>
    </row>
    <row r="158" spans="1:7" x14ac:dyDescent="0.3">
      <c r="A158">
        <v>157</v>
      </c>
      <c r="B158" s="1" t="s">
        <v>101</v>
      </c>
      <c r="C158" t="s">
        <v>152</v>
      </c>
      <c r="D158">
        <v>50</v>
      </c>
      <c r="E158" t="s">
        <v>154</v>
      </c>
      <c r="F158" t="str">
        <f t="shared" si="5"/>
        <v>Middle</v>
      </c>
      <c r="G158" s="49">
        <f>VLOOKUP(B158,'Analysis 1.3'!$E$1:$F$15,2,FALSE)</f>
        <v>52.833333333333336</v>
      </c>
    </row>
    <row r="159" spans="1:7" x14ac:dyDescent="0.3">
      <c r="A159">
        <v>158</v>
      </c>
      <c r="B159" s="1" t="s">
        <v>99</v>
      </c>
      <c r="C159" t="s">
        <v>152</v>
      </c>
      <c r="D159">
        <v>41</v>
      </c>
      <c r="E159" t="s">
        <v>154</v>
      </c>
      <c r="F159" t="str">
        <f t="shared" si="5"/>
        <v>Middle</v>
      </c>
      <c r="G159" s="49">
        <f>VLOOKUP(B159,'Analysis 1.3'!$E$1:$F$15,2,FALSE)</f>
        <v>54.707207207207205</v>
      </c>
    </row>
    <row r="160" spans="1:7" x14ac:dyDescent="0.3">
      <c r="A160">
        <v>159</v>
      </c>
      <c r="B160" s="1" t="s">
        <v>99</v>
      </c>
      <c r="C160" t="s">
        <v>151</v>
      </c>
      <c r="D160">
        <v>25</v>
      </c>
      <c r="E160" t="s">
        <v>154</v>
      </c>
      <c r="F160" t="str">
        <f t="shared" si="5"/>
        <v>Young</v>
      </c>
      <c r="G160" s="49">
        <f>VLOOKUP(B160,'Analysis 1.3'!$E$1:$F$15,2,FALSE)</f>
        <v>54.707207207207205</v>
      </c>
    </row>
    <row r="161" spans="1:7" x14ac:dyDescent="0.3">
      <c r="A161">
        <v>160</v>
      </c>
      <c r="B161" s="1" t="s">
        <v>99</v>
      </c>
      <c r="C161" t="s">
        <v>151</v>
      </c>
      <c r="D161">
        <v>48</v>
      </c>
      <c r="E161" t="s">
        <v>154</v>
      </c>
      <c r="F161" t="str">
        <f t="shared" si="5"/>
        <v>Middle</v>
      </c>
      <c r="G161" s="49">
        <f>VLOOKUP(B161,'Analysis 1.3'!$E$1:$F$15,2,FALSE)</f>
        <v>54.707207207207205</v>
      </c>
    </row>
    <row r="162" spans="1:7" x14ac:dyDescent="0.3">
      <c r="A162">
        <v>161</v>
      </c>
      <c r="B162" s="1" t="s">
        <v>100</v>
      </c>
      <c r="C162" t="s">
        <v>152</v>
      </c>
      <c r="D162">
        <v>68</v>
      </c>
      <c r="E162" t="s">
        <v>154</v>
      </c>
      <c r="F162" t="str">
        <f t="shared" si="5"/>
        <v>Senior</v>
      </c>
      <c r="G162" s="49">
        <f>VLOOKUP(B162,'Analysis 1.3'!$E$1:$F$15,2,FALSE)</f>
        <v>54.003086419753089</v>
      </c>
    </row>
    <row r="163" spans="1:7" x14ac:dyDescent="0.3">
      <c r="A163">
        <v>162</v>
      </c>
      <c r="B163" s="1" t="s">
        <v>99</v>
      </c>
      <c r="C163" t="s">
        <v>152</v>
      </c>
      <c r="D163">
        <v>63</v>
      </c>
      <c r="E163" t="s">
        <v>154</v>
      </c>
      <c r="F163" t="str">
        <f t="shared" si="5"/>
        <v>Senior</v>
      </c>
      <c r="G163" s="49">
        <f>VLOOKUP(B163,'Analysis 1.3'!$E$1:$F$15,2,FALSE)</f>
        <v>54.707207207207205</v>
      </c>
    </row>
    <row r="164" spans="1:7" x14ac:dyDescent="0.3">
      <c r="A164">
        <v>163</v>
      </c>
      <c r="B164" s="1" t="s">
        <v>99</v>
      </c>
      <c r="C164" t="s">
        <v>152</v>
      </c>
      <c r="D164">
        <v>81</v>
      </c>
      <c r="E164" t="s">
        <v>154</v>
      </c>
      <c r="F164" t="str">
        <f t="shared" si="5"/>
        <v>Senior</v>
      </c>
      <c r="G164" s="49">
        <f>VLOOKUP(B164,'Analysis 1.3'!$E$1:$F$15,2,FALSE)</f>
        <v>54.707207207207205</v>
      </c>
    </row>
    <row r="165" spans="1:7" x14ac:dyDescent="0.3">
      <c r="A165">
        <v>164</v>
      </c>
      <c r="B165" s="1" t="s">
        <v>99</v>
      </c>
      <c r="C165" t="s">
        <v>151</v>
      </c>
      <c r="D165">
        <v>36</v>
      </c>
      <c r="E165" t="s">
        <v>154</v>
      </c>
      <c r="F165" t="str">
        <f t="shared" si="5"/>
        <v>Middle</v>
      </c>
      <c r="G165" s="49">
        <f>VLOOKUP(B165,'Analysis 1.3'!$E$1:$F$15,2,FALSE)</f>
        <v>54.707207207207205</v>
      </c>
    </row>
    <row r="166" spans="1:7" x14ac:dyDescent="0.3">
      <c r="A166">
        <v>165</v>
      </c>
      <c r="B166" s="1" t="s">
        <v>110</v>
      </c>
      <c r="C166" t="s">
        <v>151</v>
      </c>
      <c r="D166">
        <v>32</v>
      </c>
      <c r="E166" t="s">
        <v>154</v>
      </c>
      <c r="F166" t="str">
        <f t="shared" si="5"/>
        <v>Young</v>
      </c>
      <c r="G166" s="49">
        <f>VLOOKUP(B166,'Analysis 1.3'!$E$1:$F$15,2,FALSE)</f>
        <v>49.222222222222221</v>
      </c>
    </row>
    <row r="167" spans="1:7" x14ac:dyDescent="0.3">
      <c r="A167">
        <v>166</v>
      </c>
      <c r="B167" s="1" t="s">
        <v>100</v>
      </c>
      <c r="C167" t="s">
        <v>151</v>
      </c>
      <c r="D167">
        <v>27</v>
      </c>
      <c r="E167" t="s">
        <v>154</v>
      </c>
      <c r="F167" t="str">
        <f t="shared" si="5"/>
        <v>Young</v>
      </c>
      <c r="G167" s="49">
        <f>VLOOKUP(B167,'Analysis 1.3'!$E$1:$F$15,2,FALSE)</f>
        <v>54.003086419753089</v>
      </c>
    </row>
    <row r="168" spans="1:7" x14ac:dyDescent="0.3">
      <c r="A168">
        <v>167</v>
      </c>
      <c r="B168" s="1" t="s">
        <v>101</v>
      </c>
      <c r="C168" t="s">
        <v>152</v>
      </c>
      <c r="D168">
        <v>27</v>
      </c>
      <c r="E168" t="s">
        <v>154</v>
      </c>
      <c r="F168" t="str">
        <f t="shared" si="5"/>
        <v>Young</v>
      </c>
      <c r="G168" s="49">
        <f>VLOOKUP(B168,'Analysis 1.3'!$E$1:$F$15,2,FALSE)</f>
        <v>52.833333333333336</v>
      </c>
    </row>
    <row r="169" spans="1:7" x14ac:dyDescent="0.3">
      <c r="A169">
        <v>168</v>
      </c>
      <c r="B169" s="1" t="s">
        <v>100</v>
      </c>
      <c r="C169" t="s">
        <v>152</v>
      </c>
      <c r="D169">
        <v>55</v>
      </c>
      <c r="E169" t="s">
        <v>154</v>
      </c>
      <c r="F169" t="str">
        <f t="shared" si="5"/>
        <v>Middle</v>
      </c>
      <c r="G169" s="49">
        <f>VLOOKUP(B169,'Analysis 1.3'!$E$1:$F$15,2,FALSE)</f>
        <v>54.003086419753089</v>
      </c>
    </row>
    <row r="170" spans="1:7" x14ac:dyDescent="0.3">
      <c r="A170">
        <v>169</v>
      </c>
      <c r="B170" s="1" t="s">
        <v>100</v>
      </c>
      <c r="C170" t="s">
        <v>152</v>
      </c>
      <c r="D170">
        <v>42</v>
      </c>
      <c r="E170" t="s">
        <v>154</v>
      </c>
      <c r="F170" t="str">
        <f t="shared" si="5"/>
        <v>Middle</v>
      </c>
      <c r="G170" s="49">
        <f>VLOOKUP(B170,'Analysis 1.3'!$E$1:$F$15,2,FALSE)</f>
        <v>54.003086419753089</v>
      </c>
    </row>
    <row r="171" spans="1:7" x14ac:dyDescent="0.3">
      <c r="A171">
        <v>170</v>
      </c>
      <c r="B171" s="1" t="s">
        <v>107</v>
      </c>
      <c r="C171" t="s">
        <v>151</v>
      </c>
      <c r="D171">
        <v>83</v>
      </c>
      <c r="E171" t="s">
        <v>154</v>
      </c>
      <c r="F171" t="str">
        <f t="shared" si="5"/>
        <v>Senior</v>
      </c>
      <c r="G171" s="49">
        <f>VLOOKUP(B171,'Analysis 1.3'!$E$1:$F$15,2,FALSE)</f>
        <v>49.778761061946902</v>
      </c>
    </row>
    <row r="172" spans="1:7" x14ac:dyDescent="0.3">
      <c r="A172">
        <v>171</v>
      </c>
      <c r="B172" s="1" t="s">
        <v>99</v>
      </c>
      <c r="C172" t="s">
        <v>151</v>
      </c>
      <c r="D172">
        <v>31</v>
      </c>
      <c r="E172" t="s">
        <v>154</v>
      </c>
      <c r="F172" t="str">
        <f t="shared" si="5"/>
        <v>Young</v>
      </c>
      <c r="G172" s="49">
        <f>VLOOKUP(B172,'Analysis 1.3'!$E$1:$F$15,2,FALSE)</f>
        <v>54.707207207207205</v>
      </c>
    </row>
    <row r="173" spans="1:7" x14ac:dyDescent="0.3">
      <c r="A173">
        <v>172</v>
      </c>
      <c r="B173" s="1" t="s">
        <v>99</v>
      </c>
      <c r="C173" t="s">
        <v>151</v>
      </c>
      <c r="D173">
        <v>36</v>
      </c>
      <c r="E173" t="s">
        <v>154</v>
      </c>
      <c r="F173" t="str">
        <f t="shared" si="5"/>
        <v>Middle</v>
      </c>
      <c r="G173" s="49">
        <f>VLOOKUP(B173,'Analysis 1.3'!$E$1:$F$15,2,FALSE)</f>
        <v>54.707207207207205</v>
      </c>
    </row>
    <row r="174" spans="1:7" x14ac:dyDescent="0.3">
      <c r="A174">
        <v>173</v>
      </c>
      <c r="B174" s="1" t="s">
        <v>113</v>
      </c>
      <c r="C174" t="s">
        <v>151</v>
      </c>
      <c r="D174">
        <v>59</v>
      </c>
      <c r="E174" t="s">
        <v>154</v>
      </c>
      <c r="F174" t="str">
        <f t="shared" si="5"/>
        <v>Middle</v>
      </c>
      <c r="G174" s="49">
        <f>VLOOKUP(B174,'Analysis 1.3'!$E$1:$F$15,2,FALSE)</f>
        <v>55.656028368794324</v>
      </c>
    </row>
    <row r="175" spans="1:7" x14ac:dyDescent="0.3">
      <c r="A175">
        <v>174</v>
      </c>
      <c r="B175" s="1" t="s">
        <v>107</v>
      </c>
      <c r="C175" t="s">
        <v>151</v>
      </c>
      <c r="D175">
        <v>68</v>
      </c>
      <c r="E175" t="s">
        <v>154</v>
      </c>
      <c r="F175" t="str">
        <f t="shared" si="5"/>
        <v>Senior</v>
      </c>
      <c r="G175" s="49">
        <f>VLOOKUP(B175,'Analysis 1.3'!$E$1:$F$15,2,FALSE)</f>
        <v>49.778761061946902</v>
      </c>
    </row>
    <row r="176" spans="1:7" x14ac:dyDescent="0.3">
      <c r="A176">
        <v>175</v>
      </c>
      <c r="B176" s="1" t="s">
        <v>99</v>
      </c>
      <c r="C176" t="s">
        <v>151</v>
      </c>
      <c r="D176">
        <v>70</v>
      </c>
      <c r="E176" t="s">
        <v>154</v>
      </c>
      <c r="F176" t="str">
        <f t="shared" si="5"/>
        <v>Senior</v>
      </c>
      <c r="G176" s="49">
        <f>VLOOKUP(B176,'Analysis 1.3'!$E$1:$F$15,2,FALSE)</f>
        <v>54.707207207207205</v>
      </c>
    </row>
    <row r="177" spans="1:7" x14ac:dyDescent="0.3">
      <c r="A177">
        <v>176</v>
      </c>
      <c r="B177" s="1" t="s">
        <v>100</v>
      </c>
      <c r="C177" t="s">
        <v>151</v>
      </c>
      <c r="D177">
        <v>46</v>
      </c>
      <c r="E177" t="s">
        <v>154</v>
      </c>
      <c r="F177" t="str">
        <f t="shared" si="5"/>
        <v>Middle</v>
      </c>
      <c r="G177" s="49">
        <f>VLOOKUP(B177,'Analysis 1.3'!$E$1:$F$15,2,FALSE)</f>
        <v>54.003086419753089</v>
      </c>
    </row>
    <row r="178" spans="1:7" x14ac:dyDescent="0.3">
      <c r="A178">
        <v>177</v>
      </c>
      <c r="B178" s="1" t="s">
        <v>113</v>
      </c>
      <c r="C178" t="s">
        <v>151</v>
      </c>
      <c r="D178">
        <v>75</v>
      </c>
      <c r="E178" t="s">
        <v>154</v>
      </c>
      <c r="F178" t="str">
        <f t="shared" si="5"/>
        <v>Senior</v>
      </c>
      <c r="G178" s="49">
        <f>VLOOKUP(B178,'Analysis 1.3'!$E$1:$F$15,2,FALSE)</f>
        <v>55.656028368794324</v>
      </c>
    </row>
    <row r="179" spans="1:7" x14ac:dyDescent="0.3">
      <c r="A179">
        <v>178</v>
      </c>
      <c r="B179" s="1" t="s">
        <v>113</v>
      </c>
      <c r="C179" t="s">
        <v>152</v>
      </c>
      <c r="D179">
        <v>24</v>
      </c>
      <c r="E179" t="s">
        <v>154</v>
      </c>
      <c r="F179" t="str">
        <f t="shared" si="5"/>
        <v>Young</v>
      </c>
      <c r="G179" s="49">
        <f>VLOOKUP(B179,'Analysis 1.3'!$E$1:$F$15,2,FALSE)</f>
        <v>55.656028368794324</v>
      </c>
    </row>
    <row r="180" spans="1:7" x14ac:dyDescent="0.3">
      <c r="A180">
        <v>179</v>
      </c>
      <c r="B180" s="1" t="s">
        <v>100</v>
      </c>
      <c r="C180" t="s">
        <v>152</v>
      </c>
      <c r="D180">
        <v>27</v>
      </c>
      <c r="E180" t="s">
        <v>154</v>
      </c>
      <c r="F180" t="str">
        <f t="shared" si="5"/>
        <v>Young</v>
      </c>
      <c r="G180" s="49">
        <f>VLOOKUP(B180,'Analysis 1.3'!$E$1:$F$15,2,FALSE)</f>
        <v>54.003086419753089</v>
      </c>
    </row>
    <row r="181" spans="1:7" x14ac:dyDescent="0.3">
      <c r="A181">
        <v>180</v>
      </c>
      <c r="B181" s="1" t="s">
        <v>99</v>
      </c>
      <c r="C181" t="s">
        <v>152</v>
      </c>
      <c r="D181">
        <v>81</v>
      </c>
      <c r="E181" t="s">
        <v>154</v>
      </c>
      <c r="F181" t="str">
        <f t="shared" si="5"/>
        <v>Senior</v>
      </c>
      <c r="G181" s="49">
        <f>VLOOKUP(B181,'Analysis 1.3'!$E$1:$F$15,2,FALSE)</f>
        <v>54.707207207207205</v>
      </c>
    </row>
    <row r="182" spans="1:7" x14ac:dyDescent="0.3">
      <c r="A182">
        <v>181</v>
      </c>
      <c r="B182" s="1" t="s">
        <v>104</v>
      </c>
      <c r="C182" t="s">
        <v>152</v>
      </c>
      <c r="D182">
        <v>28</v>
      </c>
      <c r="E182" t="s">
        <v>154</v>
      </c>
      <c r="F182" t="str">
        <f t="shared" si="5"/>
        <v>Young</v>
      </c>
      <c r="G182" s="49">
        <f>VLOOKUP(B182,'Analysis 1.3'!$E$1:$F$15,2,FALSE)</f>
        <v>47.441860465116278</v>
      </c>
    </row>
    <row r="183" spans="1:7" x14ac:dyDescent="0.3">
      <c r="A183">
        <v>182</v>
      </c>
      <c r="B183" s="1" t="s">
        <v>101</v>
      </c>
      <c r="C183" t="s">
        <v>151</v>
      </c>
      <c r="D183">
        <v>77</v>
      </c>
      <c r="E183" t="s">
        <v>154</v>
      </c>
      <c r="F183" t="str">
        <f t="shared" si="5"/>
        <v>Senior</v>
      </c>
      <c r="G183" s="49">
        <f>VLOOKUP(B183,'Analysis 1.3'!$E$1:$F$15,2,FALSE)</f>
        <v>52.833333333333336</v>
      </c>
    </row>
    <row r="184" spans="1:7" x14ac:dyDescent="0.3">
      <c r="A184">
        <v>183</v>
      </c>
      <c r="B184" s="1" t="s">
        <v>113</v>
      </c>
      <c r="C184" t="s">
        <v>151</v>
      </c>
      <c r="D184">
        <v>66</v>
      </c>
      <c r="E184" t="s">
        <v>154</v>
      </c>
      <c r="F184" t="str">
        <f t="shared" si="5"/>
        <v>Senior</v>
      </c>
      <c r="G184" s="49">
        <f>VLOOKUP(B184,'Analysis 1.3'!$E$1:$F$15,2,FALSE)</f>
        <v>55.656028368794324</v>
      </c>
    </row>
    <row r="185" spans="1:7" x14ac:dyDescent="0.3">
      <c r="A185">
        <v>184</v>
      </c>
      <c r="B185" s="1" t="s">
        <v>106</v>
      </c>
      <c r="C185" t="s">
        <v>151</v>
      </c>
      <c r="D185">
        <v>79</v>
      </c>
      <c r="E185" t="s">
        <v>154</v>
      </c>
      <c r="F185" t="str">
        <f t="shared" si="5"/>
        <v>Senior</v>
      </c>
      <c r="G185" s="49">
        <f>VLOOKUP(B185,'Analysis 1.3'!$E$1:$F$15,2,FALSE)</f>
        <v>53.742268041237111</v>
      </c>
    </row>
    <row r="186" spans="1:7" x14ac:dyDescent="0.3">
      <c r="A186">
        <v>185</v>
      </c>
      <c r="B186" s="1" t="s">
        <v>104</v>
      </c>
      <c r="C186" t="s">
        <v>151</v>
      </c>
      <c r="D186">
        <v>86</v>
      </c>
      <c r="E186" t="s">
        <v>154</v>
      </c>
      <c r="F186" t="str">
        <f t="shared" si="5"/>
        <v>Senior</v>
      </c>
      <c r="G186" s="49">
        <f>VLOOKUP(B186,'Analysis 1.3'!$E$1:$F$15,2,FALSE)</f>
        <v>47.441860465116278</v>
      </c>
    </row>
    <row r="187" spans="1:7" x14ac:dyDescent="0.3">
      <c r="A187">
        <v>186</v>
      </c>
      <c r="B187" s="1" t="s">
        <v>106</v>
      </c>
      <c r="C187" t="s">
        <v>152</v>
      </c>
      <c r="D187">
        <v>63</v>
      </c>
      <c r="E187" t="s">
        <v>154</v>
      </c>
      <c r="F187" t="str">
        <f t="shared" si="5"/>
        <v>Senior</v>
      </c>
      <c r="G187" s="49">
        <f>VLOOKUP(B187,'Analysis 1.3'!$E$1:$F$15,2,FALSE)</f>
        <v>53.742268041237111</v>
      </c>
    </row>
    <row r="188" spans="1:7" x14ac:dyDescent="0.3">
      <c r="A188">
        <v>187</v>
      </c>
      <c r="B188" s="1" t="s">
        <v>100</v>
      </c>
      <c r="C188" t="s">
        <v>152</v>
      </c>
      <c r="D188">
        <v>68</v>
      </c>
      <c r="E188" t="s">
        <v>154</v>
      </c>
      <c r="F188" t="str">
        <f t="shared" si="5"/>
        <v>Senior</v>
      </c>
      <c r="G188" s="49">
        <f>VLOOKUP(B188,'Analysis 1.3'!$E$1:$F$15,2,FALSE)</f>
        <v>54.003086419753089</v>
      </c>
    </row>
    <row r="189" spans="1:7" x14ac:dyDescent="0.3">
      <c r="A189">
        <v>188</v>
      </c>
      <c r="B189" s="1" t="s">
        <v>113</v>
      </c>
      <c r="C189" t="s">
        <v>152</v>
      </c>
      <c r="D189">
        <v>72</v>
      </c>
      <c r="E189" t="s">
        <v>154</v>
      </c>
      <c r="F189" t="str">
        <f t="shared" si="5"/>
        <v>Senior</v>
      </c>
      <c r="G189" s="49">
        <f>VLOOKUP(B189,'Analysis 1.3'!$E$1:$F$15,2,FALSE)</f>
        <v>55.656028368794324</v>
      </c>
    </row>
    <row r="190" spans="1:7" x14ac:dyDescent="0.3">
      <c r="A190">
        <v>189</v>
      </c>
      <c r="B190" s="1" t="s">
        <v>99</v>
      </c>
      <c r="C190" t="s">
        <v>152</v>
      </c>
      <c r="D190">
        <v>59</v>
      </c>
      <c r="E190" t="s">
        <v>154</v>
      </c>
      <c r="F190" t="str">
        <f t="shared" si="5"/>
        <v>Middle</v>
      </c>
      <c r="G190" s="49">
        <f>VLOOKUP(B190,'Analysis 1.3'!$E$1:$F$15,2,FALSE)</f>
        <v>54.707207207207205</v>
      </c>
    </row>
    <row r="191" spans="1:7" x14ac:dyDescent="0.3">
      <c r="A191">
        <v>190</v>
      </c>
      <c r="B191" s="1" t="s">
        <v>100</v>
      </c>
      <c r="C191" t="s">
        <v>151</v>
      </c>
      <c r="D191">
        <v>71</v>
      </c>
      <c r="E191" t="s">
        <v>154</v>
      </c>
      <c r="F191" t="str">
        <f t="shared" si="5"/>
        <v>Senior</v>
      </c>
      <c r="G191" s="49">
        <f>VLOOKUP(B191,'Analysis 1.3'!$E$1:$F$15,2,FALSE)</f>
        <v>54.003086419753089</v>
      </c>
    </row>
    <row r="192" spans="1:7" x14ac:dyDescent="0.3">
      <c r="A192">
        <v>191</v>
      </c>
      <c r="B192" s="1" t="s">
        <v>109</v>
      </c>
      <c r="C192" t="s">
        <v>152</v>
      </c>
      <c r="D192">
        <v>23</v>
      </c>
      <c r="E192" t="s">
        <v>154</v>
      </c>
      <c r="F192" t="str">
        <f t="shared" si="5"/>
        <v>Young</v>
      </c>
      <c r="G192" s="49">
        <f>VLOOKUP(B192,'Analysis 1.3'!$E$1:$F$15,2,FALSE)</f>
        <v>49.655172413793103</v>
      </c>
    </row>
    <row r="193" spans="1:7" x14ac:dyDescent="0.3">
      <c r="A193">
        <v>192</v>
      </c>
      <c r="B193" s="1" t="s">
        <v>99</v>
      </c>
      <c r="C193" t="s">
        <v>152</v>
      </c>
      <c r="D193">
        <v>66</v>
      </c>
      <c r="E193" t="s">
        <v>154</v>
      </c>
      <c r="F193" t="str">
        <f t="shared" si="5"/>
        <v>Senior</v>
      </c>
      <c r="G193" s="49">
        <f>VLOOKUP(B193,'Analysis 1.3'!$E$1:$F$15,2,FALSE)</f>
        <v>54.707207207207205</v>
      </c>
    </row>
    <row r="194" spans="1:7" x14ac:dyDescent="0.3">
      <c r="A194">
        <v>193</v>
      </c>
      <c r="B194" s="1" t="s">
        <v>113</v>
      </c>
      <c r="C194" t="s">
        <v>152</v>
      </c>
      <c r="D194">
        <v>84</v>
      </c>
      <c r="E194" t="s">
        <v>154</v>
      </c>
      <c r="F194" t="str">
        <f t="shared" si="5"/>
        <v>Senior</v>
      </c>
      <c r="G194" s="49">
        <f>VLOOKUP(B194,'Analysis 1.3'!$E$1:$F$15,2,FALSE)</f>
        <v>55.656028368794324</v>
      </c>
    </row>
    <row r="195" spans="1:7" x14ac:dyDescent="0.3">
      <c r="A195">
        <v>194</v>
      </c>
      <c r="B195" s="1" t="s">
        <v>113</v>
      </c>
      <c r="C195" t="s">
        <v>152</v>
      </c>
      <c r="D195">
        <v>64</v>
      </c>
      <c r="E195" t="s">
        <v>154</v>
      </c>
      <c r="F195" t="str">
        <f t="shared" ref="F195:F258" si="6">_xlfn.IFS(D195&gt;=60, "Senior", D195&lt;35, "Young", D195&lt;60, "Middle")</f>
        <v>Senior</v>
      </c>
      <c r="G195" s="49">
        <f>VLOOKUP(B195,'Analysis 1.3'!$E$1:$F$15,2,FALSE)</f>
        <v>55.656028368794324</v>
      </c>
    </row>
    <row r="196" spans="1:7" x14ac:dyDescent="0.3">
      <c r="A196">
        <v>195</v>
      </c>
      <c r="B196" s="1" t="s">
        <v>99</v>
      </c>
      <c r="C196" t="s">
        <v>152</v>
      </c>
      <c r="D196">
        <v>51</v>
      </c>
      <c r="E196" t="s">
        <v>154</v>
      </c>
      <c r="F196" t="str">
        <f t="shared" si="6"/>
        <v>Middle</v>
      </c>
      <c r="G196" s="49">
        <f>VLOOKUP(B196,'Analysis 1.3'!$E$1:$F$15,2,FALSE)</f>
        <v>54.707207207207205</v>
      </c>
    </row>
    <row r="197" spans="1:7" x14ac:dyDescent="0.3">
      <c r="A197">
        <v>196</v>
      </c>
      <c r="B197" s="1" t="s">
        <v>99</v>
      </c>
      <c r="C197" t="s">
        <v>151</v>
      </c>
      <c r="D197">
        <v>77</v>
      </c>
      <c r="E197" t="s">
        <v>154</v>
      </c>
      <c r="F197" t="str">
        <f t="shared" si="6"/>
        <v>Senior</v>
      </c>
      <c r="G197" s="49">
        <f>VLOOKUP(B197,'Analysis 1.3'!$E$1:$F$15,2,FALSE)</f>
        <v>54.707207207207205</v>
      </c>
    </row>
    <row r="198" spans="1:7" x14ac:dyDescent="0.3">
      <c r="A198">
        <v>197</v>
      </c>
      <c r="B198" s="1" t="s">
        <v>99</v>
      </c>
      <c r="C198" t="s">
        <v>151</v>
      </c>
      <c r="D198">
        <v>38</v>
      </c>
      <c r="E198" t="s">
        <v>154</v>
      </c>
      <c r="F198" t="str">
        <f t="shared" si="6"/>
        <v>Middle</v>
      </c>
      <c r="G198" s="49">
        <f>VLOOKUP(B198,'Analysis 1.3'!$E$1:$F$15,2,FALSE)</f>
        <v>54.707207207207205</v>
      </c>
    </row>
    <row r="199" spans="1:7" x14ac:dyDescent="0.3">
      <c r="A199">
        <v>198</v>
      </c>
      <c r="B199" s="1" t="s">
        <v>99</v>
      </c>
      <c r="C199" t="s">
        <v>151</v>
      </c>
      <c r="D199">
        <v>30</v>
      </c>
      <c r="E199" t="s">
        <v>154</v>
      </c>
      <c r="F199" t="str">
        <f t="shared" si="6"/>
        <v>Young</v>
      </c>
      <c r="G199" s="49">
        <f>VLOOKUP(B199,'Analysis 1.3'!$E$1:$F$15,2,FALSE)</f>
        <v>54.707207207207205</v>
      </c>
    </row>
    <row r="200" spans="1:7" x14ac:dyDescent="0.3">
      <c r="A200">
        <v>199</v>
      </c>
      <c r="B200" s="1" t="s">
        <v>101</v>
      </c>
      <c r="C200" t="s">
        <v>152</v>
      </c>
      <c r="D200">
        <v>67</v>
      </c>
      <c r="E200" t="s">
        <v>154</v>
      </c>
      <c r="F200" t="str">
        <f t="shared" si="6"/>
        <v>Senior</v>
      </c>
      <c r="G200" s="49">
        <f>VLOOKUP(B200,'Analysis 1.3'!$E$1:$F$15,2,FALSE)</f>
        <v>52.833333333333336</v>
      </c>
    </row>
    <row r="201" spans="1:7" x14ac:dyDescent="0.3">
      <c r="A201">
        <v>200</v>
      </c>
      <c r="B201" s="1" t="s">
        <v>107</v>
      </c>
      <c r="C201" t="s">
        <v>151</v>
      </c>
      <c r="D201">
        <v>27</v>
      </c>
      <c r="E201" t="s">
        <v>154</v>
      </c>
      <c r="F201" t="str">
        <f t="shared" si="6"/>
        <v>Young</v>
      </c>
      <c r="G201" s="49">
        <f>VLOOKUP(B201,'Analysis 1.3'!$E$1:$F$15,2,FALSE)</f>
        <v>49.778761061946902</v>
      </c>
    </row>
    <row r="202" spans="1:7" x14ac:dyDescent="0.3">
      <c r="A202">
        <v>201</v>
      </c>
      <c r="B202" s="1" t="s">
        <v>101</v>
      </c>
      <c r="C202" t="s">
        <v>152</v>
      </c>
      <c r="D202">
        <v>50</v>
      </c>
      <c r="E202" t="s">
        <v>154</v>
      </c>
      <c r="F202" t="str">
        <f t="shared" si="6"/>
        <v>Middle</v>
      </c>
      <c r="G202" s="49">
        <f>VLOOKUP(B202,'Analysis 1.3'!$E$1:$F$15,2,FALSE)</f>
        <v>52.833333333333336</v>
      </c>
    </row>
    <row r="203" spans="1:7" x14ac:dyDescent="0.3">
      <c r="A203">
        <v>202</v>
      </c>
      <c r="B203" s="1" t="s">
        <v>99</v>
      </c>
      <c r="C203" t="s">
        <v>151</v>
      </c>
      <c r="D203">
        <v>86</v>
      </c>
      <c r="E203" t="s">
        <v>154</v>
      </c>
      <c r="F203" t="str">
        <f t="shared" si="6"/>
        <v>Senior</v>
      </c>
      <c r="G203" s="49">
        <f>VLOOKUP(B203,'Analysis 1.3'!$E$1:$F$15,2,FALSE)</f>
        <v>54.707207207207205</v>
      </c>
    </row>
    <row r="204" spans="1:7" x14ac:dyDescent="0.3">
      <c r="A204">
        <v>203</v>
      </c>
      <c r="B204" s="1" t="s">
        <v>102</v>
      </c>
      <c r="C204" t="s">
        <v>152</v>
      </c>
      <c r="D204">
        <v>75</v>
      </c>
      <c r="E204" t="s">
        <v>154</v>
      </c>
      <c r="F204" t="str">
        <f t="shared" si="6"/>
        <v>Senior</v>
      </c>
      <c r="G204" s="49">
        <f>VLOOKUP(B204,'Analysis 1.3'!$E$1:$F$15,2,FALSE)</f>
        <v>59.060606060606062</v>
      </c>
    </row>
    <row r="205" spans="1:7" x14ac:dyDescent="0.3">
      <c r="A205">
        <v>204</v>
      </c>
      <c r="B205" s="1" t="s">
        <v>100</v>
      </c>
      <c r="C205" t="s">
        <v>151</v>
      </c>
      <c r="D205">
        <v>89</v>
      </c>
      <c r="E205" t="s">
        <v>154</v>
      </c>
      <c r="F205" t="str">
        <f t="shared" si="6"/>
        <v>Senior</v>
      </c>
      <c r="G205" s="49">
        <f>VLOOKUP(B205,'Analysis 1.3'!$E$1:$F$15,2,FALSE)</f>
        <v>54.003086419753089</v>
      </c>
    </row>
    <row r="206" spans="1:7" x14ac:dyDescent="0.3">
      <c r="A206">
        <v>205</v>
      </c>
      <c r="B206" s="1" t="s">
        <v>107</v>
      </c>
      <c r="C206" t="s">
        <v>152</v>
      </c>
      <c r="D206">
        <v>45</v>
      </c>
      <c r="E206" t="s">
        <v>154</v>
      </c>
      <c r="F206" t="str">
        <f t="shared" si="6"/>
        <v>Middle</v>
      </c>
      <c r="G206" s="49">
        <f>VLOOKUP(B206,'Analysis 1.3'!$E$1:$F$15,2,FALSE)</f>
        <v>49.778761061946902</v>
      </c>
    </row>
    <row r="207" spans="1:7" x14ac:dyDescent="0.3">
      <c r="A207">
        <v>206</v>
      </c>
      <c r="B207" s="1" t="s">
        <v>99</v>
      </c>
      <c r="C207" t="s">
        <v>152</v>
      </c>
      <c r="D207">
        <v>56</v>
      </c>
      <c r="E207" t="s">
        <v>154</v>
      </c>
      <c r="F207" t="str">
        <f t="shared" si="6"/>
        <v>Middle</v>
      </c>
      <c r="G207" s="49">
        <f>VLOOKUP(B207,'Analysis 1.3'!$E$1:$F$15,2,FALSE)</f>
        <v>54.707207207207205</v>
      </c>
    </row>
    <row r="208" spans="1:7" x14ac:dyDescent="0.3">
      <c r="A208">
        <v>207</v>
      </c>
      <c r="B208" s="1" t="s">
        <v>108</v>
      </c>
      <c r="C208" t="s">
        <v>151</v>
      </c>
      <c r="D208">
        <v>76</v>
      </c>
      <c r="E208" t="s">
        <v>154</v>
      </c>
      <c r="F208" t="str">
        <f t="shared" si="6"/>
        <v>Senior</v>
      </c>
      <c r="G208" s="49">
        <f>VLOOKUP(B208,'Analysis 1.3'!$E$1:$F$15,2,FALSE)</f>
        <v>53.469696969696969</v>
      </c>
    </row>
    <row r="209" spans="1:7" x14ac:dyDescent="0.3">
      <c r="A209">
        <v>208</v>
      </c>
      <c r="B209" s="1" t="s">
        <v>99</v>
      </c>
      <c r="C209" t="s">
        <v>152</v>
      </c>
      <c r="D209">
        <v>19</v>
      </c>
      <c r="E209" t="s">
        <v>154</v>
      </c>
      <c r="F209" t="str">
        <f t="shared" si="6"/>
        <v>Young</v>
      </c>
      <c r="G209" s="49">
        <f>VLOOKUP(B209,'Analysis 1.3'!$E$1:$F$15,2,FALSE)</f>
        <v>54.707207207207205</v>
      </c>
    </row>
    <row r="210" spans="1:7" x14ac:dyDescent="0.3">
      <c r="A210">
        <v>209</v>
      </c>
      <c r="B210" s="1" t="s">
        <v>100</v>
      </c>
      <c r="C210" t="s">
        <v>151</v>
      </c>
      <c r="D210">
        <v>79</v>
      </c>
      <c r="E210" t="s">
        <v>154</v>
      </c>
      <c r="F210" t="str">
        <f t="shared" si="6"/>
        <v>Senior</v>
      </c>
      <c r="G210" s="49">
        <f>VLOOKUP(B210,'Analysis 1.3'!$E$1:$F$15,2,FALSE)</f>
        <v>54.003086419753089</v>
      </c>
    </row>
    <row r="211" spans="1:7" x14ac:dyDescent="0.3">
      <c r="A211">
        <v>210</v>
      </c>
      <c r="B211" s="1" t="s">
        <v>99</v>
      </c>
      <c r="C211" t="s">
        <v>151</v>
      </c>
      <c r="D211">
        <v>59</v>
      </c>
      <c r="E211" t="s">
        <v>154</v>
      </c>
      <c r="F211" t="str">
        <f t="shared" si="6"/>
        <v>Middle</v>
      </c>
      <c r="G211" s="49">
        <f>VLOOKUP(B211,'Analysis 1.3'!$E$1:$F$15,2,FALSE)</f>
        <v>54.707207207207205</v>
      </c>
    </row>
    <row r="212" spans="1:7" x14ac:dyDescent="0.3">
      <c r="A212">
        <v>211</v>
      </c>
      <c r="B212" s="1" t="s">
        <v>100</v>
      </c>
      <c r="C212" t="s">
        <v>152</v>
      </c>
      <c r="D212">
        <v>79</v>
      </c>
      <c r="E212" t="s">
        <v>154</v>
      </c>
      <c r="F212" t="str">
        <f t="shared" si="6"/>
        <v>Senior</v>
      </c>
      <c r="G212" s="49">
        <f>VLOOKUP(B212,'Analysis 1.3'!$E$1:$F$15,2,FALSE)</f>
        <v>54.003086419753089</v>
      </c>
    </row>
    <row r="213" spans="1:7" x14ac:dyDescent="0.3">
      <c r="A213">
        <v>212</v>
      </c>
      <c r="B213" s="1" t="s">
        <v>109</v>
      </c>
      <c r="C213" t="s">
        <v>152</v>
      </c>
      <c r="D213">
        <v>19</v>
      </c>
      <c r="E213" t="s">
        <v>154</v>
      </c>
      <c r="F213" t="str">
        <f t="shared" si="6"/>
        <v>Young</v>
      </c>
      <c r="G213" s="49">
        <f>VLOOKUP(B213,'Analysis 1.3'!$E$1:$F$15,2,FALSE)</f>
        <v>49.655172413793103</v>
      </c>
    </row>
    <row r="214" spans="1:7" x14ac:dyDescent="0.3">
      <c r="A214">
        <v>213</v>
      </c>
      <c r="B214" s="1" t="s">
        <v>99</v>
      </c>
      <c r="C214" t="s">
        <v>152</v>
      </c>
      <c r="D214">
        <v>52</v>
      </c>
      <c r="E214" t="s">
        <v>154</v>
      </c>
      <c r="F214" t="str">
        <f t="shared" si="6"/>
        <v>Middle</v>
      </c>
      <c r="G214" s="49">
        <f>VLOOKUP(B214,'Analysis 1.3'!$E$1:$F$15,2,FALSE)</f>
        <v>54.707207207207205</v>
      </c>
    </row>
    <row r="215" spans="1:7" x14ac:dyDescent="0.3">
      <c r="A215">
        <v>214</v>
      </c>
      <c r="B215" s="1" t="s">
        <v>99</v>
      </c>
      <c r="C215" t="s">
        <v>152</v>
      </c>
      <c r="D215">
        <v>18</v>
      </c>
      <c r="E215" t="s">
        <v>154</v>
      </c>
      <c r="F215" t="str">
        <f t="shared" si="6"/>
        <v>Young</v>
      </c>
      <c r="G215" s="49">
        <f>VLOOKUP(B215,'Analysis 1.3'!$E$1:$F$15,2,FALSE)</f>
        <v>54.707207207207205</v>
      </c>
    </row>
    <row r="216" spans="1:7" x14ac:dyDescent="0.3">
      <c r="A216">
        <v>215</v>
      </c>
      <c r="B216" s="1" t="s">
        <v>99</v>
      </c>
      <c r="C216" t="s">
        <v>151</v>
      </c>
      <c r="D216">
        <v>60</v>
      </c>
      <c r="E216" t="s">
        <v>154</v>
      </c>
      <c r="F216" t="str">
        <f t="shared" si="6"/>
        <v>Senior</v>
      </c>
      <c r="G216" s="49">
        <f>VLOOKUP(B216,'Analysis 1.3'!$E$1:$F$15,2,FALSE)</f>
        <v>54.707207207207205</v>
      </c>
    </row>
    <row r="217" spans="1:7" x14ac:dyDescent="0.3">
      <c r="A217">
        <v>216</v>
      </c>
      <c r="B217" s="1" t="s">
        <v>113</v>
      </c>
      <c r="C217" t="s">
        <v>151</v>
      </c>
      <c r="D217">
        <v>45</v>
      </c>
      <c r="E217" t="s">
        <v>154</v>
      </c>
      <c r="F217" t="str">
        <f t="shared" si="6"/>
        <v>Middle</v>
      </c>
      <c r="G217" s="49">
        <f>VLOOKUP(B217,'Analysis 1.3'!$E$1:$F$15,2,FALSE)</f>
        <v>55.656028368794324</v>
      </c>
    </row>
    <row r="218" spans="1:7" x14ac:dyDescent="0.3">
      <c r="A218">
        <v>217</v>
      </c>
      <c r="B218" s="1" t="s">
        <v>99</v>
      </c>
      <c r="C218" t="s">
        <v>152</v>
      </c>
      <c r="D218">
        <v>60</v>
      </c>
      <c r="E218" t="s">
        <v>154</v>
      </c>
      <c r="F218" t="str">
        <f t="shared" si="6"/>
        <v>Senior</v>
      </c>
      <c r="G218" s="49">
        <f>VLOOKUP(B218,'Analysis 1.3'!$E$1:$F$15,2,FALSE)</f>
        <v>54.707207207207205</v>
      </c>
    </row>
    <row r="219" spans="1:7" x14ac:dyDescent="0.3">
      <c r="A219">
        <v>218</v>
      </c>
      <c r="B219" s="1" t="s">
        <v>100</v>
      </c>
      <c r="C219" t="s">
        <v>152</v>
      </c>
      <c r="D219">
        <v>34</v>
      </c>
      <c r="E219" t="s">
        <v>154</v>
      </c>
      <c r="F219" t="str">
        <f t="shared" si="6"/>
        <v>Young</v>
      </c>
      <c r="G219" s="49">
        <f>VLOOKUP(B219,'Analysis 1.3'!$E$1:$F$15,2,FALSE)</f>
        <v>54.003086419753089</v>
      </c>
    </row>
    <row r="220" spans="1:7" x14ac:dyDescent="0.3">
      <c r="A220">
        <v>219</v>
      </c>
      <c r="B220" s="1" t="s">
        <v>99</v>
      </c>
      <c r="C220" t="s">
        <v>151</v>
      </c>
      <c r="D220">
        <v>36</v>
      </c>
      <c r="E220" t="s">
        <v>154</v>
      </c>
      <c r="F220" t="str">
        <f t="shared" si="6"/>
        <v>Middle</v>
      </c>
      <c r="G220" s="49">
        <f>VLOOKUP(B220,'Analysis 1.3'!$E$1:$F$15,2,FALSE)</f>
        <v>54.707207207207205</v>
      </c>
    </row>
    <row r="221" spans="1:7" x14ac:dyDescent="0.3">
      <c r="A221">
        <v>220</v>
      </c>
      <c r="B221" s="1" t="s">
        <v>101</v>
      </c>
      <c r="C221" t="s">
        <v>151</v>
      </c>
      <c r="D221">
        <v>71</v>
      </c>
      <c r="E221" t="s">
        <v>154</v>
      </c>
      <c r="F221" t="str">
        <f t="shared" si="6"/>
        <v>Senior</v>
      </c>
      <c r="G221" s="49">
        <f>VLOOKUP(B221,'Analysis 1.3'!$E$1:$F$15,2,FALSE)</f>
        <v>52.833333333333336</v>
      </c>
    </row>
    <row r="222" spans="1:7" x14ac:dyDescent="0.3">
      <c r="A222">
        <v>221</v>
      </c>
      <c r="B222" s="1" t="s">
        <v>101</v>
      </c>
      <c r="C222" t="s">
        <v>151</v>
      </c>
      <c r="D222">
        <v>64</v>
      </c>
      <c r="E222" t="s">
        <v>154</v>
      </c>
      <c r="F222" t="str">
        <f t="shared" si="6"/>
        <v>Senior</v>
      </c>
      <c r="G222" s="49">
        <f>VLOOKUP(B222,'Analysis 1.3'!$E$1:$F$15,2,FALSE)</f>
        <v>52.833333333333336</v>
      </c>
    </row>
    <row r="223" spans="1:7" x14ac:dyDescent="0.3">
      <c r="A223">
        <v>222</v>
      </c>
      <c r="B223" s="1" t="s">
        <v>103</v>
      </c>
      <c r="C223" t="s">
        <v>151</v>
      </c>
      <c r="D223">
        <v>37</v>
      </c>
      <c r="E223" t="s">
        <v>154</v>
      </c>
      <c r="F223" t="str">
        <f t="shared" si="6"/>
        <v>Middle</v>
      </c>
      <c r="G223" s="49">
        <f>VLOOKUP(B223,'Analysis 1.3'!$E$1:$F$15,2,FALSE)</f>
        <v>54.725000000000001</v>
      </c>
    </row>
    <row r="224" spans="1:7" x14ac:dyDescent="0.3">
      <c r="A224">
        <v>223</v>
      </c>
      <c r="B224" s="1" t="s">
        <v>113</v>
      </c>
      <c r="C224" t="s">
        <v>151</v>
      </c>
      <c r="D224">
        <v>41</v>
      </c>
      <c r="E224" t="s">
        <v>154</v>
      </c>
      <c r="F224" t="str">
        <f t="shared" si="6"/>
        <v>Middle</v>
      </c>
      <c r="G224" s="49">
        <f>VLOOKUP(B224,'Analysis 1.3'!$E$1:$F$15,2,FALSE)</f>
        <v>55.656028368794324</v>
      </c>
    </row>
    <row r="225" spans="1:7" x14ac:dyDescent="0.3">
      <c r="A225">
        <v>224</v>
      </c>
      <c r="B225" s="1" t="s">
        <v>113</v>
      </c>
      <c r="C225" t="s">
        <v>151</v>
      </c>
      <c r="D225">
        <v>64</v>
      </c>
      <c r="E225" t="s">
        <v>154</v>
      </c>
      <c r="F225" t="str">
        <f t="shared" si="6"/>
        <v>Senior</v>
      </c>
      <c r="G225" s="49">
        <f>VLOOKUP(B225,'Analysis 1.3'!$E$1:$F$15,2,FALSE)</f>
        <v>55.656028368794324</v>
      </c>
    </row>
    <row r="226" spans="1:7" x14ac:dyDescent="0.3">
      <c r="A226">
        <v>225</v>
      </c>
      <c r="B226" s="1" t="s">
        <v>106</v>
      </c>
      <c r="C226" t="s">
        <v>152</v>
      </c>
      <c r="D226">
        <v>83</v>
      </c>
      <c r="E226" t="s">
        <v>154</v>
      </c>
      <c r="F226" t="str">
        <f t="shared" si="6"/>
        <v>Senior</v>
      </c>
      <c r="G226" s="49">
        <f>VLOOKUP(B226,'Analysis 1.3'!$E$1:$F$15,2,FALSE)</f>
        <v>53.742268041237111</v>
      </c>
    </row>
    <row r="227" spans="1:7" x14ac:dyDescent="0.3">
      <c r="A227">
        <v>226</v>
      </c>
      <c r="B227" s="1" t="s">
        <v>99</v>
      </c>
      <c r="C227" t="s">
        <v>151</v>
      </c>
      <c r="D227">
        <v>31</v>
      </c>
      <c r="E227" t="s">
        <v>154</v>
      </c>
      <c r="F227" t="str">
        <f t="shared" si="6"/>
        <v>Young</v>
      </c>
      <c r="G227" s="49">
        <f>VLOOKUP(B227,'Analysis 1.3'!$E$1:$F$15,2,FALSE)</f>
        <v>54.707207207207205</v>
      </c>
    </row>
    <row r="228" spans="1:7" x14ac:dyDescent="0.3">
      <c r="A228">
        <v>227</v>
      </c>
      <c r="B228" s="1" t="s">
        <v>99</v>
      </c>
      <c r="C228" t="s">
        <v>152</v>
      </c>
      <c r="D228">
        <v>77</v>
      </c>
      <c r="E228" t="s">
        <v>154</v>
      </c>
      <c r="F228" t="str">
        <f t="shared" si="6"/>
        <v>Senior</v>
      </c>
      <c r="G228" s="49">
        <f>VLOOKUP(B228,'Analysis 1.3'!$E$1:$F$15,2,FALSE)</f>
        <v>54.707207207207205</v>
      </c>
    </row>
    <row r="229" spans="1:7" x14ac:dyDescent="0.3">
      <c r="A229">
        <v>228</v>
      </c>
      <c r="B229" s="1" t="s">
        <v>100</v>
      </c>
      <c r="C229" t="s">
        <v>152</v>
      </c>
      <c r="D229">
        <v>34</v>
      </c>
      <c r="E229" t="s">
        <v>154</v>
      </c>
      <c r="F229" t="str">
        <f t="shared" si="6"/>
        <v>Young</v>
      </c>
      <c r="G229" s="49">
        <f>VLOOKUP(B229,'Analysis 1.3'!$E$1:$F$15,2,FALSE)</f>
        <v>54.003086419753089</v>
      </c>
    </row>
    <row r="230" spans="1:7" x14ac:dyDescent="0.3">
      <c r="A230">
        <v>229</v>
      </c>
      <c r="B230" s="1" t="s">
        <v>100</v>
      </c>
      <c r="C230" t="s">
        <v>151</v>
      </c>
      <c r="D230">
        <v>54</v>
      </c>
      <c r="E230" t="s">
        <v>154</v>
      </c>
      <c r="F230" t="str">
        <f t="shared" si="6"/>
        <v>Middle</v>
      </c>
      <c r="G230" s="49">
        <f>VLOOKUP(B230,'Analysis 1.3'!$E$1:$F$15,2,FALSE)</f>
        <v>54.003086419753089</v>
      </c>
    </row>
    <row r="231" spans="1:7" x14ac:dyDescent="0.3">
      <c r="A231">
        <v>230</v>
      </c>
      <c r="B231" s="1" t="s">
        <v>99</v>
      </c>
      <c r="C231" t="s">
        <v>151</v>
      </c>
      <c r="D231">
        <v>79</v>
      </c>
      <c r="E231" t="s">
        <v>154</v>
      </c>
      <c r="F231" t="str">
        <f t="shared" si="6"/>
        <v>Senior</v>
      </c>
      <c r="G231" s="49">
        <f>VLOOKUP(B231,'Analysis 1.3'!$E$1:$F$15,2,FALSE)</f>
        <v>54.707207207207205</v>
      </c>
    </row>
    <row r="232" spans="1:7" x14ac:dyDescent="0.3">
      <c r="A232">
        <v>231</v>
      </c>
      <c r="B232" s="1" t="s">
        <v>99</v>
      </c>
      <c r="C232" t="s">
        <v>151</v>
      </c>
      <c r="D232">
        <v>41</v>
      </c>
      <c r="E232" t="s">
        <v>154</v>
      </c>
      <c r="F232" t="str">
        <f t="shared" si="6"/>
        <v>Middle</v>
      </c>
      <c r="G232" s="49">
        <f>VLOOKUP(B232,'Analysis 1.3'!$E$1:$F$15,2,FALSE)</f>
        <v>54.707207207207205</v>
      </c>
    </row>
    <row r="233" spans="1:7" x14ac:dyDescent="0.3">
      <c r="A233">
        <v>232</v>
      </c>
      <c r="B233" s="1" t="s">
        <v>99</v>
      </c>
      <c r="C233" t="s">
        <v>152</v>
      </c>
      <c r="D233">
        <v>45</v>
      </c>
      <c r="E233" t="s">
        <v>154</v>
      </c>
      <c r="F233" t="str">
        <f t="shared" si="6"/>
        <v>Middle</v>
      </c>
      <c r="G233" s="49">
        <f>VLOOKUP(B233,'Analysis 1.3'!$E$1:$F$15,2,FALSE)</f>
        <v>54.707207207207205</v>
      </c>
    </row>
    <row r="234" spans="1:7" x14ac:dyDescent="0.3">
      <c r="A234">
        <v>233</v>
      </c>
      <c r="B234" s="1" t="s">
        <v>107</v>
      </c>
      <c r="C234" t="s">
        <v>152</v>
      </c>
      <c r="D234">
        <v>30</v>
      </c>
      <c r="E234" t="s">
        <v>154</v>
      </c>
      <c r="F234" t="str">
        <f t="shared" si="6"/>
        <v>Young</v>
      </c>
      <c r="G234" s="49">
        <f>VLOOKUP(B234,'Analysis 1.3'!$E$1:$F$15,2,FALSE)</f>
        <v>49.778761061946902</v>
      </c>
    </row>
    <row r="235" spans="1:7" x14ac:dyDescent="0.3">
      <c r="A235">
        <v>234</v>
      </c>
      <c r="B235" s="1" t="s">
        <v>104</v>
      </c>
      <c r="C235" t="s">
        <v>151</v>
      </c>
      <c r="D235">
        <v>37</v>
      </c>
      <c r="E235" t="s">
        <v>154</v>
      </c>
      <c r="F235" t="str">
        <f t="shared" si="6"/>
        <v>Middle</v>
      </c>
      <c r="G235" s="49">
        <f>VLOOKUP(B235,'Analysis 1.3'!$E$1:$F$15,2,FALSE)</f>
        <v>47.441860465116278</v>
      </c>
    </row>
    <row r="236" spans="1:7" x14ac:dyDescent="0.3">
      <c r="A236">
        <v>235</v>
      </c>
      <c r="B236" s="1" t="s">
        <v>99</v>
      </c>
      <c r="C236" t="s">
        <v>151</v>
      </c>
      <c r="D236">
        <v>41</v>
      </c>
      <c r="E236" t="s">
        <v>154</v>
      </c>
      <c r="F236" t="str">
        <f t="shared" si="6"/>
        <v>Middle</v>
      </c>
      <c r="G236" s="49">
        <f>VLOOKUP(B236,'Analysis 1.3'!$E$1:$F$15,2,FALSE)</f>
        <v>54.707207207207205</v>
      </c>
    </row>
    <row r="237" spans="1:7" x14ac:dyDescent="0.3">
      <c r="A237">
        <v>236</v>
      </c>
      <c r="B237" s="1" t="s">
        <v>99</v>
      </c>
      <c r="C237" t="s">
        <v>152</v>
      </c>
      <c r="D237">
        <v>80</v>
      </c>
      <c r="E237" t="s">
        <v>154</v>
      </c>
      <c r="F237" t="str">
        <f t="shared" si="6"/>
        <v>Senior</v>
      </c>
      <c r="G237" s="49">
        <f>VLOOKUP(B237,'Analysis 1.3'!$E$1:$F$15,2,FALSE)</f>
        <v>54.707207207207205</v>
      </c>
    </row>
    <row r="238" spans="1:7" x14ac:dyDescent="0.3">
      <c r="A238">
        <v>237</v>
      </c>
      <c r="B238" s="1" t="s">
        <v>100</v>
      </c>
      <c r="C238" t="s">
        <v>152</v>
      </c>
      <c r="D238">
        <v>57</v>
      </c>
      <c r="E238" t="s">
        <v>154</v>
      </c>
      <c r="F238" t="str">
        <f t="shared" si="6"/>
        <v>Middle</v>
      </c>
      <c r="G238" s="49">
        <f>VLOOKUP(B238,'Analysis 1.3'!$E$1:$F$15,2,FALSE)</f>
        <v>54.003086419753089</v>
      </c>
    </row>
    <row r="239" spans="1:7" x14ac:dyDescent="0.3">
      <c r="A239">
        <v>238</v>
      </c>
      <c r="B239" s="1" t="s">
        <v>107</v>
      </c>
      <c r="C239" t="s">
        <v>151</v>
      </c>
      <c r="D239">
        <v>41</v>
      </c>
      <c r="E239" t="s">
        <v>154</v>
      </c>
      <c r="F239" t="str">
        <f t="shared" si="6"/>
        <v>Middle</v>
      </c>
      <c r="G239" s="49">
        <f>VLOOKUP(B239,'Analysis 1.3'!$E$1:$F$15,2,FALSE)</f>
        <v>49.778761061946902</v>
      </c>
    </row>
    <row r="240" spans="1:7" x14ac:dyDescent="0.3">
      <c r="A240">
        <v>239</v>
      </c>
      <c r="B240" s="1" t="s">
        <v>113</v>
      </c>
      <c r="C240" t="s">
        <v>152</v>
      </c>
      <c r="D240">
        <v>77</v>
      </c>
      <c r="E240" t="s">
        <v>154</v>
      </c>
      <c r="F240" t="str">
        <f t="shared" si="6"/>
        <v>Senior</v>
      </c>
      <c r="G240" s="49">
        <f>VLOOKUP(B240,'Analysis 1.3'!$E$1:$F$15,2,FALSE)</f>
        <v>55.656028368794324</v>
      </c>
    </row>
    <row r="241" spans="1:7" x14ac:dyDescent="0.3">
      <c r="A241">
        <v>240</v>
      </c>
      <c r="B241" s="1" t="s">
        <v>99</v>
      </c>
      <c r="C241" t="s">
        <v>151</v>
      </c>
      <c r="D241">
        <v>63</v>
      </c>
      <c r="E241" t="s">
        <v>154</v>
      </c>
      <c r="F241" t="str">
        <f t="shared" si="6"/>
        <v>Senior</v>
      </c>
      <c r="G241" s="49">
        <f>VLOOKUP(B241,'Analysis 1.3'!$E$1:$F$15,2,FALSE)</f>
        <v>54.707207207207205</v>
      </c>
    </row>
    <row r="242" spans="1:7" x14ac:dyDescent="0.3">
      <c r="A242">
        <v>241</v>
      </c>
      <c r="B242" s="1" t="s">
        <v>99</v>
      </c>
      <c r="C242" t="s">
        <v>152</v>
      </c>
      <c r="D242">
        <v>22</v>
      </c>
      <c r="E242" t="s">
        <v>154</v>
      </c>
      <c r="F242" t="str">
        <f t="shared" si="6"/>
        <v>Young</v>
      </c>
      <c r="G242" s="49">
        <f>VLOOKUP(B242,'Analysis 1.3'!$E$1:$F$15,2,FALSE)</f>
        <v>54.707207207207205</v>
      </c>
    </row>
    <row r="243" spans="1:7" x14ac:dyDescent="0.3">
      <c r="A243">
        <v>242</v>
      </c>
      <c r="B243" s="1" t="s">
        <v>99</v>
      </c>
      <c r="C243" t="s">
        <v>152</v>
      </c>
      <c r="D243">
        <v>87</v>
      </c>
      <c r="E243" t="s">
        <v>154</v>
      </c>
      <c r="F243" t="str">
        <f t="shared" si="6"/>
        <v>Senior</v>
      </c>
      <c r="G243" s="49">
        <f>VLOOKUP(B243,'Analysis 1.3'!$E$1:$F$15,2,FALSE)</f>
        <v>54.707207207207205</v>
      </c>
    </row>
    <row r="244" spans="1:7" x14ac:dyDescent="0.3">
      <c r="A244">
        <v>243</v>
      </c>
      <c r="B244" s="1" t="s">
        <v>99</v>
      </c>
      <c r="C244" t="s">
        <v>151</v>
      </c>
      <c r="D244">
        <v>18</v>
      </c>
      <c r="E244" t="s">
        <v>154</v>
      </c>
      <c r="F244" t="str">
        <f t="shared" si="6"/>
        <v>Young</v>
      </c>
      <c r="G244" s="49">
        <f>VLOOKUP(B244,'Analysis 1.3'!$E$1:$F$15,2,FALSE)</f>
        <v>54.707207207207205</v>
      </c>
    </row>
    <row r="245" spans="1:7" x14ac:dyDescent="0.3">
      <c r="A245">
        <v>244</v>
      </c>
      <c r="B245" s="1" t="s">
        <v>106</v>
      </c>
      <c r="C245" t="s">
        <v>152</v>
      </c>
      <c r="D245">
        <v>69</v>
      </c>
      <c r="E245" t="s">
        <v>154</v>
      </c>
      <c r="F245" t="str">
        <f t="shared" si="6"/>
        <v>Senior</v>
      </c>
      <c r="G245" s="49">
        <f>VLOOKUP(B245,'Analysis 1.3'!$E$1:$F$15,2,FALSE)</f>
        <v>53.742268041237111</v>
      </c>
    </row>
    <row r="246" spans="1:7" x14ac:dyDescent="0.3">
      <c r="A246">
        <v>245</v>
      </c>
      <c r="B246" s="1" t="s">
        <v>113</v>
      </c>
      <c r="C246" t="s">
        <v>151</v>
      </c>
      <c r="D246">
        <v>63</v>
      </c>
      <c r="E246" t="s">
        <v>154</v>
      </c>
      <c r="F246" t="str">
        <f t="shared" si="6"/>
        <v>Senior</v>
      </c>
      <c r="G246" s="49">
        <f>VLOOKUP(B246,'Analysis 1.3'!$E$1:$F$15,2,FALSE)</f>
        <v>55.656028368794324</v>
      </c>
    </row>
    <row r="247" spans="1:7" x14ac:dyDescent="0.3">
      <c r="A247">
        <v>246</v>
      </c>
      <c r="B247" s="1" t="s">
        <v>100</v>
      </c>
      <c r="C247" t="s">
        <v>152</v>
      </c>
      <c r="D247">
        <v>67</v>
      </c>
      <c r="E247" t="s">
        <v>154</v>
      </c>
      <c r="F247" t="str">
        <f t="shared" si="6"/>
        <v>Senior</v>
      </c>
      <c r="G247" s="49">
        <f>VLOOKUP(B247,'Analysis 1.3'!$E$1:$F$15,2,FALSE)</f>
        <v>54.003086419753089</v>
      </c>
    </row>
    <row r="248" spans="1:7" x14ac:dyDescent="0.3">
      <c r="A248">
        <v>247</v>
      </c>
      <c r="B248" s="1" t="s">
        <v>100</v>
      </c>
      <c r="C248" t="s">
        <v>151</v>
      </c>
      <c r="D248">
        <v>45</v>
      </c>
      <c r="E248" t="s">
        <v>154</v>
      </c>
      <c r="F248" t="str">
        <f t="shared" si="6"/>
        <v>Middle</v>
      </c>
      <c r="G248" s="49">
        <f>VLOOKUP(B248,'Analysis 1.3'!$E$1:$F$15,2,FALSE)</f>
        <v>54.003086419753089</v>
      </c>
    </row>
    <row r="249" spans="1:7" x14ac:dyDescent="0.3">
      <c r="A249">
        <v>248</v>
      </c>
      <c r="B249" s="1" t="s">
        <v>99</v>
      </c>
      <c r="C249" t="s">
        <v>152</v>
      </c>
      <c r="D249">
        <v>47</v>
      </c>
      <c r="E249" t="s">
        <v>154</v>
      </c>
      <c r="F249" t="str">
        <f t="shared" si="6"/>
        <v>Middle</v>
      </c>
      <c r="G249" s="49">
        <f>VLOOKUP(B249,'Analysis 1.3'!$E$1:$F$15,2,FALSE)</f>
        <v>54.707207207207205</v>
      </c>
    </row>
    <row r="250" spans="1:7" x14ac:dyDescent="0.3">
      <c r="A250">
        <v>249</v>
      </c>
      <c r="B250" s="1" t="s">
        <v>99</v>
      </c>
      <c r="C250" t="s">
        <v>151</v>
      </c>
      <c r="D250">
        <v>58</v>
      </c>
      <c r="E250" t="s">
        <v>154</v>
      </c>
      <c r="F250" t="str">
        <f t="shared" si="6"/>
        <v>Middle</v>
      </c>
      <c r="G250" s="49">
        <f>VLOOKUP(B250,'Analysis 1.3'!$E$1:$F$15,2,FALSE)</f>
        <v>54.707207207207205</v>
      </c>
    </row>
    <row r="251" spans="1:7" x14ac:dyDescent="0.3">
      <c r="A251">
        <v>250</v>
      </c>
      <c r="B251" s="1" t="s">
        <v>113</v>
      </c>
      <c r="C251" t="s">
        <v>152</v>
      </c>
      <c r="D251">
        <v>51</v>
      </c>
      <c r="E251" t="s">
        <v>154</v>
      </c>
      <c r="F251" t="str">
        <f t="shared" si="6"/>
        <v>Middle</v>
      </c>
      <c r="G251" s="49">
        <f>VLOOKUP(B251,'Analysis 1.3'!$E$1:$F$15,2,FALSE)</f>
        <v>55.656028368794324</v>
      </c>
    </row>
    <row r="252" spans="1:7" x14ac:dyDescent="0.3">
      <c r="A252">
        <v>251</v>
      </c>
      <c r="B252" s="1" t="s">
        <v>100</v>
      </c>
      <c r="C252" t="s">
        <v>151</v>
      </c>
      <c r="D252">
        <v>49</v>
      </c>
      <c r="E252" t="s">
        <v>154</v>
      </c>
      <c r="F252" t="str">
        <f t="shared" si="6"/>
        <v>Middle</v>
      </c>
      <c r="G252" s="49">
        <f>VLOOKUP(B252,'Analysis 1.3'!$E$1:$F$15,2,FALSE)</f>
        <v>54.003086419753089</v>
      </c>
    </row>
    <row r="253" spans="1:7" x14ac:dyDescent="0.3">
      <c r="A253">
        <v>252</v>
      </c>
      <c r="B253" s="1" t="s">
        <v>99</v>
      </c>
      <c r="C253" t="s">
        <v>152</v>
      </c>
      <c r="D253">
        <v>89</v>
      </c>
      <c r="E253" t="s">
        <v>154</v>
      </c>
      <c r="F253" t="str">
        <f t="shared" si="6"/>
        <v>Senior</v>
      </c>
      <c r="G253" s="49">
        <f>VLOOKUP(B253,'Analysis 1.3'!$E$1:$F$15,2,FALSE)</f>
        <v>54.707207207207205</v>
      </c>
    </row>
    <row r="254" spans="1:7" x14ac:dyDescent="0.3">
      <c r="A254">
        <v>253</v>
      </c>
      <c r="B254" s="1" t="s">
        <v>100</v>
      </c>
      <c r="C254" t="s">
        <v>152</v>
      </c>
      <c r="D254">
        <v>67</v>
      </c>
      <c r="E254" t="s">
        <v>154</v>
      </c>
      <c r="F254" t="str">
        <f t="shared" si="6"/>
        <v>Senior</v>
      </c>
      <c r="G254" s="49">
        <f>VLOOKUP(B254,'Analysis 1.3'!$E$1:$F$15,2,FALSE)</f>
        <v>54.003086419753089</v>
      </c>
    </row>
    <row r="255" spans="1:7" x14ac:dyDescent="0.3">
      <c r="A255">
        <v>254</v>
      </c>
      <c r="B255" s="1" t="s">
        <v>100</v>
      </c>
      <c r="C255" t="s">
        <v>152</v>
      </c>
      <c r="D255">
        <v>88</v>
      </c>
      <c r="E255" t="s">
        <v>154</v>
      </c>
      <c r="F255" t="str">
        <f t="shared" si="6"/>
        <v>Senior</v>
      </c>
      <c r="G255" s="49">
        <f>VLOOKUP(B255,'Analysis 1.3'!$E$1:$F$15,2,FALSE)</f>
        <v>54.003086419753089</v>
      </c>
    </row>
    <row r="256" spans="1:7" x14ac:dyDescent="0.3">
      <c r="A256">
        <v>255</v>
      </c>
      <c r="B256" s="1" t="s">
        <v>107</v>
      </c>
      <c r="C256" t="s">
        <v>151</v>
      </c>
      <c r="D256">
        <v>62</v>
      </c>
      <c r="E256" t="s">
        <v>154</v>
      </c>
      <c r="F256" t="str">
        <f t="shared" si="6"/>
        <v>Senior</v>
      </c>
      <c r="G256" s="49">
        <f>VLOOKUP(B256,'Analysis 1.3'!$E$1:$F$15,2,FALSE)</f>
        <v>49.778761061946902</v>
      </c>
    </row>
    <row r="257" spans="1:7" x14ac:dyDescent="0.3">
      <c r="A257">
        <v>256</v>
      </c>
      <c r="B257" s="1" t="s">
        <v>101</v>
      </c>
      <c r="C257" t="s">
        <v>151</v>
      </c>
      <c r="D257">
        <v>72</v>
      </c>
      <c r="E257" t="s">
        <v>154</v>
      </c>
      <c r="F257" t="str">
        <f t="shared" si="6"/>
        <v>Senior</v>
      </c>
      <c r="G257" s="49">
        <f>VLOOKUP(B257,'Analysis 1.3'!$E$1:$F$15,2,FALSE)</f>
        <v>52.833333333333336</v>
      </c>
    </row>
    <row r="258" spans="1:7" x14ac:dyDescent="0.3">
      <c r="A258">
        <v>257</v>
      </c>
      <c r="B258" s="1" t="s">
        <v>99</v>
      </c>
      <c r="C258" t="s">
        <v>151</v>
      </c>
      <c r="D258">
        <v>32</v>
      </c>
      <c r="E258" t="s">
        <v>154</v>
      </c>
      <c r="F258" t="str">
        <f t="shared" si="6"/>
        <v>Young</v>
      </c>
      <c r="G258" s="49">
        <f>VLOOKUP(B258,'Analysis 1.3'!$E$1:$F$15,2,FALSE)</f>
        <v>54.707207207207205</v>
      </c>
    </row>
    <row r="259" spans="1:7" x14ac:dyDescent="0.3">
      <c r="A259">
        <v>258</v>
      </c>
      <c r="B259" s="1" t="s">
        <v>113</v>
      </c>
      <c r="C259" t="s">
        <v>152</v>
      </c>
      <c r="D259">
        <v>40</v>
      </c>
      <c r="E259" t="s">
        <v>154</v>
      </c>
      <c r="F259" t="str">
        <f t="shared" ref="F259:F322" si="7">_xlfn.IFS(D259&gt;=60, "Senior", D259&lt;35, "Young", D259&lt;60, "Middle")</f>
        <v>Middle</v>
      </c>
      <c r="G259" s="49">
        <f>VLOOKUP(B259,'Analysis 1.3'!$E$1:$F$15,2,FALSE)</f>
        <v>55.656028368794324</v>
      </c>
    </row>
    <row r="260" spans="1:7" x14ac:dyDescent="0.3">
      <c r="A260">
        <v>259</v>
      </c>
      <c r="B260" s="1" t="s">
        <v>113</v>
      </c>
      <c r="C260" t="s">
        <v>151</v>
      </c>
      <c r="D260">
        <v>58</v>
      </c>
      <c r="E260" t="s">
        <v>154</v>
      </c>
      <c r="F260" t="str">
        <f t="shared" si="7"/>
        <v>Middle</v>
      </c>
      <c r="G260" s="49">
        <f>VLOOKUP(B260,'Analysis 1.3'!$E$1:$F$15,2,FALSE)</f>
        <v>55.656028368794324</v>
      </c>
    </row>
    <row r="261" spans="1:7" x14ac:dyDescent="0.3">
      <c r="A261">
        <v>260</v>
      </c>
      <c r="B261" s="1" t="s">
        <v>99</v>
      </c>
      <c r="C261" t="s">
        <v>152</v>
      </c>
      <c r="D261">
        <v>88</v>
      </c>
      <c r="E261" t="s">
        <v>154</v>
      </c>
      <c r="F261" t="str">
        <f t="shared" si="7"/>
        <v>Senior</v>
      </c>
      <c r="G261" s="49">
        <f>VLOOKUP(B261,'Analysis 1.3'!$E$1:$F$15,2,FALSE)</f>
        <v>54.707207207207205</v>
      </c>
    </row>
    <row r="262" spans="1:7" x14ac:dyDescent="0.3">
      <c r="A262">
        <v>261</v>
      </c>
      <c r="B262" s="1" t="s">
        <v>100</v>
      </c>
      <c r="C262" t="s">
        <v>151</v>
      </c>
      <c r="D262">
        <v>21</v>
      </c>
      <c r="E262" t="s">
        <v>154</v>
      </c>
      <c r="F262" t="str">
        <f t="shared" si="7"/>
        <v>Young</v>
      </c>
      <c r="G262" s="49">
        <f>VLOOKUP(B262,'Analysis 1.3'!$E$1:$F$15,2,FALSE)</f>
        <v>54.003086419753089</v>
      </c>
    </row>
    <row r="263" spans="1:7" x14ac:dyDescent="0.3">
      <c r="A263">
        <v>262</v>
      </c>
      <c r="B263" s="1" t="s">
        <v>102</v>
      </c>
      <c r="C263" t="s">
        <v>151</v>
      </c>
      <c r="D263">
        <v>78</v>
      </c>
      <c r="E263" t="s">
        <v>154</v>
      </c>
      <c r="F263" t="str">
        <f t="shared" si="7"/>
        <v>Senior</v>
      </c>
      <c r="G263" s="49">
        <f>VLOOKUP(B263,'Analysis 1.3'!$E$1:$F$15,2,FALSE)</f>
        <v>59.060606060606062</v>
      </c>
    </row>
    <row r="264" spans="1:7" x14ac:dyDescent="0.3">
      <c r="A264">
        <v>263</v>
      </c>
      <c r="B264" s="1" t="s">
        <v>99</v>
      </c>
      <c r="C264" t="s">
        <v>152</v>
      </c>
      <c r="D264">
        <v>76</v>
      </c>
      <c r="E264" t="s">
        <v>154</v>
      </c>
      <c r="F264" t="str">
        <f t="shared" si="7"/>
        <v>Senior</v>
      </c>
      <c r="G264" s="49">
        <f>VLOOKUP(B264,'Analysis 1.3'!$E$1:$F$15,2,FALSE)</f>
        <v>54.707207207207205</v>
      </c>
    </row>
    <row r="265" spans="1:7" x14ac:dyDescent="0.3">
      <c r="A265">
        <v>264</v>
      </c>
      <c r="B265" s="1" t="s">
        <v>99</v>
      </c>
      <c r="C265" t="s">
        <v>151</v>
      </c>
      <c r="D265">
        <v>46</v>
      </c>
      <c r="E265" t="s">
        <v>154</v>
      </c>
      <c r="F265" t="str">
        <f t="shared" si="7"/>
        <v>Middle</v>
      </c>
      <c r="G265" s="49">
        <f>VLOOKUP(B265,'Analysis 1.3'!$E$1:$F$15,2,FALSE)</f>
        <v>54.707207207207205</v>
      </c>
    </row>
    <row r="266" spans="1:7" x14ac:dyDescent="0.3">
      <c r="A266">
        <v>265</v>
      </c>
      <c r="B266" s="1" t="s">
        <v>101</v>
      </c>
      <c r="C266" t="s">
        <v>151</v>
      </c>
      <c r="D266">
        <v>66</v>
      </c>
      <c r="E266" t="s">
        <v>154</v>
      </c>
      <c r="F266" t="str">
        <f t="shared" si="7"/>
        <v>Senior</v>
      </c>
      <c r="G266" s="49">
        <f>VLOOKUP(B266,'Analysis 1.3'!$E$1:$F$15,2,FALSE)</f>
        <v>52.833333333333336</v>
      </c>
    </row>
    <row r="267" spans="1:7" x14ac:dyDescent="0.3">
      <c r="A267">
        <v>266</v>
      </c>
      <c r="B267" s="1" t="s">
        <v>99</v>
      </c>
      <c r="C267" t="s">
        <v>152</v>
      </c>
      <c r="D267">
        <v>37</v>
      </c>
      <c r="E267" t="s">
        <v>154</v>
      </c>
      <c r="F267" t="str">
        <f t="shared" si="7"/>
        <v>Middle</v>
      </c>
      <c r="G267" s="49">
        <f>VLOOKUP(B267,'Analysis 1.3'!$E$1:$F$15,2,FALSE)</f>
        <v>54.707207207207205</v>
      </c>
    </row>
    <row r="268" spans="1:7" x14ac:dyDescent="0.3">
      <c r="A268">
        <v>267</v>
      </c>
      <c r="B268" s="1" t="s">
        <v>99</v>
      </c>
      <c r="C268" t="s">
        <v>152</v>
      </c>
      <c r="D268">
        <v>31</v>
      </c>
      <c r="E268" t="s">
        <v>154</v>
      </c>
      <c r="F268" t="str">
        <f t="shared" si="7"/>
        <v>Young</v>
      </c>
      <c r="G268" s="49">
        <f>VLOOKUP(B268,'Analysis 1.3'!$E$1:$F$15,2,FALSE)</f>
        <v>54.707207207207205</v>
      </c>
    </row>
    <row r="269" spans="1:7" x14ac:dyDescent="0.3">
      <c r="A269">
        <v>268</v>
      </c>
      <c r="B269" s="1" t="s">
        <v>113</v>
      </c>
      <c r="C269" t="s">
        <v>151</v>
      </c>
      <c r="D269">
        <v>47</v>
      </c>
      <c r="E269" t="s">
        <v>154</v>
      </c>
      <c r="F269" t="str">
        <f t="shared" si="7"/>
        <v>Middle</v>
      </c>
      <c r="G269" s="49">
        <f>VLOOKUP(B269,'Analysis 1.3'!$E$1:$F$15,2,FALSE)</f>
        <v>55.656028368794324</v>
      </c>
    </row>
    <row r="270" spans="1:7" x14ac:dyDescent="0.3">
      <c r="A270">
        <v>269</v>
      </c>
      <c r="B270" s="1" t="s">
        <v>99</v>
      </c>
      <c r="C270" t="s">
        <v>152</v>
      </c>
      <c r="D270">
        <v>86</v>
      </c>
      <c r="E270" t="s">
        <v>154</v>
      </c>
      <c r="F270" t="str">
        <f t="shared" si="7"/>
        <v>Senior</v>
      </c>
      <c r="G270" s="49">
        <f>VLOOKUP(B270,'Analysis 1.3'!$E$1:$F$15,2,FALSE)</f>
        <v>54.707207207207205</v>
      </c>
    </row>
    <row r="271" spans="1:7" x14ac:dyDescent="0.3">
      <c r="A271">
        <v>270</v>
      </c>
      <c r="B271" s="1" t="s">
        <v>101</v>
      </c>
      <c r="C271" t="s">
        <v>152</v>
      </c>
      <c r="D271">
        <v>74</v>
      </c>
      <c r="E271" t="s">
        <v>154</v>
      </c>
      <c r="F271" t="str">
        <f t="shared" si="7"/>
        <v>Senior</v>
      </c>
      <c r="G271" s="49">
        <f>VLOOKUP(B271,'Analysis 1.3'!$E$1:$F$15,2,FALSE)</f>
        <v>52.833333333333336</v>
      </c>
    </row>
    <row r="272" spans="1:7" x14ac:dyDescent="0.3">
      <c r="A272">
        <v>271</v>
      </c>
      <c r="B272" s="1" t="s">
        <v>99</v>
      </c>
      <c r="C272" t="s">
        <v>151</v>
      </c>
      <c r="D272">
        <v>68</v>
      </c>
      <c r="E272" t="s">
        <v>154</v>
      </c>
      <c r="F272" t="str">
        <f t="shared" si="7"/>
        <v>Senior</v>
      </c>
      <c r="G272" s="49">
        <f>VLOOKUP(B272,'Analysis 1.3'!$E$1:$F$15,2,FALSE)</f>
        <v>54.707207207207205</v>
      </c>
    </row>
    <row r="273" spans="1:7" x14ac:dyDescent="0.3">
      <c r="A273">
        <v>272</v>
      </c>
      <c r="B273" s="1" t="s">
        <v>100</v>
      </c>
      <c r="C273" t="s">
        <v>151</v>
      </c>
      <c r="D273">
        <v>43</v>
      </c>
      <c r="E273" t="s">
        <v>154</v>
      </c>
      <c r="F273" t="str">
        <f t="shared" si="7"/>
        <v>Middle</v>
      </c>
      <c r="G273" s="49">
        <f>VLOOKUP(B273,'Analysis 1.3'!$E$1:$F$15,2,FALSE)</f>
        <v>54.003086419753089</v>
      </c>
    </row>
    <row r="274" spans="1:7" x14ac:dyDescent="0.3">
      <c r="A274">
        <v>273</v>
      </c>
      <c r="B274" s="1" t="s">
        <v>99</v>
      </c>
      <c r="C274" t="s">
        <v>151</v>
      </c>
      <c r="D274">
        <v>34</v>
      </c>
      <c r="E274" t="s">
        <v>154</v>
      </c>
      <c r="F274" t="str">
        <f t="shared" si="7"/>
        <v>Young</v>
      </c>
      <c r="G274" s="49">
        <f>VLOOKUP(B274,'Analysis 1.3'!$E$1:$F$15,2,FALSE)</f>
        <v>54.707207207207205</v>
      </c>
    </row>
    <row r="275" spans="1:7" x14ac:dyDescent="0.3">
      <c r="A275">
        <v>274</v>
      </c>
      <c r="B275" s="1" t="s">
        <v>99</v>
      </c>
      <c r="C275" t="s">
        <v>151</v>
      </c>
      <c r="D275">
        <v>44</v>
      </c>
      <c r="E275" t="s">
        <v>154</v>
      </c>
      <c r="F275" t="str">
        <f t="shared" si="7"/>
        <v>Middle</v>
      </c>
      <c r="G275" s="49">
        <f>VLOOKUP(B275,'Analysis 1.3'!$E$1:$F$15,2,FALSE)</f>
        <v>54.707207207207205</v>
      </c>
    </row>
    <row r="276" spans="1:7" x14ac:dyDescent="0.3">
      <c r="A276">
        <v>275</v>
      </c>
      <c r="B276" s="1" t="s">
        <v>107</v>
      </c>
      <c r="C276" t="s">
        <v>152</v>
      </c>
      <c r="D276">
        <v>42</v>
      </c>
      <c r="E276" t="s">
        <v>154</v>
      </c>
      <c r="F276" t="str">
        <f t="shared" si="7"/>
        <v>Middle</v>
      </c>
      <c r="G276" s="49">
        <f>VLOOKUP(B276,'Analysis 1.3'!$E$1:$F$15,2,FALSE)</f>
        <v>49.778761061946902</v>
      </c>
    </row>
    <row r="277" spans="1:7" x14ac:dyDescent="0.3">
      <c r="A277">
        <v>276</v>
      </c>
      <c r="B277" s="1" t="s">
        <v>113</v>
      </c>
      <c r="C277" t="s">
        <v>152</v>
      </c>
      <c r="D277">
        <v>59</v>
      </c>
      <c r="E277" t="s">
        <v>154</v>
      </c>
      <c r="F277" t="str">
        <f t="shared" si="7"/>
        <v>Middle</v>
      </c>
      <c r="G277" s="49">
        <f>VLOOKUP(B277,'Analysis 1.3'!$E$1:$F$15,2,FALSE)</f>
        <v>55.656028368794324</v>
      </c>
    </row>
    <row r="278" spans="1:7" x14ac:dyDescent="0.3">
      <c r="A278">
        <v>277</v>
      </c>
      <c r="B278" s="1" t="s">
        <v>99</v>
      </c>
      <c r="C278" t="s">
        <v>152</v>
      </c>
      <c r="D278">
        <v>85</v>
      </c>
      <c r="E278" t="s">
        <v>154</v>
      </c>
      <c r="F278" t="str">
        <f t="shared" si="7"/>
        <v>Senior</v>
      </c>
      <c r="G278" s="49">
        <f>VLOOKUP(B278,'Analysis 1.3'!$E$1:$F$15,2,FALSE)</f>
        <v>54.707207207207205</v>
      </c>
    </row>
    <row r="279" spans="1:7" x14ac:dyDescent="0.3">
      <c r="A279">
        <v>278</v>
      </c>
      <c r="B279" s="1" t="s">
        <v>99</v>
      </c>
      <c r="C279" t="s">
        <v>152</v>
      </c>
      <c r="D279">
        <v>26</v>
      </c>
      <c r="E279" t="s">
        <v>154</v>
      </c>
      <c r="F279" t="str">
        <f t="shared" si="7"/>
        <v>Young</v>
      </c>
      <c r="G279" s="49">
        <f>VLOOKUP(B279,'Analysis 1.3'!$E$1:$F$15,2,FALSE)</f>
        <v>54.707207207207205</v>
      </c>
    </row>
    <row r="280" spans="1:7" x14ac:dyDescent="0.3">
      <c r="A280">
        <v>279</v>
      </c>
      <c r="B280" s="1" t="s">
        <v>113</v>
      </c>
      <c r="C280" t="s">
        <v>151</v>
      </c>
      <c r="D280">
        <v>80</v>
      </c>
      <c r="E280" t="s">
        <v>154</v>
      </c>
      <c r="F280" t="str">
        <f t="shared" si="7"/>
        <v>Senior</v>
      </c>
      <c r="G280" s="49">
        <f>VLOOKUP(B280,'Analysis 1.3'!$E$1:$F$15,2,FALSE)</f>
        <v>55.656028368794324</v>
      </c>
    </row>
    <row r="281" spans="1:7" x14ac:dyDescent="0.3">
      <c r="A281">
        <v>280</v>
      </c>
      <c r="B281" s="1" t="s">
        <v>99</v>
      </c>
      <c r="C281" t="s">
        <v>151</v>
      </c>
      <c r="D281">
        <v>51</v>
      </c>
      <c r="E281" t="s">
        <v>154</v>
      </c>
      <c r="F281" t="str">
        <f t="shared" si="7"/>
        <v>Middle</v>
      </c>
      <c r="G281" s="49">
        <f>VLOOKUP(B281,'Analysis 1.3'!$E$1:$F$15,2,FALSE)</f>
        <v>54.707207207207205</v>
      </c>
    </row>
    <row r="282" spans="1:7" x14ac:dyDescent="0.3">
      <c r="A282">
        <v>281</v>
      </c>
      <c r="B282" s="1" t="s">
        <v>99</v>
      </c>
      <c r="C282" t="s">
        <v>151</v>
      </c>
      <c r="D282">
        <v>75</v>
      </c>
      <c r="E282" t="s">
        <v>154</v>
      </c>
      <c r="F282" t="str">
        <f t="shared" si="7"/>
        <v>Senior</v>
      </c>
      <c r="G282" s="49">
        <f>VLOOKUP(B282,'Analysis 1.3'!$E$1:$F$15,2,FALSE)</f>
        <v>54.707207207207205</v>
      </c>
    </row>
    <row r="283" spans="1:7" x14ac:dyDescent="0.3">
      <c r="A283">
        <v>282</v>
      </c>
      <c r="B283" s="1" t="s">
        <v>99</v>
      </c>
      <c r="C283" t="s">
        <v>152</v>
      </c>
      <c r="D283">
        <v>43</v>
      </c>
      <c r="E283" t="s">
        <v>154</v>
      </c>
      <c r="F283" t="str">
        <f t="shared" si="7"/>
        <v>Middle</v>
      </c>
      <c r="G283" s="49">
        <f>VLOOKUP(B283,'Analysis 1.3'!$E$1:$F$15,2,FALSE)</f>
        <v>54.707207207207205</v>
      </c>
    </row>
    <row r="284" spans="1:7" x14ac:dyDescent="0.3">
      <c r="A284">
        <v>283</v>
      </c>
      <c r="B284" s="1" t="s">
        <v>99</v>
      </c>
      <c r="C284" t="s">
        <v>151</v>
      </c>
      <c r="D284">
        <v>18</v>
      </c>
      <c r="E284" t="s">
        <v>154</v>
      </c>
      <c r="F284" t="str">
        <f t="shared" si="7"/>
        <v>Young</v>
      </c>
      <c r="G284" s="49">
        <f>VLOOKUP(B284,'Analysis 1.3'!$E$1:$F$15,2,FALSE)</f>
        <v>54.707207207207205</v>
      </c>
    </row>
    <row r="285" spans="1:7" x14ac:dyDescent="0.3">
      <c r="A285">
        <v>284</v>
      </c>
      <c r="B285" s="1" t="s">
        <v>99</v>
      </c>
      <c r="C285" t="s">
        <v>151</v>
      </c>
      <c r="D285">
        <v>82</v>
      </c>
      <c r="E285" t="s">
        <v>154</v>
      </c>
      <c r="F285" t="str">
        <f t="shared" si="7"/>
        <v>Senior</v>
      </c>
      <c r="G285" s="49">
        <f>VLOOKUP(B285,'Analysis 1.3'!$E$1:$F$15,2,FALSE)</f>
        <v>54.707207207207205</v>
      </c>
    </row>
    <row r="286" spans="1:7" x14ac:dyDescent="0.3">
      <c r="A286">
        <v>285</v>
      </c>
      <c r="B286" s="1" t="s">
        <v>101</v>
      </c>
      <c r="C286" t="s">
        <v>151</v>
      </c>
      <c r="D286">
        <v>36</v>
      </c>
      <c r="E286" t="s">
        <v>154</v>
      </c>
      <c r="F286" t="str">
        <f t="shared" si="7"/>
        <v>Middle</v>
      </c>
      <c r="G286" s="49">
        <f>VLOOKUP(B286,'Analysis 1.3'!$E$1:$F$15,2,FALSE)</f>
        <v>52.833333333333336</v>
      </c>
    </row>
    <row r="287" spans="1:7" x14ac:dyDescent="0.3">
      <c r="A287">
        <v>286</v>
      </c>
      <c r="B287" s="1" t="s">
        <v>99</v>
      </c>
      <c r="C287" t="s">
        <v>151</v>
      </c>
      <c r="D287">
        <v>79</v>
      </c>
      <c r="E287" t="s">
        <v>154</v>
      </c>
      <c r="F287" t="str">
        <f t="shared" si="7"/>
        <v>Senior</v>
      </c>
      <c r="G287" s="49">
        <f>VLOOKUP(B287,'Analysis 1.3'!$E$1:$F$15,2,FALSE)</f>
        <v>54.707207207207205</v>
      </c>
    </row>
    <row r="288" spans="1:7" x14ac:dyDescent="0.3">
      <c r="A288">
        <v>287</v>
      </c>
      <c r="B288" s="1" t="s">
        <v>106</v>
      </c>
      <c r="C288" t="s">
        <v>151</v>
      </c>
      <c r="D288">
        <v>86</v>
      </c>
      <c r="E288" t="s">
        <v>154</v>
      </c>
      <c r="F288" t="str">
        <f t="shared" si="7"/>
        <v>Senior</v>
      </c>
      <c r="G288" s="49">
        <f>VLOOKUP(B288,'Analysis 1.3'!$E$1:$F$15,2,FALSE)</f>
        <v>53.742268041237111</v>
      </c>
    </row>
    <row r="289" spans="1:7" x14ac:dyDescent="0.3">
      <c r="A289">
        <v>288</v>
      </c>
      <c r="B289" s="1" t="s">
        <v>99</v>
      </c>
      <c r="C289" t="s">
        <v>151</v>
      </c>
      <c r="D289">
        <v>38</v>
      </c>
      <c r="E289" t="s">
        <v>154</v>
      </c>
      <c r="F289" t="str">
        <f t="shared" si="7"/>
        <v>Middle</v>
      </c>
      <c r="G289" s="49">
        <f>VLOOKUP(B289,'Analysis 1.3'!$E$1:$F$15,2,FALSE)</f>
        <v>54.707207207207205</v>
      </c>
    </row>
    <row r="290" spans="1:7" x14ac:dyDescent="0.3">
      <c r="A290">
        <v>289</v>
      </c>
      <c r="B290" s="1" t="s">
        <v>100</v>
      </c>
      <c r="C290" t="s">
        <v>151</v>
      </c>
      <c r="D290">
        <v>82</v>
      </c>
      <c r="E290" t="s">
        <v>154</v>
      </c>
      <c r="F290" t="str">
        <f t="shared" si="7"/>
        <v>Senior</v>
      </c>
      <c r="G290" s="49">
        <f>VLOOKUP(B290,'Analysis 1.3'!$E$1:$F$15,2,FALSE)</f>
        <v>54.003086419753089</v>
      </c>
    </row>
    <row r="291" spans="1:7" x14ac:dyDescent="0.3">
      <c r="A291">
        <v>290</v>
      </c>
      <c r="B291" s="1" t="s">
        <v>105</v>
      </c>
      <c r="C291" t="s">
        <v>152</v>
      </c>
      <c r="D291">
        <v>71</v>
      </c>
      <c r="E291" t="s">
        <v>154</v>
      </c>
      <c r="F291" t="str">
        <f t="shared" si="7"/>
        <v>Senior</v>
      </c>
      <c r="G291" s="49">
        <f>VLOOKUP(B291,'Analysis 1.3'!$E$1:$F$15,2,FALSE)</f>
        <v>48.434944237918216</v>
      </c>
    </row>
    <row r="292" spans="1:7" x14ac:dyDescent="0.3">
      <c r="A292">
        <v>291</v>
      </c>
      <c r="B292" s="1" t="s">
        <v>113</v>
      </c>
      <c r="C292" t="s">
        <v>152</v>
      </c>
      <c r="D292">
        <v>44</v>
      </c>
      <c r="E292" t="s">
        <v>154</v>
      </c>
      <c r="F292" t="str">
        <f t="shared" si="7"/>
        <v>Middle</v>
      </c>
      <c r="G292" s="49">
        <f>VLOOKUP(B292,'Analysis 1.3'!$E$1:$F$15,2,FALSE)</f>
        <v>55.656028368794324</v>
      </c>
    </row>
    <row r="293" spans="1:7" x14ac:dyDescent="0.3">
      <c r="A293">
        <v>292</v>
      </c>
      <c r="B293" s="1" t="s">
        <v>113</v>
      </c>
      <c r="C293" t="s">
        <v>151</v>
      </c>
      <c r="D293">
        <v>66</v>
      </c>
      <c r="E293" t="s">
        <v>154</v>
      </c>
      <c r="F293" t="str">
        <f t="shared" si="7"/>
        <v>Senior</v>
      </c>
      <c r="G293" s="49">
        <f>VLOOKUP(B293,'Analysis 1.3'!$E$1:$F$15,2,FALSE)</f>
        <v>55.656028368794324</v>
      </c>
    </row>
    <row r="294" spans="1:7" x14ac:dyDescent="0.3">
      <c r="A294">
        <v>293</v>
      </c>
      <c r="B294" s="1" t="s">
        <v>113</v>
      </c>
      <c r="C294" t="s">
        <v>152</v>
      </c>
      <c r="D294">
        <v>76</v>
      </c>
      <c r="E294" t="s">
        <v>154</v>
      </c>
      <c r="F294" t="str">
        <f t="shared" si="7"/>
        <v>Senior</v>
      </c>
      <c r="G294" s="49">
        <f>VLOOKUP(B294,'Analysis 1.3'!$E$1:$F$15,2,FALSE)</f>
        <v>55.656028368794324</v>
      </c>
    </row>
    <row r="295" spans="1:7" x14ac:dyDescent="0.3">
      <c r="A295">
        <v>294</v>
      </c>
      <c r="B295" s="1" t="s">
        <v>100</v>
      </c>
      <c r="C295" t="s">
        <v>152</v>
      </c>
      <c r="D295">
        <v>30</v>
      </c>
      <c r="E295" t="s">
        <v>154</v>
      </c>
      <c r="F295" t="str">
        <f t="shared" si="7"/>
        <v>Young</v>
      </c>
      <c r="G295" s="49">
        <f>VLOOKUP(B295,'Analysis 1.3'!$E$1:$F$15,2,FALSE)</f>
        <v>54.003086419753089</v>
      </c>
    </row>
    <row r="296" spans="1:7" x14ac:dyDescent="0.3">
      <c r="A296">
        <v>295</v>
      </c>
      <c r="B296" s="1" t="s">
        <v>113</v>
      </c>
      <c r="C296" t="s">
        <v>152</v>
      </c>
      <c r="D296">
        <v>44</v>
      </c>
      <c r="E296" t="s">
        <v>154</v>
      </c>
      <c r="F296" t="str">
        <f t="shared" si="7"/>
        <v>Middle</v>
      </c>
      <c r="G296" s="49">
        <f>VLOOKUP(B296,'Analysis 1.3'!$E$1:$F$15,2,FALSE)</f>
        <v>55.656028368794324</v>
      </c>
    </row>
    <row r="297" spans="1:7" x14ac:dyDescent="0.3">
      <c r="A297">
        <v>296</v>
      </c>
      <c r="B297" s="1" t="s">
        <v>108</v>
      </c>
      <c r="C297" t="s">
        <v>152</v>
      </c>
      <c r="D297">
        <v>70</v>
      </c>
      <c r="E297" t="s">
        <v>154</v>
      </c>
      <c r="F297" t="str">
        <f t="shared" si="7"/>
        <v>Senior</v>
      </c>
      <c r="G297" s="49">
        <f>VLOOKUP(B297,'Analysis 1.3'!$E$1:$F$15,2,FALSE)</f>
        <v>53.469696969696969</v>
      </c>
    </row>
    <row r="298" spans="1:7" x14ac:dyDescent="0.3">
      <c r="A298">
        <v>297</v>
      </c>
      <c r="B298" s="1" t="s">
        <v>113</v>
      </c>
      <c r="C298" t="s">
        <v>151</v>
      </c>
      <c r="D298">
        <v>25</v>
      </c>
      <c r="E298" t="s">
        <v>154</v>
      </c>
      <c r="F298" t="str">
        <f t="shared" si="7"/>
        <v>Young</v>
      </c>
      <c r="G298" s="49">
        <f>VLOOKUP(B298,'Analysis 1.3'!$E$1:$F$15,2,FALSE)</f>
        <v>55.656028368794324</v>
      </c>
    </row>
    <row r="299" spans="1:7" x14ac:dyDescent="0.3">
      <c r="A299">
        <v>298</v>
      </c>
      <c r="B299" s="1" t="s">
        <v>105</v>
      </c>
      <c r="C299" t="s">
        <v>151</v>
      </c>
      <c r="D299">
        <v>34</v>
      </c>
      <c r="E299" t="s">
        <v>154</v>
      </c>
      <c r="F299" t="str">
        <f t="shared" si="7"/>
        <v>Young</v>
      </c>
      <c r="G299" s="49">
        <f>VLOOKUP(B299,'Analysis 1.3'!$E$1:$F$15,2,FALSE)</f>
        <v>48.434944237918216</v>
      </c>
    </row>
    <row r="300" spans="1:7" x14ac:dyDescent="0.3">
      <c r="A300">
        <v>299</v>
      </c>
      <c r="B300" s="1" t="s">
        <v>113</v>
      </c>
      <c r="C300" t="s">
        <v>151</v>
      </c>
      <c r="D300">
        <v>58</v>
      </c>
      <c r="E300" t="s">
        <v>154</v>
      </c>
      <c r="F300" t="str">
        <f t="shared" si="7"/>
        <v>Middle</v>
      </c>
      <c r="G300" s="49">
        <f>VLOOKUP(B300,'Analysis 1.3'!$E$1:$F$15,2,FALSE)</f>
        <v>55.656028368794324</v>
      </c>
    </row>
    <row r="301" spans="1:7" x14ac:dyDescent="0.3">
      <c r="A301">
        <v>300</v>
      </c>
      <c r="B301" s="1" t="s">
        <v>113</v>
      </c>
      <c r="C301" t="s">
        <v>152</v>
      </c>
      <c r="D301">
        <v>66</v>
      </c>
      <c r="E301" t="s">
        <v>154</v>
      </c>
      <c r="F301" t="str">
        <f t="shared" si="7"/>
        <v>Senior</v>
      </c>
      <c r="G301" s="49">
        <f>VLOOKUP(B301,'Analysis 1.3'!$E$1:$F$15,2,FALSE)</f>
        <v>55.656028368794324</v>
      </c>
    </row>
    <row r="302" spans="1:7" x14ac:dyDescent="0.3">
      <c r="A302">
        <v>301</v>
      </c>
      <c r="B302" s="1" t="s">
        <v>113</v>
      </c>
      <c r="C302" t="s">
        <v>151</v>
      </c>
      <c r="D302">
        <v>46</v>
      </c>
      <c r="E302" t="s">
        <v>154</v>
      </c>
      <c r="F302" t="str">
        <f t="shared" si="7"/>
        <v>Middle</v>
      </c>
      <c r="G302" s="49">
        <f>VLOOKUP(B302,'Analysis 1.3'!$E$1:$F$15,2,FALSE)</f>
        <v>55.656028368794324</v>
      </c>
    </row>
    <row r="303" spans="1:7" x14ac:dyDescent="0.3">
      <c r="A303">
        <v>302</v>
      </c>
      <c r="B303" s="1" t="s">
        <v>109</v>
      </c>
      <c r="C303" t="s">
        <v>152</v>
      </c>
      <c r="D303">
        <v>29</v>
      </c>
      <c r="E303" t="s">
        <v>154</v>
      </c>
      <c r="F303" t="str">
        <f t="shared" si="7"/>
        <v>Young</v>
      </c>
      <c r="G303" s="49">
        <f>VLOOKUP(B303,'Analysis 1.3'!$E$1:$F$15,2,FALSE)</f>
        <v>49.655172413793103</v>
      </c>
    </row>
    <row r="304" spans="1:7" x14ac:dyDescent="0.3">
      <c r="A304">
        <v>303</v>
      </c>
      <c r="B304" s="1" t="s">
        <v>113</v>
      </c>
      <c r="C304" t="s">
        <v>152</v>
      </c>
      <c r="D304">
        <v>73</v>
      </c>
      <c r="E304" t="s">
        <v>154</v>
      </c>
      <c r="F304" t="str">
        <f t="shared" si="7"/>
        <v>Senior</v>
      </c>
      <c r="G304" s="49">
        <f>VLOOKUP(B304,'Analysis 1.3'!$E$1:$F$15,2,FALSE)</f>
        <v>55.656028368794324</v>
      </c>
    </row>
    <row r="305" spans="1:7" x14ac:dyDescent="0.3">
      <c r="A305">
        <v>304</v>
      </c>
      <c r="B305" s="1" t="s">
        <v>113</v>
      </c>
      <c r="C305" t="s">
        <v>152</v>
      </c>
      <c r="D305">
        <v>71</v>
      </c>
      <c r="E305" t="s">
        <v>154</v>
      </c>
      <c r="F305" t="str">
        <f t="shared" si="7"/>
        <v>Senior</v>
      </c>
      <c r="G305" s="49">
        <f>VLOOKUP(B305,'Analysis 1.3'!$E$1:$F$15,2,FALSE)</f>
        <v>55.656028368794324</v>
      </c>
    </row>
    <row r="306" spans="1:7" x14ac:dyDescent="0.3">
      <c r="A306">
        <v>305</v>
      </c>
      <c r="B306" s="1" t="s">
        <v>101</v>
      </c>
      <c r="C306" t="s">
        <v>152</v>
      </c>
      <c r="D306">
        <v>58</v>
      </c>
      <c r="E306" t="s">
        <v>154</v>
      </c>
      <c r="F306" t="str">
        <f t="shared" si="7"/>
        <v>Middle</v>
      </c>
      <c r="G306" s="49">
        <f>VLOOKUP(B306,'Analysis 1.3'!$E$1:$F$15,2,FALSE)</f>
        <v>52.833333333333336</v>
      </c>
    </row>
    <row r="307" spans="1:7" x14ac:dyDescent="0.3">
      <c r="A307">
        <v>306</v>
      </c>
      <c r="B307" s="1" t="s">
        <v>113</v>
      </c>
      <c r="C307" t="s">
        <v>152</v>
      </c>
      <c r="D307">
        <v>20</v>
      </c>
      <c r="E307" t="s">
        <v>154</v>
      </c>
      <c r="F307" t="str">
        <f t="shared" si="7"/>
        <v>Young</v>
      </c>
      <c r="G307" s="49">
        <f>VLOOKUP(B307,'Analysis 1.3'!$E$1:$F$15,2,FALSE)</f>
        <v>55.656028368794324</v>
      </c>
    </row>
    <row r="308" spans="1:7" x14ac:dyDescent="0.3">
      <c r="A308">
        <v>307</v>
      </c>
      <c r="B308" s="1" t="s">
        <v>100</v>
      </c>
      <c r="C308" t="s">
        <v>151</v>
      </c>
      <c r="D308">
        <v>65</v>
      </c>
      <c r="E308" t="s">
        <v>154</v>
      </c>
      <c r="F308" t="str">
        <f t="shared" si="7"/>
        <v>Senior</v>
      </c>
      <c r="G308" s="49">
        <f>VLOOKUP(B308,'Analysis 1.3'!$E$1:$F$15,2,FALSE)</f>
        <v>54.003086419753089</v>
      </c>
    </row>
    <row r="309" spans="1:7" x14ac:dyDescent="0.3">
      <c r="A309">
        <v>308</v>
      </c>
      <c r="B309" s="1" t="s">
        <v>105</v>
      </c>
      <c r="C309" t="s">
        <v>152</v>
      </c>
      <c r="D309">
        <v>40</v>
      </c>
      <c r="E309" t="s">
        <v>154</v>
      </c>
      <c r="F309" t="str">
        <f t="shared" si="7"/>
        <v>Middle</v>
      </c>
      <c r="G309" s="49">
        <f>VLOOKUP(B309,'Analysis 1.3'!$E$1:$F$15,2,FALSE)</f>
        <v>48.434944237918216</v>
      </c>
    </row>
    <row r="310" spans="1:7" x14ac:dyDescent="0.3">
      <c r="A310">
        <v>309</v>
      </c>
      <c r="B310" s="1" t="s">
        <v>104</v>
      </c>
      <c r="C310" t="s">
        <v>151</v>
      </c>
      <c r="D310">
        <v>70</v>
      </c>
      <c r="E310" t="s">
        <v>154</v>
      </c>
      <c r="F310" t="str">
        <f t="shared" si="7"/>
        <v>Senior</v>
      </c>
      <c r="G310" s="49">
        <f>VLOOKUP(B310,'Analysis 1.3'!$E$1:$F$15,2,FALSE)</f>
        <v>47.441860465116278</v>
      </c>
    </row>
    <row r="311" spans="1:7" x14ac:dyDescent="0.3">
      <c r="A311">
        <v>310</v>
      </c>
      <c r="B311" s="1" t="s">
        <v>100</v>
      </c>
      <c r="C311" t="s">
        <v>151</v>
      </c>
      <c r="D311">
        <v>22</v>
      </c>
      <c r="E311" t="s">
        <v>154</v>
      </c>
      <c r="F311" t="str">
        <f t="shared" si="7"/>
        <v>Young</v>
      </c>
      <c r="G311" s="49">
        <f>VLOOKUP(B311,'Analysis 1.3'!$E$1:$F$15,2,FALSE)</f>
        <v>54.003086419753089</v>
      </c>
    </row>
    <row r="312" spans="1:7" x14ac:dyDescent="0.3">
      <c r="A312">
        <v>311</v>
      </c>
      <c r="B312" s="1" t="s">
        <v>101</v>
      </c>
      <c r="C312" t="s">
        <v>151</v>
      </c>
      <c r="D312">
        <v>45</v>
      </c>
      <c r="E312" t="s">
        <v>154</v>
      </c>
      <c r="F312" t="str">
        <f t="shared" si="7"/>
        <v>Middle</v>
      </c>
      <c r="G312" s="49">
        <f>VLOOKUP(B312,'Analysis 1.3'!$E$1:$F$15,2,FALSE)</f>
        <v>52.833333333333336</v>
      </c>
    </row>
    <row r="313" spans="1:7" x14ac:dyDescent="0.3">
      <c r="A313">
        <v>312</v>
      </c>
      <c r="B313" s="1" t="s">
        <v>107</v>
      </c>
      <c r="C313" t="s">
        <v>151</v>
      </c>
      <c r="D313">
        <v>38</v>
      </c>
      <c r="E313" t="s">
        <v>154</v>
      </c>
      <c r="F313" t="str">
        <f t="shared" si="7"/>
        <v>Middle</v>
      </c>
      <c r="G313" s="49">
        <f>VLOOKUP(B313,'Analysis 1.3'!$E$1:$F$15,2,FALSE)</f>
        <v>49.778761061946902</v>
      </c>
    </row>
    <row r="314" spans="1:7" x14ac:dyDescent="0.3">
      <c r="A314">
        <v>313</v>
      </c>
      <c r="B314" s="1" t="s">
        <v>113</v>
      </c>
      <c r="C314" t="s">
        <v>152</v>
      </c>
      <c r="D314">
        <v>61</v>
      </c>
      <c r="E314" t="s">
        <v>154</v>
      </c>
      <c r="F314" t="str">
        <f t="shared" si="7"/>
        <v>Senior</v>
      </c>
      <c r="G314" s="49">
        <f>VLOOKUP(B314,'Analysis 1.3'!$E$1:$F$15,2,FALSE)</f>
        <v>55.656028368794324</v>
      </c>
    </row>
    <row r="315" spans="1:7" x14ac:dyDescent="0.3">
      <c r="A315">
        <v>314</v>
      </c>
      <c r="B315" s="1" t="s">
        <v>105</v>
      </c>
      <c r="C315" t="s">
        <v>151</v>
      </c>
      <c r="D315">
        <v>38</v>
      </c>
      <c r="E315" t="s">
        <v>154</v>
      </c>
      <c r="F315" t="str">
        <f t="shared" si="7"/>
        <v>Middle</v>
      </c>
      <c r="G315" s="49">
        <f>VLOOKUP(B315,'Analysis 1.3'!$E$1:$F$15,2,FALSE)</f>
        <v>48.434944237918216</v>
      </c>
    </row>
    <row r="316" spans="1:7" x14ac:dyDescent="0.3">
      <c r="A316">
        <v>315</v>
      </c>
      <c r="B316" s="1" t="s">
        <v>113</v>
      </c>
      <c r="C316" t="s">
        <v>152</v>
      </c>
      <c r="D316">
        <v>85</v>
      </c>
      <c r="E316" t="s">
        <v>154</v>
      </c>
      <c r="F316" t="str">
        <f t="shared" si="7"/>
        <v>Senior</v>
      </c>
      <c r="G316" s="49">
        <f>VLOOKUP(B316,'Analysis 1.3'!$E$1:$F$15,2,FALSE)</f>
        <v>55.656028368794324</v>
      </c>
    </row>
    <row r="317" spans="1:7" x14ac:dyDescent="0.3">
      <c r="A317">
        <v>316</v>
      </c>
      <c r="B317" s="1" t="s">
        <v>113</v>
      </c>
      <c r="C317" t="s">
        <v>152</v>
      </c>
      <c r="D317">
        <v>89</v>
      </c>
      <c r="E317" t="s">
        <v>154</v>
      </c>
      <c r="F317" t="str">
        <f t="shared" si="7"/>
        <v>Senior</v>
      </c>
      <c r="G317" s="49">
        <f>VLOOKUP(B317,'Analysis 1.3'!$E$1:$F$15,2,FALSE)</f>
        <v>55.656028368794324</v>
      </c>
    </row>
    <row r="318" spans="1:7" x14ac:dyDescent="0.3">
      <c r="A318">
        <v>317</v>
      </c>
      <c r="B318" s="1" t="s">
        <v>100</v>
      </c>
      <c r="C318" t="s">
        <v>151</v>
      </c>
      <c r="D318">
        <v>24</v>
      </c>
      <c r="E318" t="s">
        <v>154</v>
      </c>
      <c r="F318" t="str">
        <f t="shared" si="7"/>
        <v>Young</v>
      </c>
      <c r="G318" s="49">
        <f>VLOOKUP(B318,'Analysis 1.3'!$E$1:$F$15,2,FALSE)</f>
        <v>54.003086419753089</v>
      </c>
    </row>
    <row r="319" spans="1:7" x14ac:dyDescent="0.3">
      <c r="A319">
        <v>318</v>
      </c>
      <c r="B319" s="1" t="s">
        <v>113</v>
      </c>
      <c r="C319" t="s">
        <v>152</v>
      </c>
      <c r="D319">
        <v>35</v>
      </c>
      <c r="E319" t="s">
        <v>154</v>
      </c>
      <c r="F319" t="str">
        <f t="shared" si="7"/>
        <v>Middle</v>
      </c>
      <c r="G319" s="49">
        <f>VLOOKUP(B319,'Analysis 1.3'!$E$1:$F$15,2,FALSE)</f>
        <v>55.656028368794324</v>
      </c>
    </row>
    <row r="320" spans="1:7" x14ac:dyDescent="0.3">
      <c r="A320">
        <v>319</v>
      </c>
      <c r="B320" s="1" t="s">
        <v>113</v>
      </c>
      <c r="C320" t="s">
        <v>152</v>
      </c>
      <c r="D320">
        <v>39</v>
      </c>
      <c r="E320" t="s">
        <v>154</v>
      </c>
      <c r="F320" t="str">
        <f t="shared" si="7"/>
        <v>Middle</v>
      </c>
      <c r="G320" s="49">
        <f>VLOOKUP(B320,'Analysis 1.3'!$E$1:$F$15,2,FALSE)</f>
        <v>55.656028368794324</v>
      </c>
    </row>
    <row r="321" spans="1:7" x14ac:dyDescent="0.3">
      <c r="A321">
        <v>320</v>
      </c>
      <c r="B321" s="1" t="s">
        <v>109</v>
      </c>
      <c r="C321" t="s">
        <v>151</v>
      </c>
      <c r="D321">
        <v>47</v>
      </c>
      <c r="E321" t="s">
        <v>154</v>
      </c>
      <c r="F321" t="str">
        <f t="shared" si="7"/>
        <v>Middle</v>
      </c>
      <c r="G321" s="49">
        <f>VLOOKUP(B321,'Analysis 1.3'!$E$1:$F$15,2,FALSE)</f>
        <v>49.655172413793103</v>
      </c>
    </row>
    <row r="322" spans="1:7" x14ac:dyDescent="0.3">
      <c r="A322">
        <v>321</v>
      </c>
      <c r="B322" s="1" t="s">
        <v>113</v>
      </c>
      <c r="C322" t="s">
        <v>151</v>
      </c>
      <c r="D322">
        <v>30</v>
      </c>
      <c r="E322" t="s">
        <v>154</v>
      </c>
      <c r="F322" t="str">
        <f t="shared" si="7"/>
        <v>Young</v>
      </c>
      <c r="G322" s="49">
        <f>VLOOKUP(B322,'Analysis 1.3'!$E$1:$F$15,2,FALSE)</f>
        <v>55.656028368794324</v>
      </c>
    </row>
    <row r="323" spans="1:7" x14ac:dyDescent="0.3">
      <c r="A323">
        <v>322</v>
      </c>
      <c r="B323" s="1" t="s">
        <v>113</v>
      </c>
      <c r="C323" t="s">
        <v>151</v>
      </c>
      <c r="D323">
        <v>22</v>
      </c>
      <c r="E323" t="s">
        <v>154</v>
      </c>
      <c r="F323" t="str">
        <f t="shared" ref="F323:F386" si="8">_xlfn.IFS(D323&gt;=60, "Senior", D323&lt;35, "Young", D323&lt;60, "Middle")</f>
        <v>Young</v>
      </c>
      <c r="G323" s="49">
        <f>VLOOKUP(B323,'Analysis 1.3'!$E$1:$F$15,2,FALSE)</f>
        <v>55.656028368794324</v>
      </c>
    </row>
    <row r="324" spans="1:7" x14ac:dyDescent="0.3">
      <c r="A324">
        <v>323</v>
      </c>
      <c r="B324" s="1" t="s">
        <v>100</v>
      </c>
      <c r="C324" t="s">
        <v>151</v>
      </c>
      <c r="D324">
        <v>49</v>
      </c>
      <c r="E324" t="s">
        <v>154</v>
      </c>
      <c r="F324" t="str">
        <f t="shared" si="8"/>
        <v>Middle</v>
      </c>
      <c r="G324" s="49">
        <f>VLOOKUP(B324,'Analysis 1.3'!$E$1:$F$15,2,FALSE)</f>
        <v>54.003086419753089</v>
      </c>
    </row>
    <row r="325" spans="1:7" x14ac:dyDescent="0.3">
      <c r="A325">
        <v>324</v>
      </c>
      <c r="B325" s="1" t="s">
        <v>101</v>
      </c>
      <c r="C325" t="s">
        <v>152</v>
      </c>
      <c r="D325">
        <v>28</v>
      </c>
      <c r="E325" t="s">
        <v>154</v>
      </c>
      <c r="F325" t="str">
        <f t="shared" si="8"/>
        <v>Young</v>
      </c>
      <c r="G325" s="49">
        <f>VLOOKUP(B325,'Analysis 1.3'!$E$1:$F$15,2,FALSE)</f>
        <v>52.833333333333336</v>
      </c>
    </row>
    <row r="326" spans="1:7" x14ac:dyDescent="0.3">
      <c r="A326">
        <v>325</v>
      </c>
      <c r="B326" s="1" t="s">
        <v>100</v>
      </c>
      <c r="C326" t="s">
        <v>151</v>
      </c>
      <c r="D326">
        <v>30</v>
      </c>
      <c r="E326" t="s">
        <v>154</v>
      </c>
      <c r="F326" t="str">
        <f t="shared" si="8"/>
        <v>Young</v>
      </c>
      <c r="G326" s="49">
        <f>VLOOKUP(B326,'Analysis 1.3'!$E$1:$F$15,2,FALSE)</f>
        <v>54.003086419753089</v>
      </c>
    </row>
    <row r="327" spans="1:7" x14ac:dyDescent="0.3">
      <c r="A327">
        <v>326</v>
      </c>
      <c r="B327" s="1" t="s">
        <v>111</v>
      </c>
      <c r="C327" t="s">
        <v>151</v>
      </c>
      <c r="D327">
        <v>54</v>
      </c>
      <c r="E327" t="s">
        <v>154</v>
      </c>
      <c r="F327" t="str">
        <f t="shared" si="8"/>
        <v>Middle</v>
      </c>
      <c r="G327" s="49">
        <f>VLOOKUP(B327,'Analysis 1.3'!$E$1:$F$15,2,FALSE)</f>
        <v>53.85</v>
      </c>
    </row>
    <row r="328" spans="1:7" x14ac:dyDescent="0.3">
      <c r="A328">
        <v>327</v>
      </c>
      <c r="B328" s="1" t="s">
        <v>113</v>
      </c>
      <c r="C328" t="s">
        <v>152</v>
      </c>
      <c r="D328">
        <v>32</v>
      </c>
      <c r="E328" t="s">
        <v>154</v>
      </c>
      <c r="F328" t="str">
        <f t="shared" si="8"/>
        <v>Young</v>
      </c>
      <c r="G328" s="49">
        <f>VLOOKUP(B328,'Analysis 1.3'!$E$1:$F$15,2,FALSE)</f>
        <v>55.656028368794324</v>
      </c>
    </row>
    <row r="329" spans="1:7" x14ac:dyDescent="0.3">
      <c r="A329">
        <v>328</v>
      </c>
      <c r="B329" s="1" t="s">
        <v>113</v>
      </c>
      <c r="C329" t="s">
        <v>151</v>
      </c>
      <c r="D329">
        <v>44</v>
      </c>
      <c r="E329" t="s">
        <v>154</v>
      </c>
      <c r="F329" t="str">
        <f t="shared" si="8"/>
        <v>Middle</v>
      </c>
      <c r="G329" s="49">
        <f>VLOOKUP(B329,'Analysis 1.3'!$E$1:$F$15,2,FALSE)</f>
        <v>55.656028368794324</v>
      </c>
    </row>
    <row r="330" spans="1:7" x14ac:dyDescent="0.3">
      <c r="A330">
        <v>329</v>
      </c>
      <c r="B330" s="1" t="s">
        <v>105</v>
      </c>
      <c r="C330" t="s">
        <v>152</v>
      </c>
      <c r="D330">
        <v>55</v>
      </c>
      <c r="E330" t="s">
        <v>154</v>
      </c>
      <c r="F330" t="str">
        <f t="shared" si="8"/>
        <v>Middle</v>
      </c>
      <c r="G330" s="49">
        <f>VLOOKUP(B330,'Analysis 1.3'!$E$1:$F$15,2,FALSE)</f>
        <v>48.434944237918216</v>
      </c>
    </row>
    <row r="331" spans="1:7" x14ac:dyDescent="0.3">
      <c r="A331">
        <v>330</v>
      </c>
      <c r="B331" s="1" t="s">
        <v>113</v>
      </c>
      <c r="C331" t="s">
        <v>152</v>
      </c>
      <c r="D331">
        <v>43</v>
      </c>
      <c r="E331" t="s">
        <v>154</v>
      </c>
      <c r="F331" t="str">
        <f t="shared" si="8"/>
        <v>Middle</v>
      </c>
      <c r="G331" s="49">
        <f>VLOOKUP(B331,'Analysis 1.3'!$E$1:$F$15,2,FALSE)</f>
        <v>55.656028368794324</v>
      </c>
    </row>
    <row r="332" spans="1:7" x14ac:dyDescent="0.3">
      <c r="A332">
        <v>331</v>
      </c>
      <c r="B332" s="1" t="s">
        <v>106</v>
      </c>
      <c r="C332" t="s">
        <v>151</v>
      </c>
      <c r="D332">
        <v>24</v>
      </c>
      <c r="E332" t="s">
        <v>154</v>
      </c>
      <c r="F332" t="str">
        <f t="shared" si="8"/>
        <v>Young</v>
      </c>
      <c r="G332" s="49">
        <f>VLOOKUP(B332,'Analysis 1.3'!$E$1:$F$15,2,FALSE)</f>
        <v>53.742268041237111</v>
      </c>
    </row>
    <row r="333" spans="1:7" x14ac:dyDescent="0.3">
      <c r="A333">
        <v>332</v>
      </c>
      <c r="B333" s="1" t="s">
        <v>113</v>
      </c>
      <c r="C333" t="s">
        <v>151</v>
      </c>
      <c r="D333">
        <v>78</v>
      </c>
      <c r="E333" t="s">
        <v>154</v>
      </c>
      <c r="F333" t="str">
        <f t="shared" si="8"/>
        <v>Senior</v>
      </c>
      <c r="G333" s="49">
        <f>VLOOKUP(B333,'Analysis 1.3'!$E$1:$F$15,2,FALSE)</f>
        <v>55.656028368794324</v>
      </c>
    </row>
    <row r="334" spans="1:7" x14ac:dyDescent="0.3">
      <c r="A334">
        <v>333</v>
      </c>
      <c r="B334" s="1" t="s">
        <v>109</v>
      </c>
      <c r="C334" t="s">
        <v>151</v>
      </c>
      <c r="D334">
        <v>43</v>
      </c>
      <c r="E334" t="s">
        <v>154</v>
      </c>
      <c r="F334" t="str">
        <f t="shared" si="8"/>
        <v>Middle</v>
      </c>
      <c r="G334" s="49">
        <f>VLOOKUP(B334,'Analysis 1.3'!$E$1:$F$15,2,FALSE)</f>
        <v>49.655172413793103</v>
      </c>
    </row>
    <row r="335" spans="1:7" x14ac:dyDescent="0.3">
      <c r="A335">
        <v>334</v>
      </c>
      <c r="B335" s="1" t="s">
        <v>100</v>
      </c>
      <c r="C335" t="s">
        <v>151</v>
      </c>
      <c r="D335">
        <v>18</v>
      </c>
      <c r="E335" t="s">
        <v>154</v>
      </c>
      <c r="F335" t="str">
        <f t="shared" si="8"/>
        <v>Young</v>
      </c>
      <c r="G335" s="49">
        <f>VLOOKUP(B335,'Analysis 1.3'!$E$1:$F$15,2,FALSE)</f>
        <v>54.003086419753089</v>
      </c>
    </row>
    <row r="336" spans="1:7" x14ac:dyDescent="0.3">
      <c r="A336">
        <v>335</v>
      </c>
      <c r="B336" s="1" t="s">
        <v>113</v>
      </c>
      <c r="C336" t="s">
        <v>152</v>
      </c>
      <c r="D336">
        <v>65</v>
      </c>
      <c r="E336" t="s">
        <v>154</v>
      </c>
      <c r="F336" t="str">
        <f t="shared" si="8"/>
        <v>Senior</v>
      </c>
      <c r="G336" s="49">
        <f>VLOOKUP(B336,'Analysis 1.3'!$E$1:$F$15,2,FALSE)</f>
        <v>55.656028368794324</v>
      </c>
    </row>
    <row r="337" spans="1:7" x14ac:dyDescent="0.3">
      <c r="A337">
        <v>336</v>
      </c>
      <c r="B337" s="1" t="s">
        <v>105</v>
      </c>
      <c r="C337" t="s">
        <v>152</v>
      </c>
      <c r="D337">
        <v>26</v>
      </c>
      <c r="E337" t="s">
        <v>154</v>
      </c>
      <c r="F337" t="str">
        <f t="shared" si="8"/>
        <v>Young</v>
      </c>
      <c r="G337" s="49">
        <f>VLOOKUP(B337,'Analysis 1.3'!$E$1:$F$15,2,FALSE)</f>
        <v>48.434944237918216</v>
      </c>
    </row>
    <row r="338" spans="1:7" x14ac:dyDescent="0.3">
      <c r="A338">
        <v>337</v>
      </c>
      <c r="B338" s="1" t="s">
        <v>106</v>
      </c>
      <c r="C338" t="s">
        <v>151</v>
      </c>
      <c r="D338">
        <v>58</v>
      </c>
      <c r="E338" t="s">
        <v>154</v>
      </c>
      <c r="F338" t="str">
        <f t="shared" si="8"/>
        <v>Middle</v>
      </c>
      <c r="G338" s="49">
        <f>VLOOKUP(B338,'Analysis 1.3'!$E$1:$F$15,2,FALSE)</f>
        <v>53.742268041237111</v>
      </c>
    </row>
    <row r="339" spans="1:7" x14ac:dyDescent="0.3">
      <c r="A339">
        <v>338</v>
      </c>
      <c r="B339" s="1" t="s">
        <v>113</v>
      </c>
      <c r="C339" t="s">
        <v>152</v>
      </c>
      <c r="D339">
        <v>51</v>
      </c>
      <c r="E339" t="s">
        <v>154</v>
      </c>
      <c r="F339" t="str">
        <f t="shared" si="8"/>
        <v>Middle</v>
      </c>
      <c r="G339" s="49">
        <f>VLOOKUP(B339,'Analysis 1.3'!$E$1:$F$15,2,FALSE)</f>
        <v>55.656028368794324</v>
      </c>
    </row>
    <row r="340" spans="1:7" x14ac:dyDescent="0.3">
      <c r="A340">
        <v>339</v>
      </c>
      <c r="B340" s="1" t="s">
        <v>100</v>
      </c>
      <c r="C340" t="s">
        <v>152</v>
      </c>
      <c r="D340">
        <v>25</v>
      </c>
      <c r="E340" t="s">
        <v>154</v>
      </c>
      <c r="F340" t="str">
        <f t="shared" si="8"/>
        <v>Young</v>
      </c>
      <c r="G340" s="49">
        <f>VLOOKUP(B340,'Analysis 1.3'!$E$1:$F$15,2,FALSE)</f>
        <v>54.003086419753089</v>
      </c>
    </row>
    <row r="341" spans="1:7" x14ac:dyDescent="0.3">
      <c r="A341">
        <v>340</v>
      </c>
      <c r="B341" s="1" t="s">
        <v>100</v>
      </c>
      <c r="C341" t="s">
        <v>151</v>
      </c>
      <c r="D341">
        <v>68</v>
      </c>
      <c r="E341" t="s">
        <v>154</v>
      </c>
      <c r="F341" t="str">
        <f t="shared" si="8"/>
        <v>Senior</v>
      </c>
      <c r="G341" s="49">
        <f>VLOOKUP(B341,'Analysis 1.3'!$E$1:$F$15,2,FALSE)</f>
        <v>54.003086419753089</v>
      </c>
    </row>
    <row r="342" spans="1:7" x14ac:dyDescent="0.3">
      <c r="A342">
        <v>341</v>
      </c>
      <c r="B342" s="1" t="s">
        <v>105</v>
      </c>
      <c r="C342" t="s">
        <v>152</v>
      </c>
      <c r="D342">
        <v>44</v>
      </c>
      <c r="E342" t="s">
        <v>154</v>
      </c>
      <c r="F342" t="str">
        <f t="shared" si="8"/>
        <v>Middle</v>
      </c>
      <c r="G342" s="49">
        <f>VLOOKUP(B342,'Analysis 1.3'!$E$1:$F$15,2,FALSE)</f>
        <v>48.434944237918216</v>
      </c>
    </row>
    <row r="343" spans="1:7" x14ac:dyDescent="0.3">
      <c r="A343">
        <v>342</v>
      </c>
      <c r="B343" s="1" t="s">
        <v>113</v>
      </c>
      <c r="C343" t="s">
        <v>152</v>
      </c>
      <c r="D343">
        <v>65</v>
      </c>
      <c r="E343" t="s">
        <v>154</v>
      </c>
      <c r="F343" t="str">
        <f t="shared" si="8"/>
        <v>Senior</v>
      </c>
      <c r="G343" s="49">
        <f>VLOOKUP(B343,'Analysis 1.3'!$E$1:$F$15,2,FALSE)</f>
        <v>55.656028368794324</v>
      </c>
    </row>
    <row r="344" spans="1:7" x14ac:dyDescent="0.3">
      <c r="A344">
        <v>343</v>
      </c>
      <c r="B344" s="1" t="s">
        <v>113</v>
      </c>
      <c r="C344" t="s">
        <v>152</v>
      </c>
      <c r="D344">
        <v>88</v>
      </c>
      <c r="E344" t="s">
        <v>154</v>
      </c>
      <c r="F344" t="str">
        <f t="shared" si="8"/>
        <v>Senior</v>
      </c>
      <c r="G344" s="49">
        <f>VLOOKUP(B344,'Analysis 1.3'!$E$1:$F$15,2,FALSE)</f>
        <v>55.656028368794324</v>
      </c>
    </row>
    <row r="345" spans="1:7" x14ac:dyDescent="0.3">
      <c r="A345">
        <v>344</v>
      </c>
      <c r="B345" s="1" t="s">
        <v>102</v>
      </c>
      <c r="C345" t="s">
        <v>152</v>
      </c>
      <c r="D345">
        <v>84</v>
      </c>
      <c r="E345" t="s">
        <v>154</v>
      </c>
      <c r="F345" t="str">
        <f t="shared" si="8"/>
        <v>Senior</v>
      </c>
      <c r="G345" s="49">
        <f>VLOOKUP(B345,'Analysis 1.3'!$E$1:$F$15,2,FALSE)</f>
        <v>59.060606060606062</v>
      </c>
    </row>
    <row r="346" spans="1:7" x14ac:dyDescent="0.3">
      <c r="A346">
        <v>345</v>
      </c>
      <c r="B346" s="1" t="s">
        <v>113</v>
      </c>
      <c r="C346" t="s">
        <v>152</v>
      </c>
      <c r="D346">
        <v>31</v>
      </c>
      <c r="E346" t="s">
        <v>154</v>
      </c>
      <c r="F346" t="str">
        <f t="shared" si="8"/>
        <v>Young</v>
      </c>
      <c r="G346" s="49">
        <f>VLOOKUP(B346,'Analysis 1.3'!$E$1:$F$15,2,FALSE)</f>
        <v>55.656028368794324</v>
      </c>
    </row>
    <row r="347" spans="1:7" x14ac:dyDescent="0.3">
      <c r="A347">
        <v>346</v>
      </c>
      <c r="B347" s="1" t="s">
        <v>105</v>
      </c>
      <c r="C347" t="s">
        <v>152</v>
      </c>
      <c r="D347">
        <v>27</v>
      </c>
      <c r="E347" t="s">
        <v>154</v>
      </c>
      <c r="F347" t="str">
        <f t="shared" si="8"/>
        <v>Young</v>
      </c>
      <c r="G347" s="49">
        <f>VLOOKUP(B347,'Analysis 1.3'!$E$1:$F$15,2,FALSE)</f>
        <v>48.434944237918216</v>
      </c>
    </row>
    <row r="348" spans="1:7" x14ac:dyDescent="0.3">
      <c r="A348">
        <v>347</v>
      </c>
      <c r="B348" s="1" t="s">
        <v>108</v>
      </c>
      <c r="C348" t="s">
        <v>152</v>
      </c>
      <c r="D348">
        <v>59</v>
      </c>
      <c r="E348" t="s">
        <v>154</v>
      </c>
      <c r="F348" t="str">
        <f t="shared" si="8"/>
        <v>Middle</v>
      </c>
      <c r="G348" s="49">
        <f>VLOOKUP(B348,'Analysis 1.3'!$E$1:$F$15,2,FALSE)</f>
        <v>53.469696969696969</v>
      </c>
    </row>
    <row r="349" spans="1:7" x14ac:dyDescent="0.3">
      <c r="A349">
        <v>348</v>
      </c>
      <c r="B349" s="1" t="s">
        <v>100</v>
      </c>
      <c r="C349" t="s">
        <v>151</v>
      </c>
      <c r="D349">
        <v>61</v>
      </c>
      <c r="E349" t="s">
        <v>154</v>
      </c>
      <c r="F349" t="str">
        <f t="shared" si="8"/>
        <v>Senior</v>
      </c>
      <c r="G349" s="49">
        <f>VLOOKUP(B349,'Analysis 1.3'!$E$1:$F$15,2,FALSE)</f>
        <v>54.003086419753089</v>
      </c>
    </row>
    <row r="350" spans="1:7" x14ac:dyDescent="0.3">
      <c r="A350">
        <v>349</v>
      </c>
      <c r="B350" s="1" t="s">
        <v>108</v>
      </c>
      <c r="C350" t="s">
        <v>152</v>
      </c>
      <c r="D350">
        <v>55</v>
      </c>
      <c r="E350" t="s">
        <v>154</v>
      </c>
      <c r="F350" t="str">
        <f t="shared" si="8"/>
        <v>Middle</v>
      </c>
      <c r="G350" s="49">
        <f>VLOOKUP(B350,'Analysis 1.3'!$E$1:$F$15,2,FALSE)</f>
        <v>53.469696969696969</v>
      </c>
    </row>
    <row r="351" spans="1:7" x14ac:dyDescent="0.3">
      <c r="A351">
        <v>350</v>
      </c>
      <c r="B351" s="1" t="s">
        <v>109</v>
      </c>
      <c r="C351" t="s">
        <v>152</v>
      </c>
      <c r="D351">
        <v>39</v>
      </c>
      <c r="E351" t="s">
        <v>154</v>
      </c>
      <c r="F351" t="str">
        <f t="shared" si="8"/>
        <v>Middle</v>
      </c>
      <c r="G351" s="49">
        <f>VLOOKUP(B351,'Analysis 1.3'!$E$1:$F$15,2,FALSE)</f>
        <v>49.655172413793103</v>
      </c>
    </row>
    <row r="352" spans="1:7" x14ac:dyDescent="0.3">
      <c r="A352">
        <v>351</v>
      </c>
      <c r="B352" s="1" t="s">
        <v>101</v>
      </c>
      <c r="C352" t="s">
        <v>152</v>
      </c>
      <c r="D352">
        <v>87</v>
      </c>
      <c r="E352" t="s">
        <v>154</v>
      </c>
      <c r="F352" t="str">
        <f t="shared" si="8"/>
        <v>Senior</v>
      </c>
      <c r="G352" s="49">
        <f>VLOOKUP(B352,'Analysis 1.3'!$E$1:$F$15,2,FALSE)</f>
        <v>52.833333333333336</v>
      </c>
    </row>
    <row r="353" spans="1:7" x14ac:dyDescent="0.3">
      <c r="A353">
        <v>352</v>
      </c>
      <c r="B353" s="1" t="s">
        <v>100</v>
      </c>
      <c r="C353" t="s">
        <v>151</v>
      </c>
      <c r="D353">
        <v>72</v>
      </c>
      <c r="E353" t="s">
        <v>154</v>
      </c>
      <c r="F353" t="str">
        <f t="shared" si="8"/>
        <v>Senior</v>
      </c>
      <c r="G353" s="49">
        <f>VLOOKUP(B353,'Analysis 1.3'!$E$1:$F$15,2,FALSE)</f>
        <v>54.003086419753089</v>
      </c>
    </row>
    <row r="354" spans="1:7" x14ac:dyDescent="0.3">
      <c r="A354">
        <v>353</v>
      </c>
      <c r="B354" s="1" t="s">
        <v>100</v>
      </c>
      <c r="C354" t="s">
        <v>152</v>
      </c>
      <c r="D354">
        <v>66</v>
      </c>
      <c r="E354" t="s">
        <v>154</v>
      </c>
      <c r="F354" t="str">
        <f t="shared" si="8"/>
        <v>Senior</v>
      </c>
      <c r="G354" s="49">
        <f>VLOOKUP(B354,'Analysis 1.3'!$E$1:$F$15,2,FALSE)</f>
        <v>54.003086419753089</v>
      </c>
    </row>
    <row r="355" spans="1:7" x14ac:dyDescent="0.3">
      <c r="A355">
        <v>354</v>
      </c>
      <c r="B355" s="1" t="s">
        <v>113</v>
      </c>
      <c r="C355" t="s">
        <v>151</v>
      </c>
      <c r="D355">
        <v>29</v>
      </c>
      <c r="E355" t="s">
        <v>154</v>
      </c>
      <c r="F355" t="str">
        <f t="shared" si="8"/>
        <v>Young</v>
      </c>
      <c r="G355" s="49">
        <f>VLOOKUP(B355,'Analysis 1.3'!$E$1:$F$15,2,FALSE)</f>
        <v>55.656028368794324</v>
      </c>
    </row>
    <row r="356" spans="1:7" x14ac:dyDescent="0.3">
      <c r="A356">
        <v>355</v>
      </c>
      <c r="B356" s="1" t="s">
        <v>100</v>
      </c>
      <c r="C356" t="s">
        <v>152</v>
      </c>
      <c r="D356">
        <v>49</v>
      </c>
      <c r="E356" t="s">
        <v>154</v>
      </c>
      <c r="F356" t="str">
        <f t="shared" si="8"/>
        <v>Middle</v>
      </c>
      <c r="G356" s="49">
        <f>VLOOKUP(B356,'Analysis 1.3'!$E$1:$F$15,2,FALSE)</f>
        <v>54.003086419753089</v>
      </c>
    </row>
    <row r="357" spans="1:7" x14ac:dyDescent="0.3">
      <c r="A357">
        <v>356</v>
      </c>
      <c r="B357" s="1" t="s">
        <v>113</v>
      </c>
      <c r="C357" t="s">
        <v>151</v>
      </c>
      <c r="D357">
        <v>41</v>
      </c>
      <c r="E357" t="s">
        <v>154</v>
      </c>
      <c r="F357" t="str">
        <f t="shared" si="8"/>
        <v>Middle</v>
      </c>
      <c r="G357" s="49">
        <f>VLOOKUP(B357,'Analysis 1.3'!$E$1:$F$15,2,FALSE)</f>
        <v>55.656028368794324</v>
      </c>
    </row>
    <row r="358" spans="1:7" x14ac:dyDescent="0.3">
      <c r="A358">
        <v>357</v>
      </c>
      <c r="B358" s="1" t="s">
        <v>103</v>
      </c>
      <c r="C358" t="s">
        <v>152</v>
      </c>
      <c r="D358">
        <v>70</v>
      </c>
      <c r="E358" t="s">
        <v>154</v>
      </c>
      <c r="F358" t="str">
        <f t="shared" si="8"/>
        <v>Senior</v>
      </c>
      <c r="G358" s="49">
        <f>VLOOKUP(B358,'Analysis 1.3'!$E$1:$F$15,2,FALSE)</f>
        <v>54.725000000000001</v>
      </c>
    </row>
    <row r="359" spans="1:7" x14ac:dyDescent="0.3">
      <c r="A359">
        <v>358</v>
      </c>
      <c r="B359" s="1" t="s">
        <v>105</v>
      </c>
      <c r="C359" t="s">
        <v>151</v>
      </c>
      <c r="D359">
        <v>50</v>
      </c>
      <c r="E359" t="s">
        <v>154</v>
      </c>
      <c r="F359" t="str">
        <f t="shared" si="8"/>
        <v>Middle</v>
      </c>
      <c r="G359" s="49">
        <f>VLOOKUP(B359,'Analysis 1.3'!$E$1:$F$15,2,FALSE)</f>
        <v>48.434944237918216</v>
      </c>
    </row>
    <row r="360" spans="1:7" x14ac:dyDescent="0.3">
      <c r="A360">
        <v>359</v>
      </c>
      <c r="B360" s="1" t="s">
        <v>100</v>
      </c>
      <c r="C360" t="s">
        <v>152</v>
      </c>
      <c r="D360">
        <v>37</v>
      </c>
      <c r="E360" t="s">
        <v>154</v>
      </c>
      <c r="F360" t="str">
        <f t="shared" si="8"/>
        <v>Middle</v>
      </c>
      <c r="G360" s="49">
        <f>VLOOKUP(B360,'Analysis 1.3'!$E$1:$F$15,2,FALSE)</f>
        <v>54.003086419753089</v>
      </c>
    </row>
    <row r="361" spans="1:7" x14ac:dyDescent="0.3">
      <c r="A361">
        <v>360</v>
      </c>
      <c r="B361" s="1" t="s">
        <v>113</v>
      </c>
      <c r="C361" t="s">
        <v>151</v>
      </c>
      <c r="D361">
        <v>32</v>
      </c>
      <c r="E361" t="s">
        <v>154</v>
      </c>
      <c r="F361" t="str">
        <f t="shared" si="8"/>
        <v>Young</v>
      </c>
      <c r="G361" s="49">
        <f>VLOOKUP(B361,'Analysis 1.3'!$E$1:$F$15,2,FALSE)</f>
        <v>55.656028368794324</v>
      </c>
    </row>
    <row r="362" spans="1:7" x14ac:dyDescent="0.3">
      <c r="A362">
        <v>361</v>
      </c>
      <c r="B362" s="1" t="s">
        <v>107</v>
      </c>
      <c r="C362" t="s">
        <v>151</v>
      </c>
      <c r="D362">
        <v>87</v>
      </c>
      <c r="E362" t="s">
        <v>154</v>
      </c>
      <c r="F362" t="str">
        <f t="shared" si="8"/>
        <v>Senior</v>
      </c>
      <c r="G362" s="49">
        <f>VLOOKUP(B362,'Analysis 1.3'!$E$1:$F$15,2,FALSE)</f>
        <v>49.778761061946902</v>
      </c>
    </row>
    <row r="363" spans="1:7" x14ac:dyDescent="0.3">
      <c r="A363">
        <v>362</v>
      </c>
      <c r="B363" s="1" t="s">
        <v>113</v>
      </c>
      <c r="C363" t="s">
        <v>151</v>
      </c>
      <c r="D363">
        <v>68</v>
      </c>
      <c r="E363" t="s">
        <v>154</v>
      </c>
      <c r="F363" t="str">
        <f t="shared" si="8"/>
        <v>Senior</v>
      </c>
      <c r="G363" s="49">
        <f>VLOOKUP(B363,'Analysis 1.3'!$E$1:$F$15,2,FALSE)</f>
        <v>55.656028368794324</v>
      </c>
    </row>
    <row r="364" spans="1:7" x14ac:dyDescent="0.3">
      <c r="A364">
        <v>363</v>
      </c>
      <c r="B364" s="1" t="s">
        <v>113</v>
      </c>
      <c r="C364" t="s">
        <v>152</v>
      </c>
      <c r="D364">
        <v>48</v>
      </c>
      <c r="E364" t="s">
        <v>154</v>
      </c>
      <c r="F364" t="str">
        <f t="shared" si="8"/>
        <v>Middle</v>
      </c>
      <c r="G364" s="49">
        <f>VLOOKUP(B364,'Analysis 1.3'!$E$1:$F$15,2,FALSE)</f>
        <v>55.656028368794324</v>
      </c>
    </row>
    <row r="365" spans="1:7" x14ac:dyDescent="0.3">
      <c r="A365">
        <v>364</v>
      </c>
      <c r="B365" s="1" t="s">
        <v>105</v>
      </c>
      <c r="C365" t="s">
        <v>151</v>
      </c>
      <c r="D365">
        <v>18</v>
      </c>
      <c r="E365" t="s">
        <v>154</v>
      </c>
      <c r="F365" t="str">
        <f t="shared" si="8"/>
        <v>Young</v>
      </c>
      <c r="G365" s="49">
        <f>VLOOKUP(B365,'Analysis 1.3'!$E$1:$F$15,2,FALSE)</f>
        <v>48.434944237918216</v>
      </c>
    </row>
    <row r="366" spans="1:7" x14ac:dyDescent="0.3">
      <c r="A366">
        <v>365</v>
      </c>
      <c r="B366" s="1" t="s">
        <v>100</v>
      </c>
      <c r="C366" t="s">
        <v>151</v>
      </c>
      <c r="D366">
        <v>46</v>
      </c>
      <c r="E366" t="s">
        <v>154</v>
      </c>
      <c r="F366" t="str">
        <f t="shared" si="8"/>
        <v>Middle</v>
      </c>
      <c r="G366" s="49">
        <f>VLOOKUP(B366,'Analysis 1.3'!$E$1:$F$15,2,FALSE)</f>
        <v>54.003086419753089</v>
      </c>
    </row>
    <row r="367" spans="1:7" x14ac:dyDescent="0.3">
      <c r="A367">
        <v>366</v>
      </c>
      <c r="B367" s="1" t="s">
        <v>113</v>
      </c>
      <c r="C367" t="s">
        <v>152</v>
      </c>
      <c r="D367">
        <v>79</v>
      </c>
      <c r="E367" t="s">
        <v>154</v>
      </c>
      <c r="F367" t="str">
        <f t="shared" si="8"/>
        <v>Senior</v>
      </c>
      <c r="G367" s="49">
        <f>VLOOKUP(B367,'Analysis 1.3'!$E$1:$F$15,2,FALSE)</f>
        <v>55.656028368794324</v>
      </c>
    </row>
    <row r="368" spans="1:7" x14ac:dyDescent="0.3">
      <c r="A368">
        <v>367</v>
      </c>
      <c r="B368" s="1" t="s">
        <v>113</v>
      </c>
      <c r="C368" t="s">
        <v>151</v>
      </c>
      <c r="D368">
        <v>23</v>
      </c>
      <c r="E368" t="s">
        <v>154</v>
      </c>
      <c r="F368" t="str">
        <f t="shared" si="8"/>
        <v>Young</v>
      </c>
      <c r="G368" s="49">
        <f>VLOOKUP(B368,'Analysis 1.3'!$E$1:$F$15,2,FALSE)</f>
        <v>55.656028368794324</v>
      </c>
    </row>
    <row r="369" spans="1:7" x14ac:dyDescent="0.3">
      <c r="A369">
        <v>368</v>
      </c>
      <c r="B369" s="1" t="s">
        <v>102</v>
      </c>
      <c r="C369" t="s">
        <v>152</v>
      </c>
      <c r="D369">
        <v>58</v>
      </c>
      <c r="E369" t="s">
        <v>154</v>
      </c>
      <c r="F369" t="str">
        <f t="shared" si="8"/>
        <v>Middle</v>
      </c>
      <c r="G369" s="49">
        <f>VLOOKUP(B369,'Analysis 1.3'!$E$1:$F$15,2,FALSE)</f>
        <v>59.060606060606062</v>
      </c>
    </row>
    <row r="370" spans="1:7" x14ac:dyDescent="0.3">
      <c r="A370">
        <v>369</v>
      </c>
      <c r="B370" s="1" t="s">
        <v>100</v>
      </c>
      <c r="C370" t="s">
        <v>152</v>
      </c>
      <c r="D370">
        <v>39</v>
      </c>
      <c r="E370" t="s">
        <v>154</v>
      </c>
      <c r="F370" t="str">
        <f t="shared" si="8"/>
        <v>Middle</v>
      </c>
      <c r="G370" s="49">
        <f>VLOOKUP(B370,'Analysis 1.3'!$E$1:$F$15,2,FALSE)</f>
        <v>54.003086419753089</v>
      </c>
    </row>
    <row r="371" spans="1:7" x14ac:dyDescent="0.3">
      <c r="A371">
        <v>370</v>
      </c>
      <c r="B371" s="1" t="s">
        <v>101</v>
      </c>
      <c r="C371" t="s">
        <v>152</v>
      </c>
      <c r="D371">
        <v>35</v>
      </c>
      <c r="E371" t="s">
        <v>154</v>
      </c>
      <c r="F371" t="str">
        <f t="shared" si="8"/>
        <v>Middle</v>
      </c>
      <c r="G371" s="49">
        <f>VLOOKUP(B371,'Analysis 1.3'!$E$1:$F$15,2,FALSE)</f>
        <v>52.833333333333336</v>
      </c>
    </row>
    <row r="372" spans="1:7" x14ac:dyDescent="0.3">
      <c r="A372">
        <v>371</v>
      </c>
      <c r="B372" s="1" t="s">
        <v>105</v>
      </c>
      <c r="C372" t="s">
        <v>151</v>
      </c>
      <c r="D372">
        <v>68</v>
      </c>
      <c r="E372" t="s">
        <v>154</v>
      </c>
      <c r="F372" t="str">
        <f t="shared" si="8"/>
        <v>Senior</v>
      </c>
      <c r="G372" s="49">
        <f>VLOOKUP(B372,'Analysis 1.3'!$E$1:$F$15,2,FALSE)</f>
        <v>48.434944237918216</v>
      </c>
    </row>
    <row r="373" spans="1:7" x14ac:dyDescent="0.3">
      <c r="A373">
        <v>372</v>
      </c>
      <c r="B373" s="1" t="s">
        <v>113</v>
      </c>
      <c r="C373" t="s">
        <v>151</v>
      </c>
      <c r="D373">
        <v>60</v>
      </c>
      <c r="E373" t="s">
        <v>154</v>
      </c>
      <c r="F373" t="str">
        <f t="shared" si="8"/>
        <v>Senior</v>
      </c>
      <c r="G373" s="49">
        <f>VLOOKUP(B373,'Analysis 1.3'!$E$1:$F$15,2,FALSE)</f>
        <v>55.656028368794324</v>
      </c>
    </row>
    <row r="374" spans="1:7" x14ac:dyDescent="0.3">
      <c r="A374">
        <v>373</v>
      </c>
      <c r="B374" s="1" t="s">
        <v>113</v>
      </c>
      <c r="C374" t="s">
        <v>152</v>
      </c>
      <c r="D374">
        <v>89</v>
      </c>
      <c r="E374" t="s">
        <v>154</v>
      </c>
      <c r="F374" t="str">
        <f t="shared" si="8"/>
        <v>Senior</v>
      </c>
      <c r="G374" s="49">
        <f>VLOOKUP(B374,'Analysis 1.3'!$E$1:$F$15,2,FALSE)</f>
        <v>55.656028368794324</v>
      </c>
    </row>
    <row r="375" spans="1:7" x14ac:dyDescent="0.3">
      <c r="A375">
        <v>374</v>
      </c>
      <c r="B375" s="1" t="s">
        <v>108</v>
      </c>
      <c r="C375" t="s">
        <v>151</v>
      </c>
      <c r="D375">
        <v>71</v>
      </c>
      <c r="E375" t="s">
        <v>154</v>
      </c>
      <c r="F375" t="str">
        <f t="shared" si="8"/>
        <v>Senior</v>
      </c>
      <c r="G375" s="49">
        <f>VLOOKUP(B375,'Analysis 1.3'!$E$1:$F$15,2,FALSE)</f>
        <v>53.469696969696969</v>
      </c>
    </row>
    <row r="376" spans="1:7" x14ac:dyDescent="0.3">
      <c r="A376">
        <v>375</v>
      </c>
      <c r="B376" s="1" t="s">
        <v>101</v>
      </c>
      <c r="C376" t="s">
        <v>152</v>
      </c>
      <c r="D376">
        <v>45</v>
      </c>
      <c r="E376" t="s">
        <v>154</v>
      </c>
      <c r="F376" t="str">
        <f t="shared" si="8"/>
        <v>Middle</v>
      </c>
      <c r="G376" s="49">
        <f>VLOOKUP(B376,'Analysis 1.3'!$E$1:$F$15,2,FALSE)</f>
        <v>52.833333333333336</v>
      </c>
    </row>
    <row r="377" spans="1:7" x14ac:dyDescent="0.3">
      <c r="A377">
        <v>376</v>
      </c>
      <c r="B377" s="1" t="s">
        <v>113</v>
      </c>
      <c r="C377" t="s">
        <v>152</v>
      </c>
      <c r="D377">
        <v>89</v>
      </c>
      <c r="E377" t="s">
        <v>154</v>
      </c>
      <c r="F377" t="str">
        <f t="shared" si="8"/>
        <v>Senior</v>
      </c>
      <c r="G377" s="49">
        <f>VLOOKUP(B377,'Analysis 1.3'!$E$1:$F$15,2,FALSE)</f>
        <v>55.656028368794324</v>
      </c>
    </row>
    <row r="378" spans="1:7" x14ac:dyDescent="0.3">
      <c r="A378">
        <v>377</v>
      </c>
      <c r="B378" s="1" t="s">
        <v>113</v>
      </c>
      <c r="C378" t="s">
        <v>152</v>
      </c>
      <c r="D378">
        <v>56</v>
      </c>
      <c r="E378" t="s">
        <v>154</v>
      </c>
      <c r="F378" t="str">
        <f t="shared" si="8"/>
        <v>Middle</v>
      </c>
      <c r="G378" s="49">
        <f>VLOOKUP(B378,'Analysis 1.3'!$E$1:$F$15,2,FALSE)</f>
        <v>55.656028368794324</v>
      </c>
    </row>
    <row r="379" spans="1:7" x14ac:dyDescent="0.3">
      <c r="A379">
        <v>378</v>
      </c>
      <c r="B379" s="1" t="s">
        <v>110</v>
      </c>
      <c r="C379" t="s">
        <v>151</v>
      </c>
      <c r="D379">
        <v>69</v>
      </c>
      <c r="E379" t="s">
        <v>154</v>
      </c>
      <c r="F379" t="str">
        <f t="shared" si="8"/>
        <v>Senior</v>
      </c>
      <c r="G379" s="49">
        <f>VLOOKUP(B379,'Analysis 1.3'!$E$1:$F$15,2,FALSE)</f>
        <v>49.222222222222221</v>
      </c>
    </row>
    <row r="380" spans="1:7" x14ac:dyDescent="0.3">
      <c r="A380">
        <v>379</v>
      </c>
      <c r="B380" s="1" t="s">
        <v>113</v>
      </c>
      <c r="C380" t="s">
        <v>151</v>
      </c>
      <c r="D380">
        <v>58</v>
      </c>
      <c r="E380" t="s">
        <v>154</v>
      </c>
      <c r="F380" t="str">
        <f t="shared" si="8"/>
        <v>Middle</v>
      </c>
      <c r="G380" s="49">
        <f>VLOOKUP(B380,'Analysis 1.3'!$E$1:$F$15,2,FALSE)</f>
        <v>55.656028368794324</v>
      </c>
    </row>
    <row r="381" spans="1:7" x14ac:dyDescent="0.3">
      <c r="A381">
        <v>380</v>
      </c>
      <c r="B381" s="1" t="s">
        <v>100</v>
      </c>
      <c r="C381" t="s">
        <v>152</v>
      </c>
      <c r="D381">
        <v>29</v>
      </c>
      <c r="E381" t="s">
        <v>154</v>
      </c>
      <c r="F381" t="str">
        <f t="shared" si="8"/>
        <v>Young</v>
      </c>
      <c r="G381" s="49">
        <f>VLOOKUP(B381,'Analysis 1.3'!$E$1:$F$15,2,FALSE)</f>
        <v>54.003086419753089</v>
      </c>
    </row>
    <row r="382" spans="1:7" x14ac:dyDescent="0.3">
      <c r="A382">
        <v>381</v>
      </c>
      <c r="B382" s="1" t="s">
        <v>107</v>
      </c>
      <c r="C382" t="s">
        <v>151</v>
      </c>
      <c r="D382">
        <v>86</v>
      </c>
      <c r="E382" t="s">
        <v>154</v>
      </c>
      <c r="F382" t="str">
        <f t="shared" si="8"/>
        <v>Senior</v>
      </c>
      <c r="G382" s="49">
        <f>VLOOKUP(B382,'Analysis 1.3'!$E$1:$F$15,2,FALSE)</f>
        <v>49.778761061946902</v>
      </c>
    </row>
    <row r="383" spans="1:7" x14ac:dyDescent="0.3">
      <c r="A383">
        <v>382</v>
      </c>
      <c r="B383" s="1" t="s">
        <v>113</v>
      </c>
      <c r="C383" t="s">
        <v>151</v>
      </c>
      <c r="D383">
        <v>81</v>
      </c>
      <c r="E383" t="s">
        <v>154</v>
      </c>
      <c r="F383" t="str">
        <f t="shared" si="8"/>
        <v>Senior</v>
      </c>
      <c r="G383" s="49">
        <f>VLOOKUP(B383,'Analysis 1.3'!$E$1:$F$15,2,FALSE)</f>
        <v>55.656028368794324</v>
      </c>
    </row>
    <row r="384" spans="1:7" x14ac:dyDescent="0.3">
      <c r="A384">
        <v>383</v>
      </c>
      <c r="B384" s="1" t="s">
        <v>100</v>
      </c>
      <c r="C384" t="s">
        <v>152</v>
      </c>
      <c r="D384">
        <v>57</v>
      </c>
      <c r="E384" t="s">
        <v>154</v>
      </c>
      <c r="F384" t="str">
        <f t="shared" si="8"/>
        <v>Middle</v>
      </c>
      <c r="G384" s="49">
        <f>VLOOKUP(B384,'Analysis 1.3'!$E$1:$F$15,2,FALSE)</f>
        <v>54.003086419753089</v>
      </c>
    </row>
    <row r="385" spans="1:7" x14ac:dyDescent="0.3">
      <c r="A385">
        <v>384</v>
      </c>
      <c r="B385" s="1" t="s">
        <v>101</v>
      </c>
      <c r="C385" t="s">
        <v>151</v>
      </c>
      <c r="D385">
        <v>87</v>
      </c>
      <c r="E385" t="s">
        <v>154</v>
      </c>
      <c r="F385" t="str">
        <f t="shared" si="8"/>
        <v>Senior</v>
      </c>
      <c r="G385" s="49">
        <f>VLOOKUP(B385,'Analysis 1.3'!$E$1:$F$15,2,FALSE)</f>
        <v>52.833333333333336</v>
      </c>
    </row>
    <row r="386" spans="1:7" x14ac:dyDescent="0.3">
      <c r="A386">
        <v>385</v>
      </c>
      <c r="B386" s="1" t="s">
        <v>101</v>
      </c>
      <c r="C386" t="s">
        <v>152</v>
      </c>
      <c r="D386">
        <v>54</v>
      </c>
      <c r="E386" t="s">
        <v>154</v>
      </c>
      <c r="F386" t="str">
        <f t="shared" si="8"/>
        <v>Middle</v>
      </c>
      <c r="G386" s="49">
        <f>VLOOKUP(B386,'Analysis 1.3'!$E$1:$F$15,2,FALSE)</f>
        <v>52.833333333333336</v>
      </c>
    </row>
    <row r="387" spans="1:7" x14ac:dyDescent="0.3">
      <c r="A387">
        <v>386</v>
      </c>
      <c r="B387" s="1" t="s">
        <v>113</v>
      </c>
      <c r="C387" t="s">
        <v>152</v>
      </c>
      <c r="D387">
        <v>75</v>
      </c>
      <c r="E387" t="s">
        <v>154</v>
      </c>
      <c r="F387" t="str">
        <f t="shared" ref="F387:F450" si="9">_xlfn.IFS(D387&gt;=60, "Senior", D387&lt;35, "Young", D387&lt;60, "Middle")</f>
        <v>Senior</v>
      </c>
      <c r="G387" s="49">
        <f>VLOOKUP(B387,'Analysis 1.3'!$E$1:$F$15,2,FALSE)</f>
        <v>55.656028368794324</v>
      </c>
    </row>
    <row r="388" spans="1:7" x14ac:dyDescent="0.3">
      <c r="A388">
        <v>387</v>
      </c>
      <c r="B388" s="1" t="s">
        <v>101</v>
      </c>
      <c r="C388" t="s">
        <v>152</v>
      </c>
      <c r="D388">
        <v>41</v>
      </c>
      <c r="E388" t="s">
        <v>154</v>
      </c>
      <c r="F388" t="str">
        <f t="shared" si="9"/>
        <v>Middle</v>
      </c>
      <c r="G388" s="49">
        <f>VLOOKUP(B388,'Analysis 1.3'!$E$1:$F$15,2,FALSE)</f>
        <v>52.833333333333336</v>
      </c>
    </row>
    <row r="389" spans="1:7" x14ac:dyDescent="0.3">
      <c r="A389">
        <v>388</v>
      </c>
      <c r="B389" s="1" t="s">
        <v>103</v>
      </c>
      <c r="C389" t="s">
        <v>151</v>
      </c>
      <c r="D389">
        <v>68</v>
      </c>
      <c r="E389" t="s">
        <v>154</v>
      </c>
      <c r="F389" t="str">
        <f t="shared" si="9"/>
        <v>Senior</v>
      </c>
      <c r="G389" s="49">
        <f>VLOOKUP(B389,'Analysis 1.3'!$E$1:$F$15,2,FALSE)</f>
        <v>54.725000000000001</v>
      </c>
    </row>
    <row r="390" spans="1:7" x14ac:dyDescent="0.3">
      <c r="A390">
        <v>389</v>
      </c>
      <c r="B390" s="1" t="s">
        <v>101</v>
      </c>
      <c r="C390" t="s">
        <v>152</v>
      </c>
      <c r="D390">
        <v>22</v>
      </c>
      <c r="E390" t="s">
        <v>154</v>
      </c>
      <c r="F390" t="str">
        <f t="shared" si="9"/>
        <v>Young</v>
      </c>
      <c r="G390" s="49">
        <f>VLOOKUP(B390,'Analysis 1.3'!$E$1:$F$15,2,FALSE)</f>
        <v>52.833333333333336</v>
      </c>
    </row>
    <row r="391" spans="1:7" x14ac:dyDescent="0.3">
      <c r="A391">
        <v>390</v>
      </c>
      <c r="B391" s="1" t="s">
        <v>113</v>
      </c>
      <c r="C391" t="s">
        <v>151</v>
      </c>
      <c r="D391">
        <v>89</v>
      </c>
      <c r="E391" t="s">
        <v>154</v>
      </c>
      <c r="F391" t="str">
        <f t="shared" si="9"/>
        <v>Senior</v>
      </c>
      <c r="G391" s="49">
        <f>VLOOKUP(B391,'Analysis 1.3'!$E$1:$F$15,2,FALSE)</f>
        <v>55.656028368794324</v>
      </c>
    </row>
    <row r="392" spans="1:7" x14ac:dyDescent="0.3">
      <c r="A392">
        <v>391</v>
      </c>
      <c r="B392" s="1" t="s">
        <v>100</v>
      </c>
      <c r="C392" t="s">
        <v>152</v>
      </c>
      <c r="D392">
        <v>86</v>
      </c>
      <c r="E392" t="s">
        <v>154</v>
      </c>
      <c r="F392" t="str">
        <f t="shared" si="9"/>
        <v>Senior</v>
      </c>
      <c r="G392" s="49">
        <f>VLOOKUP(B392,'Analysis 1.3'!$E$1:$F$15,2,FALSE)</f>
        <v>54.003086419753089</v>
      </c>
    </row>
    <row r="393" spans="1:7" x14ac:dyDescent="0.3">
      <c r="A393">
        <v>392</v>
      </c>
      <c r="B393" s="1" t="s">
        <v>113</v>
      </c>
      <c r="C393" t="s">
        <v>151</v>
      </c>
      <c r="D393">
        <v>79</v>
      </c>
      <c r="E393" t="s">
        <v>154</v>
      </c>
      <c r="F393" t="str">
        <f t="shared" si="9"/>
        <v>Senior</v>
      </c>
      <c r="G393" s="49">
        <f>VLOOKUP(B393,'Analysis 1.3'!$E$1:$F$15,2,FALSE)</f>
        <v>55.656028368794324</v>
      </c>
    </row>
    <row r="394" spans="1:7" x14ac:dyDescent="0.3">
      <c r="A394">
        <v>393</v>
      </c>
      <c r="B394" s="1" t="s">
        <v>113</v>
      </c>
      <c r="C394" t="s">
        <v>152</v>
      </c>
      <c r="D394">
        <v>19</v>
      </c>
      <c r="E394" t="s">
        <v>154</v>
      </c>
      <c r="F394" t="str">
        <f t="shared" si="9"/>
        <v>Young</v>
      </c>
      <c r="G394" s="49">
        <f>VLOOKUP(B394,'Analysis 1.3'!$E$1:$F$15,2,FALSE)</f>
        <v>55.656028368794324</v>
      </c>
    </row>
    <row r="395" spans="1:7" x14ac:dyDescent="0.3">
      <c r="A395">
        <v>394</v>
      </c>
      <c r="B395" s="1" t="s">
        <v>113</v>
      </c>
      <c r="C395" t="s">
        <v>152</v>
      </c>
      <c r="D395">
        <v>65</v>
      </c>
      <c r="E395" t="s">
        <v>154</v>
      </c>
      <c r="F395" t="str">
        <f t="shared" si="9"/>
        <v>Senior</v>
      </c>
      <c r="G395" s="49">
        <f>VLOOKUP(B395,'Analysis 1.3'!$E$1:$F$15,2,FALSE)</f>
        <v>55.656028368794324</v>
      </c>
    </row>
    <row r="396" spans="1:7" x14ac:dyDescent="0.3">
      <c r="A396">
        <v>395</v>
      </c>
      <c r="B396" s="1" t="s">
        <v>113</v>
      </c>
      <c r="C396" t="s">
        <v>152</v>
      </c>
      <c r="D396">
        <v>22</v>
      </c>
      <c r="E396" t="s">
        <v>154</v>
      </c>
      <c r="F396" t="str">
        <f t="shared" si="9"/>
        <v>Young</v>
      </c>
      <c r="G396" s="49">
        <f>VLOOKUP(B396,'Analysis 1.3'!$E$1:$F$15,2,FALSE)</f>
        <v>55.656028368794324</v>
      </c>
    </row>
    <row r="397" spans="1:7" x14ac:dyDescent="0.3">
      <c r="A397">
        <v>396</v>
      </c>
      <c r="B397" s="1" t="s">
        <v>105</v>
      </c>
      <c r="C397" t="s">
        <v>152</v>
      </c>
      <c r="D397">
        <v>53</v>
      </c>
      <c r="E397" t="s">
        <v>154</v>
      </c>
      <c r="F397" t="str">
        <f t="shared" si="9"/>
        <v>Middle</v>
      </c>
      <c r="G397" s="49">
        <f>VLOOKUP(B397,'Analysis 1.3'!$E$1:$F$15,2,FALSE)</f>
        <v>48.434944237918216</v>
      </c>
    </row>
    <row r="398" spans="1:7" x14ac:dyDescent="0.3">
      <c r="A398">
        <v>397</v>
      </c>
      <c r="B398" s="1" t="s">
        <v>105</v>
      </c>
      <c r="C398" t="s">
        <v>152</v>
      </c>
      <c r="D398">
        <v>30</v>
      </c>
      <c r="E398" t="s">
        <v>154</v>
      </c>
      <c r="F398" t="str">
        <f t="shared" si="9"/>
        <v>Young</v>
      </c>
      <c r="G398" s="49">
        <f>VLOOKUP(B398,'Analysis 1.3'!$E$1:$F$15,2,FALSE)</f>
        <v>48.434944237918216</v>
      </c>
    </row>
    <row r="399" spans="1:7" x14ac:dyDescent="0.3">
      <c r="A399">
        <v>398</v>
      </c>
      <c r="B399" s="1" t="s">
        <v>100</v>
      </c>
      <c r="C399" t="s">
        <v>151</v>
      </c>
      <c r="D399">
        <v>50</v>
      </c>
      <c r="E399" t="s">
        <v>154</v>
      </c>
      <c r="F399" t="str">
        <f t="shared" si="9"/>
        <v>Middle</v>
      </c>
      <c r="G399" s="49">
        <f>VLOOKUP(B399,'Analysis 1.3'!$E$1:$F$15,2,FALSE)</f>
        <v>54.003086419753089</v>
      </c>
    </row>
    <row r="400" spans="1:7" x14ac:dyDescent="0.3">
      <c r="A400">
        <v>399</v>
      </c>
      <c r="B400" s="1" t="s">
        <v>113</v>
      </c>
      <c r="C400" t="s">
        <v>152</v>
      </c>
      <c r="D400">
        <v>83</v>
      </c>
      <c r="E400" t="s">
        <v>154</v>
      </c>
      <c r="F400" t="str">
        <f t="shared" si="9"/>
        <v>Senior</v>
      </c>
      <c r="G400" s="49">
        <f>VLOOKUP(B400,'Analysis 1.3'!$E$1:$F$15,2,FALSE)</f>
        <v>55.656028368794324</v>
      </c>
    </row>
    <row r="401" spans="1:7" x14ac:dyDescent="0.3">
      <c r="A401">
        <v>400</v>
      </c>
      <c r="B401" s="1" t="s">
        <v>101</v>
      </c>
      <c r="C401" t="s">
        <v>151</v>
      </c>
      <c r="D401">
        <v>80</v>
      </c>
      <c r="E401" t="s">
        <v>154</v>
      </c>
      <c r="F401" t="str">
        <f t="shared" si="9"/>
        <v>Senior</v>
      </c>
      <c r="G401" s="49">
        <f>VLOOKUP(B401,'Analysis 1.3'!$E$1:$F$15,2,FALSE)</f>
        <v>52.833333333333336</v>
      </c>
    </row>
    <row r="402" spans="1:7" x14ac:dyDescent="0.3">
      <c r="A402">
        <v>401</v>
      </c>
      <c r="B402" s="1" t="s">
        <v>113</v>
      </c>
      <c r="C402" t="s">
        <v>151</v>
      </c>
      <c r="D402">
        <v>36</v>
      </c>
      <c r="E402" t="s">
        <v>154</v>
      </c>
      <c r="F402" t="str">
        <f t="shared" si="9"/>
        <v>Middle</v>
      </c>
      <c r="G402" s="49">
        <f>VLOOKUP(B402,'Analysis 1.3'!$E$1:$F$15,2,FALSE)</f>
        <v>55.656028368794324</v>
      </c>
    </row>
    <row r="403" spans="1:7" x14ac:dyDescent="0.3">
      <c r="A403">
        <v>402</v>
      </c>
      <c r="B403" s="1" t="s">
        <v>113</v>
      </c>
      <c r="C403" t="s">
        <v>151</v>
      </c>
      <c r="D403">
        <v>27</v>
      </c>
      <c r="E403" t="s">
        <v>154</v>
      </c>
      <c r="F403" t="str">
        <f t="shared" si="9"/>
        <v>Young</v>
      </c>
      <c r="G403" s="49">
        <f>VLOOKUP(B403,'Analysis 1.3'!$E$1:$F$15,2,FALSE)</f>
        <v>55.656028368794324</v>
      </c>
    </row>
    <row r="404" spans="1:7" x14ac:dyDescent="0.3">
      <c r="A404">
        <v>403</v>
      </c>
      <c r="B404" s="1" t="s">
        <v>102</v>
      </c>
      <c r="C404" t="s">
        <v>151</v>
      </c>
      <c r="D404">
        <v>61</v>
      </c>
      <c r="E404" t="s">
        <v>154</v>
      </c>
      <c r="F404" t="str">
        <f t="shared" si="9"/>
        <v>Senior</v>
      </c>
      <c r="G404" s="49">
        <f>VLOOKUP(B404,'Analysis 1.3'!$E$1:$F$15,2,FALSE)</f>
        <v>59.060606060606062</v>
      </c>
    </row>
    <row r="405" spans="1:7" x14ac:dyDescent="0.3">
      <c r="A405">
        <v>404</v>
      </c>
      <c r="B405" s="1" t="s">
        <v>109</v>
      </c>
      <c r="C405" t="s">
        <v>152</v>
      </c>
      <c r="D405">
        <v>26</v>
      </c>
      <c r="E405" t="s">
        <v>154</v>
      </c>
      <c r="F405" t="str">
        <f t="shared" si="9"/>
        <v>Young</v>
      </c>
      <c r="G405" s="49">
        <f>VLOOKUP(B405,'Analysis 1.3'!$E$1:$F$15,2,FALSE)</f>
        <v>49.655172413793103</v>
      </c>
    </row>
    <row r="406" spans="1:7" x14ac:dyDescent="0.3">
      <c r="A406">
        <v>405</v>
      </c>
      <c r="B406" s="1" t="s">
        <v>113</v>
      </c>
      <c r="C406" t="s">
        <v>152</v>
      </c>
      <c r="D406">
        <v>83</v>
      </c>
      <c r="E406" t="s">
        <v>154</v>
      </c>
      <c r="F406" t="str">
        <f t="shared" si="9"/>
        <v>Senior</v>
      </c>
      <c r="G406" s="49">
        <f>VLOOKUP(B406,'Analysis 1.3'!$E$1:$F$15,2,FALSE)</f>
        <v>55.656028368794324</v>
      </c>
    </row>
    <row r="407" spans="1:7" x14ac:dyDescent="0.3">
      <c r="A407">
        <v>406</v>
      </c>
      <c r="B407" s="1" t="s">
        <v>113</v>
      </c>
      <c r="C407" t="s">
        <v>152</v>
      </c>
      <c r="D407">
        <v>34</v>
      </c>
      <c r="E407" t="s">
        <v>154</v>
      </c>
      <c r="F407" t="str">
        <f t="shared" si="9"/>
        <v>Young</v>
      </c>
      <c r="G407" s="49">
        <f>VLOOKUP(B407,'Analysis 1.3'!$E$1:$F$15,2,FALSE)</f>
        <v>55.656028368794324</v>
      </c>
    </row>
    <row r="408" spans="1:7" x14ac:dyDescent="0.3">
      <c r="A408">
        <v>407</v>
      </c>
      <c r="B408" s="1" t="s">
        <v>100</v>
      </c>
      <c r="C408" t="s">
        <v>152</v>
      </c>
      <c r="D408">
        <v>90</v>
      </c>
      <c r="E408" t="s">
        <v>154</v>
      </c>
      <c r="F408" t="str">
        <f t="shared" si="9"/>
        <v>Senior</v>
      </c>
      <c r="G408" s="49">
        <f>VLOOKUP(B408,'Analysis 1.3'!$E$1:$F$15,2,FALSE)</f>
        <v>54.003086419753089</v>
      </c>
    </row>
    <row r="409" spans="1:7" x14ac:dyDescent="0.3">
      <c r="A409">
        <v>408</v>
      </c>
      <c r="B409" s="1" t="s">
        <v>100</v>
      </c>
      <c r="C409" t="s">
        <v>151</v>
      </c>
      <c r="D409">
        <v>38</v>
      </c>
      <c r="E409" t="s">
        <v>154</v>
      </c>
      <c r="F409" t="str">
        <f t="shared" si="9"/>
        <v>Middle</v>
      </c>
      <c r="G409" s="49">
        <f>VLOOKUP(B409,'Analysis 1.3'!$E$1:$F$15,2,FALSE)</f>
        <v>54.003086419753089</v>
      </c>
    </row>
    <row r="410" spans="1:7" x14ac:dyDescent="0.3">
      <c r="A410">
        <v>409</v>
      </c>
      <c r="B410" s="1" t="s">
        <v>105</v>
      </c>
      <c r="C410" t="s">
        <v>151</v>
      </c>
      <c r="D410">
        <v>64</v>
      </c>
      <c r="E410" t="s">
        <v>154</v>
      </c>
      <c r="F410" t="str">
        <f t="shared" si="9"/>
        <v>Senior</v>
      </c>
      <c r="G410" s="49">
        <f>VLOOKUP(B410,'Analysis 1.3'!$E$1:$F$15,2,FALSE)</f>
        <v>48.434944237918216</v>
      </c>
    </row>
    <row r="411" spans="1:7" x14ac:dyDescent="0.3">
      <c r="A411">
        <v>410</v>
      </c>
      <c r="B411" s="1" t="s">
        <v>113</v>
      </c>
      <c r="C411" t="s">
        <v>152</v>
      </c>
      <c r="D411">
        <v>39</v>
      </c>
      <c r="E411" t="s">
        <v>154</v>
      </c>
      <c r="F411" t="str">
        <f t="shared" si="9"/>
        <v>Middle</v>
      </c>
      <c r="G411" s="49">
        <f>VLOOKUP(B411,'Analysis 1.3'!$E$1:$F$15,2,FALSE)</f>
        <v>55.656028368794324</v>
      </c>
    </row>
    <row r="412" spans="1:7" x14ac:dyDescent="0.3">
      <c r="A412">
        <v>411</v>
      </c>
      <c r="B412" s="1" t="s">
        <v>106</v>
      </c>
      <c r="C412" t="s">
        <v>151</v>
      </c>
      <c r="D412">
        <v>31</v>
      </c>
      <c r="E412" t="s">
        <v>154</v>
      </c>
      <c r="F412" t="str">
        <f t="shared" si="9"/>
        <v>Young</v>
      </c>
      <c r="G412" s="49">
        <f>VLOOKUP(B412,'Analysis 1.3'!$E$1:$F$15,2,FALSE)</f>
        <v>53.742268041237111</v>
      </c>
    </row>
    <row r="413" spans="1:7" x14ac:dyDescent="0.3">
      <c r="A413">
        <v>412</v>
      </c>
      <c r="B413" s="1" t="s">
        <v>113</v>
      </c>
      <c r="C413" t="s">
        <v>152</v>
      </c>
      <c r="D413">
        <v>41</v>
      </c>
      <c r="E413" t="s">
        <v>154</v>
      </c>
      <c r="F413" t="str">
        <f t="shared" si="9"/>
        <v>Middle</v>
      </c>
      <c r="G413" s="49">
        <f>VLOOKUP(B413,'Analysis 1.3'!$E$1:$F$15,2,FALSE)</f>
        <v>55.656028368794324</v>
      </c>
    </row>
    <row r="414" spans="1:7" x14ac:dyDescent="0.3">
      <c r="A414">
        <v>413</v>
      </c>
      <c r="B414" s="1" t="s">
        <v>105</v>
      </c>
      <c r="C414" t="s">
        <v>151</v>
      </c>
      <c r="D414">
        <v>47</v>
      </c>
      <c r="E414" t="s">
        <v>154</v>
      </c>
      <c r="F414" t="str">
        <f t="shared" si="9"/>
        <v>Middle</v>
      </c>
      <c r="G414" s="49">
        <f>VLOOKUP(B414,'Analysis 1.3'!$E$1:$F$15,2,FALSE)</f>
        <v>48.434944237918216</v>
      </c>
    </row>
    <row r="415" spans="1:7" x14ac:dyDescent="0.3">
      <c r="A415">
        <v>414</v>
      </c>
      <c r="B415" s="1" t="s">
        <v>113</v>
      </c>
      <c r="C415" t="s">
        <v>151</v>
      </c>
      <c r="D415">
        <v>86</v>
      </c>
      <c r="E415" t="s">
        <v>154</v>
      </c>
      <c r="F415" t="str">
        <f t="shared" si="9"/>
        <v>Senior</v>
      </c>
      <c r="G415" s="49">
        <f>VLOOKUP(B415,'Analysis 1.3'!$E$1:$F$15,2,FALSE)</f>
        <v>55.656028368794324</v>
      </c>
    </row>
    <row r="416" spans="1:7" x14ac:dyDescent="0.3">
      <c r="A416">
        <v>415</v>
      </c>
      <c r="B416" s="1" t="s">
        <v>113</v>
      </c>
      <c r="C416" t="s">
        <v>151</v>
      </c>
      <c r="D416">
        <v>60</v>
      </c>
      <c r="E416" t="s">
        <v>154</v>
      </c>
      <c r="F416" t="str">
        <f t="shared" si="9"/>
        <v>Senior</v>
      </c>
      <c r="G416" s="49">
        <f>VLOOKUP(B416,'Analysis 1.3'!$E$1:$F$15,2,FALSE)</f>
        <v>55.656028368794324</v>
      </c>
    </row>
    <row r="417" spans="1:7" x14ac:dyDescent="0.3">
      <c r="A417">
        <v>416</v>
      </c>
      <c r="B417" s="1" t="s">
        <v>113</v>
      </c>
      <c r="C417" t="s">
        <v>152</v>
      </c>
      <c r="D417">
        <v>64</v>
      </c>
      <c r="E417" t="s">
        <v>154</v>
      </c>
      <c r="F417" t="str">
        <f t="shared" si="9"/>
        <v>Senior</v>
      </c>
      <c r="G417" s="49">
        <f>VLOOKUP(B417,'Analysis 1.3'!$E$1:$F$15,2,FALSE)</f>
        <v>55.656028368794324</v>
      </c>
    </row>
    <row r="418" spans="1:7" x14ac:dyDescent="0.3">
      <c r="A418">
        <v>417</v>
      </c>
      <c r="B418" s="1" t="s">
        <v>100</v>
      </c>
      <c r="C418" t="s">
        <v>151</v>
      </c>
      <c r="D418">
        <v>53</v>
      </c>
      <c r="E418" t="s">
        <v>154</v>
      </c>
      <c r="F418" t="str">
        <f t="shared" si="9"/>
        <v>Middle</v>
      </c>
      <c r="G418" s="49">
        <f>VLOOKUP(B418,'Analysis 1.3'!$E$1:$F$15,2,FALSE)</f>
        <v>54.003086419753089</v>
      </c>
    </row>
    <row r="419" spans="1:7" x14ac:dyDescent="0.3">
      <c r="A419">
        <v>418</v>
      </c>
      <c r="B419" s="1" t="s">
        <v>106</v>
      </c>
      <c r="C419" t="s">
        <v>152</v>
      </c>
      <c r="D419">
        <v>22</v>
      </c>
      <c r="E419" t="s">
        <v>154</v>
      </c>
      <c r="F419" t="str">
        <f t="shared" si="9"/>
        <v>Young</v>
      </c>
      <c r="G419" s="49">
        <f>VLOOKUP(B419,'Analysis 1.3'!$E$1:$F$15,2,FALSE)</f>
        <v>53.742268041237111</v>
      </c>
    </row>
    <row r="420" spans="1:7" x14ac:dyDescent="0.3">
      <c r="A420">
        <v>419</v>
      </c>
      <c r="B420" s="1" t="s">
        <v>100</v>
      </c>
      <c r="C420" t="s">
        <v>151</v>
      </c>
      <c r="D420">
        <v>66</v>
      </c>
      <c r="E420" t="s">
        <v>154</v>
      </c>
      <c r="F420" t="str">
        <f t="shared" si="9"/>
        <v>Senior</v>
      </c>
      <c r="G420" s="49">
        <f>VLOOKUP(B420,'Analysis 1.3'!$E$1:$F$15,2,FALSE)</f>
        <v>54.003086419753089</v>
      </c>
    </row>
    <row r="421" spans="1:7" x14ac:dyDescent="0.3">
      <c r="A421">
        <v>420</v>
      </c>
      <c r="B421" s="1" t="s">
        <v>105</v>
      </c>
      <c r="C421" t="s">
        <v>152</v>
      </c>
      <c r="D421">
        <v>72</v>
      </c>
      <c r="E421" t="s">
        <v>154</v>
      </c>
      <c r="F421" t="str">
        <f t="shared" si="9"/>
        <v>Senior</v>
      </c>
      <c r="G421" s="49">
        <f>VLOOKUP(B421,'Analysis 1.3'!$E$1:$F$15,2,FALSE)</f>
        <v>48.434944237918216</v>
      </c>
    </row>
    <row r="422" spans="1:7" x14ac:dyDescent="0.3">
      <c r="A422">
        <v>421</v>
      </c>
      <c r="B422" s="1" t="s">
        <v>107</v>
      </c>
      <c r="C422" t="s">
        <v>151</v>
      </c>
      <c r="D422">
        <v>90</v>
      </c>
      <c r="E422" t="s">
        <v>154</v>
      </c>
      <c r="F422" t="str">
        <f t="shared" si="9"/>
        <v>Senior</v>
      </c>
      <c r="G422" s="49">
        <f>VLOOKUP(B422,'Analysis 1.3'!$E$1:$F$15,2,FALSE)</f>
        <v>49.778761061946902</v>
      </c>
    </row>
    <row r="423" spans="1:7" x14ac:dyDescent="0.3">
      <c r="A423">
        <v>422</v>
      </c>
      <c r="B423" s="1" t="s">
        <v>113</v>
      </c>
      <c r="C423" t="s">
        <v>152</v>
      </c>
      <c r="D423">
        <v>64</v>
      </c>
      <c r="E423" t="s">
        <v>154</v>
      </c>
      <c r="F423" t="str">
        <f t="shared" si="9"/>
        <v>Senior</v>
      </c>
      <c r="G423" s="49">
        <f>VLOOKUP(B423,'Analysis 1.3'!$E$1:$F$15,2,FALSE)</f>
        <v>55.656028368794324</v>
      </c>
    </row>
    <row r="424" spans="1:7" x14ac:dyDescent="0.3">
      <c r="A424">
        <v>423</v>
      </c>
      <c r="B424" s="1" t="s">
        <v>106</v>
      </c>
      <c r="C424" t="s">
        <v>152</v>
      </c>
      <c r="D424">
        <v>27</v>
      </c>
      <c r="E424" t="s">
        <v>154</v>
      </c>
      <c r="F424" t="str">
        <f t="shared" si="9"/>
        <v>Young</v>
      </c>
      <c r="G424" s="49">
        <f>VLOOKUP(B424,'Analysis 1.3'!$E$1:$F$15,2,FALSE)</f>
        <v>53.742268041237111</v>
      </c>
    </row>
    <row r="425" spans="1:7" x14ac:dyDescent="0.3">
      <c r="A425">
        <v>424</v>
      </c>
      <c r="B425" s="1" t="s">
        <v>105</v>
      </c>
      <c r="C425" t="s">
        <v>151</v>
      </c>
      <c r="D425">
        <v>66</v>
      </c>
      <c r="E425" t="s">
        <v>154</v>
      </c>
      <c r="F425" t="str">
        <f t="shared" si="9"/>
        <v>Senior</v>
      </c>
      <c r="G425" s="49">
        <f>VLOOKUP(B425,'Analysis 1.3'!$E$1:$F$15,2,FALSE)</f>
        <v>48.434944237918216</v>
      </c>
    </row>
    <row r="426" spans="1:7" x14ac:dyDescent="0.3">
      <c r="A426">
        <v>425</v>
      </c>
      <c r="B426" s="1" t="s">
        <v>113</v>
      </c>
      <c r="C426" t="s">
        <v>151</v>
      </c>
      <c r="D426">
        <v>51</v>
      </c>
      <c r="E426" t="s">
        <v>154</v>
      </c>
      <c r="F426" t="str">
        <f t="shared" si="9"/>
        <v>Middle</v>
      </c>
      <c r="G426" s="49">
        <f>VLOOKUP(B426,'Analysis 1.3'!$E$1:$F$15,2,FALSE)</f>
        <v>55.656028368794324</v>
      </c>
    </row>
    <row r="427" spans="1:7" x14ac:dyDescent="0.3">
      <c r="A427">
        <v>426</v>
      </c>
      <c r="B427" s="1" t="s">
        <v>106</v>
      </c>
      <c r="C427" t="s">
        <v>152</v>
      </c>
      <c r="D427">
        <v>78</v>
      </c>
      <c r="E427" t="s">
        <v>154</v>
      </c>
      <c r="F427" t="str">
        <f t="shared" si="9"/>
        <v>Senior</v>
      </c>
      <c r="G427" s="49">
        <f>VLOOKUP(B427,'Analysis 1.3'!$E$1:$F$15,2,FALSE)</f>
        <v>53.742268041237111</v>
      </c>
    </row>
    <row r="428" spans="1:7" x14ac:dyDescent="0.3">
      <c r="A428">
        <v>427</v>
      </c>
      <c r="B428" s="1" t="s">
        <v>113</v>
      </c>
      <c r="C428" t="s">
        <v>151</v>
      </c>
      <c r="D428">
        <v>59</v>
      </c>
      <c r="E428" t="s">
        <v>154</v>
      </c>
      <c r="F428" t="str">
        <f t="shared" si="9"/>
        <v>Middle</v>
      </c>
      <c r="G428" s="49">
        <f>VLOOKUP(B428,'Analysis 1.3'!$E$1:$F$15,2,FALSE)</f>
        <v>55.656028368794324</v>
      </c>
    </row>
    <row r="429" spans="1:7" x14ac:dyDescent="0.3">
      <c r="A429">
        <v>428</v>
      </c>
      <c r="B429" s="1" t="s">
        <v>101</v>
      </c>
      <c r="C429" t="s">
        <v>152</v>
      </c>
      <c r="D429">
        <v>87</v>
      </c>
      <c r="E429" t="s">
        <v>154</v>
      </c>
      <c r="F429" t="str">
        <f t="shared" si="9"/>
        <v>Senior</v>
      </c>
      <c r="G429" s="49">
        <f>VLOOKUP(B429,'Analysis 1.3'!$E$1:$F$15,2,FALSE)</f>
        <v>52.833333333333336</v>
      </c>
    </row>
    <row r="430" spans="1:7" x14ac:dyDescent="0.3">
      <c r="A430">
        <v>429</v>
      </c>
      <c r="B430" s="1" t="s">
        <v>109</v>
      </c>
      <c r="C430" t="s">
        <v>152</v>
      </c>
      <c r="D430">
        <v>58</v>
      </c>
      <c r="E430" t="s">
        <v>154</v>
      </c>
      <c r="F430" t="str">
        <f t="shared" si="9"/>
        <v>Middle</v>
      </c>
      <c r="G430" s="49">
        <f>VLOOKUP(B430,'Analysis 1.3'!$E$1:$F$15,2,FALSE)</f>
        <v>49.655172413793103</v>
      </c>
    </row>
    <row r="431" spans="1:7" x14ac:dyDescent="0.3">
      <c r="A431">
        <v>430</v>
      </c>
      <c r="B431" s="1" t="s">
        <v>113</v>
      </c>
      <c r="C431" t="s">
        <v>151</v>
      </c>
      <c r="D431">
        <v>82</v>
      </c>
      <c r="E431" t="s">
        <v>154</v>
      </c>
      <c r="F431" t="str">
        <f t="shared" si="9"/>
        <v>Senior</v>
      </c>
      <c r="G431" s="49">
        <f>VLOOKUP(B431,'Analysis 1.3'!$E$1:$F$15,2,FALSE)</f>
        <v>55.656028368794324</v>
      </c>
    </row>
    <row r="432" spans="1:7" x14ac:dyDescent="0.3">
      <c r="A432">
        <v>431</v>
      </c>
      <c r="B432" s="1" t="s">
        <v>113</v>
      </c>
      <c r="C432" t="s">
        <v>152</v>
      </c>
      <c r="D432">
        <v>34</v>
      </c>
      <c r="E432" t="s">
        <v>154</v>
      </c>
      <c r="F432" t="str">
        <f t="shared" si="9"/>
        <v>Young</v>
      </c>
      <c r="G432" s="49">
        <f>VLOOKUP(B432,'Analysis 1.3'!$E$1:$F$15,2,FALSE)</f>
        <v>55.656028368794324</v>
      </c>
    </row>
    <row r="433" spans="1:7" x14ac:dyDescent="0.3">
      <c r="A433">
        <v>432</v>
      </c>
      <c r="B433" s="1" t="s">
        <v>105</v>
      </c>
      <c r="C433" t="s">
        <v>152</v>
      </c>
      <c r="D433">
        <v>32</v>
      </c>
      <c r="E433" t="s">
        <v>154</v>
      </c>
      <c r="F433" t="str">
        <f t="shared" si="9"/>
        <v>Young</v>
      </c>
      <c r="G433" s="49">
        <f>VLOOKUP(B433,'Analysis 1.3'!$E$1:$F$15,2,FALSE)</f>
        <v>48.434944237918216</v>
      </c>
    </row>
    <row r="434" spans="1:7" x14ac:dyDescent="0.3">
      <c r="A434">
        <v>433</v>
      </c>
      <c r="B434" s="1" t="s">
        <v>113</v>
      </c>
      <c r="C434" t="s">
        <v>151</v>
      </c>
      <c r="D434">
        <v>55</v>
      </c>
      <c r="E434" t="s">
        <v>154</v>
      </c>
      <c r="F434" t="str">
        <f t="shared" si="9"/>
        <v>Middle</v>
      </c>
      <c r="G434" s="49">
        <f>VLOOKUP(B434,'Analysis 1.3'!$E$1:$F$15,2,FALSE)</f>
        <v>55.656028368794324</v>
      </c>
    </row>
    <row r="435" spans="1:7" x14ac:dyDescent="0.3">
      <c r="A435">
        <v>434</v>
      </c>
      <c r="B435" s="1" t="s">
        <v>103</v>
      </c>
      <c r="C435" t="s">
        <v>151</v>
      </c>
      <c r="D435">
        <v>21</v>
      </c>
      <c r="E435" t="s">
        <v>154</v>
      </c>
      <c r="F435" t="str">
        <f t="shared" si="9"/>
        <v>Young</v>
      </c>
      <c r="G435" s="49">
        <f>VLOOKUP(B435,'Analysis 1.3'!$E$1:$F$15,2,FALSE)</f>
        <v>54.725000000000001</v>
      </c>
    </row>
    <row r="436" spans="1:7" x14ac:dyDescent="0.3">
      <c r="A436">
        <v>435</v>
      </c>
      <c r="B436" s="1" t="s">
        <v>113</v>
      </c>
      <c r="C436" t="s">
        <v>152</v>
      </c>
      <c r="D436">
        <v>89</v>
      </c>
      <c r="E436" t="s">
        <v>154</v>
      </c>
      <c r="F436" t="str">
        <f t="shared" si="9"/>
        <v>Senior</v>
      </c>
      <c r="G436" s="49">
        <f>VLOOKUP(B436,'Analysis 1.3'!$E$1:$F$15,2,FALSE)</f>
        <v>55.656028368794324</v>
      </c>
    </row>
    <row r="437" spans="1:7" x14ac:dyDescent="0.3">
      <c r="A437">
        <v>436</v>
      </c>
      <c r="B437" s="1" t="s">
        <v>105</v>
      </c>
      <c r="C437" t="s">
        <v>151</v>
      </c>
      <c r="D437">
        <v>81</v>
      </c>
      <c r="E437" t="s">
        <v>154</v>
      </c>
      <c r="F437" t="str">
        <f t="shared" si="9"/>
        <v>Senior</v>
      </c>
      <c r="G437" s="49">
        <f>VLOOKUP(B437,'Analysis 1.3'!$E$1:$F$15,2,FALSE)</f>
        <v>48.434944237918216</v>
      </c>
    </row>
    <row r="438" spans="1:7" x14ac:dyDescent="0.3">
      <c r="A438">
        <v>437</v>
      </c>
      <c r="B438" s="1" t="s">
        <v>99</v>
      </c>
      <c r="C438" t="s">
        <v>152</v>
      </c>
      <c r="D438">
        <v>22</v>
      </c>
      <c r="E438" t="s">
        <v>154</v>
      </c>
      <c r="F438" t="str">
        <f t="shared" si="9"/>
        <v>Young</v>
      </c>
      <c r="G438" s="49">
        <f>VLOOKUP(B438,'Analysis 1.3'!$E$1:$F$15,2,FALSE)</f>
        <v>54.707207207207205</v>
      </c>
    </row>
    <row r="439" spans="1:7" x14ac:dyDescent="0.3">
      <c r="A439">
        <v>438</v>
      </c>
      <c r="B439" s="1" t="s">
        <v>99</v>
      </c>
      <c r="C439" t="s">
        <v>151</v>
      </c>
      <c r="D439">
        <v>25</v>
      </c>
      <c r="E439" t="s">
        <v>154</v>
      </c>
      <c r="F439" t="str">
        <f t="shared" si="9"/>
        <v>Young</v>
      </c>
      <c r="G439" s="49">
        <f>VLOOKUP(B439,'Analysis 1.3'!$E$1:$F$15,2,FALSE)</f>
        <v>54.707207207207205</v>
      </c>
    </row>
    <row r="440" spans="1:7" x14ac:dyDescent="0.3">
      <c r="A440">
        <v>439</v>
      </c>
      <c r="B440" s="1" t="s">
        <v>105</v>
      </c>
      <c r="C440" t="s">
        <v>151</v>
      </c>
      <c r="D440">
        <v>74</v>
      </c>
      <c r="E440" t="s">
        <v>154</v>
      </c>
      <c r="F440" t="str">
        <f t="shared" si="9"/>
        <v>Senior</v>
      </c>
      <c r="G440" s="49">
        <f>VLOOKUP(B440,'Analysis 1.3'!$E$1:$F$15,2,FALSE)</f>
        <v>48.434944237918216</v>
      </c>
    </row>
    <row r="441" spans="1:7" x14ac:dyDescent="0.3">
      <c r="A441">
        <v>440</v>
      </c>
      <c r="B441" s="1" t="s">
        <v>109</v>
      </c>
      <c r="C441" t="s">
        <v>151</v>
      </c>
      <c r="D441">
        <v>83</v>
      </c>
      <c r="E441" t="s">
        <v>154</v>
      </c>
      <c r="F441" t="str">
        <f t="shared" si="9"/>
        <v>Senior</v>
      </c>
      <c r="G441" s="49">
        <f>VLOOKUP(B441,'Analysis 1.3'!$E$1:$F$15,2,FALSE)</f>
        <v>49.655172413793103</v>
      </c>
    </row>
    <row r="442" spans="1:7" x14ac:dyDescent="0.3">
      <c r="A442">
        <v>441</v>
      </c>
      <c r="B442" s="1" t="s">
        <v>99</v>
      </c>
      <c r="C442" t="s">
        <v>151</v>
      </c>
      <c r="D442">
        <v>77</v>
      </c>
      <c r="E442" t="s">
        <v>154</v>
      </c>
      <c r="F442" t="str">
        <f t="shared" si="9"/>
        <v>Senior</v>
      </c>
      <c r="G442" s="49">
        <f>VLOOKUP(B442,'Analysis 1.3'!$E$1:$F$15,2,FALSE)</f>
        <v>54.707207207207205</v>
      </c>
    </row>
    <row r="443" spans="1:7" x14ac:dyDescent="0.3">
      <c r="A443">
        <v>442</v>
      </c>
      <c r="B443" s="1" t="s">
        <v>99</v>
      </c>
      <c r="C443" t="s">
        <v>151</v>
      </c>
      <c r="D443">
        <v>62</v>
      </c>
      <c r="E443" t="s">
        <v>154</v>
      </c>
      <c r="F443" t="str">
        <f t="shared" si="9"/>
        <v>Senior</v>
      </c>
      <c r="G443" s="49">
        <f>VLOOKUP(B443,'Analysis 1.3'!$E$1:$F$15,2,FALSE)</f>
        <v>54.707207207207205</v>
      </c>
    </row>
    <row r="444" spans="1:7" x14ac:dyDescent="0.3">
      <c r="A444">
        <v>443</v>
      </c>
      <c r="B444" s="1" t="s">
        <v>99</v>
      </c>
      <c r="C444" t="s">
        <v>152</v>
      </c>
      <c r="D444">
        <v>18</v>
      </c>
      <c r="E444" t="s">
        <v>154</v>
      </c>
      <c r="F444" t="str">
        <f t="shared" si="9"/>
        <v>Young</v>
      </c>
      <c r="G444" s="49">
        <f>VLOOKUP(B444,'Analysis 1.3'!$E$1:$F$15,2,FALSE)</f>
        <v>54.707207207207205</v>
      </c>
    </row>
    <row r="445" spans="1:7" x14ac:dyDescent="0.3">
      <c r="A445">
        <v>444</v>
      </c>
      <c r="B445" s="1" t="s">
        <v>105</v>
      </c>
      <c r="C445" t="s">
        <v>152</v>
      </c>
      <c r="D445">
        <v>23</v>
      </c>
      <c r="E445" t="s">
        <v>154</v>
      </c>
      <c r="F445" t="str">
        <f t="shared" si="9"/>
        <v>Young</v>
      </c>
      <c r="G445" s="49">
        <f>VLOOKUP(B445,'Analysis 1.3'!$E$1:$F$15,2,FALSE)</f>
        <v>48.434944237918216</v>
      </c>
    </row>
    <row r="446" spans="1:7" x14ac:dyDescent="0.3">
      <c r="A446">
        <v>445</v>
      </c>
      <c r="B446" s="1" t="s">
        <v>99</v>
      </c>
      <c r="C446" t="s">
        <v>152</v>
      </c>
      <c r="D446">
        <v>47</v>
      </c>
      <c r="E446" t="s">
        <v>154</v>
      </c>
      <c r="F446" t="str">
        <f t="shared" si="9"/>
        <v>Middle</v>
      </c>
      <c r="G446" s="49">
        <f>VLOOKUP(B446,'Analysis 1.3'!$E$1:$F$15,2,FALSE)</f>
        <v>54.707207207207205</v>
      </c>
    </row>
    <row r="447" spans="1:7" x14ac:dyDescent="0.3">
      <c r="A447">
        <v>446</v>
      </c>
      <c r="B447" s="1" t="s">
        <v>99</v>
      </c>
      <c r="C447" t="s">
        <v>151</v>
      </c>
      <c r="D447">
        <v>67</v>
      </c>
      <c r="E447" t="s">
        <v>154</v>
      </c>
      <c r="F447" t="str">
        <f t="shared" si="9"/>
        <v>Senior</v>
      </c>
      <c r="G447" s="49">
        <f>VLOOKUP(B447,'Analysis 1.3'!$E$1:$F$15,2,FALSE)</f>
        <v>54.707207207207205</v>
      </c>
    </row>
    <row r="448" spans="1:7" x14ac:dyDescent="0.3">
      <c r="A448">
        <v>447</v>
      </c>
      <c r="B448" s="1" t="s">
        <v>99</v>
      </c>
      <c r="C448" t="s">
        <v>152</v>
      </c>
      <c r="D448">
        <v>77</v>
      </c>
      <c r="E448" t="s">
        <v>154</v>
      </c>
      <c r="F448" t="str">
        <f t="shared" si="9"/>
        <v>Senior</v>
      </c>
      <c r="G448" s="49">
        <f>VLOOKUP(B448,'Analysis 1.3'!$E$1:$F$15,2,FALSE)</f>
        <v>54.707207207207205</v>
      </c>
    </row>
    <row r="449" spans="1:7" x14ac:dyDescent="0.3">
      <c r="A449">
        <v>448</v>
      </c>
      <c r="B449" s="1" t="s">
        <v>101</v>
      </c>
      <c r="C449" t="s">
        <v>151</v>
      </c>
      <c r="D449">
        <v>64</v>
      </c>
      <c r="E449" t="s">
        <v>154</v>
      </c>
      <c r="F449" t="str">
        <f t="shared" si="9"/>
        <v>Senior</v>
      </c>
      <c r="G449" s="49">
        <f>VLOOKUP(B449,'Analysis 1.3'!$E$1:$F$15,2,FALSE)</f>
        <v>52.833333333333336</v>
      </c>
    </row>
    <row r="450" spans="1:7" x14ac:dyDescent="0.3">
      <c r="A450">
        <v>449</v>
      </c>
      <c r="B450" s="1" t="s">
        <v>99</v>
      </c>
      <c r="C450" t="s">
        <v>151</v>
      </c>
      <c r="D450">
        <v>53</v>
      </c>
      <c r="E450" t="s">
        <v>154</v>
      </c>
      <c r="F450" t="str">
        <f t="shared" si="9"/>
        <v>Middle</v>
      </c>
      <c r="G450" s="49">
        <f>VLOOKUP(B450,'Analysis 1.3'!$E$1:$F$15,2,FALSE)</f>
        <v>54.707207207207205</v>
      </c>
    </row>
    <row r="451" spans="1:7" x14ac:dyDescent="0.3">
      <c r="A451">
        <v>450</v>
      </c>
      <c r="B451" s="1" t="s">
        <v>107</v>
      </c>
      <c r="C451" t="s">
        <v>152</v>
      </c>
      <c r="D451">
        <v>53</v>
      </c>
      <c r="E451" t="s">
        <v>154</v>
      </c>
      <c r="F451" t="str">
        <f t="shared" ref="F451:F514" si="10">_xlfn.IFS(D451&gt;=60, "Senior", D451&lt;35, "Young", D451&lt;60, "Middle")</f>
        <v>Middle</v>
      </c>
      <c r="G451" s="49">
        <f>VLOOKUP(B451,'Analysis 1.3'!$E$1:$F$15,2,FALSE)</f>
        <v>49.778761061946902</v>
      </c>
    </row>
    <row r="452" spans="1:7" x14ac:dyDescent="0.3">
      <c r="A452">
        <v>451</v>
      </c>
      <c r="B452" s="1" t="s">
        <v>103</v>
      </c>
      <c r="C452" t="s">
        <v>151</v>
      </c>
      <c r="D452">
        <v>74</v>
      </c>
      <c r="E452" t="s">
        <v>154</v>
      </c>
      <c r="F452" t="str">
        <f t="shared" si="10"/>
        <v>Senior</v>
      </c>
      <c r="G452" s="49">
        <f>VLOOKUP(B452,'Analysis 1.3'!$E$1:$F$15,2,FALSE)</f>
        <v>54.725000000000001</v>
      </c>
    </row>
    <row r="453" spans="1:7" x14ac:dyDescent="0.3">
      <c r="A453">
        <v>452</v>
      </c>
      <c r="B453" s="1" t="s">
        <v>105</v>
      </c>
      <c r="C453" t="s">
        <v>151</v>
      </c>
      <c r="D453">
        <v>75</v>
      </c>
      <c r="E453" t="s">
        <v>154</v>
      </c>
      <c r="F453" t="str">
        <f t="shared" si="10"/>
        <v>Senior</v>
      </c>
      <c r="G453" s="49">
        <f>VLOOKUP(B453,'Analysis 1.3'!$E$1:$F$15,2,FALSE)</f>
        <v>48.434944237918216</v>
      </c>
    </row>
    <row r="454" spans="1:7" x14ac:dyDescent="0.3">
      <c r="A454">
        <v>453</v>
      </c>
      <c r="B454" s="1" t="s">
        <v>100</v>
      </c>
      <c r="C454" t="s">
        <v>151</v>
      </c>
      <c r="D454">
        <v>52</v>
      </c>
      <c r="E454" t="s">
        <v>154</v>
      </c>
      <c r="F454" t="str">
        <f t="shared" si="10"/>
        <v>Middle</v>
      </c>
      <c r="G454" s="49">
        <f>VLOOKUP(B454,'Analysis 1.3'!$E$1:$F$15,2,FALSE)</f>
        <v>54.003086419753089</v>
      </c>
    </row>
    <row r="455" spans="1:7" x14ac:dyDescent="0.3">
      <c r="A455">
        <v>454</v>
      </c>
      <c r="B455" s="1" t="s">
        <v>99</v>
      </c>
      <c r="C455" t="s">
        <v>152</v>
      </c>
      <c r="D455">
        <v>37</v>
      </c>
      <c r="E455" t="s">
        <v>154</v>
      </c>
      <c r="F455" t="str">
        <f t="shared" si="10"/>
        <v>Middle</v>
      </c>
      <c r="G455" s="49">
        <f>VLOOKUP(B455,'Analysis 1.3'!$E$1:$F$15,2,FALSE)</f>
        <v>54.707207207207205</v>
      </c>
    </row>
    <row r="456" spans="1:7" x14ac:dyDescent="0.3">
      <c r="A456">
        <v>455</v>
      </c>
      <c r="B456" s="1" t="s">
        <v>109</v>
      </c>
      <c r="C456" t="s">
        <v>152</v>
      </c>
      <c r="D456">
        <v>52</v>
      </c>
      <c r="E456" t="s">
        <v>154</v>
      </c>
      <c r="F456" t="str">
        <f t="shared" si="10"/>
        <v>Middle</v>
      </c>
      <c r="G456" s="49">
        <f>VLOOKUP(B456,'Analysis 1.3'!$E$1:$F$15,2,FALSE)</f>
        <v>49.655172413793103</v>
      </c>
    </row>
    <row r="457" spans="1:7" x14ac:dyDescent="0.3">
      <c r="A457">
        <v>456</v>
      </c>
      <c r="B457" s="1" t="s">
        <v>101</v>
      </c>
      <c r="C457" t="s">
        <v>151</v>
      </c>
      <c r="D457">
        <v>75</v>
      </c>
      <c r="E457" t="s">
        <v>154</v>
      </c>
      <c r="F457" t="str">
        <f t="shared" si="10"/>
        <v>Senior</v>
      </c>
      <c r="G457" s="49">
        <f>VLOOKUP(B457,'Analysis 1.3'!$E$1:$F$15,2,FALSE)</f>
        <v>52.833333333333336</v>
      </c>
    </row>
    <row r="458" spans="1:7" x14ac:dyDescent="0.3">
      <c r="A458">
        <v>457</v>
      </c>
      <c r="B458" s="1" t="s">
        <v>108</v>
      </c>
      <c r="C458" t="s">
        <v>152</v>
      </c>
      <c r="D458">
        <v>54</v>
      </c>
      <c r="E458" t="s">
        <v>154</v>
      </c>
      <c r="F458" t="str">
        <f t="shared" si="10"/>
        <v>Middle</v>
      </c>
      <c r="G458" s="49">
        <f>VLOOKUP(B458,'Analysis 1.3'!$E$1:$F$15,2,FALSE)</f>
        <v>53.469696969696969</v>
      </c>
    </row>
    <row r="459" spans="1:7" x14ac:dyDescent="0.3">
      <c r="A459">
        <v>458</v>
      </c>
      <c r="B459" s="1" t="s">
        <v>102</v>
      </c>
      <c r="C459" t="s">
        <v>151</v>
      </c>
      <c r="D459">
        <v>60</v>
      </c>
      <c r="E459" t="s">
        <v>154</v>
      </c>
      <c r="F459" t="str">
        <f t="shared" si="10"/>
        <v>Senior</v>
      </c>
      <c r="G459" s="49">
        <f>VLOOKUP(B459,'Analysis 1.3'!$E$1:$F$15,2,FALSE)</f>
        <v>59.060606060606062</v>
      </c>
    </row>
    <row r="460" spans="1:7" x14ac:dyDescent="0.3">
      <c r="A460">
        <v>459</v>
      </c>
      <c r="B460" s="1" t="s">
        <v>107</v>
      </c>
      <c r="C460" t="s">
        <v>152</v>
      </c>
      <c r="D460">
        <v>30</v>
      </c>
      <c r="E460" t="s">
        <v>154</v>
      </c>
      <c r="F460" t="str">
        <f t="shared" si="10"/>
        <v>Young</v>
      </c>
      <c r="G460" s="49">
        <f>VLOOKUP(B460,'Analysis 1.3'!$E$1:$F$15,2,FALSE)</f>
        <v>49.778761061946902</v>
      </c>
    </row>
    <row r="461" spans="1:7" x14ac:dyDescent="0.3">
      <c r="A461">
        <v>460</v>
      </c>
      <c r="B461" s="1" t="s">
        <v>101</v>
      </c>
      <c r="C461" t="s">
        <v>152</v>
      </c>
      <c r="D461">
        <v>58</v>
      </c>
      <c r="E461" t="s">
        <v>154</v>
      </c>
      <c r="F461" t="str">
        <f t="shared" si="10"/>
        <v>Middle</v>
      </c>
      <c r="G461" s="49">
        <f>VLOOKUP(B461,'Analysis 1.3'!$E$1:$F$15,2,FALSE)</f>
        <v>52.833333333333336</v>
      </c>
    </row>
    <row r="462" spans="1:7" x14ac:dyDescent="0.3">
      <c r="A462">
        <v>461</v>
      </c>
      <c r="B462" s="1" t="s">
        <v>101</v>
      </c>
      <c r="C462" t="s">
        <v>151</v>
      </c>
      <c r="D462">
        <v>77</v>
      </c>
      <c r="E462" t="s">
        <v>154</v>
      </c>
      <c r="F462" t="str">
        <f t="shared" si="10"/>
        <v>Senior</v>
      </c>
      <c r="G462" s="49">
        <f>VLOOKUP(B462,'Analysis 1.3'!$E$1:$F$15,2,FALSE)</f>
        <v>52.833333333333336</v>
      </c>
    </row>
    <row r="463" spans="1:7" x14ac:dyDescent="0.3">
      <c r="A463">
        <v>462</v>
      </c>
      <c r="B463" s="1" t="s">
        <v>99</v>
      </c>
      <c r="C463" t="s">
        <v>152</v>
      </c>
      <c r="D463">
        <v>80</v>
      </c>
      <c r="E463" t="s">
        <v>154</v>
      </c>
      <c r="F463" t="str">
        <f t="shared" si="10"/>
        <v>Senior</v>
      </c>
      <c r="G463" s="49">
        <f>VLOOKUP(B463,'Analysis 1.3'!$E$1:$F$15,2,FALSE)</f>
        <v>54.707207207207205</v>
      </c>
    </row>
    <row r="464" spans="1:7" x14ac:dyDescent="0.3">
      <c r="A464">
        <v>463</v>
      </c>
      <c r="B464" s="1" t="s">
        <v>109</v>
      </c>
      <c r="C464" t="s">
        <v>151</v>
      </c>
      <c r="D464">
        <v>55</v>
      </c>
      <c r="E464" t="s">
        <v>154</v>
      </c>
      <c r="F464" t="str">
        <f t="shared" si="10"/>
        <v>Middle</v>
      </c>
      <c r="G464" s="49">
        <f>VLOOKUP(B464,'Analysis 1.3'!$E$1:$F$15,2,FALSE)</f>
        <v>49.655172413793103</v>
      </c>
    </row>
    <row r="465" spans="1:7" x14ac:dyDescent="0.3">
      <c r="A465">
        <v>464</v>
      </c>
      <c r="B465" s="1" t="s">
        <v>107</v>
      </c>
      <c r="C465" t="s">
        <v>152</v>
      </c>
      <c r="D465">
        <v>26</v>
      </c>
      <c r="E465" t="s">
        <v>154</v>
      </c>
      <c r="F465" t="str">
        <f t="shared" si="10"/>
        <v>Young</v>
      </c>
      <c r="G465" s="49">
        <f>VLOOKUP(B465,'Analysis 1.3'!$E$1:$F$15,2,FALSE)</f>
        <v>49.778761061946902</v>
      </c>
    </row>
    <row r="466" spans="1:7" x14ac:dyDescent="0.3">
      <c r="A466">
        <v>465</v>
      </c>
      <c r="B466" s="1" t="s">
        <v>99</v>
      </c>
      <c r="C466" t="s">
        <v>151</v>
      </c>
      <c r="D466">
        <v>49</v>
      </c>
      <c r="E466" t="s">
        <v>154</v>
      </c>
      <c r="F466" t="str">
        <f t="shared" si="10"/>
        <v>Middle</v>
      </c>
      <c r="G466" s="49">
        <f>VLOOKUP(B466,'Analysis 1.3'!$E$1:$F$15,2,FALSE)</f>
        <v>54.707207207207205</v>
      </c>
    </row>
    <row r="467" spans="1:7" x14ac:dyDescent="0.3">
      <c r="A467">
        <v>466</v>
      </c>
      <c r="B467" s="1" t="s">
        <v>107</v>
      </c>
      <c r="C467" t="s">
        <v>152</v>
      </c>
      <c r="D467">
        <v>32</v>
      </c>
      <c r="E467" t="s">
        <v>154</v>
      </c>
      <c r="F467" t="str">
        <f t="shared" si="10"/>
        <v>Young</v>
      </c>
      <c r="G467" s="49">
        <f>VLOOKUP(B467,'Analysis 1.3'!$E$1:$F$15,2,FALSE)</f>
        <v>49.778761061946902</v>
      </c>
    </row>
    <row r="468" spans="1:7" x14ac:dyDescent="0.3">
      <c r="A468">
        <v>467</v>
      </c>
      <c r="B468" s="1" t="s">
        <v>100</v>
      </c>
      <c r="C468" t="s">
        <v>151</v>
      </c>
      <c r="D468">
        <v>62</v>
      </c>
      <c r="E468" t="s">
        <v>154</v>
      </c>
      <c r="F468" t="str">
        <f t="shared" si="10"/>
        <v>Senior</v>
      </c>
      <c r="G468" s="49">
        <f>VLOOKUP(B468,'Analysis 1.3'!$E$1:$F$15,2,FALSE)</f>
        <v>54.003086419753089</v>
      </c>
    </row>
    <row r="469" spans="1:7" x14ac:dyDescent="0.3">
      <c r="A469">
        <v>468</v>
      </c>
      <c r="B469" s="1" t="s">
        <v>103</v>
      </c>
      <c r="C469" t="s">
        <v>151</v>
      </c>
      <c r="D469">
        <v>64</v>
      </c>
      <c r="E469" t="s">
        <v>154</v>
      </c>
      <c r="F469" t="str">
        <f t="shared" si="10"/>
        <v>Senior</v>
      </c>
      <c r="G469" s="49">
        <f>VLOOKUP(B469,'Analysis 1.3'!$E$1:$F$15,2,FALSE)</f>
        <v>54.725000000000001</v>
      </c>
    </row>
    <row r="470" spans="1:7" x14ac:dyDescent="0.3">
      <c r="A470">
        <v>469</v>
      </c>
      <c r="B470" s="1" t="s">
        <v>100</v>
      </c>
      <c r="C470" t="s">
        <v>152</v>
      </c>
      <c r="D470">
        <v>90</v>
      </c>
      <c r="E470" t="s">
        <v>154</v>
      </c>
      <c r="F470" t="str">
        <f t="shared" si="10"/>
        <v>Senior</v>
      </c>
      <c r="G470" s="49">
        <f>VLOOKUP(B470,'Analysis 1.3'!$E$1:$F$15,2,FALSE)</f>
        <v>54.003086419753089</v>
      </c>
    </row>
    <row r="471" spans="1:7" x14ac:dyDescent="0.3">
      <c r="A471">
        <v>470</v>
      </c>
      <c r="B471" s="1" t="s">
        <v>99</v>
      </c>
      <c r="C471" t="s">
        <v>152</v>
      </c>
      <c r="D471">
        <v>32</v>
      </c>
      <c r="E471" t="s">
        <v>154</v>
      </c>
      <c r="F471" t="str">
        <f t="shared" si="10"/>
        <v>Young</v>
      </c>
      <c r="G471" s="49">
        <f>VLOOKUP(B471,'Analysis 1.3'!$E$1:$F$15,2,FALSE)</f>
        <v>54.707207207207205</v>
      </c>
    </row>
    <row r="472" spans="1:7" x14ac:dyDescent="0.3">
      <c r="A472">
        <v>471</v>
      </c>
      <c r="B472" s="1" t="s">
        <v>102</v>
      </c>
      <c r="C472" t="s">
        <v>152</v>
      </c>
      <c r="D472">
        <v>79</v>
      </c>
      <c r="E472" t="s">
        <v>154</v>
      </c>
      <c r="F472" t="str">
        <f t="shared" si="10"/>
        <v>Senior</v>
      </c>
      <c r="G472" s="49">
        <f>VLOOKUP(B472,'Analysis 1.3'!$E$1:$F$15,2,FALSE)</f>
        <v>59.060606060606062</v>
      </c>
    </row>
    <row r="473" spans="1:7" x14ac:dyDescent="0.3">
      <c r="A473">
        <v>472</v>
      </c>
      <c r="B473" s="1" t="s">
        <v>100</v>
      </c>
      <c r="C473" t="s">
        <v>151</v>
      </c>
      <c r="D473">
        <v>45</v>
      </c>
      <c r="E473" t="s">
        <v>154</v>
      </c>
      <c r="F473" t="str">
        <f t="shared" si="10"/>
        <v>Middle</v>
      </c>
      <c r="G473" s="49">
        <f>VLOOKUP(B473,'Analysis 1.3'!$E$1:$F$15,2,FALSE)</f>
        <v>54.003086419753089</v>
      </c>
    </row>
    <row r="474" spans="1:7" x14ac:dyDescent="0.3">
      <c r="A474">
        <v>473</v>
      </c>
      <c r="B474" s="1" t="s">
        <v>111</v>
      </c>
      <c r="C474" t="s">
        <v>152</v>
      </c>
      <c r="D474">
        <v>19</v>
      </c>
      <c r="E474" t="s">
        <v>154</v>
      </c>
      <c r="F474" t="str">
        <f t="shared" si="10"/>
        <v>Young</v>
      </c>
      <c r="G474" s="49">
        <f>VLOOKUP(B474,'Analysis 1.3'!$E$1:$F$15,2,FALSE)</f>
        <v>53.85</v>
      </c>
    </row>
    <row r="475" spans="1:7" x14ac:dyDescent="0.3">
      <c r="A475">
        <v>474</v>
      </c>
      <c r="B475" s="1" t="s">
        <v>102</v>
      </c>
      <c r="C475" t="s">
        <v>151</v>
      </c>
      <c r="D475">
        <v>74</v>
      </c>
      <c r="E475" t="s">
        <v>154</v>
      </c>
      <c r="F475" t="str">
        <f t="shared" si="10"/>
        <v>Senior</v>
      </c>
      <c r="G475" s="49">
        <f>VLOOKUP(B475,'Analysis 1.3'!$E$1:$F$15,2,FALSE)</f>
        <v>59.060606060606062</v>
      </c>
    </row>
    <row r="476" spans="1:7" x14ac:dyDescent="0.3">
      <c r="A476">
        <v>475</v>
      </c>
      <c r="B476" s="1" t="s">
        <v>99</v>
      </c>
      <c r="C476" t="s">
        <v>152</v>
      </c>
      <c r="D476">
        <v>51</v>
      </c>
      <c r="E476" t="s">
        <v>154</v>
      </c>
      <c r="F476" t="str">
        <f t="shared" si="10"/>
        <v>Middle</v>
      </c>
      <c r="G476" s="49">
        <f>VLOOKUP(B476,'Analysis 1.3'!$E$1:$F$15,2,FALSE)</f>
        <v>54.707207207207205</v>
      </c>
    </row>
    <row r="477" spans="1:7" x14ac:dyDescent="0.3">
      <c r="A477">
        <v>476</v>
      </c>
      <c r="B477" s="1" t="s">
        <v>99</v>
      </c>
      <c r="C477" t="s">
        <v>152</v>
      </c>
      <c r="D477">
        <v>80</v>
      </c>
      <c r="E477" t="s">
        <v>154</v>
      </c>
      <c r="F477" t="str">
        <f t="shared" si="10"/>
        <v>Senior</v>
      </c>
      <c r="G477" s="49">
        <f>VLOOKUP(B477,'Analysis 1.3'!$E$1:$F$15,2,FALSE)</f>
        <v>54.707207207207205</v>
      </c>
    </row>
    <row r="478" spans="1:7" x14ac:dyDescent="0.3">
      <c r="A478">
        <v>477</v>
      </c>
      <c r="B478" s="1" t="s">
        <v>101</v>
      </c>
      <c r="C478" t="s">
        <v>151</v>
      </c>
      <c r="D478">
        <v>31</v>
      </c>
      <c r="E478" t="s">
        <v>154</v>
      </c>
      <c r="F478" t="str">
        <f t="shared" si="10"/>
        <v>Young</v>
      </c>
      <c r="G478" s="49">
        <f>VLOOKUP(B478,'Analysis 1.3'!$E$1:$F$15,2,FALSE)</f>
        <v>52.833333333333336</v>
      </c>
    </row>
    <row r="479" spans="1:7" x14ac:dyDescent="0.3">
      <c r="A479">
        <v>478</v>
      </c>
      <c r="B479" s="1" t="s">
        <v>105</v>
      </c>
      <c r="C479" t="s">
        <v>152</v>
      </c>
      <c r="D479">
        <v>38</v>
      </c>
      <c r="E479" t="s">
        <v>154</v>
      </c>
      <c r="F479" t="str">
        <f t="shared" si="10"/>
        <v>Middle</v>
      </c>
      <c r="G479" s="49">
        <f>VLOOKUP(B479,'Analysis 1.3'!$E$1:$F$15,2,FALSE)</f>
        <v>48.434944237918216</v>
      </c>
    </row>
    <row r="480" spans="1:7" x14ac:dyDescent="0.3">
      <c r="A480">
        <v>479</v>
      </c>
      <c r="B480" s="1" t="s">
        <v>102</v>
      </c>
      <c r="C480" t="s">
        <v>151</v>
      </c>
      <c r="D480">
        <v>81</v>
      </c>
      <c r="E480" t="s">
        <v>154</v>
      </c>
      <c r="F480" t="str">
        <f t="shared" si="10"/>
        <v>Senior</v>
      </c>
      <c r="G480" s="49">
        <f>VLOOKUP(B480,'Analysis 1.3'!$E$1:$F$15,2,FALSE)</f>
        <v>59.060606060606062</v>
      </c>
    </row>
    <row r="481" spans="1:7" x14ac:dyDescent="0.3">
      <c r="A481">
        <v>480</v>
      </c>
      <c r="B481" s="1" t="s">
        <v>102</v>
      </c>
      <c r="C481" t="s">
        <v>151</v>
      </c>
      <c r="D481">
        <v>46</v>
      </c>
      <c r="E481" t="s">
        <v>154</v>
      </c>
      <c r="F481" t="str">
        <f t="shared" si="10"/>
        <v>Middle</v>
      </c>
      <c r="G481" s="49">
        <f>VLOOKUP(B481,'Analysis 1.3'!$E$1:$F$15,2,FALSE)</f>
        <v>59.060606060606062</v>
      </c>
    </row>
    <row r="482" spans="1:7" x14ac:dyDescent="0.3">
      <c r="A482">
        <v>481</v>
      </c>
      <c r="B482" s="1" t="s">
        <v>101</v>
      </c>
      <c r="C482" t="s">
        <v>152</v>
      </c>
      <c r="D482">
        <v>49</v>
      </c>
      <c r="E482" t="s">
        <v>154</v>
      </c>
      <c r="F482" t="str">
        <f t="shared" si="10"/>
        <v>Middle</v>
      </c>
      <c r="G482" s="49">
        <f>VLOOKUP(B482,'Analysis 1.3'!$E$1:$F$15,2,FALSE)</f>
        <v>52.833333333333336</v>
      </c>
    </row>
    <row r="483" spans="1:7" x14ac:dyDescent="0.3">
      <c r="A483">
        <v>482</v>
      </c>
      <c r="B483" s="1" t="s">
        <v>100</v>
      </c>
      <c r="C483" t="s">
        <v>151</v>
      </c>
      <c r="D483">
        <v>82</v>
      </c>
      <c r="E483" t="s">
        <v>154</v>
      </c>
      <c r="F483" t="str">
        <f t="shared" si="10"/>
        <v>Senior</v>
      </c>
      <c r="G483" s="49">
        <f>VLOOKUP(B483,'Analysis 1.3'!$E$1:$F$15,2,FALSE)</f>
        <v>54.003086419753089</v>
      </c>
    </row>
    <row r="484" spans="1:7" x14ac:dyDescent="0.3">
      <c r="A484">
        <v>483</v>
      </c>
      <c r="B484" s="1" t="s">
        <v>100</v>
      </c>
      <c r="C484" t="s">
        <v>152</v>
      </c>
      <c r="D484">
        <v>27</v>
      </c>
      <c r="E484" t="s">
        <v>154</v>
      </c>
      <c r="F484" t="str">
        <f t="shared" si="10"/>
        <v>Young</v>
      </c>
      <c r="G484" s="49">
        <f>VLOOKUP(B484,'Analysis 1.3'!$E$1:$F$15,2,FALSE)</f>
        <v>54.003086419753089</v>
      </c>
    </row>
    <row r="485" spans="1:7" x14ac:dyDescent="0.3">
      <c r="A485">
        <v>484</v>
      </c>
      <c r="B485" s="1" t="s">
        <v>99</v>
      </c>
      <c r="C485" t="s">
        <v>152</v>
      </c>
      <c r="D485">
        <v>70</v>
      </c>
      <c r="E485" t="s">
        <v>154</v>
      </c>
      <c r="F485" t="str">
        <f t="shared" si="10"/>
        <v>Senior</v>
      </c>
      <c r="G485" s="49">
        <f>VLOOKUP(B485,'Analysis 1.3'!$E$1:$F$15,2,FALSE)</f>
        <v>54.707207207207205</v>
      </c>
    </row>
    <row r="486" spans="1:7" x14ac:dyDescent="0.3">
      <c r="A486">
        <v>485</v>
      </c>
      <c r="B486" s="1" t="s">
        <v>100</v>
      </c>
      <c r="C486" t="s">
        <v>151</v>
      </c>
      <c r="D486">
        <v>19</v>
      </c>
      <c r="E486" t="s">
        <v>154</v>
      </c>
      <c r="F486" t="str">
        <f t="shared" si="10"/>
        <v>Young</v>
      </c>
      <c r="G486" s="49">
        <f>VLOOKUP(B486,'Analysis 1.3'!$E$1:$F$15,2,FALSE)</f>
        <v>54.003086419753089</v>
      </c>
    </row>
    <row r="487" spans="1:7" x14ac:dyDescent="0.3">
      <c r="A487">
        <v>486</v>
      </c>
      <c r="B487" s="1" t="s">
        <v>104</v>
      </c>
      <c r="C487" t="s">
        <v>152</v>
      </c>
      <c r="D487">
        <v>66</v>
      </c>
      <c r="E487" t="s">
        <v>154</v>
      </c>
      <c r="F487" t="str">
        <f t="shared" si="10"/>
        <v>Senior</v>
      </c>
      <c r="G487" s="49">
        <f>VLOOKUP(B487,'Analysis 1.3'!$E$1:$F$15,2,FALSE)</f>
        <v>47.441860465116278</v>
      </c>
    </row>
    <row r="488" spans="1:7" x14ac:dyDescent="0.3">
      <c r="A488">
        <v>487</v>
      </c>
      <c r="B488" s="1" t="s">
        <v>101</v>
      </c>
      <c r="C488" t="s">
        <v>152</v>
      </c>
      <c r="D488">
        <v>81</v>
      </c>
      <c r="E488" t="s">
        <v>154</v>
      </c>
      <c r="F488" t="str">
        <f t="shared" si="10"/>
        <v>Senior</v>
      </c>
      <c r="G488" s="49">
        <f>VLOOKUP(B488,'Analysis 1.3'!$E$1:$F$15,2,FALSE)</f>
        <v>52.833333333333336</v>
      </c>
    </row>
    <row r="489" spans="1:7" x14ac:dyDescent="0.3">
      <c r="A489">
        <v>488</v>
      </c>
      <c r="B489" s="1" t="s">
        <v>99</v>
      </c>
      <c r="C489" t="s">
        <v>152</v>
      </c>
      <c r="D489">
        <v>19</v>
      </c>
      <c r="E489" t="s">
        <v>154</v>
      </c>
      <c r="F489" t="str">
        <f t="shared" si="10"/>
        <v>Young</v>
      </c>
      <c r="G489" s="49">
        <f>VLOOKUP(B489,'Analysis 1.3'!$E$1:$F$15,2,FALSE)</f>
        <v>54.707207207207205</v>
      </c>
    </row>
    <row r="490" spans="1:7" x14ac:dyDescent="0.3">
      <c r="A490">
        <v>489</v>
      </c>
      <c r="B490" s="1" t="s">
        <v>99</v>
      </c>
      <c r="C490" t="s">
        <v>152</v>
      </c>
      <c r="D490">
        <v>76</v>
      </c>
      <c r="E490" t="s">
        <v>154</v>
      </c>
      <c r="F490" t="str">
        <f t="shared" si="10"/>
        <v>Senior</v>
      </c>
      <c r="G490" s="49">
        <f>VLOOKUP(B490,'Analysis 1.3'!$E$1:$F$15,2,FALSE)</f>
        <v>54.707207207207205</v>
      </c>
    </row>
    <row r="491" spans="1:7" x14ac:dyDescent="0.3">
      <c r="A491">
        <v>490</v>
      </c>
      <c r="B491" s="1" t="s">
        <v>105</v>
      </c>
      <c r="C491" t="s">
        <v>151</v>
      </c>
      <c r="D491">
        <v>37</v>
      </c>
      <c r="E491" t="s">
        <v>154</v>
      </c>
      <c r="F491" t="str">
        <f t="shared" si="10"/>
        <v>Middle</v>
      </c>
      <c r="G491" s="49">
        <f>VLOOKUP(B491,'Analysis 1.3'!$E$1:$F$15,2,FALSE)</f>
        <v>48.434944237918216</v>
      </c>
    </row>
    <row r="492" spans="1:7" x14ac:dyDescent="0.3">
      <c r="A492">
        <v>491</v>
      </c>
      <c r="B492" s="1" t="s">
        <v>101</v>
      </c>
      <c r="C492" t="s">
        <v>151</v>
      </c>
      <c r="D492">
        <v>59</v>
      </c>
      <c r="E492" t="s">
        <v>154</v>
      </c>
      <c r="F492" t="str">
        <f t="shared" si="10"/>
        <v>Middle</v>
      </c>
      <c r="G492" s="49">
        <f>VLOOKUP(B492,'Analysis 1.3'!$E$1:$F$15,2,FALSE)</f>
        <v>52.833333333333336</v>
      </c>
    </row>
    <row r="493" spans="1:7" x14ac:dyDescent="0.3">
      <c r="A493">
        <v>492</v>
      </c>
      <c r="B493" s="1" t="s">
        <v>105</v>
      </c>
      <c r="C493" t="s">
        <v>152</v>
      </c>
      <c r="D493">
        <v>32</v>
      </c>
      <c r="E493" t="s">
        <v>154</v>
      </c>
      <c r="F493" t="str">
        <f t="shared" si="10"/>
        <v>Young</v>
      </c>
      <c r="G493" s="49">
        <f>VLOOKUP(B493,'Analysis 1.3'!$E$1:$F$15,2,FALSE)</f>
        <v>48.434944237918216</v>
      </c>
    </row>
    <row r="494" spans="1:7" x14ac:dyDescent="0.3">
      <c r="A494">
        <v>493</v>
      </c>
      <c r="B494" s="1" t="s">
        <v>99</v>
      </c>
      <c r="C494" t="s">
        <v>152</v>
      </c>
      <c r="D494">
        <v>82</v>
      </c>
      <c r="E494" t="s">
        <v>154</v>
      </c>
      <c r="F494" t="str">
        <f t="shared" si="10"/>
        <v>Senior</v>
      </c>
      <c r="G494" s="49">
        <f>VLOOKUP(B494,'Analysis 1.3'!$E$1:$F$15,2,FALSE)</f>
        <v>54.707207207207205</v>
      </c>
    </row>
    <row r="495" spans="1:7" x14ac:dyDescent="0.3">
      <c r="A495">
        <v>494</v>
      </c>
      <c r="B495" s="1" t="s">
        <v>100</v>
      </c>
      <c r="C495" t="s">
        <v>151</v>
      </c>
      <c r="D495">
        <v>19</v>
      </c>
      <c r="E495" t="s">
        <v>154</v>
      </c>
      <c r="F495" t="str">
        <f t="shared" si="10"/>
        <v>Young</v>
      </c>
      <c r="G495" s="49">
        <f>VLOOKUP(B495,'Analysis 1.3'!$E$1:$F$15,2,FALSE)</f>
        <v>54.003086419753089</v>
      </c>
    </row>
    <row r="496" spans="1:7" x14ac:dyDescent="0.3">
      <c r="A496">
        <v>495</v>
      </c>
      <c r="B496" s="1" t="s">
        <v>99</v>
      </c>
      <c r="C496" t="s">
        <v>152</v>
      </c>
      <c r="D496">
        <v>52</v>
      </c>
      <c r="E496" t="s">
        <v>154</v>
      </c>
      <c r="F496" t="str">
        <f t="shared" si="10"/>
        <v>Middle</v>
      </c>
      <c r="G496" s="49">
        <f>VLOOKUP(B496,'Analysis 1.3'!$E$1:$F$15,2,FALSE)</f>
        <v>54.707207207207205</v>
      </c>
    </row>
    <row r="497" spans="1:7" x14ac:dyDescent="0.3">
      <c r="A497">
        <v>496</v>
      </c>
      <c r="B497" s="1" t="s">
        <v>101</v>
      </c>
      <c r="C497" t="s">
        <v>152</v>
      </c>
      <c r="D497">
        <v>24</v>
      </c>
      <c r="E497" t="s">
        <v>154</v>
      </c>
      <c r="F497" t="str">
        <f t="shared" si="10"/>
        <v>Young</v>
      </c>
      <c r="G497" s="49">
        <f>VLOOKUP(B497,'Analysis 1.3'!$E$1:$F$15,2,FALSE)</f>
        <v>52.833333333333336</v>
      </c>
    </row>
    <row r="498" spans="1:7" x14ac:dyDescent="0.3">
      <c r="A498">
        <v>497</v>
      </c>
      <c r="B498" s="1" t="s">
        <v>99</v>
      </c>
      <c r="C498" t="s">
        <v>151</v>
      </c>
      <c r="D498">
        <v>88</v>
      </c>
      <c r="E498" t="s">
        <v>154</v>
      </c>
      <c r="F498" t="str">
        <f t="shared" si="10"/>
        <v>Senior</v>
      </c>
      <c r="G498" s="49">
        <f>VLOOKUP(B498,'Analysis 1.3'!$E$1:$F$15,2,FALSE)</f>
        <v>54.707207207207205</v>
      </c>
    </row>
    <row r="499" spans="1:7" x14ac:dyDescent="0.3">
      <c r="A499">
        <v>498</v>
      </c>
      <c r="B499" s="1" t="s">
        <v>109</v>
      </c>
      <c r="C499" t="s">
        <v>152</v>
      </c>
      <c r="D499">
        <v>32</v>
      </c>
      <c r="E499" t="s">
        <v>154</v>
      </c>
      <c r="F499" t="str">
        <f t="shared" si="10"/>
        <v>Young</v>
      </c>
      <c r="G499" s="49">
        <f>VLOOKUP(B499,'Analysis 1.3'!$E$1:$F$15,2,FALSE)</f>
        <v>49.655172413793103</v>
      </c>
    </row>
    <row r="500" spans="1:7" x14ac:dyDescent="0.3">
      <c r="A500">
        <v>499</v>
      </c>
      <c r="B500" s="1" t="s">
        <v>101</v>
      </c>
      <c r="C500" t="s">
        <v>151</v>
      </c>
      <c r="D500">
        <v>89</v>
      </c>
      <c r="E500" t="s">
        <v>154</v>
      </c>
      <c r="F500" t="str">
        <f t="shared" si="10"/>
        <v>Senior</v>
      </c>
      <c r="G500" s="49">
        <f>VLOOKUP(B500,'Analysis 1.3'!$E$1:$F$15,2,FALSE)</f>
        <v>52.833333333333336</v>
      </c>
    </row>
    <row r="501" spans="1:7" x14ac:dyDescent="0.3">
      <c r="A501">
        <v>500</v>
      </c>
      <c r="B501" s="1" t="s">
        <v>99</v>
      </c>
      <c r="C501" t="s">
        <v>152</v>
      </c>
      <c r="D501">
        <v>77</v>
      </c>
      <c r="E501" t="s">
        <v>154</v>
      </c>
      <c r="F501" t="str">
        <f t="shared" si="10"/>
        <v>Senior</v>
      </c>
      <c r="G501" s="49">
        <f>VLOOKUP(B501,'Analysis 1.3'!$E$1:$F$15,2,FALSE)</f>
        <v>54.707207207207205</v>
      </c>
    </row>
    <row r="502" spans="1:7" x14ac:dyDescent="0.3">
      <c r="A502">
        <v>501</v>
      </c>
      <c r="B502" s="1" t="s">
        <v>105</v>
      </c>
      <c r="C502" t="s">
        <v>152</v>
      </c>
      <c r="D502">
        <v>45</v>
      </c>
      <c r="E502" t="s">
        <v>155</v>
      </c>
      <c r="F502" t="str">
        <f t="shared" si="10"/>
        <v>Middle</v>
      </c>
      <c r="G502" s="49">
        <f>VLOOKUP(B502,'Analysis 1.3'!$E$1:$F$15,2,FALSE)</f>
        <v>48.434944237918216</v>
      </c>
    </row>
    <row r="503" spans="1:7" x14ac:dyDescent="0.3">
      <c r="A503">
        <v>502</v>
      </c>
      <c r="B503" s="1" t="s">
        <v>105</v>
      </c>
      <c r="C503" t="s">
        <v>151</v>
      </c>
      <c r="D503">
        <v>72</v>
      </c>
      <c r="E503" t="s">
        <v>155</v>
      </c>
      <c r="F503" t="str">
        <f t="shared" si="10"/>
        <v>Senior</v>
      </c>
      <c r="G503" s="49">
        <f>VLOOKUP(B503,'Analysis 1.3'!$E$1:$F$15,2,FALSE)</f>
        <v>48.434944237918216</v>
      </c>
    </row>
    <row r="504" spans="1:7" x14ac:dyDescent="0.3">
      <c r="A504">
        <v>503</v>
      </c>
      <c r="B504" s="1" t="s">
        <v>99</v>
      </c>
      <c r="C504" t="s">
        <v>152</v>
      </c>
      <c r="D504">
        <v>58</v>
      </c>
      <c r="E504" t="s">
        <v>155</v>
      </c>
      <c r="F504" t="str">
        <f t="shared" si="10"/>
        <v>Middle</v>
      </c>
      <c r="G504" s="49">
        <f>VLOOKUP(B504,'Analysis 1.3'!$E$1:$F$15,2,FALSE)</f>
        <v>54.707207207207205</v>
      </c>
    </row>
    <row r="505" spans="1:7" x14ac:dyDescent="0.3">
      <c r="A505">
        <v>504</v>
      </c>
      <c r="B505" s="1" t="s">
        <v>102</v>
      </c>
      <c r="C505" t="s">
        <v>151</v>
      </c>
      <c r="D505">
        <v>48</v>
      </c>
      <c r="E505" t="s">
        <v>155</v>
      </c>
      <c r="F505" t="str">
        <f t="shared" si="10"/>
        <v>Middle</v>
      </c>
      <c r="G505" s="49">
        <f>VLOOKUP(B505,'Analysis 1.3'!$E$1:$F$15,2,FALSE)</f>
        <v>59.060606060606062</v>
      </c>
    </row>
    <row r="506" spans="1:7" x14ac:dyDescent="0.3">
      <c r="A506">
        <v>505</v>
      </c>
      <c r="B506" s="1" t="s">
        <v>105</v>
      </c>
      <c r="C506" t="s">
        <v>152</v>
      </c>
      <c r="D506">
        <v>63</v>
      </c>
      <c r="E506" t="s">
        <v>155</v>
      </c>
      <c r="F506" t="str">
        <f t="shared" si="10"/>
        <v>Senior</v>
      </c>
      <c r="G506" s="49">
        <f>VLOOKUP(B506,'Analysis 1.3'!$E$1:$F$15,2,FALSE)</f>
        <v>48.434944237918216</v>
      </c>
    </row>
    <row r="507" spans="1:7" x14ac:dyDescent="0.3">
      <c r="A507">
        <v>506</v>
      </c>
      <c r="B507" s="1" t="s">
        <v>99</v>
      </c>
      <c r="C507" t="s">
        <v>151</v>
      </c>
      <c r="D507">
        <v>45</v>
      </c>
      <c r="E507" t="s">
        <v>155</v>
      </c>
      <c r="F507" t="str">
        <f t="shared" si="10"/>
        <v>Middle</v>
      </c>
      <c r="G507" s="49">
        <f>VLOOKUP(B507,'Analysis 1.3'!$E$1:$F$15,2,FALSE)</f>
        <v>54.707207207207205</v>
      </c>
    </row>
    <row r="508" spans="1:7" x14ac:dyDescent="0.3">
      <c r="A508">
        <v>507</v>
      </c>
      <c r="B508" s="1" t="s">
        <v>99</v>
      </c>
      <c r="C508" t="s">
        <v>151</v>
      </c>
      <c r="D508">
        <v>35</v>
      </c>
      <c r="E508" t="s">
        <v>155</v>
      </c>
      <c r="F508" t="str">
        <f t="shared" si="10"/>
        <v>Middle</v>
      </c>
      <c r="G508" s="49">
        <f>VLOOKUP(B508,'Analysis 1.3'!$E$1:$F$15,2,FALSE)</f>
        <v>54.707207207207205</v>
      </c>
    </row>
    <row r="509" spans="1:7" x14ac:dyDescent="0.3">
      <c r="A509">
        <v>508</v>
      </c>
      <c r="B509" s="1" t="s">
        <v>110</v>
      </c>
      <c r="C509" t="s">
        <v>152</v>
      </c>
      <c r="D509">
        <v>65</v>
      </c>
      <c r="E509" t="s">
        <v>155</v>
      </c>
      <c r="F509" t="str">
        <f t="shared" si="10"/>
        <v>Senior</v>
      </c>
      <c r="G509" s="49">
        <f>VLOOKUP(B509,'Analysis 1.3'!$E$1:$F$15,2,FALSE)</f>
        <v>49.222222222222221</v>
      </c>
    </row>
    <row r="510" spans="1:7" x14ac:dyDescent="0.3">
      <c r="A510">
        <v>509</v>
      </c>
      <c r="B510" s="1" t="s">
        <v>100</v>
      </c>
      <c r="C510" t="s">
        <v>151</v>
      </c>
      <c r="D510">
        <v>24</v>
      </c>
      <c r="E510" t="s">
        <v>155</v>
      </c>
      <c r="F510" t="str">
        <f t="shared" si="10"/>
        <v>Young</v>
      </c>
      <c r="G510" s="49">
        <f>VLOOKUP(B510,'Analysis 1.3'!$E$1:$F$15,2,FALSE)</f>
        <v>54.003086419753089</v>
      </c>
    </row>
    <row r="511" spans="1:7" x14ac:dyDescent="0.3">
      <c r="A511">
        <v>510</v>
      </c>
      <c r="B511" s="1" t="s">
        <v>99</v>
      </c>
      <c r="C511" t="s">
        <v>152</v>
      </c>
      <c r="D511">
        <v>39</v>
      </c>
      <c r="E511" t="s">
        <v>155</v>
      </c>
      <c r="F511" t="str">
        <f t="shared" si="10"/>
        <v>Middle</v>
      </c>
      <c r="G511" s="49">
        <f>VLOOKUP(B511,'Analysis 1.3'!$E$1:$F$15,2,FALSE)</f>
        <v>54.707207207207205</v>
      </c>
    </row>
    <row r="512" spans="1:7" x14ac:dyDescent="0.3">
      <c r="A512">
        <v>511</v>
      </c>
      <c r="B512" s="1" t="s">
        <v>99</v>
      </c>
      <c r="C512" t="s">
        <v>151</v>
      </c>
      <c r="D512">
        <v>60</v>
      </c>
      <c r="E512" t="s">
        <v>155</v>
      </c>
      <c r="F512" t="str">
        <f t="shared" si="10"/>
        <v>Senior</v>
      </c>
      <c r="G512" s="49">
        <f>VLOOKUP(B512,'Analysis 1.3'!$E$1:$F$15,2,FALSE)</f>
        <v>54.707207207207205</v>
      </c>
    </row>
    <row r="513" spans="1:7" x14ac:dyDescent="0.3">
      <c r="A513">
        <v>512</v>
      </c>
      <c r="B513" s="1" t="s">
        <v>105</v>
      </c>
      <c r="C513" t="s">
        <v>152</v>
      </c>
      <c r="D513">
        <v>74</v>
      </c>
      <c r="E513" t="s">
        <v>155</v>
      </c>
      <c r="F513" t="str">
        <f t="shared" si="10"/>
        <v>Senior</v>
      </c>
      <c r="G513" s="49">
        <f>VLOOKUP(B513,'Analysis 1.3'!$E$1:$F$15,2,FALSE)</f>
        <v>48.434944237918216</v>
      </c>
    </row>
    <row r="514" spans="1:7" x14ac:dyDescent="0.3">
      <c r="A514">
        <v>513</v>
      </c>
      <c r="B514" s="1" t="s">
        <v>99</v>
      </c>
      <c r="C514" t="s">
        <v>152</v>
      </c>
      <c r="D514">
        <v>29</v>
      </c>
      <c r="E514" t="s">
        <v>155</v>
      </c>
      <c r="F514" t="str">
        <f t="shared" si="10"/>
        <v>Young</v>
      </c>
      <c r="G514" s="49">
        <f>VLOOKUP(B514,'Analysis 1.3'!$E$1:$F$15,2,FALSE)</f>
        <v>54.707207207207205</v>
      </c>
    </row>
    <row r="515" spans="1:7" x14ac:dyDescent="0.3">
      <c r="A515">
        <v>514</v>
      </c>
      <c r="B515" s="1" t="s">
        <v>99</v>
      </c>
      <c r="C515" t="s">
        <v>152</v>
      </c>
      <c r="D515">
        <v>89</v>
      </c>
      <c r="E515" t="s">
        <v>155</v>
      </c>
      <c r="F515" t="str">
        <f t="shared" ref="F515:F578" si="11">_xlfn.IFS(D515&gt;=60, "Senior", D515&lt;35, "Young", D515&lt;60, "Middle")</f>
        <v>Senior</v>
      </c>
      <c r="G515" s="49">
        <f>VLOOKUP(B515,'Analysis 1.3'!$E$1:$F$15,2,FALSE)</f>
        <v>54.707207207207205</v>
      </c>
    </row>
    <row r="516" spans="1:7" x14ac:dyDescent="0.3">
      <c r="A516">
        <v>515</v>
      </c>
      <c r="B516" s="1" t="s">
        <v>105</v>
      </c>
      <c r="C516" t="s">
        <v>152</v>
      </c>
      <c r="D516">
        <v>37</v>
      </c>
      <c r="E516" t="s">
        <v>155</v>
      </c>
      <c r="F516" t="str">
        <f t="shared" si="11"/>
        <v>Middle</v>
      </c>
      <c r="G516" s="49">
        <f>VLOOKUP(B516,'Analysis 1.3'!$E$1:$F$15,2,FALSE)</f>
        <v>48.434944237918216</v>
      </c>
    </row>
    <row r="517" spans="1:7" x14ac:dyDescent="0.3">
      <c r="A517">
        <v>516</v>
      </c>
      <c r="B517" s="1" t="s">
        <v>100</v>
      </c>
      <c r="C517" t="s">
        <v>151</v>
      </c>
      <c r="D517">
        <v>51</v>
      </c>
      <c r="E517" t="s">
        <v>155</v>
      </c>
      <c r="F517" t="str">
        <f t="shared" si="11"/>
        <v>Middle</v>
      </c>
      <c r="G517" s="49">
        <f>VLOOKUP(B517,'Analysis 1.3'!$E$1:$F$15,2,FALSE)</f>
        <v>54.003086419753089</v>
      </c>
    </row>
    <row r="518" spans="1:7" x14ac:dyDescent="0.3">
      <c r="A518">
        <v>517</v>
      </c>
      <c r="B518" s="1" t="s">
        <v>101</v>
      </c>
      <c r="C518" t="s">
        <v>152</v>
      </c>
      <c r="D518">
        <v>77</v>
      </c>
      <c r="E518" t="s">
        <v>155</v>
      </c>
      <c r="F518" t="str">
        <f t="shared" si="11"/>
        <v>Senior</v>
      </c>
      <c r="G518" s="49">
        <f>VLOOKUP(B518,'Analysis 1.3'!$E$1:$F$15,2,FALSE)</f>
        <v>52.833333333333336</v>
      </c>
    </row>
    <row r="519" spans="1:7" x14ac:dyDescent="0.3">
      <c r="A519">
        <v>518</v>
      </c>
      <c r="B519" s="1" t="s">
        <v>105</v>
      </c>
      <c r="C519" t="s">
        <v>151</v>
      </c>
      <c r="D519">
        <v>53</v>
      </c>
      <c r="E519" t="s">
        <v>155</v>
      </c>
      <c r="F519" t="str">
        <f t="shared" si="11"/>
        <v>Middle</v>
      </c>
      <c r="G519" s="49">
        <f>VLOOKUP(B519,'Analysis 1.3'!$E$1:$F$15,2,FALSE)</f>
        <v>48.434944237918216</v>
      </c>
    </row>
    <row r="520" spans="1:7" x14ac:dyDescent="0.3">
      <c r="A520">
        <v>519</v>
      </c>
      <c r="B520" s="1" t="s">
        <v>100</v>
      </c>
      <c r="C520" t="s">
        <v>151</v>
      </c>
      <c r="D520">
        <v>70</v>
      </c>
      <c r="E520" t="s">
        <v>155</v>
      </c>
      <c r="F520" t="str">
        <f t="shared" si="11"/>
        <v>Senior</v>
      </c>
      <c r="G520" s="49">
        <f>VLOOKUP(B520,'Analysis 1.3'!$E$1:$F$15,2,FALSE)</f>
        <v>54.003086419753089</v>
      </c>
    </row>
    <row r="521" spans="1:7" x14ac:dyDescent="0.3">
      <c r="A521">
        <v>520</v>
      </c>
      <c r="B521" s="1" t="s">
        <v>105</v>
      </c>
      <c r="C521" t="s">
        <v>151</v>
      </c>
      <c r="D521">
        <v>81</v>
      </c>
      <c r="E521" t="s">
        <v>155</v>
      </c>
      <c r="F521" t="str">
        <f t="shared" si="11"/>
        <v>Senior</v>
      </c>
      <c r="G521" s="49">
        <f>VLOOKUP(B521,'Analysis 1.3'!$E$1:$F$15,2,FALSE)</f>
        <v>48.434944237918216</v>
      </c>
    </row>
    <row r="522" spans="1:7" x14ac:dyDescent="0.3">
      <c r="A522">
        <v>521</v>
      </c>
      <c r="B522" s="1" t="s">
        <v>113</v>
      </c>
      <c r="C522" t="s">
        <v>151</v>
      </c>
      <c r="D522">
        <v>66</v>
      </c>
      <c r="E522" t="s">
        <v>155</v>
      </c>
      <c r="F522" t="str">
        <f t="shared" si="11"/>
        <v>Senior</v>
      </c>
      <c r="G522" s="49">
        <f>VLOOKUP(B522,'Analysis 1.3'!$E$1:$F$15,2,FALSE)</f>
        <v>55.656028368794324</v>
      </c>
    </row>
    <row r="523" spans="1:7" x14ac:dyDescent="0.3">
      <c r="A523">
        <v>522</v>
      </c>
      <c r="B523" s="1" t="s">
        <v>99</v>
      </c>
      <c r="C523" t="s">
        <v>152</v>
      </c>
      <c r="D523">
        <v>77</v>
      </c>
      <c r="E523" t="s">
        <v>155</v>
      </c>
      <c r="F523" t="str">
        <f t="shared" si="11"/>
        <v>Senior</v>
      </c>
      <c r="G523" s="49">
        <f>VLOOKUP(B523,'Analysis 1.3'!$E$1:$F$15,2,FALSE)</f>
        <v>54.707207207207205</v>
      </c>
    </row>
    <row r="524" spans="1:7" x14ac:dyDescent="0.3">
      <c r="A524">
        <v>523</v>
      </c>
      <c r="B524" s="1" t="s">
        <v>99</v>
      </c>
      <c r="C524" t="s">
        <v>151</v>
      </c>
      <c r="D524">
        <v>26</v>
      </c>
      <c r="E524" t="s">
        <v>155</v>
      </c>
      <c r="F524" t="str">
        <f t="shared" si="11"/>
        <v>Young</v>
      </c>
      <c r="G524" s="49">
        <f>VLOOKUP(B524,'Analysis 1.3'!$E$1:$F$15,2,FALSE)</f>
        <v>54.707207207207205</v>
      </c>
    </row>
    <row r="525" spans="1:7" x14ac:dyDescent="0.3">
      <c r="A525">
        <v>524</v>
      </c>
      <c r="B525" s="1" t="s">
        <v>110</v>
      </c>
      <c r="C525" t="s">
        <v>152</v>
      </c>
      <c r="D525">
        <v>63</v>
      </c>
      <c r="E525" t="s">
        <v>155</v>
      </c>
      <c r="F525" t="str">
        <f t="shared" si="11"/>
        <v>Senior</v>
      </c>
      <c r="G525" s="49">
        <f>VLOOKUP(B525,'Analysis 1.3'!$E$1:$F$15,2,FALSE)</f>
        <v>49.222222222222221</v>
      </c>
    </row>
    <row r="526" spans="1:7" x14ac:dyDescent="0.3">
      <c r="A526">
        <v>525</v>
      </c>
      <c r="B526" s="1" t="s">
        <v>113</v>
      </c>
      <c r="C526" t="s">
        <v>152</v>
      </c>
      <c r="D526">
        <v>20</v>
      </c>
      <c r="E526" t="s">
        <v>155</v>
      </c>
      <c r="F526" t="str">
        <f t="shared" si="11"/>
        <v>Young</v>
      </c>
      <c r="G526" s="49">
        <f>VLOOKUP(B526,'Analysis 1.3'!$E$1:$F$15,2,FALSE)</f>
        <v>55.656028368794324</v>
      </c>
    </row>
    <row r="527" spans="1:7" x14ac:dyDescent="0.3">
      <c r="A527">
        <v>526</v>
      </c>
      <c r="B527" s="1" t="s">
        <v>99</v>
      </c>
      <c r="C527" t="s">
        <v>151</v>
      </c>
      <c r="D527">
        <v>49</v>
      </c>
      <c r="E527" t="s">
        <v>155</v>
      </c>
      <c r="F527" t="str">
        <f t="shared" si="11"/>
        <v>Middle</v>
      </c>
      <c r="G527" s="49">
        <f>VLOOKUP(B527,'Analysis 1.3'!$E$1:$F$15,2,FALSE)</f>
        <v>54.707207207207205</v>
      </c>
    </row>
    <row r="528" spans="1:7" x14ac:dyDescent="0.3">
      <c r="A528">
        <v>527</v>
      </c>
      <c r="B528" s="1" t="s">
        <v>99</v>
      </c>
      <c r="C528" t="s">
        <v>152</v>
      </c>
      <c r="D528">
        <v>19</v>
      </c>
      <c r="E528" t="s">
        <v>155</v>
      </c>
      <c r="F528" t="str">
        <f t="shared" si="11"/>
        <v>Young</v>
      </c>
      <c r="G528" s="49">
        <f>VLOOKUP(B528,'Analysis 1.3'!$E$1:$F$15,2,FALSE)</f>
        <v>54.707207207207205</v>
      </c>
    </row>
    <row r="529" spans="1:7" x14ac:dyDescent="0.3">
      <c r="A529">
        <v>528</v>
      </c>
      <c r="B529" s="1" t="s">
        <v>99</v>
      </c>
      <c r="C529" t="s">
        <v>151</v>
      </c>
      <c r="D529">
        <v>36</v>
      </c>
      <c r="E529" t="s">
        <v>155</v>
      </c>
      <c r="F529" t="str">
        <f t="shared" si="11"/>
        <v>Middle</v>
      </c>
      <c r="G529" s="49">
        <f>VLOOKUP(B529,'Analysis 1.3'!$E$1:$F$15,2,FALSE)</f>
        <v>54.707207207207205</v>
      </c>
    </row>
    <row r="530" spans="1:7" x14ac:dyDescent="0.3">
      <c r="A530">
        <v>529</v>
      </c>
      <c r="B530" s="1" t="s">
        <v>113</v>
      </c>
      <c r="C530" t="s">
        <v>151</v>
      </c>
      <c r="D530">
        <v>44</v>
      </c>
      <c r="E530" t="s">
        <v>155</v>
      </c>
      <c r="F530" t="str">
        <f t="shared" si="11"/>
        <v>Middle</v>
      </c>
      <c r="G530" s="49">
        <f>VLOOKUP(B530,'Analysis 1.3'!$E$1:$F$15,2,FALSE)</f>
        <v>55.656028368794324</v>
      </c>
    </row>
    <row r="531" spans="1:7" x14ac:dyDescent="0.3">
      <c r="A531">
        <v>530</v>
      </c>
      <c r="B531" s="1" t="s">
        <v>101</v>
      </c>
      <c r="C531" t="s">
        <v>152</v>
      </c>
      <c r="D531">
        <v>23</v>
      </c>
      <c r="E531" t="s">
        <v>155</v>
      </c>
      <c r="F531" t="str">
        <f t="shared" si="11"/>
        <v>Young</v>
      </c>
      <c r="G531" s="49">
        <f>VLOOKUP(B531,'Analysis 1.3'!$E$1:$F$15,2,FALSE)</f>
        <v>52.833333333333336</v>
      </c>
    </row>
    <row r="532" spans="1:7" x14ac:dyDescent="0.3">
      <c r="A532">
        <v>531</v>
      </c>
      <c r="B532" s="1" t="s">
        <v>99</v>
      </c>
      <c r="C532" t="s">
        <v>152</v>
      </c>
      <c r="D532">
        <v>43</v>
      </c>
      <c r="E532" t="s">
        <v>155</v>
      </c>
      <c r="F532" t="str">
        <f t="shared" si="11"/>
        <v>Middle</v>
      </c>
      <c r="G532" s="49">
        <f>VLOOKUP(B532,'Analysis 1.3'!$E$1:$F$15,2,FALSE)</f>
        <v>54.707207207207205</v>
      </c>
    </row>
    <row r="533" spans="1:7" x14ac:dyDescent="0.3">
      <c r="A533">
        <v>532</v>
      </c>
      <c r="B533" s="1" t="s">
        <v>99</v>
      </c>
      <c r="C533" t="s">
        <v>152</v>
      </c>
      <c r="D533">
        <v>84</v>
      </c>
      <c r="E533" t="s">
        <v>155</v>
      </c>
      <c r="F533" t="str">
        <f t="shared" si="11"/>
        <v>Senior</v>
      </c>
      <c r="G533" s="49">
        <f>VLOOKUP(B533,'Analysis 1.3'!$E$1:$F$15,2,FALSE)</f>
        <v>54.707207207207205</v>
      </c>
    </row>
    <row r="534" spans="1:7" x14ac:dyDescent="0.3">
      <c r="A534">
        <v>533</v>
      </c>
      <c r="B534" s="1" t="s">
        <v>99</v>
      </c>
      <c r="C534" t="s">
        <v>152</v>
      </c>
      <c r="D534">
        <v>55</v>
      </c>
      <c r="E534" t="s">
        <v>155</v>
      </c>
      <c r="F534" t="str">
        <f t="shared" si="11"/>
        <v>Middle</v>
      </c>
      <c r="G534" s="49">
        <f>VLOOKUP(B534,'Analysis 1.3'!$E$1:$F$15,2,FALSE)</f>
        <v>54.707207207207205</v>
      </c>
    </row>
    <row r="535" spans="1:7" x14ac:dyDescent="0.3">
      <c r="A535">
        <v>534</v>
      </c>
      <c r="B535" s="1" t="s">
        <v>113</v>
      </c>
      <c r="C535" t="s">
        <v>151</v>
      </c>
      <c r="D535">
        <v>90</v>
      </c>
      <c r="E535" t="s">
        <v>155</v>
      </c>
      <c r="F535" t="str">
        <f t="shared" si="11"/>
        <v>Senior</v>
      </c>
      <c r="G535" s="49">
        <f>VLOOKUP(B535,'Analysis 1.3'!$E$1:$F$15,2,FALSE)</f>
        <v>55.656028368794324</v>
      </c>
    </row>
    <row r="536" spans="1:7" x14ac:dyDescent="0.3">
      <c r="A536">
        <v>535</v>
      </c>
      <c r="B536" s="1" t="s">
        <v>104</v>
      </c>
      <c r="C536" t="s">
        <v>151</v>
      </c>
      <c r="D536">
        <v>45</v>
      </c>
      <c r="E536" t="s">
        <v>155</v>
      </c>
      <c r="F536" t="str">
        <f t="shared" si="11"/>
        <v>Middle</v>
      </c>
      <c r="G536" s="49">
        <f>VLOOKUP(B536,'Analysis 1.3'!$E$1:$F$15,2,FALSE)</f>
        <v>47.441860465116278</v>
      </c>
    </row>
    <row r="537" spans="1:7" x14ac:dyDescent="0.3">
      <c r="A537">
        <v>536</v>
      </c>
      <c r="B537" s="1" t="s">
        <v>109</v>
      </c>
      <c r="C537" t="s">
        <v>152</v>
      </c>
      <c r="D537">
        <v>69</v>
      </c>
      <c r="E537" t="s">
        <v>155</v>
      </c>
      <c r="F537" t="str">
        <f t="shared" si="11"/>
        <v>Senior</v>
      </c>
      <c r="G537" s="49">
        <f>VLOOKUP(B537,'Analysis 1.3'!$E$1:$F$15,2,FALSE)</f>
        <v>49.655172413793103</v>
      </c>
    </row>
    <row r="538" spans="1:7" x14ac:dyDescent="0.3">
      <c r="A538">
        <v>537</v>
      </c>
      <c r="B538" s="1" t="s">
        <v>101</v>
      </c>
      <c r="C538" t="s">
        <v>152</v>
      </c>
      <c r="D538">
        <v>58</v>
      </c>
      <c r="E538" t="s">
        <v>155</v>
      </c>
      <c r="F538" t="str">
        <f t="shared" si="11"/>
        <v>Middle</v>
      </c>
      <c r="G538" s="49">
        <f>VLOOKUP(B538,'Analysis 1.3'!$E$1:$F$15,2,FALSE)</f>
        <v>52.833333333333336</v>
      </c>
    </row>
    <row r="539" spans="1:7" x14ac:dyDescent="0.3">
      <c r="A539">
        <v>538</v>
      </c>
      <c r="B539" s="1" t="s">
        <v>113</v>
      </c>
      <c r="C539" t="s">
        <v>151</v>
      </c>
      <c r="D539">
        <v>32</v>
      </c>
      <c r="E539" t="s">
        <v>155</v>
      </c>
      <c r="F539" t="str">
        <f t="shared" si="11"/>
        <v>Young</v>
      </c>
      <c r="G539" s="49">
        <f>VLOOKUP(B539,'Analysis 1.3'!$E$1:$F$15,2,FALSE)</f>
        <v>55.656028368794324</v>
      </c>
    </row>
    <row r="540" spans="1:7" x14ac:dyDescent="0.3">
      <c r="A540">
        <v>539</v>
      </c>
      <c r="B540" s="1" t="s">
        <v>113</v>
      </c>
      <c r="C540" t="s">
        <v>152</v>
      </c>
      <c r="D540">
        <v>24</v>
      </c>
      <c r="E540" t="s">
        <v>155</v>
      </c>
      <c r="F540" t="str">
        <f t="shared" si="11"/>
        <v>Young</v>
      </c>
      <c r="G540" s="49">
        <f>VLOOKUP(B540,'Analysis 1.3'!$E$1:$F$15,2,FALSE)</f>
        <v>55.656028368794324</v>
      </c>
    </row>
    <row r="541" spans="1:7" x14ac:dyDescent="0.3">
      <c r="A541">
        <v>540</v>
      </c>
      <c r="B541" s="1" t="s">
        <v>101</v>
      </c>
      <c r="C541" t="s">
        <v>151</v>
      </c>
      <c r="D541">
        <v>27</v>
      </c>
      <c r="E541" t="s">
        <v>155</v>
      </c>
      <c r="F541" t="str">
        <f t="shared" si="11"/>
        <v>Young</v>
      </c>
      <c r="G541" s="49">
        <f>VLOOKUP(B541,'Analysis 1.3'!$E$1:$F$15,2,FALSE)</f>
        <v>52.833333333333336</v>
      </c>
    </row>
    <row r="542" spans="1:7" x14ac:dyDescent="0.3">
      <c r="A542">
        <v>541</v>
      </c>
      <c r="B542" s="1" t="s">
        <v>99</v>
      </c>
      <c r="C542" t="s">
        <v>151</v>
      </c>
      <c r="D542">
        <v>85</v>
      </c>
      <c r="E542" t="s">
        <v>155</v>
      </c>
      <c r="F542" t="str">
        <f t="shared" si="11"/>
        <v>Senior</v>
      </c>
      <c r="G542" s="49">
        <f>VLOOKUP(B542,'Analysis 1.3'!$E$1:$F$15,2,FALSE)</f>
        <v>54.707207207207205</v>
      </c>
    </row>
    <row r="543" spans="1:7" x14ac:dyDescent="0.3">
      <c r="A543">
        <v>542</v>
      </c>
      <c r="B543" s="1" t="s">
        <v>101</v>
      </c>
      <c r="C543" t="s">
        <v>152</v>
      </c>
      <c r="D543">
        <v>33</v>
      </c>
      <c r="E543" t="s">
        <v>155</v>
      </c>
      <c r="F543" t="str">
        <f t="shared" si="11"/>
        <v>Young</v>
      </c>
      <c r="G543" s="49">
        <f>VLOOKUP(B543,'Analysis 1.3'!$E$1:$F$15,2,FALSE)</f>
        <v>52.833333333333336</v>
      </c>
    </row>
    <row r="544" spans="1:7" x14ac:dyDescent="0.3">
      <c r="A544">
        <v>543</v>
      </c>
      <c r="B544" s="1" t="s">
        <v>100</v>
      </c>
      <c r="C544" t="s">
        <v>152</v>
      </c>
      <c r="D544">
        <v>80</v>
      </c>
      <c r="E544" t="s">
        <v>155</v>
      </c>
      <c r="F544" t="str">
        <f t="shared" si="11"/>
        <v>Senior</v>
      </c>
      <c r="G544" s="49">
        <f>VLOOKUP(B544,'Analysis 1.3'!$E$1:$F$15,2,FALSE)</f>
        <v>54.003086419753089</v>
      </c>
    </row>
    <row r="545" spans="1:7" x14ac:dyDescent="0.3">
      <c r="A545">
        <v>544</v>
      </c>
      <c r="B545" s="1" t="s">
        <v>106</v>
      </c>
      <c r="C545" t="s">
        <v>151</v>
      </c>
      <c r="D545">
        <v>39</v>
      </c>
      <c r="E545" t="s">
        <v>155</v>
      </c>
      <c r="F545" t="str">
        <f t="shared" si="11"/>
        <v>Middle</v>
      </c>
      <c r="G545" s="49">
        <f>VLOOKUP(B545,'Analysis 1.3'!$E$1:$F$15,2,FALSE)</f>
        <v>53.742268041237111</v>
      </c>
    </row>
    <row r="546" spans="1:7" x14ac:dyDescent="0.3">
      <c r="A546">
        <v>545</v>
      </c>
      <c r="B546" s="1" t="s">
        <v>99</v>
      </c>
      <c r="C546" t="s">
        <v>151</v>
      </c>
      <c r="D546">
        <v>76</v>
      </c>
      <c r="E546" t="s">
        <v>155</v>
      </c>
      <c r="F546" t="str">
        <f t="shared" si="11"/>
        <v>Senior</v>
      </c>
      <c r="G546" s="49">
        <f>VLOOKUP(B546,'Analysis 1.3'!$E$1:$F$15,2,FALSE)</f>
        <v>54.707207207207205</v>
      </c>
    </row>
    <row r="547" spans="1:7" x14ac:dyDescent="0.3">
      <c r="A547">
        <v>546</v>
      </c>
      <c r="B547" s="1" t="s">
        <v>99</v>
      </c>
      <c r="C547" t="s">
        <v>151</v>
      </c>
      <c r="D547">
        <v>57</v>
      </c>
      <c r="E547" t="s">
        <v>155</v>
      </c>
      <c r="F547" t="str">
        <f t="shared" si="11"/>
        <v>Middle</v>
      </c>
      <c r="G547" s="49">
        <f>VLOOKUP(B547,'Analysis 1.3'!$E$1:$F$15,2,FALSE)</f>
        <v>54.707207207207205</v>
      </c>
    </row>
    <row r="548" spans="1:7" x14ac:dyDescent="0.3">
      <c r="A548">
        <v>547</v>
      </c>
      <c r="B548" s="1" t="s">
        <v>99</v>
      </c>
      <c r="C548" t="s">
        <v>152</v>
      </c>
      <c r="D548">
        <v>69</v>
      </c>
      <c r="E548" t="s">
        <v>155</v>
      </c>
      <c r="F548" t="str">
        <f t="shared" si="11"/>
        <v>Senior</v>
      </c>
      <c r="G548" s="49">
        <f>VLOOKUP(B548,'Analysis 1.3'!$E$1:$F$15,2,FALSE)</f>
        <v>54.707207207207205</v>
      </c>
    </row>
    <row r="549" spans="1:7" x14ac:dyDescent="0.3">
      <c r="A549">
        <v>548</v>
      </c>
      <c r="B549" s="1" t="s">
        <v>99</v>
      </c>
      <c r="C549" t="s">
        <v>151</v>
      </c>
      <c r="D549">
        <v>48</v>
      </c>
      <c r="E549" t="s">
        <v>155</v>
      </c>
      <c r="F549" t="str">
        <f t="shared" si="11"/>
        <v>Middle</v>
      </c>
      <c r="G549" s="49">
        <f>VLOOKUP(B549,'Analysis 1.3'!$E$1:$F$15,2,FALSE)</f>
        <v>54.707207207207205</v>
      </c>
    </row>
    <row r="550" spans="1:7" x14ac:dyDescent="0.3">
      <c r="A550">
        <v>549</v>
      </c>
      <c r="B550" s="1" t="s">
        <v>99</v>
      </c>
      <c r="C550" t="s">
        <v>151</v>
      </c>
      <c r="D550">
        <v>70</v>
      </c>
      <c r="E550" t="s">
        <v>155</v>
      </c>
      <c r="F550" t="str">
        <f t="shared" si="11"/>
        <v>Senior</v>
      </c>
      <c r="G550" s="49">
        <f>VLOOKUP(B550,'Analysis 1.3'!$E$1:$F$15,2,FALSE)</f>
        <v>54.707207207207205</v>
      </c>
    </row>
    <row r="551" spans="1:7" x14ac:dyDescent="0.3">
      <c r="A551">
        <v>550</v>
      </c>
      <c r="B551" s="1" t="s">
        <v>99</v>
      </c>
      <c r="C551" t="s">
        <v>151</v>
      </c>
      <c r="D551">
        <v>31</v>
      </c>
      <c r="E551" t="s">
        <v>155</v>
      </c>
      <c r="F551" t="str">
        <f t="shared" si="11"/>
        <v>Young</v>
      </c>
      <c r="G551" s="49">
        <f>VLOOKUP(B551,'Analysis 1.3'!$E$1:$F$15,2,FALSE)</f>
        <v>54.707207207207205</v>
      </c>
    </row>
    <row r="552" spans="1:7" x14ac:dyDescent="0.3">
      <c r="A552">
        <v>551</v>
      </c>
      <c r="B552" s="1" t="s">
        <v>110</v>
      </c>
      <c r="C552" t="s">
        <v>151</v>
      </c>
      <c r="D552">
        <v>20</v>
      </c>
      <c r="E552" t="s">
        <v>155</v>
      </c>
      <c r="F552" t="str">
        <f t="shared" si="11"/>
        <v>Young</v>
      </c>
      <c r="G552" s="49">
        <f>VLOOKUP(B552,'Analysis 1.3'!$E$1:$F$15,2,FALSE)</f>
        <v>49.222222222222221</v>
      </c>
    </row>
    <row r="553" spans="1:7" x14ac:dyDescent="0.3">
      <c r="A553">
        <v>552</v>
      </c>
      <c r="B553" s="1" t="s">
        <v>113</v>
      </c>
      <c r="C553" t="s">
        <v>152</v>
      </c>
      <c r="D553">
        <v>67</v>
      </c>
      <c r="E553" t="s">
        <v>155</v>
      </c>
      <c r="F553" t="str">
        <f t="shared" si="11"/>
        <v>Senior</v>
      </c>
      <c r="G553" s="49">
        <f>VLOOKUP(B553,'Analysis 1.3'!$E$1:$F$15,2,FALSE)</f>
        <v>55.656028368794324</v>
      </c>
    </row>
    <row r="554" spans="1:7" x14ac:dyDescent="0.3">
      <c r="A554">
        <v>553</v>
      </c>
      <c r="B554" s="1" t="s">
        <v>101</v>
      </c>
      <c r="C554" t="s">
        <v>151</v>
      </c>
      <c r="D554">
        <v>34</v>
      </c>
      <c r="E554" t="s">
        <v>155</v>
      </c>
      <c r="F554" t="str">
        <f t="shared" si="11"/>
        <v>Young</v>
      </c>
      <c r="G554" s="49">
        <f>VLOOKUP(B554,'Analysis 1.3'!$E$1:$F$15,2,FALSE)</f>
        <v>52.833333333333336</v>
      </c>
    </row>
    <row r="555" spans="1:7" x14ac:dyDescent="0.3">
      <c r="A555">
        <v>554</v>
      </c>
      <c r="B555" s="1" t="s">
        <v>113</v>
      </c>
      <c r="C555" t="s">
        <v>152</v>
      </c>
      <c r="D555">
        <v>29</v>
      </c>
      <c r="E555" t="s">
        <v>155</v>
      </c>
      <c r="F555" t="str">
        <f t="shared" si="11"/>
        <v>Young</v>
      </c>
      <c r="G555" s="49">
        <f>VLOOKUP(B555,'Analysis 1.3'!$E$1:$F$15,2,FALSE)</f>
        <v>55.656028368794324</v>
      </c>
    </row>
    <row r="556" spans="1:7" x14ac:dyDescent="0.3">
      <c r="A556">
        <v>555</v>
      </c>
      <c r="B556" s="1" t="s">
        <v>99</v>
      </c>
      <c r="C556" t="s">
        <v>152</v>
      </c>
      <c r="D556">
        <v>90</v>
      </c>
      <c r="E556" t="s">
        <v>155</v>
      </c>
      <c r="F556" t="str">
        <f t="shared" si="11"/>
        <v>Senior</v>
      </c>
      <c r="G556" s="49">
        <f>VLOOKUP(B556,'Analysis 1.3'!$E$1:$F$15,2,FALSE)</f>
        <v>54.707207207207205</v>
      </c>
    </row>
    <row r="557" spans="1:7" x14ac:dyDescent="0.3">
      <c r="A557">
        <v>556</v>
      </c>
      <c r="B557" s="1" t="s">
        <v>100</v>
      </c>
      <c r="C557" t="s">
        <v>152</v>
      </c>
      <c r="D557">
        <v>72</v>
      </c>
      <c r="E557" t="s">
        <v>155</v>
      </c>
      <c r="F557" t="str">
        <f t="shared" si="11"/>
        <v>Senior</v>
      </c>
      <c r="G557" s="49">
        <f>VLOOKUP(B557,'Analysis 1.3'!$E$1:$F$15,2,FALSE)</f>
        <v>54.003086419753089</v>
      </c>
    </row>
    <row r="558" spans="1:7" x14ac:dyDescent="0.3">
      <c r="A558">
        <v>557</v>
      </c>
      <c r="B558" s="1" t="s">
        <v>109</v>
      </c>
      <c r="C558" t="s">
        <v>151</v>
      </c>
      <c r="D558">
        <v>84</v>
      </c>
      <c r="E558" t="s">
        <v>155</v>
      </c>
      <c r="F558" t="str">
        <f t="shared" si="11"/>
        <v>Senior</v>
      </c>
      <c r="G558" s="49">
        <f>VLOOKUP(B558,'Analysis 1.3'!$E$1:$F$15,2,FALSE)</f>
        <v>49.655172413793103</v>
      </c>
    </row>
    <row r="559" spans="1:7" x14ac:dyDescent="0.3">
      <c r="A559">
        <v>558</v>
      </c>
      <c r="B559" s="1" t="s">
        <v>113</v>
      </c>
      <c r="C559" t="s">
        <v>152</v>
      </c>
      <c r="D559">
        <v>72</v>
      </c>
      <c r="E559" t="s">
        <v>155</v>
      </c>
      <c r="F559" t="str">
        <f t="shared" si="11"/>
        <v>Senior</v>
      </c>
      <c r="G559" s="49">
        <f>VLOOKUP(B559,'Analysis 1.3'!$E$1:$F$15,2,FALSE)</f>
        <v>55.656028368794324</v>
      </c>
    </row>
    <row r="560" spans="1:7" x14ac:dyDescent="0.3">
      <c r="A560">
        <v>559</v>
      </c>
      <c r="B560" s="1" t="s">
        <v>108</v>
      </c>
      <c r="C560" t="s">
        <v>152</v>
      </c>
      <c r="D560">
        <v>70</v>
      </c>
      <c r="E560" t="s">
        <v>155</v>
      </c>
      <c r="F560" t="str">
        <f t="shared" si="11"/>
        <v>Senior</v>
      </c>
      <c r="G560" s="49">
        <f>VLOOKUP(B560,'Analysis 1.3'!$E$1:$F$15,2,FALSE)</f>
        <v>53.469696969696969</v>
      </c>
    </row>
    <row r="561" spans="1:7" x14ac:dyDescent="0.3">
      <c r="A561">
        <v>560</v>
      </c>
      <c r="B561" s="1" t="s">
        <v>108</v>
      </c>
      <c r="C561" t="s">
        <v>152</v>
      </c>
      <c r="D561">
        <v>81</v>
      </c>
      <c r="E561" t="s">
        <v>155</v>
      </c>
      <c r="F561" t="str">
        <f t="shared" si="11"/>
        <v>Senior</v>
      </c>
      <c r="G561" s="49">
        <f>VLOOKUP(B561,'Analysis 1.3'!$E$1:$F$15,2,FALSE)</f>
        <v>53.469696969696969</v>
      </c>
    </row>
    <row r="562" spans="1:7" x14ac:dyDescent="0.3">
      <c r="A562">
        <v>561</v>
      </c>
      <c r="B562" s="1" t="s">
        <v>102</v>
      </c>
      <c r="C562" t="s">
        <v>152</v>
      </c>
      <c r="D562">
        <v>33</v>
      </c>
      <c r="E562" t="s">
        <v>155</v>
      </c>
      <c r="F562" t="str">
        <f t="shared" si="11"/>
        <v>Young</v>
      </c>
      <c r="G562" s="49">
        <f>VLOOKUP(B562,'Analysis 1.3'!$E$1:$F$15,2,FALSE)</f>
        <v>59.060606060606062</v>
      </c>
    </row>
    <row r="563" spans="1:7" x14ac:dyDescent="0.3">
      <c r="A563">
        <v>562</v>
      </c>
      <c r="B563" s="1" t="s">
        <v>106</v>
      </c>
      <c r="C563" t="s">
        <v>152</v>
      </c>
      <c r="D563">
        <v>75</v>
      </c>
      <c r="E563" t="s">
        <v>155</v>
      </c>
      <c r="F563" t="str">
        <f t="shared" si="11"/>
        <v>Senior</v>
      </c>
      <c r="G563" s="49">
        <f>VLOOKUP(B563,'Analysis 1.3'!$E$1:$F$15,2,FALSE)</f>
        <v>53.742268041237111</v>
      </c>
    </row>
    <row r="564" spans="1:7" x14ac:dyDescent="0.3">
      <c r="A564">
        <v>563</v>
      </c>
      <c r="B564" s="1" t="s">
        <v>100</v>
      </c>
      <c r="C564" t="s">
        <v>152</v>
      </c>
      <c r="D564">
        <v>80</v>
      </c>
      <c r="E564" t="s">
        <v>155</v>
      </c>
      <c r="F564" t="str">
        <f t="shared" si="11"/>
        <v>Senior</v>
      </c>
      <c r="G564" s="49">
        <f>VLOOKUP(B564,'Analysis 1.3'!$E$1:$F$15,2,FALSE)</f>
        <v>54.003086419753089</v>
      </c>
    </row>
    <row r="565" spans="1:7" x14ac:dyDescent="0.3">
      <c r="A565">
        <v>564</v>
      </c>
      <c r="B565" s="1" t="s">
        <v>99</v>
      </c>
      <c r="C565" t="s">
        <v>152</v>
      </c>
      <c r="D565">
        <v>83</v>
      </c>
      <c r="E565" t="s">
        <v>155</v>
      </c>
      <c r="F565" t="str">
        <f t="shared" si="11"/>
        <v>Senior</v>
      </c>
      <c r="G565" s="49">
        <f>VLOOKUP(B565,'Analysis 1.3'!$E$1:$F$15,2,FALSE)</f>
        <v>54.707207207207205</v>
      </c>
    </row>
    <row r="566" spans="1:7" x14ac:dyDescent="0.3">
      <c r="A566">
        <v>565</v>
      </c>
      <c r="B566" s="1" t="s">
        <v>100</v>
      </c>
      <c r="C566" t="s">
        <v>151</v>
      </c>
      <c r="D566">
        <v>62</v>
      </c>
      <c r="E566" t="s">
        <v>155</v>
      </c>
      <c r="F566" t="str">
        <f t="shared" si="11"/>
        <v>Senior</v>
      </c>
      <c r="G566" s="49">
        <f>VLOOKUP(B566,'Analysis 1.3'!$E$1:$F$15,2,FALSE)</f>
        <v>54.003086419753089</v>
      </c>
    </row>
    <row r="567" spans="1:7" x14ac:dyDescent="0.3">
      <c r="A567">
        <v>566</v>
      </c>
      <c r="B567" s="1" t="s">
        <v>99</v>
      </c>
      <c r="C567" t="s">
        <v>151</v>
      </c>
      <c r="D567">
        <v>74</v>
      </c>
      <c r="E567" t="s">
        <v>155</v>
      </c>
      <c r="F567" t="str">
        <f t="shared" si="11"/>
        <v>Senior</v>
      </c>
      <c r="G567" s="49">
        <f>VLOOKUP(B567,'Analysis 1.3'!$E$1:$F$15,2,FALSE)</f>
        <v>54.707207207207205</v>
      </c>
    </row>
    <row r="568" spans="1:7" x14ac:dyDescent="0.3">
      <c r="A568">
        <v>567</v>
      </c>
      <c r="B568" s="1" t="s">
        <v>101</v>
      </c>
      <c r="C568" t="s">
        <v>151</v>
      </c>
      <c r="D568">
        <v>37</v>
      </c>
      <c r="E568" t="s">
        <v>155</v>
      </c>
      <c r="F568" t="str">
        <f t="shared" si="11"/>
        <v>Middle</v>
      </c>
      <c r="G568" s="49">
        <f>VLOOKUP(B568,'Analysis 1.3'!$E$1:$F$15,2,FALSE)</f>
        <v>52.833333333333336</v>
      </c>
    </row>
    <row r="569" spans="1:7" x14ac:dyDescent="0.3">
      <c r="A569">
        <v>568</v>
      </c>
      <c r="B569" s="1" t="s">
        <v>100</v>
      </c>
      <c r="C569" t="s">
        <v>152</v>
      </c>
      <c r="D569">
        <v>82</v>
      </c>
      <c r="E569" t="s">
        <v>155</v>
      </c>
      <c r="F569" t="str">
        <f t="shared" si="11"/>
        <v>Senior</v>
      </c>
      <c r="G569" s="49">
        <f>VLOOKUP(B569,'Analysis 1.3'!$E$1:$F$15,2,FALSE)</f>
        <v>54.003086419753089</v>
      </c>
    </row>
    <row r="570" spans="1:7" x14ac:dyDescent="0.3">
      <c r="A570">
        <v>569</v>
      </c>
      <c r="B570" s="1" t="s">
        <v>99</v>
      </c>
      <c r="C570" t="s">
        <v>151</v>
      </c>
      <c r="D570">
        <v>62</v>
      </c>
      <c r="E570" t="s">
        <v>155</v>
      </c>
      <c r="F570" t="str">
        <f t="shared" si="11"/>
        <v>Senior</v>
      </c>
      <c r="G570" s="49">
        <f>VLOOKUP(B570,'Analysis 1.3'!$E$1:$F$15,2,FALSE)</f>
        <v>54.707207207207205</v>
      </c>
    </row>
    <row r="571" spans="1:7" x14ac:dyDescent="0.3">
      <c r="A571">
        <v>570</v>
      </c>
      <c r="B571" s="1" t="s">
        <v>113</v>
      </c>
      <c r="C571" t="s">
        <v>152</v>
      </c>
      <c r="D571">
        <v>66</v>
      </c>
      <c r="E571" t="s">
        <v>155</v>
      </c>
      <c r="F571" t="str">
        <f t="shared" si="11"/>
        <v>Senior</v>
      </c>
      <c r="G571" s="49">
        <f>VLOOKUP(B571,'Analysis 1.3'!$E$1:$F$15,2,FALSE)</f>
        <v>55.656028368794324</v>
      </c>
    </row>
    <row r="572" spans="1:7" x14ac:dyDescent="0.3">
      <c r="A572">
        <v>571</v>
      </c>
      <c r="B572" s="1" t="s">
        <v>102</v>
      </c>
      <c r="C572" t="s">
        <v>152</v>
      </c>
      <c r="D572">
        <v>88</v>
      </c>
      <c r="E572" t="s">
        <v>155</v>
      </c>
      <c r="F572" t="str">
        <f t="shared" si="11"/>
        <v>Senior</v>
      </c>
      <c r="G572" s="49">
        <f>VLOOKUP(B572,'Analysis 1.3'!$E$1:$F$15,2,FALSE)</f>
        <v>59.060606060606062</v>
      </c>
    </row>
    <row r="573" spans="1:7" x14ac:dyDescent="0.3">
      <c r="A573">
        <v>572</v>
      </c>
      <c r="B573" s="1" t="s">
        <v>100</v>
      </c>
      <c r="C573" t="s">
        <v>152</v>
      </c>
      <c r="D573">
        <v>79</v>
      </c>
      <c r="E573" t="s">
        <v>155</v>
      </c>
      <c r="F573" t="str">
        <f t="shared" si="11"/>
        <v>Senior</v>
      </c>
      <c r="G573" s="49">
        <f>VLOOKUP(B573,'Analysis 1.3'!$E$1:$F$15,2,FALSE)</f>
        <v>54.003086419753089</v>
      </c>
    </row>
    <row r="574" spans="1:7" x14ac:dyDescent="0.3">
      <c r="A574">
        <v>573</v>
      </c>
      <c r="B574" s="1" t="s">
        <v>100</v>
      </c>
      <c r="C574" t="s">
        <v>152</v>
      </c>
      <c r="D574">
        <v>69</v>
      </c>
      <c r="E574" t="s">
        <v>155</v>
      </c>
      <c r="F574" t="str">
        <f t="shared" si="11"/>
        <v>Senior</v>
      </c>
      <c r="G574" s="49">
        <f>VLOOKUP(B574,'Analysis 1.3'!$E$1:$F$15,2,FALSE)</f>
        <v>54.003086419753089</v>
      </c>
    </row>
    <row r="575" spans="1:7" x14ac:dyDescent="0.3">
      <c r="A575">
        <v>574</v>
      </c>
      <c r="B575" s="1" t="s">
        <v>99</v>
      </c>
      <c r="C575" t="s">
        <v>152</v>
      </c>
      <c r="D575">
        <v>41</v>
      </c>
      <c r="E575" t="s">
        <v>155</v>
      </c>
      <c r="F575" t="str">
        <f t="shared" si="11"/>
        <v>Middle</v>
      </c>
      <c r="G575" s="49">
        <f>VLOOKUP(B575,'Analysis 1.3'!$E$1:$F$15,2,FALSE)</f>
        <v>54.707207207207205</v>
      </c>
    </row>
    <row r="576" spans="1:7" x14ac:dyDescent="0.3">
      <c r="A576">
        <v>575</v>
      </c>
      <c r="B576" s="1" t="s">
        <v>113</v>
      </c>
      <c r="C576" t="s">
        <v>152</v>
      </c>
      <c r="D576">
        <v>85</v>
      </c>
      <c r="E576" t="s">
        <v>155</v>
      </c>
      <c r="F576" t="str">
        <f t="shared" si="11"/>
        <v>Senior</v>
      </c>
      <c r="G576" s="49">
        <f>VLOOKUP(B576,'Analysis 1.3'!$E$1:$F$15,2,FALSE)</f>
        <v>55.656028368794324</v>
      </c>
    </row>
    <row r="577" spans="1:7" x14ac:dyDescent="0.3">
      <c r="A577">
        <v>576</v>
      </c>
      <c r="B577" s="1" t="s">
        <v>99</v>
      </c>
      <c r="C577" t="s">
        <v>151</v>
      </c>
      <c r="D577">
        <v>47</v>
      </c>
      <c r="E577" t="s">
        <v>155</v>
      </c>
      <c r="F577" t="str">
        <f t="shared" si="11"/>
        <v>Middle</v>
      </c>
      <c r="G577" s="49">
        <f>VLOOKUP(B577,'Analysis 1.3'!$E$1:$F$15,2,FALSE)</f>
        <v>54.707207207207205</v>
      </c>
    </row>
    <row r="578" spans="1:7" x14ac:dyDescent="0.3">
      <c r="A578">
        <v>577</v>
      </c>
      <c r="B578" s="1" t="s">
        <v>100</v>
      </c>
      <c r="C578" t="s">
        <v>152</v>
      </c>
      <c r="D578">
        <v>74</v>
      </c>
      <c r="E578" t="s">
        <v>155</v>
      </c>
      <c r="F578" t="str">
        <f t="shared" si="11"/>
        <v>Senior</v>
      </c>
      <c r="G578" s="49">
        <f>VLOOKUP(B578,'Analysis 1.3'!$E$1:$F$15,2,FALSE)</f>
        <v>54.003086419753089</v>
      </c>
    </row>
    <row r="579" spans="1:7" x14ac:dyDescent="0.3">
      <c r="A579">
        <v>578</v>
      </c>
      <c r="B579" s="1" t="s">
        <v>101</v>
      </c>
      <c r="C579" t="s">
        <v>152</v>
      </c>
      <c r="D579">
        <v>29</v>
      </c>
      <c r="E579" t="s">
        <v>155</v>
      </c>
      <c r="F579" t="str">
        <f t="shared" ref="F579:F642" si="12">_xlfn.IFS(D579&gt;=60, "Senior", D579&lt;35, "Young", D579&lt;60, "Middle")</f>
        <v>Young</v>
      </c>
      <c r="G579" s="49">
        <f>VLOOKUP(B579,'Analysis 1.3'!$E$1:$F$15,2,FALSE)</f>
        <v>52.833333333333336</v>
      </c>
    </row>
    <row r="580" spans="1:7" x14ac:dyDescent="0.3">
      <c r="A580">
        <v>579</v>
      </c>
      <c r="B580" s="1" t="s">
        <v>99</v>
      </c>
      <c r="C580" t="s">
        <v>152</v>
      </c>
      <c r="D580">
        <v>62</v>
      </c>
      <c r="E580" t="s">
        <v>155</v>
      </c>
      <c r="F580" t="str">
        <f t="shared" si="12"/>
        <v>Senior</v>
      </c>
      <c r="G580" s="49">
        <f>VLOOKUP(B580,'Analysis 1.3'!$E$1:$F$15,2,FALSE)</f>
        <v>54.707207207207205</v>
      </c>
    </row>
    <row r="581" spans="1:7" x14ac:dyDescent="0.3">
      <c r="A581">
        <v>580</v>
      </c>
      <c r="B581" s="1" t="s">
        <v>99</v>
      </c>
      <c r="C581" t="s">
        <v>152</v>
      </c>
      <c r="D581">
        <v>24</v>
      </c>
      <c r="E581" t="s">
        <v>155</v>
      </c>
      <c r="F581" t="str">
        <f t="shared" si="12"/>
        <v>Young</v>
      </c>
      <c r="G581" s="49">
        <f>VLOOKUP(B581,'Analysis 1.3'!$E$1:$F$15,2,FALSE)</f>
        <v>54.707207207207205</v>
      </c>
    </row>
    <row r="582" spans="1:7" x14ac:dyDescent="0.3">
      <c r="A582">
        <v>581</v>
      </c>
      <c r="B582" s="1" t="s">
        <v>99</v>
      </c>
      <c r="C582" t="s">
        <v>151</v>
      </c>
      <c r="D582">
        <v>53</v>
      </c>
      <c r="E582" t="s">
        <v>155</v>
      </c>
      <c r="F582" t="str">
        <f t="shared" si="12"/>
        <v>Middle</v>
      </c>
      <c r="G582" s="49">
        <f>VLOOKUP(B582,'Analysis 1.3'!$E$1:$F$15,2,FALSE)</f>
        <v>54.707207207207205</v>
      </c>
    </row>
    <row r="583" spans="1:7" x14ac:dyDescent="0.3">
      <c r="A583">
        <v>582</v>
      </c>
      <c r="B583" s="1" t="s">
        <v>113</v>
      </c>
      <c r="C583" t="s">
        <v>151</v>
      </c>
      <c r="D583">
        <v>20</v>
      </c>
      <c r="E583" t="s">
        <v>155</v>
      </c>
      <c r="F583" t="str">
        <f t="shared" si="12"/>
        <v>Young</v>
      </c>
      <c r="G583" s="49">
        <f>VLOOKUP(B583,'Analysis 1.3'!$E$1:$F$15,2,FALSE)</f>
        <v>55.656028368794324</v>
      </c>
    </row>
    <row r="584" spans="1:7" x14ac:dyDescent="0.3">
      <c r="A584">
        <v>583</v>
      </c>
      <c r="B584" s="1" t="s">
        <v>101</v>
      </c>
      <c r="C584" t="s">
        <v>151</v>
      </c>
      <c r="D584">
        <v>88</v>
      </c>
      <c r="E584" t="s">
        <v>155</v>
      </c>
      <c r="F584" t="str">
        <f t="shared" si="12"/>
        <v>Senior</v>
      </c>
      <c r="G584" s="49">
        <f>VLOOKUP(B584,'Analysis 1.3'!$E$1:$F$15,2,FALSE)</f>
        <v>52.833333333333336</v>
      </c>
    </row>
    <row r="585" spans="1:7" x14ac:dyDescent="0.3">
      <c r="A585">
        <v>584</v>
      </c>
      <c r="B585" s="1" t="s">
        <v>99</v>
      </c>
      <c r="C585" t="s">
        <v>152</v>
      </c>
      <c r="D585">
        <v>70</v>
      </c>
      <c r="E585" t="s">
        <v>155</v>
      </c>
      <c r="F585" t="str">
        <f t="shared" si="12"/>
        <v>Senior</v>
      </c>
      <c r="G585" s="49">
        <f>VLOOKUP(B585,'Analysis 1.3'!$E$1:$F$15,2,FALSE)</f>
        <v>54.707207207207205</v>
      </c>
    </row>
    <row r="586" spans="1:7" x14ac:dyDescent="0.3">
      <c r="A586">
        <v>585</v>
      </c>
      <c r="B586" s="1" t="s">
        <v>107</v>
      </c>
      <c r="C586" t="s">
        <v>152</v>
      </c>
      <c r="D586">
        <v>47</v>
      </c>
      <c r="E586" t="s">
        <v>155</v>
      </c>
      <c r="F586" t="str">
        <f t="shared" si="12"/>
        <v>Middle</v>
      </c>
      <c r="G586" s="49">
        <f>VLOOKUP(B586,'Analysis 1.3'!$E$1:$F$15,2,FALSE)</f>
        <v>49.778761061946902</v>
      </c>
    </row>
    <row r="587" spans="1:7" x14ac:dyDescent="0.3">
      <c r="A587">
        <v>586</v>
      </c>
      <c r="B587" s="1" t="s">
        <v>113</v>
      </c>
      <c r="C587" t="s">
        <v>152</v>
      </c>
      <c r="D587">
        <v>53</v>
      </c>
      <c r="E587" t="s">
        <v>155</v>
      </c>
      <c r="F587" t="str">
        <f t="shared" si="12"/>
        <v>Middle</v>
      </c>
      <c r="G587" s="49">
        <f>VLOOKUP(B587,'Analysis 1.3'!$E$1:$F$15,2,FALSE)</f>
        <v>55.656028368794324</v>
      </c>
    </row>
    <row r="588" spans="1:7" x14ac:dyDescent="0.3">
      <c r="A588">
        <v>587</v>
      </c>
      <c r="B588" s="1" t="s">
        <v>99</v>
      </c>
      <c r="C588" t="s">
        <v>151</v>
      </c>
      <c r="D588">
        <v>51</v>
      </c>
      <c r="E588" t="s">
        <v>155</v>
      </c>
      <c r="F588" t="str">
        <f t="shared" si="12"/>
        <v>Middle</v>
      </c>
      <c r="G588" s="49">
        <f>VLOOKUP(B588,'Analysis 1.3'!$E$1:$F$15,2,FALSE)</f>
        <v>54.707207207207205</v>
      </c>
    </row>
    <row r="589" spans="1:7" x14ac:dyDescent="0.3">
      <c r="A589">
        <v>588</v>
      </c>
      <c r="B589" s="1" t="s">
        <v>107</v>
      </c>
      <c r="C589" t="s">
        <v>152</v>
      </c>
      <c r="D589">
        <v>42</v>
      </c>
      <c r="E589" t="s">
        <v>155</v>
      </c>
      <c r="F589" t="str">
        <f t="shared" si="12"/>
        <v>Middle</v>
      </c>
      <c r="G589" s="49">
        <f>VLOOKUP(B589,'Analysis 1.3'!$E$1:$F$15,2,FALSE)</f>
        <v>49.778761061946902</v>
      </c>
    </row>
    <row r="590" spans="1:7" x14ac:dyDescent="0.3">
      <c r="A590">
        <v>589</v>
      </c>
      <c r="B590" s="1" t="s">
        <v>99</v>
      </c>
      <c r="C590" t="s">
        <v>151</v>
      </c>
      <c r="D590">
        <v>37</v>
      </c>
      <c r="E590" t="s">
        <v>155</v>
      </c>
      <c r="F590" t="str">
        <f t="shared" si="12"/>
        <v>Middle</v>
      </c>
      <c r="G590" s="49">
        <f>VLOOKUP(B590,'Analysis 1.3'!$E$1:$F$15,2,FALSE)</f>
        <v>54.707207207207205</v>
      </c>
    </row>
    <row r="591" spans="1:7" x14ac:dyDescent="0.3">
      <c r="A591">
        <v>590</v>
      </c>
      <c r="B591" s="1" t="s">
        <v>113</v>
      </c>
      <c r="C591" t="s">
        <v>152</v>
      </c>
      <c r="D591">
        <v>25</v>
      </c>
      <c r="E591" t="s">
        <v>155</v>
      </c>
      <c r="F591" t="str">
        <f t="shared" si="12"/>
        <v>Young</v>
      </c>
      <c r="G591" s="49">
        <f>VLOOKUP(B591,'Analysis 1.3'!$E$1:$F$15,2,FALSE)</f>
        <v>55.656028368794324</v>
      </c>
    </row>
    <row r="592" spans="1:7" x14ac:dyDescent="0.3">
      <c r="A592">
        <v>591</v>
      </c>
      <c r="B592" s="1" t="s">
        <v>113</v>
      </c>
      <c r="C592" t="s">
        <v>151</v>
      </c>
      <c r="D592">
        <v>49</v>
      </c>
      <c r="E592" t="s">
        <v>155</v>
      </c>
      <c r="F592" t="str">
        <f t="shared" si="12"/>
        <v>Middle</v>
      </c>
      <c r="G592" s="49">
        <f>VLOOKUP(B592,'Analysis 1.3'!$E$1:$F$15,2,FALSE)</f>
        <v>55.656028368794324</v>
      </c>
    </row>
    <row r="593" spans="1:7" x14ac:dyDescent="0.3">
      <c r="A593">
        <v>592</v>
      </c>
      <c r="B593" s="1" t="s">
        <v>111</v>
      </c>
      <c r="C593" t="s">
        <v>152</v>
      </c>
      <c r="D593">
        <v>66</v>
      </c>
      <c r="E593" t="s">
        <v>155</v>
      </c>
      <c r="F593" t="str">
        <f t="shared" si="12"/>
        <v>Senior</v>
      </c>
      <c r="G593" s="49">
        <f>VLOOKUP(B593,'Analysis 1.3'!$E$1:$F$15,2,FALSE)</f>
        <v>53.85</v>
      </c>
    </row>
    <row r="594" spans="1:7" x14ac:dyDescent="0.3">
      <c r="A594">
        <v>593</v>
      </c>
      <c r="B594" s="1" t="s">
        <v>99</v>
      </c>
      <c r="C594" t="s">
        <v>152</v>
      </c>
      <c r="D594">
        <v>48</v>
      </c>
      <c r="E594" t="s">
        <v>155</v>
      </c>
      <c r="F594" t="str">
        <f t="shared" si="12"/>
        <v>Middle</v>
      </c>
      <c r="G594" s="49">
        <f>VLOOKUP(B594,'Analysis 1.3'!$E$1:$F$15,2,FALSE)</f>
        <v>54.707207207207205</v>
      </c>
    </row>
    <row r="595" spans="1:7" x14ac:dyDescent="0.3">
      <c r="A595">
        <v>594</v>
      </c>
      <c r="B595" s="1" t="s">
        <v>99</v>
      </c>
      <c r="C595" t="s">
        <v>152</v>
      </c>
      <c r="D595">
        <v>58</v>
      </c>
      <c r="E595" t="s">
        <v>155</v>
      </c>
      <c r="F595" t="str">
        <f t="shared" si="12"/>
        <v>Middle</v>
      </c>
      <c r="G595" s="49">
        <f>VLOOKUP(B595,'Analysis 1.3'!$E$1:$F$15,2,FALSE)</f>
        <v>54.707207207207205</v>
      </c>
    </row>
    <row r="596" spans="1:7" x14ac:dyDescent="0.3">
      <c r="A596">
        <v>595</v>
      </c>
      <c r="B596" s="1" t="s">
        <v>99</v>
      </c>
      <c r="C596" t="s">
        <v>152</v>
      </c>
      <c r="D596">
        <v>90</v>
      </c>
      <c r="E596" t="s">
        <v>155</v>
      </c>
      <c r="F596" t="str">
        <f t="shared" si="12"/>
        <v>Senior</v>
      </c>
      <c r="G596" s="49">
        <f>VLOOKUP(B596,'Analysis 1.3'!$E$1:$F$15,2,FALSE)</f>
        <v>54.707207207207205</v>
      </c>
    </row>
    <row r="597" spans="1:7" x14ac:dyDescent="0.3">
      <c r="A597">
        <v>596</v>
      </c>
      <c r="B597" s="1" t="s">
        <v>102</v>
      </c>
      <c r="C597" t="s">
        <v>151</v>
      </c>
      <c r="D597">
        <v>66</v>
      </c>
      <c r="E597" t="s">
        <v>155</v>
      </c>
      <c r="F597" t="str">
        <f t="shared" si="12"/>
        <v>Senior</v>
      </c>
      <c r="G597" s="49">
        <f>VLOOKUP(B597,'Analysis 1.3'!$E$1:$F$15,2,FALSE)</f>
        <v>59.060606060606062</v>
      </c>
    </row>
    <row r="598" spans="1:7" x14ac:dyDescent="0.3">
      <c r="A598">
        <v>597</v>
      </c>
      <c r="B598" s="1" t="s">
        <v>100</v>
      </c>
      <c r="C598" t="s">
        <v>152</v>
      </c>
      <c r="D598">
        <v>43</v>
      </c>
      <c r="E598" t="s">
        <v>155</v>
      </c>
      <c r="F598" t="str">
        <f t="shared" si="12"/>
        <v>Middle</v>
      </c>
      <c r="G598" s="49">
        <f>VLOOKUP(B598,'Analysis 1.3'!$E$1:$F$15,2,FALSE)</f>
        <v>54.003086419753089</v>
      </c>
    </row>
    <row r="599" spans="1:7" x14ac:dyDescent="0.3">
      <c r="A599">
        <v>598</v>
      </c>
      <c r="B599" s="1" t="s">
        <v>99</v>
      </c>
      <c r="C599" t="s">
        <v>152</v>
      </c>
      <c r="D599">
        <v>76</v>
      </c>
      <c r="E599" t="s">
        <v>155</v>
      </c>
      <c r="F599" t="str">
        <f t="shared" si="12"/>
        <v>Senior</v>
      </c>
      <c r="G599" s="49">
        <f>VLOOKUP(B599,'Analysis 1.3'!$E$1:$F$15,2,FALSE)</f>
        <v>54.707207207207205</v>
      </c>
    </row>
    <row r="600" spans="1:7" x14ac:dyDescent="0.3">
      <c r="A600">
        <v>599</v>
      </c>
      <c r="B600" s="1" t="s">
        <v>101</v>
      </c>
      <c r="C600" t="s">
        <v>152</v>
      </c>
      <c r="D600">
        <v>32</v>
      </c>
      <c r="E600" t="s">
        <v>155</v>
      </c>
      <c r="F600" t="str">
        <f t="shared" si="12"/>
        <v>Young</v>
      </c>
      <c r="G600" s="49">
        <f>VLOOKUP(B600,'Analysis 1.3'!$E$1:$F$15,2,FALSE)</f>
        <v>52.833333333333336</v>
      </c>
    </row>
    <row r="601" spans="1:7" x14ac:dyDescent="0.3">
      <c r="A601">
        <v>600</v>
      </c>
      <c r="B601" s="1" t="s">
        <v>99</v>
      </c>
      <c r="C601" t="s">
        <v>151</v>
      </c>
      <c r="D601">
        <v>77</v>
      </c>
      <c r="E601" t="s">
        <v>155</v>
      </c>
      <c r="F601" t="str">
        <f t="shared" si="12"/>
        <v>Senior</v>
      </c>
      <c r="G601" s="49">
        <f>VLOOKUP(B601,'Analysis 1.3'!$E$1:$F$15,2,FALSE)</f>
        <v>54.707207207207205</v>
      </c>
    </row>
    <row r="602" spans="1:7" x14ac:dyDescent="0.3">
      <c r="A602">
        <v>601</v>
      </c>
      <c r="B602" s="1" t="s">
        <v>113</v>
      </c>
      <c r="C602" t="s">
        <v>151</v>
      </c>
      <c r="D602">
        <v>57</v>
      </c>
      <c r="E602" t="s">
        <v>155</v>
      </c>
      <c r="F602" t="str">
        <f t="shared" si="12"/>
        <v>Middle</v>
      </c>
      <c r="G602" s="49">
        <f>VLOOKUP(B602,'Analysis 1.3'!$E$1:$F$15,2,FALSE)</f>
        <v>55.656028368794324</v>
      </c>
    </row>
    <row r="603" spans="1:7" x14ac:dyDescent="0.3">
      <c r="A603">
        <v>602</v>
      </c>
      <c r="B603" s="1" t="s">
        <v>104</v>
      </c>
      <c r="C603" t="s">
        <v>152</v>
      </c>
      <c r="D603">
        <v>24</v>
      </c>
      <c r="E603" t="s">
        <v>155</v>
      </c>
      <c r="F603" t="str">
        <f t="shared" si="12"/>
        <v>Young</v>
      </c>
      <c r="G603" s="49">
        <f>VLOOKUP(B603,'Analysis 1.3'!$E$1:$F$15,2,FALSE)</f>
        <v>47.441860465116278</v>
      </c>
    </row>
    <row r="604" spans="1:7" x14ac:dyDescent="0.3">
      <c r="A604">
        <v>603</v>
      </c>
      <c r="B604" s="1" t="s">
        <v>113</v>
      </c>
      <c r="C604" t="s">
        <v>151</v>
      </c>
      <c r="D604">
        <v>41</v>
      </c>
      <c r="E604" t="s">
        <v>155</v>
      </c>
      <c r="F604" t="str">
        <f t="shared" si="12"/>
        <v>Middle</v>
      </c>
      <c r="G604" s="49">
        <f>VLOOKUP(B604,'Analysis 1.3'!$E$1:$F$15,2,FALSE)</f>
        <v>55.656028368794324</v>
      </c>
    </row>
    <row r="605" spans="1:7" x14ac:dyDescent="0.3">
      <c r="A605">
        <v>604</v>
      </c>
      <c r="B605" s="1" t="s">
        <v>104</v>
      </c>
      <c r="C605" t="s">
        <v>152</v>
      </c>
      <c r="D605">
        <v>85</v>
      </c>
      <c r="E605" t="s">
        <v>155</v>
      </c>
      <c r="F605" t="str">
        <f t="shared" si="12"/>
        <v>Senior</v>
      </c>
      <c r="G605" s="49">
        <f>VLOOKUP(B605,'Analysis 1.3'!$E$1:$F$15,2,FALSE)</f>
        <v>47.441860465116278</v>
      </c>
    </row>
    <row r="606" spans="1:7" x14ac:dyDescent="0.3">
      <c r="A606">
        <v>605</v>
      </c>
      <c r="B606" s="1" t="s">
        <v>99</v>
      </c>
      <c r="C606" t="s">
        <v>151</v>
      </c>
      <c r="D606">
        <v>58</v>
      </c>
      <c r="E606" t="s">
        <v>155</v>
      </c>
      <c r="F606" t="str">
        <f t="shared" si="12"/>
        <v>Middle</v>
      </c>
      <c r="G606" s="49">
        <f>VLOOKUP(B606,'Analysis 1.3'!$E$1:$F$15,2,FALSE)</f>
        <v>54.707207207207205</v>
      </c>
    </row>
    <row r="607" spans="1:7" x14ac:dyDescent="0.3">
      <c r="A607">
        <v>606</v>
      </c>
      <c r="B607" s="1" t="s">
        <v>99</v>
      </c>
      <c r="C607" t="s">
        <v>151</v>
      </c>
      <c r="D607">
        <v>18</v>
      </c>
      <c r="E607" t="s">
        <v>155</v>
      </c>
      <c r="F607" t="str">
        <f t="shared" si="12"/>
        <v>Young</v>
      </c>
      <c r="G607" s="49">
        <f>VLOOKUP(B607,'Analysis 1.3'!$E$1:$F$15,2,FALSE)</f>
        <v>54.707207207207205</v>
      </c>
    </row>
    <row r="608" spans="1:7" x14ac:dyDescent="0.3">
      <c r="A608">
        <v>607</v>
      </c>
      <c r="B608" s="1" t="s">
        <v>106</v>
      </c>
      <c r="C608" t="s">
        <v>152</v>
      </c>
      <c r="D608">
        <v>41</v>
      </c>
      <c r="E608" t="s">
        <v>155</v>
      </c>
      <c r="F608" t="str">
        <f t="shared" si="12"/>
        <v>Middle</v>
      </c>
      <c r="G608" s="49">
        <f>VLOOKUP(B608,'Analysis 1.3'!$E$1:$F$15,2,FALSE)</f>
        <v>53.742268041237111</v>
      </c>
    </row>
    <row r="609" spans="1:7" x14ac:dyDescent="0.3">
      <c r="A609">
        <v>608</v>
      </c>
      <c r="B609" s="1" t="s">
        <v>108</v>
      </c>
      <c r="C609" t="s">
        <v>151</v>
      </c>
      <c r="D609">
        <v>57</v>
      </c>
      <c r="E609" t="s">
        <v>155</v>
      </c>
      <c r="F609" t="str">
        <f t="shared" si="12"/>
        <v>Middle</v>
      </c>
      <c r="G609" s="49">
        <f>VLOOKUP(B609,'Analysis 1.3'!$E$1:$F$15,2,FALSE)</f>
        <v>53.469696969696969</v>
      </c>
    </row>
    <row r="610" spans="1:7" x14ac:dyDescent="0.3">
      <c r="A610">
        <v>609</v>
      </c>
      <c r="B610" s="1" t="s">
        <v>99</v>
      </c>
      <c r="C610" t="s">
        <v>151</v>
      </c>
      <c r="D610">
        <v>87</v>
      </c>
      <c r="E610" t="s">
        <v>155</v>
      </c>
      <c r="F610" t="str">
        <f t="shared" si="12"/>
        <v>Senior</v>
      </c>
      <c r="G610" s="49">
        <f>VLOOKUP(B610,'Analysis 1.3'!$E$1:$F$15,2,FALSE)</f>
        <v>54.707207207207205</v>
      </c>
    </row>
    <row r="611" spans="1:7" x14ac:dyDescent="0.3">
      <c r="A611">
        <v>610</v>
      </c>
      <c r="B611" s="1" t="s">
        <v>100</v>
      </c>
      <c r="C611" t="s">
        <v>152</v>
      </c>
      <c r="D611">
        <v>62</v>
      </c>
      <c r="E611" t="s">
        <v>155</v>
      </c>
      <c r="F611" t="str">
        <f t="shared" si="12"/>
        <v>Senior</v>
      </c>
      <c r="G611" s="49">
        <f>VLOOKUP(B611,'Analysis 1.3'!$E$1:$F$15,2,FALSE)</f>
        <v>54.003086419753089</v>
      </c>
    </row>
    <row r="612" spans="1:7" x14ac:dyDescent="0.3">
      <c r="A612">
        <v>611</v>
      </c>
      <c r="B612" s="1" t="s">
        <v>113</v>
      </c>
      <c r="C612" t="s">
        <v>151</v>
      </c>
      <c r="D612">
        <v>31</v>
      </c>
      <c r="E612" t="s">
        <v>155</v>
      </c>
      <c r="F612" t="str">
        <f t="shared" si="12"/>
        <v>Young</v>
      </c>
      <c r="G612" s="49">
        <f>VLOOKUP(B612,'Analysis 1.3'!$E$1:$F$15,2,FALSE)</f>
        <v>55.656028368794324</v>
      </c>
    </row>
    <row r="613" spans="1:7" x14ac:dyDescent="0.3">
      <c r="A613">
        <v>612</v>
      </c>
      <c r="B613" s="1" t="s">
        <v>99</v>
      </c>
      <c r="C613" t="s">
        <v>151</v>
      </c>
      <c r="D613">
        <v>18</v>
      </c>
      <c r="E613" t="s">
        <v>155</v>
      </c>
      <c r="F613" t="str">
        <f t="shared" si="12"/>
        <v>Young</v>
      </c>
      <c r="G613" s="49">
        <f>VLOOKUP(B613,'Analysis 1.3'!$E$1:$F$15,2,FALSE)</f>
        <v>54.707207207207205</v>
      </c>
    </row>
    <row r="614" spans="1:7" x14ac:dyDescent="0.3">
      <c r="A614">
        <v>613</v>
      </c>
      <c r="B614" s="1" t="s">
        <v>113</v>
      </c>
      <c r="C614" t="s">
        <v>152</v>
      </c>
      <c r="D614">
        <v>51</v>
      </c>
      <c r="E614" t="s">
        <v>155</v>
      </c>
      <c r="F614" t="str">
        <f t="shared" si="12"/>
        <v>Middle</v>
      </c>
      <c r="G614" s="49">
        <f>VLOOKUP(B614,'Analysis 1.3'!$E$1:$F$15,2,FALSE)</f>
        <v>55.656028368794324</v>
      </c>
    </row>
    <row r="615" spans="1:7" x14ac:dyDescent="0.3">
      <c r="A615">
        <v>614</v>
      </c>
      <c r="B615" s="1" t="s">
        <v>99</v>
      </c>
      <c r="C615" t="s">
        <v>151</v>
      </c>
      <c r="D615">
        <v>36</v>
      </c>
      <c r="E615" t="s">
        <v>155</v>
      </c>
      <c r="F615" t="str">
        <f t="shared" si="12"/>
        <v>Middle</v>
      </c>
      <c r="G615" s="49">
        <f>VLOOKUP(B615,'Analysis 1.3'!$E$1:$F$15,2,FALSE)</f>
        <v>54.707207207207205</v>
      </c>
    </row>
    <row r="616" spans="1:7" x14ac:dyDescent="0.3">
      <c r="A616">
        <v>615</v>
      </c>
      <c r="B616" s="1" t="s">
        <v>100</v>
      </c>
      <c r="C616" t="s">
        <v>152</v>
      </c>
      <c r="D616">
        <v>53</v>
      </c>
      <c r="E616" t="s">
        <v>155</v>
      </c>
      <c r="F616" t="str">
        <f t="shared" si="12"/>
        <v>Middle</v>
      </c>
      <c r="G616" s="49">
        <f>VLOOKUP(B616,'Analysis 1.3'!$E$1:$F$15,2,FALSE)</f>
        <v>54.003086419753089</v>
      </c>
    </row>
    <row r="617" spans="1:7" x14ac:dyDescent="0.3">
      <c r="A617">
        <v>616</v>
      </c>
      <c r="B617" s="1" t="s">
        <v>100</v>
      </c>
      <c r="C617" t="s">
        <v>151</v>
      </c>
      <c r="D617">
        <v>40</v>
      </c>
      <c r="E617" t="s">
        <v>155</v>
      </c>
      <c r="F617" t="str">
        <f t="shared" si="12"/>
        <v>Middle</v>
      </c>
      <c r="G617" s="49">
        <f>VLOOKUP(B617,'Analysis 1.3'!$E$1:$F$15,2,FALSE)</f>
        <v>54.003086419753089</v>
      </c>
    </row>
    <row r="618" spans="1:7" x14ac:dyDescent="0.3">
      <c r="A618">
        <v>617</v>
      </c>
      <c r="B618" s="1" t="s">
        <v>99</v>
      </c>
      <c r="C618" t="s">
        <v>152</v>
      </c>
      <c r="D618">
        <v>45</v>
      </c>
      <c r="E618" t="s">
        <v>155</v>
      </c>
      <c r="F618" t="str">
        <f t="shared" si="12"/>
        <v>Middle</v>
      </c>
      <c r="G618" s="49">
        <f>VLOOKUP(B618,'Analysis 1.3'!$E$1:$F$15,2,FALSE)</f>
        <v>54.707207207207205</v>
      </c>
    </row>
    <row r="619" spans="1:7" x14ac:dyDescent="0.3">
      <c r="A619">
        <v>618</v>
      </c>
      <c r="B619" s="1" t="s">
        <v>102</v>
      </c>
      <c r="C619" t="s">
        <v>152</v>
      </c>
      <c r="D619">
        <v>58</v>
      </c>
      <c r="E619" t="s">
        <v>155</v>
      </c>
      <c r="F619" t="str">
        <f t="shared" si="12"/>
        <v>Middle</v>
      </c>
      <c r="G619" s="49">
        <f>VLOOKUP(B619,'Analysis 1.3'!$E$1:$F$15,2,FALSE)</f>
        <v>59.060606060606062</v>
      </c>
    </row>
    <row r="620" spans="1:7" x14ac:dyDescent="0.3">
      <c r="A620">
        <v>619</v>
      </c>
      <c r="B620" s="1" t="s">
        <v>99</v>
      </c>
      <c r="C620" t="s">
        <v>152</v>
      </c>
      <c r="D620">
        <v>38</v>
      </c>
      <c r="E620" t="s">
        <v>155</v>
      </c>
      <c r="F620" t="str">
        <f t="shared" si="12"/>
        <v>Middle</v>
      </c>
      <c r="G620" s="49">
        <f>VLOOKUP(B620,'Analysis 1.3'!$E$1:$F$15,2,FALSE)</f>
        <v>54.707207207207205</v>
      </c>
    </row>
    <row r="621" spans="1:7" x14ac:dyDescent="0.3">
      <c r="A621">
        <v>620</v>
      </c>
      <c r="B621" s="1" t="s">
        <v>106</v>
      </c>
      <c r="C621" t="s">
        <v>151</v>
      </c>
      <c r="D621">
        <v>41</v>
      </c>
      <c r="E621" t="s">
        <v>155</v>
      </c>
      <c r="F621" t="str">
        <f t="shared" si="12"/>
        <v>Middle</v>
      </c>
      <c r="G621" s="49">
        <f>VLOOKUP(B621,'Analysis 1.3'!$E$1:$F$15,2,FALSE)</f>
        <v>53.742268041237111</v>
      </c>
    </row>
    <row r="622" spans="1:7" x14ac:dyDescent="0.3">
      <c r="A622">
        <v>621</v>
      </c>
      <c r="B622" s="1" t="s">
        <v>99</v>
      </c>
      <c r="C622" t="s">
        <v>152</v>
      </c>
      <c r="D622">
        <v>50</v>
      </c>
      <c r="E622" t="s">
        <v>155</v>
      </c>
      <c r="F622" t="str">
        <f t="shared" si="12"/>
        <v>Middle</v>
      </c>
      <c r="G622" s="49">
        <f>VLOOKUP(B622,'Analysis 1.3'!$E$1:$F$15,2,FALSE)</f>
        <v>54.707207207207205</v>
      </c>
    </row>
    <row r="623" spans="1:7" x14ac:dyDescent="0.3">
      <c r="A623">
        <v>622</v>
      </c>
      <c r="B623" s="1" t="s">
        <v>113</v>
      </c>
      <c r="C623" t="s">
        <v>151</v>
      </c>
      <c r="D623">
        <v>71</v>
      </c>
      <c r="E623" t="s">
        <v>155</v>
      </c>
      <c r="F623" t="str">
        <f t="shared" si="12"/>
        <v>Senior</v>
      </c>
      <c r="G623" s="49">
        <f>VLOOKUP(B623,'Analysis 1.3'!$E$1:$F$15,2,FALSE)</f>
        <v>55.656028368794324</v>
      </c>
    </row>
    <row r="624" spans="1:7" x14ac:dyDescent="0.3">
      <c r="A624">
        <v>623</v>
      </c>
      <c r="B624" s="1" t="s">
        <v>113</v>
      </c>
      <c r="C624" t="s">
        <v>152</v>
      </c>
      <c r="D624">
        <v>80</v>
      </c>
      <c r="E624" t="s">
        <v>155</v>
      </c>
      <c r="F624" t="str">
        <f t="shared" si="12"/>
        <v>Senior</v>
      </c>
      <c r="G624" s="49">
        <f>VLOOKUP(B624,'Analysis 1.3'!$E$1:$F$15,2,FALSE)</f>
        <v>55.656028368794324</v>
      </c>
    </row>
    <row r="625" spans="1:7" x14ac:dyDescent="0.3">
      <c r="A625">
        <v>624</v>
      </c>
      <c r="B625" s="1" t="s">
        <v>101</v>
      </c>
      <c r="C625" t="s">
        <v>151</v>
      </c>
      <c r="D625">
        <v>43</v>
      </c>
      <c r="E625" t="s">
        <v>155</v>
      </c>
      <c r="F625" t="str">
        <f t="shared" si="12"/>
        <v>Middle</v>
      </c>
      <c r="G625" s="49">
        <f>VLOOKUP(B625,'Analysis 1.3'!$E$1:$F$15,2,FALSE)</f>
        <v>52.833333333333336</v>
      </c>
    </row>
    <row r="626" spans="1:7" x14ac:dyDescent="0.3">
      <c r="A626">
        <v>625</v>
      </c>
      <c r="B626" s="1" t="s">
        <v>113</v>
      </c>
      <c r="C626" t="s">
        <v>151</v>
      </c>
      <c r="D626">
        <v>54</v>
      </c>
      <c r="E626" t="s">
        <v>155</v>
      </c>
      <c r="F626" t="str">
        <f t="shared" si="12"/>
        <v>Middle</v>
      </c>
      <c r="G626" s="49">
        <f>VLOOKUP(B626,'Analysis 1.3'!$E$1:$F$15,2,FALSE)</f>
        <v>55.656028368794324</v>
      </c>
    </row>
    <row r="627" spans="1:7" x14ac:dyDescent="0.3">
      <c r="A627">
        <v>626</v>
      </c>
      <c r="B627" s="1" t="s">
        <v>99</v>
      </c>
      <c r="C627" t="s">
        <v>152</v>
      </c>
      <c r="D627">
        <v>59</v>
      </c>
      <c r="E627" t="s">
        <v>155</v>
      </c>
      <c r="F627" t="str">
        <f t="shared" si="12"/>
        <v>Middle</v>
      </c>
      <c r="G627" s="49">
        <f>VLOOKUP(B627,'Analysis 1.3'!$E$1:$F$15,2,FALSE)</f>
        <v>54.707207207207205</v>
      </c>
    </row>
    <row r="628" spans="1:7" x14ac:dyDescent="0.3">
      <c r="A628">
        <v>627</v>
      </c>
      <c r="B628" s="1" t="s">
        <v>102</v>
      </c>
      <c r="C628" t="s">
        <v>151</v>
      </c>
      <c r="D628">
        <v>62</v>
      </c>
      <c r="E628" t="s">
        <v>155</v>
      </c>
      <c r="F628" t="str">
        <f t="shared" si="12"/>
        <v>Senior</v>
      </c>
      <c r="G628" s="49">
        <f>VLOOKUP(B628,'Analysis 1.3'!$E$1:$F$15,2,FALSE)</f>
        <v>59.060606060606062</v>
      </c>
    </row>
    <row r="629" spans="1:7" x14ac:dyDescent="0.3">
      <c r="A629">
        <v>628</v>
      </c>
      <c r="B629" s="1" t="s">
        <v>100</v>
      </c>
      <c r="C629" t="s">
        <v>152</v>
      </c>
      <c r="D629">
        <v>85</v>
      </c>
      <c r="E629" t="s">
        <v>155</v>
      </c>
      <c r="F629" t="str">
        <f t="shared" si="12"/>
        <v>Senior</v>
      </c>
      <c r="G629" s="49">
        <f>VLOOKUP(B629,'Analysis 1.3'!$E$1:$F$15,2,FALSE)</f>
        <v>54.003086419753089</v>
      </c>
    </row>
    <row r="630" spans="1:7" x14ac:dyDescent="0.3">
      <c r="A630">
        <v>629</v>
      </c>
      <c r="B630" s="1" t="s">
        <v>99</v>
      </c>
      <c r="C630" t="s">
        <v>151</v>
      </c>
      <c r="D630">
        <v>82</v>
      </c>
      <c r="E630" t="s">
        <v>155</v>
      </c>
      <c r="F630" t="str">
        <f t="shared" si="12"/>
        <v>Senior</v>
      </c>
      <c r="G630" s="49">
        <f>VLOOKUP(B630,'Analysis 1.3'!$E$1:$F$15,2,FALSE)</f>
        <v>54.707207207207205</v>
      </c>
    </row>
    <row r="631" spans="1:7" x14ac:dyDescent="0.3">
      <c r="A631">
        <v>630</v>
      </c>
      <c r="B631" s="1" t="s">
        <v>113</v>
      </c>
      <c r="C631" t="s">
        <v>152</v>
      </c>
      <c r="D631">
        <v>86</v>
      </c>
      <c r="E631" t="s">
        <v>155</v>
      </c>
      <c r="F631" t="str">
        <f t="shared" si="12"/>
        <v>Senior</v>
      </c>
      <c r="G631" s="49">
        <f>VLOOKUP(B631,'Analysis 1.3'!$E$1:$F$15,2,FALSE)</f>
        <v>55.656028368794324</v>
      </c>
    </row>
    <row r="632" spans="1:7" x14ac:dyDescent="0.3">
      <c r="A632">
        <v>631</v>
      </c>
      <c r="B632" s="1" t="s">
        <v>113</v>
      </c>
      <c r="C632" t="s">
        <v>152</v>
      </c>
      <c r="D632">
        <v>53</v>
      </c>
      <c r="E632" t="s">
        <v>155</v>
      </c>
      <c r="F632" t="str">
        <f t="shared" si="12"/>
        <v>Middle</v>
      </c>
      <c r="G632" s="49">
        <f>VLOOKUP(B632,'Analysis 1.3'!$E$1:$F$15,2,FALSE)</f>
        <v>55.656028368794324</v>
      </c>
    </row>
    <row r="633" spans="1:7" x14ac:dyDescent="0.3">
      <c r="A633">
        <v>632</v>
      </c>
      <c r="B633" s="1" t="s">
        <v>99</v>
      </c>
      <c r="C633" t="s">
        <v>152</v>
      </c>
      <c r="D633">
        <v>67</v>
      </c>
      <c r="E633" t="s">
        <v>155</v>
      </c>
      <c r="F633" t="str">
        <f t="shared" si="12"/>
        <v>Senior</v>
      </c>
      <c r="G633" s="49">
        <f>VLOOKUP(B633,'Analysis 1.3'!$E$1:$F$15,2,FALSE)</f>
        <v>54.707207207207205</v>
      </c>
    </row>
    <row r="634" spans="1:7" x14ac:dyDescent="0.3">
      <c r="A634">
        <v>633</v>
      </c>
      <c r="B634" s="1" t="s">
        <v>100</v>
      </c>
      <c r="C634" t="s">
        <v>152</v>
      </c>
      <c r="D634">
        <v>88</v>
      </c>
      <c r="E634" t="s">
        <v>155</v>
      </c>
      <c r="F634" t="str">
        <f t="shared" si="12"/>
        <v>Senior</v>
      </c>
      <c r="G634" s="49">
        <f>VLOOKUP(B634,'Analysis 1.3'!$E$1:$F$15,2,FALSE)</f>
        <v>54.003086419753089</v>
      </c>
    </row>
    <row r="635" spans="1:7" x14ac:dyDescent="0.3">
      <c r="A635">
        <v>634</v>
      </c>
      <c r="B635" s="1" t="s">
        <v>99</v>
      </c>
      <c r="C635" t="s">
        <v>151</v>
      </c>
      <c r="D635">
        <v>62</v>
      </c>
      <c r="E635" t="s">
        <v>155</v>
      </c>
      <c r="F635" t="str">
        <f t="shared" si="12"/>
        <v>Senior</v>
      </c>
      <c r="G635" s="49">
        <f>VLOOKUP(B635,'Analysis 1.3'!$E$1:$F$15,2,FALSE)</f>
        <v>54.707207207207205</v>
      </c>
    </row>
    <row r="636" spans="1:7" x14ac:dyDescent="0.3">
      <c r="A636">
        <v>635</v>
      </c>
      <c r="B636" s="1" t="s">
        <v>99</v>
      </c>
      <c r="C636" t="s">
        <v>151</v>
      </c>
      <c r="D636">
        <v>32</v>
      </c>
      <c r="E636" t="s">
        <v>155</v>
      </c>
      <c r="F636" t="str">
        <f t="shared" si="12"/>
        <v>Young</v>
      </c>
      <c r="G636" s="49">
        <f>VLOOKUP(B636,'Analysis 1.3'!$E$1:$F$15,2,FALSE)</f>
        <v>54.707207207207205</v>
      </c>
    </row>
    <row r="637" spans="1:7" x14ac:dyDescent="0.3">
      <c r="A637">
        <v>636</v>
      </c>
      <c r="B637" s="1" t="s">
        <v>99</v>
      </c>
      <c r="C637" t="s">
        <v>151</v>
      </c>
      <c r="D637">
        <v>57</v>
      </c>
      <c r="E637" t="s">
        <v>155</v>
      </c>
      <c r="F637" t="str">
        <f t="shared" si="12"/>
        <v>Middle</v>
      </c>
      <c r="G637" s="49">
        <f>VLOOKUP(B637,'Analysis 1.3'!$E$1:$F$15,2,FALSE)</f>
        <v>54.707207207207205</v>
      </c>
    </row>
    <row r="638" spans="1:7" x14ac:dyDescent="0.3">
      <c r="A638">
        <v>637</v>
      </c>
      <c r="B638" s="1" t="s">
        <v>99</v>
      </c>
      <c r="C638" t="s">
        <v>151</v>
      </c>
      <c r="D638">
        <v>38</v>
      </c>
      <c r="E638" t="s">
        <v>155</v>
      </c>
      <c r="F638" t="str">
        <f t="shared" si="12"/>
        <v>Middle</v>
      </c>
      <c r="G638" s="49">
        <f>VLOOKUP(B638,'Analysis 1.3'!$E$1:$F$15,2,FALSE)</f>
        <v>54.707207207207205</v>
      </c>
    </row>
    <row r="639" spans="1:7" x14ac:dyDescent="0.3">
      <c r="A639">
        <v>638</v>
      </c>
      <c r="B639" s="1" t="s">
        <v>100</v>
      </c>
      <c r="C639" t="s">
        <v>151</v>
      </c>
      <c r="D639">
        <v>65</v>
      </c>
      <c r="E639" t="s">
        <v>155</v>
      </c>
      <c r="F639" t="str">
        <f t="shared" si="12"/>
        <v>Senior</v>
      </c>
      <c r="G639" s="49">
        <f>VLOOKUP(B639,'Analysis 1.3'!$E$1:$F$15,2,FALSE)</f>
        <v>54.003086419753089</v>
      </c>
    </row>
    <row r="640" spans="1:7" x14ac:dyDescent="0.3">
      <c r="A640">
        <v>639</v>
      </c>
      <c r="B640" s="1" t="s">
        <v>99</v>
      </c>
      <c r="C640" t="s">
        <v>152</v>
      </c>
      <c r="D640">
        <v>59</v>
      </c>
      <c r="E640" t="s">
        <v>155</v>
      </c>
      <c r="F640" t="str">
        <f t="shared" si="12"/>
        <v>Middle</v>
      </c>
      <c r="G640" s="49">
        <f>VLOOKUP(B640,'Analysis 1.3'!$E$1:$F$15,2,FALSE)</f>
        <v>54.707207207207205</v>
      </c>
    </row>
    <row r="641" spans="1:7" x14ac:dyDescent="0.3">
      <c r="A641">
        <v>640</v>
      </c>
      <c r="B641" s="1" t="s">
        <v>100</v>
      </c>
      <c r="C641" t="s">
        <v>152</v>
      </c>
      <c r="D641">
        <v>51</v>
      </c>
      <c r="E641" t="s">
        <v>155</v>
      </c>
      <c r="F641" t="str">
        <f t="shared" si="12"/>
        <v>Middle</v>
      </c>
      <c r="G641" s="49">
        <f>VLOOKUP(B641,'Analysis 1.3'!$E$1:$F$15,2,FALSE)</f>
        <v>54.003086419753089</v>
      </c>
    </row>
    <row r="642" spans="1:7" x14ac:dyDescent="0.3">
      <c r="A642">
        <v>641</v>
      </c>
      <c r="B642" s="1" t="s">
        <v>99</v>
      </c>
      <c r="C642" t="s">
        <v>151</v>
      </c>
      <c r="D642">
        <v>28</v>
      </c>
      <c r="E642" t="s">
        <v>155</v>
      </c>
      <c r="F642" t="str">
        <f t="shared" si="12"/>
        <v>Young</v>
      </c>
      <c r="G642" s="49">
        <f>VLOOKUP(B642,'Analysis 1.3'!$E$1:$F$15,2,FALSE)</f>
        <v>54.707207207207205</v>
      </c>
    </row>
    <row r="643" spans="1:7" x14ac:dyDescent="0.3">
      <c r="A643">
        <v>642</v>
      </c>
      <c r="B643" s="1" t="s">
        <v>100</v>
      </c>
      <c r="C643" t="s">
        <v>152</v>
      </c>
      <c r="D643">
        <v>32</v>
      </c>
      <c r="E643" t="s">
        <v>155</v>
      </c>
      <c r="F643" t="str">
        <f t="shared" ref="F643:F706" si="13">_xlfn.IFS(D643&gt;=60, "Senior", D643&lt;35, "Young", D643&lt;60, "Middle")</f>
        <v>Young</v>
      </c>
      <c r="G643" s="49">
        <f>VLOOKUP(B643,'Analysis 1.3'!$E$1:$F$15,2,FALSE)</f>
        <v>54.003086419753089</v>
      </c>
    </row>
    <row r="644" spans="1:7" x14ac:dyDescent="0.3">
      <c r="A644">
        <v>643</v>
      </c>
      <c r="B644" s="1" t="s">
        <v>113</v>
      </c>
      <c r="C644" t="s">
        <v>152</v>
      </c>
      <c r="D644">
        <v>39</v>
      </c>
      <c r="E644" t="s">
        <v>155</v>
      </c>
      <c r="F644" t="str">
        <f t="shared" si="13"/>
        <v>Middle</v>
      </c>
      <c r="G644" s="49">
        <f>VLOOKUP(B644,'Analysis 1.3'!$E$1:$F$15,2,FALSE)</f>
        <v>55.656028368794324</v>
      </c>
    </row>
    <row r="645" spans="1:7" x14ac:dyDescent="0.3">
      <c r="A645">
        <v>644</v>
      </c>
      <c r="B645" s="1" t="s">
        <v>106</v>
      </c>
      <c r="C645" t="s">
        <v>151</v>
      </c>
      <c r="D645">
        <v>61</v>
      </c>
      <c r="E645" t="s">
        <v>155</v>
      </c>
      <c r="F645" t="str">
        <f t="shared" si="13"/>
        <v>Senior</v>
      </c>
      <c r="G645" s="49">
        <f>VLOOKUP(B645,'Analysis 1.3'!$E$1:$F$15,2,FALSE)</f>
        <v>53.742268041237111</v>
      </c>
    </row>
    <row r="646" spans="1:7" x14ac:dyDescent="0.3">
      <c r="A646">
        <v>645</v>
      </c>
      <c r="B646" s="1" t="s">
        <v>108</v>
      </c>
      <c r="C646" t="s">
        <v>152</v>
      </c>
      <c r="D646">
        <v>40</v>
      </c>
      <c r="E646" t="s">
        <v>155</v>
      </c>
      <c r="F646" t="str">
        <f t="shared" si="13"/>
        <v>Middle</v>
      </c>
      <c r="G646" s="49">
        <f>VLOOKUP(B646,'Analysis 1.3'!$E$1:$F$15,2,FALSE)</f>
        <v>53.469696969696969</v>
      </c>
    </row>
    <row r="647" spans="1:7" x14ac:dyDescent="0.3">
      <c r="A647">
        <v>646</v>
      </c>
      <c r="B647" s="1" t="s">
        <v>106</v>
      </c>
      <c r="C647" t="s">
        <v>152</v>
      </c>
      <c r="D647">
        <v>69</v>
      </c>
      <c r="E647" t="s">
        <v>155</v>
      </c>
      <c r="F647" t="str">
        <f t="shared" si="13"/>
        <v>Senior</v>
      </c>
      <c r="G647" s="49">
        <f>VLOOKUP(B647,'Analysis 1.3'!$E$1:$F$15,2,FALSE)</f>
        <v>53.742268041237111</v>
      </c>
    </row>
    <row r="648" spans="1:7" x14ac:dyDescent="0.3">
      <c r="A648">
        <v>647</v>
      </c>
      <c r="B648" s="1" t="s">
        <v>101</v>
      </c>
      <c r="C648" t="s">
        <v>151</v>
      </c>
      <c r="D648">
        <v>76</v>
      </c>
      <c r="E648" t="s">
        <v>155</v>
      </c>
      <c r="F648" t="str">
        <f t="shared" si="13"/>
        <v>Senior</v>
      </c>
      <c r="G648" s="49">
        <f>VLOOKUP(B648,'Analysis 1.3'!$E$1:$F$15,2,FALSE)</f>
        <v>52.833333333333336</v>
      </c>
    </row>
    <row r="649" spans="1:7" x14ac:dyDescent="0.3">
      <c r="A649">
        <v>648</v>
      </c>
      <c r="B649" s="1" t="s">
        <v>104</v>
      </c>
      <c r="C649" t="s">
        <v>152</v>
      </c>
      <c r="D649">
        <v>34</v>
      </c>
      <c r="E649" t="s">
        <v>155</v>
      </c>
      <c r="F649" t="str">
        <f t="shared" si="13"/>
        <v>Young</v>
      </c>
      <c r="G649" s="49">
        <f>VLOOKUP(B649,'Analysis 1.3'!$E$1:$F$15,2,FALSE)</f>
        <v>47.441860465116278</v>
      </c>
    </row>
    <row r="650" spans="1:7" x14ac:dyDescent="0.3">
      <c r="A650">
        <v>649</v>
      </c>
      <c r="B650" s="1" t="s">
        <v>99</v>
      </c>
      <c r="C650" t="s">
        <v>152</v>
      </c>
      <c r="D650">
        <v>72</v>
      </c>
      <c r="E650" t="s">
        <v>155</v>
      </c>
      <c r="F650" t="str">
        <f t="shared" si="13"/>
        <v>Senior</v>
      </c>
      <c r="G650" s="49">
        <f>VLOOKUP(B650,'Analysis 1.3'!$E$1:$F$15,2,FALSE)</f>
        <v>54.707207207207205</v>
      </c>
    </row>
    <row r="651" spans="1:7" x14ac:dyDescent="0.3">
      <c r="A651">
        <v>650</v>
      </c>
      <c r="B651" s="1" t="s">
        <v>100</v>
      </c>
      <c r="C651" t="s">
        <v>152</v>
      </c>
      <c r="D651">
        <v>38</v>
      </c>
      <c r="E651" t="s">
        <v>155</v>
      </c>
      <c r="F651" t="str">
        <f t="shared" si="13"/>
        <v>Middle</v>
      </c>
      <c r="G651" s="49">
        <f>VLOOKUP(B651,'Analysis 1.3'!$E$1:$F$15,2,FALSE)</f>
        <v>54.003086419753089</v>
      </c>
    </row>
    <row r="652" spans="1:7" x14ac:dyDescent="0.3">
      <c r="A652">
        <v>651</v>
      </c>
      <c r="B652" s="1" t="s">
        <v>99</v>
      </c>
      <c r="C652" t="s">
        <v>152</v>
      </c>
      <c r="D652">
        <v>61</v>
      </c>
      <c r="E652" t="s">
        <v>155</v>
      </c>
      <c r="F652" t="str">
        <f t="shared" si="13"/>
        <v>Senior</v>
      </c>
      <c r="G652" s="49">
        <f>VLOOKUP(B652,'Analysis 1.3'!$E$1:$F$15,2,FALSE)</f>
        <v>54.707207207207205</v>
      </c>
    </row>
    <row r="653" spans="1:7" x14ac:dyDescent="0.3">
      <c r="A653">
        <v>652</v>
      </c>
      <c r="B653" s="1" t="s">
        <v>99</v>
      </c>
      <c r="C653" t="s">
        <v>152</v>
      </c>
      <c r="D653">
        <v>79</v>
      </c>
      <c r="E653" t="s">
        <v>155</v>
      </c>
      <c r="F653" t="str">
        <f t="shared" si="13"/>
        <v>Senior</v>
      </c>
      <c r="G653" s="49">
        <f>VLOOKUP(B653,'Analysis 1.3'!$E$1:$F$15,2,FALSE)</f>
        <v>54.707207207207205</v>
      </c>
    </row>
    <row r="654" spans="1:7" x14ac:dyDescent="0.3">
      <c r="A654">
        <v>653</v>
      </c>
      <c r="B654" s="1" t="s">
        <v>100</v>
      </c>
      <c r="C654" t="s">
        <v>152</v>
      </c>
      <c r="D654">
        <v>68</v>
      </c>
      <c r="E654" t="s">
        <v>155</v>
      </c>
      <c r="F654" t="str">
        <f t="shared" si="13"/>
        <v>Senior</v>
      </c>
      <c r="G654" s="49">
        <f>VLOOKUP(B654,'Analysis 1.3'!$E$1:$F$15,2,FALSE)</f>
        <v>54.003086419753089</v>
      </c>
    </row>
    <row r="655" spans="1:7" x14ac:dyDescent="0.3">
      <c r="A655">
        <v>654</v>
      </c>
      <c r="B655" s="1" t="s">
        <v>100</v>
      </c>
      <c r="C655" t="s">
        <v>151</v>
      </c>
      <c r="D655">
        <v>51</v>
      </c>
      <c r="E655" t="s">
        <v>155</v>
      </c>
      <c r="F655" t="str">
        <f t="shared" si="13"/>
        <v>Middle</v>
      </c>
      <c r="G655" s="49">
        <f>VLOOKUP(B655,'Analysis 1.3'!$E$1:$F$15,2,FALSE)</f>
        <v>54.003086419753089</v>
      </c>
    </row>
    <row r="656" spans="1:7" x14ac:dyDescent="0.3">
      <c r="A656">
        <v>655</v>
      </c>
      <c r="B656" s="1" t="s">
        <v>99</v>
      </c>
      <c r="C656" t="s">
        <v>151</v>
      </c>
      <c r="D656">
        <v>22</v>
      </c>
      <c r="E656" t="s">
        <v>155</v>
      </c>
      <c r="F656" t="str">
        <f t="shared" si="13"/>
        <v>Young</v>
      </c>
      <c r="G656" s="49">
        <f>VLOOKUP(B656,'Analysis 1.3'!$E$1:$F$15,2,FALSE)</f>
        <v>54.707207207207205</v>
      </c>
    </row>
    <row r="657" spans="1:7" x14ac:dyDescent="0.3">
      <c r="A657">
        <v>656</v>
      </c>
      <c r="B657" s="1" t="s">
        <v>99</v>
      </c>
      <c r="C657" t="s">
        <v>152</v>
      </c>
      <c r="D657">
        <v>30</v>
      </c>
      <c r="E657" t="s">
        <v>155</v>
      </c>
      <c r="F657" t="str">
        <f t="shared" si="13"/>
        <v>Young</v>
      </c>
      <c r="G657" s="49">
        <f>VLOOKUP(B657,'Analysis 1.3'!$E$1:$F$15,2,FALSE)</f>
        <v>54.707207207207205</v>
      </c>
    </row>
    <row r="658" spans="1:7" x14ac:dyDescent="0.3">
      <c r="A658">
        <v>657</v>
      </c>
      <c r="B658" s="1" t="s">
        <v>100</v>
      </c>
      <c r="C658" t="s">
        <v>151</v>
      </c>
      <c r="D658">
        <v>63</v>
      </c>
      <c r="E658" t="s">
        <v>155</v>
      </c>
      <c r="F658" t="str">
        <f t="shared" si="13"/>
        <v>Senior</v>
      </c>
      <c r="G658" s="49">
        <f>VLOOKUP(B658,'Analysis 1.3'!$E$1:$F$15,2,FALSE)</f>
        <v>54.003086419753089</v>
      </c>
    </row>
    <row r="659" spans="1:7" x14ac:dyDescent="0.3">
      <c r="A659">
        <v>658</v>
      </c>
      <c r="B659" s="1" t="s">
        <v>113</v>
      </c>
      <c r="C659" t="s">
        <v>151</v>
      </c>
      <c r="D659">
        <v>42</v>
      </c>
      <c r="E659" t="s">
        <v>155</v>
      </c>
      <c r="F659" t="str">
        <f t="shared" si="13"/>
        <v>Middle</v>
      </c>
      <c r="G659" s="49">
        <f>VLOOKUP(B659,'Analysis 1.3'!$E$1:$F$15,2,FALSE)</f>
        <v>55.656028368794324</v>
      </c>
    </row>
    <row r="660" spans="1:7" x14ac:dyDescent="0.3">
      <c r="A660">
        <v>659</v>
      </c>
      <c r="B660" s="1" t="s">
        <v>101</v>
      </c>
      <c r="C660" t="s">
        <v>152</v>
      </c>
      <c r="D660">
        <v>61</v>
      </c>
      <c r="E660" t="s">
        <v>155</v>
      </c>
      <c r="F660" t="str">
        <f t="shared" si="13"/>
        <v>Senior</v>
      </c>
      <c r="G660" s="49">
        <f>VLOOKUP(B660,'Analysis 1.3'!$E$1:$F$15,2,FALSE)</f>
        <v>52.833333333333336</v>
      </c>
    </row>
    <row r="661" spans="1:7" x14ac:dyDescent="0.3">
      <c r="A661">
        <v>660</v>
      </c>
      <c r="B661" s="1" t="s">
        <v>99</v>
      </c>
      <c r="C661" t="s">
        <v>151</v>
      </c>
      <c r="D661">
        <v>23</v>
      </c>
      <c r="E661" t="s">
        <v>155</v>
      </c>
      <c r="F661" t="str">
        <f t="shared" si="13"/>
        <v>Young</v>
      </c>
      <c r="G661" s="49">
        <f>VLOOKUP(B661,'Analysis 1.3'!$E$1:$F$15,2,FALSE)</f>
        <v>54.707207207207205</v>
      </c>
    </row>
    <row r="662" spans="1:7" x14ac:dyDescent="0.3">
      <c r="A662">
        <v>661</v>
      </c>
      <c r="B662" s="1" t="s">
        <v>99</v>
      </c>
      <c r="C662" t="s">
        <v>152</v>
      </c>
      <c r="D662">
        <v>50</v>
      </c>
      <c r="E662" t="s">
        <v>155</v>
      </c>
      <c r="F662" t="str">
        <f t="shared" si="13"/>
        <v>Middle</v>
      </c>
      <c r="G662" s="49">
        <f>VLOOKUP(B662,'Analysis 1.3'!$E$1:$F$15,2,FALSE)</f>
        <v>54.707207207207205</v>
      </c>
    </row>
    <row r="663" spans="1:7" x14ac:dyDescent="0.3">
      <c r="A663">
        <v>662</v>
      </c>
      <c r="B663" s="1" t="s">
        <v>99</v>
      </c>
      <c r="C663" t="s">
        <v>152</v>
      </c>
      <c r="D663">
        <v>23</v>
      </c>
      <c r="E663" t="s">
        <v>155</v>
      </c>
      <c r="F663" t="str">
        <f t="shared" si="13"/>
        <v>Young</v>
      </c>
      <c r="G663" s="49">
        <f>VLOOKUP(B663,'Analysis 1.3'!$E$1:$F$15,2,FALSE)</f>
        <v>54.707207207207205</v>
      </c>
    </row>
    <row r="664" spans="1:7" x14ac:dyDescent="0.3">
      <c r="A664">
        <v>663</v>
      </c>
      <c r="B664" s="1" t="s">
        <v>113</v>
      </c>
      <c r="C664" t="s">
        <v>151</v>
      </c>
      <c r="D664">
        <v>26</v>
      </c>
      <c r="E664" t="s">
        <v>155</v>
      </c>
      <c r="F664" t="str">
        <f t="shared" si="13"/>
        <v>Young</v>
      </c>
      <c r="G664" s="49">
        <f>VLOOKUP(B664,'Analysis 1.3'!$E$1:$F$15,2,FALSE)</f>
        <v>55.656028368794324</v>
      </c>
    </row>
    <row r="665" spans="1:7" x14ac:dyDescent="0.3">
      <c r="A665">
        <v>664</v>
      </c>
      <c r="B665" s="1" t="s">
        <v>99</v>
      </c>
      <c r="C665" t="s">
        <v>151</v>
      </c>
      <c r="D665">
        <v>19</v>
      </c>
      <c r="E665" t="s">
        <v>155</v>
      </c>
      <c r="F665" t="str">
        <f t="shared" si="13"/>
        <v>Young</v>
      </c>
      <c r="G665" s="49">
        <f>VLOOKUP(B665,'Analysis 1.3'!$E$1:$F$15,2,FALSE)</f>
        <v>54.707207207207205</v>
      </c>
    </row>
    <row r="666" spans="1:7" x14ac:dyDescent="0.3">
      <c r="A666">
        <v>665</v>
      </c>
      <c r="B666" s="1" t="s">
        <v>100</v>
      </c>
      <c r="C666" t="s">
        <v>151</v>
      </c>
      <c r="D666">
        <v>42</v>
      </c>
      <c r="E666" t="s">
        <v>155</v>
      </c>
      <c r="F666" t="str">
        <f t="shared" si="13"/>
        <v>Middle</v>
      </c>
      <c r="G666" s="49">
        <f>VLOOKUP(B666,'Analysis 1.3'!$E$1:$F$15,2,FALSE)</f>
        <v>54.003086419753089</v>
      </c>
    </row>
    <row r="667" spans="1:7" x14ac:dyDescent="0.3">
      <c r="A667">
        <v>666</v>
      </c>
      <c r="B667" s="1" t="s">
        <v>100</v>
      </c>
      <c r="C667" t="s">
        <v>152</v>
      </c>
      <c r="D667">
        <v>24</v>
      </c>
      <c r="E667" t="s">
        <v>155</v>
      </c>
      <c r="F667" t="str">
        <f t="shared" si="13"/>
        <v>Young</v>
      </c>
      <c r="G667" s="49">
        <f>VLOOKUP(B667,'Analysis 1.3'!$E$1:$F$15,2,FALSE)</f>
        <v>54.003086419753089</v>
      </c>
    </row>
    <row r="668" spans="1:7" x14ac:dyDescent="0.3">
      <c r="A668">
        <v>667</v>
      </c>
      <c r="B668" s="1" t="s">
        <v>100</v>
      </c>
      <c r="C668" t="s">
        <v>151</v>
      </c>
      <c r="D668">
        <v>64</v>
      </c>
      <c r="E668" t="s">
        <v>155</v>
      </c>
      <c r="F668" t="str">
        <f t="shared" si="13"/>
        <v>Senior</v>
      </c>
      <c r="G668" s="49">
        <f>VLOOKUP(B668,'Analysis 1.3'!$E$1:$F$15,2,FALSE)</f>
        <v>54.003086419753089</v>
      </c>
    </row>
    <row r="669" spans="1:7" x14ac:dyDescent="0.3">
      <c r="A669">
        <v>668</v>
      </c>
      <c r="B669" s="1" t="s">
        <v>100</v>
      </c>
      <c r="C669" t="s">
        <v>152</v>
      </c>
      <c r="D669">
        <v>90</v>
      </c>
      <c r="E669" t="s">
        <v>155</v>
      </c>
      <c r="F669" t="str">
        <f t="shared" si="13"/>
        <v>Senior</v>
      </c>
      <c r="G669" s="49">
        <f>VLOOKUP(B669,'Analysis 1.3'!$E$1:$F$15,2,FALSE)</f>
        <v>54.003086419753089</v>
      </c>
    </row>
    <row r="670" spans="1:7" x14ac:dyDescent="0.3">
      <c r="A670">
        <v>669</v>
      </c>
      <c r="B670" s="1" t="s">
        <v>99</v>
      </c>
      <c r="C670" t="s">
        <v>151</v>
      </c>
      <c r="D670">
        <v>33</v>
      </c>
      <c r="E670" t="s">
        <v>155</v>
      </c>
      <c r="F670" t="str">
        <f t="shared" si="13"/>
        <v>Young</v>
      </c>
      <c r="G670" s="49">
        <f>VLOOKUP(B670,'Analysis 1.3'!$E$1:$F$15,2,FALSE)</f>
        <v>54.707207207207205</v>
      </c>
    </row>
    <row r="671" spans="1:7" x14ac:dyDescent="0.3">
      <c r="A671">
        <v>670</v>
      </c>
      <c r="B671" s="1" t="s">
        <v>101</v>
      </c>
      <c r="C671" t="s">
        <v>152</v>
      </c>
      <c r="D671">
        <v>57</v>
      </c>
      <c r="E671" t="s">
        <v>155</v>
      </c>
      <c r="F671" t="str">
        <f t="shared" si="13"/>
        <v>Middle</v>
      </c>
      <c r="G671" s="49">
        <f>VLOOKUP(B671,'Analysis 1.3'!$E$1:$F$15,2,FALSE)</f>
        <v>52.833333333333336</v>
      </c>
    </row>
    <row r="672" spans="1:7" x14ac:dyDescent="0.3">
      <c r="A672">
        <v>671</v>
      </c>
      <c r="B672" s="1" t="s">
        <v>113</v>
      </c>
      <c r="C672" t="s">
        <v>151</v>
      </c>
      <c r="D672">
        <v>59</v>
      </c>
      <c r="E672" t="s">
        <v>155</v>
      </c>
      <c r="F672" t="str">
        <f t="shared" si="13"/>
        <v>Middle</v>
      </c>
      <c r="G672" s="49">
        <f>VLOOKUP(B672,'Analysis 1.3'!$E$1:$F$15,2,FALSE)</f>
        <v>55.656028368794324</v>
      </c>
    </row>
    <row r="673" spans="1:7" x14ac:dyDescent="0.3">
      <c r="A673">
        <v>672</v>
      </c>
      <c r="B673" s="1" t="s">
        <v>99</v>
      </c>
      <c r="C673" t="s">
        <v>152</v>
      </c>
      <c r="D673">
        <v>78</v>
      </c>
      <c r="E673" t="s">
        <v>155</v>
      </c>
      <c r="F673" t="str">
        <f t="shared" si="13"/>
        <v>Senior</v>
      </c>
      <c r="G673" s="49">
        <f>VLOOKUP(B673,'Analysis 1.3'!$E$1:$F$15,2,FALSE)</f>
        <v>54.707207207207205</v>
      </c>
    </row>
    <row r="674" spans="1:7" x14ac:dyDescent="0.3">
      <c r="A674">
        <v>673</v>
      </c>
      <c r="B674" s="1" t="s">
        <v>99</v>
      </c>
      <c r="C674" t="s">
        <v>151</v>
      </c>
      <c r="D674">
        <v>78</v>
      </c>
      <c r="E674" t="s">
        <v>155</v>
      </c>
      <c r="F674" t="str">
        <f t="shared" si="13"/>
        <v>Senior</v>
      </c>
      <c r="G674" s="49">
        <f>VLOOKUP(B674,'Analysis 1.3'!$E$1:$F$15,2,FALSE)</f>
        <v>54.707207207207205</v>
      </c>
    </row>
    <row r="675" spans="1:7" x14ac:dyDescent="0.3">
      <c r="A675">
        <v>674</v>
      </c>
      <c r="B675" s="1" t="s">
        <v>99</v>
      </c>
      <c r="C675" t="s">
        <v>152</v>
      </c>
      <c r="D675">
        <v>71</v>
      </c>
      <c r="E675" t="s">
        <v>155</v>
      </c>
      <c r="F675" t="str">
        <f t="shared" si="13"/>
        <v>Senior</v>
      </c>
      <c r="G675" s="49">
        <f>VLOOKUP(B675,'Analysis 1.3'!$E$1:$F$15,2,FALSE)</f>
        <v>54.707207207207205</v>
      </c>
    </row>
    <row r="676" spans="1:7" x14ac:dyDescent="0.3">
      <c r="A676">
        <v>675</v>
      </c>
      <c r="B676" s="1" t="s">
        <v>107</v>
      </c>
      <c r="C676" t="s">
        <v>152</v>
      </c>
      <c r="D676">
        <v>52</v>
      </c>
      <c r="E676" t="s">
        <v>155</v>
      </c>
      <c r="F676" t="str">
        <f t="shared" si="13"/>
        <v>Middle</v>
      </c>
      <c r="G676" s="49">
        <f>VLOOKUP(B676,'Analysis 1.3'!$E$1:$F$15,2,FALSE)</f>
        <v>49.778761061946902</v>
      </c>
    </row>
    <row r="677" spans="1:7" x14ac:dyDescent="0.3">
      <c r="A677">
        <v>676</v>
      </c>
      <c r="B677" s="1" t="s">
        <v>113</v>
      </c>
      <c r="C677" t="s">
        <v>152</v>
      </c>
      <c r="D677">
        <v>74</v>
      </c>
      <c r="E677" t="s">
        <v>155</v>
      </c>
      <c r="F677" t="str">
        <f t="shared" si="13"/>
        <v>Senior</v>
      </c>
      <c r="G677" s="49">
        <f>VLOOKUP(B677,'Analysis 1.3'!$E$1:$F$15,2,FALSE)</f>
        <v>55.656028368794324</v>
      </c>
    </row>
    <row r="678" spans="1:7" x14ac:dyDescent="0.3">
      <c r="A678">
        <v>677</v>
      </c>
      <c r="B678" s="1" t="s">
        <v>104</v>
      </c>
      <c r="C678" t="s">
        <v>151</v>
      </c>
      <c r="D678">
        <v>75</v>
      </c>
      <c r="E678" t="s">
        <v>155</v>
      </c>
      <c r="F678" t="str">
        <f t="shared" si="13"/>
        <v>Senior</v>
      </c>
      <c r="G678" s="49">
        <f>VLOOKUP(B678,'Analysis 1.3'!$E$1:$F$15,2,FALSE)</f>
        <v>47.441860465116278</v>
      </c>
    </row>
    <row r="679" spans="1:7" x14ac:dyDescent="0.3">
      <c r="A679">
        <v>678</v>
      </c>
      <c r="B679" s="1" t="s">
        <v>100</v>
      </c>
      <c r="C679" t="s">
        <v>152</v>
      </c>
      <c r="D679">
        <v>29</v>
      </c>
      <c r="E679" t="s">
        <v>155</v>
      </c>
      <c r="F679" t="str">
        <f t="shared" si="13"/>
        <v>Young</v>
      </c>
      <c r="G679" s="49">
        <f>VLOOKUP(B679,'Analysis 1.3'!$E$1:$F$15,2,FALSE)</f>
        <v>54.003086419753089</v>
      </c>
    </row>
    <row r="680" spans="1:7" x14ac:dyDescent="0.3">
      <c r="A680">
        <v>679</v>
      </c>
      <c r="B680" s="1" t="s">
        <v>106</v>
      </c>
      <c r="C680" t="s">
        <v>151</v>
      </c>
      <c r="D680">
        <v>34</v>
      </c>
      <c r="E680" t="s">
        <v>155</v>
      </c>
      <c r="F680" t="str">
        <f t="shared" si="13"/>
        <v>Young</v>
      </c>
      <c r="G680" s="49">
        <f>VLOOKUP(B680,'Analysis 1.3'!$E$1:$F$15,2,FALSE)</f>
        <v>53.742268041237111</v>
      </c>
    </row>
    <row r="681" spans="1:7" x14ac:dyDescent="0.3">
      <c r="A681">
        <v>680</v>
      </c>
      <c r="B681" s="1" t="s">
        <v>99</v>
      </c>
      <c r="C681" t="s">
        <v>151</v>
      </c>
      <c r="D681">
        <v>81</v>
      </c>
      <c r="E681" t="s">
        <v>155</v>
      </c>
      <c r="F681" t="str">
        <f t="shared" si="13"/>
        <v>Senior</v>
      </c>
      <c r="G681" s="49">
        <f>VLOOKUP(B681,'Analysis 1.3'!$E$1:$F$15,2,FALSE)</f>
        <v>54.707207207207205</v>
      </c>
    </row>
    <row r="682" spans="1:7" x14ac:dyDescent="0.3">
      <c r="A682">
        <v>681</v>
      </c>
      <c r="B682" s="1" t="s">
        <v>99</v>
      </c>
      <c r="C682" t="s">
        <v>151</v>
      </c>
      <c r="D682">
        <v>62</v>
      </c>
      <c r="E682" t="s">
        <v>155</v>
      </c>
      <c r="F682" t="str">
        <f t="shared" si="13"/>
        <v>Senior</v>
      </c>
      <c r="G682" s="49">
        <f>VLOOKUP(B682,'Analysis 1.3'!$E$1:$F$15,2,FALSE)</f>
        <v>54.707207207207205</v>
      </c>
    </row>
    <row r="683" spans="1:7" x14ac:dyDescent="0.3">
      <c r="A683">
        <v>682</v>
      </c>
      <c r="B683" s="1" t="s">
        <v>99</v>
      </c>
      <c r="C683" t="s">
        <v>151</v>
      </c>
      <c r="D683">
        <v>83</v>
      </c>
      <c r="E683" t="s">
        <v>155</v>
      </c>
      <c r="F683" t="str">
        <f t="shared" si="13"/>
        <v>Senior</v>
      </c>
      <c r="G683" s="49">
        <f>VLOOKUP(B683,'Analysis 1.3'!$E$1:$F$15,2,FALSE)</f>
        <v>54.707207207207205</v>
      </c>
    </row>
    <row r="684" spans="1:7" x14ac:dyDescent="0.3">
      <c r="A684">
        <v>683</v>
      </c>
      <c r="B684" s="1" t="s">
        <v>101</v>
      </c>
      <c r="C684" t="s">
        <v>152</v>
      </c>
      <c r="D684">
        <v>47</v>
      </c>
      <c r="E684" t="s">
        <v>155</v>
      </c>
      <c r="F684" t="str">
        <f t="shared" si="13"/>
        <v>Middle</v>
      </c>
      <c r="G684" s="49">
        <f>VLOOKUP(B684,'Analysis 1.3'!$E$1:$F$15,2,FALSE)</f>
        <v>52.833333333333336</v>
      </c>
    </row>
    <row r="685" spans="1:7" x14ac:dyDescent="0.3">
      <c r="A685">
        <v>684</v>
      </c>
      <c r="B685" s="1" t="s">
        <v>102</v>
      </c>
      <c r="C685" t="s">
        <v>152</v>
      </c>
      <c r="D685">
        <v>88</v>
      </c>
      <c r="E685" t="s">
        <v>155</v>
      </c>
      <c r="F685" t="str">
        <f t="shared" si="13"/>
        <v>Senior</v>
      </c>
      <c r="G685" s="49">
        <f>VLOOKUP(B685,'Analysis 1.3'!$E$1:$F$15,2,FALSE)</f>
        <v>59.060606060606062</v>
      </c>
    </row>
    <row r="686" spans="1:7" x14ac:dyDescent="0.3">
      <c r="A686">
        <v>685</v>
      </c>
      <c r="B686" s="1" t="s">
        <v>101</v>
      </c>
      <c r="C686" t="s">
        <v>151</v>
      </c>
      <c r="D686">
        <v>50</v>
      </c>
      <c r="E686" t="s">
        <v>155</v>
      </c>
      <c r="F686" t="str">
        <f t="shared" si="13"/>
        <v>Middle</v>
      </c>
      <c r="G686" s="49">
        <f>VLOOKUP(B686,'Analysis 1.3'!$E$1:$F$15,2,FALSE)</f>
        <v>52.833333333333336</v>
      </c>
    </row>
    <row r="687" spans="1:7" x14ac:dyDescent="0.3">
      <c r="A687">
        <v>686</v>
      </c>
      <c r="B687" s="1" t="s">
        <v>113</v>
      </c>
      <c r="C687" t="s">
        <v>152</v>
      </c>
      <c r="D687">
        <v>64</v>
      </c>
      <c r="E687" t="s">
        <v>155</v>
      </c>
      <c r="F687" t="str">
        <f t="shared" si="13"/>
        <v>Senior</v>
      </c>
      <c r="G687" s="49">
        <f>VLOOKUP(B687,'Analysis 1.3'!$E$1:$F$15,2,FALSE)</f>
        <v>55.656028368794324</v>
      </c>
    </row>
    <row r="688" spans="1:7" x14ac:dyDescent="0.3">
      <c r="A688">
        <v>687</v>
      </c>
      <c r="B688" s="1" t="s">
        <v>100</v>
      </c>
      <c r="C688" t="s">
        <v>152</v>
      </c>
      <c r="D688">
        <v>50</v>
      </c>
      <c r="E688" t="s">
        <v>155</v>
      </c>
      <c r="F688" t="str">
        <f t="shared" si="13"/>
        <v>Middle</v>
      </c>
      <c r="G688" s="49">
        <f>VLOOKUP(B688,'Analysis 1.3'!$E$1:$F$15,2,FALSE)</f>
        <v>54.003086419753089</v>
      </c>
    </row>
    <row r="689" spans="1:7" x14ac:dyDescent="0.3">
      <c r="A689">
        <v>688</v>
      </c>
      <c r="B689" s="1" t="s">
        <v>108</v>
      </c>
      <c r="C689" t="s">
        <v>152</v>
      </c>
      <c r="D689">
        <v>89</v>
      </c>
      <c r="E689" t="s">
        <v>155</v>
      </c>
      <c r="F689" t="str">
        <f t="shared" si="13"/>
        <v>Senior</v>
      </c>
      <c r="G689" s="49">
        <f>VLOOKUP(B689,'Analysis 1.3'!$E$1:$F$15,2,FALSE)</f>
        <v>53.469696969696969</v>
      </c>
    </row>
    <row r="690" spans="1:7" x14ac:dyDescent="0.3">
      <c r="A690">
        <v>689</v>
      </c>
      <c r="B690" s="1" t="s">
        <v>100</v>
      </c>
      <c r="C690" t="s">
        <v>152</v>
      </c>
      <c r="D690">
        <v>41</v>
      </c>
      <c r="E690" t="s">
        <v>155</v>
      </c>
      <c r="F690" t="str">
        <f t="shared" si="13"/>
        <v>Middle</v>
      </c>
      <c r="G690" s="49">
        <f>VLOOKUP(B690,'Analysis 1.3'!$E$1:$F$15,2,FALSE)</f>
        <v>54.003086419753089</v>
      </c>
    </row>
    <row r="691" spans="1:7" x14ac:dyDescent="0.3">
      <c r="A691">
        <v>690</v>
      </c>
      <c r="B691" s="1" t="s">
        <v>109</v>
      </c>
      <c r="C691" t="s">
        <v>151</v>
      </c>
      <c r="D691">
        <v>37</v>
      </c>
      <c r="E691" t="s">
        <v>155</v>
      </c>
      <c r="F691" t="str">
        <f t="shared" si="13"/>
        <v>Middle</v>
      </c>
      <c r="G691" s="49">
        <f>VLOOKUP(B691,'Analysis 1.3'!$E$1:$F$15,2,FALSE)</f>
        <v>49.655172413793103</v>
      </c>
    </row>
    <row r="692" spans="1:7" x14ac:dyDescent="0.3">
      <c r="A692">
        <v>691</v>
      </c>
      <c r="B692" s="1" t="s">
        <v>103</v>
      </c>
      <c r="C692" t="s">
        <v>152</v>
      </c>
      <c r="D692">
        <v>33</v>
      </c>
      <c r="E692" t="s">
        <v>155</v>
      </c>
      <c r="F692" t="str">
        <f t="shared" si="13"/>
        <v>Young</v>
      </c>
      <c r="G692" s="49">
        <f>VLOOKUP(B692,'Analysis 1.3'!$E$1:$F$15,2,FALSE)</f>
        <v>54.725000000000001</v>
      </c>
    </row>
    <row r="693" spans="1:7" x14ac:dyDescent="0.3">
      <c r="A693">
        <v>692</v>
      </c>
      <c r="B693" s="1" t="s">
        <v>99</v>
      </c>
      <c r="C693" t="s">
        <v>152</v>
      </c>
      <c r="D693">
        <v>53</v>
      </c>
      <c r="E693" t="s">
        <v>155</v>
      </c>
      <c r="F693" t="str">
        <f t="shared" si="13"/>
        <v>Middle</v>
      </c>
      <c r="G693" s="49">
        <f>VLOOKUP(B693,'Analysis 1.3'!$E$1:$F$15,2,FALSE)</f>
        <v>54.707207207207205</v>
      </c>
    </row>
    <row r="694" spans="1:7" x14ac:dyDescent="0.3">
      <c r="A694">
        <v>693</v>
      </c>
      <c r="B694" s="1" t="s">
        <v>100</v>
      </c>
      <c r="C694" t="s">
        <v>151</v>
      </c>
      <c r="D694">
        <v>59</v>
      </c>
      <c r="E694" t="s">
        <v>155</v>
      </c>
      <c r="F694" t="str">
        <f t="shared" si="13"/>
        <v>Middle</v>
      </c>
      <c r="G694" s="49">
        <f>VLOOKUP(B694,'Analysis 1.3'!$E$1:$F$15,2,FALSE)</f>
        <v>54.003086419753089</v>
      </c>
    </row>
    <row r="695" spans="1:7" x14ac:dyDescent="0.3">
      <c r="A695">
        <v>694</v>
      </c>
      <c r="B695" s="1" t="s">
        <v>102</v>
      </c>
      <c r="C695" t="s">
        <v>151</v>
      </c>
      <c r="D695">
        <v>36</v>
      </c>
      <c r="E695" t="s">
        <v>155</v>
      </c>
      <c r="F695" t="str">
        <f t="shared" si="13"/>
        <v>Middle</v>
      </c>
      <c r="G695" s="49">
        <f>VLOOKUP(B695,'Analysis 1.3'!$E$1:$F$15,2,FALSE)</f>
        <v>59.060606060606062</v>
      </c>
    </row>
    <row r="696" spans="1:7" x14ac:dyDescent="0.3">
      <c r="A696">
        <v>695</v>
      </c>
      <c r="B696" s="1" t="s">
        <v>100</v>
      </c>
      <c r="C696" t="s">
        <v>151</v>
      </c>
      <c r="D696">
        <v>25</v>
      </c>
      <c r="E696" t="s">
        <v>155</v>
      </c>
      <c r="F696" t="str">
        <f t="shared" si="13"/>
        <v>Young</v>
      </c>
      <c r="G696" s="49">
        <f>VLOOKUP(B696,'Analysis 1.3'!$E$1:$F$15,2,FALSE)</f>
        <v>54.003086419753089</v>
      </c>
    </row>
    <row r="697" spans="1:7" x14ac:dyDescent="0.3">
      <c r="A697">
        <v>696</v>
      </c>
      <c r="B697" s="1" t="s">
        <v>100</v>
      </c>
      <c r="C697" t="s">
        <v>152</v>
      </c>
      <c r="D697">
        <v>30</v>
      </c>
      <c r="E697" t="s">
        <v>155</v>
      </c>
      <c r="F697" t="str">
        <f t="shared" si="13"/>
        <v>Young</v>
      </c>
      <c r="G697" s="49">
        <f>VLOOKUP(B697,'Analysis 1.3'!$E$1:$F$15,2,FALSE)</f>
        <v>54.003086419753089</v>
      </c>
    </row>
    <row r="698" spans="1:7" x14ac:dyDescent="0.3">
      <c r="A698">
        <v>697</v>
      </c>
      <c r="B698" s="1" t="s">
        <v>99</v>
      </c>
      <c r="C698" t="s">
        <v>152</v>
      </c>
      <c r="D698">
        <v>63</v>
      </c>
      <c r="E698" t="s">
        <v>155</v>
      </c>
      <c r="F698" t="str">
        <f t="shared" si="13"/>
        <v>Senior</v>
      </c>
      <c r="G698" s="49">
        <f>VLOOKUP(B698,'Analysis 1.3'!$E$1:$F$15,2,FALSE)</f>
        <v>54.707207207207205</v>
      </c>
    </row>
    <row r="699" spans="1:7" x14ac:dyDescent="0.3">
      <c r="A699">
        <v>698</v>
      </c>
      <c r="B699" s="1" t="s">
        <v>101</v>
      </c>
      <c r="C699" t="s">
        <v>151</v>
      </c>
      <c r="D699">
        <v>61</v>
      </c>
      <c r="E699" t="s">
        <v>155</v>
      </c>
      <c r="F699" t="str">
        <f t="shared" si="13"/>
        <v>Senior</v>
      </c>
      <c r="G699" s="49">
        <f>VLOOKUP(B699,'Analysis 1.3'!$E$1:$F$15,2,FALSE)</f>
        <v>52.833333333333336</v>
      </c>
    </row>
    <row r="700" spans="1:7" x14ac:dyDescent="0.3">
      <c r="A700">
        <v>699</v>
      </c>
      <c r="B700" s="1" t="s">
        <v>99</v>
      </c>
      <c r="C700" t="s">
        <v>152</v>
      </c>
      <c r="D700">
        <v>68</v>
      </c>
      <c r="E700" t="s">
        <v>155</v>
      </c>
      <c r="F700" t="str">
        <f t="shared" si="13"/>
        <v>Senior</v>
      </c>
      <c r="G700" s="49">
        <f>VLOOKUP(B700,'Analysis 1.3'!$E$1:$F$15,2,FALSE)</f>
        <v>54.707207207207205</v>
      </c>
    </row>
    <row r="701" spans="1:7" x14ac:dyDescent="0.3">
      <c r="A701">
        <v>700</v>
      </c>
      <c r="B701" s="1" t="s">
        <v>99</v>
      </c>
      <c r="C701" t="s">
        <v>152</v>
      </c>
      <c r="D701">
        <v>53</v>
      </c>
      <c r="E701" t="s">
        <v>155</v>
      </c>
      <c r="F701" t="str">
        <f t="shared" si="13"/>
        <v>Middle</v>
      </c>
      <c r="G701" s="49">
        <f>VLOOKUP(B701,'Analysis 1.3'!$E$1:$F$15,2,FALSE)</f>
        <v>54.707207207207205</v>
      </c>
    </row>
    <row r="702" spans="1:7" x14ac:dyDescent="0.3">
      <c r="A702">
        <v>701</v>
      </c>
      <c r="B702" s="1" t="s">
        <v>113</v>
      </c>
      <c r="C702" t="s">
        <v>151</v>
      </c>
      <c r="D702">
        <v>72</v>
      </c>
      <c r="E702" t="s">
        <v>155</v>
      </c>
      <c r="F702" t="str">
        <f t="shared" si="13"/>
        <v>Senior</v>
      </c>
      <c r="G702" s="49">
        <f>VLOOKUP(B702,'Analysis 1.3'!$E$1:$F$15,2,FALSE)</f>
        <v>55.656028368794324</v>
      </c>
    </row>
    <row r="703" spans="1:7" x14ac:dyDescent="0.3">
      <c r="A703">
        <v>702</v>
      </c>
      <c r="B703" s="1" t="s">
        <v>101</v>
      </c>
      <c r="C703" t="s">
        <v>152</v>
      </c>
      <c r="D703">
        <v>75</v>
      </c>
      <c r="E703" t="s">
        <v>155</v>
      </c>
      <c r="F703" t="str">
        <f t="shared" si="13"/>
        <v>Senior</v>
      </c>
      <c r="G703" s="49">
        <f>VLOOKUP(B703,'Analysis 1.3'!$E$1:$F$15,2,FALSE)</f>
        <v>52.833333333333336</v>
      </c>
    </row>
    <row r="704" spans="1:7" x14ac:dyDescent="0.3">
      <c r="A704">
        <v>703</v>
      </c>
      <c r="B704" s="1" t="s">
        <v>99</v>
      </c>
      <c r="C704" t="s">
        <v>151</v>
      </c>
      <c r="D704">
        <v>84</v>
      </c>
      <c r="E704" t="s">
        <v>155</v>
      </c>
      <c r="F704" t="str">
        <f t="shared" si="13"/>
        <v>Senior</v>
      </c>
      <c r="G704" s="49">
        <f>VLOOKUP(B704,'Analysis 1.3'!$E$1:$F$15,2,FALSE)</f>
        <v>54.707207207207205</v>
      </c>
    </row>
    <row r="705" spans="1:7" x14ac:dyDescent="0.3">
      <c r="A705">
        <v>704</v>
      </c>
      <c r="B705" s="1" t="s">
        <v>99</v>
      </c>
      <c r="C705" t="s">
        <v>152</v>
      </c>
      <c r="D705">
        <v>76</v>
      </c>
      <c r="E705" t="s">
        <v>155</v>
      </c>
      <c r="F705" t="str">
        <f t="shared" si="13"/>
        <v>Senior</v>
      </c>
      <c r="G705" s="49">
        <f>VLOOKUP(B705,'Analysis 1.3'!$E$1:$F$15,2,FALSE)</f>
        <v>54.707207207207205</v>
      </c>
    </row>
    <row r="706" spans="1:7" x14ac:dyDescent="0.3">
      <c r="A706">
        <v>705</v>
      </c>
      <c r="B706" s="1" t="s">
        <v>99</v>
      </c>
      <c r="C706" t="s">
        <v>152</v>
      </c>
      <c r="D706">
        <v>20</v>
      </c>
      <c r="E706" t="s">
        <v>155</v>
      </c>
      <c r="F706" t="str">
        <f t="shared" si="13"/>
        <v>Young</v>
      </c>
      <c r="G706" s="49">
        <f>VLOOKUP(B706,'Analysis 1.3'!$E$1:$F$15,2,FALSE)</f>
        <v>54.707207207207205</v>
      </c>
    </row>
    <row r="707" spans="1:7" x14ac:dyDescent="0.3">
      <c r="A707">
        <v>706</v>
      </c>
      <c r="B707" s="1" t="s">
        <v>100</v>
      </c>
      <c r="C707" t="s">
        <v>151</v>
      </c>
      <c r="D707">
        <v>29</v>
      </c>
      <c r="E707" t="s">
        <v>155</v>
      </c>
      <c r="F707" t="str">
        <f t="shared" ref="F707:F770" si="14">_xlfn.IFS(D707&gt;=60, "Senior", D707&lt;35, "Young", D707&lt;60, "Middle")</f>
        <v>Young</v>
      </c>
      <c r="G707" s="49">
        <f>VLOOKUP(B707,'Analysis 1.3'!$E$1:$F$15,2,FALSE)</f>
        <v>54.003086419753089</v>
      </c>
    </row>
    <row r="708" spans="1:7" x14ac:dyDescent="0.3">
      <c r="A708">
        <v>707</v>
      </c>
      <c r="B708" s="1" t="s">
        <v>100</v>
      </c>
      <c r="C708" t="s">
        <v>151</v>
      </c>
      <c r="D708">
        <v>23</v>
      </c>
      <c r="E708" t="s">
        <v>155</v>
      </c>
      <c r="F708" t="str">
        <f t="shared" si="14"/>
        <v>Young</v>
      </c>
      <c r="G708" s="49">
        <f>VLOOKUP(B708,'Analysis 1.3'!$E$1:$F$15,2,FALSE)</f>
        <v>54.003086419753089</v>
      </c>
    </row>
    <row r="709" spans="1:7" x14ac:dyDescent="0.3">
      <c r="A709">
        <v>708</v>
      </c>
      <c r="B709" s="1" t="s">
        <v>108</v>
      </c>
      <c r="C709" t="s">
        <v>151</v>
      </c>
      <c r="D709">
        <v>39</v>
      </c>
      <c r="E709" t="s">
        <v>155</v>
      </c>
      <c r="F709" t="str">
        <f t="shared" si="14"/>
        <v>Middle</v>
      </c>
      <c r="G709" s="49">
        <f>VLOOKUP(B709,'Analysis 1.3'!$E$1:$F$15,2,FALSE)</f>
        <v>53.469696969696969</v>
      </c>
    </row>
    <row r="710" spans="1:7" x14ac:dyDescent="0.3">
      <c r="A710">
        <v>709</v>
      </c>
      <c r="B710" s="1" t="s">
        <v>100</v>
      </c>
      <c r="C710" t="s">
        <v>152</v>
      </c>
      <c r="D710">
        <v>58</v>
      </c>
      <c r="E710" t="s">
        <v>155</v>
      </c>
      <c r="F710" t="str">
        <f t="shared" si="14"/>
        <v>Middle</v>
      </c>
      <c r="G710" s="49">
        <f>VLOOKUP(B710,'Analysis 1.3'!$E$1:$F$15,2,FALSE)</f>
        <v>54.003086419753089</v>
      </c>
    </row>
    <row r="711" spans="1:7" x14ac:dyDescent="0.3">
      <c r="A711">
        <v>710</v>
      </c>
      <c r="B711" s="1" t="s">
        <v>99</v>
      </c>
      <c r="C711" t="s">
        <v>151</v>
      </c>
      <c r="D711">
        <v>34</v>
      </c>
      <c r="E711" t="s">
        <v>155</v>
      </c>
      <c r="F711" t="str">
        <f t="shared" si="14"/>
        <v>Young</v>
      </c>
      <c r="G711" s="49">
        <f>VLOOKUP(B711,'Analysis 1.3'!$E$1:$F$15,2,FALSE)</f>
        <v>54.707207207207205</v>
      </c>
    </row>
    <row r="712" spans="1:7" x14ac:dyDescent="0.3">
      <c r="A712">
        <v>711</v>
      </c>
      <c r="B712" s="1" t="s">
        <v>99</v>
      </c>
      <c r="C712" t="s">
        <v>151</v>
      </c>
      <c r="D712">
        <v>56</v>
      </c>
      <c r="E712" t="s">
        <v>155</v>
      </c>
      <c r="F712" t="str">
        <f t="shared" si="14"/>
        <v>Middle</v>
      </c>
      <c r="G712" s="49">
        <f>VLOOKUP(B712,'Analysis 1.3'!$E$1:$F$15,2,FALSE)</f>
        <v>54.707207207207205</v>
      </c>
    </row>
    <row r="713" spans="1:7" x14ac:dyDescent="0.3">
      <c r="A713">
        <v>712</v>
      </c>
      <c r="B713" s="1" t="s">
        <v>99</v>
      </c>
      <c r="C713" t="s">
        <v>151</v>
      </c>
      <c r="D713">
        <v>90</v>
      </c>
      <c r="E713" t="s">
        <v>155</v>
      </c>
      <c r="F713" t="str">
        <f t="shared" si="14"/>
        <v>Senior</v>
      </c>
      <c r="G713" s="49">
        <f>VLOOKUP(B713,'Analysis 1.3'!$E$1:$F$15,2,FALSE)</f>
        <v>54.707207207207205</v>
      </c>
    </row>
    <row r="714" spans="1:7" x14ac:dyDescent="0.3">
      <c r="A714">
        <v>713</v>
      </c>
      <c r="B714" s="1" t="s">
        <v>102</v>
      </c>
      <c r="C714" t="s">
        <v>151</v>
      </c>
      <c r="D714">
        <v>89</v>
      </c>
      <c r="E714" t="s">
        <v>155</v>
      </c>
      <c r="F714" t="str">
        <f t="shared" si="14"/>
        <v>Senior</v>
      </c>
      <c r="G714" s="49">
        <f>VLOOKUP(B714,'Analysis 1.3'!$E$1:$F$15,2,FALSE)</f>
        <v>59.060606060606062</v>
      </c>
    </row>
    <row r="715" spans="1:7" x14ac:dyDescent="0.3">
      <c r="A715">
        <v>714</v>
      </c>
      <c r="B715" s="1" t="s">
        <v>99</v>
      </c>
      <c r="C715" t="s">
        <v>151</v>
      </c>
      <c r="D715">
        <v>25</v>
      </c>
      <c r="E715" t="s">
        <v>155</v>
      </c>
      <c r="F715" t="str">
        <f t="shared" si="14"/>
        <v>Young</v>
      </c>
      <c r="G715" s="49">
        <f>VLOOKUP(B715,'Analysis 1.3'!$E$1:$F$15,2,FALSE)</f>
        <v>54.707207207207205</v>
      </c>
    </row>
    <row r="716" spans="1:7" x14ac:dyDescent="0.3">
      <c r="A716">
        <v>715</v>
      </c>
      <c r="B716" s="1" t="s">
        <v>99</v>
      </c>
      <c r="C716" t="s">
        <v>151</v>
      </c>
      <c r="D716">
        <v>81</v>
      </c>
      <c r="E716" t="s">
        <v>155</v>
      </c>
      <c r="F716" t="str">
        <f t="shared" si="14"/>
        <v>Senior</v>
      </c>
      <c r="G716" s="49">
        <f>VLOOKUP(B716,'Analysis 1.3'!$E$1:$F$15,2,FALSE)</f>
        <v>54.707207207207205</v>
      </c>
    </row>
    <row r="717" spans="1:7" x14ac:dyDescent="0.3">
      <c r="A717">
        <v>716</v>
      </c>
      <c r="B717" s="1" t="s">
        <v>113</v>
      </c>
      <c r="C717" t="s">
        <v>151</v>
      </c>
      <c r="D717">
        <v>86</v>
      </c>
      <c r="E717" t="s">
        <v>155</v>
      </c>
      <c r="F717" t="str">
        <f t="shared" si="14"/>
        <v>Senior</v>
      </c>
      <c r="G717" s="49">
        <f>VLOOKUP(B717,'Analysis 1.3'!$E$1:$F$15,2,FALSE)</f>
        <v>55.656028368794324</v>
      </c>
    </row>
    <row r="718" spans="1:7" x14ac:dyDescent="0.3">
      <c r="A718">
        <v>717</v>
      </c>
      <c r="B718" s="1" t="s">
        <v>101</v>
      </c>
      <c r="C718" t="s">
        <v>151</v>
      </c>
      <c r="D718">
        <v>90</v>
      </c>
      <c r="E718" t="s">
        <v>155</v>
      </c>
      <c r="F718" t="str">
        <f t="shared" si="14"/>
        <v>Senior</v>
      </c>
      <c r="G718" s="49">
        <f>VLOOKUP(B718,'Analysis 1.3'!$E$1:$F$15,2,FALSE)</f>
        <v>52.833333333333336</v>
      </c>
    </row>
    <row r="719" spans="1:7" x14ac:dyDescent="0.3">
      <c r="A719">
        <v>718</v>
      </c>
      <c r="B719" s="1" t="s">
        <v>103</v>
      </c>
      <c r="C719" t="s">
        <v>152</v>
      </c>
      <c r="D719">
        <v>77</v>
      </c>
      <c r="E719" t="s">
        <v>155</v>
      </c>
      <c r="F719" t="str">
        <f t="shared" si="14"/>
        <v>Senior</v>
      </c>
      <c r="G719" s="49">
        <f>VLOOKUP(B719,'Analysis 1.3'!$E$1:$F$15,2,FALSE)</f>
        <v>54.725000000000001</v>
      </c>
    </row>
    <row r="720" spans="1:7" x14ac:dyDescent="0.3">
      <c r="A720">
        <v>719</v>
      </c>
      <c r="B720" s="1" t="s">
        <v>103</v>
      </c>
      <c r="C720" t="s">
        <v>151</v>
      </c>
      <c r="D720">
        <v>29</v>
      </c>
      <c r="E720" t="s">
        <v>155</v>
      </c>
      <c r="F720" t="str">
        <f t="shared" si="14"/>
        <v>Young</v>
      </c>
      <c r="G720" s="49">
        <f>VLOOKUP(B720,'Analysis 1.3'!$E$1:$F$15,2,FALSE)</f>
        <v>54.725000000000001</v>
      </c>
    </row>
    <row r="721" spans="1:7" x14ac:dyDescent="0.3">
      <c r="A721">
        <v>720</v>
      </c>
      <c r="B721" s="1" t="s">
        <v>107</v>
      </c>
      <c r="C721" t="s">
        <v>151</v>
      </c>
      <c r="D721">
        <v>36</v>
      </c>
      <c r="E721" t="s">
        <v>155</v>
      </c>
      <c r="F721" t="str">
        <f t="shared" si="14"/>
        <v>Middle</v>
      </c>
      <c r="G721" s="49">
        <f>VLOOKUP(B721,'Analysis 1.3'!$E$1:$F$15,2,FALSE)</f>
        <v>49.778761061946902</v>
      </c>
    </row>
    <row r="722" spans="1:7" x14ac:dyDescent="0.3">
      <c r="A722">
        <v>721</v>
      </c>
      <c r="B722" s="1" t="s">
        <v>113</v>
      </c>
      <c r="C722" t="s">
        <v>151</v>
      </c>
      <c r="D722">
        <v>46</v>
      </c>
      <c r="E722" t="s">
        <v>155</v>
      </c>
      <c r="F722" t="str">
        <f t="shared" si="14"/>
        <v>Middle</v>
      </c>
      <c r="G722" s="49">
        <f>VLOOKUP(B722,'Analysis 1.3'!$E$1:$F$15,2,FALSE)</f>
        <v>55.656028368794324</v>
      </c>
    </row>
    <row r="723" spans="1:7" x14ac:dyDescent="0.3">
      <c r="A723">
        <v>722</v>
      </c>
      <c r="B723" s="1" t="s">
        <v>99</v>
      </c>
      <c r="C723" t="s">
        <v>152</v>
      </c>
      <c r="D723">
        <v>27</v>
      </c>
      <c r="E723" t="s">
        <v>155</v>
      </c>
      <c r="F723" t="str">
        <f t="shared" si="14"/>
        <v>Young</v>
      </c>
      <c r="G723" s="49">
        <f>VLOOKUP(B723,'Analysis 1.3'!$E$1:$F$15,2,FALSE)</f>
        <v>54.707207207207205</v>
      </c>
    </row>
    <row r="724" spans="1:7" x14ac:dyDescent="0.3">
      <c r="A724">
        <v>723</v>
      </c>
      <c r="B724" s="1" t="s">
        <v>108</v>
      </c>
      <c r="C724" t="s">
        <v>152</v>
      </c>
      <c r="D724">
        <v>80</v>
      </c>
      <c r="E724" t="s">
        <v>155</v>
      </c>
      <c r="F724" t="str">
        <f t="shared" si="14"/>
        <v>Senior</v>
      </c>
      <c r="G724" s="49">
        <f>VLOOKUP(B724,'Analysis 1.3'!$E$1:$F$15,2,FALSE)</f>
        <v>53.469696969696969</v>
      </c>
    </row>
    <row r="725" spans="1:7" x14ac:dyDescent="0.3">
      <c r="A725">
        <v>724</v>
      </c>
      <c r="B725" s="1" t="s">
        <v>99</v>
      </c>
      <c r="C725" t="s">
        <v>151</v>
      </c>
      <c r="D725">
        <v>30</v>
      </c>
      <c r="E725" t="s">
        <v>155</v>
      </c>
      <c r="F725" t="str">
        <f t="shared" si="14"/>
        <v>Young</v>
      </c>
      <c r="G725" s="49">
        <f>VLOOKUP(B725,'Analysis 1.3'!$E$1:$F$15,2,FALSE)</f>
        <v>54.707207207207205</v>
      </c>
    </row>
    <row r="726" spans="1:7" x14ac:dyDescent="0.3">
      <c r="A726">
        <v>725</v>
      </c>
      <c r="B726" s="1" t="s">
        <v>99</v>
      </c>
      <c r="C726" t="s">
        <v>151</v>
      </c>
      <c r="D726">
        <v>22</v>
      </c>
      <c r="E726" t="s">
        <v>155</v>
      </c>
      <c r="F726" t="str">
        <f t="shared" si="14"/>
        <v>Young</v>
      </c>
      <c r="G726" s="49">
        <f>VLOOKUP(B726,'Analysis 1.3'!$E$1:$F$15,2,FALSE)</f>
        <v>54.707207207207205</v>
      </c>
    </row>
    <row r="727" spans="1:7" x14ac:dyDescent="0.3">
      <c r="A727">
        <v>726</v>
      </c>
      <c r="B727" s="1" t="s">
        <v>99</v>
      </c>
      <c r="C727" t="s">
        <v>151</v>
      </c>
      <c r="D727">
        <v>73</v>
      </c>
      <c r="E727" t="s">
        <v>155</v>
      </c>
      <c r="F727" t="str">
        <f t="shared" si="14"/>
        <v>Senior</v>
      </c>
      <c r="G727" s="49">
        <f>VLOOKUP(B727,'Analysis 1.3'!$E$1:$F$15,2,FALSE)</f>
        <v>54.707207207207205</v>
      </c>
    </row>
    <row r="728" spans="1:7" x14ac:dyDescent="0.3">
      <c r="A728">
        <v>727</v>
      </c>
      <c r="B728" s="1" t="s">
        <v>100</v>
      </c>
      <c r="C728" t="s">
        <v>151</v>
      </c>
      <c r="D728">
        <v>64</v>
      </c>
      <c r="E728" t="s">
        <v>155</v>
      </c>
      <c r="F728" t="str">
        <f t="shared" si="14"/>
        <v>Senior</v>
      </c>
      <c r="G728" s="49">
        <f>VLOOKUP(B728,'Analysis 1.3'!$E$1:$F$15,2,FALSE)</f>
        <v>54.003086419753089</v>
      </c>
    </row>
    <row r="729" spans="1:7" x14ac:dyDescent="0.3">
      <c r="A729">
        <v>728</v>
      </c>
      <c r="B729" s="1" t="s">
        <v>113</v>
      </c>
      <c r="C729" t="s">
        <v>152</v>
      </c>
      <c r="D729">
        <v>64</v>
      </c>
      <c r="E729" t="s">
        <v>155</v>
      </c>
      <c r="F729" t="str">
        <f t="shared" si="14"/>
        <v>Senior</v>
      </c>
      <c r="G729" s="49">
        <f>VLOOKUP(B729,'Analysis 1.3'!$E$1:$F$15,2,FALSE)</f>
        <v>55.656028368794324</v>
      </c>
    </row>
    <row r="730" spans="1:7" x14ac:dyDescent="0.3">
      <c r="A730">
        <v>729</v>
      </c>
      <c r="B730" s="1" t="s">
        <v>107</v>
      </c>
      <c r="C730" t="s">
        <v>151</v>
      </c>
      <c r="D730">
        <v>66</v>
      </c>
      <c r="E730" t="s">
        <v>155</v>
      </c>
      <c r="F730" t="str">
        <f t="shared" si="14"/>
        <v>Senior</v>
      </c>
      <c r="G730" s="49">
        <f>VLOOKUP(B730,'Analysis 1.3'!$E$1:$F$15,2,FALSE)</f>
        <v>49.778761061946902</v>
      </c>
    </row>
    <row r="731" spans="1:7" x14ac:dyDescent="0.3">
      <c r="A731">
        <v>730</v>
      </c>
      <c r="B731" s="1" t="s">
        <v>104</v>
      </c>
      <c r="C731" t="s">
        <v>152</v>
      </c>
      <c r="D731">
        <v>61</v>
      </c>
      <c r="E731" t="s">
        <v>155</v>
      </c>
      <c r="F731" t="str">
        <f t="shared" si="14"/>
        <v>Senior</v>
      </c>
      <c r="G731" s="49">
        <f>VLOOKUP(B731,'Analysis 1.3'!$E$1:$F$15,2,FALSE)</f>
        <v>47.441860465116278</v>
      </c>
    </row>
    <row r="732" spans="1:7" x14ac:dyDescent="0.3">
      <c r="A732">
        <v>731</v>
      </c>
      <c r="B732" s="1" t="s">
        <v>100</v>
      </c>
      <c r="C732" t="s">
        <v>151</v>
      </c>
      <c r="D732">
        <v>78</v>
      </c>
      <c r="E732" t="s">
        <v>155</v>
      </c>
      <c r="F732" t="str">
        <f t="shared" si="14"/>
        <v>Senior</v>
      </c>
      <c r="G732" s="49">
        <f>VLOOKUP(B732,'Analysis 1.3'!$E$1:$F$15,2,FALSE)</f>
        <v>54.003086419753089</v>
      </c>
    </row>
    <row r="733" spans="1:7" x14ac:dyDescent="0.3">
      <c r="A733">
        <v>732</v>
      </c>
      <c r="B733" s="1" t="s">
        <v>113</v>
      </c>
      <c r="C733" t="s">
        <v>152</v>
      </c>
      <c r="D733">
        <v>86</v>
      </c>
      <c r="E733" t="s">
        <v>155</v>
      </c>
      <c r="F733" t="str">
        <f t="shared" si="14"/>
        <v>Senior</v>
      </c>
      <c r="G733" s="49">
        <f>VLOOKUP(B733,'Analysis 1.3'!$E$1:$F$15,2,FALSE)</f>
        <v>55.656028368794324</v>
      </c>
    </row>
    <row r="734" spans="1:7" x14ac:dyDescent="0.3">
      <c r="A734">
        <v>733</v>
      </c>
      <c r="B734" s="1" t="s">
        <v>99</v>
      </c>
      <c r="C734" t="s">
        <v>151</v>
      </c>
      <c r="D734">
        <v>83</v>
      </c>
      <c r="E734" t="s">
        <v>155</v>
      </c>
      <c r="F734" t="str">
        <f t="shared" si="14"/>
        <v>Senior</v>
      </c>
      <c r="G734" s="49">
        <f>VLOOKUP(B734,'Analysis 1.3'!$E$1:$F$15,2,FALSE)</f>
        <v>54.707207207207205</v>
      </c>
    </row>
    <row r="735" spans="1:7" x14ac:dyDescent="0.3">
      <c r="A735">
        <v>734</v>
      </c>
      <c r="B735" s="1" t="s">
        <v>107</v>
      </c>
      <c r="C735" t="s">
        <v>152</v>
      </c>
      <c r="D735">
        <v>75</v>
      </c>
      <c r="E735" t="s">
        <v>155</v>
      </c>
      <c r="F735" t="str">
        <f t="shared" si="14"/>
        <v>Senior</v>
      </c>
      <c r="G735" s="49">
        <f>VLOOKUP(B735,'Analysis 1.3'!$E$1:$F$15,2,FALSE)</f>
        <v>49.778761061946902</v>
      </c>
    </row>
    <row r="736" spans="1:7" x14ac:dyDescent="0.3">
      <c r="A736">
        <v>735</v>
      </c>
      <c r="B736" s="1" t="s">
        <v>113</v>
      </c>
      <c r="C736" t="s">
        <v>152</v>
      </c>
      <c r="D736">
        <v>42</v>
      </c>
      <c r="E736" t="s">
        <v>155</v>
      </c>
      <c r="F736" t="str">
        <f t="shared" si="14"/>
        <v>Middle</v>
      </c>
      <c r="G736" s="49">
        <f>VLOOKUP(B736,'Analysis 1.3'!$E$1:$F$15,2,FALSE)</f>
        <v>55.656028368794324</v>
      </c>
    </row>
    <row r="737" spans="1:7" x14ac:dyDescent="0.3">
      <c r="A737">
        <v>736</v>
      </c>
      <c r="B737" s="1" t="s">
        <v>99</v>
      </c>
      <c r="C737" t="s">
        <v>151</v>
      </c>
      <c r="D737">
        <v>50</v>
      </c>
      <c r="E737" t="s">
        <v>155</v>
      </c>
      <c r="F737" t="str">
        <f t="shared" si="14"/>
        <v>Middle</v>
      </c>
      <c r="G737" s="49">
        <f>VLOOKUP(B737,'Analysis 1.3'!$E$1:$F$15,2,FALSE)</f>
        <v>54.707207207207205</v>
      </c>
    </row>
    <row r="738" spans="1:7" x14ac:dyDescent="0.3">
      <c r="A738">
        <v>737</v>
      </c>
      <c r="B738" s="1" t="s">
        <v>113</v>
      </c>
      <c r="C738" t="s">
        <v>151</v>
      </c>
      <c r="D738">
        <v>42</v>
      </c>
      <c r="E738" t="s">
        <v>155</v>
      </c>
      <c r="F738" t="str">
        <f t="shared" si="14"/>
        <v>Middle</v>
      </c>
      <c r="G738" s="49">
        <f>VLOOKUP(B738,'Analysis 1.3'!$E$1:$F$15,2,FALSE)</f>
        <v>55.656028368794324</v>
      </c>
    </row>
    <row r="739" spans="1:7" x14ac:dyDescent="0.3">
      <c r="A739">
        <v>738</v>
      </c>
      <c r="B739" s="1" t="s">
        <v>100</v>
      </c>
      <c r="C739" t="s">
        <v>151</v>
      </c>
      <c r="D739">
        <v>25</v>
      </c>
      <c r="E739" t="s">
        <v>155</v>
      </c>
      <c r="F739" t="str">
        <f t="shared" si="14"/>
        <v>Young</v>
      </c>
      <c r="G739" s="49">
        <f>VLOOKUP(B739,'Analysis 1.3'!$E$1:$F$15,2,FALSE)</f>
        <v>54.003086419753089</v>
      </c>
    </row>
    <row r="740" spans="1:7" x14ac:dyDescent="0.3">
      <c r="A740">
        <v>739</v>
      </c>
      <c r="B740" s="1" t="s">
        <v>113</v>
      </c>
      <c r="C740" t="s">
        <v>152</v>
      </c>
      <c r="D740">
        <v>51</v>
      </c>
      <c r="E740" t="s">
        <v>155</v>
      </c>
      <c r="F740" t="str">
        <f t="shared" si="14"/>
        <v>Middle</v>
      </c>
      <c r="G740" s="49">
        <f>VLOOKUP(B740,'Analysis 1.3'!$E$1:$F$15,2,FALSE)</f>
        <v>55.656028368794324</v>
      </c>
    </row>
    <row r="741" spans="1:7" x14ac:dyDescent="0.3">
      <c r="A741">
        <v>740</v>
      </c>
      <c r="B741" s="1" t="s">
        <v>113</v>
      </c>
      <c r="C741" t="s">
        <v>151</v>
      </c>
      <c r="D741">
        <v>64</v>
      </c>
      <c r="E741" t="s">
        <v>155</v>
      </c>
      <c r="F741" t="str">
        <f t="shared" si="14"/>
        <v>Senior</v>
      </c>
      <c r="G741" s="49">
        <f>VLOOKUP(B741,'Analysis 1.3'!$E$1:$F$15,2,FALSE)</f>
        <v>55.656028368794324</v>
      </c>
    </row>
    <row r="742" spans="1:7" x14ac:dyDescent="0.3">
      <c r="A742">
        <v>741</v>
      </c>
      <c r="B742" s="1" t="s">
        <v>99</v>
      </c>
      <c r="C742" t="s">
        <v>152</v>
      </c>
      <c r="D742">
        <v>25</v>
      </c>
      <c r="E742" t="s">
        <v>155</v>
      </c>
      <c r="F742" t="str">
        <f t="shared" si="14"/>
        <v>Young</v>
      </c>
      <c r="G742" s="49">
        <f>VLOOKUP(B742,'Analysis 1.3'!$E$1:$F$15,2,FALSE)</f>
        <v>54.707207207207205</v>
      </c>
    </row>
    <row r="743" spans="1:7" x14ac:dyDescent="0.3">
      <c r="A743">
        <v>742</v>
      </c>
      <c r="B743" s="1" t="s">
        <v>99</v>
      </c>
      <c r="C743" t="s">
        <v>152</v>
      </c>
      <c r="D743">
        <v>63</v>
      </c>
      <c r="E743" t="s">
        <v>155</v>
      </c>
      <c r="F743" t="str">
        <f t="shared" si="14"/>
        <v>Senior</v>
      </c>
      <c r="G743" s="49">
        <f>VLOOKUP(B743,'Analysis 1.3'!$E$1:$F$15,2,FALSE)</f>
        <v>54.707207207207205</v>
      </c>
    </row>
    <row r="744" spans="1:7" x14ac:dyDescent="0.3">
      <c r="A744">
        <v>743</v>
      </c>
      <c r="B744" s="1" t="s">
        <v>99</v>
      </c>
      <c r="C744" t="s">
        <v>152</v>
      </c>
      <c r="D744">
        <v>29</v>
      </c>
      <c r="E744" t="s">
        <v>155</v>
      </c>
      <c r="F744" t="str">
        <f t="shared" si="14"/>
        <v>Young</v>
      </c>
      <c r="G744" s="49">
        <f>VLOOKUP(B744,'Analysis 1.3'!$E$1:$F$15,2,FALSE)</f>
        <v>54.707207207207205</v>
      </c>
    </row>
    <row r="745" spans="1:7" x14ac:dyDescent="0.3">
      <c r="A745">
        <v>744</v>
      </c>
      <c r="B745" s="1" t="s">
        <v>102</v>
      </c>
      <c r="C745" t="s">
        <v>151</v>
      </c>
      <c r="D745">
        <v>33</v>
      </c>
      <c r="E745" t="s">
        <v>155</v>
      </c>
      <c r="F745" t="str">
        <f t="shared" si="14"/>
        <v>Young</v>
      </c>
      <c r="G745" s="49">
        <f>VLOOKUP(B745,'Analysis 1.3'!$E$1:$F$15,2,FALSE)</f>
        <v>59.060606060606062</v>
      </c>
    </row>
    <row r="746" spans="1:7" x14ac:dyDescent="0.3">
      <c r="A746">
        <v>745</v>
      </c>
      <c r="B746" s="1" t="s">
        <v>101</v>
      </c>
      <c r="C746" t="s">
        <v>151</v>
      </c>
      <c r="D746">
        <v>27</v>
      </c>
      <c r="E746" t="s">
        <v>155</v>
      </c>
      <c r="F746" t="str">
        <f t="shared" si="14"/>
        <v>Young</v>
      </c>
      <c r="G746" s="49">
        <f>VLOOKUP(B746,'Analysis 1.3'!$E$1:$F$15,2,FALSE)</f>
        <v>52.833333333333336</v>
      </c>
    </row>
    <row r="747" spans="1:7" x14ac:dyDescent="0.3">
      <c r="A747">
        <v>746</v>
      </c>
      <c r="B747" s="1" t="s">
        <v>99</v>
      </c>
      <c r="C747" t="s">
        <v>152</v>
      </c>
      <c r="D747">
        <v>75</v>
      </c>
      <c r="E747" t="s">
        <v>155</v>
      </c>
      <c r="F747" t="str">
        <f t="shared" si="14"/>
        <v>Senior</v>
      </c>
      <c r="G747" s="49">
        <f>VLOOKUP(B747,'Analysis 1.3'!$E$1:$F$15,2,FALSE)</f>
        <v>54.707207207207205</v>
      </c>
    </row>
    <row r="748" spans="1:7" x14ac:dyDescent="0.3">
      <c r="A748">
        <v>747</v>
      </c>
      <c r="B748" s="1" t="s">
        <v>107</v>
      </c>
      <c r="C748" t="s">
        <v>152</v>
      </c>
      <c r="D748">
        <v>64</v>
      </c>
      <c r="E748" t="s">
        <v>155</v>
      </c>
      <c r="F748" t="str">
        <f t="shared" si="14"/>
        <v>Senior</v>
      </c>
      <c r="G748" s="49">
        <f>VLOOKUP(B748,'Analysis 1.3'!$E$1:$F$15,2,FALSE)</f>
        <v>49.778761061946902</v>
      </c>
    </row>
    <row r="749" spans="1:7" x14ac:dyDescent="0.3">
      <c r="A749">
        <v>748</v>
      </c>
      <c r="B749" s="1" t="s">
        <v>99</v>
      </c>
      <c r="C749" t="s">
        <v>152</v>
      </c>
      <c r="D749">
        <v>40</v>
      </c>
      <c r="E749" t="s">
        <v>155</v>
      </c>
      <c r="F749" t="str">
        <f t="shared" si="14"/>
        <v>Middle</v>
      </c>
      <c r="G749" s="49">
        <f>VLOOKUP(B749,'Analysis 1.3'!$E$1:$F$15,2,FALSE)</f>
        <v>54.707207207207205</v>
      </c>
    </row>
    <row r="750" spans="1:7" x14ac:dyDescent="0.3">
      <c r="A750">
        <v>749</v>
      </c>
      <c r="B750" s="1" t="s">
        <v>106</v>
      </c>
      <c r="C750" t="s">
        <v>152</v>
      </c>
      <c r="D750">
        <v>82</v>
      </c>
      <c r="E750" t="s">
        <v>155</v>
      </c>
      <c r="F750" t="str">
        <f t="shared" si="14"/>
        <v>Senior</v>
      </c>
      <c r="G750" s="49">
        <f>VLOOKUP(B750,'Analysis 1.3'!$E$1:$F$15,2,FALSE)</f>
        <v>53.742268041237111</v>
      </c>
    </row>
    <row r="751" spans="1:7" x14ac:dyDescent="0.3">
      <c r="A751">
        <v>750</v>
      </c>
      <c r="B751" s="1" t="s">
        <v>102</v>
      </c>
      <c r="C751" t="s">
        <v>151</v>
      </c>
      <c r="D751">
        <v>40</v>
      </c>
      <c r="E751" t="s">
        <v>155</v>
      </c>
      <c r="F751" t="str">
        <f t="shared" si="14"/>
        <v>Middle</v>
      </c>
      <c r="G751" s="49">
        <f>VLOOKUP(B751,'Analysis 1.3'!$E$1:$F$15,2,FALSE)</f>
        <v>59.060606060606062</v>
      </c>
    </row>
    <row r="752" spans="1:7" x14ac:dyDescent="0.3">
      <c r="A752">
        <v>751</v>
      </c>
      <c r="B752" s="1" t="s">
        <v>113</v>
      </c>
      <c r="C752" t="s">
        <v>151</v>
      </c>
      <c r="D752">
        <v>82</v>
      </c>
      <c r="E752" t="s">
        <v>155</v>
      </c>
      <c r="F752" t="str">
        <f t="shared" si="14"/>
        <v>Senior</v>
      </c>
      <c r="G752" s="49">
        <f>VLOOKUP(B752,'Analysis 1.3'!$E$1:$F$15,2,FALSE)</f>
        <v>55.656028368794324</v>
      </c>
    </row>
    <row r="753" spans="1:7" x14ac:dyDescent="0.3">
      <c r="A753">
        <v>752</v>
      </c>
      <c r="B753" s="1" t="s">
        <v>104</v>
      </c>
      <c r="C753" t="s">
        <v>151</v>
      </c>
      <c r="D753">
        <v>42</v>
      </c>
      <c r="E753" t="s">
        <v>155</v>
      </c>
      <c r="F753" t="str">
        <f t="shared" si="14"/>
        <v>Middle</v>
      </c>
      <c r="G753" s="49">
        <f>VLOOKUP(B753,'Analysis 1.3'!$E$1:$F$15,2,FALSE)</f>
        <v>47.441860465116278</v>
      </c>
    </row>
    <row r="754" spans="1:7" x14ac:dyDescent="0.3">
      <c r="A754">
        <v>753</v>
      </c>
      <c r="B754" s="1" t="s">
        <v>99</v>
      </c>
      <c r="C754" t="s">
        <v>151</v>
      </c>
      <c r="D754">
        <v>18</v>
      </c>
      <c r="E754" t="s">
        <v>155</v>
      </c>
      <c r="F754" t="str">
        <f t="shared" si="14"/>
        <v>Young</v>
      </c>
      <c r="G754" s="49">
        <f>VLOOKUP(B754,'Analysis 1.3'!$E$1:$F$15,2,FALSE)</f>
        <v>54.707207207207205</v>
      </c>
    </row>
    <row r="755" spans="1:7" x14ac:dyDescent="0.3">
      <c r="A755">
        <v>754</v>
      </c>
      <c r="B755" s="1" t="s">
        <v>107</v>
      </c>
      <c r="C755" t="s">
        <v>152</v>
      </c>
      <c r="D755">
        <v>58</v>
      </c>
      <c r="E755" t="s">
        <v>155</v>
      </c>
      <c r="F755" t="str">
        <f t="shared" si="14"/>
        <v>Middle</v>
      </c>
      <c r="G755" s="49">
        <f>VLOOKUP(B755,'Analysis 1.3'!$E$1:$F$15,2,FALSE)</f>
        <v>49.778761061946902</v>
      </c>
    </row>
    <row r="756" spans="1:7" x14ac:dyDescent="0.3">
      <c r="A756">
        <v>755</v>
      </c>
      <c r="B756" s="1" t="s">
        <v>99</v>
      </c>
      <c r="C756" t="s">
        <v>151</v>
      </c>
      <c r="D756">
        <v>54</v>
      </c>
      <c r="E756" t="s">
        <v>155</v>
      </c>
      <c r="F756" t="str">
        <f t="shared" si="14"/>
        <v>Middle</v>
      </c>
      <c r="G756" s="49">
        <f>VLOOKUP(B756,'Analysis 1.3'!$E$1:$F$15,2,FALSE)</f>
        <v>54.707207207207205</v>
      </c>
    </row>
    <row r="757" spans="1:7" x14ac:dyDescent="0.3">
      <c r="A757">
        <v>756</v>
      </c>
      <c r="B757" s="1" t="s">
        <v>109</v>
      </c>
      <c r="C757" t="s">
        <v>152</v>
      </c>
      <c r="D757">
        <v>42</v>
      </c>
      <c r="E757" t="s">
        <v>155</v>
      </c>
      <c r="F757" t="str">
        <f t="shared" si="14"/>
        <v>Middle</v>
      </c>
      <c r="G757" s="49">
        <f>VLOOKUP(B757,'Analysis 1.3'!$E$1:$F$15,2,FALSE)</f>
        <v>49.655172413793103</v>
      </c>
    </row>
    <row r="758" spans="1:7" x14ac:dyDescent="0.3">
      <c r="A758">
        <v>757</v>
      </c>
      <c r="B758" s="1" t="s">
        <v>99</v>
      </c>
      <c r="C758" t="s">
        <v>152</v>
      </c>
      <c r="D758">
        <v>59</v>
      </c>
      <c r="E758" t="s">
        <v>155</v>
      </c>
      <c r="F758" t="str">
        <f t="shared" si="14"/>
        <v>Middle</v>
      </c>
      <c r="G758" s="49">
        <f>VLOOKUP(B758,'Analysis 1.3'!$E$1:$F$15,2,FALSE)</f>
        <v>54.707207207207205</v>
      </c>
    </row>
    <row r="759" spans="1:7" x14ac:dyDescent="0.3">
      <c r="A759">
        <v>758</v>
      </c>
      <c r="B759" s="1" t="s">
        <v>99</v>
      </c>
      <c r="C759" t="s">
        <v>152</v>
      </c>
      <c r="D759">
        <v>22</v>
      </c>
      <c r="E759" t="s">
        <v>155</v>
      </c>
      <c r="F759" t="str">
        <f t="shared" si="14"/>
        <v>Young</v>
      </c>
      <c r="G759" s="49">
        <f>VLOOKUP(B759,'Analysis 1.3'!$E$1:$F$15,2,FALSE)</f>
        <v>54.707207207207205</v>
      </c>
    </row>
    <row r="760" spans="1:7" x14ac:dyDescent="0.3">
      <c r="A760">
        <v>759</v>
      </c>
      <c r="B760" s="1" t="s">
        <v>99</v>
      </c>
      <c r="C760" t="s">
        <v>151</v>
      </c>
      <c r="D760">
        <v>19</v>
      </c>
      <c r="E760" t="s">
        <v>155</v>
      </c>
      <c r="F760" t="str">
        <f t="shared" si="14"/>
        <v>Young</v>
      </c>
      <c r="G760" s="49">
        <f>VLOOKUP(B760,'Analysis 1.3'!$E$1:$F$15,2,FALSE)</f>
        <v>54.707207207207205</v>
      </c>
    </row>
    <row r="761" spans="1:7" x14ac:dyDescent="0.3">
      <c r="A761">
        <v>760</v>
      </c>
      <c r="B761" s="1" t="s">
        <v>113</v>
      </c>
      <c r="C761" t="s">
        <v>151</v>
      </c>
      <c r="D761">
        <v>22</v>
      </c>
      <c r="E761" t="s">
        <v>155</v>
      </c>
      <c r="F761" t="str">
        <f t="shared" si="14"/>
        <v>Young</v>
      </c>
      <c r="G761" s="49">
        <f>VLOOKUP(B761,'Analysis 1.3'!$E$1:$F$15,2,FALSE)</f>
        <v>55.656028368794324</v>
      </c>
    </row>
    <row r="762" spans="1:7" x14ac:dyDescent="0.3">
      <c r="A762">
        <v>761</v>
      </c>
      <c r="B762" s="1" t="s">
        <v>108</v>
      </c>
      <c r="C762" t="s">
        <v>151</v>
      </c>
      <c r="D762">
        <v>42</v>
      </c>
      <c r="E762" t="s">
        <v>155</v>
      </c>
      <c r="F762" t="str">
        <f t="shared" si="14"/>
        <v>Middle</v>
      </c>
      <c r="G762" s="49">
        <f>VLOOKUP(B762,'Analysis 1.3'!$E$1:$F$15,2,FALSE)</f>
        <v>53.469696969696969</v>
      </c>
    </row>
    <row r="763" spans="1:7" x14ac:dyDescent="0.3">
      <c r="A763">
        <v>762</v>
      </c>
      <c r="B763" s="1" t="s">
        <v>108</v>
      </c>
      <c r="C763" t="s">
        <v>152</v>
      </c>
      <c r="D763">
        <v>21</v>
      </c>
      <c r="E763" t="s">
        <v>155</v>
      </c>
      <c r="F763" t="str">
        <f t="shared" si="14"/>
        <v>Young</v>
      </c>
      <c r="G763" s="49">
        <f>VLOOKUP(B763,'Analysis 1.3'!$E$1:$F$15,2,FALSE)</f>
        <v>53.469696969696969</v>
      </c>
    </row>
    <row r="764" spans="1:7" x14ac:dyDescent="0.3">
      <c r="A764">
        <v>763</v>
      </c>
      <c r="B764" s="1" t="s">
        <v>99</v>
      </c>
      <c r="C764" t="s">
        <v>151</v>
      </c>
      <c r="D764">
        <v>86</v>
      </c>
      <c r="E764" t="s">
        <v>155</v>
      </c>
      <c r="F764" t="str">
        <f t="shared" si="14"/>
        <v>Senior</v>
      </c>
      <c r="G764" s="49">
        <f>VLOOKUP(B764,'Analysis 1.3'!$E$1:$F$15,2,FALSE)</f>
        <v>54.707207207207205</v>
      </c>
    </row>
    <row r="765" spans="1:7" x14ac:dyDescent="0.3">
      <c r="A765">
        <v>764</v>
      </c>
      <c r="B765" s="1" t="s">
        <v>100</v>
      </c>
      <c r="C765" t="s">
        <v>152</v>
      </c>
      <c r="D765">
        <v>28</v>
      </c>
      <c r="E765" t="s">
        <v>155</v>
      </c>
      <c r="F765" t="str">
        <f t="shared" si="14"/>
        <v>Young</v>
      </c>
      <c r="G765" s="49">
        <f>VLOOKUP(B765,'Analysis 1.3'!$E$1:$F$15,2,FALSE)</f>
        <v>54.003086419753089</v>
      </c>
    </row>
    <row r="766" spans="1:7" x14ac:dyDescent="0.3">
      <c r="A766">
        <v>765</v>
      </c>
      <c r="B766" s="1" t="s">
        <v>103</v>
      </c>
      <c r="C766" t="s">
        <v>152</v>
      </c>
      <c r="D766">
        <v>46</v>
      </c>
      <c r="E766" t="s">
        <v>155</v>
      </c>
      <c r="F766" t="str">
        <f t="shared" si="14"/>
        <v>Middle</v>
      </c>
      <c r="G766" s="49">
        <f>VLOOKUP(B766,'Analysis 1.3'!$E$1:$F$15,2,FALSE)</f>
        <v>54.725000000000001</v>
      </c>
    </row>
    <row r="767" spans="1:7" x14ac:dyDescent="0.3">
      <c r="A767">
        <v>766</v>
      </c>
      <c r="B767" s="1" t="s">
        <v>99</v>
      </c>
      <c r="C767" t="s">
        <v>152</v>
      </c>
      <c r="D767">
        <v>89</v>
      </c>
      <c r="E767" t="s">
        <v>155</v>
      </c>
      <c r="F767" t="str">
        <f t="shared" si="14"/>
        <v>Senior</v>
      </c>
      <c r="G767" s="49">
        <f>VLOOKUP(B767,'Analysis 1.3'!$E$1:$F$15,2,FALSE)</f>
        <v>54.707207207207205</v>
      </c>
    </row>
    <row r="768" spans="1:7" x14ac:dyDescent="0.3">
      <c r="A768">
        <v>767</v>
      </c>
      <c r="B768" s="1" t="s">
        <v>99</v>
      </c>
      <c r="C768" t="s">
        <v>151</v>
      </c>
      <c r="D768">
        <v>30</v>
      </c>
      <c r="E768" t="s">
        <v>155</v>
      </c>
      <c r="F768" t="str">
        <f t="shared" si="14"/>
        <v>Young</v>
      </c>
      <c r="G768" s="49">
        <f>VLOOKUP(B768,'Analysis 1.3'!$E$1:$F$15,2,FALSE)</f>
        <v>54.707207207207205</v>
      </c>
    </row>
    <row r="769" spans="1:7" x14ac:dyDescent="0.3">
      <c r="A769">
        <v>768</v>
      </c>
      <c r="B769" s="1" t="s">
        <v>99</v>
      </c>
      <c r="C769" t="s">
        <v>152</v>
      </c>
      <c r="D769">
        <v>38</v>
      </c>
      <c r="E769" t="s">
        <v>155</v>
      </c>
      <c r="F769" t="str">
        <f t="shared" si="14"/>
        <v>Middle</v>
      </c>
      <c r="G769" s="49">
        <f>VLOOKUP(B769,'Analysis 1.3'!$E$1:$F$15,2,FALSE)</f>
        <v>54.707207207207205</v>
      </c>
    </row>
    <row r="770" spans="1:7" x14ac:dyDescent="0.3">
      <c r="A770">
        <v>769</v>
      </c>
      <c r="B770" s="1" t="s">
        <v>100</v>
      </c>
      <c r="C770" t="s">
        <v>151</v>
      </c>
      <c r="D770">
        <v>22</v>
      </c>
      <c r="E770" t="s">
        <v>155</v>
      </c>
      <c r="F770" t="str">
        <f t="shared" si="14"/>
        <v>Young</v>
      </c>
      <c r="G770" s="49">
        <f>VLOOKUP(B770,'Analysis 1.3'!$E$1:$F$15,2,FALSE)</f>
        <v>54.003086419753089</v>
      </c>
    </row>
    <row r="771" spans="1:7" x14ac:dyDescent="0.3">
      <c r="A771">
        <v>770</v>
      </c>
      <c r="B771" s="1" t="s">
        <v>113</v>
      </c>
      <c r="C771" t="s">
        <v>151</v>
      </c>
      <c r="D771">
        <v>72</v>
      </c>
      <c r="E771" t="s">
        <v>155</v>
      </c>
      <c r="F771" t="str">
        <f t="shared" ref="F771:F834" si="15">_xlfn.IFS(D771&gt;=60, "Senior", D771&lt;35, "Young", D771&lt;60, "Middle")</f>
        <v>Senior</v>
      </c>
      <c r="G771" s="49">
        <f>VLOOKUP(B771,'Analysis 1.3'!$E$1:$F$15,2,FALSE)</f>
        <v>55.656028368794324</v>
      </c>
    </row>
    <row r="772" spans="1:7" x14ac:dyDescent="0.3">
      <c r="A772">
        <v>771</v>
      </c>
      <c r="B772" s="1" t="s">
        <v>108</v>
      </c>
      <c r="C772" t="s">
        <v>151</v>
      </c>
      <c r="D772">
        <v>82</v>
      </c>
      <c r="E772" t="s">
        <v>155</v>
      </c>
      <c r="F772" t="str">
        <f t="shared" si="15"/>
        <v>Senior</v>
      </c>
      <c r="G772" s="49">
        <f>VLOOKUP(B772,'Analysis 1.3'!$E$1:$F$15,2,FALSE)</f>
        <v>53.469696969696969</v>
      </c>
    </row>
    <row r="773" spans="1:7" x14ac:dyDescent="0.3">
      <c r="A773">
        <v>772</v>
      </c>
      <c r="B773" s="1" t="s">
        <v>100</v>
      </c>
      <c r="C773" t="s">
        <v>152</v>
      </c>
      <c r="D773">
        <v>37</v>
      </c>
      <c r="E773" t="s">
        <v>155</v>
      </c>
      <c r="F773" t="str">
        <f t="shared" si="15"/>
        <v>Middle</v>
      </c>
      <c r="G773" s="49">
        <f>VLOOKUP(B773,'Analysis 1.3'!$E$1:$F$15,2,FALSE)</f>
        <v>54.003086419753089</v>
      </c>
    </row>
    <row r="774" spans="1:7" x14ac:dyDescent="0.3">
      <c r="A774">
        <v>773</v>
      </c>
      <c r="B774" s="1" t="s">
        <v>99</v>
      </c>
      <c r="C774" t="s">
        <v>151</v>
      </c>
      <c r="D774">
        <v>77</v>
      </c>
      <c r="E774" t="s">
        <v>155</v>
      </c>
      <c r="F774" t="str">
        <f t="shared" si="15"/>
        <v>Senior</v>
      </c>
      <c r="G774" s="49">
        <f>VLOOKUP(B774,'Analysis 1.3'!$E$1:$F$15,2,FALSE)</f>
        <v>54.707207207207205</v>
      </c>
    </row>
    <row r="775" spans="1:7" x14ac:dyDescent="0.3">
      <c r="A775">
        <v>774</v>
      </c>
      <c r="B775" s="1" t="s">
        <v>113</v>
      </c>
      <c r="C775" t="s">
        <v>151</v>
      </c>
      <c r="D775">
        <v>84</v>
      </c>
      <c r="E775" t="s">
        <v>155</v>
      </c>
      <c r="F775" t="str">
        <f t="shared" si="15"/>
        <v>Senior</v>
      </c>
      <c r="G775" s="49">
        <f>VLOOKUP(B775,'Analysis 1.3'!$E$1:$F$15,2,FALSE)</f>
        <v>55.656028368794324</v>
      </c>
    </row>
    <row r="776" spans="1:7" x14ac:dyDescent="0.3">
      <c r="A776">
        <v>775</v>
      </c>
      <c r="B776" s="1" t="s">
        <v>106</v>
      </c>
      <c r="C776" t="s">
        <v>151</v>
      </c>
      <c r="D776">
        <v>68</v>
      </c>
      <c r="E776" t="s">
        <v>155</v>
      </c>
      <c r="F776" t="str">
        <f t="shared" si="15"/>
        <v>Senior</v>
      </c>
      <c r="G776" s="49">
        <f>VLOOKUP(B776,'Analysis 1.3'!$E$1:$F$15,2,FALSE)</f>
        <v>53.742268041237111</v>
      </c>
    </row>
    <row r="777" spans="1:7" x14ac:dyDescent="0.3">
      <c r="A777">
        <v>776</v>
      </c>
      <c r="B777" s="1" t="s">
        <v>107</v>
      </c>
      <c r="C777" t="s">
        <v>151</v>
      </c>
      <c r="D777">
        <v>38</v>
      </c>
      <c r="E777" t="s">
        <v>155</v>
      </c>
      <c r="F777" t="str">
        <f t="shared" si="15"/>
        <v>Middle</v>
      </c>
      <c r="G777" s="49">
        <f>VLOOKUP(B777,'Analysis 1.3'!$E$1:$F$15,2,FALSE)</f>
        <v>49.778761061946902</v>
      </c>
    </row>
    <row r="778" spans="1:7" x14ac:dyDescent="0.3">
      <c r="A778">
        <v>777</v>
      </c>
      <c r="B778" s="1" t="s">
        <v>99</v>
      </c>
      <c r="C778" t="s">
        <v>151</v>
      </c>
      <c r="D778">
        <v>53</v>
      </c>
      <c r="E778" t="s">
        <v>155</v>
      </c>
      <c r="F778" t="str">
        <f t="shared" si="15"/>
        <v>Middle</v>
      </c>
      <c r="G778" s="49">
        <f>VLOOKUP(B778,'Analysis 1.3'!$E$1:$F$15,2,FALSE)</f>
        <v>54.707207207207205</v>
      </c>
    </row>
    <row r="779" spans="1:7" x14ac:dyDescent="0.3">
      <c r="A779">
        <v>778</v>
      </c>
      <c r="B779" s="1" t="s">
        <v>100</v>
      </c>
      <c r="C779" t="s">
        <v>152</v>
      </c>
      <c r="D779">
        <v>26</v>
      </c>
      <c r="E779" t="s">
        <v>155</v>
      </c>
      <c r="F779" t="str">
        <f t="shared" si="15"/>
        <v>Young</v>
      </c>
      <c r="G779" s="49">
        <f>VLOOKUP(B779,'Analysis 1.3'!$E$1:$F$15,2,FALSE)</f>
        <v>54.003086419753089</v>
      </c>
    </row>
    <row r="780" spans="1:7" x14ac:dyDescent="0.3">
      <c r="A780">
        <v>779</v>
      </c>
      <c r="B780" s="1" t="s">
        <v>99</v>
      </c>
      <c r="C780" t="s">
        <v>151</v>
      </c>
      <c r="D780">
        <v>41</v>
      </c>
      <c r="E780" t="s">
        <v>155</v>
      </c>
      <c r="F780" t="str">
        <f t="shared" si="15"/>
        <v>Middle</v>
      </c>
      <c r="G780" s="49">
        <f>VLOOKUP(B780,'Analysis 1.3'!$E$1:$F$15,2,FALSE)</f>
        <v>54.707207207207205</v>
      </c>
    </row>
    <row r="781" spans="1:7" x14ac:dyDescent="0.3">
      <c r="A781">
        <v>780</v>
      </c>
      <c r="B781" s="1" t="s">
        <v>113</v>
      </c>
      <c r="C781" t="s">
        <v>151</v>
      </c>
      <c r="D781">
        <v>43</v>
      </c>
      <c r="E781" t="s">
        <v>155</v>
      </c>
      <c r="F781" t="str">
        <f t="shared" si="15"/>
        <v>Middle</v>
      </c>
      <c r="G781" s="49">
        <f>VLOOKUP(B781,'Analysis 1.3'!$E$1:$F$15,2,FALSE)</f>
        <v>55.656028368794324</v>
      </c>
    </row>
    <row r="782" spans="1:7" x14ac:dyDescent="0.3">
      <c r="A782">
        <v>781</v>
      </c>
      <c r="B782" s="1" t="s">
        <v>102</v>
      </c>
      <c r="C782" t="s">
        <v>152</v>
      </c>
      <c r="D782">
        <v>66</v>
      </c>
      <c r="E782" t="s">
        <v>155</v>
      </c>
      <c r="F782" t="str">
        <f t="shared" si="15"/>
        <v>Senior</v>
      </c>
      <c r="G782" s="49">
        <f>VLOOKUP(B782,'Analysis 1.3'!$E$1:$F$15,2,FALSE)</f>
        <v>59.060606060606062</v>
      </c>
    </row>
    <row r="783" spans="1:7" x14ac:dyDescent="0.3">
      <c r="A783">
        <v>782</v>
      </c>
      <c r="B783" s="1" t="s">
        <v>99</v>
      </c>
      <c r="C783" t="s">
        <v>152</v>
      </c>
      <c r="D783">
        <v>74</v>
      </c>
      <c r="E783" t="s">
        <v>155</v>
      </c>
      <c r="F783" t="str">
        <f t="shared" si="15"/>
        <v>Senior</v>
      </c>
      <c r="G783" s="49">
        <f>VLOOKUP(B783,'Analysis 1.3'!$E$1:$F$15,2,FALSE)</f>
        <v>54.707207207207205</v>
      </c>
    </row>
    <row r="784" spans="1:7" x14ac:dyDescent="0.3">
      <c r="A784">
        <v>783</v>
      </c>
      <c r="B784" s="1" t="s">
        <v>99</v>
      </c>
      <c r="C784" t="s">
        <v>152</v>
      </c>
      <c r="D784">
        <v>42</v>
      </c>
      <c r="E784" t="s">
        <v>155</v>
      </c>
      <c r="F784" t="str">
        <f t="shared" si="15"/>
        <v>Middle</v>
      </c>
      <c r="G784" s="49">
        <f>VLOOKUP(B784,'Analysis 1.3'!$E$1:$F$15,2,FALSE)</f>
        <v>54.707207207207205</v>
      </c>
    </row>
    <row r="785" spans="1:7" x14ac:dyDescent="0.3">
      <c r="A785">
        <v>784</v>
      </c>
      <c r="B785" s="1" t="s">
        <v>99</v>
      </c>
      <c r="C785" t="s">
        <v>151</v>
      </c>
      <c r="D785">
        <v>38</v>
      </c>
      <c r="E785" t="s">
        <v>155</v>
      </c>
      <c r="F785" t="str">
        <f t="shared" si="15"/>
        <v>Middle</v>
      </c>
      <c r="G785" s="49">
        <f>VLOOKUP(B785,'Analysis 1.3'!$E$1:$F$15,2,FALSE)</f>
        <v>54.707207207207205</v>
      </c>
    </row>
    <row r="786" spans="1:7" x14ac:dyDescent="0.3">
      <c r="A786">
        <v>785</v>
      </c>
      <c r="B786" s="1" t="s">
        <v>111</v>
      </c>
      <c r="C786" t="s">
        <v>151</v>
      </c>
      <c r="D786">
        <v>44</v>
      </c>
      <c r="E786" t="s">
        <v>155</v>
      </c>
      <c r="F786" t="str">
        <f t="shared" si="15"/>
        <v>Middle</v>
      </c>
      <c r="G786" s="49">
        <f>VLOOKUP(B786,'Analysis 1.3'!$E$1:$F$15,2,FALSE)</f>
        <v>53.85</v>
      </c>
    </row>
    <row r="787" spans="1:7" x14ac:dyDescent="0.3">
      <c r="A787">
        <v>786</v>
      </c>
      <c r="B787" s="1" t="s">
        <v>108</v>
      </c>
      <c r="C787" t="s">
        <v>151</v>
      </c>
      <c r="D787">
        <v>61</v>
      </c>
      <c r="E787" t="s">
        <v>155</v>
      </c>
      <c r="F787" t="str">
        <f t="shared" si="15"/>
        <v>Senior</v>
      </c>
      <c r="G787" s="49">
        <f>VLOOKUP(B787,'Analysis 1.3'!$E$1:$F$15,2,FALSE)</f>
        <v>53.469696969696969</v>
      </c>
    </row>
    <row r="788" spans="1:7" x14ac:dyDescent="0.3">
      <c r="A788">
        <v>787</v>
      </c>
      <c r="B788" s="1" t="s">
        <v>104</v>
      </c>
      <c r="C788" t="s">
        <v>152</v>
      </c>
      <c r="D788">
        <v>40</v>
      </c>
      <c r="E788" t="s">
        <v>155</v>
      </c>
      <c r="F788" t="str">
        <f t="shared" si="15"/>
        <v>Middle</v>
      </c>
      <c r="G788" s="49">
        <f>VLOOKUP(B788,'Analysis 1.3'!$E$1:$F$15,2,FALSE)</f>
        <v>47.441860465116278</v>
      </c>
    </row>
    <row r="789" spans="1:7" x14ac:dyDescent="0.3">
      <c r="A789">
        <v>788</v>
      </c>
      <c r="B789" s="1" t="s">
        <v>101</v>
      </c>
      <c r="C789" t="s">
        <v>151</v>
      </c>
      <c r="D789">
        <v>57</v>
      </c>
      <c r="E789" t="s">
        <v>155</v>
      </c>
      <c r="F789" t="str">
        <f t="shared" si="15"/>
        <v>Middle</v>
      </c>
      <c r="G789" s="49">
        <f>VLOOKUP(B789,'Analysis 1.3'!$E$1:$F$15,2,FALSE)</f>
        <v>52.833333333333336</v>
      </c>
    </row>
    <row r="790" spans="1:7" x14ac:dyDescent="0.3">
      <c r="A790">
        <v>789</v>
      </c>
      <c r="B790" s="1" t="s">
        <v>100</v>
      </c>
      <c r="C790" t="s">
        <v>151</v>
      </c>
      <c r="D790">
        <v>62</v>
      </c>
      <c r="E790" t="s">
        <v>155</v>
      </c>
      <c r="F790" t="str">
        <f t="shared" si="15"/>
        <v>Senior</v>
      </c>
      <c r="G790" s="49">
        <f>VLOOKUP(B790,'Analysis 1.3'!$E$1:$F$15,2,FALSE)</f>
        <v>54.003086419753089</v>
      </c>
    </row>
    <row r="791" spans="1:7" x14ac:dyDescent="0.3">
      <c r="A791">
        <v>790</v>
      </c>
      <c r="B791" s="1" t="s">
        <v>113</v>
      </c>
      <c r="C791" t="s">
        <v>151</v>
      </c>
      <c r="D791">
        <v>85</v>
      </c>
      <c r="E791" t="s">
        <v>155</v>
      </c>
      <c r="F791" t="str">
        <f t="shared" si="15"/>
        <v>Senior</v>
      </c>
      <c r="G791" s="49">
        <f>VLOOKUP(B791,'Analysis 1.3'!$E$1:$F$15,2,FALSE)</f>
        <v>55.656028368794324</v>
      </c>
    </row>
    <row r="792" spans="1:7" x14ac:dyDescent="0.3">
      <c r="A792">
        <v>791</v>
      </c>
      <c r="B792" s="1" t="s">
        <v>99</v>
      </c>
      <c r="C792" t="s">
        <v>151</v>
      </c>
      <c r="D792">
        <v>72</v>
      </c>
      <c r="E792" t="s">
        <v>155</v>
      </c>
      <c r="F792" t="str">
        <f t="shared" si="15"/>
        <v>Senior</v>
      </c>
      <c r="G792" s="49">
        <f>VLOOKUP(B792,'Analysis 1.3'!$E$1:$F$15,2,FALSE)</f>
        <v>54.707207207207205</v>
      </c>
    </row>
    <row r="793" spans="1:7" x14ac:dyDescent="0.3">
      <c r="A793">
        <v>792</v>
      </c>
      <c r="B793" s="1" t="s">
        <v>99</v>
      </c>
      <c r="C793" t="s">
        <v>152</v>
      </c>
      <c r="D793">
        <v>23</v>
      </c>
      <c r="E793" t="s">
        <v>155</v>
      </c>
      <c r="F793" t="str">
        <f t="shared" si="15"/>
        <v>Young</v>
      </c>
      <c r="G793" s="49">
        <f>VLOOKUP(B793,'Analysis 1.3'!$E$1:$F$15,2,FALSE)</f>
        <v>54.707207207207205</v>
      </c>
    </row>
    <row r="794" spans="1:7" x14ac:dyDescent="0.3">
      <c r="A794">
        <v>793</v>
      </c>
      <c r="B794" s="1" t="s">
        <v>99</v>
      </c>
      <c r="C794" t="s">
        <v>152</v>
      </c>
      <c r="D794">
        <v>87</v>
      </c>
      <c r="E794" t="s">
        <v>155</v>
      </c>
      <c r="F794" t="str">
        <f t="shared" si="15"/>
        <v>Senior</v>
      </c>
      <c r="G794" s="49">
        <f>VLOOKUP(B794,'Analysis 1.3'!$E$1:$F$15,2,FALSE)</f>
        <v>54.707207207207205</v>
      </c>
    </row>
    <row r="795" spans="1:7" x14ac:dyDescent="0.3">
      <c r="A795">
        <v>794</v>
      </c>
      <c r="B795" s="1" t="s">
        <v>102</v>
      </c>
      <c r="C795" t="s">
        <v>151</v>
      </c>
      <c r="D795">
        <v>58</v>
      </c>
      <c r="E795" t="s">
        <v>155</v>
      </c>
      <c r="F795" t="str">
        <f t="shared" si="15"/>
        <v>Middle</v>
      </c>
      <c r="G795" s="49">
        <f>VLOOKUP(B795,'Analysis 1.3'!$E$1:$F$15,2,FALSE)</f>
        <v>59.060606060606062</v>
      </c>
    </row>
    <row r="796" spans="1:7" x14ac:dyDescent="0.3">
      <c r="A796">
        <v>795</v>
      </c>
      <c r="B796" s="1" t="s">
        <v>102</v>
      </c>
      <c r="C796" t="s">
        <v>151</v>
      </c>
      <c r="D796">
        <v>83</v>
      </c>
      <c r="E796" t="s">
        <v>155</v>
      </c>
      <c r="F796" t="str">
        <f t="shared" si="15"/>
        <v>Senior</v>
      </c>
      <c r="G796" s="49">
        <f>VLOOKUP(B796,'Analysis 1.3'!$E$1:$F$15,2,FALSE)</f>
        <v>59.060606060606062</v>
      </c>
    </row>
    <row r="797" spans="1:7" x14ac:dyDescent="0.3">
      <c r="A797">
        <v>796</v>
      </c>
      <c r="B797" s="1" t="s">
        <v>102</v>
      </c>
      <c r="C797" t="s">
        <v>152</v>
      </c>
      <c r="D797">
        <v>27</v>
      </c>
      <c r="E797" t="s">
        <v>155</v>
      </c>
      <c r="F797" t="str">
        <f t="shared" si="15"/>
        <v>Young</v>
      </c>
      <c r="G797" s="49">
        <f>VLOOKUP(B797,'Analysis 1.3'!$E$1:$F$15,2,FALSE)</f>
        <v>59.060606060606062</v>
      </c>
    </row>
    <row r="798" spans="1:7" x14ac:dyDescent="0.3">
      <c r="A798">
        <v>797</v>
      </c>
      <c r="B798" s="1" t="s">
        <v>99</v>
      </c>
      <c r="C798" t="s">
        <v>152</v>
      </c>
      <c r="D798">
        <v>45</v>
      </c>
      <c r="E798" t="s">
        <v>155</v>
      </c>
      <c r="F798" t="str">
        <f t="shared" si="15"/>
        <v>Middle</v>
      </c>
      <c r="G798" s="49">
        <f>VLOOKUP(B798,'Analysis 1.3'!$E$1:$F$15,2,FALSE)</f>
        <v>54.707207207207205</v>
      </c>
    </row>
    <row r="799" spans="1:7" x14ac:dyDescent="0.3">
      <c r="A799">
        <v>798</v>
      </c>
      <c r="B799" s="1" t="s">
        <v>99</v>
      </c>
      <c r="C799" t="s">
        <v>151</v>
      </c>
      <c r="D799">
        <v>52</v>
      </c>
      <c r="E799" t="s">
        <v>155</v>
      </c>
      <c r="F799" t="str">
        <f t="shared" si="15"/>
        <v>Middle</v>
      </c>
      <c r="G799" s="49">
        <f>VLOOKUP(B799,'Analysis 1.3'!$E$1:$F$15,2,FALSE)</f>
        <v>54.707207207207205</v>
      </c>
    </row>
    <row r="800" spans="1:7" x14ac:dyDescent="0.3">
      <c r="A800">
        <v>799</v>
      </c>
      <c r="B800" s="1" t="s">
        <v>99</v>
      </c>
      <c r="C800" t="s">
        <v>152</v>
      </c>
      <c r="D800">
        <v>59</v>
      </c>
      <c r="E800" t="s">
        <v>155</v>
      </c>
      <c r="F800" t="str">
        <f t="shared" si="15"/>
        <v>Middle</v>
      </c>
      <c r="G800" s="49">
        <f>VLOOKUP(B800,'Analysis 1.3'!$E$1:$F$15,2,FALSE)</f>
        <v>54.707207207207205</v>
      </c>
    </row>
    <row r="801" spans="1:7" x14ac:dyDescent="0.3">
      <c r="A801">
        <v>800</v>
      </c>
      <c r="B801" s="1" t="s">
        <v>111</v>
      </c>
      <c r="C801" t="s">
        <v>151</v>
      </c>
      <c r="D801">
        <v>87</v>
      </c>
      <c r="E801" t="s">
        <v>155</v>
      </c>
      <c r="F801" t="str">
        <f t="shared" si="15"/>
        <v>Senior</v>
      </c>
      <c r="G801" s="49">
        <f>VLOOKUP(B801,'Analysis 1.3'!$E$1:$F$15,2,FALSE)</f>
        <v>53.85</v>
      </c>
    </row>
    <row r="802" spans="1:7" x14ac:dyDescent="0.3">
      <c r="A802">
        <v>801</v>
      </c>
      <c r="B802" s="1" t="s">
        <v>100</v>
      </c>
      <c r="C802" t="s">
        <v>151</v>
      </c>
      <c r="D802">
        <v>77</v>
      </c>
      <c r="E802" t="s">
        <v>155</v>
      </c>
      <c r="F802" t="str">
        <f t="shared" si="15"/>
        <v>Senior</v>
      </c>
      <c r="G802" s="49">
        <f>VLOOKUP(B802,'Analysis 1.3'!$E$1:$F$15,2,FALSE)</f>
        <v>54.003086419753089</v>
      </c>
    </row>
    <row r="803" spans="1:7" x14ac:dyDescent="0.3">
      <c r="A803">
        <v>802</v>
      </c>
      <c r="B803" s="1" t="s">
        <v>100</v>
      </c>
      <c r="C803" t="s">
        <v>152</v>
      </c>
      <c r="D803">
        <v>89</v>
      </c>
      <c r="E803" t="s">
        <v>155</v>
      </c>
      <c r="F803" t="str">
        <f t="shared" si="15"/>
        <v>Senior</v>
      </c>
      <c r="G803" s="49">
        <f>VLOOKUP(B803,'Analysis 1.3'!$E$1:$F$15,2,FALSE)</f>
        <v>54.003086419753089</v>
      </c>
    </row>
    <row r="804" spans="1:7" x14ac:dyDescent="0.3">
      <c r="A804">
        <v>803</v>
      </c>
      <c r="B804" s="1" t="s">
        <v>102</v>
      </c>
      <c r="C804" t="s">
        <v>151</v>
      </c>
      <c r="D804">
        <v>43</v>
      </c>
      <c r="E804" t="s">
        <v>155</v>
      </c>
      <c r="F804" t="str">
        <f t="shared" si="15"/>
        <v>Middle</v>
      </c>
      <c r="G804" s="49">
        <f>VLOOKUP(B804,'Analysis 1.3'!$E$1:$F$15,2,FALSE)</f>
        <v>59.060606060606062</v>
      </c>
    </row>
    <row r="805" spans="1:7" x14ac:dyDescent="0.3">
      <c r="A805">
        <v>804</v>
      </c>
      <c r="B805" s="1" t="s">
        <v>109</v>
      </c>
      <c r="C805" t="s">
        <v>152</v>
      </c>
      <c r="D805">
        <v>56</v>
      </c>
      <c r="E805" t="s">
        <v>155</v>
      </c>
      <c r="F805" t="str">
        <f t="shared" si="15"/>
        <v>Middle</v>
      </c>
      <c r="G805" s="49">
        <f>VLOOKUP(B805,'Analysis 1.3'!$E$1:$F$15,2,FALSE)</f>
        <v>49.655172413793103</v>
      </c>
    </row>
    <row r="806" spans="1:7" x14ac:dyDescent="0.3">
      <c r="A806">
        <v>805</v>
      </c>
      <c r="B806" s="1" t="s">
        <v>107</v>
      </c>
      <c r="C806" t="s">
        <v>151</v>
      </c>
      <c r="D806">
        <v>18</v>
      </c>
      <c r="E806" t="s">
        <v>155</v>
      </c>
      <c r="F806" t="str">
        <f t="shared" si="15"/>
        <v>Young</v>
      </c>
      <c r="G806" s="49">
        <f>VLOOKUP(B806,'Analysis 1.3'!$E$1:$F$15,2,FALSE)</f>
        <v>49.778761061946902</v>
      </c>
    </row>
    <row r="807" spans="1:7" x14ac:dyDescent="0.3">
      <c r="A807">
        <v>806</v>
      </c>
      <c r="B807" s="1" t="s">
        <v>108</v>
      </c>
      <c r="C807" t="s">
        <v>151</v>
      </c>
      <c r="D807">
        <v>43</v>
      </c>
      <c r="E807" t="s">
        <v>155</v>
      </c>
      <c r="F807" t="str">
        <f t="shared" si="15"/>
        <v>Middle</v>
      </c>
      <c r="G807" s="49">
        <f>VLOOKUP(B807,'Analysis 1.3'!$E$1:$F$15,2,FALSE)</f>
        <v>53.469696969696969</v>
      </c>
    </row>
    <row r="808" spans="1:7" x14ac:dyDescent="0.3">
      <c r="A808">
        <v>807</v>
      </c>
      <c r="B808" s="1" t="s">
        <v>102</v>
      </c>
      <c r="C808" t="s">
        <v>152</v>
      </c>
      <c r="D808">
        <v>56</v>
      </c>
      <c r="E808" t="s">
        <v>155</v>
      </c>
      <c r="F808" t="str">
        <f t="shared" si="15"/>
        <v>Middle</v>
      </c>
      <c r="G808" s="49">
        <f>VLOOKUP(B808,'Analysis 1.3'!$E$1:$F$15,2,FALSE)</f>
        <v>59.060606060606062</v>
      </c>
    </row>
    <row r="809" spans="1:7" x14ac:dyDescent="0.3">
      <c r="A809">
        <v>808</v>
      </c>
      <c r="B809" s="1" t="s">
        <v>99</v>
      </c>
      <c r="C809" t="s">
        <v>152</v>
      </c>
      <c r="D809">
        <v>41</v>
      </c>
      <c r="E809" t="s">
        <v>155</v>
      </c>
      <c r="F809" t="str">
        <f t="shared" si="15"/>
        <v>Middle</v>
      </c>
      <c r="G809" s="49">
        <f>VLOOKUP(B809,'Analysis 1.3'!$E$1:$F$15,2,FALSE)</f>
        <v>54.707207207207205</v>
      </c>
    </row>
    <row r="810" spans="1:7" x14ac:dyDescent="0.3">
      <c r="A810">
        <v>809</v>
      </c>
      <c r="B810" s="1" t="s">
        <v>99</v>
      </c>
      <c r="C810" t="s">
        <v>151</v>
      </c>
      <c r="D810">
        <v>87</v>
      </c>
      <c r="E810" t="s">
        <v>155</v>
      </c>
      <c r="F810" t="str">
        <f t="shared" si="15"/>
        <v>Senior</v>
      </c>
      <c r="G810" s="49">
        <f>VLOOKUP(B810,'Analysis 1.3'!$E$1:$F$15,2,FALSE)</f>
        <v>54.707207207207205</v>
      </c>
    </row>
    <row r="811" spans="1:7" x14ac:dyDescent="0.3">
      <c r="A811">
        <v>810</v>
      </c>
      <c r="B811" s="1" t="s">
        <v>107</v>
      </c>
      <c r="C811" t="s">
        <v>151</v>
      </c>
      <c r="D811">
        <v>45</v>
      </c>
      <c r="E811" t="s">
        <v>155</v>
      </c>
      <c r="F811" t="str">
        <f t="shared" si="15"/>
        <v>Middle</v>
      </c>
      <c r="G811" s="49">
        <f>VLOOKUP(B811,'Analysis 1.3'!$E$1:$F$15,2,FALSE)</f>
        <v>49.778761061946902</v>
      </c>
    </row>
    <row r="812" spans="1:7" x14ac:dyDescent="0.3">
      <c r="A812">
        <v>811</v>
      </c>
      <c r="B812" s="1" t="s">
        <v>113</v>
      </c>
      <c r="C812" t="s">
        <v>152</v>
      </c>
      <c r="D812">
        <v>32</v>
      </c>
      <c r="E812" t="s">
        <v>155</v>
      </c>
      <c r="F812" t="str">
        <f t="shared" si="15"/>
        <v>Young</v>
      </c>
      <c r="G812" s="49">
        <f>VLOOKUP(B812,'Analysis 1.3'!$E$1:$F$15,2,FALSE)</f>
        <v>55.656028368794324</v>
      </c>
    </row>
    <row r="813" spans="1:7" x14ac:dyDescent="0.3">
      <c r="A813">
        <v>812</v>
      </c>
      <c r="B813" s="1" t="s">
        <v>102</v>
      </c>
      <c r="C813" t="s">
        <v>152</v>
      </c>
      <c r="D813">
        <v>90</v>
      </c>
      <c r="E813" t="s">
        <v>155</v>
      </c>
      <c r="F813" t="str">
        <f t="shared" si="15"/>
        <v>Senior</v>
      </c>
      <c r="G813" s="49">
        <f>VLOOKUP(B813,'Analysis 1.3'!$E$1:$F$15,2,FALSE)</f>
        <v>59.060606060606062</v>
      </c>
    </row>
    <row r="814" spans="1:7" x14ac:dyDescent="0.3">
      <c r="A814">
        <v>813</v>
      </c>
      <c r="B814" s="1" t="s">
        <v>106</v>
      </c>
      <c r="C814" t="s">
        <v>151</v>
      </c>
      <c r="D814">
        <v>51</v>
      </c>
      <c r="E814" t="s">
        <v>155</v>
      </c>
      <c r="F814" t="str">
        <f t="shared" si="15"/>
        <v>Middle</v>
      </c>
      <c r="G814" s="49">
        <f>VLOOKUP(B814,'Analysis 1.3'!$E$1:$F$15,2,FALSE)</f>
        <v>53.742268041237111</v>
      </c>
    </row>
    <row r="815" spans="1:7" x14ac:dyDescent="0.3">
      <c r="A815">
        <v>814</v>
      </c>
      <c r="B815" s="1" t="s">
        <v>99</v>
      </c>
      <c r="C815" t="s">
        <v>152</v>
      </c>
      <c r="D815">
        <v>60</v>
      </c>
      <c r="E815" t="s">
        <v>155</v>
      </c>
      <c r="F815" t="str">
        <f t="shared" si="15"/>
        <v>Senior</v>
      </c>
      <c r="G815" s="49">
        <f>VLOOKUP(B815,'Analysis 1.3'!$E$1:$F$15,2,FALSE)</f>
        <v>54.707207207207205</v>
      </c>
    </row>
    <row r="816" spans="1:7" x14ac:dyDescent="0.3">
      <c r="A816">
        <v>815</v>
      </c>
      <c r="B816" s="1" t="s">
        <v>99</v>
      </c>
      <c r="C816" t="s">
        <v>151</v>
      </c>
      <c r="D816">
        <v>65</v>
      </c>
      <c r="E816" t="s">
        <v>155</v>
      </c>
      <c r="F816" t="str">
        <f t="shared" si="15"/>
        <v>Senior</v>
      </c>
      <c r="G816" s="49">
        <f>VLOOKUP(B816,'Analysis 1.3'!$E$1:$F$15,2,FALSE)</f>
        <v>54.707207207207205</v>
      </c>
    </row>
    <row r="817" spans="1:7" x14ac:dyDescent="0.3">
      <c r="A817">
        <v>816</v>
      </c>
      <c r="B817" s="1" t="s">
        <v>113</v>
      </c>
      <c r="C817" t="s">
        <v>151</v>
      </c>
      <c r="D817">
        <v>46</v>
      </c>
      <c r="E817" t="s">
        <v>155</v>
      </c>
      <c r="F817" t="str">
        <f t="shared" si="15"/>
        <v>Middle</v>
      </c>
      <c r="G817" s="49">
        <f>VLOOKUP(B817,'Analysis 1.3'!$E$1:$F$15,2,FALSE)</f>
        <v>55.656028368794324</v>
      </c>
    </row>
    <row r="818" spans="1:7" x14ac:dyDescent="0.3">
      <c r="A818">
        <v>817</v>
      </c>
      <c r="B818" s="1" t="s">
        <v>99</v>
      </c>
      <c r="C818" t="s">
        <v>151</v>
      </c>
      <c r="D818">
        <v>39</v>
      </c>
      <c r="E818" t="s">
        <v>155</v>
      </c>
      <c r="F818" t="str">
        <f t="shared" si="15"/>
        <v>Middle</v>
      </c>
      <c r="G818" s="49">
        <f>VLOOKUP(B818,'Analysis 1.3'!$E$1:$F$15,2,FALSE)</f>
        <v>54.707207207207205</v>
      </c>
    </row>
    <row r="819" spans="1:7" x14ac:dyDescent="0.3">
      <c r="A819">
        <v>818</v>
      </c>
      <c r="B819" s="1" t="s">
        <v>100</v>
      </c>
      <c r="C819" t="s">
        <v>152</v>
      </c>
      <c r="D819">
        <v>87</v>
      </c>
      <c r="E819" t="s">
        <v>155</v>
      </c>
      <c r="F819" t="str">
        <f t="shared" si="15"/>
        <v>Senior</v>
      </c>
      <c r="G819" s="49">
        <f>VLOOKUP(B819,'Analysis 1.3'!$E$1:$F$15,2,FALSE)</f>
        <v>54.003086419753089</v>
      </c>
    </row>
    <row r="820" spans="1:7" x14ac:dyDescent="0.3">
      <c r="A820">
        <v>819</v>
      </c>
      <c r="B820" s="1" t="s">
        <v>111</v>
      </c>
      <c r="C820" t="s">
        <v>152</v>
      </c>
      <c r="D820">
        <v>75</v>
      </c>
      <c r="E820" t="s">
        <v>155</v>
      </c>
      <c r="F820" t="str">
        <f t="shared" si="15"/>
        <v>Senior</v>
      </c>
      <c r="G820" s="49">
        <f>VLOOKUP(B820,'Analysis 1.3'!$E$1:$F$15,2,FALSE)</f>
        <v>53.85</v>
      </c>
    </row>
    <row r="821" spans="1:7" x14ac:dyDescent="0.3">
      <c r="A821">
        <v>820</v>
      </c>
      <c r="B821" s="1" t="s">
        <v>107</v>
      </c>
      <c r="C821" t="s">
        <v>151</v>
      </c>
      <c r="D821">
        <v>29</v>
      </c>
      <c r="E821" t="s">
        <v>155</v>
      </c>
      <c r="F821" t="str">
        <f t="shared" si="15"/>
        <v>Young</v>
      </c>
      <c r="G821" s="49">
        <f>VLOOKUP(B821,'Analysis 1.3'!$E$1:$F$15,2,FALSE)</f>
        <v>49.778761061946902</v>
      </c>
    </row>
    <row r="822" spans="1:7" x14ac:dyDescent="0.3">
      <c r="A822">
        <v>821</v>
      </c>
      <c r="B822" s="1" t="s">
        <v>107</v>
      </c>
      <c r="C822" t="s">
        <v>152</v>
      </c>
      <c r="D822">
        <v>53</v>
      </c>
      <c r="E822" t="s">
        <v>155</v>
      </c>
      <c r="F822" t="str">
        <f t="shared" si="15"/>
        <v>Middle</v>
      </c>
      <c r="G822" s="49">
        <f>VLOOKUP(B822,'Analysis 1.3'!$E$1:$F$15,2,FALSE)</f>
        <v>49.778761061946902</v>
      </c>
    </row>
    <row r="823" spans="1:7" x14ac:dyDescent="0.3">
      <c r="A823">
        <v>822</v>
      </c>
      <c r="B823" s="1" t="s">
        <v>99</v>
      </c>
      <c r="C823" t="s">
        <v>152</v>
      </c>
      <c r="D823">
        <v>18</v>
      </c>
      <c r="E823" t="s">
        <v>155</v>
      </c>
      <c r="F823" t="str">
        <f t="shared" si="15"/>
        <v>Young</v>
      </c>
      <c r="G823" s="49">
        <f>VLOOKUP(B823,'Analysis 1.3'!$E$1:$F$15,2,FALSE)</f>
        <v>54.707207207207205</v>
      </c>
    </row>
    <row r="824" spans="1:7" x14ac:dyDescent="0.3">
      <c r="A824">
        <v>823</v>
      </c>
      <c r="B824" s="1" t="s">
        <v>100</v>
      </c>
      <c r="C824" t="s">
        <v>152</v>
      </c>
      <c r="D824">
        <v>63</v>
      </c>
      <c r="E824" t="s">
        <v>155</v>
      </c>
      <c r="F824" t="str">
        <f t="shared" si="15"/>
        <v>Senior</v>
      </c>
      <c r="G824" s="49">
        <f>VLOOKUP(B824,'Analysis 1.3'!$E$1:$F$15,2,FALSE)</f>
        <v>54.003086419753089</v>
      </c>
    </row>
    <row r="825" spans="1:7" x14ac:dyDescent="0.3">
      <c r="A825">
        <v>824</v>
      </c>
      <c r="B825" s="1" t="s">
        <v>99</v>
      </c>
      <c r="C825" t="s">
        <v>152</v>
      </c>
      <c r="D825">
        <v>35</v>
      </c>
      <c r="E825" t="s">
        <v>155</v>
      </c>
      <c r="F825" t="str">
        <f t="shared" si="15"/>
        <v>Middle</v>
      </c>
      <c r="G825" s="49">
        <f>VLOOKUP(B825,'Analysis 1.3'!$E$1:$F$15,2,FALSE)</f>
        <v>54.707207207207205</v>
      </c>
    </row>
    <row r="826" spans="1:7" x14ac:dyDescent="0.3">
      <c r="A826">
        <v>825</v>
      </c>
      <c r="B826" s="1" t="s">
        <v>104</v>
      </c>
      <c r="C826" t="s">
        <v>151</v>
      </c>
      <c r="D826">
        <v>90</v>
      </c>
      <c r="E826" t="s">
        <v>155</v>
      </c>
      <c r="F826" t="str">
        <f t="shared" si="15"/>
        <v>Senior</v>
      </c>
      <c r="G826" s="49">
        <f>VLOOKUP(B826,'Analysis 1.3'!$E$1:$F$15,2,FALSE)</f>
        <v>47.441860465116278</v>
      </c>
    </row>
    <row r="827" spans="1:7" x14ac:dyDescent="0.3">
      <c r="A827">
        <v>826</v>
      </c>
      <c r="B827" s="1" t="s">
        <v>104</v>
      </c>
      <c r="C827" t="s">
        <v>151</v>
      </c>
      <c r="D827">
        <v>25</v>
      </c>
      <c r="E827" t="s">
        <v>155</v>
      </c>
      <c r="F827" t="str">
        <f t="shared" si="15"/>
        <v>Young</v>
      </c>
      <c r="G827" s="49">
        <f>VLOOKUP(B827,'Analysis 1.3'!$E$1:$F$15,2,FALSE)</f>
        <v>47.441860465116278</v>
      </c>
    </row>
    <row r="828" spans="1:7" x14ac:dyDescent="0.3">
      <c r="A828">
        <v>827</v>
      </c>
      <c r="B828" s="1" t="s">
        <v>106</v>
      </c>
      <c r="C828" t="s">
        <v>151</v>
      </c>
      <c r="D828">
        <v>40</v>
      </c>
      <c r="E828" t="s">
        <v>155</v>
      </c>
      <c r="F828" t="str">
        <f t="shared" si="15"/>
        <v>Middle</v>
      </c>
      <c r="G828" s="49">
        <f>VLOOKUP(B828,'Analysis 1.3'!$E$1:$F$15,2,FALSE)</f>
        <v>53.742268041237111</v>
      </c>
    </row>
    <row r="829" spans="1:7" x14ac:dyDescent="0.3">
      <c r="A829">
        <v>828</v>
      </c>
      <c r="B829" s="1" t="s">
        <v>99</v>
      </c>
      <c r="C829" t="s">
        <v>152</v>
      </c>
      <c r="D829">
        <v>48</v>
      </c>
      <c r="E829" t="s">
        <v>155</v>
      </c>
      <c r="F829" t="str">
        <f t="shared" si="15"/>
        <v>Middle</v>
      </c>
      <c r="G829" s="49">
        <f>VLOOKUP(B829,'Analysis 1.3'!$E$1:$F$15,2,FALSE)</f>
        <v>54.707207207207205</v>
      </c>
    </row>
    <row r="830" spans="1:7" x14ac:dyDescent="0.3">
      <c r="A830">
        <v>829</v>
      </c>
      <c r="B830" s="1" t="s">
        <v>99</v>
      </c>
      <c r="C830" t="s">
        <v>152</v>
      </c>
      <c r="D830">
        <v>65</v>
      </c>
      <c r="E830" t="s">
        <v>155</v>
      </c>
      <c r="F830" t="str">
        <f t="shared" si="15"/>
        <v>Senior</v>
      </c>
      <c r="G830" s="49">
        <f>VLOOKUP(B830,'Analysis 1.3'!$E$1:$F$15,2,FALSE)</f>
        <v>54.707207207207205</v>
      </c>
    </row>
    <row r="831" spans="1:7" x14ac:dyDescent="0.3">
      <c r="A831">
        <v>830</v>
      </c>
      <c r="B831" s="1" t="s">
        <v>100</v>
      </c>
      <c r="C831" t="s">
        <v>151</v>
      </c>
      <c r="D831">
        <v>75</v>
      </c>
      <c r="E831" t="s">
        <v>155</v>
      </c>
      <c r="F831" t="str">
        <f t="shared" si="15"/>
        <v>Senior</v>
      </c>
      <c r="G831" s="49">
        <f>VLOOKUP(B831,'Analysis 1.3'!$E$1:$F$15,2,FALSE)</f>
        <v>54.003086419753089</v>
      </c>
    </row>
    <row r="832" spans="1:7" x14ac:dyDescent="0.3">
      <c r="A832">
        <v>831</v>
      </c>
      <c r="B832" s="1" t="s">
        <v>107</v>
      </c>
      <c r="C832" t="s">
        <v>152</v>
      </c>
      <c r="D832">
        <v>69</v>
      </c>
      <c r="E832" t="s">
        <v>155</v>
      </c>
      <c r="F832" t="str">
        <f t="shared" si="15"/>
        <v>Senior</v>
      </c>
      <c r="G832" s="49">
        <f>VLOOKUP(B832,'Analysis 1.3'!$E$1:$F$15,2,FALSE)</f>
        <v>49.778761061946902</v>
      </c>
    </row>
    <row r="833" spans="1:7" x14ac:dyDescent="0.3">
      <c r="A833">
        <v>832</v>
      </c>
      <c r="B833" s="1" t="s">
        <v>102</v>
      </c>
      <c r="C833" t="s">
        <v>151</v>
      </c>
      <c r="D833">
        <v>30</v>
      </c>
      <c r="E833" t="s">
        <v>155</v>
      </c>
      <c r="F833" t="str">
        <f t="shared" si="15"/>
        <v>Young</v>
      </c>
      <c r="G833" s="49">
        <f>VLOOKUP(B833,'Analysis 1.3'!$E$1:$F$15,2,FALSE)</f>
        <v>59.060606060606062</v>
      </c>
    </row>
    <row r="834" spans="1:7" x14ac:dyDescent="0.3">
      <c r="A834">
        <v>833</v>
      </c>
      <c r="B834" s="1" t="s">
        <v>110</v>
      </c>
      <c r="C834" t="s">
        <v>152</v>
      </c>
      <c r="D834">
        <v>52</v>
      </c>
      <c r="E834" t="s">
        <v>155</v>
      </c>
      <c r="F834" t="str">
        <f t="shared" si="15"/>
        <v>Middle</v>
      </c>
      <c r="G834" s="49">
        <f>VLOOKUP(B834,'Analysis 1.3'!$E$1:$F$15,2,FALSE)</f>
        <v>49.222222222222221</v>
      </c>
    </row>
    <row r="835" spans="1:7" x14ac:dyDescent="0.3">
      <c r="A835">
        <v>834</v>
      </c>
      <c r="B835" s="1" t="s">
        <v>102</v>
      </c>
      <c r="C835" t="s">
        <v>151</v>
      </c>
      <c r="D835">
        <v>76</v>
      </c>
      <c r="E835" t="s">
        <v>155</v>
      </c>
      <c r="F835" t="str">
        <f t="shared" ref="F835:F898" si="16">_xlfn.IFS(D835&gt;=60, "Senior", D835&lt;35, "Young", D835&lt;60, "Middle")</f>
        <v>Senior</v>
      </c>
      <c r="G835" s="49">
        <f>VLOOKUP(B835,'Analysis 1.3'!$E$1:$F$15,2,FALSE)</f>
        <v>59.060606060606062</v>
      </c>
    </row>
    <row r="836" spans="1:7" x14ac:dyDescent="0.3">
      <c r="A836">
        <v>835</v>
      </c>
      <c r="B836" s="1" t="s">
        <v>101</v>
      </c>
      <c r="C836" t="s">
        <v>152</v>
      </c>
      <c r="D836">
        <v>50</v>
      </c>
      <c r="E836" t="s">
        <v>155</v>
      </c>
      <c r="F836" t="str">
        <f t="shared" si="16"/>
        <v>Middle</v>
      </c>
      <c r="G836" s="49">
        <f>VLOOKUP(B836,'Analysis 1.3'!$E$1:$F$15,2,FALSE)</f>
        <v>52.833333333333336</v>
      </c>
    </row>
    <row r="837" spans="1:7" x14ac:dyDescent="0.3">
      <c r="A837">
        <v>836</v>
      </c>
      <c r="B837" s="1" t="s">
        <v>113</v>
      </c>
      <c r="C837" t="s">
        <v>151</v>
      </c>
      <c r="D837">
        <v>70</v>
      </c>
      <c r="E837" t="s">
        <v>155</v>
      </c>
      <c r="F837" t="str">
        <f t="shared" si="16"/>
        <v>Senior</v>
      </c>
      <c r="G837" s="49">
        <f>VLOOKUP(B837,'Analysis 1.3'!$E$1:$F$15,2,FALSE)</f>
        <v>55.656028368794324</v>
      </c>
    </row>
    <row r="838" spans="1:7" x14ac:dyDescent="0.3">
      <c r="A838">
        <v>837</v>
      </c>
      <c r="B838" s="1" t="s">
        <v>101</v>
      </c>
      <c r="C838" t="s">
        <v>152</v>
      </c>
      <c r="D838">
        <v>55</v>
      </c>
      <c r="E838" t="s">
        <v>155</v>
      </c>
      <c r="F838" t="str">
        <f t="shared" si="16"/>
        <v>Middle</v>
      </c>
      <c r="G838" s="49">
        <f>VLOOKUP(B838,'Analysis 1.3'!$E$1:$F$15,2,FALSE)</f>
        <v>52.833333333333336</v>
      </c>
    </row>
    <row r="839" spans="1:7" x14ac:dyDescent="0.3">
      <c r="A839">
        <v>838</v>
      </c>
      <c r="B839" s="1" t="s">
        <v>107</v>
      </c>
      <c r="C839" t="s">
        <v>152</v>
      </c>
      <c r="D839">
        <v>73</v>
      </c>
      <c r="E839" t="s">
        <v>155</v>
      </c>
      <c r="F839" t="str">
        <f t="shared" si="16"/>
        <v>Senior</v>
      </c>
      <c r="G839" s="49">
        <f>VLOOKUP(B839,'Analysis 1.3'!$E$1:$F$15,2,FALSE)</f>
        <v>49.778761061946902</v>
      </c>
    </row>
    <row r="840" spans="1:7" x14ac:dyDescent="0.3">
      <c r="A840">
        <v>839</v>
      </c>
      <c r="B840" s="1" t="s">
        <v>113</v>
      </c>
      <c r="C840" t="s">
        <v>151</v>
      </c>
      <c r="D840">
        <v>36</v>
      </c>
      <c r="E840" t="s">
        <v>155</v>
      </c>
      <c r="F840" t="str">
        <f t="shared" si="16"/>
        <v>Middle</v>
      </c>
      <c r="G840" s="49">
        <f>VLOOKUP(B840,'Analysis 1.3'!$E$1:$F$15,2,FALSE)</f>
        <v>55.656028368794324</v>
      </c>
    </row>
    <row r="841" spans="1:7" x14ac:dyDescent="0.3">
      <c r="A841">
        <v>840</v>
      </c>
      <c r="B841" s="1" t="s">
        <v>102</v>
      </c>
      <c r="C841" t="s">
        <v>152</v>
      </c>
      <c r="D841">
        <v>47</v>
      </c>
      <c r="E841" t="s">
        <v>155</v>
      </c>
      <c r="F841" t="str">
        <f t="shared" si="16"/>
        <v>Middle</v>
      </c>
      <c r="G841" s="49">
        <f>VLOOKUP(B841,'Analysis 1.3'!$E$1:$F$15,2,FALSE)</f>
        <v>59.060606060606062</v>
      </c>
    </row>
    <row r="842" spans="1:7" x14ac:dyDescent="0.3">
      <c r="A842">
        <v>841</v>
      </c>
      <c r="B842" s="1" t="s">
        <v>99</v>
      </c>
      <c r="C842" t="s">
        <v>152</v>
      </c>
      <c r="D842">
        <v>42</v>
      </c>
      <c r="E842" t="s">
        <v>155</v>
      </c>
      <c r="F842" t="str">
        <f t="shared" si="16"/>
        <v>Middle</v>
      </c>
      <c r="G842" s="49">
        <f>VLOOKUP(B842,'Analysis 1.3'!$E$1:$F$15,2,FALSE)</f>
        <v>54.707207207207205</v>
      </c>
    </row>
    <row r="843" spans="1:7" x14ac:dyDescent="0.3">
      <c r="A843">
        <v>842</v>
      </c>
      <c r="B843" s="1" t="s">
        <v>100</v>
      </c>
      <c r="C843" t="s">
        <v>151</v>
      </c>
      <c r="D843">
        <v>41</v>
      </c>
      <c r="E843" t="s">
        <v>155</v>
      </c>
      <c r="F843" t="str">
        <f t="shared" si="16"/>
        <v>Middle</v>
      </c>
      <c r="G843" s="49">
        <f>VLOOKUP(B843,'Analysis 1.3'!$E$1:$F$15,2,FALSE)</f>
        <v>54.003086419753089</v>
      </c>
    </row>
    <row r="844" spans="1:7" x14ac:dyDescent="0.3">
      <c r="A844">
        <v>843</v>
      </c>
      <c r="B844" s="1" t="s">
        <v>99</v>
      </c>
      <c r="C844" t="s">
        <v>152</v>
      </c>
      <c r="D844">
        <v>37</v>
      </c>
      <c r="E844" t="s">
        <v>155</v>
      </c>
      <c r="F844" t="str">
        <f t="shared" si="16"/>
        <v>Middle</v>
      </c>
      <c r="G844" s="49">
        <f>VLOOKUP(B844,'Analysis 1.3'!$E$1:$F$15,2,FALSE)</f>
        <v>54.707207207207205</v>
      </c>
    </row>
    <row r="845" spans="1:7" x14ac:dyDescent="0.3">
      <c r="A845">
        <v>844</v>
      </c>
      <c r="B845" s="1" t="s">
        <v>107</v>
      </c>
      <c r="C845" t="s">
        <v>151</v>
      </c>
      <c r="D845">
        <v>90</v>
      </c>
      <c r="E845" t="s">
        <v>155</v>
      </c>
      <c r="F845" t="str">
        <f t="shared" si="16"/>
        <v>Senior</v>
      </c>
      <c r="G845" s="49">
        <f>VLOOKUP(B845,'Analysis 1.3'!$E$1:$F$15,2,FALSE)</f>
        <v>49.778761061946902</v>
      </c>
    </row>
    <row r="846" spans="1:7" x14ac:dyDescent="0.3">
      <c r="A846">
        <v>845</v>
      </c>
      <c r="B846" s="1" t="s">
        <v>104</v>
      </c>
      <c r="C846" t="s">
        <v>151</v>
      </c>
      <c r="D846">
        <v>26</v>
      </c>
      <c r="E846" t="s">
        <v>155</v>
      </c>
      <c r="F846" t="str">
        <f t="shared" si="16"/>
        <v>Young</v>
      </c>
      <c r="G846" s="49">
        <f>VLOOKUP(B846,'Analysis 1.3'!$E$1:$F$15,2,FALSE)</f>
        <v>47.441860465116278</v>
      </c>
    </row>
    <row r="847" spans="1:7" x14ac:dyDescent="0.3">
      <c r="A847">
        <v>846</v>
      </c>
      <c r="B847" s="1" t="s">
        <v>99</v>
      </c>
      <c r="C847" t="s">
        <v>151</v>
      </c>
      <c r="D847">
        <v>80</v>
      </c>
      <c r="E847" t="s">
        <v>155</v>
      </c>
      <c r="F847" t="str">
        <f t="shared" si="16"/>
        <v>Senior</v>
      </c>
      <c r="G847" s="49">
        <f>VLOOKUP(B847,'Analysis 1.3'!$E$1:$F$15,2,FALSE)</f>
        <v>54.707207207207205</v>
      </c>
    </row>
    <row r="848" spans="1:7" x14ac:dyDescent="0.3">
      <c r="A848">
        <v>847</v>
      </c>
      <c r="B848" s="1" t="s">
        <v>113</v>
      </c>
      <c r="C848" t="s">
        <v>151</v>
      </c>
      <c r="D848">
        <v>76</v>
      </c>
      <c r="E848" t="s">
        <v>155</v>
      </c>
      <c r="F848" t="str">
        <f t="shared" si="16"/>
        <v>Senior</v>
      </c>
      <c r="G848" s="49">
        <f>VLOOKUP(B848,'Analysis 1.3'!$E$1:$F$15,2,FALSE)</f>
        <v>55.656028368794324</v>
      </c>
    </row>
    <row r="849" spans="1:7" x14ac:dyDescent="0.3">
      <c r="A849">
        <v>848</v>
      </c>
      <c r="B849" s="1" t="s">
        <v>99</v>
      </c>
      <c r="C849" t="s">
        <v>152</v>
      </c>
      <c r="D849">
        <v>44</v>
      </c>
      <c r="E849" t="s">
        <v>155</v>
      </c>
      <c r="F849" t="str">
        <f t="shared" si="16"/>
        <v>Middle</v>
      </c>
      <c r="G849" s="49">
        <f>VLOOKUP(B849,'Analysis 1.3'!$E$1:$F$15,2,FALSE)</f>
        <v>54.707207207207205</v>
      </c>
    </row>
    <row r="850" spans="1:7" x14ac:dyDescent="0.3">
      <c r="A850">
        <v>849</v>
      </c>
      <c r="B850" s="1" t="s">
        <v>100</v>
      </c>
      <c r="C850" t="s">
        <v>151</v>
      </c>
      <c r="D850">
        <v>19</v>
      </c>
      <c r="E850" t="s">
        <v>155</v>
      </c>
      <c r="F850" t="str">
        <f t="shared" si="16"/>
        <v>Young</v>
      </c>
      <c r="G850" s="49">
        <f>VLOOKUP(B850,'Analysis 1.3'!$E$1:$F$15,2,FALSE)</f>
        <v>54.003086419753089</v>
      </c>
    </row>
    <row r="851" spans="1:7" x14ac:dyDescent="0.3">
      <c r="A851">
        <v>850</v>
      </c>
      <c r="B851" s="1" t="s">
        <v>99</v>
      </c>
      <c r="C851" t="s">
        <v>152</v>
      </c>
      <c r="D851">
        <v>52</v>
      </c>
      <c r="E851" t="s">
        <v>155</v>
      </c>
      <c r="F851" t="str">
        <f t="shared" si="16"/>
        <v>Middle</v>
      </c>
      <c r="G851" s="49">
        <f>VLOOKUP(B851,'Analysis 1.3'!$E$1:$F$15,2,FALSE)</f>
        <v>54.707207207207205</v>
      </c>
    </row>
    <row r="852" spans="1:7" x14ac:dyDescent="0.3">
      <c r="A852">
        <v>851</v>
      </c>
      <c r="B852" s="1" t="s">
        <v>106</v>
      </c>
      <c r="C852" t="s">
        <v>152</v>
      </c>
      <c r="D852">
        <v>58</v>
      </c>
      <c r="E852" t="s">
        <v>155</v>
      </c>
      <c r="F852" t="str">
        <f t="shared" si="16"/>
        <v>Middle</v>
      </c>
      <c r="G852" s="49">
        <f>VLOOKUP(B852,'Analysis 1.3'!$E$1:$F$15,2,FALSE)</f>
        <v>53.742268041237111</v>
      </c>
    </row>
    <row r="853" spans="1:7" x14ac:dyDescent="0.3">
      <c r="A853">
        <v>852</v>
      </c>
      <c r="B853" s="1" t="s">
        <v>99</v>
      </c>
      <c r="C853" t="s">
        <v>151</v>
      </c>
      <c r="D853">
        <v>84</v>
      </c>
      <c r="E853" t="s">
        <v>155</v>
      </c>
      <c r="F853" t="str">
        <f t="shared" si="16"/>
        <v>Senior</v>
      </c>
      <c r="G853" s="49">
        <f>VLOOKUP(B853,'Analysis 1.3'!$E$1:$F$15,2,FALSE)</f>
        <v>54.707207207207205</v>
      </c>
    </row>
    <row r="854" spans="1:7" x14ac:dyDescent="0.3">
      <c r="A854">
        <v>853</v>
      </c>
      <c r="B854" s="1" t="s">
        <v>99</v>
      </c>
      <c r="C854" t="s">
        <v>151</v>
      </c>
      <c r="D854">
        <v>57</v>
      </c>
      <c r="E854" t="s">
        <v>155</v>
      </c>
      <c r="F854" t="str">
        <f t="shared" si="16"/>
        <v>Middle</v>
      </c>
      <c r="G854" s="49">
        <f>VLOOKUP(B854,'Analysis 1.3'!$E$1:$F$15,2,FALSE)</f>
        <v>54.707207207207205</v>
      </c>
    </row>
    <row r="855" spans="1:7" x14ac:dyDescent="0.3">
      <c r="A855">
        <v>854</v>
      </c>
      <c r="B855" s="1" t="s">
        <v>99</v>
      </c>
      <c r="C855" t="s">
        <v>152</v>
      </c>
      <c r="D855">
        <v>61</v>
      </c>
      <c r="E855" t="s">
        <v>155</v>
      </c>
      <c r="F855" t="str">
        <f t="shared" si="16"/>
        <v>Senior</v>
      </c>
      <c r="G855" s="49">
        <f>VLOOKUP(B855,'Analysis 1.3'!$E$1:$F$15,2,FALSE)</f>
        <v>54.707207207207205</v>
      </c>
    </row>
    <row r="856" spans="1:7" x14ac:dyDescent="0.3">
      <c r="A856">
        <v>855</v>
      </c>
      <c r="B856" s="1" t="s">
        <v>101</v>
      </c>
      <c r="C856" t="s">
        <v>151</v>
      </c>
      <c r="D856">
        <v>43</v>
      </c>
      <c r="E856" t="s">
        <v>155</v>
      </c>
      <c r="F856" t="str">
        <f t="shared" si="16"/>
        <v>Middle</v>
      </c>
      <c r="G856" s="49">
        <f>VLOOKUP(B856,'Analysis 1.3'!$E$1:$F$15,2,FALSE)</f>
        <v>52.833333333333336</v>
      </c>
    </row>
    <row r="857" spans="1:7" x14ac:dyDescent="0.3">
      <c r="A857">
        <v>856</v>
      </c>
      <c r="B857" s="1" t="s">
        <v>99</v>
      </c>
      <c r="C857" t="s">
        <v>151</v>
      </c>
      <c r="D857">
        <v>59</v>
      </c>
      <c r="E857" t="s">
        <v>155</v>
      </c>
      <c r="F857" t="str">
        <f t="shared" si="16"/>
        <v>Middle</v>
      </c>
      <c r="G857" s="49">
        <f>VLOOKUP(B857,'Analysis 1.3'!$E$1:$F$15,2,FALSE)</f>
        <v>54.707207207207205</v>
      </c>
    </row>
    <row r="858" spans="1:7" x14ac:dyDescent="0.3">
      <c r="A858">
        <v>857</v>
      </c>
      <c r="B858" s="1" t="s">
        <v>99</v>
      </c>
      <c r="C858" t="s">
        <v>152</v>
      </c>
      <c r="D858">
        <v>34</v>
      </c>
      <c r="E858" t="s">
        <v>155</v>
      </c>
      <c r="F858" t="str">
        <f t="shared" si="16"/>
        <v>Young</v>
      </c>
      <c r="G858" s="49">
        <f>VLOOKUP(B858,'Analysis 1.3'!$E$1:$F$15,2,FALSE)</f>
        <v>54.707207207207205</v>
      </c>
    </row>
    <row r="859" spans="1:7" x14ac:dyDescent="0.3">
      <c r="A859">
        <v>858</v>
      </c>
      <c r="B859" s="1" t="s">
        <v>99</v>
      </c>
      <c r="C859" t="s">
        <v>152</v>
      </c>
      <c r="D859">
        <v>35</v>
      </c>
      <c r="E859" t="s">
        <v>155</v>
      </c>
      <c r="F859" t="str">
        <f t="shared" si="16"/>
        <v>Middle</v>
      </c>
      <c r="G859" s="49">
        <f>VLOOKUP(B859,'Analysis 1.3'!$E$1:$F$15,2,FALSE)</f>
        <v>54.707207207207205</v>
      </c>
    </row>
    <row r="860" spans="1:7" x14ac:dyDescent="0.3">
      <c r="A860">
        <v>859</v>
      </c>
      <c r="B860" s="1" t="s">
        <v>99</v>
      </c>
      <c r="C860" t="s">
        <v>151</v>
      </c>
      <c r="D860">
        <v>34</v>
      </c>
      <c r="E860" t="s">
        <v>155</v>
      </c>
      <c r="F860" t="str">
        <f t="shared" si="16"/>
        <v>Young</v>
      </c>
      <c r="G860" s="49">
        <f>VLOOKUP(B860,'Analysis 1.3'!$E$1:$F$15,2,FALSE)</f>
        <v>54.707207207207205</v>
      </c>
    </row>
    <row r="861" spans="1:7" x14ac:dyDescent="0.3">
      <c r="A861">
        <v>860</v>
      </c>
      <c r="B861" s="1" t="s">
        <v>104</v>
      </c>
      <c r="C861" t="s">
        <v>151</v>
      </c>
      <c r="D861">
        <v>84</v>
      </c>
      <c r="E861" t="s">
        <v>155</v>
      </c>
      <c r="F861" t="str">
        <f t="shared" si="16"/>
        <v>Senior</v>
      </c>
      <c r="G861" s="49">
        <f>VLOOKUP(B861,'Analysis 1.3'!$E$1:$F$15,2,FALSE)</f>
        <v>47.441860465116278</v>
      </c>
    </row>
    <row r="862" spans="1:7" x14ac:dyDescent="0.3">
      <c r="A862">
        <v>861</v>
      </c>
      <c r="B862" s="1" t="s">
        <v>99</v>
      </c>
      <c r="C862" t="s">
        <v>152</v>
      </c>
      <c r="D862">
        <v>78</v>
      </c>
      <c r="E862" t="s">
        <v>155</v>
      </c>
      <c r="F862" t="str">
        <f t="shared" si="16"/>
        <v>Senior</v>
      </c>
      <c r="G862" s="49">
        <f>VLOOKUP(B862,'Analysis 1.3'!$E$1:$F$15,2,FALSE)</f>
        <v>54.707207207207205</v>
      </c>
    </row>
    <row r="863" spans="1:7" x14ac:dyDescent="0.3">
      <c r="A863">
        <v>862</v>
      </c>
      <c r="B863" s="1" t="s">
        <v>99</v>
      </c>
      <c r="C863" t="s">
        <v>152</v>
      </c>
      <c r="D863">
        <v>68</v>
      </c>
      <c r="E863" t="s">
        <v>155</v>
      </c>
      <c r="F863" t="str">
        <f t="shared" si="16"/>
        <v>Senior</v>
      </c>
      <c r="G863" s="49">
        <f>VLOOKUP(B863,'Analysis 1.3'!$E$1:$F$15,2,FALSE)</f>
        <v>54.707207207207205</v>
      </c>
    </row>
    <row r="864" spans="1:7" x14ac:dyDescent="0.3">
      <c r="A864">
        <v>863</v>
      </c>
      <c r="B864" s="1" t="s">
        <v>111</v>
      </c>
      <c r="C864" t="s">
        <v>152</v>
      </c>
      <c r="D864">
        <v>63</v>
      </c>
      <c r="E864" t="s">
        <v>155</v>
      </c>
      <c r="F864" t="str">
        <f t="shared" si="16"/>
        <v>Senior</v>
      </c>
      <c r="G864" s="49">
        <f>VLOOKUP(B864,'Analysis 1.3'!$E$1:$F$15,2,FALSE)</f>
        <v>53.85</v>
      </c>
    </row>
    <row r="865" spans="1:7" x14ac:dyDescent="0.3">
      <c r="A865">
        <v>864</v>
      </c>
      <c r="B865" s="1" t="s">
        <v>99</v>
      </c>
      <c r="C865" t="s">
        <v>152</v>
      </c>
      <c r="D865">
        <v>78</v>
      </c>
      <c r="E865" t="s">
        <v>155</v>
      </c>
      <c r="F865" t="str">
        <f t="shared" si="16"/>
        <v>Senior</v>
      </c>
      <c r="G865" s="49">
        <f>VLOOKUP(B865,'Analysis 1.3'!$E$1:$F$15,2,FALSE)</f>
        <v>54.707207207207205</v>
      </c>
    </row>
    <row r="866" spans="1:7" x14ac:dyDescent="0.3">
      <c r="A866">
        <v>865</v>
      </c>
      <c r="B866" s="1" t="s">
        <v>99</v>
      </c>
      <c r="C866" t="s">
        <v>151</v>
      </c>
      <c r="D866">
        <v>20</v>
      </c>
      <c r="E866" t="s">
        <v>155</v>
      </c>
      <c r="F866" t="str">
        <f t="shared" si="16"/>
        <v>Young</v>
      </c>
      <c r="G866" s="49">
        <f>VLOOKUP(B866,'Analysis 1.3'!$E$1:$F$15,2,FALSE)</f>
        <v>54.707207207207205</v>
      </c>
    </row>
    <row r="867" spans="1:7" x14ac:dyDescent="0.3">
      <c r="A867">
        <v>866</v>
      </c>
      <c r="B867" s="1" t="s">
        <v>106</v>
      </c>
      <c r="C867" t="s">
        <v>152</v>
      </c>
      <c r="D867">
        <v>66</v>
      </c>
      <c r="E867" t="s">
        <v>155</v>
      </c>
      <c r="F867" t="str">
        <f t="shared" si="16"/>
        <v>Senior</v>
      </c>
      <c r="G867" s="49">
        <f>VLOOKUP(B867,'Analysis 1.3'!$E$1:$F$15,2,FALSE)</f>
        <v>53.742268041237111</v>
      </c>
    </row>
    <row r="868" spans="1:7" x14ac:dyDescent="0.3">
      <c r="A868">
        <v>867</v>
      </c>
      <c r="B868" s="1" t="s">
        <v>99</v>
      </c>
      <c r="C868" t="s">
        <v>152</v>
      </c>
      <c r="D868">
        <v>76</v>
      </c>
      <c r="E868" t="s">
        <v>155</v>
      </c>
      <c r="F868" t="str">
        <f t="shared" si="16"/>
        <v>Senior</v>
      </c>
      <c r="G868" s="49">
        <f>VLOOKUP(B868,'Analysis 1.3'!$E$1:$F$15,2,FALSE)</f>
        <v>54.707207207207205</v>
      </c>
    </row>
    <row r="869" spans="1:7" x14ac:dyDescent="0.3">
      <c r="A869">
        <v>868</v>
      </c>
      <c r="B869" s="1" t="s">
        <v>110</v>
      </c>
      <c r="C869" t="s">
        <v>152</v>
      </c>
      <c r="D869">
        <v>31</v>
      </c>
      <c r="E869" t="s">
        <v>155</v>
      </c>
      <c r="F869" t="str">
        <f t="shared" si="16"/>
        <v>Young</v>
      </c>
      <c r="G869" s="49">
        <f>VLOOKUP(B869,'Analysis 1.3'!$E$1:$F$15,2,FALSE)</f>
        <v>49.222222222222221</v>
      </c>
    </row>
    <row r="870" spans="1:7" x14ac:dyDescent="0.3">
      <c r="A870">
        <v>869</v>
      </c>
      <c r="B870" s="1" t="s">
        <v>104</v>
      </c>
      <c r="C870" t="s">
        <v>152</v>
      </c>
      <c r="D870">
        <v>56</v>
      </c>
      <c r="E870" t="s">
        <v>155</v>
      </c>
      <c r="F870" t="str">
        <f t="shared" si="16"/>
        <v>Middle</v>
      </c>
      <c r="G870" s="49">
        <f>VLOOKUP(B870,'Analysis 1.3'!$E$1:$F$15,2,FALSE)</f>
        <v>47.441860465116278</v>
      </c>
    </row>
    <row r="871" spans="1:7" x14ac:dyDescent="0.3">
      <c r="A871">
        <v>870</v>
      </c>
      <c r="B871" s="1" t="s">
        <v>113</v>
      </c>
      <c r="C871" t="s">
        <v>151</v>
      </c>
      <c r="D871">
        <v>65</v>
      </c>
      <c r="E871" t="s">
        <v>155</v>
      </c>
      <c r="F871" t="str">
        <f t="shared" si="16"/>
        <v>Senior</v>
      </c>
      <c r="G871" s="49">
        <f>VLOOKUP(B871,'Analysis 1.3'!$E$1:$F$15,2,FALSE)</f>
        <v>55.656028368794324</v>
      </c>
    </row>
    <row r="872" spans="1:7" x14ac:dyDescent="0.3">
      <c r="A872">
        <v>871</v>
      </c>
      <c r="B872" s="1" t="s">
        <v>107</v>
      </c>
      <c r="C872" t="s">
        <v>152</v>
      </c>
      <c r="D872">
        <v>76</v>
      </c>
      <c r="E872" t="s">
        <v>155</v>
      </c>
      <c r="F872" t="str">
        <f t="shared" si="16"/>
        <v>Senior</v>
      </c>
      <c r="G872" s="49">
        <f>VLOOKUP(B872,'Analysis 1.3'!$E$1:$F$15,2,FALSE)</f>
        <v>49.778761061946902</v>
      </c>
    </row>
    <row r="873" spans="1:7" x14ac:dyDescent="0.3">
      <c r="A873">
        <v>872</v>
      </c>
      <c r="B873" s="1" t="s">
        <v>100</v>
      </c>
      <c r="C873" t="s">
        <v>152</v>
      </c>
      <c r="D873">
        <v>20</v>
      </c>
      <c r="E873" t="s">
        <v>155</v>
      </c>
      <c r="F873" t="str">
        <f t="shared" si="16"/>
        <v>Young</v>
      </c>
      <c r="G873" s="49">
        <f>VLOOKUP(B873,'Analysis 1.3'!$E$1:$F$15,2,FALSE)</f>
        <v>54.003086419753089</v>
      </c>
    </row>
    <row r="874" spans="1:7" x14ac:dyDescent="0.3">
      <c r="A874">
        <v>873</v>
      </c>
      <c r="B874" s="1" t="s">
        <v>102</v>
      </c>
      <c r="C874" t="s">
        <v>151</v>
      </c>
      <c r="D874">
        <v>75</v>
      </c>
      <c r="E874" t="s">
        <v>155</v>
      </c>
      <c r="F874" t="str">
        <f t="shared" si="16"/>
        <v>Senior</v>
      </c>
      <c r="G874" s="49">
        <f>VLOOKUP(B874,'Analysis 1.3'!$E$1:$F$15,2,FALSE)</f>
        <v>59.060606060606062</v>
      </c>
    </row>
    <row r="875" spans="1:7" x14ac:dyDescent="0.3">
      <c r="A875">
        <v>874</v>
      </c>
      <c r="B875" s="1" t="s">
        <v>99</v>
      </c>
      <c r="C875" t="s">
        <v>152</v>
      </c>
      <c r="D875">
        <v>40</v>
      </c>
      <c r="E875" t="s">
        <v>155</v>
      </c>
      <c r="F875" t="str">
        <f t="shared" si="16"/>
        <v>Middle</v>
      </c>
      <c r="G875" s="49">
        <f>VLOOKUP(B875,'Analysis 1.3'!$E$1:$F$15,2,FALSE)</f>
        <v>54.707207207207205</v>
      </c>
    </row>
    <row r="876" spans="1:7" x14ac:dyDescent="0.3">
      <c r="A876">
        <v>875</v>
      </c>
      <c r="B876" s="1" t="s">
        <v>99</v>
      </c>
      <c r="C876" t="s">
        <v>151</v>
      </c>
      <c r="D876">
        <v>54</v>
      </c>
      <c r="E876" t="s">
        <v>155</v>
      </c>
      <c r="F876" t="str">
        <f t="shared" si="16"/>
        <v>Middle</v>
      </c>
      <c r="G876" s="49">
        <f>VLOOKUP(B876,'Analysis 1.3'!$E$1:$F$15,2,FALSE)</f>
        <v>54.707207207207205</v>
      </c>
    </row>
    <row r="877" spans="1:7" x14ac:dyDescent="0.3">
      <c r="A877">
        <v>876</v>
      </c>
      <c r="B877" s="1" t="s">
        <v>99</v>
      </c>
      <c r="C877" t="s">
        <v>151</v>
      </c>
      <c r="D877">
        <v>76</v>
      </c>
      <c r="E877" t="s">
        <v>155</v>
      </c>
      <c r="F877" t="str">
        <f t="shared" si="16"/>
        <v>Senior</v>
      </c>
      <c r="G877" s="49">
        <f>VLOOKUP(B877,'Analysis 1.3'!$E$1:$F$15,2,FALSE)</f>
        <v>54.707207207207205</v>
      </c>
    </row>
    <row r="878" spans="1:7" x14ac:dyDescent="0.3">
      <c r="A878">
        <v>877</v>
      </c>
      <c r="B878" s="1" t="s">
        <v>113</v>
      </c>
      <c r="C878" t="s">
        <v>151</v>
      </c>
      <c r="D878">
        <v>78</v>
      </c>
      <c r="E878" t="s">
        <v>155</v>
      </c>
      <c r="F878" t="str">
        <f t="shared" si="16"/>
        <v>Senior</v>
      </c>
      <c r="G878" s="49">
        <f>VLOOKUP(B878,'Analysis 1.3'!$E$1:$F$15,2,FALSE)</f>
        <v>55.656028368794324</v>
      </c>
    </row>
    <row r="879" spans="1:7" x14ac:dyDescent="0.3">
      <c r="A879">
        <v>878</v>
      </c>
      <c r="B879" s="1" t="s">
        <v>113</v>
      </c>
      <c r="C879" t="s">
        <v>152</v>
      </c>
      <c r="D879">
        <v>45</v>
      </c>
      <c r="E879" t="s">
        <v>155</v>
      </c>
      <c r="F879" t="str">
        <f t="shared" si="16"/>
        <v>Middle</v>
      </c>
      <c r="G879" s="49">
        <f>VLOOKUP(B879,'Analysis 1.3'!$E$1:$F$15,2,FALSE)</f>
        <v>55.656028368794324</v>
      </c>
    </row>
    <row r="880" spans="1:7" x14ac:dyDescent="0.3">
      <c r="A880">
        <v>879</v>
      </c>
      <c r="B880" s="1" t="s">
        <v>99</v>
      </c>
      <c r="C880" t="s">
        <v>152</v>
      </c>
      <c r="D880">
        <v>70</v>
      </c>
      <c r="E880" t="s">
        <v>155</v>
      </c>
      <c r="F880" t="str">
        <f t="shared" si="16"/>
        <v>Senior</v>
      </c>
      <c r="G880" s="49">
        <f>VLOOKUP(B880,'Analysis 1.3'!$E$1:$F$15,2,FALSE)</f>
        <v>54.707207207207205</v>
      </c>
    </row>
    <row r="881" spans="1:7" x14ac:dyDescent="0.3">
      <c r="A881">
        <v>880</v>
      </c>
      <c r="B881" s="1" t="s">
        <v>113</v>
      </c>
      <c r="C881" t="s">
        <v>151</v>
      </c>
      <c r="D881">
        <v>44</v>
      </c>
      <c r="E881" t="s">
        <v>155</v>
      </c>
      <c r="F881" t="str">
        <f t="shared" si="16"/>
        <v>Middle</v>
      </c>
      <c r="G881" s="49">
        <f>VLOOKUP(B881,'Analysis 1.3'!$E$1:$F$15,2,FALSE)</f>
        <v>55.656028368794324</v>
      </c>
    </row>
    <row r="882" spans="1:7" x14ac:dyDescent="0.3">
      <c r="A882">
        <v>881</v>
      </c>
      <c r="B882" s="1" t="s">
        <v>100</v>
      </c>
      <c r="C882" t="s">
        <v>151</v>
      </c>
      <c r="D882">
        <v>67</v>
      </c>
      <c r="E882" t="s">
        <v>155</v>
      </c>
      <c r="F882" t="str">
        <f t="shared" si="16"/>
        <v>Senior</v>
      </c>
      <c r="G882" s="49">
        <f>VLOOKUP(B882,'Analysis 1.3'!$E$1:$F$15,2,FALSE)</f>
        <v>54.003086419753089</v>
      </c>
    </row>
    <row r="883" spans="1:7" x14ac:dyDescent="0.3">
      <c r="A883">
        <v>882</v>
      </c>
      <c r="B883" s="1" t="s">
        <v>106</v>
      </c>
      <c r="C883" t="s">
        <v>151</v>
      </c>
      <c r="D883">
        <v>20</v>
      </c>
      <c r="E883" t="s">
        <v>155</v>
      </c>
      <c r="F883" t="str">
        <f t="shared" si="16"/>
        <v>Young</v>
      </c>
      <c r="G883" s="49">
        <f>VLOOKUP(B883,'Analysis 1.3'!$E$1:$F$15,2,FALSE)</f>
        <v>53.742268041237111</v>
      </c>
    </row>
    <row r="884" spans="1:7" x14ac:dyDescent="0.3">
      <c r="A884">
        <v>883</v>
      </c>
      <c r="B884" s="1" t="s">
        <v>99</v>
      </c>
      <c r="C884" t="s">
        <v>151</v>
      </c>
      <c r="D884">
        <v>81</v>
      </c>
      <c r="E884" t="s">
        <v>155</v>
      </c>
      <c r="F884" t="str">
        <f t="shared" si="16"/>
        <v>Senior</v>
      </c>
      <c r="G884" s="49">
        <f>VLOOKUP(B884,'Analysis 1.3'!$E$1:$F$15,2,FALSE)</f>
        <v>54.707207207207205</v>
      </c>
    </row>
    <row r="885" spans="1:7" x14ac:dyDescent="0.3">
      <c r="A885">
        <v>884</v>
      </c>
      <c r="B885" s="1" t="s">
        <v>113</v>
      </c>
      <c r="C885" t="s">
        <v>151</v>
      </c>
      <c r="D885">
        <v>53</v>
      </c>
      <c r="E885" t="s">
        <v>155</v>
      </c>
      <c r="F885" t="str">
        <f t="shared" si="16"/>
        <v>Middle</v>
      </c>
      <c r="G885" s="49">
        <f>VLOOKUP(B885,'Analysis 1.3'!$E$1:$F$15,2,FALSE)</f>
        <v>55.656028368794324</v>
      </c>
    </row>
    <row r="886" spans="1:7" x14ac:dyDescent="0.3">
      <c r="A886">
        <v>885</v>
      </c>
      <c r="B886" s="1" t="s">
        <v>109</v>
      </c>
      <c r="C886" t="s">
        <v>152</v>
      </c>
      <c r="D886">
        <v>53</v>
      </c>
      <c r="E886" t="s">
        <v>155</v>
      </c>
      <c r="F886" t="str">
        <f t="shared" si="16"/>
        <v>Middle</v>
      </c>
      <c r="G886" s="49">
        <f>VLOOKUP(B886,'Analysis 1.3'!$E$1:$F$15,2,FALSE)</f>
        <v>49.655172413793103</v>
      </c>
    </row>
    <row r="887" spans="1:7" x14ac:dyDescent="0.3">
      <c r="A887">
        <v>886</v>
      </c>
      <c r="B887" s="1" t="s">
        <v>99</v>
      </c>
      <c r="C887" t="s">
        <v>151</v>
      </c>
      <c r="D887">
        <v>72</v>
      </c>
      <c r="E887" t="s">
        <v>155</v>
      </c>
      <c r="F887" t="str">
        <f t="shared" si="16"/>
        <v>Senior</v>
      </c>
      <c r="G887" s="49">
        <f>VLOOKUP(B887,'Analysis 1.3'!$E$1:$F$15,2,FALSE)</f>
        <v>54.707207207207205</v>
      </c>
    </row>
    <row r="888" spans="1:7" x14ac:dyDescent="0.3">
      <c r="A888">
        <v>887</v>
      </c>
      <c r="B888" s="1" t="s">
        <v>99</v>
      </c>
      <c r="C888" t="s">
        <v>152</v>
      </c>
      <c r="D888">
        <v>28</v>
      </c>
      <c r="E888" t="s">
        <v>155</v>
      </c>
      <c r="F888" t="str">
        <f t="shared" si="16"/>
        <v>Young</v>
      </c>
      <c r="G888" s="49">
        <f>VLOOKUP(B888,'Analysis 1.3'!$E$1:$F$15,2,FALSE)</f>
        <v>54.707207207207205</v>
      </c>
    </row>
    <row r="889" spans="1:7" x14ac:dyDescent="0.3">
      <c r="A889">
        <v>888</v>
      </c>
      <c r="B889" s="1" t="s">
        <v>108</v>
      </c>
      <c r="C889" t="s">
        <v>151</v>
      </c>
      <c r="D889">
        <v>71</v>
      </c>
      <c r="E889" t="s">
        <v>155</v>
      </c>
      <c r="F889" t="str">
        <f t="shared" si="16"/>
        <v>Senior</v>
      </c>
      <c r="G889" s="49">
        <f>VLOOKUP(B889,'Analysis 1.3'!$E$1:$F$15,2,FALSE)</f>
        <v>53.469696969696969</v>
      </c>
    </row>
    <row r="890" spans="1:7" x14ac:dyDescent="0.3">
      <c r="A890">
        <v>889</v>
      </c>
      <c r="B890" s="1" t="s">
        <v>107</v>
      </c>
      <c r="C890" t="s">
        <v>152</v>
      </c>
      <c r="D890">
        <v>30</v>
      </c>
      <c r="E890" t="s">
        <v>155</v>
      </c>
      <c r="F890" t="str">
        <f t="shared" si="16"/>
        <v>Young</v>
      </c>
      <c r="G890" s="49">
        <f>VLOOKUP(B890,'Analysis 1.3'!$E$1:$F$15,2,FALSE)</f>
        <v>49.778761061946902</v>
      </c>
    </row>
    <row r="891" spans="1:7" x14ac:dyDescent="0.3">
      <c r="A891">
        <v>890</v>
      </c>
      <c r="B891" s="1" t="s">
        <v>99</v>
      </c>
      <c r="C891" t="s">
        <v>152</v>
      </c>
      <c r="D891">
        <v>84</v>
      </c>
      <c r="E891" t="s">
        <v>155</v>
      </c>
      <c r="F891" t="str">
        <f t="shared" si="16"/>
        <v>Senior</v>
      </c>
      <c r="G891" s="49">
        <f>VLOOKUP(B891,'Analysis 1.3'!$E$1:$F$15,2,FALSE)</f>
        <v>54.707207207207205</v>
      </c>
    </row>
    <row r="892" spans="1:7" x14ac:dyDescent="0.3">
      <c r="A892">
        <v>891</v>
      </c>
      <c r="B892" s="1" t="s">
        <v>99</v>
      </c>
      <c r="C892" t="s">
        <v>151</v>
      </c>
      <c r="D892">
        <v>45</v>
      </c>
      <c r="E892" t="s">
        <v>155</v>
      </c>
      <c r="F892" t="str">
        <f t="shared" si="16"/>
        <v>Middle</v>
      </c>
      <c r="G892" s="49">
        <f>VLOOKUP(B892,'Analysis 1.3'!$E$1:$F$15,2,FALSE)</f>
        <v>54.707207207207205</v>
      </c>
    </row>
    <row r="893" spans="1:7" x14ac:dyDescent="0.3">
      <c r="A893">
        <v>892</v>
      </c>
      <c r="B893" s="1" t="s">
        <v>99</v>
      </c>
      <c r="C893" t="s">
        <v>152</v>
      </c>
      <c r="D893">
        <v>34</v>
      </c>
      <c r="E893" t="s">
        <v>155</v>
      </c>
      <c r="F893" t="str">
        <f t="shared" si="16"/>
        <v>Young</v>
      </c>
      <c r="G893" s="49">
        <f>VLOOKUP(B893,'Analysis 1.3'!$E$1:$F$15,2,FALSE)</f>
        <v>54.707207207207205</v>
      </c>
    </row>
    <row r="894" spans="1:7" x14ac:dyDescent="0.3">
      <c r="A894">
        <v>893</v>
      </c>
      <c r="B894" s="1" t="s">
        <v>99</v>
      </c>
      <c r="C894" t="s">
        <v>151</v>
      </c>
      <c r="D894">
        <v>53</v>
      </c>
      <c r="E894" t="s">
        <v>155</v>
      </c>
      <c r="F894" t="str">
        <f t="shared" si="16"/>
        <v>Middle</v>
      </c>
      <c r="G894" s="49">
        <f>VLOOKUP(B894,'Analysis 1.3'!$E$1:$F$15,2,FALSE)</f>
        <v>54.707207207207205</v>
      </c>
    </row>
    <row r="895" spans="1:7" x14ac:dyDescent="0.3">
      <c r="A895">
        <v>894</v>
      </c>
      <c r="B895" s="1" t="s">
        <v>101</v>
      </c>
      <c r="C895" t="s">
        <v>152</v>
      </c>
      <c r="D895">
        <v>37</v>
      </c>
      <c r="E895" t="s">
        <v>155</v>
      </c>
      <c r="F895" t="str">
        <f t="shared" si="16"/>
        <v>Middle</v>
      </c>
      <c r="G895" s="49">
        <f>VLOOKUP(B895,'Analysis 1.3'!$E$1:$F$15,2,FALSE)</f>
        <v>52.833333333333336</v>
      </c>
    </row>
    <row r="896" spans="1:7" x14ac:dyDescent="0.3">
      <c r="A896">
        <v>895</v>
      </c>
      <c r="B896" s="1" t="s">
        <v>110</v>
      </c>
      <c r="C896" t="s">
        <v>151</v>
      </c>
      <c r="D896">
        <v>38</v>
      </c>
      <c r="E896" t="s">
        <v>155</v>
      </c>
      <c r="F896" t="str">
        <f t="shared" si="16"/>
        <v>Middle</v>
      </c>
      <c r="G896" s="49">
        <f>VLOOKUP(B896,'Analysis 1.3'!$E$1:$F$15,2,FALSE)</f>
        <v>49.222222222222221</v>
      </c>
    </row>
    <row r="897" spans="1:7" x14ac:dyDescent="0.3">
      <c r="A897">
        <v>896</v>
      </c>
      <c r="B897" s="1" t="s">
        <v>101</v>
      </c>
      <c r="C897" t="s">
        <v>152</v>
      </c>
      <c r="D897">
        <v>79</v>
      </c>
      <c r="E897" t="s">
        <v>155</v>
      </c>
      <c r="F897" t="str">
        <f t="shared" si="16"/>
        <v>Senior</v>
      </c>
      <c r="G897" s="49">
        <f>VLOOKUP(B897,'Analysis 1.3'!$E$1:$F$15,2,FALSE)</f>
        <v>52.833333333333336</v>
      </c>
    </row>
    <row r="898" spans="1:7" x14ac:dyDescent="0.3">
      <c r="A898">
        <v>897</v>
      </c>
      <c r="B898" s="1" t="s">
        <v>99</v>
      </c>
      <c r="C898" t="s">
        <v>151</v>
      </c>
      <c r="D898">
        <v>46</v>
      </c>
      <c r="E898" t="s">
        <v>155</v>
      </c>
      <c r="F898" t="str">
        <f t="shared" si="16"/>
        <v>Middle</v>
      </c>
      <c r="G898" s="49">
        <f>VLOOKUP(B898,'Analysis 1.3'!$E$1:$F$15,2,FALSE)</f>
        <v>54.707207207207205</v>
      </c>
    </row>
    <row r="899" spans="1:7" x14ac:dyDescent="0.3">
      <c r="A899">
        <v>898</v>
      </c>
      <c r="B899" s="1" t="s">
        <v>99</v>
      </c>
      <c r="C899" t="s">
        <v>151</v>
      </c>
      <c r="D899">
        <v>64</v>
      </c>
      <c r="E899" t="s">
        <v>155</v>
      </c>
      <c r="F899" t="str">
        <f t="shared" ref="F899:F962" si="17">_xlfn.IFS(D899&gt;=60, "Senior", D899&lt;35, "Young", D899&lt;60, "Middle")</f>
        <v>Senior</v>
      </c>
      <c r="G899" s="49">
        <f>VLOOKUP(B899,'Analysis 1.3'!$E$1:$F$15,2,FALSE)</f>
        <v>54.707207207207205</v>
      </c>
    </row>
    <row r="900" spans="1:7" x14ac:dyDescent="0.3">
      <c r="A900">
        <v>899</v>
      </c>
      <c r="B900" s="1" t="s">
        <v>99</v>
      </c>
      <c r="C900" t="s">
        <v>152</v>
      </c>
      <c r="D900">
        <v>75</v>
      </c>
      <c r="E900" t="s">
        <v>155</v>
      </c>
      <c r="F900" t="str">
        <f t="shared" si="17"/>
        <v>Senior</v>
      </c>
      <c r="G900" s="49">
        <f>VLOOKUP(B900,'Analysis 1.3'!$E$1:$F$15,2,FALSE)</f>
        <v>54.707207207207205</v>
      </c>
    </row>
    <row r="901" spans="1:7" x14ac:dyDescent="0.3">
      <c r="A901">
        <v>900</v>
      </c>
      <c r="B901" s="1" t="s">
        <v>99</v>
      </c>
      <c r="C901" t="s">
        <v>151</v>
      </c>
      <c r="D901">
        <v>54</v>
      </c>
      <c r="E901" t="s">
        <v>155</v>
      </c>
      <c r="F901" t="str">
        <f t="shared" si="17"/>
        <v>Middle</v>
      </c>
      <c r="G901" s="49">
        <f>VLOOKUP(B901,'Analysis 1.3'!$E$1:$F$15,2,FALSE)</f>
        <v>54.707207207207205</v>
      </c>
    </row>
    <row r="902" spans="1:7" x14ac:dyDescent="0.3">
      <c r="A902">
        <v>901</v>
      </c>
      <c r="B902" s="1" t="s">
        <v>99</v>
      </c>
      <c r="C902" t="s">
        <v>152</v>
      </c>
      <c r="D902">
        <v>44</v>
      </c>
      <c r="E902" t="s">
        <v>155</v>
      </c>
      <c r="F902" t="str">
        <f t="shared" si="17"/>
        <v>Middle</v>
      </c>
      <c r="G902" s="49">
        <f>VLOOKUP(B902,'Analysis 1.3'!$E$1:$F$15,2,FALSE)</f>
        <v>54.707207207207205</v>
      </c>
    </row>
    <row r="903" spans="1:7" x14ac:dyDescent="0.3">
      <c r="A903">
        <v>902</v>
      </c>
      <c r="B903" s="1" t="s">
        <v>99</v>
      </c>
      <c r="C903" t="s">
        <v>152</v>
      </c>
      <c r="D903">
        <v>82</v>
      </c>
      <c r="E903" t="s">
        <v>155</v>
      </c>
      <c r="F903" t="str">
        <f t="shared" si="17"/>
        <v>Senior</v>
      </c>
      <c r="G903" s="49">
        <f>VLOOKUP(B903,'Analysis 1.3'!$E$1:$F$15,2,FALSE)</f>
        <v>54.707207207207205</v>
      </c>
    </row>
    <row r="904" spans="1:7" x14ac:dyDescent="0.3">
      <c r="A904">
        <v>903</v>
      </c>
      <c r="B904" s="1" t="s">
        <v>99</v>
      </c>
      <c r="C904" t="s">
        <v>151</v>
      </c>
      <c r="D904">
        <v>27</v>
      </c>
      <c r="E904" t="s">
        <v>155</v>
      </c>
      <c r="F904" t="str">
        <f t="shared" si="17"/>
        <v>Young</v>
      </c>
      <c r="G904" s="49">
        <f>VLOOKUP(B904,'Analysis 1.3'!$E$1:$F$15,2,FALSE)</f>
        <v>54.707207207207205</v>
      </c>
    </row>
    <row r="905" spans="1:7" x14ac:dyDescent="0.3">
      <c r="A905">
        <v>904</v>
      </c>
      <c r="B905" s="1" t="s">
        <v>113</v>
      </c>
      <c r="C905" t="s">
        <v>152</v>
      </c>
      <c r="D905">
        <v>34</v>
      </c>
      <c r="E905" t="s">
        <v>155</v>
      </c>
      <c r="F905" t="str">
        <f t="shared" si="17"/>
        <v>Young</v>
      </c>
      <c r="G905" s="49">
        <f>VLOOKUP(B905,'Analysis 1.3'!$E$1:$F$15,2,FALSE)</f>
        <v>55.656028368794324</v>
      </c>
    </row>
    <row r="906" spans="1:7" x14ac:dyDescent="0.3">
      <c r="A906">
        <v>905</v>
      </c>
      <c r="B906" s="1" t="s">
        <v>99</v>
      </c>
      <c r="C906" t="s">
        <v>152</v>
      </c>
      <c r="D906">
        <v>25</v>
      </c>
      <c r="E906" t="s">
        <v>155</v>
      </c>
      <c r="F906" t="str">
        <f t="shared" si="17"/>
        <v>Young</v>
      </c>
      <c r="G906" s="49">
        <f>VLOOKUP(B906,'Analysis 1.3'!$E$1:$F$15,2,FALSE)</f>
        <v>54.707207207207205</v>
      </c>
    </row>
    <row r="907" spans="1:7" x14ac:dyDescent="0.3">
      <c r="A907">
        <v>906</v>
      </c>
      <c r="B907" s="1" t="s">
        <v>100</v>
      </c>
      <c r="C907" t="s">
        <v>151</v>
      </c>
      <c r="D907">
        <v>79</v>
      </c>
      <c r="E907" t="s">
        <v>155</v>
      </c>
      <c r="F907" t="str">
        <f t="shared" si="17"/>
        <v>Senior</v>
      </c>
      <c r="G907" s="49">
        <f>VLOOKUP(B907,'Analysis 1.3'!$E$1:$F$15,2,FALSE)</f>
        <v>54.003086419753089</v>
      </c>
    </row>
    <row r="908" spans="1:7" x14ac:dyDescent="0.3">
      <c r="A908">
        <v>907</v>
      </c>
      <c r="B908" s="1" t="s">
        <v>108</v>
      </c>
      <c r="C908" t="s">
        <v>151</v>
      </c>
      <c r="D908">
        <v>55</v>
      </c>
      <c r="E908" t="s">
        <v>155</v>
      </c>
      <c r="F908" t="str">
        <f t="shared" si="17"/>
        <v>Middle</v>
      </c>
      <c r="G908" s="49">
        <f>VLOOKUP(B908,'Analysis 1.3'!$E$1:$F$15,2,FALSE)</f>
        <v>53.469696969696969</v>
      </c>
    </row>
    <row r="909" spans="1:7" x14ac:dyDescent="0.3">
      <c r="A909">
        <v>908</v>
      </c>
      <c r="B909" s="1" t="s">
        <v>99</v>
      </c>
      <c r="C909" t="s">
        <v>152</v>
      </c>
      <c r="D909">
        <v>75</v>
      </c>
      <c r="E909" t="s">
        <v>155</v>
      </c>
      <c r="F909" t="str">
        <f t="shared" si="17"/>
        <v>Senior</v>
      </c>
      <c r="G909" s="49">
        <f>VLOOKUP(B909,'Analysis 1.3'!$E$1:$F$15,2,FALSE)</f>
        <v>54.707207207207205</v>
      </c>
    </row>
    <row r="910" spans="1:7" x14ac:dyDescent="0.3">
      <c r="A910">
        <v>909</v>
      </c>
      <c r="B910" s="1" t="s">
        <v>113</v>
      </c>
      <c r="C910" t="s">
        <v>151</v>
      </c>
      <c r="D910">
        <v>71</v>
      </c>
      <c r="E910" t="s">
        <v>155</v>
      </c>
      <c r="F910" t="str">
        <f t="shared" si="17"/>
        <v>Senior</v>
      </c>
      <c r="G910" s="49">
        <f>VLOOKUP(B910,'Analysis 1.3'!$E$1:$F$15,2,FALSE)</f>
        <v>55.656028368794324</v>
      </c>
    </row>
    <row r="911" spans="1:7" x14ac:dyDescent="0.3">
      <c r="A911">
        <v>910</v>
      </c>
      <c r="B911" s="1" t="s">
        <v>99</v>
      </c>
      <c r="C911" t="s">
        <v>151</v>
      </c>
      <c r="D911">
        <v>68</v>
      </c>
      <c r="E911" t="s">
        <v>155</v>
      </c>
      <c r="F911" t="str">
        <f t="shared" si="17"/>
        <v>Senior</v>
      </c>
      <c r="G911" s="49">
        <f>VLOOKUP(B911,'Analysis 1.3'!$E$1:$F$15,2,FALSE)</f>
        <v>54.707207207207205</v>
      </c>
    </row>
    <row r="912" spans="1:7" x14ac:dyDescent="0.3">
      <c r="A912">
        <v>911</v>
      </c>
      <c r="B912" s="1" t="s">
        <v>99</v>
      </c>
      <c r="C912" t="s">
        <v>152</v>
      </c>
      <c r="D912">
        <v>27</v>
      </c>
      <c r="E912" t="s">
        <v>155</v>
      </c>
      <c r="F912" t="str">
        <f t="shared" si="17"/>
        <v>Young</v>
      </c>
      <c r="G912" s="49">
        <f>VLOOKUP(B912,'Analysis 1.3'!$E$1:$F$15,2,FALSE)</f>
        <v>54.707207207207205</v>
      </c>
    </row>
    <row r="913" spans="1:7" x14ac:dyDescent="0.3">
      <c r="A913">
        <v>912</v>
      </c>
      <c r="B913" s="1" t="s">
        <v>99</v>
      </c>
      <c r="C913" t="s">
        <v>151</v>
      </c>
      <c r="D913">
        <v>33</v>
      </c>
      <c r="E913" t="s">
        <v>155</v>
      </c>
      <c r="F913" t="str">
        <f t="shared" si="17"/>
        <v>Young</v>
      </c>
      <c r="G913" s="49">
        <f>VLOOKUP(B913,'Analysis 1.3'!$E$1:$F$15,2,FALSE)</f>
        <v>54.707207207207205</v>
      </c>
    </row>
    <row r="914" spans="1:7" x14ac:dyDescent="0.3">
      <c r="A914">
        <v>913</v>
      </c>
      <c r="B914" s="1" t="s">
        <v>99</v>
      </c>
      <c r="C914" t="s">
        <v>152</v>
      </c>
      <c r="D914">
        <v>28</v>
      </c>
      <c r="E914" t="s">
        <v>155</v>
      </c>
      <c r="F914" t="str">
        <f t="shared" si="17"/>
        <v>Young</v>
      </c>
      <c r="G914" s="49">
        <f>VLOOKUP(B914,'Analysis 1.3'!$E$1:$F$15,2,FALSE)</f>
        <v>54.707207207207205</v>
      </c>
    </row>
    <row r="915" spans="1:7" x14ac:dyDescent="0.3">
      <c r="A915">
        <v>914</v>
      </c>
      <c r="B915" s="1" t="s">
        <v>99</v>
      </c>
      <c r="C915" t="s">
        <v>152</v>
      </c>
      <c r="D915">
        <v>80</v>
      </c>
      <c r="E915" t="s">
        <v>155</v>
      </c>
      <c r="F915" t="str">
        <f t="shared" si="17"/>
        <v>Senior</v>
      </c>
      <c r="G915" s="49">
        <f>VLOOKUP(B915,'Analysis 1.3'!$E$1:$F$15,2,FALSE)</f>
        <v>54.707207207207205</v>
      </c>
    </row>
    <row r="916" spans="1:7" x14ac:dyDescent="0.3">
      <c r="A916">
        <v>915</v>
      </c>
      <c r="B916" s="1" t="s">
        <v>100</v>
      </c>
      <c r="C916" t="s">
        <v>151</v>
      </c>
      <c r="D916">
        <v>39</v>
      </c>
      <c r="E916" t="s">
        <v>155</v>
      </c>
      <c r="F916" t="str">
        <f t="shared" si="17"/>
        <v>Middle</v>
      </c>
      <c r="G916" s="49">
        <f>VLOOKUP(B916,'Analysis 1.3'!$E$1:$F$15,2,FALSE)</f>
        <v>54.003086419753089</v>
      </c>
    </row>
    <row r="917" spans="1:7" x14ac:dyDescent="0.3">
      <c r="A917">
        <v>916</v>
      </c>
      <c r="B917" s="1" t="s">
        <v>100</v>
      </c>
      <c r="C917" t="s">
        <v>151</v>
      </c>
      <c r="D917">
        <v>61</v>
      </c>
      <c r="E917" t="s">
        <v>155</v>
      </c>
      <c r="F917" t="str">
        <f t="shared" si="17"/>
        <v>Senior</v>
      </c>
      <c r="G917" s="49">
        <f>VLOOKUP(B917,'Analysis 1.3'!$E$1:$F$15,2,FALSE)</f>
        <v>54.003086419753089</v>
      </c>
    </row>
    <row r="918" spans="1:7" x14ac:dyDescent="0.3">
      <c r="A918">
        <v>917</v>
      </c>
      <c r="B918" s="1" t="s">
        <v>103</v>
      </c>
      <c r="C918" t="s">
        <v>152</v>
      </c>
      <c r="D918">
        <v>41</v>
      </c>
      <c r="E918" t="s">
        <v>155</v>
      </c>
      <c r="F918" t="str">
        <f t="shared" si="17"/>
        <v>Middle</v>
      </c>
      <c r="G918" s="49">
        <f>VLOOKUP(B918,'Analysis 1.3'!$E$1:$F$15,2,FALSE)</f>
        <v>54.725000000000001</v>
      </c>
    </row>
    <row r="919" spans="1:7" x14ac:dyDescent="0.3">
      <c r="A919">
        <v>918</v>
      </c>
      <c r="B919" s="1" t="s">
        <v>101</v>
      </c>
      <c r="C919" t="s">
        <v>151</v>
      </c>
      <c r="D919">
        <v>75</v>
      </c>
      <c r="E919" t="s">
        <v>155</v>
      </c>
      <c r="F919" t="str">
        <f t="shared" si="17"/>
        <v>Senior</v>
      </c>
      <c r="G919" s="49">
        <f>VLOOKUP(B919,'Analysis 1.3'!$E$1:$F$15,2,FALSE)</f>
        <v>52.833333333333336</v>
      </c>
    </row>
    <row r="920" spans="1:7" x14ac:dyDescent="0.3">
      <c r="A920">
        <v>919</v>
      </c>
      <c r="B920" s="1" t="s">
        <v>108</v>
      </c>
      <c r="C920" t="s">
        <v>151</v>
      </c>
      <c r="D920">
        <v>27</v>
      </c>
      <c r="E920" t="s">
        <v>155</v>
      </c>
      <c r="F920" t="str">
        <f t="shared" si="17"/>
        <v>Young</v>
      </c>
      <c r="G920" s="49">
        <f>VLOOKUP(B920,'Analysis 1.3'!$E$1:$F$15,2,FALSE)</f>
        <v>53.469696969696969</v>
      </c>
    </row>
    <row r="921" spans="1:7" x14ac:dyDescent="0.3">
      <c r="A921">
        <v>920</v>
      </c>
      <c r="B921" s="1" t="s">
        <v>99</v>
      </c>
      <c r="C921" t="s">
        <v>151</v>
      </c>
      <c r="D921">
        <v>67</v>
      </c>
      <c r="E921" t="s">
        <v>155</v>
      </c>
      <c r="F921" t="str">
        <f t="shared" si="17"/>
        <v>Senior</v>
      </c>
      <c r="G921" s="49">
        <f>VLOOKUP(B921,'Analysis 1.3'!$E$1:$F$15,2,FALSE)</f>
        <v>54.707207207207205</v>
      </c>
    </row>
    <row r="922" spans="1:7" x14ac:dyDescent="0.3">
      <c r="A922">
        <v>921</v>
      </c>
      <c r="B922" s="1" t="s">
        <v>99</v>
      </c>
      <c r="C922" t="s">
        <v>152</v>
      </c>
      <c r="D922">
        <v>52</v>
      </c>
      <c r="E922" t="s">
        <v>155</v>
      </c>
      <c r="F922" t="str">
        <f t="shared" si="17"/>
        <v>Middle</v>
      </c>
      <c r="G922" s="49">
        <f>VLOOKUP(B922,'Analysis 1.3'!$E$1:$F$15,2,FALSE)</f>
        <v>54.707207207207205</v>
      </c>
    </row>
    <row r="923" spans="1:7" x14ac:dyDescent="0.3">
      <c r="A923">
        <v>922</v>
      </c>
      <c r="B923" s="1" t="s">
        <v>110</v>
      </c>
      <c r="C923" t="s">
        <v>152</v>
      </c>
      <c r="D923">
        <v>31</v>
      </c>
      <c r="E923" t="s">
        <v>155</v>
      </c>
      <c r="F923" t="str">
        <f t="shared" si="17"/>
        <v>Young</v>
      </c>
      <c r="G923" s="49">
        <f>VLOOKUP(B923,'Analysis 1.3'!$E$1:$F$15,2,FALSE)</f>
        <v>49.222222222222221</v>
      </c>
    </row>
    <row r="924" spans="1:7" x14ac:dyDescent="0.3">
      <c r="A924">
        <v>923</v>
      </c>
      <c r="B924" s="1" t="s">
        <v>99</v>
      </c>
      <c r="C924" t="s">
        <v>152</v>
      </c>
      <c r="D924">
        <v>44</v>
      </c>
      <c r="E924" t="s">
        <v>155</v>
      </c>
      <c r="F924" t="str">
        <f t="shared" si="17"/>
        <v>Middle</v>
      </c>
      <c r="G924" s="49">
        <f>VLOOKUP(B924,'Analysis 1.3'!$E$1:$F$15,2,FALSE)</f>
        <v>54.707207207207205</v>
      </c>
    </row>
    <row r="925" spans="1:7" x14ac:dyDescent="0.3">
      <c r="A925">
        <v>924</v>
      </c>
      <c r="B925" s="1" t="s">
        <v>113</v>
      </c>
      <c r="C925" t="s">
        <v>151</v>
      </c>
      <c r="D925">
        <v>64</v>
      </c>
      <c r="E925" t="s">
        <v>155</v>
      </c>
      <c r="F925" t="str">
        <f t="shared" si="17"/>
        <v>Senior</v>
      </c>
      <c r="G925" s="49">
        <f>VLOOKUP(B925,'Analysis 1.3'!$E$1:$F$15,2,FALSE)</f>
        <v>55.656028368794324</v>
      </c>
    </row>
    <row r="926" spans="1:7" x14ac:dyDescent="0.3">
      <c r="A926">
        <v>925</v>
      </c>
      <c r="B926" s="1" t="s">
        <v>99</v>
      </c>
      <c r="C926" t="s">
        <v>152</v>
      </c>
      <c r="D926">
        <v>34</v>
      </c>
      <c r="E926" t="s">
        <v>155</v>
      </c>
      <c r="F926" t="str">
        <f t="shared" si="17"/>
        <v>Young</v>
      </c>
      <c r="G926" s="49">
        <f>VLOOKUP(B926,'Analysis 1.3'!$E$1:$F$15,2,FALSE)</f>
        <v>54.707207207207205</v>
      </c>
    </row>
    <row r="927" spans="1:7" x14ac:dyDescent="0.3">
      <c r="A927">
        <v>926</v>
      </c>
      <c r="B927" s="1" t="s">
        <v>99</v>
      </c>
      <c r="C927" t="s">
        <v>152</v>
      </c>
      <c r="D927">
        <v>19</v>
      </c>
      <c r="E927" t="s">
        <v>155</v>
      </c>
      <c r="F927" t="str">
        <f t="shared" si="17"/>
        <v>Young</v>
      </c>
      <c r="G927" s="49">
        <f>VLOOKUP(B927,'Analysis 1.3'!$E$1:$F$15,2,FALSE)</f>
        <v>54.707207207207205</v>
      </c>
    </row>
    <row r="928" spans="1:7" x14ac:dyDescent="0.3">
      <c r="A928">
        <v>927</v>
      </c>
      <c r="B928" s="1" t="s">
        <v>113</v>
      </c>
      <c r="C928" t="s">
        <v>151</v>
      </c>
      <c r="D928">
        <v>77</v>
      </c>
      <c r="E928" t="s">
        <v>155</v>
      </c>
      <c r="F928" t="str">
        <f t="shared" si="17"/>
        <v>Senior</v>
      </c>
      <c r="G928" s="49">
        <f>VLOOKUP(B928,'Analysis 1.3'!$E$1:$F$15,2,FALSE)</f>
        <v>55.656028368794324</v>
      </c>
    </row>
    <row r="929" spans="1:7" x14ac:dyDescent="0.3">
      <c r="A929">
        <v>928</v>
      </c>
      <c r="B929" s="1" t="s">
        <v>104</v>
      </c>
      <c r="C929" t="s">
        <v>152</v>
      </c>
      <c r="D929">
        <v>56</v>
      </c>
      <c r="E929" t="s">
        <v>155</v>
      </c>
      <c r="F929" t="str">
        <f t="shared" si="17"/>
        <v>Middle</v>
      </c>
      <c r="G929" s="49">
        <f>VLOOKUP(B929,'Analysis 1.3'!$E$1:$F$15,2,FALSE)</f>
        <v>47.441860465116278</v>
      </c>
    </row>
    <row r="930" spans="1:7" x14ac:dyDescent="0.3">
      <c r="A930">
        <v>929</v>
      </c>
      <c r="B930" s="1" t="s">
        <v>99</v>
      </c>
      <c r="C930" t="s">
        <v>151</v>
      </c>
      <c r="D930">
        <v>18</v>
      </c>
      <c r="E930" t="s">
        <v>155</v>
      </c>
      <c r="F930" t="str">
        <f t="shared" si="17"/>
        <v>Young</v>
      </c>
      <c r="G930" s="49">
        <f>VLOOKUP(B930,'Analysis 1.3'!$E$1:$F$15,2,FALSE)</f>
        <v>54.707207207207205</v>
      </c>
    </row>
    <row r="931" spans="1:7" x14ac:dyDescent="0.3">
      <c r="A931">
        <v>930</v>
      </c>
      <c r="B931" s="1" t="s">
        <v>101</v>
      </c>
      <c r="C931" t="s">
        <v>151</v>
      </c>
      <c r="D931">
        <v>21</v>
      </c>
      <c r="E931" t="s">
        <v>155</v>
      </c>
      <c r="F931" t="str">
        <f t="shared" si="17"/>
        <v>Young</v>
      </c>
      <c r="G931" s="49">
        <f>VLOOKUP(B931,'Analysis 1.3'!$E$1:$F$15,2,FALSE)</f>
        <v>52.833333333333336</v>
      </c>
    </row>
    <row r="932" spans="1:7" x14ac:dyDescent="0.3">
      <c r="A932">
        <v>931</v>
      </c>
      <c r="B932" s="1" t="s">
        <v>99</v>
      </c>
      <c r="C932" t="s">
        <v>152</v>
      </c>
      <c r="D932">
        <v>58</v>
      </c>
      <c r="E932" t="s">
        <v>155</v>
      </c>
      <c r="F932" t="str">
        <f t="shared" si="17"/>
        <v>Middle</v>
      </c>
      <c r="G932" s="49">
        <f>VLOOKUP(B932,'Analysis 1.3'!$E$1:$F$15,2,FALSE)</f>
        <v>54.707207207207205</v>
      </c>
    </row>
    <row r="933" spans="1:7" x14ac:dyDescent="0.3">
      <c r="A933">
        <v>932</v>
      </c>
      <c r="B933" s="1" t="s">
        <v>110</v>
      </c>
      <c r="C933" t="s">
        <v>152</v>
      </c>
      <c r="D933">
        <v>61</v>
      </c>
      <c r="E933" t="s">
        <v>155</v>
      </c>
      <c r="F933" t="str">
        <f t="shared" si="17"/>
        <v>Senior</v>
      </c>
      <c r="G933" s="49">
        <f>VLOOKUP(B933,'Analysis 1.3'!$E$1:$F$15,2,FALSE)</f>
        <v>49.222222222222221</v>
      </c>
    </row>
    <row r="934" spans="1:7" x14ac:dyDescent="0.3">
      <c r="A934">
        <v>933</v>
      </c>
      <c r="B934" s="1" t="s">
        <v>99</v>
      </c>
      <c r="C934" t="s">
        <v>152</v>
      </c>
      <c r="D934">
        <v>24</v>
      </c>
      <c r="E934" t="s">
        <v>155</v>
      </c>
      <c r="F934" t="str">
        <f t="shared" si="17"/>
        <v>Young</v>
      </c>
      <c r="G934" s="49">
        <f>VLOOKUP(B934,'Analysis 1.3'!$E$1:$F$15,2,FALSE)</f>
        <v>54.707207207207205</v>
      </c>
    </row>
    <row r="935" spans="1:7" x14ac:dyDescent="0.3">
      <c r="A935">
        <v>934</v>
      </c>
      <c r="B935" s="1" t="s">
        <v>99</v>
      </c>
      <c r="C935" t="s">
        <v>151</v>
      </c>
      <c r="D935">
        <v>70</v>
      </c>
      <c r="E935" t="s">
        <v>155</v>
      </c>
      <c r="F935" t="str">
        <f t="shared" si="17"/>
        <v>Senior</v>
      </c>
      <c r="G935" s="49">
        <f>VLOOKUP(B935,'Analysis 1.3'!$E$1:$F$15,2,FALSE)</f>
        <v>54.707207207207205</v>
      </c>
    </row>
    <row r="936" spans="1:7" x14ac:dyDescent="0.3">
      <c r="A936">
        <v>935</v>
      </c>
      <c r="B936" s="1" t="s">
        <v>100</v>
      </c>
      <c r="C936" t="s">
        <v>151</v>
      </c>
      <c r="D936">
        <v>38</v>
      </c>
      <c r="E936" t="s">
        <v>155</v>
      </c>
      <c r="F936" t="str">
        <f t="shared" si="17"/>
        <v>Middle</v>
      </c>
      <c r="G936" s="49">
        <f>VLOOKUP(B936,'Analysis 1.3'!$E$1:$F$15,2,FALSE)</f>
        <v>54.003086419753089</v>
      </c>
    </row>
    <row r="937" spans="1:7" x14ac:dyDescent="0.3">
      <c r="A937">
        <v>936</v>
      </c>
      <c r="B937" s="1" t="s">
        <v>106</v>
      </c>
      <c r="C937" t="s">
        <v>151</v>
      </c>
      <c r="D937">
        <v>34</v>
      </c>
      <c r="E937" t="s">
        <v>155</v>
      </c>
      <c r="F937" t="str">
        <f t="shared" si="17"/>
        <v>Young</v>
      </c>
      <c r="G937" s="49">
        <f>VLOOKUP(B937,'Analysis 1.3'!$E$1:$F$15,2,FALSE)</f>
        <v>53.742268041237111</v>
      </c>
    </row>
    <row r="938" spans="1:7" x14ac:dyDescent="0.3">
      <c r="A938">
        <v>937</v>
      </c>
      <c r="B938" s="1" t="s">
        <v>109</v>
      </c>
      <c r="C938" t="s">
        <v>152</v>
      </c>
      <c r="D938">
        <v>21</v>
      </c>
      <c r="E938" t="s">
        <v>155</v>
      </c>
      <c r="F938" t="str">
        <f t="shared" si="17"/>
        <v>Young</v>
      </c>
      <c r="G938" s="49">
        <f>VLOOKUP(B938,'Analysis 1.3'!$E$1:$F$15,2,FALSE)</f>
        <v>49.655172413793103</v>
      </c>
    </row>
    <row r="939" spans="1:7" x14ac:dyDescent="0.3">
      <c r="A939">
        <v>938</v>
      </c>
      <c r="B939" s="1" t="s">
        <v>109</v>
      </c>
      <c r="C939" t="s">
        <v>152</v>
      </c>
      <c r="D939">
        <v>42</v>
      </c>
      <c r="E939" t="s">
        <v>155</v>
      </c>
      <c r="F939" t="str">
        <f t="shared" si="17"/>
        <v>Middle</v>
      </c>
      <c r="G939" s="49">
        <f>VLOOKUP(B939,'Analysis 1.3'!$E$1:$F$15,2,FALSE)</f>
        <v>49.655172413793103</v>
      </c>
    </row>
    <row r="940" spans="1:7" x14ac:dyDescent="0.3">
      <c r="A940">
        <v>939</v>
      </c>
      <c r="B940" s="1" t="s">
        <v>99</v>
      </c>
      <c r="C940" t="s">
        <v>151</v>
      </c>
      <c r="D940">
        <v>73</v>
      </c>
      <c r="E940" t="s">
        <v>155</v>
      </c>
      <c r="F940" t="str">
        <f t="shared" si="17"/>
        <v>Senior</v>
      </c>
      <c r="G940" s="49">
        <f>VLOOKUP(B940,'Analysis 1.3'!$E$1:$F$15,2,FALSE)</f>
        <v>54.707207207207205</v>
      </c>
    </row>
    <row r="941" spans="1:7" x14ac:dyDescent="0.3">
      <c r="A941">
        <v>940</v>
      </c>
      <c r="B941" s="1" t="s">
        <v>99</v>
      </c>
      <c r="C941" t="s">
        <v>151</v>
      </c>
      <c r="D941">
        <v>79</v>
      </c>
      <c r="E941" t="s">
        <v>155</v>
      </c>
      <c r="F941" t="str">
        <f t="shared" si="17"/>
        <v>Senior</v>
      </c>
      <c r="G941" s="49">
        <f>VLOOKUP(B941,'Analysis 1.3'!$E$1:$F$15,2,FALSE)</f>
        <v>54.707207207207205</v>
      </c>
    </row>
    <row r="942" spans="1:7" x14ac:dyDescent="0.3">
      <c r="A942">
        <v>941</v>
      </c>
      <c r="B942" s="1" t="s">
        <v>99</v>
      </c>
      <c r="C942" t="s">
        <v>151</v>
      </c>
      <c r="D942">
        <v>81</v>
      </c>
      <c r="E942" t="s">
        <v>155</v>
      </c>
      <c r="F942" t="str">
        <f t="shared" si="17"/>
        <v>Senior</v>
      </c>
      <c r="G942" s="49">
        <f>VLOOKUP(B942,'Analysis 1.3'!$E$1:$F$15,2,FALSE)</f>
        <v>54.707207207207205</v>
      </c>
    </row>
    <row r="943" spans="1:7" x14ac:dyDescent="0.3">
      <c r="A943">
        <v>942</v>
      </c>
      <c r="B943" s="1" t="s">
        <v>99</v>
      </c>
      <c r="C943" t="s">
        <v>152</v>
      </c>
      <c r="D943">
        <v>72</v>
      </c>
      <c r="E943" t="s">
        <v>155</v>
      </c>
      <c r="F943" t="str">
        <f t="shared" si="17"/>
        <v>Senior</v>
      </c>
      <c r="G943" s="49">
        <f>VLOOKUP(B943,'Analysis 1.3'!$E$1:$F$15,2,FALSE)</f>
        <v>54.707207207207205</v>
      </c>
    </row>
    <row r="944" spans="1:7" x14ac:dyDescent="0.3">
      <c r="A944">
        <v>943</v>
      </c>
      <c r="B944" s="1" t="s">
        <v>99</v>
      </c>
      <c r="C944" t="s">
        <v>152</v>
      </c>
      <c r="D944">
        <v>48</v>
      </c>
      <c r="E944" t="s">
        <v>155</v>
      </c>
      <c r="F944" t="str">
        <f t="shared" si="17"/>
        <v>Middle</v>
      </c>
      <c r="G944" s="49">
        <f>VLOOKUP(B944,'Analysis 1.3'!$E$1:$F$15,2,FALSE)</f>
        <v>54.707207207207205</v>
      </c>
    </row>
    <row r="945" spans="1:7" x14ac:dyDescent="0.3">
      <c r="A945">
        <v>944</v>
      </c>
      <c r="B945" s="1" t="s">
        <v>113</v>
      </c>
      <c r="C945" t="s">
        <v>151</v>
      </c>
      <c r="D945">
        <v>38</v>
      </c>
      <c r="E945" t="s">
        <v>155</v>
      </c>
      <c r="F945" t="str">
        <f t="shared" si="17"/>
        <v>Middle</v>
      </c>
      <c r="G945" s="49">
        <f>VLOOKUP(B945,'Analysis 1.3'!$E$1:$F$15,2,FALSE)</f>
        <v>55.656028368794324</v>
      </c>
    </row>
    <row r="946" spans="1:7" x14ac:dyDescent="0.3">
      <c r="A946">
        <v>945</v>
      </c>
      <c r="B946" s="1" t="s">
        <v>100</v>
      </c>
      <c r="C946" t="s">
        <v>151</v>
      </c>
      <c r="D946">
        <v>34</v>
      </c>
      <c r="E946" t="s">
        <v>155</v>
      </c>
      <c r="F946" t="str">
        <f t="shared" si="17"/>
        <v>Young</v>
      </c>
      <c r="G946" s="49">
        <f>VLOOKUP(B946,'Analysis 1.3'!$E$1:$F$15,2,FALSE)</f>
        <v>54.003086419753089</v>
      </c>
    </row>
    <row r="947" spans="1:7" x14ac:dyDescent="0.3">
      <c r="A947">
        <v>946</v>
      </c>
      <c r="B947" s="1" t="s">
        <v>113</v>
      </c>
      <c r="C947" t="s">
        <v>151</v>
      </c>
      <c r="D947">
        <v>27</v>
      </c>
      <c r="E947" t="s">
        <v>155</v>
      </c>
      <c r="F947" t="str">
        <f t="shared" si="17"/>
        <v>Young</v>
      </c>
      <c r="G947" s="49">
        <f>VLOOKUP(B947,'Analysis 1.3'!$E$1:$F$15,2,FALSE)</f>
        <v>55.656028368794324</v>
      </c>
    </row>
    <row r="948" spans="1:7" x14ac:dyDescent="0.3">
      <c r="A948">
        <v>947</v>
      </c>
      <c r="B948" s="1" t="s">
        <v>101</v>
      </c>
      <c r="C948" t="s">
        <v>152</v>
      </c>
      <c r="D948">
        <v>22</v>
      </c>
      <c r="E948" t="s">
        <v>155</v>
      </c>
      <c r="F948" t="str">
        <f t="shared" si="17"/>
        <v>Young</v>
      </c>
      <c r="G948" s="49">
        <f>VLOOKUP(B948,'Analysis 1.3'!$E$1:$F$15,2,FALSE)</f>
        <v>52.833333333333336</v>
      </c>
    </row>
    <row r="949" spans="1:7" x14ac:dyDescent="0.3">
      <c r="A949">
        <v>948</v>
      </c>
      <c r="B949" s="1" t="s">
        <v>102</v>
      </c>
      <c r="C949" t="s">
        <v>151</v>
      </c>
      <c r="D949">
        <v>27</v>
      </c>
      <c r="E949" t="s">
        <v>155</v>
      </c>
      <c r="F949" t="str">
        <f t="shared" si="17"/>
        <v>Young</v>
      </c>
      <c r="G949" s="49">
        <f>VLOOKUP(B949,'Analysis 1.3'!$E$1:$F$15,2,FALSE)</f>
        <v>59.060606060606062</v>
      </c>
    </row>
    <row r="950" spans="1:7" x14ac:dyDescent="0.3">
      <c r="A950">
        <v>949</v>
      </c>
      <c r="B950" s="1" t="s">
        <v>103</v>
      </c>
      <c r="C950" t="s">
        <v>151</v>
      </c>
      <c r="D950">
        <v>71</v>
      </c>
      <c r="E950" t="s">
        <v>155</v>
      </c>
      <c r="F950" t="str">
        <f t="shared" si="17"/>
        <v>Senior</v>
      </c>
      <c r="G950" s="49">
        <f>VLOOKUP(B950,'Analysis 1.3'!$E$1:$F$15,2,FALSE)</f>
        <v>54.725000000000001</v>
      </c>
    </row>
    <row r="951" spans="1:7" x14ac:dyDescent="0.3">
      <c r="A951">
        <v>950</v>
      </c>
      <c r="B951" s="1" t="s">
        <v>100</v>
      </c>
      <c r="C951" t="s">
        <v>151</v>
      </c>
      <c r="D951">
        <v>72</v>
      </c>
      <c r="E951" t="s">
        <v>155</v>
      </c>
      <c r="F951" t="str">
        <f t="shared" si="17"/>
        <v>Senior</v>
      </c>
      <c r="G951" s="49">
        <f>VLOOKUP(B951,'Analysis 1.3'!$E$1:$F$15,2,FALSE)</f>
        <v>54.003086419753089</v>
      </c>
    </row>
    <row r="952" spans="1:7" x14ac:dyDescent="0.3">
      <c r="A952">
        <v>951</v>
      </c>
      <c r="B952" s="1" t="s">
        <v>109</v>
      </c>
      <c r="C952" t="s">
        <v>151</v>
      </c>
      <c r="D952">
        <v>22</v>
      </c>
      <c r="E952" t="s">
        <v>155</v>
      </c>
      <c r="F952" t="str">
        <f t="shared" si="17"/>
        <v>Young</v>
      </c>
      <c r="G952" s="49">
        <f>VLOOKUP(B952,'Analysis 1.3'!$E$1:$F$15,2,FALSE)</f>
        <v>49.655172413793103</v>
      </c>
    </row>
    <row r="953" spans="1:7" x14ac:dyDescent="0.3">
      <c r="A953">
        <v>952</v>
      </c>
      <c r="B953" s="1" t="s">
        <v>104</v>
      </c>
      <c r="C953" t="s">
        <v>152</v>
      </c>
      <c r="D953">
        <v>40</v>
      </c>
      <c r="E953" t="s">
        <v>155</v>
      </c>
      <c r="F953" t="str">
        <f t="shared" si="17"/>
        <v>Middle</v>
      </c>
      <c r="G953" s="49">
        <f>VLOOKUP(B953,'Analysis 1.3'!$E$1:$F$15,2,FALSE)</f>
        <v>47.441860465116278</v>
      </c>
    </row>
    <row r="954" spans="1:7" x14ac:dyDescent="0.3">
      <c r="A954">
        <v>953</v>
      </c>
      <c r="B954" s="1" t="s">
        <v>99</v>
      </c>
      <c r="C954" t="s">
        <v>152</v>
      </c>
      <c r="D954">
        <v>67</v>
      </c>
      <c r="E954" t="s">
        <v>155</v>
      </c>
      <c r="F954" t="str">
        <f t="shared" si="17"/>
        <v>Senior</v>
      </c>
      <c r="G954" s="49">
        <f>VLOOKUP(B954,'Analysis 1.3'!$E$1:$F$15,2,FALSE)</f>
        <v>54.707207207207205</v>
      </c>
    </row>
    <row r="955" spans="1:7" x14ac:dyDescent="0.3">
      <c r="A955">
        <v>954</v>
      </c>
      <c r="B955" s="1" t="s">
        <v>113</v>
      </c>
      <c r="C955" t="s">
        <v>151</v>
      </c>
      <c r="D955">
        <v>35</v>
      </c>
      <c r="E955" t="s">
        <v>155</v>
      </c>
      <c r="F955" t="str">
        <f t="shared" si="17"/>
        <v>Middle</v>
      </c>
      <c r="G955" s="49">
        <f>VLOOKUP(B955,'Analysis 1.3'!$E$1:$F$15,2,FALSE)</f>
        <v>55.656028368794324</v>
      </c>
    </row>
    <row r="956" spans="1:7" x14ac:dyDescent="0.3">
      <c r="A956">
        <v>955</v>
      </c>
      <c r="B956" s="1" t="s">
        <v>113</v>
      </c>
      <c r="C956" t="s">
        <v>151</v>
      </c>
      <c r="D956">
        <v>85</v>
      </c>
      <c r="E956" t="s">
        <v>155</v>
      </c>
      <c r="F956" t="str">
        <f t="shared" si="17"/>
        <v>Senior</v>
      </c>
      <c r="G956" s="49">
        <f>VLOOKUP(B956,'Analysis 1.3'!$E$1:$F$15,2,FALSE)</f>
        <v>55.656028368794324</v>
      </c>
    </row>
    <row r="957" spans="1:7" x14ac:dyDescent="0.3">
      <c r="A957">
        <v>956</v>
      </c>
      <c r="B957" s="1" t="s">
        <v>100</v>
      </c>
      <c r="C957" t="s">
        <v>151</v>
      </c>
      <c r="D957">
        <v>27</v>
      </c>
      <c r="E957" t="s">
        <v>155</v>
      </c>
      <c r="F957" t="str">
        <f t="shared" si="17"/>
        <v>Young</v>
      </c>
      <c r="G957" s="49">
        <f>VLOOKUP(B957,'Analysis 1.3'!$E$1:$F$15,2,FALSE)</f>
        <v>54.003086419753089</v>
      </c>
    </row>
    <row r="958" spans="1:7" x14ac:dyDescent="0.3">
      <c r="A958">
        <v>957</v>
      </c>
      <c r="B958" s="1" t="s">
        <v>103</v>
      </c>
      <c r="C958" t="s">
        <v>152</v>
      </c>
      <c r="D958">
        <v>24</v>
      </c>
      <c r="E958" t="s">
        <v>155</v>
      </c>
      <c r="F958" t="str">
        <f t="shared" si="17"/>
        <v>Young</v>
      </c>
      <c r="G958" s="49">
        <f>VLOOKUP(B958,'Analysis 1.3'!$E$1:$F$15,2,FALSE)</f>
        <v>54.725000000000001</v>
      </c>
    </row>
    <row r="959" spans="1:7" x14ac:dyDescent="0.3">
      <c r="A959">
        <v>958</v>
      </c>
      <c r="B959" s="1" t="s">
        <v>99</v>
      </c>
      <c r="C959" t="s">
        <v>151</v>
      </c>
      <c r="D959">
        <v>89</v>
      </c>
      <c r="E959" t="s">
        <v>155</v>
      </c>
      <c r="F959" t="str">
        <f t="shared" si="17"/>
        <v>Senior</v>
      </c>
      <c r="G959" s="49">
        <f>VLOOKUP(B959,'Analysis 1.3'!$E$1:$F$15,2,FALSE)</f>
        <v>54.707207207207205</v>
      </c>
    </row>
    <row r="960" spans="1:7" x14ac:dyDescent="0.3">
      <c r="A960">
        <v>959</v>
      </c>
      <c r="B960" s="1" t="s">
        <v>99</v>
      </c>
      <c r="C960" t="s">
        <v>152</v>
      </c>
      <c r="D960">
        <v>72</v>
      </c>
      <c r="E960" t="s">
        <v>155</v>
      </c>
      <c r="F960" t="str">
        <f t="shared" si="17"/>
        <v>Senior</v>
      </c>
      <c r="G960" s="49">
        <f>VLOOKUP(B960,'Analysis 1.3'!$E$1:$F$15,2,FALSE)</f>
        <v>54.707207207207205</v>
      </c>
    </row>
    <row r="961" spans="1:7" x14ac:dyDescent="0.3">
      <c r="A961">
        <v>960</v>
      </c>
      <c r="B961" s="1" t="s">
        <v>99</v>
      </c>
      <c r="C961" t="s">
        <v>152</v>
      </c>
      <c r="D961">
        <v>69</v>
      </c>
      <c r="E961" t="s">
        <v>155</v>
      </c>
      <c r="F961" t="str">
        <f t="shared" si="17"/>
        <v>Senior</v>
      </c>
      <c r="G961" s="49">
        <f>VLOOKUP(B961,'Analysis 1.3'!$E$1:$F$15,2,FALSE)</f>
        <v>54.707207207207205</v>
      </c>
    </row>
    <row r="962" spans="1:7" x14ac:dyDescent="0.3">
      <c r="A962">
        <v>961</v>
      </c>
      <c r="B962" s="1" t="s">
        <v>99</v>
      </c>
      <c r="C962" t="s">
        <v>152</v>
      </c>
      <c r="D962">
        <v>82</v>
      </c>
      <c r="E962" t="s">
        <v>155</v>
      </c>
      <c r="F962" t="str">
        <f t="shared" si="17"/>
        <v>Senior</v>
      </c>
      <c r="G962" s="49">
        <f>VLOOKUP(B962,'Analysis 1.3'!$E$1:$F$15,2,FALSE)</f>
        <v>54.707207207207205</v>
      </c>
    </row>
    <row r="963" spans="1:7" x14ac:dyDescent="0.3">
      <c r="A963">
        <v>962</v>
      </c>
      <c r="B963" s="1" t="s">
        <v>99</v>
      </c>
      <c r="C963" t="s">
        <v>152</v>
      </c>
      <c r="D963">
        <v>75</v>
      </c>
      <c r="E963" t="s">
        <v>155</v>
      </c>
      <c r="F963" t="str">
        <f t="shared" ref="F963:F1026" si="18">_xlfn.IFS(D963&gt;=60, "Senior", D963&lt;35, "Young", D963&lt;60, "Middle")</f>
        <v>Senior</v>
      </c>
      <c r="G963" s="49">
        <f>VLOOKUP(B963,'Analysis 1.3'!$E$1:$F$15,2,FALSE)</f>
        <v>54.707207207207205</v>
      </c>
    </row>
    <row r="964" spans="1:7" x14ac:dyDescent="0.3">
      <c r="A964">
        <v>963</v>
      </c>
      <c r="B964" s="1" t="s">
        <v>99</v>
      </c>
      <c r="C964" t="s">
        <v>152</v>
      </c>
      <c r="D964">
        <v>67</v>
      </c>
      <c r="E964" t="s">
        <v>155</v>
      </c>
      <c r="F964" t="str">
        <f t="shared" si="18"/>
        <v>Senior</v>
      </c>
      <c r="G964" s="49">
        <f>VLOOKUP(B964,'Analysis 1.3'!$E$1:$F$15,2,FALSE)</f>
        <v>54.707207207207205</v>
      </c>
    </row>
    <row r="965" spans="1:7" x14ac:dyDescent="0.3">
      <c r="A965">
        <v>964</v>
      </c>
      <c r="B965" s="1" t="s">
        <v>100</v>
      </c>
      <c r="C965" t="s">
        <v>152</v>
      </c>
      <c r="D965">
        <v>53</v>
      </c>
      <c r="E965" t="s">
        <v>155</v>
      </c>
      <c r="F965" t="str">
        <f t="shared" si="18"/>
        <v>Middle</v>
      </c>
      <c r="G965" s="49">
        <f>VLOOKUP(B965,'Analysis 1.3'!$E$1:$F$15,2,FALSE)</f>
        <v>54.003086419753089</v>
      </c>
    </row>
    <row r="966" spans="1:7" x14ac:dyDescent="0.3">
      <c r="A966">
        <v>965</v>
      </c>
      <c r="B966" s="1" t="s">
        <v>101</v>
      </c>
      <c r="C966" t="s">
        <v>152</v>
      </c>
      <c r="D966">
        <v>50</v>
      </c>
      <c r="E966" t="s">
        <v>155</v>
      </c>
      <c r="F966" t="str">
        <f t="shared" si="18"/>
        <v>Middle</v>
      </c>
      <c r="G966" s="49">
        <f>VLOOKUP(B966,'Analysis 1.3'!$E$1:$F$15,2,FALSE)</f>
        <v>52.833333333333336</v>
      </c>
    </row>
    <row r="967" spans="1:7" x14ac:dyDescent="0.3">
      <c r="A967">
        <v>966</v>
      </c>
      <c r="B967" s="1" t="s">
        <v>99</v>
      </c>
      <c r="C967" t="s">
        <v>152</v>
      </c>
      <c r="D967">
        <v>49</v>
      </c>
      <c r="E967" t="s">
        <v>155</v>
      </c>
      <c r="F967" t="str">
        <f t="shared" si="18"/>
        <v>Middle</v>
      </c>
      <c r="G967" s="49">
        <f>VLOOKUP(B967,'Analysis 1.3'!$E$1:$F$15,2,FALSE)</f>
        <v>54.707207207207205</v>
      </c>
    </row>
    <row r="968" spans="1:7" x14ac:dyDescent="0.3">
      <c r="A968">
        <v>967</v>
      </c>
      <c r="B968" s="1" t="s">
        <v>101</v>
      </c>
      <c r="C968" t="s">
        <v>152</v>
      </c>
      <c r="D968">
        <v>54</v>
      </c>
      <c r="E968" t="s">
        <v>155</v>
      </c>
      <c r="F968" t="str">
        <f t="shared" si="18"/>
        <v>Middle</v>
      </c>
      <c r="G968" s="49">
        <f>VLOOKUP(B968,'Analysis 1.3'!$E$1:$F$15,2,FALSE)</f>
        <v>52.833333333333336</v>
      </c>
    </row>
    <row r="969" spans="1:7" x14ac:dyDescent="0.3">
      <c r="A969">
        <v>968</v>
      </c>
      <c r="B969" s="1" t="s">
        <v>108</v>
      </c>
      <c r="C969" t="s">
        <v>152</v>
      </c>
      <c r="D969">
        <v>44</v>
      </c>
      <c r="E969" t="s">
        <v>155</v>
      </c>
      <c r="F969" t="str">
        <f t="shared" si="18"/>
        <v>Middle</v>
      </c>
      <c r="G969" s="49">
        <f>VLOOKUP(B969,'Analysis 1.3'!$E$1:$F$15,2,FALSE)</f>
        <v>53.469696969696969</v>
      </c>
    </row>
    <row r="970" spans="1:7" x14ac:dyDescent="0.3">
      <c r="A970">
        <v>969</v>
      </c>
      <c r="B970" s="1" t="s">
        <v>99</v>
      </c>
      <c r="C970" t="s">
        <v>152</v>
      </c>
      <c r="D970">
        <v>27</v>
      </c>
      <c r="E970" t="s">
        <v>155</v>
      </c>
      <c r="F970" t="str">
        <f t="shared" si="18"/>
        <v>Young</v>
      </c>
      <c r="G970" s="49">
        <f>VLOOKUP(B970,'Analysis 1.3'!$E$1:$F$15,2,FALSE)</f>
        <v>54.707207207207205</v>
      </c>
    </row>
    <row r="971" spans="1:7" x14ac:dyDescent="0.3">
      <c r="A971">
        <v>970</v>
      </c>
      <c r="B971" s="1" t="s">
        <v>99</v>
      </c>
      <c r="C971" t="s">
        <v>151</v>
      </c>
      <c r="D971">
        <v>72</v>
      </c>
      <c r="E971" t="s">
        <v>155</v>
      </c>
      <c r="F971" t="str">
        <f t="shared" si="18"/>
        <v>Senior</v>
      </c>
      <c r="G971" s="49">
        <f>VLOOKUP(B971,'Analysis 1.3'!$E$1:$F$15,2,FALSE)</f>
        <v>54.707207207207205</v>
      </c>
    </row>
    <row r="972" spans="1:7" x14ac:dyDescent="0.3">
      <c r="A972">
        <v>971</v>
      </c>
      <c r="B972" s="1" t="s">
        <v>100</v>
      </c>
      <c r="C972" t="s">
        <v>151</v>
      </c>
      <c r="D972">
        <v>22</v>
      </c>
      <c r="E972" t="s">
        <v>155</v>
      </c>
      <c r="F972" t="str">
        <f t="shared" si="18"/>
        <v>Young</v>
      </c>
      <c r="G972" s="49">
        <f>VLOOKUP(B972,'Analysis 1.3'!$E$1:$F$15,2,FALSE)</f>
        <v>54.003086419753089</v>
      </c>
    </row>
    <row r="973" spans="1:7" x14ac:dyDescent="0.3">
      <c r="A973">
        <v>972</v>
      </c>
      <c r="B973" s="1" t="s">
        <v>100</v>
      </c>
      <c r="C973" t="s">
        <v>152</v>
      </c>
      <c r="D973">
        <v>35</v>
      </c>
      <c r="E973" t="s">
        <v>155</v>
      </c>
      <c r="F973" t="str">
        <f t="shared" si="18"/>
        <v>Middle</v>
      </c>
      <c r="G973" s="49">
        <f>VLOOKUP(B973,'Analysis 1.3'!$E$1:$F$15,2,FALSE)</f>
        <v>54.003086419753089</v>
      </c>
    </row>
    <row r="974" spans="1:7" x14ac:dyDescent="0.3">
      <c r="A974">
        <v>973</v>
      </c>
      <c r="B974" s="1" t="s">
        <v>99</v>
      </c>
      <c r="C974" t="s">
        <v>151</v>
      </c>
      <c r="D974">
        <v>50</v>
      </c>
      <c r="E974" t="s">
        <v>155</v>
      </c>
      <c r="F974" t="str">
        <f t="shared" si="18"/>
        <v>Middle</v>
      </c>
      <c r="G974" s="49">
        <f>VLOOKUP(B974,'Analysis 1.3'!$E$1:$F$15,2,FALSE)</f>
        <v>54.707207207207205</v>
      </c>
    </row>
    <row r="975" spans="1:7" x14ac:dyDescent="0.3">
      <c r="A975">
        <v>974</v>
      </c>
      <c r="B975" s="1" t="s">
        <v>100</v>
      </c>
      <c r="C975" t="s">
        <v>151</v>
      </c>
      <c r="D975">
        <v>60</v>
      </c>
      <c r="E975" t="s">
        <v>155</v>
      </c>
      <c r="F975" t="str">
        <f t="shared" si="18"/>
        <v>Senior</v>
      </c>
      <c r="G975" s="49">
        <f>VLOOKUP(B975,'Analysis 1.3'!$E$1:$F$15,2,FALSE)</f>
        <v>54.003086419753089</v>
      </c>
    </row>
    <row r="976" spans="1:7" x14ac:dyDescent="0.3">
      <c r="A976">
        <v>975</v>
      </c>
      <c r="B976" s="1" t="s">
        <v>100</v>
      </c>
      <c r="C976" t="s">
        <v>151</v>
      </c>
      <c r="D976">
        <v>45</v>
      </c>
      <c r="E976" t="s">
        <v>155</v>
      </c>
      <c r="F976" t="str">
        <f t="shared" si="18"/>
        <v>Middle</v>
      </c>
      <c r="G976" s="49">
        <f>VLOOKUP(B976,'Analysis 1.3'!$E$1:$F$15,2,FALSE)</f>
        <v>54.003086419753089</v>
      </c>
    </row>
    <row r="977" spans="1:7" x14ac:dyDescent="0.3">
      <c r="A977">
        <v>976</v>
      </c>
      <c r="B977" s="1" t="s">
        <v>106</v>
      </c>
      <c r="C977" t="s">
        <v>152</v>
      </c>
      <c r="D977">
        <v>48</v>
      </c>
      <c r="E977" t="s">
        <v>155</v>
      </c>
      <c r="F977" t="str">
        <f t="shared" si="18"/>
        <v>Middle</v>
      </c>
      <c r="G977" s="49">
        <f>VLOOKUP(B977,'Analysis 1.3'!$E$1:$F$15,2,FALSE)</f>
        <v>53.742268041237111</v>
      </c>
    </row>
    <row r="978" spans="1:7" x14ac:dyDescent="0.3">
      <c r="A978">
        <v>977</v>
      </c>
      <c r="B978" s="1" t="s">
        <v>113</v>
      </c>
      <c r="C978" t="s">
        <v>151</v>
      </c>
      <c r="D978">
        <v>31</v>
      </c>
      <c r="E978" t="s">
        <v>155</v>
      </c>
      <c r="F978" t="str">
        <f t="shared" si="18"/>
        <v>Young</v>
      </c>
      <c r="G978" s="49">
        <f>VLOOKUP(B978,'Analysis 1.3'!$E$1:$F$15,2,FALSE)</f>
        <v>55.656028368794324</v>
      </c>
    </row>
    <row r="979" spans="1:7" x14ac:dyDescent="0.3">
      <c r="A979">
        <v>978</v>
      </c>
      <c r="B979" s="1" t="s">
        <v>99</v>
      </c>
      <c r="C979" t="s">
        <v>151</v>
      </c>
      <c r="D979">
        <v>80</v>
      </c>
      <c r="E979" t="s">
        <v>155</v>
      </c>
      <c r="F979" t="str">
        <f t="shared" si="18"/>
        <v>Senior</v>
      </c>
      <c r="G979" s="49">
        <f>VLOOKUP(B979,'Analysis 1.3'!$E$1:$F$15,2,FALSE)</f>
        <v>54.707207207207205</v>
      </c>
    </row>
    <row r="980" spans="1:7" x14ac:dyDescent="0.3">
      <c r="A980">
        <v>979</v>
      </c>
      <c r="B980" s="1" t="s">
        <v>101</v>
      </c>
      <c r="C980" t="s">
        <v>152</v>
      </c>
      <c r="D980">
        <v>47</v>
      </c>
      <c r="E980" t="s">
        <v>155</v>
      </c>
      <c r="F980" t="str">
        <f t="shared" si="18"/>
        <v>Middle</v>
      </c>
      <c r="G980" s="49">
        <f>VLOOKUP(B980,'Analysis 1.3'!$E$1:$F$15,2,FALSE)</f>
        <v>52.833333333333336</v>
      </c>
    </row>
    <row r="981" spans="1:7" x14ac:dyDescent="0.3">
      <c r="A981">
        <v>980</v>
      </c>
      <c r="B981" s="1" t="s">
        <v>99</v>
      </c>
      <c r="C981" t="s">
        <v>152</v>
      </c>
      <c r="D981">
        <v>31</v>
      </c>
      <c r="E981" t="s">
        <v>155</v>
      </c>
      <c r="F981" t="str">
        <f t="shared" si="18"/>
        <v>Young</v>
      </c>
      <c r="G981" s="49">
        <f>VLOOKUP(B981,'Analysis 1.3'!$E$1:$F$15,2,FALSE)</f>
        <v>54.707207207207205</v>
      </c>
    </row>
    <row r="982" spans="1:7" x14ac:dyDescent="0.3">
      <c r="A982">
        <v>981</v>
      </c>
      <c r="B982" s="1" t="s">
        <v>99</v>
      </c>
      <c r="C982" t="s">
        <v>152</v>
      </c>
      <c r="D982">
        <v>78</v>
      </c>
      <c r="E982" t="s">
        <v>155</v>
      </c>
      <c r="F982" t="str">
        <f t="shared" si="18"/>
        <v>Senior</v>
      </c>
      <c r="G982" s="49">
        <f>VLOOKUP(B982,'Analysis 1.3'!$E$1:$F$15,2,FALSE)</f>
        <v>54.707207207207205</v>
      </c>
    </row>
    <row r="983" spans="1:7" x14ac:dyDescent="0.3">
      <c r="A983">
        <v>982</v>
      </c>
      <c r="B983" s="1" t="s">
        <v>99</v>
      </c>
      <c r="C983" t="s">
        <v>152</v>
      </c>
      <c r="D983">
        <v>35</v>
      </c>
      <c r="E983" t="s">
        <v>155</v>
      </c>
      <c r="F983" t="str">
        <f t="shared" si="18"/>
        <v>Middle</v>
      </c>
      <c r="G983" s="49">
        <f>VLOOKUP(B983,'Analysis 1.3'!$E$1:$F$15,2,FALSE)</f>
        <v>54.707207207207205</v>
      </c>
    </row>
    <row r="984" spans="1:7" x14ac:dyDescent="0.3">
      <c r="A984">
        <v>983</v>
      </c>
      <c r="B984" s="1" t="s">
        <v>99</v>
      </c>
      <c r="C984" t="s">
        <v>151</v>
      </c>
      <c r="D984">
        <v>58</v>
      </c>
      <c r="E984" t="s">
        <v>155</v>
      </c>
      <c r="F984" t="str">
        <f t="shared" si="18"/>
        <v>Middle</v>
      </c>
      <c r="G984" s="49">
        <f>VLOOKUP(B984,'Analysis 1.3'!$E$1:$F$15,2,FALSE)</f>
        <v>54.707207207207205</v>
      </c>
    </row>
    <row r="985" spans="1:7" x14ac:dyDescent="0.3">
      <c r="A985">
        <v>984</v>
      </c>
      <c r="B985" s="1" t="s">
        <v>100</v>
      </c>
      <c r="C985" t="s">
        <v>152</v>
      </c>
      <c r="D985">
        <v>33</v>
      </c>
      <c r="E985" t="s">
        <v>155</v>
      </c>
      <c r="F985" t="str">
        <f t="shared" si="18"/>
        <v>Young</v>
      </c>
      <c r="G985" s="49">
        <f>VLOOKUP(B985,'Analysis 1.3'!$E$1:$F$15,2,FALSE)</f>
        <v>54.003086419753089</v>
      </c>
    </row>
    <row r="986" spans="1:7" x14ac:dyDescent="0.3">
      <c r="A986">
        <v>985</v>
      </c>
      <c r="B986" s="1" t="s">
        <v>99</v>
      </c>
      <c r="C986" t="s">
        <v>151</v>
      </c>
      <c r="D986">
        <v>69</v>
      </c>
      <c r="E986" t="s">
        <v>155</v>
      </c>
      <c r="F986" t="str">
        <f t="shared" si="18"/>
        <v>Senior</v>
      </c>
      <c r="G986" s="49">
        <f>VLOOKUP(B986,'Analysis 1.3'!$E$1:$F$15,2,FALSE)</f>
        <v>54.707207207207205</v>
      </c>
    </row>
    <row r="987" spans="1:7" x14ac:dyDescent="0.3">
      <c r="A987">
        <v>986</v>
      </c>
      <c r="B987" s="1" t="s">
        <v>101</v>
      </c>
      <c r="C987" t="s">
        <v>152</v>
      </c>
      <c r="D987">
        <v>44</v>
      </c>
      <c r="E987" t="s">
        <v>155</v>
      </c>
      <c r="F987" t="str">
        <f t="shared" si="18"/>
        <v>Middle</v>
      </c>
      <c r="G987" s="49">
        <f>VLOOKUP(B987,'Analysis 1.3'!$E$1:$F$15,2,FALSE)</f>
        <v>52.833333333333336</v>
      </c>
    </row>
    <row r="988" spans="1:7" x14ac:dyDescent="0.3">
      <c r="A988">
        <v>987</v>
      </c>
      <c r="B988" s="1" t="s">
        <v>99</v>
      </c>
      <c r="C988" t="s">
        <v>152</v>
      </c>
      <c r="D988">
        <v>23</v>
      </c>
      <c r="E988" t="s">
        <v>155</v>
      </c>
      <c r="F988" t="str">
        <f t="shared" si="18"/>
        <v>Young</v>
      </c>
      <c r="G988" s="49">
        <f>VLOOKUP(B988,'Analysis 1.3'!$E$1:$F$15,2,FALSE)</f>
        <v>54.707207207207205</v>
      </c>
    </row>
    <row r="989" spans="1:7" x14ac:dyDescent="0.3">
      <c r="A989">
        <v>988</v>
      </c>
      <c r="B989" s="1" t="s">
        <v>99</v>
      </c>
      <c r="C989" t="s">
        <v>151</v>
      </c>
      <c r="D989">
        <v>62</v>
      </c>
      <c r="E989" t="s">
        <v>155</v>
      </c>
      <c r="F989" t="str">
        <f t="shared" si="18"/>
        <v>Senior</v>
      </c>
      <c r="G989" s="49">
        <f>VLOOKUP(B989,'Analysis 1.3'!$E$1:$F$15,2,FALSE)</f>
        <v>54.707207207207205</v>
      </c>
    </row>
    <row r="990" spans="1:7" x14ac:dyDescent="0.3">
      <c r="A990">
        <v>989</v>
      </c>
      <c r="B990" s="1" t="s">
        <v>113</v>
      </c>
      <c r="C990" t="s">
        <v>152</v>
      </c>
      <c r="D990">
        <v>32</v>
      </c>
      <c r="E990" t="s">
        <v>155</v>
      </c>
      <c r="F990" t="str">
        <f t="shared" si="18"/>
        <v>Young</v>
      </c>
      <c r="G990" s="49">
        <f>VLOOKUP(B990,'Analysis 1.3'!$E$1:$F$15,2,FALSE)</f>
        <v>55.656028368794324</v>
      </c>
    </row>
    <row r="991" spans="1:7" x14ac:dyDescent="0.3">
      <c r="A991">
        <v>990</v>
      </c>
      <c r="B991" s="1" t="s">
        <v>109</v>
      </c>
      <c r="C991" t="s">
        <v>151</v>
      </c>
      <c r="D991">
        <v>37</v>
      </c>
      <c r="E991" t="s">
        <v>155</v>
      </c>
      <c r="F991" t="str">
        <f t="shared" si="18"/>
        <v>Middle</v>
      </c>
      <c r="G991" s="49">
        <f>VLOOKUP(B991,'Analysis 1.3'!$E$1:$F$15,2,FALSE)</f>
        <v>49.655172413793103</v>
      </c>
    </row>
    <row r="992" spans="1:7" x14ac:dyDescent="0.3">
      <c r="A992">
        <v>991</v>
      </c>
      <c r="B992" s="1" t="s">
        <v>99</v>
      </c>
      <c r="C992" t="s">
        <v>152</v>
      </c>
      <c r="D992">
        <v>55</v>
      </c>
      <c r="E992" t="s">
        <v>155</v>
      </c>
      <c r="F992" t="str">
        <f t="shared" si="18"/>
        <v>Middle</v>
      </c>
      <c r="G992" s="49">
        <f>VLOOKUP(B992,'Analysis 1.3'!$E$1:$F$15,2,FALSE)</f>
        <v>54.707207207207205</v>
      </c>
    </row>
    <row r="993" spans="1:7" x14ac:dyDescent="0.3">
      <c r="A993">
        <v>992</v>
      </c>
      <c r="B993" s="1" t="s">
        <v>99</v>
      </c>
      <c r="C993" t="s">
        <v>151</v>
      </c>
      <c r="D993">
        <v>51</v>
      </c>
      <c r="E993" t="s">
        <v>155</v>
      </c>
      <c r="F993" t="str">
        <f t="shared" si="18"/>
        <v>Middle</v>
      </c>
      <c r="G993" s="49">
        <f>VLOOKUP(B993,'Analysis 1.3'!$E$1:$F$15,2,FALSE)</f>
        <v>54.707207207207205</v>
      </c>
    </row>
    <row r="994" spans="1:7" x14ac:dyDescent="0.3">
      <c r="A994">
        <v>993</v>
      </c>
      <c r="B994" s="1" t="s">
        <v>102</v>
      </c>
      <c r="C994" t="s">
        <v>152</v>
      </c>
      <c r="D994">
        <v>86</v>
      </c>
      <c r="E994" t="s">
        <v>155</v>
      </c>
      <c r="F994" t="str">
        <f t="shared" si="18"/>
        <v>Senior</v>
      </c>
      <c r="G994" s="49">
        <f>VLOOKUP(B994,'Analysis 1.3'!$E$1:$F$15,2,FALSE)</f>
        <v>59.060606060606062</v>
      </c>
    </row>
    <row r="995" spans="1:7" x14ac:dyDescent="0.3">
      <c r="A995">
        <v>994</v>
      </c>
      <c r="B995" s="1" t="s">
        <v>99</v>
      </c>
      <c r="C995" t="s">
        <v>151</v>
      </c>
      <c r="D995">
        <v>37</v>
      </c>
      <c r="E995" t="s">
        <v>155</v>
      </c>
      <c r="F995" t="str">
        <f t="shared" si="18"/>
        <v>Middle</v>
      </c>
      <c r="G995" s="49">
        <f>VLOOKUP(B995,'Analysis 1.3'!$E$1:$F$15,2,FALSE)</f>
        <v>54.707207207207205</v>
      </c>
    </row>
    <row r="996" spans="1:7" x14ac:dyDescent="0.3">
      <c r="A996">
        <v>995</v>
      </c>
      <c r="B996" s="1" t="s">
        <v>100</v>
      </c>
      <c r="C996" t="s">
        <v>152</v>
      </c>
      <c r="D996">
        <v>82</v>
      </c>
      <c r="E996" t="s">
        <v>155</v>
      </c>
      <c r="F996" t="str">
        <f t="shared" si="18"/>
        <v>Senior</v>
      </c>
      <c r="G996" s="49">
        <f>VLOOKUP(B996,'Analysis 1.3'!$E$1:$F$15,2,FALSE)</f>
        <v>54.003086419753089</v>
      </c>
    </row>
    <row r="997" spans="1:7" x14ac:dyDescent="0.3">
      <c r="A997">
        <v>996</v>
      </c>
      <c r="B997" s="1" t="s">
        <v>113</v>
      </c>
      <c r="C997" t="s">
        <v>152</v>
      </c>
      <c r="D997">
        <v>27</v>
      </c>
      <c r="E997" t="s">
        <v>155</v>
      </c>
      <c r="F997" t="str">
        <f t="shared" si="18"/>
        <v>Young</v>
      </c>
      <c r="G997" s="49">
        <f>VLOOKUP(B997,'Analysis 1.3'!$E$1:$F$15,2,FALSE)</f>
        <v>55.656028368794324</v>
      </c>
    </row>
    <row r="998" spans="1:7" x14ac:dyDescent="0.3">
      <c r="A998">
        <v>997</v>
      </c>
      <c r="B998" s="1" t="s">
        <v>113</v>
      </c>
      <c r="C998" t="s">
        <v>152</v>
      </c>
      <c r="D998">
        <v>58</v>
      </c>
      <c r="E998" t="s">
        <v>155</v>
      </c>
      <c r="F998" t="str">
        <f t="shared" si="18"/>
        <v>Middle</v>
      </c>
      <c r="G998" s="49">
        <f>VLOOKUP(B998,'Analysis 1.3'!$E$1:$F$15,2,FALSE)</f>
        <v>55.656028368794324</v>
      </c>
    </row>
    <row r="999" spans="1:7" x14ac:dyDescent="0.3">
      <c r="A999">
        <v>998</v>
      </c>
      <c r="B999" s="1" t="s">
        <v>103</v>
      </c>
      <c r="C999" t="s">
        <v>152</v>
      </c>
      <c r="D999">
        <v>89</v>
      </c>
      <c r="E999" t="s">
        <v>155</v>
      </c>
      <c r="F999" t="str">
        <f t="shared" si="18"/>
        <v>Senior</v>
      </c>
      <c r="G999" s="49">
        <f>VLOOKUP(B999,'Analysis 1.3'!$E$1:$F$15,2,FALSE)</f>
        <v>54.725000000000001</v>
      </c>
    </row>
    <row r="1000" spans="1:7" x14ac:dyDescent="0.3">
      <c r="A1000">
        <v>999</v>
      </c>
      <c r="B1000" s="1" t="s">
        <v>99</v>
      </c>
      <c r="C1000" t="s">
        <v>151</v>
      </c>
      <c r="D1000">
        <v>74</v>
      </c>
      <c r="E1000" t="s">
        <v>155</v>
      </c>
      <c r="F1000" t="str">
        <f t="shared" si="18"/>
        <v>Senior</v>
      </c>
      <c r="G1000" s="49">
        <f>VLOOKUP(B1000,'Analysis 1.3'!$E$1:$F$15,2,FALSE)</f>
        <v>54.707207207207205</v>
      </c>
    </row>
    <row r="1001" spans="1:7" x14ac:dyDescent="0.3">
      <c r="A1001">
        <v>1000</v>
      </c>
      <c r="B1001" s="1" t="s">
        <v>113</v>
      </c>
      <c r="C1001" t="s">
        <v>152</v>
      </c>
      <c r="D1001">
        <v>69</v>
      </c>
      <c r="E1001" t="s">
        <v>155</v>
      </c>
      <c r="F1001" t="str">
        <f t="shared" si="18"/>
        <v>Senior</v>
      </c>
      <c r="G1001" s="49">
        <f>VLOOKUP(B1001,'Analysis 1.3'!$E$1:$F$15,2,FALSE)</f>
        <v>55.656028368794324</v>
      </c>
    </row>
    <row r="1002" spans="1:7" x14ac:dyDescent="0.3">
      <c r="A1002">
        <v>1001</v>
      </c>
      <c r="B1002" s="1" t="s">
        <v>99</v>
      </c>
      <c r="C1002" t="s">
        <v>152</v>
      </c>
      <c r="D1002">
        <v>41</v>
      </c>
      <c r="E1002" t="s">
        <v>156</v>
      </c>
      <c r="F1002" t="str">
        <f t="shared" si="18"/>
        <v>Middle</v>
      </c>
      <c r="G1002" s="49">
        <f>VLOOKUP(B1002,'Analysis 1.3'!$E$1:$F$15,2,FALSE)</f>
        <v>54.707207207207205</v>
      </c>
    </row>
    <row r="1003" spans="1:7" x14ac:dyDescent="0.3">
      <c r="A1003">
        <v>1002</v>
      </c>
      <c r="B1003" s="1" t="s">
        <v>113</v>
      </c>
      <c r="C1003" t="s">
        <v>151</v>
      </c>
      <c r="D1003">
        <v>86</v>
      </c>
      <c r="E1003" t="s">
        <v>156</v>
      </c>
      <c r="F1003" t="str">
        <f t="shared" si="18"/>
        <v>Senior</v>
      </c>
      <c r="G1003" s="49">
        <f>VLOOKUP(B1003,'Analysis 1.3'!$E$1:$F$15,2,FALSE)</f>
        <v>55.656028368794324</v>
      </c>
    </row>
    <row r="1004" spans="1:7" x14ac:dyDescent="0.3">
      <c r="A1004">
        <v>1003</v>
      </c>
      <c r="B1004" s="1" t="s">
        <v>99</v>
      </c>
      <c r="C1004" t="s">
        <v>152</v>
      </c>
      <c r="D1004">
        <v>64</v>
      </c>
      <c r="E1004" t="s">
        <v>156</v>
      </c>
      <c r="F1004" t="str">
        <f t="shared" si="18"/>
        <v>Senior</v>
      </c>
      <c r="G1004" s="49">
        <f>VLOOKUP(B1004,'Analysis 1.3'!$E$1:$F$15,2,FALSE)</f>
        <v>54.707207207207205</v>
      </c>
    </row>
    <row r="1005" spans="1:7" x14ac:dyDescent="0.3">
      <c r="A1005">
        <v>1004</v>
      </c>
      <c r="B1005" s="1" t="s">
        <v>99</v>
      </c>
      <c r="C1005" t="s">
        <v>151</v>
      </c>
      <c r="D1005">
        <v>55</v>
      </c>
      <c r="E1005" t="s">
        <v>156</v>
      </c>
      <c r="F1005" t="str">
        <f t="shared" si="18"/>
        <v>Middle</v>
      </c>
      <c r="G1005" s="49">
        <f>VLOOKUP(B1005,'Analysis 1.3'!$E$1:$F$15,2,FALSE)</f>
        <v>54.707207207207205</v>
      </c>
    </row>
    <row r="1006" spans="1:7" x14ac:dyDescent="0.3">
      <c r="A1006">
        <v>1005</v>
      </c>
      <c r="B1006" s="1" t="s">
        <v>100</v>
      </c>
      <c r="C1006" t="s">
        <v>151</v>
      </c>
      <c r="D1006">
        <v>60</v>
      </c>
      <c r="E1006" t="s">
        <v>156</v>
      </c>
      <c r="F1006" t="str">
        <f t="shared" si="18"/>
        <v>Senior</v>
      </c>
      <c r="G1006" s="49">
        <f>VLOOKUP(B1006,'Analysis 1.3'!$E$1:$F$15,2,FALSE)</f>
        <v>54.003086419753089</v>
      </c>
    </row>
    <row r="1007" spans="1:7" x14ac:dyDescent="0.3">
      <c r="A1007">
        <v>1006</v>
      </c>
      <c r="B1007" s="1" t="s">
        <v>101</v>
      </c>
      <c r="C1007" t="s">
        <v>152</v>
      </c>
      <c r="D1007">
        <v>18</v>
      </c>
      <c r="E1007" t="s">
        <v>156</v>
      </c>
      <c r="F1007" t="str">
        <f t="shared" si="18"/>
        <v>Young</v>
      </c>
      <c r="G1007" s="49">
        <f>VLOOKUP(B1007,'Analysis 1.3'!$E$1:$F$15,2,FALSE)</f>
        <v>52.833333333333336</v>
      </c>
    </row>
    <row r="1008" spans="1:7" x14ac:dyDescent="0.3">
      <c r="A1008">
        <v>1007</v>
      </c>
      <c r="B1008" s="1" t="s">
        <v>99</v>
      </c>
      <c r="C1008" t="s">
        <v>152</v>
      </c>
      <c r="D1008">
        <v>62</v>
      </c>
      <c r="E1008" t="s">
        <v>156</v>
      </c>
      <c r="F1008" t="str">
        <f t="shared" si="18"/>
        <v>Senior</v>
      </c>
      <c r="G1008" s="49">
        <f>VLOOKUP(B1008,'Analysis 1.3'!$E$1:$F$15,2,FALSE)</f>
        <v>54.707207207207205</v>
      </c>
    </row>
    <row r="1009" spans="1:7" x14ac:dyDescent="0.3">
      <c r="A1009">
        <v>1008</v>
      </c>
      <c r="B1009" s="1" t="s">
        <v>106</v>
      </c>
      <c r="C1009" t="s">
        <v>152</v>
      </c>
      <c r="D1009">
        <v>27</v>
      </c>
      <c r="E1009" t="s">
        <v>156</v>
      </c>
      <c r="F1009" t="str">
        <f t="shared" si="18"/>
        <v>Young</v>
      </c>
      <c r="G1009" s="49">
        <f>VLOOKUP(B1009,'Analysis 1.3'!$E$1:$F$15,2,FALSE)</f>
        <v>53.742268041237111</v>
      </c>
    </row>
    <row r="1010" spans="1:7" x14ac:dyDescent="0.3">
      <c r="A1010">
        <v>1009</v>
      </c>
      <c r="B1010" s="1" t="s">
        <v>99</v>
      </c>
      <c r="C1010" t="s">
        <v>152</v>
      </c>
      <c r="D1010">
        <v>44</v>
      </c>
      <c r="E1010" t="s">
        <v>156</v>
      </c>
      <c r="F1010" t="str">
        <f t="shared" si="18"/>
        <v>Middle</v>
      </c>
      <c r="G1010" s="49">
        <f>VLOOKUP(B1010,'Analysis 1.3'!$E$1:$F$15,2,FALSE)</f>
        <v>54.707207207207205</v>
      </c>
    </row>
    <row r="1011" spans="1:7" x14ac:dyDescent="0.3">
      <c r="A1011">
        <v>1010</v>
      </c>
      <c r="B1011" s="1" t="s">
        <v>105</v>
      </c>
      <c r="C1011" t="s">
        <v>152</v>
      </c>
      <c r="D1011">
        <v>28</v>
      </c>
      <c r="E1011" t="s">
        <v>156</v>
      </c>
      <c r="F1011" t="str">
        <f t="shared" si="18"/>
        <v>Young</v>
      </c>
      <c r="G1011" s="49">
        <f>VLOOKUP(B1011,'Analysis 1.3'!$E$1:$F$15,2,FALSE)</f>
        <v>48.434944237918216</v>
      </c>
    </row>
    <row r="1012" spans="1:7" x14ac:dyDescent="0.3">
      <c r="A1012">
        <v>1011</v>
      </c>
      <c r="B1012" s="1" t="s">
        <v>100</v>
      </c>
      <c r="C1012" t="s">
        <v>151</v>
      </c>
      <c r="D1012">
        <v>20</v>
      </c>
      <c r="E1012" t="s">
        <v>156</v>
      </c>
      <c r="F1012" t="str">
        <f t="shared" si="18"/>
        <v>Young</v>
      </c>
      <c r="G1012" s="49">
        <f>VLOOKUP(B1012,'Analysis 1.3'!$E$1:$F$15,2,FALSE)</f>
        <v>54.003086419753089</v>
      </c>
    </row>
    <row r="1013" spans="1:7" x14ac:dyDescent="0.3">
      <c r="A1013">
        <v>1012</v>
      </c>
      <c r="B1013" s="1" t="s">
        <v>105</v>
      </c>
      <c r="C1013" t="s">
        <v>151</v>
      </c>
      <c r="D1013">
        <v>42</v>
      </c>
      <c r="E1013" t="s">
        <v>156</v>
      </c>
      <c r="F1013" t="str">
        <f t="shared" si="18"/>
        <v>Middle</v>
      </c>
      <c r="G1013" s="49">
        <f>VLOOKUP(B1013,'Analysis 1.3'!$E$1:$F$15,2,FALSE)</f>
        <v>48.434944237918216</v>
      </c>
    </row>
    <row r="1014" spans="1:7" x14ac:dyDescent="0.3">
      <c r="A1014">
        <v>1013</v>
      </c>
      <c r="B1014" s="1" t="s">
        <v>113</v>
      </c>
      <c r="C1014" t="s">
        <v>152</v>
      </c>
      <c r="D1014">
        <v>54</v>
      </c>
      <c r="E1014" t="s">
        <v>156</v>
      </c>
      <c r="F1014" t="str">
        <f t="shared" si="18"/>
        <v>Middle</v>
      </c>
      <c r="G1014" s="49">
        <f>VLOOKUP(B1014,'Analysis 1.3'!$E$1:$F$15,2,FALSE)</f>
        <v>55.656028368794324</v>
      </c>
    </row>
    <row r="1015" spans="1:7" x14ac:dyDescent="0.3">
      <c r="A1015">
        <v>1014</v>
      </c>
      <c r="B1015" s="1" t="s">
        <v>113</v>
      </c>
      <c r="C1015" t="s">
        <v>152</v>
      </c>
      <c r="D1015">
        <v>69</v>
      </c>
      <c r="E1015" t="s">
        <v>156</v>
      </c>
      <c r="F1015" t="str">
        <f t="shared" si="18"/>
        <v>Senior</v>
      </c>
      <c r="G1015" s="49">
        <f>VLOOKUP(B1015,'Analysis 1.3'!$E$1:$F$15,2,FALSE)</f>
        <v>55.656028368794324</v>
      </c>
    </row>
    <row r="1016" spans="1:7" x14ac:dyDescent="0.3">
      <c r="A1016">
        <v>1015</v>
      </c>
      <c r="B1016" s="1" t="s">
        <v>107</v>
      </c>
      <c r="C1016" t="s">
        <v>152</v>
      </c>
      <c r="D1016">
        <v>50</v>
      </c>
      <c r="E1016" t="s">
        <v>156</v>
      </c>
      <c r="F1016" t="str">
        <f t="shared" si="18"/>
        <v>Middle</v>
      </c>
      <c r="G1016" s="49">
        <f>VLOOKUP(B1016,'Analysis 1.3'!$E$1:$F$15,2,FALSE)</f>
        <v>49.778761061946902</v>
      </c>
    </row>
    <row r="1017" spans="1:7" x14ac:dyDescent="0.3">
      <c r="A1017">
        <v>1016</v>
      </c>
      <c r="B1017" s="1" t="s">
        <v>113</v>
      </c>
      <c r="C1017" t="s">
        <v>152</v>
      </c>
      <c r="D1017">
        <v>23</v>
      </c>
      <c r="E1017" t="s">
        <v>156</v>
      </c>
      <c r="F1017" t="str">
        <f t="shared" si="18"/>
        <v>Young</v>
      </c>
      <c r="G1017" s="49">
        <f>VLOOKUP(B1017,'Analysis 1.3'!$E$1:$F$15,2,FALSE)</f>
        <v>55.656028368794324</v>
      </c>
    </row>
    <row r="1018" spans="1:7" x14ac:dyDescent="0.3">
      <c r="A1018">
        <v>1017</v>
      </c>
      <c r="B1018" s="1" t="s">
        <v>113</v>
      </c>
      <c r="C1018" t="s">
        <v>151</v>
      </c>
      <c r="D1018">
        <v>38</v>
      </c>
      <c r="E1018" t="s">
        <v>156</v>
      </c>
      <c r="F1018" t="str">
        <f t="shared" si="18"/>
        <v>Middle</v>
      </c>
      <c r="G1018" s="49">
        <f>VLOOKUP(B1018,'Analysis 1.3'!$E$1:$F$15,2,FALSE)</f>
        <v>55.656028368794324</v>
      </c>
    </row>
    <row r="1019" spans="1:7" x14ac:dyDescent="0.3">
      <c r="A1019">
        <v>1018</v>
      </c>
      <c r="B1019" s="1" t="s">
        <v>100</v>
      </c>
      <c r="C1019" t="s">
        <v>152</v>
      </c>
      <c r="D1019">
        <v>52</v>
      </c>
      <c r="E1019" t="s">
        <v>156</v>
      </c>
      <c r="F1019" t="str">
        <f t="shared" si="18"/>
        <v>Middle</v>
      </c>
      <c r="G1019" s="49">
        <f>VLOOKUP(B1019,'Analysis 1.3'!$E$1:$F$15,2,FALSE)</f>
        <v>54.003086419753089</v>
      </c>
    </row>
    <row r="1020" spans="1:7" x14ac:dyDescent="0.3">
      <c r="A1020">
        <v>1019</v>
      </c>
      <c r="B1020" s="1" t="s">
        <v>107</v>
      </c>
      <c r="C1020" t="s">
        <v>152</v>
      </c>
      <c r="D1020">
        <v>64</v>
      </c>
      <c r="E1020" t="s">
        <v>156</v>
      </c>
      <c r="F1020" t="str">
        <f t="shared" si="18"/>
        <v>Senior</v>
      </c>
      <c r="G1020" s="49">
        <f>VLOOKUP(B1020,'Analysis 1.3'!$E$1:$F$15,2,FALSE)</f>
        <v>49.778761061946902</v>
      </c>
    </row>
    <row r="1021" spans="1:7" x14ac:dyDescent="0.3">
      <c r="A1021">
        <v>1020</v>
      </c>
      <c r="B1021" s="1" t="s">
        <v>101</v>
      </c>
      <c r="C1021" t="s">
        <v>152</v>
      </c>
      <c r="D1021">
        <v>86</v>
      </c>
      <c r="E1021" t="s">
        <v>156</v>
      </c>
      <c r="F1021" t="str">
        <f t="shared" si="18"/>
        <v>Senior</v>
      </c>
      <c r="G1021" s="49">
        <f>VLOOKUP(B1021,'Analysis 1.3'!$E$1:$F$15,2,FALSE)</f>
        <v>52.833333333333336</v>
      </c>
    </row>
    <row r="1022" spans="1:7" x14ac:dyDescent="0.3">
      <c r="A1022">
        <v>1021</v>
      </c>
      <c r="B1022" s="1" t="s">
        <v>106</v>
      </c>
      <c r="C1022" t="s">
        <v>151</v>
      </c>
      <c r="D1022">
        <v>49</v>
      </c>
      <c r="E1022" t="s">
        <v>156</v>
      </c>
      <c r="F1022" t="str">
        <f t="shared" si="18"/>
        <v>Middle</v>
      </c>
      <c r="G1022" s="49">
        <f>VLOOKUP(B1022,'Analysis 1.3'!$E$1:$F$15,2,FALSE)</f>
        <v>53.742268041237111</v>
      </c>
    </row>
    <row r="1023" spans="1:7" x14ac:dyDescent="0.3">
      <c r="A1023">
        <v>1022</v>
      </c>
      <c r="B1023" s="1" t="s">
        <v>113</v>
      </c>
      <c r="C1023" t="s">
        <v>152</v>
      </c>
      <c r="D1023">
        <v>60</v>
      </c>
      <c r="E1023" t="s">
        <v>156</v>
      </c>
      <c r="F1023" t="str">
        <f t="shared" si="18"/>
        <v>Senior</v>
      </c>
      <c r="G1023" s="49">
        <f>VLOOKUP(B1023,'Analysis 1.3'!$E$1:$F$15,2,FALSE)</f>
        <v>55.656028368794324</v>
      </c>
    </row>
    <row r="1024" spans="1:7" x14ac:dyDescent="0.3">
      <c r="A1024">
        <v>1023</v>
      </c>
      <c r="B1024" s="1" t="s">
        <v>109</v>
      </c>
      <c r="C1024" t="s">
        <v>151</v>
      </c>
      <c r="D1024">
        <v>52</v>
      </c>
      <c r="E1024" t="s">
        <v>156</v>
      </c>
      <c r="F1024" t="str">
        <f t="shared" si="18"/>
        <v>Middle</v>
      </c>
      <c r="G1024" s="49">
        <f>VLOOKUP(B1024,'Analysis 1.3'!$E$1:$F$15,2,FALSE)</f>
        <v>49.655172413793103</v>
      </c>
    </row>
    <row r="1025" spans="1:7" x14ac:dyDescent="0.3">
      <c r="A1025">
        <v>1024</v>
      </c>
      <c r="B1025" s="1" t="s">
        <v>105</v>
      </c>
      <c r="C1025" t="s">
        <v>152</v>
      </c>
      <c r="D1025">
        <v>80</v>
      </c>
      <c r="E1025" t="s">
        <v>156</v>
      </c>
      <c r="F1025" t="str">
        <f t="shared" si="18"/>
        <v>Senior</v>
      </c>
      <c r="G1025" s="49">
        <f>VLOOKUP(B1025,'Analysis 1.3'!$E$1:$F$15,2,FALSE)</f>
        <v>48.434944237918216</v>
      </c>
    </row>
    <row r="1026" spans="1:7" x14ac:dyDescent="0.3">
      <c r="A1026">
        <v>1025</v>
      </c>
      <c r="B1026" s="1" t="s">
        <v>101</v>
      </c>
      <c r="C1026" t="s">
        <v>151</v>
      </c>
      <c r="D1026">
        <v>48</v>
      </c>
      <c r="E1026" t="s">
        <v>156</v>
      </c>
      <c r="F1026" t="str">
        <f t="shared" si="18"/>
        <v>Middle</v>
      </c>
      <c r="G1026" s="49">
        <f>VLOOKUP(B1026,'Analysis 1.3'!$E$1:$F$15,2,FALSE)</f>
        <v>52.833333333333336</v>
      </c>
    </row>
    <row r="1027" spans="1:7" x14ac:dyDescent="0.3">
      <c r="A1027">
        <v>1026</v>
      </c>
      <c r="B1027" s="1" t="s">
        <v>108</v>
      </c>
      <c r="C1027" t="s">
        <v>152</v>
      </c>
      <c r="D1027">
        <v>62</v>
      </c>
      <c r="E1027" t="s">
        <v>156</v>
      </c>
      <c r="F1027" t="str">
        <f t="shared" ref="F1027:F1090" si="19">_xlfn.IFS(D1027&gt;=60, "Senior", D1027&lt;35, "Young", D1027&lt;60, "Middle")</f>
        <v>Senior</v>
      </c>
      <c r="G1027" s="49">
        <f>VLOOKUP(B1027,'Analysis 1.3'!$E$1:$F$15,2,FALSE)</f>
        <v>53.469696969696969</v>
      </c>
    </row>
    <row r="1028" spans="1:7" x14ac:dyDescent="0.3">
      <c r="A1028">
        <v>1027</v>
      </c>
      <c r="B1028" s="1" t="s">
        <v>105</v>
      </c>
      <c r="C1028" t="s">
        <v>151</v>
      </c>
      <c r="D1028">
        <v>45</v>
      </c>
      <c r="E1028" t="s">
        <v>156</v>
      </c>
      <c r="F1028" t="str">
        <f t="shared" si="19"/>
        <v>Middle</v>
      </c>
      <c r="G1028" s="49">
        <f>VLOOKUP(B1028,'Analysis 1.3'!$E$1:$F$15,2,FALSE)</f>
        <v>48.434944237918216</v>
      </c>
    </row>
    <row r="1029" spans="1:7" x14ac:dyDescent="0.3">
      <c r="A1029">
        <v>1028</v>
      </c>
      <c r="B1029" s="1" t="s">
        <v>113</v>
      </c>
      <c r="C1029" t="s">
        <v>152</v>
      </c>
      <c r="D1029">
        <v>82</v>
      </c>
      <c r="E1029" t="s">
        <v>156</v>
      </c>
      <c r="F1029" t="str">
        <f t="shared" si="19"/>
        <v>Senior</v>
      </c>
      <c r="G1029" s="49">
        <f>VLOOKUP(B1029,'Analysis 1.3'!$E$1:$F$15,2,FALSE)</f>
        <v>55.656028368794324</v>
      </c>
    </row>
    <row r="1030" spans="1:7" x14ac:dyDescent="0.3">
      <c r="A1030">
        <v>1029</v>
      </c>
      <c r="B1030" s="1" t="s">
        <v>105</v>
      </c>
      <c r="C1030" t="s">
        <v>152</v>
      </c>
      <c r="D1030">
        <v>45</v>
      </c>
      <c r="E1030" t="s">
        <v>156</v>
      </c>
      <c r="F1030" t="str">
        <f t="shared" si="19"/>
        <v>Middle</v>
      </c>
      <c r="G1030" s="49">
        <f>VLOOKUP(B1030,'Analysis 1.3'!$E$1:$F$15,2,FALSE)</f>
        <v>48.434944237918216</v>
      </c>
    </row>
    <row r="1031" spans="1:7" x14ac:dyDescent="0.3">
      <c r="A1031">
        <v>1030</v>
      </c>
      <c r="B1031" s="1" t="s">
        <v>113</v>
      </c>
      <c r="C1031" t="s">
        <v>152</v>
      </c>
      <c r="D1031">
        <v>68</v>
      </c>
      <c r="E1031" t="s">
        <v>156</v>
      </c>
      <c r="F1031" t="str">
        <f t="shared" si="19"/>
        <v>Senior</v>
      </c>
      <c r="G1031" s="49">
        <f>VLOOKUP(B1031,'Analysis 1.3'!$E$1:$F$15,2,FALSE)</f>
        <v>55.656028368794324</v>
      </c>
    </row>
    <row r="1032" spans="1:7" x14ac:dyDescent="0.3">
      <c r="A1032">
        <v>1031</v>
      </c>
      <c r="B1032" s="1" t="s">
        <v>101</v>
      </c>
      <c r="C1032" t="s">
        <v>151</v>
      </c>
      <c r="D1032">
        <v>40</v>
      </c>
      <c r="E1032" t="s">
        <v>156</v>
      </c>
      <c r="F1032" t="str">
        <f t="shared" si="19"/>
        <v>Middle</v>
      </c>
      <c r="G1032" s="49">
        <f>VLOOKUP(B1032,'Analysis 1.3'!$E$1:$F$15,2,FALSE)</f>
        <v>52.833333333333336</v>
      </c>
    </row>
    <row r="1033" spans="1:7" x14ac:dyDescent="0.3">
      <c r="A1033">
        <v>1032</v>
      </c>
      <c r="B1033" s="1" t="s">
        <v>100</v>
      </c>
      <c r="C1033" t="s">
        <v>151</v>
      </c>
      <c r="D1033">
        <v>21</v>
      </c>
      <c r="E1033" t="s">
        <v>156</v>
      </c>
      <c r="F1033" t="str">
        <f t="shared" si="19"/>
        <v>Young</v>
      </c>
      <c r="G1033" s="49">
        <f>VLOOKUP(B1033,'Analysis 1.3'!$E$1:$F$15,2,FALSE)</f>
        <v>54.003086419753089</v>
      </c>
    </row>
    <row r="1034" spans="1:7" x14ac:dyDescent="0.3">
      <c r="A1034">
        <v>1033</v>
      </c>
      <c r="B1034" s="1" t="s">
        <v>113</v>
      </c>
      <c r="C1034" t="s">
        <v>152</v>
      </c>
      <c r="D1034">
        <v>56</v>
      </c>
      <c r="E1034" t="s">
        <v>156</v>
      </c>
      <c r="F1034" t="str">
        <f t="shared" si="19"/>
        <v>Middle</v>
      </c>
      <c r="G1034" s="49">
        <f>VLOOKUP(B1034,'Analysis 1.3'!$E$1:$F$15,2,FALSE)</f>
        <v>55.656028368794324</v>
      </c>
    </row>
    <row r="1035" spans="1:7" x14ac:dyDescent="0.3">
      <c r="A1035">
        <v>1034</v>
      </c>
      <c r="B1035" s="1" t="s">
        <v>107</v>
      </c>
      <c r="C1035" t="s">
        <v>152</v>
      </c>
      <c r="D1035">
        <v>31</v>
      </c>
      <c r="E1035" t="s">
        <v>156</v>
      </c>
      <c r="F1035" t="str">
        <f t="shared" si="19"/>
        <v>Young</v>
      </c>
      <c r="G1035" s="49">
        <f>VLOOKUP(B1035,'Analysis 1.3'!$E$1:$F$15,2,FALSE)</f>
        <v>49.778761061946902</v>
      </c>
    </row>
    <row r="1036" spans="1:7" x14ac:dyDescent="0.3">
      <c r="A1036">
        <v>1035</v>
      </c>
      <c r="B1036" s="1" t="s">
        <v>113</v>
      </c>
      <c r="C1036" t="s">
        <v>151</v>
      </c>
      <c r="D1036">
        <v>56</v>
      </c>
      <c r="E1036" t="s">
        <v>156</v>
      </c>
      <c r="F1036" t="str">
        <f t="shared" si="19"/>
        <v>Middle</v>
      </c>
      <c r="G1036" s="49">
        <f>VLOOKUP(B1036,'Analysis 1.3'!$E$1:$F$15,2,FALSE)</f>
        <v>55.656028368794324</v>
      </c>
    </row>
    <row r="1037" spans="1:7" x14ac:dyDescent="0.3">
      <c r="A1037">
        <v>1036</v>
      </c>
      <c r="B1037" s="1" t="s">
        <v>113</v>
      </c>
      <c r="C1037" t="s">
        <v>152</v>
      </c>
      <c r="D1037">
        <v>29</v>
      </c>
      <c r="E1037" t="s">
        <v>156</v>
      </c>
      <c r="F1037" t="str">
        <f t="shared" si="19"/>
        <v>Young</v>
      </c>
      <c r="G1037" s="49">
        <f>VLOOKUP(B1037,'Analysis 1.3'!$E$1:$F$15,2,FALSE)</f>
        <v>55.656028368794324</v>
      </c>
    </row>
    <row r="1038" spans="1:7" x14ac:dyDescent="0.3">
      <c r="A1038">
        <v>1037</v>
      </c>
      <c r="B1038" s="1" t="s">
        <v>113</v>
      </c>
      <c r="C1038" t="s">
        <v>152</v>
      </c>
      <c r="D1038">
        <v>21</v>
      </c>
      <c r="E1038" t="s">
        <v>156</v>
      </c>
      <c r="F1038" t="str">
        <f t="shared" si="19"/>
        <v>Young</v>
      </c>
      <c r="G1038" s="49">
        <f>VLOOKUP(B1038,'Analysis 1.3'!$E$1:$F$15,2,FALSE)</f>
        <v>55.656028368794324</v>
      </c>
    </row>
    <row r="1039" spans="1:7" x14ac:dyDescent="0.3">
      <c r="A1039">
        <v>1038</v>
      </c>
      <c r="B1039" s="1" t="s">
        <v>100</v>
      </c>
      <c r="C1039" t="s">
        <v>151</v>
      </c>
      <c r="D1039">
        <v>32</v>
      </c>
      <c r="E1039" t="s">
        <v>156</v>
      </c>
      <c r="F1039" t="str">
        <f t="shared" si="19"/>
        <v>Young</v>
      </c>
      <c r="G1039" s="49">
        <f>VLOOKUP(B1039,'Analysis 1.3'!$E$1:$F$15,2,FALSE)</f>
        <v>54.003086419753089</v>
      </c>
    </row>
    <row r="1040" spans="1:7" x14ac:dyDescent="0.3">
      <c r="A1040">
        <v>1039</v>
      </c>
      <c r="B1040" s="1" t="s">
        <v>105</v>
      </c>
      <c r="C1040" t="s">
        <v>152</v>
      </c>
      <c r="D1040">
        <v>66</v>
      </c>
      <c r="E1040" t="s">
        <v>156</v>
      </c>
      <c r="F1040" t="str">
        <f t="shared" si="19"/>
        <v>Senior</v>
      </c>
      <c r="G1040" s="49">
        <f>VLOOKUP(B1040,'Analysis 1.3'!$E$1:$F$15,2,FALSE)</f>
        <v>48.434944237918216</v>
      </c>
    </row>
    <row r="1041" spans="1:7" x14ac:dyDescent="0.3">
      <c r="A1041">
        <v>1040</v>
      </c>
      <c r="B1041" s="1" t="s">
        <v>113</v>
      </c>
      <c r="C1041" t="s">
        <v>152</v>
      </c>
      <c r="D1041">
        <v>63</v>
      </c>
      <c r="E1041" t="s">
        <v>156</v>
      </c>
      <c r="F1041" t="str">
        <f t="shared" si="19"/>
        <v>Senior</v>
      </c>
      <c r="G1041" s="49">
        <f>VLOOKUP(B1041,'Analysis 1.3'!$E$1:$F$15,2,FALSE)</f>
        <v>55.656028368794324</v>
      </c>
    </row>
    <row r="1042" spans="1:7" x14ac:dyDescent="0.3">
      <c r="A1042">
        <v>1041</v>
      </c>
      <c r="B1042" s="1" t="s">
        <v>107</v>
      </c>
      <c r="C1042" t="s">
        <v>151</v>
      </c>
      <c r="D1042">
        <v>30</v>
      </c>
      <c r="E1042" t="s">
        <v>156</v>
      </c>
      <c r="F1042" t="str">
        <f t="shared" si="19"/>
        <v>Young</v>
      </c>
      <c r="G1042" s="49">
        <f>VLOOKUP(B1042,'Analysis 1.3'!$E$1:$F$15,2,FALSE)</f>
        <v>49.778761061946902</v>
      </c>
    </row>
    <row r="1043" spans="1:7" x14ac:dyDescent="0.3">
      <c r="A1043">
        <v>1042</v>
      </c>
      <c r="B1043" s="1" t="s">
        <v>100</v>
      </c>
      <c r="C1043" t="s">
        <v>151</v>
      </c>
      <c r="D1043">
        <v>57</v>
      </c>
      <c r="E1043" t="s">
        <v>156</v>
      </c>
      <c r="F1043" t="str">
        <f t="shared" si="19"/>
        <v>Middle</v>
      </c>
      <c r="G1043" s="49">
        <f>VLOOKUP(B1043,'Analysis 1.3'!$E$1:$F$15,2,FALSE)</f>
        <v>54.003086419753089</v>
      </c>
    </row>
    <row r="1044" spans="1:7" x14ac:dyDescent="0.3">
      <c r="A1044">
        <v>1043</v>
      </c>
      <c r="B1044" s="1" t="s">
        <v>113</v>
      </c>
      <c r="C1044" t="s">
        <v>152</v>
      </c>
      <c r="D1044">
        <v>42</v>
      </c>
      <c r="E1044" t="s">
        <v>156</v>
      </c>
      <c r="F1044" t="str">
        <f t="shared" si="19"/>
        <v>Middle</v>
      </c>
      <c r="G1044" s="49">
        <f>VLOOKUP(B1044,'Analysis 1.3'!$E$1:$F$15,2,FALSE)</f>
        <v>55.656028368794324</v>
      </c>
    </row>
    <row r="1045" spans="1:7" x14ac:dyDescent="0.3">
      <c r="A1045">
        <v>1044</v>
      </c>
      <c r="B1045" s="1" t="s">
        <v>113</v>
      </c>
      <c r="C1045" t="s">
        <v>151</v>
      </c>
      <c r="D1045">
        <v>26</v>
      </c>
      <c r="E1045" t="s">
        <v>156</v>
      </c>
      <c r="F1045" t="str">
        <f t="shared" si="19"/>
        <v>Young</v>
      </c>
      <c r="G1045" s="49">
        <f>VLOOKUP(B1045,'Analysis 1.3'!$E$1:$F$15,2,FALSE)</f>
        <v>55.656028368794324</v>
      </c>
    </row>
    <row r="1046" spans="1:7" x14ac:dyDescent="0.3">
      <c r="A1046">
        <v>1045</v>
      </c>
      <c r="B1046" s="1" t="s">
        <v>105</v>
      </c>
      <c r="C1046" t="s">
        <v>152</v>
      </c>
      <c r="D1046">
        <v>19</v>
      </c>
      <c r="E1046" t="s">
        <v>156</v>
      </c>
      <c r="F1046" t="str">
        <f t="shared" si="19"/>
        <v>Young</v>
      </c>
      <c r="G1046" s="49">
        <f>VLOOKUP(B1046,'Analysis 1.3'!$E$1:$F$15,2,FALSE)</f>
        <v>48.434944237918216</v>
      </c>
    </row>
    <row r="1047" spans="1:7" x14ac:dyDescent="0.3">
      <c r="A1047">
        <v>1046</v>
      </c>
      <c r="B1047" s="1" t="s">
        <v>113</v>
      </c>
      <c r="C1047" t="s">
        <v>151</v>
      </c>
      <c r="D1047">
        <v>52</v>
      </c>
      <c r="E1047" t="s">
        <v>156</v>
      </c>
      <c r="F1047" t="str">
        <f t="shared" si="19"/>
        <v>Middle</v>
      </c>
      <c r="G1047" s="49">
        <f>VLOOKUP(B1047,'Analysis 1.3'!$E$1:$F$15,2,FALSE)</f>
        <v>55.656028368794324</v>
      </c>
    </row>
    <row r="1048" spans="1:7" x14ac:dyDescent="0.3">
      <c r="A1048">
        <v>1047</v>
      </c>
      <c r="B1048" s="1" t="s">
        <v>107</v>
      </c>
      <c r="C1048" t="s">
        <v>152</v>
      </c>
      <c r="D1048">
        <v>20</v>
      </c>
      <c r="E1048" t="s">
        <v>156</v>
      </c>
      <c r="F1048" t="str">
        <f t="shared" si="19"/>
        <v>Young</v>
      </c>
      <c r="G1048" s="49">
        <f>VLOOKUP(B1048,'Analysis 1.3'!$E$1:$F$15,2,FALSE)</f>
        <v>49.778761061946902</v>
      </c>
    </row>
    <row r="1049" spans="1:7" x14ac:dyDescent="0.3">
      <c r="A1049">
        <v>1048</v>
      </c>
      <c r="B1049" s="1" t="s">
        <v>113</v>
      </c>
      <c r="C1049" t="s">
        <v>152</v>
      </c>
      <c r="D1049">
        <v>26</v>
      </c>
      <c r="E1049" t="s">
        <v>156</v>
      </c>
      <c r="F1049" t="str">
        <f t="shared" si="19"/>
        <v>Young</v>
      </c>
      <c r="G1049" s="49">
        <f>VLOOKUP(B1049,'Analysis 1.3'!$E$1:$F$15,2,FALSE)</f>
        <v>55.656028368794324</v>
      </c>
    </row>
    <row r="1050" spans="1:7" x14ac:dyDescent="0.3">
      <c r="A1050">
        <v>1049</v>
      </c>
      <c r="B1050" s="1" t="s">
        <v>105</v>
      </c>
      <c r="C1050" t="s">
        <v>151</v>
      </c>
      <c r="D1050">
        <v>83</v>
      </c>
      <c r="E1050" t="s">
        <v>156</v>
      </c>
      <c r="F1050" t="str">
        <f t="shared" si="19"/>
        <v>Senior</v>
      </c>
      <c r="G1050" s="49">
        <f>VLOOKUP(B1050,'Analysis 1.3'!$E$1:$F$15,2,FALSE)</f>
        <v>48.434944237918216</v>
      </c>
    </row>
    <row r="1051" spans="1:7" x14ac:dyDescent="0.3">
      <c r="A1051">
        <v>1050</v>
      </c>
      <c r="B1051" s="1" t="s">
        <v>100</v>
      </c>
      <c r="C1051" t="s">
        <v>152</v>
      </c>
      <c r="D1051">
        <v>31</v>
      </c>
      <c r="E1051" t="s">
        <v>156</v>
      </c>
      <c r="F1051" t="str">
        <f t="shared" si="19"/>
        <v>Young</v>
      </c>
      <c r="G1051" s="49">
        <f>VLOOKUP(B1051,'Analysis 1.3'!$E$1:$F$15,2,FALSE)</f>
        <v>54.003086419753089</v>
      </c>
    </row>
    <row r="1052" spans="1:7" x14ac:dyDescent="0.3">
      <c r="A1052">
        <v>1051</v>
      </c>
      <c r="B1052" s="1" t="s">
        <v>105</v>
      </c>
      <c r="C1052" t="s">
        <v>151</v>
      </c>
      <c r="D1052">
        <v>36</v>
      </c>
      <c r="E1052" t="s">
        <v>156</v>
      </c>
      <c r="F1052" t="str">
        <f t="shared" si="19"/>
        <v>Middle</v>
      </c>
      <c r="G1052" s="49">
        <f>VLOOKUP(B1052,'Analysis 1.3'!$E$1:$F$15,2,FALSE)</f>
        <v>48.434944237918216</v>
      </c>
    </row>
    <row r="1053" spans="1:7" x14ac:dyDescent="0.3">
      <c r="A1053">
        <v>1052</v>
      </c>
      <c r="B1053" s="1" t="s">
        <v>109</v>
      </c>
      <c r="C1053" t="s">
        <v>151</v>
      </c>
      <c r="D1053">
        <v>66</v>
      </c>
      <c r="E1053" t="s">
        <v>156</v>
      </c>
      <c r="F1053" t="str">
        <f t="shared" si="19"/>
        <v>Senior</v>
      </c>
      <c r="G1053" s="49">
        <f>VLOOKUP(B1053,'Analysis 1.3'!$E$1:$F$15,2,FALSE)</f>
        <v>49.655172413793103</v>
      </c>
    </row>
    <row r="1054" spans="1:7" x14ac:dyDescent="0.3">
      <c r="A1054">
        <v>1053</v>
      </c>
      <c r="B1054" s="1" t="s">
        <v>113</v>
      </c>
      <c r="C1054" t="s">
        <v>152</v>
      </c>
      <c r="D1054">
        <v>67</v>
      </c>
      <c r="E1054" t="s">
        <v>156</v>
      </c>
      <c r="F1054" t="str">
        <f t="shared" si="19"/>
        <v>Senior</v>
      </c>
      <c r="G1054" s="49">
        <f>VLOOKUP(B1054,'Analysis 1.3'!$E$1:$F$15,2,FALSE)</f>
        <v>55.656028368794324</v>
      </c>
    </row>
    <row r="1055" spans="1:7" x14ac:dyDescent="0.3">
      <c r="A1055">
        <v>1054</v>
      </c>
      <c r="B1055" s="1" t="s">
        <v>113</v>
      </c>
      <c r="C1055" t="s">
        <v>151</v>
      </c>
      <c r="D1055">
        <v>86</v>
      </c>
      <c r="E1055" t="s">
        <v>156</v>
      </c>
      <c r="F1055" t="str">
        <f t="shared" si="19"/>
        <v>Senior</v>
      </c>
      <c r="G1055" s="49">
        <f>VLOOKUP(B1055,'Analysis 1.3'!$E$1:$F$15,2,FALSE)</f>
        <v>55.656028368794324</v>
      </c>
    </row>
    <row r="1056" spans="1:7" x14ac:dyDescent="0.3">
      <c r="A1056">
        <v>1055</v>
      </c>
      <c r="B1056" s="1" t="s">
        <v>113</v>
      </c>
      <c r="C1056" t="s">
        <v>151</v>
      </c>
      <c r="D1056">
        <v>21</v>
      </c>
      <c r="E1056" t="s">
        <v>156</v>
      </c>
      <c r="F1056" t="str">
        <f t="shared" si="19"/>
        <v>Young</v>
      </c>
      <c r="G1056" s="49">
        <f>VLOOKUP(B1056,'Analysis 1.3'!$E$1:$F$15,2,FALSE)</f>
        <v>55.656028368794324</v>
      </c>
    </row>
    <row r="1057" spans="1:7" x14ac:dyDescent="0.3">
      <c r="A1057">
        <v>1056</v>
      </c>
      <c r="B1057" s="1" t="s">
        <v>105</v>
      </c>
      <c r="C1057" t="s">
        <v>151</v>
      </c>
      <c r="D1057">
        <v>83</v>
      </c>
      <c r="E1057" t="s">
        <v>156</v>
      </c>
      <c r="F1057" t="str">
        <f t="shared" si="19"/>
        <v>Senior</v>
      </c>
      <c r="G1057" s="49">
        <f>VLOOKUP(B1057,'Analysis 1.3'!$E$1:$F$15,2,FALSE)</f>
        <v>48.434944237918216</v>
      </c>
    </row>
    <row r="1058" spans="1:7" x14ac:dyDescent="0.3">
      <c r="A1058">
        <v>1057</v>
      </c>
      <c r="B1058" s="1" t="s">
        <v>105</v>
      </c>
      <c r="C1058" t="s">
        <v>151</v>
      </c>
      <c r="D1058">
        <v>71</v>
      </c>
      <c r="E1058" t="s">
        <v>156</v>
      </c>
      <c r="F1058" t="str">
        <f t="shared" si="19"/>
        <v>Senior</v>
      </c>
      <c r="G1058" s="49">
        <f>VLOOKUP(B1058,'Analysis 1.3'!$E$1:$F$15,2,FALSE)</f>
        <v>48.434944237918216</v>
      </c>
    </row>
    <row r="1059" spans="1:7" x14ac:dyDescent="0.3">
      <c r="A1059">
        <v>1058</v>
      </c>
      <c r="B1059" s="1" t="s">
        <v>113</v>
      </c>
      <c r="C1059" t="s">
        <v>152</v>
      </c>
      <c r="D1059">
        <v>74</v>
      </c>
      <c r="E1059" t="s">
        <v>156</v>
      </c>
      <c r="F1059" t="str">
        <f t="shared" si="19"/>
        <v>Senior</v>
      </c>
      <c r="G1059" s="49">
        <f>VLOOKUP(B1059,'Analysis 1.3'!$E$1:$F$15,2,FALSE)</f>
        <v>55.656028368794324</v>
      </c>
    </row>
    <row r="1060" spans="1:7" x14ac:dyDescent="0.3">
      <c r="A1060">
        <v>1059</v>
      </c>
      <c r="B1060" s="1" t="s">
        <v>113</v>
      </c>
      <c r="C1060" t="s">
        <v>152</v>
      </c>
      <c r="D1060">
        <v>75</v>
      </c>
      <c r="E1060" t="s">
        <v>156</v>
      </c>
      <c r="F1060" t="str">
        <f t="shared" si="19"/>
        <v>Senior</v>
      </c>
      <c r="G1060" s="49">
        <f>VLOOKUP(B1060,'Analysis 1.3'!$E$1:$F$15,2,FALSE)</f>
        <v>55.656028368794324</v>
      </c>
    </row>
    <row r="1061" spans="1:7" x14ac:dyDescent="0.3">
      <c r="A1061">
        <v>1060</v>
      </c>
      <c r="B1061" s="1" t="s">
        <v>113</v>
      </c>
      <c r="C1061" t="s">
        <v>152</v>
      </c>
      <c r="D1061">
        <v>62</v>
      </c>
      <c r="E1061" t="s">
        <v>156</v>
      </c>
      <c r="F1061" t="str">
        <f t="shared" si="19"/>
        <v>Senior</v>
      </c>
      <c r="G1061" s="49">
        <f>VLOOKUP(B1061,'Analysis 1.3'!$E$1:$F$15,2,FALSE)</f>
        <v>55.656028368794324</v>
      </c>
    </row>
    <row r="1062" spans="1:7" x14ac:dyDescent="0.3">
      <c r="A1062">
        <v>1061</v>
      </c>
      <c r="B1062" s="1" t="s">
        <v>102</v>
      </c>
      <c r="C1062" t="s">
        <v>152</v>
      </c>
      <c r="D1062">
        <v>61</v>
      </c>
      <c r="E1062" t="s">
        <v>156</v>
      </c>
      <c r="F1062" t="str">
        <f t="shared" si="19"/>
        <v>Senior</v>
      </c>
      <c r="G1062" s="49">
        <f>VLOOKUP(B1062,'Analysis 1.3'!$E$1:$F$15,2,FALSE)</f>
        <v>59.060606060606062</v>
      </c>
    </row>
    <row r="1063" spans="1:7" x14ac:dyDescent="0.3">
      <c r="A1063">
        <v>1062</v>
      </c>
      <c r="B1063" s="1" t="s">
        <v>113</v>
      </c>
      <c r="C1063" t="s">
        <v>152</v>
      </c>
      <c r="D1063">
        <v>68</v>
      </c>
      <c r="E1063" t="s">
        <v>156</v>
      </c>
      <c r="F1063" t="str">
        <f t="shared" si="19"/>
        <v>Senior</v>
      </c>
      <c r="G1063" s="49">
        <f>VLOOKUP(B1063,'Analysis 1.3'!$E$1:$F$15,2,FALSE)</f>
        <v>55.656028368794324</v>
      </c>
    </row>
    <row r="1064" spans="1:7" x14ac:dyDescent="0.3">
      <c r="A1064">
        <v>1063</v>
      </c>
      <c r="B1064" s="1" t="s">
        <v>113</v>
      </c>
      <c r="C1064" t="s">
        <v>152</v>
      </c>
      <c r="D1064">
        <v>82</v>
      </c>
      <c r="E1064" t="s">
        <v>156</v>
      </c>
      <c r="F1064" t="str">
        <f t="shared" si="19"/>
        <v>Senior</v>
      </c>
      <c r="G1064" s="49">
        <f>VLOOKUP(B1064,'Analysis 1.3'!$E$1:$F$15,2,FALSE)</f>
        <v>55.656028368794324</v>
      </c>
    </row>
    <row r="1065" spans="1:7" x14ac:dyDescent="0.3">
      <c r="A1065">
        <v>1064</v>
      </c>
      <c r="B1065" s="1" t="s">
        <v>104</v>
      </c>
      <c r="C1065" t="s">
        <v>151</v>
      </c>
      <c r="D1065">
        <v>75</v>
      </c>
      <c r="E1065" t="s">
        <v>156</v>
      </c>
      <c r="F1065" t="str">
        <f t="shared" si="19"/>
        <v>Senior</v>
      </c>
      <c r="G1065" s="49">
        <f>VLOOKUP(B1065,'Analysis 1.3'!$E$1:$F$15,2,FALSE)</f>
        <v>47.441860465116278</v>
      </c>
    </row>
    <row r="1066" spans="1:7" x14ac:dyDescent="0.3">
      <c r="A1066">
        <v>1065</v>
      </c>
      <c r="B1066" s="1" t="s">
        <v>103</v>
      </c>
      <c r="C1066" t="s">
        <v>152</v>
      </c>
      <c r="D1066">
        <v>25</v>
      </c>
      <c r="E1066" t="s">
        <v>156</v>
      </c>
      <c r="F1066" t="str">
        <f t="shared" si="19"/>
        <v>Young</v>
      </c>
      <c r="G1066" s="49">
        <f>VLOOKUP(B1066,'Analysis 1.3'!$E$1:$F$15,2,FALSE)</f>
        <v>54.725000000000001</v>
      </c>
    </row>
    <row r="1067" spans="1:7" x14ac:dyDescent="0.3">
      <c r="A1067">
        <v>1066</v>
      </c>
      <c r="B1067" s="1" t="s">
        <v>113</v>
      </c>
      <c r="C1067" t="s">
        <v>151</v>
      </c>
      <c r="D1067">
        <v>70</v>
      </c>
      <c r="E1067" t="s">
        <v>156</v>
      </c>
      <c r="F1067" t="str">
        <f t="shared" si="19"/>
        <v>Senior</v>
      </c>
      <c r="G1067" s="49">
        <f>VLOOKUP(B1067,'Analysis 1.3'!$E$1:$F$15,2,FALSE)</f>
        <v>55.656028368794324</v>
      </c>
    </row>
    <row r="1068" spans="1:7" x14ac:dyDescent="0.3">
      <c r="A1068">
        <v>1067</v>
      </c>
      <c r="B1068" s="1" t="s">
        <v>113</v>
      </c>
      <c r="C1068" t="s">
        <v>152</v>
      </c>
      <c r="D1068">
        <v>60</v>
      </c>
      <c r="E1068" t="s">
        <v>156</v>
      </c>
      <c r="F1068" t="str">
        <f t="shared" si="19"/>
        <v>Senior</v>
      </c>
      <c r="G1068" s="49">
        <f>VLOOKUP(B1068,'Analysis 1.3'!$E$1:$F$15,2,FALSE)</f>
        <v>55.656028368794324</v>
      </c>
    </row>
    <row r="1069" spans="1:7" x14ac:dyDescent="0.3">
      <c r="A1069">
        <v>1068</v>
      </c>
      <c r="B1069" s="1" t="s">
        <v>105</v>
      </c>
      <c r="C1069" t="s">
        <v>151</v>
      </c>
      <c r="D1069">
        <v>56</v>
      </c>
      <c r="E1069" t="s">
        <v>156</v>
      </c>
      <c r="F1069" t="str">
        <f t="shared" si="19"/>
        <v>Middle</v>
      </c>
      <c r="G1069" s="49">
        <f>VLOOKUP(B1069,'Analysis 1.3'!$E$1:$F$15,2,FALSE)</f>
        <v>48.434944237918216</v>
      </c>
    </row>
    <row r="1070" spans="1:7" x14ac:dyDescent="0.3">
      <c r="A1070">
        <v>1069</v>
      </c>
      <c r="B1070" s="1" t="s">
        <v>101</v>
      </c>
      <c r="C1070" t="s">
        <v>151</v>
      </c>
      <c r="D1070">
        <v>80</v>
      </c>
      <c r="E1070" t="s">
        <v>156</v>
      </c>
      <c r="F1070" t="str">
        <f t="shared" si="19"/>
        <v>Senior</v>
      </c>
      <c r="G1070" s="49">
        <f>VLOOKUP(B1070,'Analysis 1.3'!$E$1:$F$15,2,FALSE)</f>
        <v>52.833333333333336</v>
      </c>
    </row>
    <row r="1071" spans="1:7" x14ac:dyDescent="0.3">
      <c r="A1071">
        <v>1070</v>
      </c>
      <c r="B1071" s="1" t="s">
        <v>106</v>
      </c>
      <c r="C1071" t="s">
        <v>152</v>
      </c>
      <c r="D1071">
        <v>60</v>
      </c>
      <c r="E1071" t="s">
        <v>156</v>
      </c>
      <c r="F1071" t="str">
        <f t="shared" si="19"/>
        <v>Senior</v>
      </c>
      <c r="G1071" s="49">
        <f>VLOOKUP(B1071,'Analysis 1.3'!$E$1:$F$15,2,FALSE)</f>
        <v>53.742268041237111</v>
      </c>
    </row>
    <row r="1072" spans="1:7" x14ac:dyDescent="0.3">
      <c r="A1072">
        <v>1071</v>
      </c>
      <c r="B1072" s="1" t="s">
        <v>113</v>
      </c>
      <c r="C1072" t="s">
        <v>152</v>
      </c>
      <c r="D1072">
        <v>32</v>
      </c>
      <c r="E1072" t="s">
        <v>156</v>
      </c>
      <c r="F1072" t="str">
        <f t="shared" si="19"/>
        <v>Young</v>
      </c>
      <c r="G1072" s="49">
        <f>VLOOKUP(B1072,'Analysis 1.3'!$E$1:$F$15,2,FALSE)</f>
        <v>55.656028368794324</v>
      </c>
    </row>
    <row r="1073" spans="1:7" x14ac:dyDescent="0.3">
      <c r="A1073">
        <v>1072</v>
      </c>
      <c r="B1073" s="1" t="s">
        <v>113</v>
      </c>
      <c r="C1073" t="s">
        <v>152</v>
      </c>
      <c r="D1073">
        <v>78</v>
      </c>
      <c r="E1073" t="s">
        <v>156</v>
      </c>
      <c r="F1073" t="str">
        <f t="shared" si="19"/>
        <v>Senior</v>
      </c>
      <c r="G1073" s="49">
        <f>VLOOKUP(B1073,'Analysis 1.3'!$E$1:$F$15,2,FALSE)</f>
        <v>55.656028368794324</v>
      </c>
    </row>
    <row r="1074" spans="1:7" x14ac:dyDescent="0.3">
      <c r="A1074">
        <v>1073</v>
      </c>
      <c r="B1074" s="1" t="s">
        <v>105</v>
      </c>
      <c r="C1074" t="s">
        <v>152</v>
      </c>
      <c r="D1074">
        <v>60</v>
      </c>
      <c r="E1074" t="s">
        <v>156</v>
      </c>
      <c r="F1074" t="str">
        <f t="shared" si="19"/>
        <v>Senior</v>
      </c>
      <c r="G1074" s="49">
        <f>VLOOKUP(B1074,'Analysis 1.3'!$E$1:$F$15,2,FALSE)</f>
        <v>48.434944237918216</v>
      </c>
    </row>
    <row r="1075" spans="1:7" x14ac:dyDescent="0.3">
      <c r="A1075">
        <v>1074</v>
      </c>
      <c r="B1075" s="1" t="s">
        <v>105</v>
      </c>
      <c r="C1075" t="s">
        <v>152</v>
      </c>
      <c r="D1075">
        <v>48</v>
      </c>
      <c r="E1075" t="s">
        <v>156</v>
      </c>
      <c r="F1075" t="str">
        <f t="shared" si="19"/>
        <v>Middle</v>
      </c>
      <c r="G1075" s="49">
        <f>VLOOKUP(B1075,'Analysis 1.3'!$E$1:$F$15,2,FALSE)</f>
        <v>48.434944237918216</v>
      </c>
    </row>
    <row r="1076" spans="1:7" x14ac:dyDescent="0.3">
      <c r="A1076">
        <v>1075</v>
      </c>
      <c r="B1076" s="1" t="s">
        <v>108</v>
      </c>
      <c r="C1076" t="s">
        <v>151</v>
      </c>
      <c r="D1076">
        <v>55</v>
      </c>
      <c r="E1076" t="s">
        <v>156</v>
      </c>
      <c r="F1076" t="str">
        <f t="shared" si="19"/>
        <v>Middle</v>
      </c>
      <c r="G1076" s="49">
        <f>VLOOKUP(B1076,'Analysis 1.3'!$E$1:$F$15,2,FALSE)</f>
        <v>53.469696969696969</v>
      </c>
    </row>
    <row r="1077" spans="1:7" x14ac:dyDescent="0.3">
      <c r="A1077">
        <v>1076</v>
      </c>
      <c r="B1077" s="1" t="s">
        <v>113</v>
      </c>
      <c r="C1077" t="s">
        <v>152</v>
      </c>
      <c r="D1077">
        <v>18</v>
      </c>
      <c r="E1077" t="s">
        <v>156</v>
      </c>
      <c r="F1077" t="str">
        <f t="shared" si="19"/>
        <v>Young</v>
      </c>
      <c r="G1077" s="49">
        <f>VLOOKUP(B1077,'Analysis 1.3'!$E$1:$F$15,2,FALSE)</f>
        <v>55.656028368794324</v>
      </c>
    </row>
    <row r="1078" spans="1:7" x14ac:dyDescent="0.3">
      <c r="A1078">
        <v>1077</v>
      </c>
      <c r="B1078" s="1" t="s">
        <v>113</v>
      </c>
      <c r="C1078" t="s">
        <v>151</v>
      </c>
      <c r="D1078">
        <v>24</v>
      </c>
      <c r="E1078" t="s">
        <v>156</v>
      </c>
      <c r="F1078" t="str">
        <f t="shared" si="19"/>
        <v>Young</v>
      </c>
      <c r="G1078" s="49">
        <f>VLOOKUP(B1078,'Analysis 1.3'!$E$1:$F$15,2,FALSE)</f>
        <v>55.656028368794324</v>
      </c>
    </row>
    <row r="1079" spans="1:7" x14ac:dyDescent="0.3">
      <c r="A1079">
        <v>1078</v>
      </c>
      <c r="B1079" s="1" t="s">
        <v>101</v>
      </c>
      <c r="C1079" t="s">
        <v>152</v>
      </c>
      <c r="D1079">
        <v>55</v>
      </c>
      <c r="E1079" t="s">
        <v>156</v>
      </c>
      <c r="F1079" t="str">
        <f t="shared" si="19"/>
        <v>Middle</v>
      </c>
      <c r="G1079" s="49">
        <f>VLOOKUP(B1079,'Analysis 1.3'!$E$1:$F$15,2,FALSE)</f>
        <v>52.833333333333336</v>
      </c>
    </row>
    <row r="1080" spans="1:7" x14ac:dyDescent="0.3">
      <c r="A1080">
        <v>1079</v>
      </c>
      <c r="B1080" s="1" t="s">
        <v>113</v>
      </c>
      <c r="C1080" t="s">
        <v>152</v>
      </c>
      <c r="D1080">
        <v>29</v>
      </c>
      <c r="E1080" t="s">
        <v>156</v>
      </c>
      <c r="F1080" t="str">
        <f t="shared" si="19"/>
        <v>Young</v>
      </c>
      <c r="G1080" s="49">
        <f>VLOOKUP(B1080,'Analysis 1.3'!$E$1:$F$15,2,FALSE)</f>
        <v>55.656028368794324</v>
      </c>
    </row>
    <row r="1081" spans="1:7" x14ac:dyDescent="0.3">
      <c r="A1081">
        <v>1080</v>
      </c>
      <c r="B1081" s="1" t="s">
        <v>113</v>
      </c>
      <c r="C1081" t="s">
        <v>151</v>
      </c>
      <c r="D1081">
        <v>78</v>
      </c>
      <c r="E1081" t="s">
        <v>156</v>
      </c>
      <c r="F1081" t="str">
        <f t="shared" si="19"/>
        <v>Senior</v>
      </c>
      <c r="G1081" s="49">
        <f>VLOOKUP(B1081,'Analysis 1.3'!$E$1:$F$15,2,FALSE)</f>
        <v>55.656028368794324</v>
      </c>
    </row>
    <row r="1082" spans="1:7" x14ac:dyDescent="0.3">
      <c r="A1082">
        <v>1081</v>
      </c>
      <c r="B1082" s="1" t="s">
        <v>107</v>
      </c>
      <c r="C1082" t="s">
        <v>152</v>
      </c>
      <c r="D1082">
        <v>77</v>
      </c>
      <c r="E1082" t="s">
        <v>156</v>
      </c>
      <c r="F1082" t="str">
        <f t="shared" si="19"/>
        <v>Senior</v>
      </c>
      <c r="G1082" s="49">
        <f>VLOOKUP(B1082,'Analysis 1.3'!$E$1:$F$15,2,FALSE)</f>
        <v>49.778761061946902</v>
      </c>
    </row>
    <row r="1083" spans="1:7" x14ac:dyDescent="0.3">
      <c r="A1083">
        <v>1082</v>
      </c>
      <c r="B1083" s="1" t="s">
        <v>113</v>
      </c>
      <c r="C1083" t="s">
        <v>151</v>
      </c>
      <c r="D1083">
        <v>70</v>
      </c>
      <c r="E1083" t="s">
        <v>156</v>
      </c>
      <c r="F1083" t="str">
        <f t="shared" si="19"/>
        <v>Senior</v>
      </c>
      <c r="G1083" s="49">
        <f>VLOOKUP(B1083,'Analysis 1.3'!$E$1:$F$15,2,FALSE)</f>
        <v>55.656028368794324</v>
      </c>
    </row>
    <row r="1084" spans="1:7" x14ac:dyDescent="0.3">
      <c r="A1084">
        <v>1083</v>
      </c>
      <c r="B1084" s="1" t="s">
        <v>105</v>
      </c>
      <c r="C1084" t="s">
        <v>152</v>
      </c>
      <c r="D1084">
        <v>25</v>
      </c>
      <c r="E1084" t="s">
        <v>156</v>
      </c>
      <c r="F1084" t="str">
        <f t="shared" si="19"/>
        <v>Young</v>
      </c>
      <c r="G1084" s="49">
        <f>VLOOKUP(B1084,'Analysis 1.3'!$E$1:$F$15,2,FALSE)</f>
        <v>48.434944237918216</v>
      </c>
    </row>
    <row r="1085" spans="1:7" x14ac:dyDescent="0.3">
      <c r="A1085">
        <v>1084</v>
      </c>
      <c r="B1085" s="1" t="s">
        <v>113</v>
      </c>
      <c r="C1085" t="s">
        <v>151</v>
      </c>
      <c r="D1085">
        <v>75</v>
      </c>
      <c r="E1085" t="s">
        <v>156</v>
      </c>
      <c r="F1085" t="str">
        <f t="shared" si="19"/>
        <v>Senior</v>
      </c>
      <c r="G1085" s="49">
        <f>VLOOKUP(B1085,'Analysis 1.3'!$E$1:$F$15,2,FALSE)</f>
        <v>55.656028368794324</v>
      </c>
    </row>
    <row r="1086" spans="1:7" x14ac:dyDescent="0.3">
      <c r="A1086">
        <v>1085</v>
      </c>
      <c r="B1086" s="1" t="s">
        <v>105</v>
      </c>
      <c r="C1086" t="s">
        <v>151</v>
      </c>
      <c r="D1086">
        <v>78</v>
      </c>
      <c r="E1086" t="s">
        <v>156</v>
      </c>
      <c r="F1086" t="str">
        <f t="shared" si="19"/>
        <v>Senior</v>
      </c>
      <c r="G1086" s="49">
        <f>VLOOKUP(B1086,'Analysis 1.3'!$E$1:$F$15,2,FALSE)</f>
        <v>48.434944237918216</v>
      </c>
    </row>
    <row r="1087" spans="1:7" x14ac:dyDescent="0.3">
      <c r="A1087">
        <v>1086</v>
      </c>
      <c r="B1087" s="1" t="s">
        <v>100</v>
      </c>
      <c r="C1087" t="s">
        <v>151</v>
      </c>
      <c r="D1087">
        <v>63</v>
      </c>
      <c r="E1087" t="s">
        <v>156</v>
      </c>
      <c r="F1087" t="str">
        <f t="shared" si="19"/>
        <v>Senior</v>
      </c>
      <c r="G1087" s="49">
        <f>VLOOKUP(B1087,'Analysis 1.3'!$E$1:$F$15,2,FALSE)</f>
        <v>54.003086419753089</v>
      </c>
    </row>
    <row r="1088" spans="1:7" x14ac:dyDescent="0.3">
      <c r="A1088">
        <v>1087</v>
      </c>
      <c r="B1088" s="1" t="s">
        <v>113</v>
      </c>
      <c r="C1088" t="s">
        <v>152</v>
      </c>
      <c r="D1088">
        <v>32</v>
      </c>
      <c r="E1088" t="s">
        <v>156</v>
      </c>
      <c r="F1088" t="str">
        <f t="shared" si="19"/>
        <v>Young</v>
      </c>
      <c r="G1088" s="49">
        <f>VLOOKUP(B1088,'Analysis 1.3'!$E$1:$F$15,2,FALSE)</f>
        <v>55.656028368794324</v>
      </c>
    </row>
    <row r="1089" spans="1:7" x14ac:dyDescent="0.3">
      <c r="A1089">
        <v>1088</v>
      </c>
      <c r="B1089" s="1" t="s">
        <v>113</v>
      </c>
      <c r="C1089" t="s">
        <v>152</v>
      </c>
      <c r="D1089">
        <v>72</v>
      </c>
      <c r="E1089" t="s">
        <v>156</v>
      </c>
      <c r="F1089" t="str">
        <f t="shared" si="19"/>
        <v>Senior</v>
      </c>
      <c r="G1089" s="49">
        <f>VLOOKUP(B1089,'Analysis 1.3'!$E$1:$F$15,2,FALSE)</f>
        <v>55.656028368794324</v>
      </c>
    </row>
    <row r="1090" spans="1:7" x14ac:dyDescent="0.3">
      <c r="A1090">
        <v>1089</v>
      </c>
      <c r="B1090" s="1" t="s">
        <v>100</v>
      </c>
      <c r="C1090" t="s">
        <v>151</v>
      </c>
      <c r="D1090">
        <v>28</v>
      </c>
      <c r="E1090" t="s">
        <v>156</v>
      </c>
      <c r="F1090" t="str">
        <f t="shared" si="19"/>
        <v>Young</v>
      </c>
      <c r="G1090" s="49">
        <f>VLOOKUP(B1090,'Analysis 1.3'!$E$1:$F$15,2,FALSE)</f>
        <v>54.003086419753089</v>
      </c>
    </row>
    <row r="1091" spans="1:7" x14ac:dyDescent="0.3">
      <c r="A1091">
        <v>1090</v>
      </c>
      <c r="B1091" s="1" t="s">
        <v>100</v>
      </c>
      <c r="C1091" t="s">
        <v>152</v>
      </c>
      <c r="D1091">
        <v>19</v>
      </c>
      <c r="E1091" t="s">
        <v>156</v>
      </c>
      <c r="F1091" t="str">
        <f t="shared" ref="F1091:F1154" si="20">_xlfn.IFS(D1091&gt;=60, "Senior", D1091&lt;35, "Young", D1091&lt;60, "Middle")</f>
        <v>Young</v>
      </c>
      <c r="G1091" s="49">
        <f>VLOOKUP(B1091,'Analysis 1.3'!$E$1:$F$15,2,FALSE)</f>
        <v>54.003086419753089</v>
      </c>
    </row>
    <row r="1092" spans="1:7" x14ac:dyDescent="0.3">
      <c r="A1092">
        <v>1091</v>
      </c>
      <c r="B1092" s="1" t="s">
        <v>100</v>
      </c>
      <c r="C1092" t="s">
        <v>152</v>
      </c>
      <c r="D1092">
        <v>26</v>
      </c>
      <c r="E1092" t="s">
        <v>156</v>
      </c>
      <c r="F1092" t="str">
        <f t="shared" si="20"/>
        <v>Young</v>
      </c>
      <c r="G1092" s="49">
        <f>VLOOKUP(B1092,'Analysis 1.3'!$E$1:$F$15,2,FALSE)</f>
        <v>54.003086419753089</v>
      </c>
    </row>
    <row r="1093" spans="1:7" x14ac:dyDescent="0.3">
      <c r="A1093">
        <v>1092</v>
      </c>
      <c r="B1093" s="1" t="s">
        <v>113</v>
      </c>
      <c r="C1093" t="s">
        <v>151</v>
      </c>
      <c r="D1093">
        <v>35</v>
      </c>
      <c r="E1093" t="s">
        <v>156</v>
      </c>
      <c r="F1093" t="str">
        <f t="shared" si="20"/>
        <v>Middle</v>
      </c>
      <c r="G1093" s="49">
        <f>VLOOKUP(B1093,'Analysis 1.3'!$E$1:$F$15,2,FALSE)</f>
        <v>55.656028368794324</v>
      </c>
    </row>
    <row r="1094" spans="1:7" x14ac:dyDescent="0.3">
      <c r="A1094">
        <v>1093</v>
      </c>
      <c r="B1094" s="1" t="s">
        <v>113</v>
      </c>
      <c r="C1094" t="s">
        <v>152</v>
      </c>
      <c r="D1094">
        <v>34</v>
      </c>
      <c r="E1094" t="s">
        <v>156</v>
      </c>
      <c r="F1094" t="str">
        <f t="shared" si="20"/>
        <v>Young</v>
      </c>
      <c r="G1094" s="49">
        <f>VLOOKUP(B1094,'Analysis 1.3'!$E$1:$F$15,2,FALSE)</f>
        <v>55.656028368794324</v>
      </c>
    </row>
    <row r="1095" spans="1:7" x14ac:dyDescent="0.3">
      <c r="A1095">
        <v>1094</v>
      </c>
      <c r="B1095" s="1" t="s">
        <v>113</v>
      </c>
      <c r="C1095" t="s">
        <v>151</v>
      </c>
      <c r="D1095">
        <v>66</v>
      </c>
      <c r="E1095" t="s">
        <v>156</v>
      </c>
      <c r="F1095" t="str">
        <f t="shared" si="20"/>
        <v>Senior</v>
      </c>
      <c r="G1095" s="49">
        <f>VLOOKUP(B1095,'Analysis 1.3'!$E$1:$F$15,2,FALSE)</f>
        <v>55.656028368794324</v>
      </c>
    </row>
    <row r="1096" spans="1:7" x14ac:dyDescent="0.3">
      <c r="A1096">
        <v>1095</v>
      </c>
      <c r="B1096" s="1" t="s">
        <v>113</v>
      </c>
      <c r="C1096" t="s">
        <v>151</v>
      </c>
      <c r="D1096">
        <v>58</v>
      </c>
      <c r="E1096" t="s">
        <v>156</v>
      </c>
      <c r="F1096" t="str">
        <f t="shared" si="20"/>
        <v>Middle</v>
      </c>
      <c r="G1096" s="49">
        <f>VLOOKUP(B1096,'Analysis 1.3'!$E$1:$F$15,2,FALSE)</f>
        <v>55.656028368794324</v>
      </c>
    </row>
    <row r="1097" spans="1:7" x14ac:dyDescent="0.3">
      <c r="A1097">
        <v>1096</v>
      </c>
      <c r="B1097" s="1" t="s">
        <v>105</v>
      </c>
      <c r="C1097" t="s">
        <v>151</v>
      </c>
      <c r="D1097">
        <v>87</v>
      </c>
      <c r="E1097" t="s">
        <v>156</v>
      </c>
      <c r="F1097" t="str">
        <f t="shared" si="20"/>
        <v>Senior</v>
      </c>
      <c r="G1097" s="49">
        <f>VLOOKUP(B1097,'Analysis 1.3'!$E$1:$F$15,2,FALSE)</f>
        <v>48.434944237918216</v>
      </c>
    </row>
    <row r="1098" spans="1:7" x14ac:dyDescent="0.3">
      <c r="A1098">
        <v>1097</v>
      </c>
      <c r="B1098" s="1" t="s">
        <v>113</v>
      </c>
      <c r="C1098" t="s">
        <v>152</v>
      </c>
      <c r="D1098">
        <v>81</v>
      </c>
      <c r="E1098" t="s">
        <v>156</v>
      </c>
      <c r="F1098" t="str">
        <f t="shared" si="20"/>
        <v>Senior</v>
      </c>
      <c r="G1098" s="49">
        <f>VLOOKUP(B1098,'Analysis 1.3'!$E$1:$F$15,2,FALSE)</f>
        <v>55.656028368794324</v>
      </c>
    </row>
    <row r="1099" spans="1:7" x14ac:dyDescent="0.3">
      <c r="A1099">
        <v>1098</v>
      </c>
      <c r="B1099" s="1" t="s">
        <v>106</v>
      </c>
      <c r="C1099" t="s">
        <v>151</v>
      </c>
      <c r="D1099">
        <v>31</v>
      </c>
      <c r="E1099" t="s">
        <v>156</v>
      </c>
      <c r="F1099" t="str">
        <f t="shared" si="20"/>
        <v>Young</v>
      </c>
      <c r="G1099" s="49">
        <f>VLOOKUP(B1099,'Analysis 1.3'!$E$1:$F$15,2,FALSE)</f>
        <v>53.742268041237111</v>
      </c>
    </row>
    <row r="1100" spans="1:7" x14ac:dyDescent="0.3">
      <c r="A1100">
        <v>1099</v>
      </c>
      <c r="B1100" s="1" t="s">
        <v>100</v>
      </c>
      <c r="C1100" t="s">
        <v>152</v>
      </c>
      <c r="D1100">
        <v>76</v>
      </c>
      <c r="E1100" t="s">
        <v>156</v>
      </c>
      <c r="F1100" t="str">
        <f t="shared" si="20"/>
        <v>Senior</v>
      </c>
      <c r="G1100" s="49">
        <f>VLOOKUP(B1100,'Analysis 1.3'!$E$1:$F$15,2,FALSE)</f>
        <v>54.003086419753089</v>
      </c>
    </row>
    <row r="1101" spans="1:7" x14ac:dyDescent="0.3">
      <c r="A1101">
        <v>1100</v>
      </c>
      <c r="B1101" s="1" t="s">
        <v>105</v>
      </c>
      <c r="C1101" t="s">
        <v>152</v>
      </c>
      <c r="D1101">
        <v>30</v>
      </c>
      <c r="E1101" t="s">
        <v>156</v>
      </c>
      <c r="F1101" t="str">
        <f t="shared" si="20"/>
        <v>Young</v>
      </c>
      <c r="G1101" s="49">
        <f>VLOOKUP(B1101,'Analysis 1.3'!$E$1:$F$15,2,FALSE)</f>
        <v>48.434944237918216</v>
      </c>
    </row>
    <row r="1102" spans="1:7" x14ac:dyDescent="0.3">
      <c r="A1102">
        <v>1101</v>
      </c>
      <c r="B1102" s="1" t="s">
        <v>113</v>
      </c>
      <c r="C1102" t="s">
        <v>152</v>
      </c>
      <c r="D1102">
        <v>27</v>
      </c>
      <c r="E1102" t="s">
        <v>156</v>
      </c>
      <c r="F1102" t="str">
        <f t="shared" si="20"/>
        <v>Young</v>
      </c>
      <c r="G1102" s="49">
        <f>VLOOKUP(B1102,'Analysis 1.3'!$E$1:$F$15,2,FALSE)</f>
        <v>55.656028368794324</v>
      </c>
    </row>
    <row r="1103" spans="1:7" x14ac:dyDescent="0.3">
      <c r="A1103">
        <v>1102</v>
      </c>
      <c r="B1103" s="1" t="s">
        <v>113</v>
      </c>
      <c r="C1103" t="s">
        <v>151</v>
      </c>
      <c r="D1103">
        <v>66</v>
      </c>
      <c r="E1103" t="s">
        <v>156</v>
      </c>
      <c r="F1103" t="str">
        <f t="shared" si="20"/>
        <v>Senior</v>
      </c>
      <c r="G1103" s="49">
        <f>VLOOKUP(B1103,'Analysis 1.3'!$E$1:$F$15,2,FALSE)</f>
        <v>55.656028368794324</v>
      </c>
    </row>
    <row r="1104" spans="1:7" x14ac:dyDescent="0.3">
      <c r="A1104">
        <v>1103</v>
      </c>
      <c r="B1104" s="1" t="s">
        <v>113</v>
      </c>
      <c r="C1104" t="s">
        <v>152</v>
      </c>
      <c r="D1104">
        <v>32</v>
      </c>
      <c r="E1104" t="s">
        <v>156</v>
      </c>
      <c r="F1104" t="str">
        <f t="shared" si="20"/>
        <v>Young</v>
      </c>
      <c r="G1104" s="49">
        <f>VLOOKUP(B1104,'Analysis 1.3'!$E$1:$F$15,2,FALSE)</f>
        <v>55.656028368794324</v>
      </c>
    </row>
    <row r="1105" spans="1:7" x14ac:dyDescent="0.3">
      <c r="A1105">
        <v>1104</v>
      </c>
      <c r="B1105" s="1" t="s">
        <v>105</v>
      </c>
      <c r="C1105" t="s">
        <v>152</v>
      </c>
      <c r="D1105">
        <v>21</v>
      </c>
      <c r="E1105" t="s">
        <v>156</v>
      </c>
      <c r="F1105" t="str">
        <f t="shared" si="20"/>
        <v>Young</v>
      </c>
      <c r="G1105" s="49">
        <f>VLOOKUP(B1105,'Analysis 1.3'!$E$1:$F$15,2,FALSE)</f>
        <v>48.434944237918216</v>
      </c>
    </row>
    <row r="1106" spans="1:7" x14ac:dyDescent="0.3">
      <c r="A1106">
        <v>1105</v>
      </c>
      <c r="B1106" s="1" t="s">
        <v>100</v>
      </c>
      <c r="C1106" t="s">
        <v>152</v>
      </c>
      <c r="D1106">
        <v>79</v>
      </c>
      <c r="E1106" t="s">
        <v>156</v>
      </c>
      <c r="F1106" t="str">
        <f t="shared" si="20"/>
        <v>Senior</v>
      </c>
      <c r="G1106" s="49">
        <f>VLOOKUP(B1106,'Analysis 1.3'!$E$1:$F$15,2,FALSE)</f>
        <v>54.003086419753089</v>
      </c>
    </row>
    <row r="1107" spans="1:7" x14ac:dyDescent="0.3">
      <c r="A1107">
        <v>1106</v>
      </c>
      <c r="B1107" s="1" t="s">
        <v>106</v>
      </c>
      <c r="C1107" t="s">
        <v>151</v>
      </c>
      <c r="D1107">
        <v>70</v>
      </c>
      <c r="E1107" t="s">
        <v>156</v>
      </c>
      <c r="F1107" t="str">
        <f t="shared" si="20"/>
        <v>Senior</v>
      </c>
      <c r="G1107" s="49">
        <f>VLOOKUP(B1107,'Analysis 1.3'!$E$1:$F$15,2,FALSE)</f>
        <v>53.742268041237111</v>
      </c>
    </row>
    <row r="1108" spans="1:7" x14ac:dyDescent="0.3">
      <c r="A1108">
        <v>1107</v>
      </c>
      <c r="B1108" s="1" t="s">
        <v>113</v>
      </c>
      <c r="C1108" t="s">
        <v>152</v>
      </c>
      <c r="D1108">
        <v>40</v>
      </c>
      <c r="E1108" t="s">
        <v>156</v>
      </c>
      <c r="F1108" t="str">
        <f t="shared" si="20"/>
        <v>Middle</v>
      </c>
      <c r="G1108" s="49">
        <f>VLOOKUP(B1108,'Analysis 1.3'!$E$1:$F$15,2,FALSE)</f>
        <v>55.656028368794324</v>
      </c>
    </row>
    <row r="1109" spans="1:7" x14ac:dyDescent="0.3">
      <c r="A1109">
        <v>1108</v>
      </c>
      <c r="B1109" s="1" t="s">
        <v>113</v>
      </c>
      <c r="C1109" t="s">
        <v>152</v>
      </c>
      <c r="D1109">
        <v>47</v>
      </c>
      <c r="E1109" t="s">
        <v>156</v>
      </c>
      <c r="F1109" t="str">
        <f t="shared" si="20"/>
        <v>Middle</v>
      </c>
      <c r="G1109" s="49">
        <f>VLOOKUP(B1109,'Analysis 1.3'!$E$1:$F$15,2,FALSE)</f>
        <v>55.656028368794324</v>
      </c>
    </row>
    <row r="1110" spans="1:7" x14ac:dyDescent="0.3">
      <c r="A1110">
        <v>1109</v>
      </c>
      <c r="B1110" s="1" t="s">
        <v>113</v>
      </c>
      <c r="C1110" t="s">
        <v>152</v>
      </c>
      <c r="D1110">
        <v>86</v>
      </c>
      <c r="E1110" t="s">
        <v>156</v>
      </c>
      <c r="F1110" t="str">
        <f t="shared" si="20"/>
        <v>Senior</v>
      </c>
      <c r="G1110" s="49">
        <f>VLOOKUP(B1110,'Analysis 1.3'!$E$1:$F$15,2,FALSE)</f>
        <v>55.656028368794324</v>
      </c>
    </row>
    <row r="1111" spans="1:7" x14ac:dyDescent="0.3">
      <c r="A1111">
        <v>1110</v>
      </c>
      <c r="B1111" s="1" t="s">
        <v>108</v>
      </c>
      <c r="C1111" t="s">
        <v>152</v>
      </c>
      <c r="D1111">
        <v>43</v>
      </c>
      <c r="E1111" t="s">
        <v>156</v>
      </c>
      <c r="F1111" t="str">
        <f t="shared" si="20"/>
        <v>Middle</v>
      </c>
      <c r="G1111" s="49">
        <f>VLOOKUP(B1111,'Analysis 1.3'!$E$1:$F$15,2,FALSE)</f>
        <v>53.469696969696969</v>
      </c>
    </row>
    <row r="1112" spans="1:7" x14ac:dyDescent="0.3">
      <c r="A1112">
        <v>1111</v>
      </c>
      <c r="B1112" s="1" t="s">
        <v>110</v>
      </c>
      <c r="C1112" t="s">
        <v>152</v>
      </c>
      <c r="D1112">
        <v>31</v>
      </c>
      <c r="E1112" t="s">
        <v>156</v>
      </c>
      <c r="F1112" t="str">
        <f t="shared" si="20"/>
        <v>Young</v>
      </c>
      <c r="G1112" s="49">
        <f>VLOOKUP(B1112,'Analysis 1.3'!$E$1:$F$15,2,FALSE)</f>
        <v>49.222222222222221</v>
      </c>
    </row>
    <row r="1113" spans="1:7" x14ac:dyDescent="0.3">
      <c r="A1113">
        <v>1112</v>
      </c>
      <c r="B1113" s="1" t="s">
        <v>105</v>
      </c>
      <c r="C1113" t="s">
        <v>152</v>
      </c>
      <c r="D1113">
        <v>30</v>
      </c>
      <c r="E1113" t="s">
        <v>156</v>
      </c>
      <c r="F1113" t="str">
        <f t="shared" si="20"/>
        <v>Young</v>
      </c>
      <c r="G1113" s="49">
        <f>VLOOKUP(B1113,'Analysis 1.3'!$E$1:$F$15,2,FALSE)</f>
        <v>48.434944237918216</v>
      </c>
    </row>
    <row r="1114" spans="1:7" x14ac:dyDescent="0.3">
      <c r="A1114">
        <v>1113</v>
      </c>
      <c r="B1114" s="1" t="s">
        <v>106</v>
      </c>
      <c r="C1114" t="s">
        <v>152</v>
      </c>
      <c r="D1114">
        <v>39</v>
      </c>
      <c r="E1114" t="s">
        <v>156</v>
      </c>
      <c r="F1114" t="str">
        <f t="shared" si="20"/>
        <v>Middle</v>
      </c>
      <c r="G1114" s="49">
        <f>VLOOKUP(B1114,'Analysis 1.3'!$E$1:$F$15,2,FALSE)</f>
        <v>53.742268041237111</v>
      </c>
    </row>
    <row r="1115" spans="1:7" x14ac:dyDescent="0.3">
      <c r="A1115">
        <v>1114</v>
      </c>
      <c r="B1115" s="1" t="s">
        <v>113</v>
      </c>
      <c r="C1115" t="s">
        <v>152</v>
      </c>
      <c r="D1115">
        <v>39</v>
      </c>
      <c r="E1115" t="s">
        <v>156</v>
      </c>
      <c r="F1115" t="str">
        <f t="shared" si="20"/>
        <v>Middle</v>
      </c>
      <c r="G1115" s="49">
        <f>VLOOKUP(B1115,'Analysis 1.3'!$E$1:$F$15,2,FALSE)</f>
        <v>55.656028368794324</v>
      </c>
    </row>
    <row r="1116" spans="1:7" x14ac:dyDescent="0.3">
      <c r="A1116">
        <v>1115</v>
      </c>
      <c r="B1116" s="1" t="s">
        <v>102</v>
      </c>
      <c r="C1116" t="s">
        <v>151</v>
      </c>
      <c r="D1116">
        <v>22</v>
      </c>
      <c r="E1116" t="s">
        <v>156</v>
      </c>
      <c r="F1116" t="str">
        <f t="shared" si="20"/>
        <v>Young</v>
      </c>
      <c r="G1116" s="49">
        <f>VLOOKUP(B1116,'Analysis 1.3'!$E$1:$F$15,2,FALSE)</f>
        <v>59.060606060606062</v>
      </c>
    </row>
    <row r="1117" spans="1:7" x14ac:dyDescent="0.3">
      <c r="A1117">
        <v>1116</v>
      </c>
      <c r="B1117" s="1" t="s">
        <v>100</v>
      </c>
      <c r="C1117" t="s">
        <v>151</v>
      </c>
      <c r="D1117">
        <v>79</v>
      </c>
      <c r="E1117" t="s">
        <v>156</v>
      </c>
      <c r="F1117" t="str">
        <f t="shared" si="20"/>
        <v>Senior</v>
      </c>
      <c r="G1117" s="49">
        <f>VLOOKUP(B1117,'Analysis 1.3'!$E$1:$F$15,2,FALSE)</f>
        <v>54.003086419753089</v>
      </c>
    </row>
    <row r="1118" spans="1:7" x14ac:dyDescent="0.3">
      <c r="A1118">
        <v>1117</v>
      </c>
      <c r="B1118" s="1" t="s">
        <v>101</v>
      </c>
      <c r="C1118" t="s">
        <v>152</v>
      </c>
      <c r="D1118">
        <v>63</v>
      </c>
      <c r="E1118" t="s">
        <v>156</v>
      </c>
      <c r="F1118" t="str">
        <f t="shared" si="20"/>
        <v>Senior</v>
      </c>
      <c r="G1118" s="49">
        <f>VLOOKUP(B1118,'Analysis 1.3'!$E$1:$F$15,2,FALSE)</f>
        <v>52.833333333333336</v>
      </c>
    </row>
    <row r="1119" spans="1:7" x14ac:dyDescent="0.3">
      <c r="A1119">
        <v>1118</v>
      </c>
      <c r="B1119" s="1" t="s">
        <v>101</v>
      </c>
      <c r="C1119" t="s">
        <v>151</v>
      </c>
      <c r="D1119">
        <v>45</v>
      </c>
      <c r="E1119" t="s">
        <v>156</v>
      </c>
      <c r="F1119" t="str">
        <f t="shared" si="20"/>
        <v>Middle</v>
      </c>
      <c r="G1119" s="49">
        <f>VLOOKUP(B1119,'Analysis 1.3'!$E$1:$F$15,2,FALSE)</f>
        <v>52.833333333333336</v>
      </c>
    </row>
    <row r="1120" spans="1:7" x14ac:dyDescent="0.3">
      <c r="A1120">
        <v>1119</v>
      </c>
      <c r="B1120" s="1" t="s">
        <v>101</v>
      </c>
      <c r="C1120" t="s">
        <v>151</v>
      </c>
      <c r="D1120">
        <v>89</v>
      </c>
      <c r="E1120" t="s">
        <v>156</v>
      </c>
      <c r="F1120" t="str">
        <f t="shared" si="20"/>
        <v>Senior</v>
      </c>
      <c r="G1120" s="49">
        <f>VLOOKUP(B1120,'Analysis 1.3'!$E$1:$F$15,2,FALSE)</f>
        <v>52.833333333333336</v>
      </c>
    </row>
    <row r="1121" spans="1:7" x14ac:dyDescent="0.3">
      <c r="A1121">
        <v>1120</v>
      </c>
      <c r="B1121" s="1" t="s">
        <v>108</v>
      </c>
      <c r="C1121" t="s">
        <v>152</v>
      </c>
      <c r="D1121">
        <v>53</v>
      </c>
      <c r="E1121" t="s">
        <v>156</v>
      </c>
      <c r="F1121" t="str">
        <f t="shared" si="20"/>
        <v>Middle</v>
      </c>
      <c r="G1121" s="49">
        <f>VLOOKUP(B1121,'Analysis 1.3'!$E$1:$F$15,2,FALSE)</f>
        <v>53.469696969696969</v>
      </c>
    </row>
    <row r="1122" spans="1:7" x14ac:dyDescent="0.3">
      <c r="A1122">
        <v>1121</v>
      </c>
      <c r="B1122" s="1" t="s">
        <v>113</v>
      </c>
      <c r="C1122" t="s">
        <v>152</v>
      </c>
      <c r="D1122">
        <v>51</v>
      </c>
      <c r="E1122" t="s">
        <v>156</v>
      </c>
      <c r="F1122" t="str">
        <f t="shared" si="20"/>
        <v>Middle</v>
      </c>
      <c r="G1122" s="49">
        <f>VLOOKUP(B1122,'Analysis 1.3'!$E$1:$F$15,2,FALSE)</f>
        <v>55.656028368794324</v>
      </c>
    </row>
    <row r="1123" spans="1:7" x14ac:dyDescent="0.3">
      <c r="A1123">
        <v>1122</v>
      </c>
      <c r="B1123" s="1" t="s">
        <v>109</v>
      </c>
      <c r="C1123" t="s">
        <v>151</v>
      </c>
      <c r="D1123">
        <v>33</v>
      </c>
      <c r="E1123" t="s">
        <v>156</v>
      </c>
      <c r="F1123" t="str">
        <f t="shared" si="20"/>
        <v>Young</v>
      </c>
      <c r="G1123" s="49">
        <f>VLOOKUP(B1123,'Analysis 1.3'!$E$1:$F$15,2,FALSE)</f>
        <v>49.655172413793103</v>
      </c>
    </row>
    <row r="1124" spans="1:7" x14ac:dyDescent="0.3">
      <c r="A1124">
        <v>1123</v>
      </c>
      <c r="B1124" s="1" t="s">
        <v>100</v>
      </c>
      <c r="C1124" t="s">
        <v>152</v>
      </c>
      <c r="D1124">
        <v>54</v>
      </c>
      <c r="E1124" t="s">
        <v>156</v>
      </c>
      <c r="F1124" t="str">
        <f t="shared" si="20"/>
        <v>Middle</v>
      </c>
      <c r="G1124" s="49">
        <f>VLOOKUP(B1124,'Analysis 1.3'!$E$1:$F$15,2,FALSE)</f>
        <v>54.003086419753089</v>
      </c>
    </row>
    <row r="1125" spans="1:7" x14ac:dyDescent="0.3">
      <c r="A1125">
        <v>1124</v>
      </c>
      <c r="B1125" s="1" t="s">
        <v>105</v>
      </c>
      <c r="C1125" t="s">
        <v>151</v>
      </c>
      <c r="D1125">
        <v>36</v>
      </c>
      <c r="E1125" t="s">
        <v>156</v>
      </c>
      <c r="F1125" t="str">
        <f t="shared" si="20"/>
        <v>Middle</v>
      </c>
      <c r="G1125" s="49">
        <f>VLOOKUP(B1125,'Analysis 1.3'!$E$1:$F$15,2,FALSE)</f>
        <v>48.434944237918216</v>
      </c>
    </row>
    <row r="1126" spans="1:7" x14ac:dyDescent="0.3">
      <c r="A1126">
        <v>1125</v>
      </c>
      <c r="B1126" s="1" t="s">
        <v>106</v>
      </c>
      <c r="C1126" t="s">
        <v>151</v>
      </c>
      <c r="D1126">
        <v>18</v>
      </c>
      <c r="E1126" t="s">
        <v>156</v>
      </c>
      <c r="F1126" t="str">
        <f t="shared" si="20"/>
        <v>Young</v>
      </c>
      <c r="G1126" s="49">
        <f>VLOOKUP(B1126,'Analysis 1.3'!$E$1:$F$15,2,FALSE)</f>
        <v>53.742268041237111</v>
      </c>
    </row>
    <row r="1127" spans="1:7" x14ac:dyDescent="0.3">
      <c r="A1127">
        <v>1126</v>
      </c>
      <c r="B1127" s="1" t="s">
        <v>100</v>
      </c>
      <c r="C1127" t="s">
        <v>151</v>
      </c>
      <c r="D1127">
        <v>65</v>
      </c>
      <c r="E1127" t="s">
        <v>156</v>
      </c>
      <c r="F1127" t="str">
        <f t="shared" si="20"/>
        <v>Senior</v>
      </c>
      <c r="G1127" s="49">
        <f>VLOOKUP(B1127,'Analysis 1.3'!$E$1:$F$15,2,FALSE)</f>
        <v>54.003086419753089</v>
      </c>
    </row>
    <row r="1128" spans="1:7" x14ac:dyDescent="0.3">
      <c r="A1128">
        <v>1127</v>
      </c>
      <c r="B1128" s="1" t="s">
        <v>103</v>
      </c>
      <c r="C1128" t="s">
        <v>152</v>
      </c>
      <c r="D1128">
        <v>83</v>
      </c>
      <c r="E1128" t="s">
        <v>156</v>
      </c>
      <c r="F1128" t="str">
        <f t="shared" si="20"/>
        <v>Senior</v>
      </c>
      <c r="G1128" s="49">
        <f>VLOOKUP(B1128,'Analysis 1.3'!$E$1:$F$15,2,FALSE)</f>
        <v>54.725000000000001</v>
      </c>
    </row>
    <row r="1129" spans="1:7" x14ac:dyDescent="0.3">
      <c r="A1129">
        <v>1128</v>
      </c>
      <c r="B1129" s="1" t="s">
        <v>100</v>
      </c>
      <c r="C1129" t="s">
        <v>152</v>
      </c>
      <c r="D1129">
        <v>18</v>
      </c>
      <c r="E1129" t="s">
        <v>156</v>
      </c>
      <c r="F1129" t="str">
        <f t="shared" si="20"/>
        <v>Young</v>
      </c>
      <c r="G1129" s="49">
        <f>VLOOKUP(B1129,'Analysis 1.3'!$E$1:$F$15,2,FALSE)</f>
        <v>54.003086419753089</v>
      </c>
    </row>
    <row r="1130" spans="1:7" x14ac:dyDescent="0.3">
      <c r="A1130">
        <v>1129</v>
      </c>
      <c r="B1130" s="1" t="s">
        <v>113</v>
      </c>
      <c r="C1130" t="s">
        <v>151</v>
      </c>
      <c r="D1130">
        <v>67</v>
      </c>
      <c r="E1130" t="s">
        <v>156</v>
      </c>
      <c r="F1130" t="str">
        <f t="shared" si="20"/>
        <v>Senior</v>
      </c>
      <c r="G1130" s="49">
        <f>VLOOKUP(B1130,'Analysis 1.3'!$E$1:$F$15,2,FALSE)</f>
        <v>55.656028368794324</v>
      </c>
    </row>
    <row r="1131" spans="1:7" x14ac:dyDescent="0.3">
      <c r="A1131">
        <v>1130</v>
      </c>
      <c r="B1131" s="1" t="s">
        <v>113</v>
      </c>
      <c r="C1131" t="s">
        <v>151</v>
      </c>
      <c r="D1131">
        <v>30</v>
      </c>
      <c r="E1131" t="s">
        <v>156</v>
      </c>
      <c r="F1131" t="str">
        <f t="shared" si="20"/>
        <v>Young</v>
      </c>
      <c r="G1131" s="49">
        <f>VLOOKUP(B1131,'Analysis 1.3'!$E$1:$F$15,2,FALSE)</f>
        <v>55.656028368794324</v>
      </c>
    </row>
    <row r="1132" spans="1:7" x14ac:dyDescent="0.3">
      <c r="A1132">
        <v>1131</v>
      </c>
      <c r="B1132" s="1" t="s">
        <v>101</v>
      </c>
      <c r="C1132" t="s">
        <v>152</v>
      </c>
      <c r="D1132">
        <v>38</v>
      </c>
      <c r="E1132" t="s">
        <v>156</v>
      </c>
      <c r="F1132" t="str">
        <f t="shared" si="20"/>
        <v>Middle</v>
      </c>
      <c r="G1132" s="49">
        <f>VLOOKUP(B1132,'Analysis 1.3'!$E$1:$F$15,2,FALSE)</f>
        <v>52.833333333333336</v>
      </c>
    </row>
    <row r="1133" spans="1:7" x14ac:dyDescent="0.3">
      <c r="A1133">
        <v>1132</v>
      </c>
      <c r="B1133" s="1" t="s">
        <v>100</v>
      </c>
      <c r="C1133" t="s">
        <v>151</v>
      </c>
      <c r="D1133">
        <v>27</v>
      </c>
      <c r="E1133" t="s">
        <v>156</v>
      </c>
      <c r="F1133" t="str">
        <f t="shared" si="20"/>
        <v>Young</v>
      </c>
      <c r="G1133" s="49">
        <f>VLOOKUP(B1133,'Analysis 1.3'!$E$1:$F$15,2,FALSE)</f>
        <v>54.003086419753089</v>
      </c>
    </row>
    <row r="1134" spans="1:7" x14ac:dyDescent="0.3">
      <c r="A1134">
        <v>1133</v>
      </c>
      <c r="B1134" s="1" t="s">
        <v>113</v>
      </c>
      <c r="C1134" t="s">
        <v>152</v>
      </c>
      <c r="D1134">
        <v>59</v>
      </c>
      <c r="E1134" t="s">
        <v>156</v>
      </c>
      <c r="F1134" t="str">
        <f t="shared" si="20"/>
        <v>Middle</v>
      </c>
      <c r="G1134" s="49">
        <f>VLOOKUP(B1134,'Analysis 1.3'!$E$1:$F$15,2,FALSE)</f>
        <v>55.656028368794324</v>
      </c>
    </row>
    <row r="1135" spans="1:7" x14ac:dyDescent="0.3">
      <c r="A1135">
        <v>1134</v>
      </c>
      <c r="B1135" s="1" t="s">
        <v>107</v>
      </c>
      <c r="C1135" t="s">
        <v>151</v>
      </c>
      <c r="D1135">
        <v>53</v>
      </c>
      <c r="E1135" t="s">
        <v>156</v>
      </c>
      <c r="F1135" t="str">
        <f t="shared" si="20"/>
        <v>Middle</v>
      </c>
      <c r="G1135" s="49">
        <f>VLOOKUP(B1135,'Analysis 1.3'!$E$1:$F$15,2,FALSE)</f>
        <v>49.778761061946902</v>
      </c>
    </row>
    <row r="1136" spans="1:7" x14ac:dyDescent="0.3">
      <c r="A1136">
        <v>1135</v>
      </c>
      <c r="B1136" s="1" t="s">
        <v>113</v>
      </c>
      <c r="C1136" t="s">
        <v>151</v>
      </c>
      <c r="D1136">
        <v>74</v>
      </c>
      <c r="E1136" t="s">
        <v>156</v>
      </c>
      <c r="F1136" t="str">
        <f t="shared" si="20"/>
        <v>Senior</v>
      </c>
      <c r="G1136" s="49">
        <f>VLOOKUP(B1136,'Analysis 1.3'!$E$1:$F$15,2,FALSE)</f>
        <v>55.656028368794324</v>
      </c>
    </row>
    <row r="1137" spans="1:7" x14ac:dyDescent="0.3">
      <c r="A1137">
        <v>1136</v>
      </c>
      <c r="B1137" s="1" t="s">
        <v>106</v>
      </c>
      <c r="C1137" t="s">
        <v>152</v>
      </c>
      <c r="D1137">
        <v>89</v>
      </c>
      <c r="E1137" t="s">
        <v>156</v>
      </c>
      <c r="F1137" t="str">
        <f t="shared" si="20"/>
        <v>Senior</v>
      </c>
      <c r="G1137" s="49">
        <f>VLOOKUP(B1137,'Analysis 1.3'!$E$1:$F$15,2,FALSE)</f>
        <v>53.742268041237111</v>
      </c>
    </row>
    <row r="1138" spans="1:7" x14ac:dyDescent="0.3">
      <c r="A1138">
        <v>1137</v>
      </c>
      <c r="B1138" s="1" t="s">
        <v>100</v>
      </c>
      <c r="C1138" t="s">
        <v>151</v>
      </c>
      <c r="D1138">
        <v>52</v>
      </c>
      <c r="E1138" t="s">
        <v>156</v>
      </c>
      <c r="F1138" t="str">
        <f t="shared" si="20"/>
        <v>Middle</v>
      </c>
      <c r="G1138" s="49">
        <f>VLOOKUP(B1138,'Analysis 1.3'!$E$1:$F$15,2,FALSE)</f>
        <v>54.003086419753089</v>
      </c>
    </row>
    <row r="1139" spans="1:7" x14ac:dyDescent="0.3">
      <c r="A1139">
        <v>1138</v>
      </c>
      <c r="B1139" s="1" t="s">
        <v>101</v>
      </c>
      <c r="C1139" t="s">
        <v>152</v>
      </c>
      <c r="D1139">
        <v>83</v>
      </c>
      <c r="E1139" t="s">
        <v>156</v>
      </c>
      <c r="F1139" t="str">
        <f t="shared" si="20"/>
        <v>Senior</v>
      </c>
      <c r="G1139" s="49">
        <f>VLOOKUP(B1139,'Analysis 1.3'!$E$1:$F$15,2,FALSE)</f>
        <v>52.833333333333336</v>
      </c>
    </row>
    <row r="1140" spans="1:7" x14ac:dyDescent="0.3">
      <c r="A1140">
        <v>1139</v>
      </c>
      <c r="B1140" s="1" t="s">
        <v>99</v>
      </c>
      <c r="C1140" t="s">
        <v>152</v>
      </c>
      <c r="D1140">
        <v>84</v>
      </c>
      <c r="E1140" t="s">
        <v>156</v>
      </c>
      <c r="F1140" t="str">
        <f t="shared" si="20"/>
        <v>Senior</v>
      </c>
      <c r="G1140" s="49">
        <f>VLOOKUP(B1140,'Analysis 1.3'!$E$1:$F$15,2,FALSE)</f>
        <v>54.707207207207205</v>
      </c>
    </row>
    <row r="1141" spans="1:7" x14ac:dyDescent="0.3">
      <c r="A1141">
        <v>1140</v>
      </c>
      <c r="B1141" s="1" t="s">
        <v>102</v>
      </c>
      <c r="C1141" t="s">
        <v>151</v>
      </c>
      <c r="D1141">
        <v>69</v>
      </c>
      <c r="E1141" t="s">
        <v>156</v>
      </c>
      <c r="F1141" t="str">
        <f t="shared" si="20"/>
        <v>Senior</v>
      </c>
      <c r="G1141" s="49">
        <f>VLOOKUP(B1141,'Analysis 1.3'!$E$1:$F$15,2,FALSE)</f>
        <v>59.060606060606062</v>
      </c>
    </row>
    <row r="1142" spans="1:7" x14ac:dyDescent="0.3">
      <c r="A1142">
        <v>1141</v>
      </c>
      <c r="B1142" s="1" t="s">
        <v>100</v>
      </c>
      <c r="C1142" t="s">
        <v>151</v>
      </c>
      <c r="D1142">
        <v>60</v>
      </c>
      <c r="E1142" t="s">
        <v>156</v>
      </c>
      <c r="F1142" t="str">
        <f t="shared" si="20"/>
        <v>Senior</v>
      </c>
      <c r="G1142" s="49">
        <f>VLOOKUP(B1142,'Analysis 1.3'!$E$1:$F$15,2,FALSE)</f>
        <v>54.003086419753089</v>
      </c>
    </row>
    <row r="1143" spans="1:7" x14ac:dyDescent="0.3">
      <c r="A1143">
        <v>1142</v>
      </c>
      <c r="B1143" s="1" t="s">
        <v>99</v>
      </c>
      <c r="C1143" t="s">
        <v>152</v>
      </c>
      <c r="D1143">
        <v>59</v>
      </c>
      <c r="E1143" t="s">
        <v>156</v>
      </c>
      <c r="F1143" t="str">
        <f t="shared" si="20"/>
        <v>Middle</v>
      </c>
      <c r="G1143" s="49">
        <f>VLOOKUP(B1143,'Analysis 1.3'!$E$1:$F$15,2,FALSE)</f>
        <v>54.707207207207205</v>
      </c>
    </row>
    <row r="1144" spans="1:7" x14ac:dyDescent="0.3">
      <c r="A1144">
        <v>1143</v>
      </c>
      <c r="B1144" s="1" t="s">
        <v>107</v>
      </c>
      <c r="C1144" t="s">
        <v>151</v>
      </c>
      <c r="D1144">
        <v>59</v>
      </c>
      <c r="E1144" t="s">
        <v>156</v>
      </c>
      <c r="F1144" t="str">
        <f t="shared" si="20"/>
        <v>Middle</v>
      </c>
      <c r="G1144" s="49">
        <f>VLOOKUP(B1144,'Analysis 1.3'!$E$1:$F$15,2,FALSE)</f>
        <v>49.778761061946902</v>
      </c>
    </row>
    <row r="1145" spans="1:7" x14ac:dyDescent="0.3">
      <c r="A1145">
        <v>1144</v>
      </c>
      <c r="B1145" s="1" t="s">
        <v>99</v>
      </c>
      <c r="C1145" t="s">
        <v>152</v>
      </c>
      <c r="D1145">
        <v>61</v>
      </c>
      <c r="E1145" t="s">
        <v>156</v>
      </c>
      <c r="F1145" t="str">
        <f t="shared" si="20"/>
        <v>Senior</v>
      </c>
      <c r="G1145" s="49">
        <f>VLOOKUP(B1145,'Analysis 1.3'!$E$1:$F$15,2,FALSE)</f>
        <v>54.707207207207205</v>
      </c>
    </row>
    <row r="1146" spans="1:7" x14ac:dyDescent="0.3">
      <c r="A1146">
        <v>1145</v>
      </c>
      <c r="B1146" s="1" t="s">
        <v>99</v>
      </c>
      <c r="C1146" t="s">
        <v>152</v>
      </c>
      <c r="D1146">
        <v>50</v>
      </c>
      <c r="E1146" t="s">
        <v>156</v>
      </c>
      <c r="F1146" t="str">
        <f t="shared" si="20"/>
        <v>Middle</v>
      </c>
      <c r="G1146" s="49">
        <f>VLOOKUP(B1146,'Analysis 1.3'!$E$1:$F$15,2,FALSE)</f>
        <v>54.707207207207205</v>
      </c>
    </row>
    <row r="1147" spans="1:7" x14ac:dyDescent="0.3">
      <c r="A1147">
        <v>1146</v>
      </c>
      <c r="B1147" s="1" t="s">
        <v>99</v>
      </c>
      <c r="C1147" t="s">
        <v>151</v>
      </c>
      <c r="D1147">
        <v>23</v>
      </c>
      <c r="E1147" t="s">
        <v>156</v>
      </c>
      <c r="F1147" t="str">
        <f t="shared" si="20"/>
        <v>Young</v>
      </c>
      <c r="G1147" s="49">
        <f>VLOOKUP(B1147,'Analysis 1.3'!$E$1:$F$15,2,FALSE)</f>
        <v>54.707207207207205</v>
      </c>
    </row>
    <row r="1148" spans="1:7" x14ac:dyDescent="0.3">
      <c r="A1148">
        <v>1147</v>
      </c>
      <c r="B1148" s="1" t="s">
        <v>100</v>
      </c>
      <c r="C1148" t="s">
        <v>151</v>
      </c>
      <c r="D1148">
        <v>53</v>
      </c>
      <c r="E1148" t="s">
        <v>156</v>
      </c>
      <c r="F1148" t="str">
        <f t="shared" si="20"/>
        <v>Middle</v>
      </c>
      <c r="G1148" s="49">
        <f>VLOOKUP(B1148,'Analysis 1.3'!$E$1:$F$15,2,FALSE)</f>
        <v>54.003086419753089</v>
      </c>
    </row>
    <row r="1149" spans="1:7" x14ac:dyDescent="0.3">
      <c r="A1149">
        <v>1148</v>
      </c>
      <c r="B1149" s="1" t="s">
        <v>102</v>
      </c>
      <c r="C1149" t="s">
        <v>152</v>
      </c>
      <c r="D1149">
        <v>53</v>
      </c>
      <c r="E1149" t="s">
        <v>156</v>
      </c>
      <c r="F1149" t="str">
        <f t="shared" si="20"/>
        <v>Middle</v>
      </c>
      <c r="G1149" s="49">
        <f>VLOOKUP(B1149,'Analysis 1.3'!$E$1:$F$15,2,FALSE)</f>
        <v>59.060606060606062</v>
      </c>
    </row>
    <row r="1150" spans="1:7" x14ac:dyDescent="0.3">
      <c r="A1150">
        <v>1149</v>
      </c>
      <c r="B1150" s="1" t="s">
        <v>99</v>
      </c>
      <c r="C1150" t="s">
        <v>151</v>
      </c>
      <c r="D1150">
        <v>31</v>
      </c>
      <c r="E1150" t="s">
        <v>156</v>
      </c>
      <c r="F1150" t="str">
        <f t="shared" si="20"/>
        <v>Young</v>
      </c>
      <c r="G1150" s="49">
        <f>VLOOKUP(B1150,'Analysis 1.3'!$E$1:$F$15,2,FALSE)</f>
        <v>54.707207207207205</v>
      </c>
    </row>
    <row r="1151" spans="1:7" x14ac:dyDescent="0.3">
      <c r="A1151">
        <v>1150</v>
      </c>
      <c r="B1151" s="1" t="s">
        <v>99</v>
      </c>
      <c r="C1151" t="s">
        <v>151</v>
      </c>
      <c r="D1151">
        <v>77</v>
      </c>
      <c r="E1151" t="s">
        <v>156</v>
      </c>
      <c r="F1151" t="str">
        <f t="shared" si="20"/>
        <v>Senior</v>
      </c>
      <c r="G1151" s="49">
        <f>VLOOKUP(B1151,'Analysis 1.3'!$E$1:$F$15,2,FALSE)</f>
        <v>54.707207207207205</v>
      </c>
    </row>
    <row r="1152" spans="1:7" x14ac:dyDescent="0.3">
      <c r="A1152">
        <v>1151</v>
      </c>
      <c r="B1152" s="1" t="s">
        <v>101</v>
      </c>
      <c r="C1152" t="s">
        <v>152</v>
      </c>
      <c r="D1152">
        <v>76</v>
      </c>
      <c r="E1152" t="s">
        <v>156</v>
      </c>
      <c r="F1152" t="str">
        <f t="shared" si="20"/>
        <v>Senior</v>
      </c>
      <c r="G1152" s="49">
        <f>VLOOKUP(B1152,'Analysis 1.3'!$E$1:$F$15,2,FALSE)</f>
        <v>52.833333333333336</v>
      </c>
    </row>
    <row r="1153" spans="1:7" x14ac:dyDescent="0.3">
      <c r="A1153">
        <v>1152</v>
      </c>
      <c r="B1153" s="1" t="s">
        <v>105</v>
      </c>
      <c r="C1153" t="s">
        <v>151</v>
      </c>
      <c r="D1153">
        <v>67</v>
      </c>
      <c r="E1153" t="s">
        <v>156</v>
      </c>
      <c r="F1153" t="str">
        <f t="shared" si="20"/>
        <v>Senior</v>
      </c>
      <c r="G1153" s="49">
        <f>VLOOKUP(B1153,'Analysis 1.3'!$E$1:$F$15,2,FALSE)</f>
        <v>48.434944237918216</v>
      </c>
    </row>
    <row r="1154" spans="1:7" x14ac:dyDescent="0.3">
      <c r="A1154">
        <v>1153</v>
      </c>
      <c r="B1154" s="1" t="s">
        <v>107</v>
      </c>
      <c r="C1154" t="s">
        <v>152</v>
      </c>
      <c r="D1154">
        <v>39</v>
      </c>
      <c r="E1154" t="s">
        <v>156</v>
      </c>
      <c r="F1154" t="str">
        <f t="shared" si="20"/>
        <v>Middle</v>
      </c>
      <c r="G1154" s="49">
        <f>VLOOKUP(B1154,'Analysis 1.3'!$E$1:$F$15,2,FALSE)</f>
        <v>49.778761061946902</v>
      </c>
    </row>
    <row r="1155" spans="1:7" x14ac:dyDescent="0.3">
      <c r="A1155">
        <v>1154</v>
      </c>
      <c r="B1155" s="1" t="s">
        <v>105</v>
      </c>
      <c r="C1155" t="s">
        <v>151</v>
      </c>
      <c r="D1155">
        <v>88</v>
      </c>
      <c r="E1155" t="s">
        <v>156</v>
      </c>
      <c r="F1155" t="str">
        <f t="shared" ref="F1155:F1218" si="21">_xlfn.IFS(D1155&gt;=60, "Senior", D1155&lt;35, "Young", D1155&lt;60, "Middle")</f>
        <v>Senior</v>
      </c>
      <c r="G1155" s="49">
        <f>VLOOKUP(B1155,'Analysis 1.3'!$E$1:$F$15,2,FALSE)</f>
        <v>48.434944237918216</v>
      </c>
    </row>
    <row r="1156" spans="1:7" x14ac:dyDescent="0.3">
      <c r="A1156">
        <v>1155</v>
      </c>
      <c r="B1156" s="1" t="s">
        <v>105</v>
      </c>
      <c r="C1156" t="s">
        <v>151</v>
      </c>
      <c r="D1156">
        <v>58</v>
      </c>
      <c r="E1156" t="s">
        <v>156</v>
      </c>
      <c r="F1156" t="str">
        <f t="shared" si="21"/>
        <v>Middle</v>
      </c>
      <c r="G1156" s="49">
        <f>VLOOKUP(B1156,'Analysis 1.3'!$E$1:$F$15,2,FALSE)</f>
        <v>48.434944237918216</v>
      </c>
    </row>
    <row r="1157" spans="1:7" x14ac:dyDescent="0.3">
      <c r="A1157">
        <v>1156</v>
      </c>
      <c r="B1157" s="1" t="s">
        <v>103</v>
      </c>
      <c r="C1157" t="s">
        <v>151</v>
      </c>
      <c r="D1157">
        <v>35</v>
      </c>
      <c r="E1157" t="s">
        <v>156</v>
      </c>
      <c r="F1157" t="str">
        <f t="shared" si="21"/>
        <v>Middle</v>
      </c>
      <c r="G1157" s="49">
        <f>VLOOKUP(B1157,'Analysis 1.3'!$E$1:$F$15,2,FALSE)</f>
        <v>54.725000000000001</v>
      </c>
    </row>
    <row r="1158" spans="1:7" x14ac:dyDescent="0.3">
      <c r="A1158">
        <v>1157</v>
      </c>
      <c r="B1158" s="1" t="s">
        <v>106</v>
      </c>
      <c r="C1158" t="s">
        <v>152</v>
      </c>
      <c r="D1158">
        <v>70</v>
      </c>
      <c r="E1158" t="s">
        <v>156</v>
      </c>
      <c r="F1158" t="str">
        <f t="shared" si="21"/>
        <v>Senior</v>
      </c>
      <c r="G1158" s="49">
        <f>VLOOKUP(B1158,'Analysis 1.3'!$E$1:$F$15,2,FALSE)</f>
        <v>53.742268041237111</v>
      </c>
    </row>
    <row r="1159" spans="1:7" x14ac:dyDescent="0.3">
      <c r="A1159">
        <v>1158</v>
      </c>
      <c r="B1159" s="1" t="s">
        <v>103</v>
      </c>
      <c r="C1159" t="s">
        <v>151</v>
      </c>
      <c r="D1159">
        <v>59</v>
      </c>
      <c r="E1159" t="s">
        <v>156</v>
      </c>
      <c r="F1159" t="str">
        <f t="shared" si="21"/>
        <v>Middle</v>
      </c>
      <c r="G1159" s="49">
        <f>VLOOKUP(B1159,'Analysis 1.3'!$E$1:$F$15,2,FALSE)</f>
        <v>54.725000000000001</v>
      </c>
    </row>
    <row r="1160" spans="1:7" x14ac:dyDescent="0.3">
      <c r="A1160">
        <v>1159</v>
      </c>
      <c r="B1160" s="1" t="s">
        <v>99</v>
      </c>
      <c r="C1160" t="s">
        <v>152</v>
      </c>
      <c r="D1160">
        <v>58</v>
      </c>
      <c r="E1160" t="s">
        <v>156</v>
      </c>
      <c r="F1160" t="str">
        <f t="shared" si="21"/>
        <v>Middle</v>
      </c>
      <c r="G1160" s="49">
        <f>VLOOKUP(B1160,'Analysis 1.3'!$E$1:$F$15,2,FALSE)</f>
        <v>54.707207207207205</v>
      </c>
    </row>
    <row r="1161" spans="1:7" x14ac:dyDescent="0.3">
      <c r="A1161">
        <v>1160</v>
      </c>
      <c r="B1161" s="1" t="s">
        <v>101</v>
      </c>
      <c r="C1161" t="s">
        <v>151</v>
      </c>
      <c r="D1161">
        <v>58</v>
      </c>
      <c r="E1161" t="s">
        <v>156</v>
      </c>
      <c r="F1161" t="str">
        <f t="shared" si="21"/>
        <v>Middle</v>
      </c>
      <c r="G1161" s="49">
        <f>VLOOKUP(B1161,'Analysis 1.3'!$E$1:$F$15,2,FALSE)</f>
        <v>52.833333333333336</v>
      </c>
    </row>
    <row r="1162" spans="1:7" x14ac:dyDescent="0.3">
      <c r="A1162">
        <v>1161</v>
      </c>
      <c r="B1162" s="1" t="s">
        <v>105</v>
      </c>
      <c r="C1162" t="s">
        <v>152</v>
      </c>
      <c r="D1162">
        <v>36</v>
      </c>
      <c r="E1162" t="s">
        <v>156</v>
      </c>
      <c r="F1162" t="str">
        <f t="shared" si="21"/>
        <v>Middle</v>
      </c>
      <c r="G1162" s="49">
        <f>VLOOKUP(B1162,'Analysis 1.3'!$E$1:$F$15,2,FALSE)</f>
        <v>48.434944237918216</v>
      </c>
    </row>
    <row r="1163" spans="1:7" x14ac:dyDescent="0.3">
      <c r="A1163">
        <v>1162</v>
      </c>
      <c r="B1163" s="1" t="s">
        <v>99</v>
      </c>
      <c r="C1163" t="s">
        <v>152</v>
      </c>
      <c r="D1163">
        <v>87</v>
      </c>
      <c r="E1163" t="s">
        <v>156</v>
      </c>
      <c r="F1163" t="str">
        <f t="shared" si="21"/>
        <v>Senior</v>
      </c>
      <c r="G1163" s="49">
        <f>VLOOKUP(B1163,'Analysis 1.3'!$E$1:$F$15,2,FALSE)</f>
        <v>54.707207207207205</v>
      </c>
    </row>
    <row r="1164" spans="1:7" x14ac:dyDescent="0.3">
      <c r="A1164">
        <v>1163</v>
      </c>
      <c r="B1164" s="1" t="s">
        <v>108</v>
      </c>
      <c r="C1164" t="s">
        <v>152</v>
      </c>
      <c r="D1164">
        <v>72</v>
      </c>
      <c r="E1164" t="s">
        <v>156</v>
      </c>
      <c r="F1164" t="str">
        <f t="shared" si="21"/>
        <v>Senior</v>
      </c>
      <c r="G1164" s="49">
        <f>VLOOKUP(B1164,'Analysis 1.3'!$E$1:$F$15,2,FALSE)</f>
        <v>53.469696969696969</v>
      </c>
    </row>
    <row r="1165" spans="1:7" x14ac:dyDescent="0.3">
      <c r="A1165">
        <v>1164</v>
      </c>
      <c r="B1165" s="1" t="s">
        <v>99</v>
      </c>
      <c r="C1165" t="s">
        <v>151</v>
      </c>
      <c r="D1165">
        <v>63</v>
      </c>
      <c r="E1165" t="s">
        <v>156</v>
      </c>
      <c r="F1165" t="str">
        <f t="shared" si="21"/>
        <v>Senior</v>
      </c>
      <c r="G1165" s="49">
        <f>VLOOKUP(B1165,'Analysis 1.3'!$E$1:$F$15,2,FALSE)</f>
        <v>54.707207207207205</v>
      </c>
    </row>
    <row r="1166" spans="1:7" x14ac:dyDescent="0.3">
      <c r="A1166">
        <v>1165</v>
      </c>
      <c r="B1166" s="1" t="s">
        <v>105</v>
      </c>
      <c r="C1166" t="s">
        <v>151</v>
      </c>
      <c r="D1166">
        <v>28</v>
      </c>
      <c r="E1166" t="s">
        <v>156</v>
      </c>
      <c r="F1166" t="str">
        <f t="shared" si="21"/>
        <v>Young</v>
      </c>
      <c r="G1166" s="49">
        <f>VLOOKUP(B1166,'Analysis 1.3'!$E$1:$F$15,2,FALSE)</f>
        <v>48.434944237918216</v>
      </c>
    </row>
    <row r="1167" spans="1:7" x14ac:dyDescent="0.3">
      <c r="A1167">
        <v>1166</v>
      </c>
      <c r="B1167" s="1" t="s">
        <v>99</v>
      </c>
      <c r="C1167" t="s">
        <v>152</v>
      </c>
      <c r="D1167">
        <v>31</v>
      </c>
      <c r="E1167" t="s">
        <v>156</v>
      </c>
      <c r="F1167" t="str">
        <f t="shared" si="21"/>
        <v>Young</v>
      </c>
      <c r="G1167" s="49">
        <f>VLOOKUP(B1167,'Analysis 1.3'!$E$1:$F$15,2,FALSE)</f>
        <v>54.707207207207205</v>
      </c>
    </row>
    <row r="1168" spans="1:7" x14ac:dyDescent="0.3">
      <c r="A1168">
        <v>1167</v>
      </c>
      <c r="B1168" s="1" t="s">
        <v>99</v>
      </c>
      <c r="C1168" t="s">
        <v>151</v>
      </c>
      <c r="D1168">
        <v>78</v>
      </c>
      <c r="E1168" t="s">
        <v>156</v>
      </c>
      <c r="F1168" t="str">
        <f t="shared" si="21"/>
        <v>Senior</v>
      </c>
      <c r="G1168" s="49">
        <f>VLOOKUP(B1168,'Analysis 1.3'!$E$1:$F$15,2,FALSE)</f>
        <v>54.707207207207205</v>
      </c>
    </row>
    <row r="1169" spans="1:7" x14ac:dyDescent="0.3">
      <c r="A1169">
        <v>1168</v>
      </c>
      <c r="B1169" s="1" t="s">
        <v>99</v>
      </c>
      <c r="C1169" t="s">
        <v>152</v>
      </c>
      <c r="D1169">
        <v>41</v>
      </c>
      <c r="E1169" t="s">
        <v>156</v>
      </c>
      <c r="F1169" t="str">
        <f t="shared" si="21"/>
        <v>Middle</v>
      </c>
      <c r="G1169" s="49">
        <f>VLOOKUP(B1169,'Analysis 1.3'!$E$1:$F$15,2,FALSE)</f>
        <v>54.707207207207205</v>
      </c>
    </row>
    <row r="1170" spans="1:7" x14ac:dyDescent="0.3">
      <c r="A1170">
        <v>1169</v>
      </c>
      <c r="B1170" s="1" t="s">
        <v>100</v>
      </c>
      <c r="C1170" t="s">
        <v>151</v>
      </c>
      <c r="D1170">
        <v>26</v>
      </c>
      <c r="E1170" t="s">
        <v>156</v>
      </c>
      <c r="F1170" t="str">
        <f t="shared" si="21"/>
        <v>Young</v>
      </c>
      <c r="G1170" s="49">
        <f>VLOOKUP(B1170,'Analysis 1.3'!$E$1:$F$15,2,FALSE)</f>
        <v>54.003086419753089</v>
      </c>
    </row>
    <row r="1171" spans="1:7" x14ac:dyDescent="0.3">
      <c r="A1171">
        <v>1170</v>
      </c>
      <c r="B1171" s="1" t="s">
        <v>109</v>
      </c>
      <c r="C1171" t="s">
        <v>152</v>
      </c>
      <c r="D1171">
        <v>65</v>
      </c>
      <c r="E1171" t="s">
        <v>156</v>
      </c>
      <c r="F1171" t="str">
        <f t="shared" si="21"/>
        <v>Senior</v>
      </c>
      <c r="G1171" s="49">
        <f>VLOOKUP(B1171,'Analysis 1.3'!$E$1:$F$15,2,FALSE)</f>
        <v>49.655172413793103</v>
      </c>
    </row>
    <row r="1172" spans="1:7" x14ac:dyDescent="0.3">
      <c r="A1172">
        <v>1171</v>
      </c>
      <c r="B1172" s="1" t="s">
        <v>100</v>
      </c>
      <c r="C1172" t="s">
        <v>151</v>
      </c>
      <c r="D1172">
        <v>53</v>
      </c>
      <c r="E1172" t="s">
        <v>156</v>
      </c>
      <c r="F1172" t="str">
        <f t="shared" si="21"/>
        <v>Middle</v>
      </c>
      <c r="G1172" s="49">
        <f>VLOOKUP(B1172,'Analysis 1.3'!$E$1:$F$15,2,FALSE)</f>
        <v>54.003086419753089</v>
      </c>
    </row>
    <row r="1173" spans="1:7" x14ac:dyDescent="0.3">
      <c r="A1173">
        <v>1172</v>
      </c>
      <c r="B1173" s="1" t="s">
        <v>101</v>
      </c>
      <c r="C1173" t="s">
        <v>152</v>
      </c>
      <c r="D1173">
        <v>23</v>
      </c>
      <c r="E1173" t="s">
        <v>156</v>
      </c>
      <c r="F1173" t="str">
        <f t="shared" si="21"/>
        <v>Young</v>
      </c>
      <c r="G1173" s="49">
        <f>VLOOKUP(B1173,'Analysis 1.3'!$E$1:$F$15,2,FALSE)</f>
        <v>52.833333333333336</v>
      </c>
    </row>
    <row r="1174" spans="1:7" x14ac:dyDescent="0.3">
      <c r="A1174">
        <v>1173</v>
      </c>
      <c r="B1174" s="1" t="s">
        <v>99</v>
      </c>
      <c r="C1174" t="s">
        <v>151</v>
      </c>
      <c r="D1174">
        <v>84</v>
      </c>
      <c r="E1174" t="s">
        <v>156</v>
      </c>
      <c r="F1174" t="str">
        <f t="shared" si="21"/>
        <v>Senior</v>
      </c>
      <c r="G1174" s="49">
        <f>VLOOKUP(B1174,'Analysis 1.3'!$E$1:$F$15,2,FALSE)</f>
        <v>54.707207207207205</v>
      </c>
    </row>
    <row r="1175" spans="1:7" x14ac:dyDescent="0.3">
      <c r="A1175">
        <v>1174</v>
      </c>
      <c r="B1175" s="1" t="s">
        <v>99</v>
      </c>
      <c r="C1175" t="s">
        <v>151</v>
      </c>
      <c r="D1175">
        <v>60</v>
      </c>
      <c r="E1175" t="s">
        <v>156</v>
      </c>
      <c r="F1175" t="str">
        <f t="shared" si="21"/>
        <v>Senior</v>
      </c>
      <c r="G1175" s="49">
        <f>VLOOKUP(B1175,'Analysis 1.3'!$E$1:$F$15,2,FALSE)</f>
        <v>54.707207207207205</v>
      </c>
    </row>
    <row r="1176" spans="1:7" x14ac:dyDescent="0.3">
      <c r="A1176">
        <v>1175</v>
      </c>
      <c r="B1176" s="1" t="s">
        <v>109</v>
      </c>
      <c r="C1176" t="s">
        <v>152</v>
      </c>
      <c r="D1176">
        <v>87</v>
      </c>
      <c r="E1176" t="s">
        <v>156</v>
      </c>
      <c r="F1176" t="str">
        <f t="shared" si="21"/>
        <v>Senior</v>
      </c>
      <c r="G1176" s="49">
        <f>VLOOKUP(B1176,'Analysis 1.3'!$E$1:$F$15,2,FALSE)</f>
        <v>49.655172413793103</v>
      </c>
    </row>
    <row r="1177" spans="1:7" x14ac:dyDescent="0.3">
      <c r="A1177">
        <v>1176</v>
      </c>
      <c r="B1177" s="1" t="s">
        <v>99</v>
      </c>
      <c r="C1177" t="s">
        <v>152</v>
      </c>
      <c r="D1177">
        <v>89</v>
      </c>
      <c r="E1177" t="s">
        <v>156</v>
      </c>
      <c r="F1177" t="str">
        <f t="shared" si="21"/>
        <v>Senior</v>
      </c>
      <c r="G1177" s="49">
        <f>VLOOKUP(B1177,'Analysis 1.3'!$E$1:$F$15,2,FALSE)</f>
        <v>54.707207207207205</v>
      </c>
    </row>
    <row r="1178" spans="1:7" x14ac:dyDescent="0.3">
      <c r="A1178">
        <v>1177</v>
      </c>
      <c r="B1178" s="1" t="s">
        <v>108</v>
      </c>
      <c r="C1178" t="s">
        <v>152</v>
      </c>
      <c r="D1178">
        <v>90</v>
      </c>
      <c r="E1178" t="s">
        <v>156</v>
      </c>
      <c r="F1178" t="str">
        <f t="shared" si="21"/>
        <v>Senior</v>
      </c>
      <c r="G1178" s="49">
        <f>VLOOKUP(B1178,'Analysis 1.3'!$E$1:$F$15,2,FALSE)</f>
        <v>53.469696969696969</v>
      </c>
    </row>
    <row r="1179" spans="1:7" x14ac:dyDescent="0.3">
      <c r="A1179">
        <v>1178</v>
      </c>
      <c r="B1179" s="1" t="s">
        <v>101</v>
      </c>
      <c r="C1179" t="s">
        <v>152</v>
      </c>
      <c r="D1179">
        <v>56</v>
      </c>
      <c r="E1179" t="s">
        <v>156</v>
      </c>
      <c r="F1179" t="str">
        <f t="shared" si="21"/>
        <v>Middle</v>
      </c>
      <c r="G1179" s="49">
        <f>VLOOKUP(B1179,'Analysis 1.3'!$E$1:$F$15,2,FALSE)</f>
        <v>52.833333333333336</v>
      </c>
    </row>
    <row r="1180" spans="1:7" x14ac:dyDescent="0.3">
      <c r="A1180">
        <v>1179</v>
      </c>
      <c r="B1180" s="1" t="s">
        <v>105</v>
      </c>
      <c r="C1180" t="s">
        <v>152</v>
      </c>
      <c r="D1180">
        <v>49</v>
      </c>
      <c r="E1180" t="s">
        <v>156</v>
      </c>
      <c r="F1180" t="str">
        <f t="shared" si="21"/>
        <v>Middle</v>
      </c>
      <c r="G1180" s="49">
        <f>VLOOKUP(B1180,'Analysis 1.3'!$E$1:$F$15,2,FALSE)</f>
        <v>48.434944237918216</v>
      </c>
    </row>
    <row r="1181" spans="1:7" x14ac:dyDescent="0.3">
      <c r="A1181">
        <v>1180</v>
      </c>
      <c r="B1181" s="1" t="s">
        <v>105</v>
      </c>
      <c r="C1181" t="s">
        <v>152</v>
      </c>
      <c r="D1181">
        <v>85</v>
      </c>
      <c r="E1181" t="s">
        <v>156</v>
      </c>
      <c r="F1181" t="str">
        <f t="shared" si="21"/>
        <v>Senior</v>
      </c>
      <c r="G1181" s="49">
        <f>VLOOKUP(B1181,'Analysis 1.3'!$E$1:$F$15,2,FALSE)</f>
        <v>48.434944237918216</v>
      </c>
    </row>
    <row r="1182" spans="1:7" x14ac:dyDescent="0.3">
      <c r="A1182">
        <v>1181</v>
      </c>
      <c r="B1182" s="1" t="s">
        <v>106</v>
      </c>
      <c r="C1182" t="s">
        <v>152</v>
      </c>
      <c r="D1182">
        <v>68</v>
      </c>
      <c r="E1182" t="s">
        <v>156</v>
      </c>
      <c r="F1182" t="str">
        <f t="shared" si="21"/>
        <v>Senior</v>
      </c>
      <c r="G1182" s="49">
        <f>VLOOKUP(B1182,'Analysis 1.3'!$E$1:$F$15,2,FALSE)</f>
        <v>53.742268041237111</v>
      </c>
    </row>
    <row r="1183" spans="1:7" x14ac:dyDescent="0.3">
      <c r="A1183">
        <v>1182</v>
      </c>
      <c r="B1183" s="1" t="s">
        <v>99</v>
      </c>
      <c r="C1183" t="s">
        <v>151</v>
      </c>
      <c r="D1183">
        <v>36</v>
      </c>
      <c r="E1183" t="s">
        <v>156</v>
      </c>
      <c r="F1183" t="str">
        <f t="shared" si="21"/>
        <v>Middle</v>
      </c>
      <c r="G1183" s="49">
        <f>VLOOKUP(B1183,'Analysis 1.3'!$E$1:$F$15,2,FALSE)</f>
        <v>54.707207207207205</v>
      </c>
    </row>
    <row r="1184" spans="1:7" x14ac:dyDescent="0.3">
      <c r="A1184">
        <v>1183</v>
      </c>
      <c r="B1184" s="1" t="s">
        <v>100</v>
      </c>
      <c r="C1184" t="s">
        <v>151</v>
      </c>
      <c r="D1184">
        <v>66</v>
      </c>
      <c r="E1184" t="s">
        <v>156</v>
      </c>
      <c r="F1184" t="str">
        <f t="shared" si="21"/>
        <v>Senior</v>
      </c>
      <c r="G1184" s="49">
        <f>VLOOKUP(B1184,'Analysis 1.3'!$E$1:$F$15,2,FALSE)</f>
        <v>54.003086419753089</v>
      </c>
    </row>
    <row r="1185" spans="1:7" x14ac:dyDescent="0.3">
      <c r="A1185">
        <v>1184</v>
      </c>
      <c r="B1185" s="1" t="s">
        <v>100</v>
      </c>
      <c r="C1185" t="s">
        <v>152</v>
      </c>
      <c r="D1185">
        <v>64</v>
      </c>
      <c r="E1185" t="s">
        <v>156</v>
      </c>
      <c r="F1185" t="str">
        <f t="shared" si="21"/>
        <v>Senior</v>
      </c>
      <c r="G1185" s="49">
        <f>VLOOKUP(B1185,'Analysis 1.3'!$E$1:$F$15,2,FALSE)</f>
        <v>54.003086419753089</v>
      </c>
    </row>
    <row r="1186" spans="1:7" x14ac:dyDescent="0.3">
      <c r="A1186">
        <v>1185</v>
      </c>
      <c r="B1186" s="1" t="s">
        <v>101</v>
      </c>
      <c r="C1186" t="s">
        <v>152</v>
      </c>
      <c r="D1186">
        <v>34</v>
      </c>
      <c r="E1186" t="s">
        <v>156</v>
      </c>
      <c r="F1186" t="str">
        <f t="shared" si="21"/>
        <v>Young</v>
      </c>
      <c r="G1186" s="49">
        <f>VLOOKUP(B1186,'Analysis 1.3'!$E$1:$F$15,2,FALSE)</f>
        <v>52.833333333333336</v>
      </c>
    </row>
    <row r="1187" spans="1:7" x14ac:dyDescent="0.3">
      <c r="A1187">
        <v>1186</v>
      </c>
      <c r="B1187" s="1" t="s">
        <v>106</v>
      </c>
      <c r="C1187" t="s">
        <v>151</v>
      </c>
      <c r="D1187">
        <v>89</v>
      </c>
      <c r="E1187" t="s">
        <v>156</v>
      </c>
      <c r="F1187" t="str">
        <f t="shared" si="21"/>
        <v>Senior</v>
      </c>
      <c r="G1187" s="49">
        <f>VLOOKUP(B1187,'Analysis 1.3'!$E$1:$F$15,2,FALSE)</f>
        <v>53.742268041237111</v>
      </c>
    </row>
    <row r="1188" spans="1:7" x14ac:dyDescent="0.3">
      <c r="A1188">
        <v>1187</v>
      </c>
      <c r="B1188" s="1" t="s">
        <v>101</v>
      </c>
      <c r="C1188" t="s">
        <v>151</v>
      </c>
      <c r="D1188">
        <v>31</v>
      </c>
      <c r="E1188" t="s">
        <v>156</v>
      </c>
      <c r="F1188" t="str">
        <f t="shared" si="21"/>
        <v>Young</v>
      </c>
      <c r="G1188" s="49">
        <f>VLOOKUP(B1188,'Analysis 1.3'!$E$1:$F$15,2,FALSE)</f>
        <v>52.833333333333336</v>
      </c>
    </row>
    <row r="1189" spans="1:7" x14ac:dyDescent="0.3">
      <c r="A1189">
        <v>1188</v>
      </c>
      <c r="B1189" s="1" t="s">
        <v>99</v>
      </c>
      <c r="C1189" t="s">
        <v>151</v>
      </c>
      <c r="D1189">
        <v>89</v>
      </c>
      <c r="E1189" t="s">
        <v>156</v>
      </c>
      <c r="F1189" t="str">
        <f t="shared" si="21"/>
        <v>Senior</v>
      </c>
      <c r="G1189" s="49">
        <f>VLOOKUP(B1189,'Analysis 1.3'!$E$1:$F$15,2,FALSE)</f>
        <v>54.707207207207205</v>
      </c>
    </row>
    <row r="1190" spans="1:7" x14ac:dyDescent="0.3">
      <c r="A1190">
        <v>1189</v>
      </c>
      <c r="B1190" s="1" t="s">
        <v>100</v>
      </c>
      <c r="C1190" t="s">
        <v>152</v>
      </c>
      <c r="D1190">
        <v>69</v>
      </c>
      <c r="E1190" t="s">
        <v>156</v>
      </c>
      <c r="F1190" t="str">
        <f t="shared" si="21"/>
        <v>Senior</v>
      </c>
      <c r="G1190" s="49">
        <f>VLOOKUP(B1190,'Analysis 1.3'!$E$1:$F$15,2,FALSE)</f>
        <v>54.003086419753089</v>
      </c>
    </row>
    <row r="1191" spans="1:7" x14ac:dyDescent="0.3">
      <c r="A1191">
        <v>1190</v>
      </c>
      <c r="B1191" s="1" t="s">
        <v>103</v>
      </c>
      <c r="C1191" t="s">
        <v>151</v>
      </c>
      <c r="D1191">
        <v>50</v>
      </c>
      <c r="E1191" t="s">
        <v>156</v>
      </c>
      <c r="F1191" t="str">
        <f t="shared" si="21"/>
        <v>Middle</v>
      </c>
      <c r="G1191" s="49">
        <f>VLOOKUP(B1191,'Analysis 1.3'!$E$1:$F$15,2,FALSE)</f>
        <v>54.725000000000001</v>
      </c>
    </row>
    <row r="1192" spans="1:7" x14ac:dyDescent="0.3">
      <c r="A1192">
        <v>1191</v>
      </c>
      <c r="B1192" s="1" t="s">
        <v>101</v>
      </c>
      <c r="C1192" t="s">
        <v>151</v>
      </c>
      <c r="D1192">
        <v>48</v>
      </c>
      <c r="E1192" t="s">
        <v>156</v>
      </c>
      <c r="F1192" t="str">
        <f t="shared" si="21"/>
        <v>Middle</v>
      </c>
      <c r="G1192" s="49">
        <f>VLOOKUP(B1192,'Analysis 1.3'!$E$1:$F$15,2,FALSE)</f>
        <v>52.833333333333336</v>
      </c>
    </row>
    <row r="1193" spans="1:7" x14ac:dyDescent="0.3">
      <c r="A1193">
        <v>1192</v>
      </c>
      <c r="B1193" s="1" t="s">
        <v>99</v>
      </c>
      <c r="C1193" t="s">
        <v>152</v>
      </c>
      <c r="D1193">
        <v>87</v>
      </c>
      <c r="E1193" t="s">
        <v>156</v>
      </c>
      <c r="F1193" t="str">
        <f t="shared" si="21"/>
        <v>Senior</v>
      </c>
      <c r="G1193" s="49">
        <f>VLOOKUP(B1193,'Analysis 1.3'!$E$1:$F$15,2,FALSE)</f>
        <v>54.707207207207205</v>
      </c>
    </row>
    <row r="1194" spans="1:7" x14ac:dyDescent="0.3">
      <c r="A1194">
        <v>1193</v>
      </c>
      <c r="B1194" s="1" t="s">
        <v>107</v>
      </c>
      <c r="C1194" t="s">
        <v>151</v>
      </c>
      <c r="D1194">
        <v>69</v>
      </c>
      <c r="E1194" t="s">
        <v>156</v>
      </c>
      <c r="F1194" t="str">
        <f t="shared" si="21"/>
        <v>Senior</v>
      </c>
      <c r="G1194" s="49">
        <f>VLOOKUP(B1194,'Analysis 1.3'!$E$1:$F$15,2,FALSE)</f>
        <v>49.778761061946902</v>
      </c>
    </row>
    <row r="1195" spans="1:7" x14ac:dyDescent="0.3">
      <c r="A1195">
        <v>1194</v>
      </c>
      <c r="B1195" s="1" t="s">
        <v>104</v>
      </c>
      <c r="C1195" t="s">
        <v>151</v>
      </c>
      <c r="D1195">
        <v>64</v>
      </c>
      <c r="E1195" t="s">
        <v>156</v>
      </c>
      <c r="F1195" t="str">
        <f t="shared" si="21"/>
        <v>Senior</v>
      </c>
      <c r="G1195" s="49">
        <f>VLOOKUP(B1195,'Analysis 1.3'!$E$1:$F$15,2,FALSE)</f>
        <v>47.441860465116278</v>
      </c>
    </row>
    <row r="1196" spans="1:7" x14ac:dyDescent="0.3">
      <c r="A1196">
        <v>1195</v>
      </c>
      <c r="B1196" s="1" t="s">
        <v>105</v>
      </c>
      <c r="C1196" t="s">
        <v>151</v>
      </c>
      <c r="D1196">
        <v>35</v>
      </c>
      <c r="E1196" t="s">
        <v>156</v>
      </c>
      <c r="F1196" t="str">
        <f t="shared" si="21"/>
        <v>Middle</v>
      </c>
      <c r="G1196" s="49">
        <f>VLOOKUP(B1196,'Analysis 1.3'!$E$1:$F$15,2,FALSE)</f>
        <v>48.434944237918216</v>
      </c>
    </row>
    <row r="1197" spans="1:7" x14ac:dyDescent="0.3">
      <c r="A1197">
        <v>1196</v>
      </c>
      <c r="B1197" s="1" t="s">
        <v>99</v>
      </c>
      <c r="C1197" t="s">
        <v>151</v>
      </c>
      <c r="D1197">
        <v>82</v>
      </c>
      <c r="E1197" t="s">
        <v>156</v>
      </c>
      <c r="F1197" t="str">
        <f t="shared" si="21"/>
        <v>Senior</v>
      </c>
      <c r="G1197" s="49">
        <f>VLOOKUP(B1197,'Analysis 1.3'!$E$1:$F$15,2,FALSE)</f>
        <v>54.707207207207205</v>
      </c>
    </row>
    <row r="1198" spans="1:7" x14ac:dyDescent="0.3">
      <c r="A1198">
        <v>1197</v>
      </c>
      <c r="B1198" s="1" t="s">
        <v>106</v>
      </c>
      <c r="C1198" t="s">
        <v>152</v>
      </c>
      <c r="D1198">
        <v>55</v>
      </c>
      <c r="E1198" t="s">
        <v>156</v>
      </c>
      <c r="F1198" t="str">
        <f t="shared" si="21"/>
        <v>Middle</v>
      </c>
      <c r="G1198" s="49">
        <f>VLOOKUP(B1198,'Analysis 1.3'!$E$1:$F$15,2,FALSE)</f>
        <v>53.742268041237111</v>
      </c>
    </row>
    <row r="1199" spans="1:7" x14ac:dyDescent="0.3">
      <c r="A1199">
        <v>1198</v>
      </c>
      <c r="B1199" s="1" t="s">
        <v>99</v>
      </c>
      <c r="C1199" t="s">
        <v>151</v>
      </c>
      <c r="D1199">
        <v>63</v>
      </c>
      <c r="E1199" t="s">
        <v>156</v>
      </c>
      <c r="F1199" t="str">
        <f t="shared" si="21"/>
        <v>Senior</v>
      </c>
      <c r="G1199" s="49">
        <f>VLOOKUP(B1199,'Analysis 1.3'!$E$1:$F$15,2,FALSE)</f>
        <v>54.707207207207205</v>
      </c>
    </row>
    <row r="1200" spans="1:7" x14ac:dyDescent="0.3">
      <c r="A1200">
        <v>1199</v>
      </c>
      <c r="B1200" s="1" t="s">
        <v>107</v>
      </c>
      <c r="C1200" t="s">
        <v>151</v>
      </c>
      <c r="D1200">
        <v>38</v>
      </c>
      <c r="E1200" t="s">
        <v>156</v>
      </c>
      <c r="F1200" t="str">
        <f t="shared" si="21"/>
        <v>Middle</v>
      </c>
      <c r="G1200" s="49">
        <f>VLOOKUP(B1200,'Analysis 1.3'!$E$1:$F$15,2,FALSE)</f>
        <v>49.778761061946902</v>
      </c>
    </row>
    <row r="1201" spans="1:7" x14ac:dyDescent="0.3">
      <c r="A1201">
        <v>1200</v>
      </c>
      <c r="B1201" s="1" t="s">
        <v>99</v>
      </c>
      <c r="C1201" t="s">
        <v>152</v>
      </c>
      <c r="D1201">
        <v>31</v>
      </c>
      <c r="E1201" t="s">
        <v>156</v>
      </c>
      <c r="F1201" t="str">
        <f t="shared" si="21"/>
        <v>Young</v>
      </c>
      <c r="G1201" s="49">
        <f>VLOOKUP(B1201,'Analysis 1.3'!$E$1:$F$15,2,FALSE)</f>
        <v>54.707207207207205</v>
      </c>
    </row>
    <row r="1202" spans="1:7" x14ac:dyDescent="0.3">
      <c r="A1202">
        <v>1201</v>
      </c>
      <c r="B1202" s="1" t="s">
        <v>100</v>
      </c>
      <c r="C1202" t="s">
        <v>151</v>
      </c>
      <c r="D1202">
        <v>89</v>
      </c>
      <c r="E1202" t="s">
        <v>156</v>
      </c>
      <c r="F1202" t="str">
        <f t="shared" si="21"/>
        <v>Senior</v>
      </c>
      <c r="G1202" s="49">
        <f>VLOOKUP(B1202,'Analysis 1.3'!$E$1:$F$15,2,FALSE)</f>
        <v>54.003086419753089</v>
      </c>
    </row>
    <row r="1203" spans="1:7" x14ac:dyDescent="0.3">
      <c r="A1203">
        <v>1202</v>
      </c>
      <c r="B1203" s="1" t="s">
        <v>100</v>
      </c>
      <c r="C1203" t="s">
        <v>152</v>
      </c>
      <c r="D1203">
        <v>25</v>
      </c>
      <c r="E1203" t="s">
        <v>156</v>
      </c>
      <c r="F1203" t="str">
        <f t="shared" si="21"/>
        <v>Young</v>
      </c>
      <c r="G1203" s="49">
        <f>VLOOKUP(B1203,'Analysis 1.3'!$E$1:$F$15,2,FALSE)</f>
        <v>54.003086419753089</v>
      </c>
    </row>
    <row r="1204" spans="1:7" x14ac:dyDescent="0.3">
      <c r="A1204">
        <v>1203</v>
      </c>
      <c r="B1204" s="1" t="s">
        <v>99</v>
      </c>
      <c r="C1204" t="s">
        <v>151</v>
      </c>
      <c r="D1204">
        <v>64</v>
      </c>
      <c r="E1204" t="s">
        <v>156</v>
      </c>
      <c r="F1204" t="str">
        <f t="shared" si="21"/>
        <v>Senior</v>
      </c>
      <c r="G1204" s="49">
        <f>VLOOKUP(B1204,'Analysis 1.3'!$E$1:$F$15,2,FALSE)</f>
        <v>54.707207207207205</v>
      </c>
    </row>
    <row r="1205" spans="1:7" x14ac:dyDescent="0.3">
      <c r="A1205">
        <v>1204</v>
      </c>
      <c r="B1205" s="1" t="s">
        <v>99</v>
      </c>
      <c r="C1205" t="s">
        <v>152</v>
      </c>
      <c r="D1205">
        <v>89</v>
      </c>
      <c r="E1205" t="s">
        <v>156</v>
      </c>
      <c r="F1205" t="str">
        <f t="shared" si="21"/>
        <v>Senior</v>
      </c>
      <c r="G1205" s="49">
        <f>VLOOKUP(B1205,'Analysis 1.3'!$E$1:$F$15,2,FALSE)</f>
        <v>54.707207207207205</v>
      </c>
    </row>
    <row r="1206" spans="1:7" x14ac:dyDescent="0.3">
      <c r="A1206">
        <v>1205</v>
      </c>
      <c r="B1206" s="1" t="s">
        <v>105</v>
      </c>
      <c r="C1206" t="s">
        <v>152</v>
      </c>
      <c r="D1206">
        <v>89</v>
      </c>
      <c r="E1206" t="s">
        <v>156</v>
      </c>
      <c r="F1206" t="str">
        <f t="shared" si="21"/>
        <v>Senior</v>
      </c>
      <c r="G1206" s="49">
        <f>VLOOKUP(B1206,'Analysis 1.3'!$E$1:$F$15,2,FALSE)</f>
        <v>48.434944237918216</v>
      </c>
    </row>
    <row r="1207" spans="1:7" x14ac:dyDescent="0.3">
      <c r="A1207">
        <v>1206</v>
      </c>
      <c r="B1207" s="1" t="s">
        <v>99</v>
      </c>
      <c r="C1207" t="s">
        <v>152</v>
      </c>
      <c r="D1207">
        <v>89</v>
      </c>
      <c r="E1207" t="s">
        <v>156</v>
      </c>
      <c r="F1207" t="str">
        <f t="shared" si="21"/>
        <v>Senior</v>
      </c>
      <c r="G1207" s="49">
        <f>VLOOKUP(B1207,'Analysis 1.3'!$E$1:$F$15,2,FALSE)</f>
        <v>54.707207207207205</v>
      </c>
    </row>
    <row r="1208" spans="1:7" x14ac:dyDescent="0.3">
      <c r="A1208">
        <v>1207</v>
      </c>
      <c r="B1208" s="1" t="s">
        <v>107</v>
      </c>
      <c r="C1208" t="s">
        <v>152</v>
      </c>
      <c r="D1208">
        <v>44</v>
      </c>
      <c r="E1208" t="s">
        <v>156</v>
      </c>
      <c r="F1208" t="str">
        <f t="shared" si="21"/>
        <v>Middle</v>
      </c>
      <c r="G1208" s="49">
        <f>VLOOKUP(B1208,'Analysis 1.3'!$E$1:$F$15,2,FALSE)</f>
        <v>49.778761061946902</v>
      </c>
    </row>
    <row r="1209" spans="1:7" x14ac:dyDescent="0.3">
      <c r="A1209">
        <v>1208</v>
      </c>
      <c r="B1209" s="1" t="s">
        <v>99</v>
      </c>
      <c r="C1209" t="s">
        <v>151</v>
      </c>
      <c r="D1209">
        <v>73</v>
      </c>
      <c r="E1209" t="s">
        <v>156</v>
      </c>
      <c r="F1209" t="str">
        <f t="shared" si="21"/>
        <v>Senior</v>
      </c>
      <c r="G1209" s="49">
        <f>VLOOKUP(B1209,'Analysis 1.3'!$E$1:$F$15,2,FALSE)</f>
        <v>54.707207207207205</v>
      </c>
    </row>
    <row r="1210" spans="1:7" x14ac:dyDescent="0.3">
      <c r="A1210">
        <v>1209</v>
      </c>
      <c r="B1210" s="1" t="s">
        <v>102</v>
      </c>
      <c r="C1210" t="s">
        <v>151</v>
      </c>
      <c r="D1210">
        <v>38</v>
      </c>
      <c r="E1210" t="s">
        <v>156</v>
      </c>
      <c r="F1210" t="str">
        <f t="shared" si="21"/>
        <v>Middle</v>
      </c>
      <c r="G1210" s="49">
        <f>VLOOKUP(B1210,'Analysis 1.3'!$E$1:$F$15,2,FALSE)</f>
        <v>59.060606060606062</v>
      </c>
    </row>
    <row r="1211" spans="1:7" x14ac:dyDescent="0.3">
      <c r="A1211">
        <v>1210</v>
      </c>
      <c r="B1211" s="1" t="s">
        <v>105</v>
      </c>
      <c r="C1211" t="s">
        <v>151</v>
      </c>
      <c r="D1211">
        <v>88</v>
      </c>
      <c r="E1211" t="s">
        <v>156</v>
      </c>
      <c r="F1211" t="str">
        <f t="shared" si="21"/>
        <v>Senior</v>
      </c>
      <c r="G1211" s="49">
        <f>VLOOKUP(B1211,'Analysis 1.3'!$E$1:$F$15,2,FALSE)</f>
        <v>48.434944237918216</v>
      </c>
    </row>
    <row r="1212" spans="1:7" x14ac:dyDescent="0.3">
      <c r="A1212">
        <v>1211</v>
      </c>
      <c r="B1212" s="1" t="s">
        <v>99</v>
      </c>
      <c r="C1212" t="s">
        <v>152</v>
      </c>
      <c r="D1212">
        <v>41</v>
      </c>
      <c r="E1212" t="s">
        <v>156</v>
      </c>
      <c r="F1212" t="str">
        <f t="shared" si="21"/>
        <v>Middle</v>
      </c>
      <c r="G1212" s="49">
        <f>VLOOKUP(B1212,'Analysis 1.3'!$E$1:$F$15,2,FALSE)</f>
        <v>54.707207207207205</v>
      </c>
    </row>
    <row r="1213" spans="1:7" x14ac:dyDescent="0.3">
      <c r="A1213">
        <v>1212</v>
      </c>
      <c r="B1213" s="1" t="s">
        <v>106</v>
      </c>
      <c r="C1213" t="s">
        <v>152</v>
      </c>
      <c r="D1213">
        <v>43</v>
      </c>
      <c r="E1213" t="s">
        <v>156</v>
      </c>
      <c r="F1213" t="str">
        <f t="shared" si="21"/>
        <v>Middle</v>
      </c>
      <c r="G1213" s="49">
        <f>VLOOKUP(B1213,'Analysis 1.3'!$E$1:$F$15,2,FALSE)</f>
        <v>53.742268041237111</v>
      </c>
    </row>
    <row r="1214" spans="1:7" x14ac:dyDescent="0.3">
      <c r="A1214">
        <v>1213</v>
      </c>
      <c r="B1214" s="1" t="s">
        <v>105</v>
      </c>
      <c r="C1214" t="s">
        <v>152</v>
      </c>
      <c r="D1214">
        <v>75</v>
      </c>
      <c r="E1214" t="s">
        <v>156</v>
      </c>
      <c r="F1214" t="str">
        <f t="shared" si="21"/>
        <v>Senior</v>
      </c>
      <c r="G1214" s="49">
        <f>VLOOKUP(B1214,'Analysis 1.3'!$E$1:$F$15,2,FALSE)</f>
        <v>48.434944237918216</v>
      </c>
    </row>
    <row r="1215" spans="1:7" x14ac:dyDescent="0.3">
      <c r="A1215">
        <v>1214</v>
      </c>
      <c r="B1215" s="1" t="s">
        <v>100</v>
      </c>
      <c r="C1215" t="s">
        <v>151</v>
      </c>
      <c r="D1215">
        <v>29</v>
      </c>
      <c r="E1215" t="s">
        <v>156</v>
      </c>
      <c r="F1215" t="str">
        <f t="shared" si="21"/>
        <v>Young</v>
      </c>
      <c r="G1215" s="49">
        <f>VLOOKUP(B1215,'Analysis 1.3'!$E$1:$F$15,2,FALSE)</f>
        <v>54.003086419753089</v>
      </c>
    </row>
    <row r="1216" spans="1:7" x14ac:dyDescent="0.3">
      <c r="A1216">
        <v>1215</v>
      </c>
      <c r="B1216" s="1" t="s">
        <v>99</v>
      </c>
      <c r="C1216" t="s">
        <v>151</v>
      </c>
      <c r="D1216">
        <v>33</v>
      </c>
      <c r="E1216" t="s">
        <v>156</v>
      </c>
      <c r="F1216" t="str">
        <f t="shared" si="21"/>
        <v>Young</v>
      </c>
      <c r="G1216" s="49">
        <f>VLOOKUP(B1216,'Analysis 1.3'!$E$1:$F$15,2,FALSE)</f>
        <v>54.707207207207205</v>
      </c>
    </row>
    <row r="1217" spans="1:7" x14ac:dyDescent="0.3">
      <c r="A1217">
        <v>1216</v>
      </c>
      <c r="B1217" s="1" t="s">
        <v>101</v>
      </c>
      <c r="C1217" t="s">
        <v>151</v>
      </c>
      <c r="D1217">
        <v>63</v>
      </c>
      <c r="E1217" t="s">
        <v>156</v>
      </c>
      <c r="F1217" t="str">
        <f t="shared" si="21"/>
        <v>Senior</v>
      </c>
      <c r="G1217" s="49">
        <f>VLOOKUP(B1217,'Analysis 1.3'!$E$1:$F$15,2,FALSE)</f>
        <v>52.833333333333336</v>
      </c>
    </row>
    <row r="1218" spans="1:7" x14ac:dyDescent="0.3">
      <c r="A1218">
        <v>1217</v>
      </c>
      <c r="B1218" s="1" t="s">
        <v>99</v>
      </c>
      <c r="C1218" t="s">
        <v>152</v>
      </c>
      <c r="D1218">
        <v>68</v>
      </c>
      <c r="E1218" t="s">
        <v>156</v>
      </c>
      <c r="F1218" t="str">
        <f t="shared" si="21"/>
        <v>Senior</v>
      </c>
      <c r="G1218" s="49">
        <f>VLOOKUP(B1218,'Analysis 1.3'!$E$1:$F$15,2,FALSE)</f>
        <v>54.707207207207205</v>
      </c>
    </row>
    <row r="1219" spans="1:7" x14ac:dyDescent="0.3">
      <c r="A1219">
        <v>1218</v>
      </c>
      <c r="B1219" s="1" t="s">
        <v>99</v>
      </c>
      <c r="C1219" t="s">
        <v>151</v>
      </c>
      <c r="D1219">
        <v>68</v>
      </c>
      <c r="E1219" t="s">
        <v>156</v>
      </c>
      <c r="F1219" t="str">
        <f t="shared" ref="F1219:F1282" si="22">_xlfn.IFS(D1219&gt;=60, "Senior", D1219&lt;35, "Young", D1219&lt;60, "Middle")</f>
        <v>Senior</v>
      </c>
      <c r="G1219" s="49">
        <f>VLOOKUP(B1219,'Analysis 1.3'!$E$1:$F$15,2,FALSE)</f>
        <v>54.707207207207205</v>
      </c>
    </row>
    <row r="1220" spans="1:7" x14ac:dyDescent="0.3">
      <c r="A1220">
        <v>1219</v>
      </c>
      <c r="B1220" s="1" t="s">
        <v>99</v>
      </c>
      <c r="C1220" t="s">
        <v>151</v>
      </c>
      <c r="D1220">
        <v>19</v>
      </c>
      <c r="E1220" t="s">
        <v>156</v>
      </c>
      <c r="F1220" t="str">
        <f t="shared" si="22"/>
        <v>Young</v>
      </c>
      <c r="G1220" s="49">
        <f>VLOOKUP(B1220,'Analysis 1.3'!$E$1:$F$15,2,FALSE)</f>
        <v>54.707207207207205</v>
      </c>
    </row>
    <row r="1221" spans="1:7" x14ac:dyDescent="0.3">
      <c r="A1221">
        <v>1220</v>
      </c>
      <c r="B1221" s="1" t="s">
        <v>99</v>
      </c>
      <c r="C1221" t="s">
        <v>151</v>
      </c>
      <c r="D1221">
        <v>58</v>
      </c>
      <c r="E1221" t="s">
        <v>156</v>
      </c>
      <c r="F1221" t="str">
        <f t="shared" si="22"/>
        <v>Middle</v>
      </c>
      <c r="G1221" s="49">
        <f>VLOOKUP(B1221,'Analysis 1.3'!$E$1:$F$15,2,FALSE)</f>
        <v>54.707207207207205</v>
      </c>
    </row>
    <row r="1222" spans="1:7" x14ac:dyDescent="0.3">
      <c r="A1222">
        <v>1221</v>
      </c>
      <c r="B1222" s="1" t="s">
        <v>108</v>
      </c>
      <c r="C1222" t="s">
        <v>151</v>
      </c>
      <c r="D1222">
        <v>54</v>
      </c>
      <c r="E1222" t="s">
        <v>156</v>
      </c>
      <c r="F1222" t="str">
        <f t="shared" si="22"/>
        <v>Middle</v>
      </c>
      <c r="G1222" s="49">
        <f>VLOOKUP(B1222,'Analysis 1.3'!$E$1:$F$15,2,FALSE)</f>
        <v>53.469696969696969</v>
      </c>
    </row>
    <row r="1223" spans="1:7" x14ac:dyDescent="0.3">
      <c r="A1223">
        <v>1222</v>
      </c>
      <c r="B1223" s="1" t="s">
        <v>105</v>
      </c>
      <c r="C1223" t="s">
        <v>152</v>
      </c>
      <c r="D1223">
        <v>58</v>
      </c>
      <c r="E1223" t="s">
        <v>156</v>
      </c>
      <c r="F1223" t="str">
        <f t="shared" si="22"/>
        <v>Middle</v>
      </c>
      <c r="G1223" s="49">
        <f>VLOOKUP(B1223,'Analysis 1.3'!$E$1:$F$15,2,FALSE)</f>
        <v>48.434944237918216</v>
      </c>
    </row>
    <row r="1224" spans="1:7" x14ac:dyDescent="0.3">
      <c r="A1224">
        <v>1223</v>
      </c>
      <c r="B1224" s="1" t="s">
        <v>99</v>
      </c>
      <c r="C1224" t="s">
        <v>151</v>
      </c>
      <c r="D1224">
        <v>63</v>
      </c>
      <c r="E1224" t="s">
        <v>156</v>
      </c>
      <c r="F1224" t="str">
        <f t="shared" si="22"/>
        <v>Senior</v>
      </c>
      <c r="G1224" s="49">
        <f>VLOOKUP(B1224,'Analysis 1.3'!$E$1:$F$15,2,FALSE)</f>
        <v>54.707207207207205</v>
      </c>
    </row>
    <row r="1225" spans="1:7" x14ac:dyDescent="0.3">
      <c r="A1225">
        <v>1224</v>
      </c>
      <c r="B1225" s="1" t="s">
        <v>100</v>
      </c>
      <c r="C1225" t="s">
        <v>152</v>
      </c>
      <c r="D1225">
        <v>71</v>
      </c>
      <c r="E1225" t="s">
        <v>156</v>
      </c>
      <c r="F1225" t="str">
        <f t="shared" si="22"/>
        <v>Senior</v>
      </c>
      <c r="G1225" s="49">
        <f>VLOOKUP(B1225,'Analysis 1.3'!$E$1:$F$15,2,FALSE)</f>
        <v>54.003086419753089</v>
      </c>
    </row>
    <row r="1226" spans="1:7" x14ac:dyDescent="0.3">
      <c r="A1226">
        <v>1225</v>
      </c>
      <c r="B1226" s="1" t="s">
        <v>105</v>
      </c>
      <c r="C1226" t="s">
        <v>151</v>
      </c>
      <c r="D1226">
        <v>84</v>
      </c>
      <c r="E1226" t="s">
        <v>156</v>
      </c>
      <c r="F1226" t="str">
        <f t="shared" si="22"/>
        <v>Senior</v>
      </c>
      <c r="G1226" s="49">
        <f>VLOOKUP(B1226,'Analysis 1.3'!$E$1:$F$15,2,FALSE)</f>
        <v>48.434944237918216</v>
      </c>
    </row>
    <row r="1227" spans="1:7" x14ac:dyDescent="0.3">
      <c r="A1227">
        <v>1226</v>
      </c>
      <c r="B1227" s="1" t="s">
        <v>103</v>
      </c>
      <c r="C1227" t="s">
        <v>151</v>
      </c>
      <c r="D1227">
        <v>55</v>
      </c>
      <c r="E1227" t="s">
        <v>156</v>
      </c>
      <c r="F1227" t="str">
        <f t="shared" si="22"/>
        <v>Middle</v>
      </c>
      <c r="G1227" s="49">
        <f>VLOOKUP(B1227,'Analysis 1.3'!$E$1:$F$15,2,FALSE)</f>
        <v>54.725000000000001</v>
      </c>
    </row>
    <row r="1228" spans="1:7" x14ac:dyDescent="0.3">
      <c r="A1228">
        <v>1227</v>
      </c>
      <c r="B1228" s="1" t="s">
        <v>99</v>
      </c>
      <c r="C1228" t="s">
        <v>152</v>
      </c>
      <c r="D1228">
        <v>40</v>
      </c>
      <c r="E1228" t="s">
        <v>156</v>
      </c>
      <c r="F1228" t="str">
        <f t="shared" si="22"/>
        <v>Middle</v>
      </c>
      <c r="G1228" s="49">
        <f>VLOOKUP(B1228,'Analysis 1.3'!$E$1:$F$15,2,FALSE)</f>
        <v>54.707207207207205</v>
      </c>
    </row>
    <row r="1229" spans="1:7" x14ac:dyDescent="0.3">
      <c r="A1229">
        <v>1228</v>
      </c>
      <c r="B1229" s="1" t="s">
        <v>99</v>
      </c>
      <c r="C1229" t="s">
        <v>151</v>
      </c>
      <c r="D1229">
        <v>87</v>
      </c>
      <c r="E1229" t="s">
        <v>156</v>
      </c>
      <c r="F1229" t="str">
        <f t="shared" si="22"/>
        <v>Senior</v>
      </c>
      <c r="G1229" s="49">
        <f>VLOOKUP(B1229,'Analysis 1.3'!$E$1:$F$15,2,FALSE)</f>
        <v>54.707207207207205</v>
      </c>
    </row>
    <row r="1230" spans="1:7" x14ac:dyDescent="0.3">
      <c r="A1230">
        <v>1229</v>
      </c>
      <c r="B1230" s="1" t="s">
        <v>101</v>
      </c>
      <c r="C1230" t="s">
        <v>152</v>
      </c>
      <c r="D1230">
        <v>67</v>
      </c>
      <c r="E1230" t="s">
        <v>156</v>
      </c>
      <c r="F1230" t="str">
        <f t="shared" si="22"/>
        <v>Senior</v>
      </c>
      <c r="G1230" s="49">
        <f>VLOOKUP(B1230,'Analysis 1.3'!$E$1:$F$15,2,FALSE)</f>
        <v>52.833333333333336</v>
      </c>
    </row>
    <row r="1231" spans="1:7" x14ac:dyDescent="0.3">
      <c r="A1231">
        <v>1230</v>
      </c>
      <c r="B1231" s="1" t="s">
        <v>105</v>
      </c>
      <c r="C1231" t="s">
        <v>152</v>
      </c>
      <c r="D1231">
        <v>80</v>
      </c>
      <c r="E1231" t="s">
        <v>156</v>
      </c>
      <c r="F1231" t="str">
        <f t="shared" si="22"/>
        <v>Senior</v>
      </c>
      <c r="G1231" s="49">
        <f>VLOOKUP(B1231,'Analysis 1.3'!$E$1:$F$15,2,FALSE)</f>
        <v>48.434944237918216</v>
      </c>
    </row>
    <row r="1232" spans="1:7" x14ac:dyDescent="0.3">
      <c r="A1232">
        <v>1231</v>
      </c>
      <c r="B1232" s="1" t="s">
        <v>104</v>
      </c>
      <c r="C1232" t="s">
        <v>151</v>
      </c>
      <c r="D1232">
        <v>83</v>
      </c>
      <c r="E1232" t="s">
        <v>156</v>
      </c>
      <c r="F1232" t="str">
        <f t="shared" si="22"/>
        <v>Senior</v>
      </c>
      <c r="G1232" s="49">
        <f>VLOOKUP(B1232,'Analysis 1.3'!$E$1:$F$15,2,FALSE)</f>
        <v>47.441860465116278</v>
      </c>
    </row>
    <row r="1233" spans="1:7" x14ac:dyDescent="0.3">
      <c r="A1233">
        <v>1232</v>
      </c>
      <c r="B1233" s="1" t="s">
        <v>105</v>
      </c>
      <c r="C1233" t="s">
        <v>151</v>
      </c>
      <c r="D1233">
        <v>31</v>
      </c>
      <c r="E1233" t="s">
        <v>156</v>
      </c>
      <c r="F1233" t="str">
        <f t="shared" si="22"/>
        <v>Young</v>
      </c>
      <c r="G1233" s="49">
        <f>VLOOKUP(B1233,'Analysis 1.3'!$E$1:$F$15,2,FALSE)</f>
        <v>48.434944237918216</v>
      </c>
    </row>
    <row r="1234" spans="1:7" x14ac:dyDescent="0.3">
      <c r="A1234">
        <v>1233</v>
      </c>
      <c r="B1234" s="1" t="s">
        <v>111</v>
      </c>
      <c r="C1234" t="s">
        <v>152</v>
      </c>
      <c r="D1234">
        <v>47</v>
      </c>
      <c r="E1234" t="s">
        <v>156</v>
      </c>
      <c r="F1234" t="str">
        <f t="shared" si="22"/>
        <v>Middle</v>
      </c>
      <c r="G1234" s="49">
        <f>VLOOKUP(B1234,'Analysis 1.3'!$E$1:$F$15,2,FALSE)</f>
        <v>53.85</v>
      </c>
    </row>
    <row r="1235" spans="1:7" x14ac:dyDescent="0.3">
      <c r="A1235">
        <v>1234</v>
      </c>
      <c r="B1235" s="1" t="s">
        <v>99</v>
      </c>
      <c r="C1235" t="s">
        <v>151</v>
      </c>
      <c r="D1235">
        <v>89</v>
      </c>
      <c r="E1235" t="s">
        <v>156</v>
      </c>
      <c r="F1235" t="str">
        <f t="shared" si="22"/>
        <v>Senior</v>
      </c>
      <c r="G1235" s="49">
        <f>VLOOKUP(B1235,'Analysis 1.3'!$E$1:$F$15,2,FALSE)</f>
        <v>54.707207207207205</v>
      </c>
    </row>
    <row r="1236" spans="1:7" x14ac:dyDescent="0.3">
      <c r="A1236">
        <v>1235</v>
      </c>
      <c r="B1236" s="1" t="s">
        <v>106</v>
      </c>
      <c r="C1236" t="s">
        <v>151</v>
      </c>
      <c r="D1236">
        <v>69</v>
      </c>
      <c r="E1236" t="s">
        <v>156</v>
      </c>
      <c r="F1236" t="str">
        <f t="shared" si="22"/>
        <v>Senior</v>
      </c>
      <c r="G1236" s="49">
        <f>VLOOKUP(B1236,'Analysis 1.3'!$E$1:$F$15,2,FALSE)</f>
        <v>53.742268041237111</v>
      </c>
    </row>
    <row r="1237" spans="1:7" x14ac:dyDescent="0.3">
      <c r="A1237">
        <v>1236</v>
      </c>
      <c r="B1237" s="1" t="s">
        <v>99</v>
      </c>
      <c r="C1237" t="s">
        <v>151</v>
      </c>
      <c r="D1237">
        <v>47</v>
      </c>
      <c r="E1237" t="s">
        <v>156</v>
      </c>
      <c r="F1237" t="str">
        <f t="shared" si="22"/>
        <v>Middle</v>
      </c>
      <c r="G1237" s="49">
        <f>VLOOKUP(B1237,'Analysis 1.3'!$E$1:$F$15,2,FALSE)</f>
        <v>54.707207207207205</v>
      </c>
    </row>
    <row r="1238" spans="1:7" x14ac:dyDescent="0.3">
      <c r="A1238">
        <v>1237</v>
      </c>
      <c r="B1238" s="1" t="s">
        <v>99</v>
      </c>
      <c r="C1238" t="s">
        <v>152</v>
      </c>
      <c r="D1238">
        <v>87</v>
      </c>
      <c r="E1238" t="s">
        <v>156</v>
      </c>
      <c r="F1238" t="str">
        <f t="shared" si="22"/>
        <v>Senior</v>
      </c>
      <c r="G1238" s="49">
        <f>VLOOKUP(B1238,'Analysis 1.3'!$E$1:$F$15,2,FALSE)</f>
        <v>54.707207207207205</v>
      </c>
    </row>
    <row r="1239" spans="1:7" x14ac:dyDescent="0.3">
      <c r="A1239">
        <v>1238</v>
      </c>
      <c r="B1239" s="1" t="s">
        <v>99</v>
      </c>
      <c r="C1239" t="s">
        <v>152</v>
      </c>
      <c r="D1239">
        <v>65</v>
      </c>
      <c r="E1239" t="s">
        <v>156</v>
      </c>
      <c r="F1239" t="str">
        <f t="shared" si="22"/>
        <v>Senior</v>
      </c>
      <c r="G1239" s="49">
        <f>VLOOKUP(B1239,'Analysis 1.3'!$E$1:$F$15,2,FALSE)</f>
        <v>54.707207207207205</v>
      </c>
    </row>
    <row r="1240" spans="1:7" x14ac:dyDescent="0.3">
      <c r="A1240">
        <v>1239</v>
      </c>
      <c r="B1240" s="1" t="s">
        <v>105</v>
      </c>
      <c r="C1240" t="s">
        <v>152</v>
      </c>
      <c r="D1240">
        <v>86</v>
      </c>
      <c r="E1240" t="s">
        <v>156</v>
      </c>
      <c r="F1240" t="str">
        <f t="shared" si="22"/>
        <v>Senior</v>
      </c>
      <c r="G1240" s="49">
        <f>VLOOKUP(B1240,'Analysis 1.3'!$E$1:$F$15,2,FALSE)</f>
        <v>48.434944237918216</v>
      </c>
    </row>
    <row r="1241" spans="1:7" x14ac:dyDescent="0.3">
      <c r="A1241">
        <v>1240</v>
      </c>
      <c r="B1241" s="1" t="s">
        <v>109</v>
      </c>
      <c r="C1241" t="s">
        <v>151</v>
      </c>
      <c r="D1241">
        <v>24</v>
      </c>
      <c r="E1241" t="s">
        <v>156</v>
      </c>
      <c r="F1241" t="str">
        <f t="shared" si="22"/>
        <v>Young</v>
      </c>
      <c r="G1241" s="49">
        <f>VLOOKUP(B1241,'Analysis 1.3'!$E$1:$F$15,2,FALSE)</f>
        <v>49.655172413793103</v>
      </c>
    </row>
    <row r="1242" spans="1:7" x14ac:dyDescent="0.3">
      <c r="A1242">
        <v>1241</v>
      </c>
      <c r="B1242" s="1" t="s">
        <v>104</v>
      </c>
      <c r="C1242" t="s">
        <v>152</v>
      </c>
      <c r="D1242">
        <v>34</v>
      </c>
      <c r="E1242" t="s">
        <v>156</v>
      </c>
      <c r="F1242" t="str">
        <f t="shared" si="22"/>
        <v>Young</v>
      </c>
      <c r="G1242" s="49">
        <f>VLOOKUP(B1242,'Analysis 1.3'!$E$1:$F$15,2,FALSE)</f>
        <v>47.441860465116278</v>
      </c>
    </row>
    <row r="1243" spans="1:7" x14ac:dyDescent="0.3">
      <c r="A1243">
        <v>1242</v>
      </c>
      <c r="B1243" s="1" t="s">
        <v>105</v>
      </c>
      <c r="C1243" t="s">
        <v>152</v>
      </c>
      <c r="D1243">
        <v>55</v>
      </c>
      <c r="E1243" t="s">
        <v>156</v>
      </c>
      <c r="F1243" t="str">
        <f t="shared" si="22"/>
        <v>Middle</v>
      </c>
      <c r="G1243" s="49">
        <f>VLOOKUP(B1243,'Analysis 1.3'!$E$1:$F$15,2,FALSE)</f>
        <v>48.434944237918216</v>
      </c>
    </row>
    <row r="1244" spans="1:7" x14ac:dyDescent="0.3">
      <c r="A1244">
        <v>1243</v>
      </c>
      <c r="B1244" s="1" t="s">
        <v>105</v>
      </c>
      <c r="C1244" t="s">
        <v>151</v>
      </c>
      <c r="D1244">
        <v>24</v>
      </c>
      <c r="E1244" t="s">
        <v>156</v>
      </c>
      <c r="F1244" t="str">
        <f t="shared" si="22"/>
        <v>Young</v>
      </c>
      <c r="G1244" s="49">
        <f>VLOOKUP(B1244,'Analysis 1.3'!$E$1:$F$15,2,FALSE)</f>
        <v>48.434944237918216</v>
      </c>
    </row>
    <row r="1245" spans="1:7" x14ac:dyDescent="0.3">
      <c r="A1245">
        <v>1244</v>
      </c>
      <c r="B1245" s="1" t="s">
        <v>105</v>
      </c>
      <c r="C1245" t="s">
        <v>152</v>
      </c>
      <c r="D1245">
        <v>20</v>
      </c>
      <c r="E1245" t="s">
        <v>156</v>
      </c>
      <c r="F1245" t="str">
        <f t="shared" si="22"/>
        <v>Young</v>
      </c>
      <c r="G1245" s="49">
        <f>VLOOKUP(B1245,'Analysis 1.3'!$E$1:$F$15,2,FALSE)</f>
        <v>48.434944237918216</v>
      </c>
    </row>
    <row r="1246" spans="1:7" x14ac:dyDescent="0.3">
      <c r="A1246">
        <v>1245</v>
      </c>
      <c r="B1246" s="1" t="s">
        <v>105</v>
      </c>
      <c r="C1246" t="s">
        <v>152</v>
      </c>
      <c r="D1246">
        <v>62</v>
      </c>
      <c r="E1246" t="s">
        <v>156</v>
      </c>
      <c r="F1246" t="str">
        <f t="shared" si="22"/>
        <v>Senior</v>
      </c>
      <c r="G1246" s="49">
        <f>VLOOKUP(B1246,'Analysis 1.3'!$E$1:$F$15,2,FALSE)</f>
        <v>48.434944237918216</v>
      </c>
    </row>
    <row r="1247" spans="1:7" x14ac:dyDescent="0.3">
      <c r="A1247">
        <v>1246</v>
      </c>
      <c r="B1247" s="1" t="s">
        <v>100</v>
      </c>
      <c r="C1247" t="s">
        <v>151</v>
      </c>
      <c r="D1247">
        <v>85</v>
      </c>
      <c r="E1247" t="s">
        <v>156</v>
      </c>
      <c r="F1247" t="str">
        <f t="shared" si="22"/>
        <v>Senior</v>
      </c>
      <c r="G1247" s="49">
        <f>VLOOKUP(B1247,'Analysis 1.3'!$E$1:$F$15,2,FALSE)</f>
        <v>54.003086419753089</v>
      </c>
    </row>
    <row r="1248" spans="1:7" x14ac:dyDescent="0.3">
      <c r="A1248">
        <v>1247</v>
      </c>
      <c r="B1248" s="1" t="s">
        <v>99</v>
      </c>
      <c r="C1248" t="s">
        <v>152</v>
      </c>
      <c r="D1248">
        <v>24</v>
      </c>
      <c r="E1248" t="s">
        <v>156</v>
      </c>
      <c r="F1248" t="str">
        <f t="shared" si="22"/>
        <v>Young</v>
      </c>
      <c r="G1248" s="49">
        <f>VLOOKUP(B1248,'Analysis 1.3'!$E$1:$F$15,2,FALSE)</f>
        <v>54.707207207207205</v>
      </c>
    </row>
    <row r="1249" spans="1:7" x14ac:dyDescent="0.3">
      <c r="A1249">
        <v>1248</v>
      </c>
      <c r="B1249" s="1" t="s">
        <v>99</v>
      </c>
      <c r="C1249" t="s">
        <v>151</v>
      </c>
      <c r="D1249">
        <v>87</v>
      </c>
      <c r="E1249" t="s">
        <v>156</v>
      </c>
      <c r="F1249" t="str">
        <f t="shared" si="22"/>
        <v>Senior</v>
      </c>
      <c r="G1249" s="49">
        <f>VLOOKUP(B1249,'Analysis 1.3'!$E$1:$F$15,2,FALSE)</f>
        <v>54.707207207207205</v>
      </c>
    </row>
    <row r="1250" spans="1:7" x14ac:dyDescent="0.3">
      <c r="A1250">
        <v>1249</v>
      </c>
      <c r="B1250" s="1" t="s">
        <v>99</v>
      </c>
      <c r="C1250" t="s">
        <v>152</v>
      </c>
      <c r="D1250">
        <v>76</v>
      </c>
      <c r="E1250" t="s">
        <v>156</v>
      </c>
      <c r="F1250" t="str">
        <f t="shared" si="22"/>
        <v>Senior</v>
      </c>
      <c r="G1250" s="49">
        <f>VLOOKUP(B1250,'Analysis 1.3'!$E$1:$F$15,2,FALSE)</f>
        <v>54.707207207207205</v>
      </c>
    </row>
    <row r="1251" spans="1:7" x14ac:dyDescent="0.3">
      <c r="A1251">
        <v>1250</v>
      </c>
      <c r="B1251" s="1" t="s">
        <v>99</v>
      </c>
      <c r="C1251" t="s">
        <v>151</v>
      </c>
      <c r="D1251">
        <v>57</v>
      </c>
      <c r="E1251" t="s">
        <v>156</v>
      </c>
      <c r="F1251" t="str">
        <f t="shared" si="22"/>
        <v>Middle</v>
      </c>
      <c r="G1251" s="49">
        <f>VLOOKUP(B1251,'Analysis 1.3'!$E$1:$F$15,2,FALSE)</f>
        <v>54.707207207207205</v>
      </c>
    </row>
    <row r="1252" spans="1:7" x14ac:dyDescent="0.3">
      <c r="A1252">
        <v>1251</v>
      </c>
      <c r="B1252" s="1" t="s">
        <v>99</v>
      </c>
      <c r="C1252" t="s">
        <v>151</v>
      </c>
      <c r="D1252">
        <v>31</v>
      </c>
      <c r="E1252" t="s">
        <v>156</v>
      </c>
      <c r="F1252" t="str">
        <f t="shared" si="22"/>
        <v>Young</v>
      </c>
      <c r="G1252" s="49">
        <f>VLOOKUP(B1252,'Analysis 1.3'!$E$1:$F$15,2,FALSE)</f>
        <v>54.707207207207205</v>
      </c>
    </row>
    <row r="1253" spans="1:7" x14ac:dyDescent="0.3">
      <c r="A1253">
        <v>1252</v>
      </c>
      <c r="B1253" s="1" t="s">
        <v>99</v>
      </c>
      <c r="C1253" t="s">
        <v>152</v>
      </c>
      <c r="D1253">
        <v>66</v>
      </c>
      <c r="E1253" t="s">
        <v>156</v>
      </c>
      <c r="F1253" t="str">
        <f t="shared" si="22"/>
        <v>Senior</v>
      </c>
      <c r="G1253" s="49">
        <f>VLOOKUP(B1253,'Analysis 1.3'!$E$1:$F$15,2,FALSE)</f>
        <v>54.707207207207205</v>
      </c>
    </row>
    <row r="1254" spans="1:7" x14ac:dyDescent="0.3">
      <c r="A1254">
        <v>1253</v>
      </c>
      <c r="B1254" s="1" t="s">
        <v>99</v>
      </c>
      <c r="C1254" t="s">
        <v>152</v>
      </c>
      <c r="D1254">
        <v>79</v>
      </c>
      <c r="E1254" t="s">
        <v>156</v>
      </c>
      <c r="F1254" t="str">
        <f t="shared" si="22"/>
        <v>Senior</v>
      </c>
      <c r="G1254" s="49">
        <f>VLOOKUP(B1254,'Analysis 1.3'!$E$1:$F$15,2,FALSE)</f>
        <v>54.707207207207205</v>
      </c>
    </row>
    <row r="1255" spans="1:7" x14ac:dyDescent="0.3">
      <c r="A1255">
        <v>1254</v>
      </c>
      <c r="B1255" s="1" t="s">
        <v>100</v>
      </c>
      <c r="C1255" t="s">
        <v>151</v>
      </c>
      <c r="D1255">
        <v>71</v>
      </c>
      <c r="E1255" t="s">
        <v>156</v>
      </c>
      <c r="F1255" t="str">
        <f t="shared" si="22"/>
        <v>Senior</v>
      </c>
      <c r="G1255" s="49">
        <f>VLOOKUP(B1255,'Analysis 1.3'!$E$1:$F$15,2,FALSE)</f>
        <v>54.003086419753089</v>
      </c>
    </row>
    <row r="1256" spans="1:7" x14ac:dyDescent="0.3">
      <c r="A1256">
        <v>1255</v>
      </c>
      <c r="B1256" s="1" t="s">
        <v>105</v>
      </c>
      <c r="C1256" t="s">
        <v>151</v>
      </c>
      <c r="D1256">
        <v>77</v>
      </c>
      <c r="E1256" t="s">
        <v>156</v>
      </c>
      <c r="F1256" t="str">
        <f t="shared" si="22"/>
        <v>Senior</v>
      </c>
      <c r="G1256" s="49">
        <f>VLOOKUP(B1256,'Analysis 1.3'!$E$1:$F$15,2,FALSE)</f>
        <v>48.434944237918216</v>
      </c>
    </row>
    <row r="1257" spans="1:7" x14ac:dyDescent="0.3">
      <c r="A1257">
        <v>1256</v>
      </c>
      <c r="B1257" s="1" t="s">
        <v>105</v>
      </c>
      <c r="C1257" t="s">
        <v>151</v>
      </c>
      <c r="D1257">
        <v>29</v>
      </c>
      <c r="E1257" t="s">
        <v>156</v>
      </c>
      <c r="F1257" t="str">
        <f t="shared" si="22"/>
        <v>Young</v>
      </c>
      <c r="G1257" s="49">
        <f>VLOOKUP(B1257,'Analysis 1.3'!$E$1:$F$15,2,FALSE)</f>
        <v>48.434944237918216</v>
      </c>
    </row>
    <row r="1258" spans="1:7" x14ac:dyDescent="0.3">
      <c r="A1258">
        <v>1257</v>
      </c>
      <c r="B1258" s="1" t="s">
        <v>99</v>
      </c>
      <c r="C1258" t="s">
        <v>151</v>
      </c>
      <c r="D1258">
        <v>69</v>
      </c>
      <c r="E1258" t="s">
        <v>156</v>
      </c>
      <c r="F1258" t="str">
        <f t="shared" si="22"/>
        <v>Senior</v>
      </c>
      <c r="G1258" s="49">
        <f>VLOOKUP(B1258,'Analysis 1.3'!$E$1:$F$15,2,FALSE)</f>
        <v>54.707207207207205</v>
      </c>
    </row>
    <row r="1259" spans="1:7" x14ac:dyDescent="0.3">
      <c r="A1259">
        <v>1258</v>
      </c>
      <c r="B1259" s="1" t="s">
        <v>99</v>
      </c>
      <c r="C1259" t="s">
        <v>151</v>
      </c>
      <c r="D1259">
        <v>87</v>
      </c>
      <c r="E1259" t="s">
        <v>156</v>
      </c>
      <c r="F1259" t="str">
        <f t="shared" si="22"/>
        <v>Senior</v>
      </c>
      <c r="G1259" s="49">
        <f>VLOOKUP(B1259,'Analysis 1.3'!$E$1:$F$15,2,FALSE)</f>
        <v>54.707207207207205</v>
      </c>
    </row>
    <row r="1260" spans="1:7" x14ac:dyDescent="0.3">
      <c r="A1260">
        <v>1259</v>
      </c>
      <c r="B1260" s="1" t="s">
        <v>99</v>
      </c>
      <c r="C1260" t="s">
        <v>151</v>
      </c>
      <c r="D1260">
        <v>45</v>
      </c>
      <c r="E1260" t="s">
        <v>156</v>
      </c>
      <c r="F1260" t="str">
        <f t="shared" si="22"/>
        <v>Middle</v>
      </c>
      <c r="G1260" s="49">
        <f>VLOOKUP(B1260,'Analysis 1.3'!$E$1:$F$15,2,FALSE)</f>
        <v>54.707207207207205</v>
      </c>
    </row>
    <row r="1261" spans="1:7" x14ac:dyDescent="0.3">
      <c r="A1261">
        <v>1260</v>
      </c>
      <c r="B1261" s="1" t="s">
        <v>100</v>
      </c>
      <c r="C1261" t="s">
        <v>151</v>
      </c>
      <c r="D1261" s="9">
        <v>54</v>
      </c>
      <c r="E1261" t="s">
        <v>156</v>
      </c>
      <c r="F1261" t="str">
        <f t="shared" si="22"/>
        <v>Middle</v>
      </c>
      <c r="G1261" s="49">
        <f>VLOOKUP(B1261,'Analysis 1.3'!$E$1:$F$15,2,FALSE)</f>
        <v>54.003086419753089</v>
      </c>
    </row>
    <row r="1262" spans="1:7" x14ac:dyDescent="0.3">
      <c r="A1262">
        <v>1261</v>
      </c>
      <c r="B1262" s="1" t="s">
        <v>99</v>
      </c>
      <c r="C1262" t="s">
        <v>151</v>
      </c>
      <c r="D1262">
        <v>49</v>
      </c>
      <c r="E1262" t="s">
        <v>156</v>
      </c>
      <c r="F1262" t="str">
        <f t="shared" si="22"/>
        <v>Middle</v>
      </c>
      <c r="G1262" s="49">
        <f>VLOOKUP(B1262,'Analysis 1.3'!$E$1:$F$15,2,FALSE)</f>
        <v>54.707207207207205</v>
      </c>
    </row>
    <row r="1263" spans="1:7" x14ac:dyDescent="0.3">
      <c r="A1263">
        <v>1262</v>
      </c>
      <c r="B1263" s="1" t="s">
        <v>99</v>
      </c>
      <c r="C1263" t="s">
        <v>151</v>
      </c>
      <c r="D1263">
        <v>41</v>
      </c>
      <c r="E1263" t="s">
        <v>156</v>
      </c>
      <c r="F1263" t="str">
        <f t="shared" si="22"/>
        <v>Middle</v>
      </c>
      <c r="G1263" s="49">
        <f>VLOOKUP(B1263,'Analysis 1.3'!$E$1:$F$15,2,FALSE)</f>
        <v>54.707207207207205</v>
      </c>
    </row>
    <row r="1264" spans="1:7" x14ac:dyDescent="0.3">
      <c r="A1264">
        <v>1263</v>
      </c>
      <c r="B1264" s="1" t="s">
        <v>99</v>
      </c>
      <c r="C1264" t="s">
        <v>152</v>
      </c>
      <c r="D1264">
        <v>78</v>
      </c>
      <c r="E1264" t="s">
        <v>156</v>
      </c>
      <c r="F1264" t="str">
        <f t="shared" si="22"/>
        <v>Senior</v>
      </c>
      <c r="G1264" s="49">
        <f>VLOOKUP(B1264,'Analysis 1.3'!$E$1:$F$15,2,FALSE)</f>
        <v>54.707207207207205</v>
      </c>
    </row>
    <row r="1265" spans="1:7" x14ac:dyDescent="0.3">
      <c r="A1265">
        <v>1264</v>
      </c>
      <c r="B1265" s="1" t="s">
        <v>107</v>
      </c>
      <c r="C1265" t="s">
        <v>152</v>
      </c>
      <c r="D1265">
        <v>47</v>
      </c>
      <c r="E1265" t="s">
        <v>156</v>
      </c>
      <c r="F1265" t="str">
        <f t="shared" si="22"/>
        <v>Middle</v>
      </c>
      <c r="G1265" s="49">
        <f>VLOOKUP(B1265,'Analysis 1.3'!$E$1:$F$15,2,FALSE)</f>
        <v>49.778761061946902</v>
      </c>
    </row>
    <row r="1266" spans="1:7" x14ac:dyDescent="0.3">
      <c r="A1266">
        <v>1265</v>
      </c>
      <c r="B1266" s="1" t="s">
        <v>99</v>
      </c>
      <c r="C1266" t="s">
        <v>151</v>
      </c>
      <c r="D1266">
        <v>72</v>
      </c>
      <c r="E1266" t="s">
        <v>156</v>
      </c>
      <c r="F1266" t="str">
        <f t="shared" si="22"/>
        <v>Senior</v>
      </c>
      <c r="G1266" s="49">
        <f>VLOOKUP(B1266,'Analysis 1.3'!$E$1:$F$15,2,FALSE)</f>
        <v>54.707207207207205</v>
      </c>
    </row>
    <row r="1267" spans="1:7" x14ac:dyDescent="0.3">
      <c r="A1267">
        <v>1266</v>
      </c>
      <c r="B1267" s="1" t="s">
        <v>99</v>
      </c>
      <c r="C1267" t="s">
        <v>151</v>
      </c>
      <c r="D1267">
        <v>42</v>
      </c>
      <c r="E1267" t="s">
        <v>156</v>
      </c>
      <c r="F1267" t="str">
        <f t="shared" si="22"/>
        <v>Middle</v>
      </c>
      <c r="G1267" s="49">
        <f>VLOOKUP(B1267,'Analysis 1.3'!$E$1:$F$15,2,FALSE)</f>
        <v>54.707207207207205</v>
      </c>
    </row>
    <row r="1268" spans="1:7" x14ac:dyDescent="0.3">
      <c r="A1268">
        <v>1267</v>
      </c>
      <c r="B1268" s="1" t="s">
        <v>107</v>
      </c>
      <c r="C1268" t="s">
        <v>151</v>
      </c>
      <c r="D1268">
        <v>62</v>
      </c>
      <c r="E1268" t="s">
        <v>156</v>
      </c>
      <c r="F1268" t="str">
        <f t="shared" si="22"/>
        <v>Senior</v>
      </c>
      <c r="G1268" s="49">
        <f>VLOOKUP(B1268,'Analysis 1.3'!$E$1:$F$15,2,FALSE)</f>
        <v>49.778761061946902</v>
      </c>
    </row>
    <row r="1269" spans="1:7" x14ac:dyDescent="0.3">
      <c r="A1269">
        <v>1268</v>
      </c>
      <c r="B1269" s="1" t="s">
        <v>99</v>
      </c>
      <c r="C1269" t="s">
        <v>151</v>
      </c>
      <c r="D1269">
        <v>48</v>
      </c>
      <c r="E1269" t="s">
        <v>156</v>
      </c>
      <c r="F1269" t="str">
        <f t="shared" si="22"/>
        <v>Middle</v>
      </c>
      <c r="G1269" s="49">
        <f>VLOOKUP(B1269,'Analysis 1.3'!$E$1:$F$15,2,FALSE)</f>
        <v>54.707207207207205</v>
      </c>
    </row>
    <row r="1270" spans="1:7" x14ac:dyDescent="0.3">
      <c r="A1270">
        <v>1269</v>
      </c>
      <c r="B1270" s="1" t="s">
        <v>110</v>
      </c>
      <c r="C1270" t="s">
        <v>151</v>
      </c>
      <c r="D1270">
        <v>48</v>
      </c>
      <c r="E1270" t="s">
        <v>156</v>
      </c>
      <c r="F1270" t="str">
        <f t="shared" si="22"/>
        <v>Middle</v>
      </c>
      <c r="G1270" s="49">
        <f>VLOOKUP(B1270,'Analysis 1.3'!$E$1:$F$15,2,FALSE)</f>
        <v>49.222222222222221</v>
      </c>
    </row>
    <row r="1271" spans="1:7" x14ac:dyDescent="0.3">
      <c r="A1271">
        <v>1270</v>
      </c>
      <c r="B1271" s="1" t="s">
        <v>99</v>
      </c>
      <c r="C1271" t="s">
        <v>151</v>
      </c>
      <c r="D1271">
        <v>48</v>
      </c>
      <c r="E1271" t="s">
        <v>156</v>
      </c>
      <c r="F1271" t="str">
        <f t="shared" si="22"/>
        <v>Middle</v>
      </c>
      <c r="G1271" s="49">
        <f>VLOOKUP(B1271,'Analysis 1.3'!$E$1:$F$15,2,FALSE)</f>
        <v>54.707207207207205</v>
      </c>
    </row>
    <row r="1272" spans="1:7" x14ac:dyDescent="0.3">
      <c r="A1272">
        <v>1271</v>
      </c>
      <c r="B1272" s="1" t="s">
        <v>100</v>
      </c>
      <c r="C1272" t="s">
        <v>152</v>
      </c>
      <c r="D1272">
        <v>43</v>
      </c>
      <c r="E1272" t="s">
        <v>156</v>
      </c>
      <c r="F1272" t="str">
        <f t="shared" si="22"/>
        <v>Middle</v>
      </c>
      <c r="G1272" s="49">
        <f>VLOOKUP(B1272,'Analysis 1.3'!$E$1:$F$15,2,FALSE)</f>
        <v>54.003086419753089</v>
      </c>
    </row>
    <row r="1273" spans="1:7" x14ac:dyDescent="0.3">
      <c r="A1273">
        <v>1272</v>
      </c>
      <c r="B1273" s="1" t="s">
        <v>101</v>
      </c>
      <c r="C1273" t="s">
        <v>152</v>
      </c>
      <c r="D1273">
        <v>39</v>
      </c>
      <c r="E1273" t="s">
        <v>156</v>
      </c>
      <c r="F1273" t="str">
        <f t="shared" si="22"/>
        <v>Middle</v>
      </c>
      <c r="G1273" s="49">
        <f>VLOOKUP(B1273,'Analysis 1.3'!$E$1:$F$15,2,FALSE)</f>
        <v>52.833333333333336</v>
      </c>
    </row>
    <row r="1274" spans="1:7" x14ac:dyDescent="0.3">
      <c r="A1274">
        <v>1273</v>
      </c>
      <c r="B1274" s="1" t="s">
        <v>105</v>
      </c>
      <c r="C1274" t="s">
        <v>152</v>
      </c>
      <c r="D1274">
        <v>18</v>
      </c>
      <c r="E1274" t="s">
        <v>156</v>
      </c>
      <c r="F1274" t="str">
        <f t="shared" si="22"/>
        <v>Young</v>
      </c>
      <c r="G1274" s="49">
        <f>VLOOKUP(B1274,'Analysis 1.3'!$E$1:$F$15,2,FALSE)</f>
        <v>48.434944237918216</v>
      </c>
    </row>
    <row r="1275" spans="1:7" x14ac:dyDescent="0.3">
      <c r="A1275">
        <v>1274</v>
      </c>
      <c r="B1275" s="1" t="s">
        <v>99</v>
      </c>
      <c r="C1275" t="s">
        <v>152</v>
      </c>
      <c r="D1275">
        <v>78</v>
      </c>
      <c r="E1275" t="s">
        <v>156</v>
      </c>
      <c r="F1275" t="str">
        <f t="shared" si="22"/>
        <v>Senior</v>
      </c>
      <c r="G1275" s="49">
        <f>VLOOKUP(B1275,'Analysis 1.3'!$E$1:$F$15,2,FALSE)</f>
        <v>54.707207207207205</v>
      </c>
    </row>
    <row r="1276" spans="1:7" x14ac:dyDescent="0.3">
      <c r="A1276">
        <v>1275</v>
      </c>
      <c r="B1276" s="1" t="s">
        <v>106</v>
      </c>
      <c r="C1276" t="s">
        <v>152</v>
      </c>
      <c r="D1276">
        <v>88</v>
      </c>
      <c r="E1276" t="s">
        <v>156</v>
      </c>
      <c r="F1276" t="str">
        <f t="shared" si="22"/>
        <v>Senior</v>
      </c>
      <c r="G1276" s="49">
        <f>VLOOKUP(B1276,'Analysis 1.3'!$E$1:$F$15,2,FALSE)</f>
        <v>53.742268041237111</v>
      </c>
    </row>
    <row r="1277" spans="1:7" x14ac:dyDescent="0.3">
      <c r="A1277">
        <v>1276</v>
      </c>
      <c r="B1277" s="1" t="s">
        <v>100</v>
      </c>
      <c r="C1277" t="s">
        <v>151</v>
      </c>
      <c r="D1277">
        <v>88</v>
      </c>
      <c r="E1277" t="s">
        <v>156</v>
      </c>
      <c r="F1277" t="str">
        <f t="shared" si="22"/>
        <v>Senior</v>
      </c>
      <c r="G1277" s="49">
        <f>VLOOKUP(B1277,'Analysis 1.3'!$E$1:$F$15,2,FALSE)</f>
        <v>54.003086419753089</v>
      </c>
    </row>
    <row r="1278" spans="1:7" x14ac:dyDescent="0.3">
      <c r="A1278">
        <v>1277</v>
      </c>
      <c r="B1278" s="1" t="s">
        <v>110</v>
      </c>
      <c r="C1278" t="s">
        <v>152</v>
      </c>
      <c r="D1278">
        <v>73</v>
      </c>
      <c r="E1278" t="s">
        <v>156</v>
      </c>
      <c r="F1278" t="str">
        <f t="shared" si="22"/>
        <v>Senior</v>
      </c>
      <c r="G1278" s="49">
        <f>VLOOKUP(B1278,'Analysis 1.3'!$E$1:$F$15,2,FALSE)</f>
        <v>49.222222222222221</v>
      </c>
    </row>
    <row r="1279" spans="1:7" x14ac:dyDescent="0.3">
      <c r="A1279">
        <v>1278</v>
      </c>
      <c r="B1279" s="1" t="s">
        <v>99</v>
      </c>
      <c r="C1279" t="s">
        <v>152</v>
      </c>
      <c r="D1279">
        <v>69</v>
      </c>
      <c r="E1279" t="s">
        <v>156</v>
      </c>
      <c r="F1279" t="str">
        <f t="shared" si="22"/>
        <v>Senior</v>
      </c>
      <c r="G1279" s="49">
        <f>VLOOKUP(B1279,'Analysis 1.3'!$E$1:$F$15,2,FALSE)</f>
        <v>54.707207207207205</v>
      </c>
    </row>
    <row r="1280" spans="1:7" x14ac:dyDescent="0.3">
      <c r="A1280">
        <v>1279</v>
      </c>
      <c r="B1280" s="1" t="s">
        <v>99</v>
      </c>
      <c r="C1280" t="s">
        <v>152</v>
      </c>
      <c r="D1280">
        <v>52</v>
      </c>
      <c r="E1280" t="s">
        <v>156</v>
      </c>
      <c r="F1280" t="str">
        <f t="shared" si="22"/>
        <v>Middle</v>
      </c>
      <c r="G1280" s="49">
        <f>VLOOKUP(B1280,'Analysis 1.3'!$E$1:$F$15,2,FALSE)</f>
        <v>54.707207207207205</v>
      </c>
    </row>
    <row r="1281" spans="1:7" x14ac:dyDescent="0.3">
      <c r="A1281">
        <v>1280</v>
      </c>
      <c r="B1281" s="1" t="s">
        <v>99</v>
      </c>
      <c r="C1281" t="s">
        <v>151</v>
      </c>
      <c r="D1281">
        <v>69</v>
      </c>
      <c r="E1281" t="s">
        <v>156</v>
      </c>
      <c r="F1281" t="str">
        <f t="shared" si="22"/>
        <v>Senior</v>
      </c>
      <c r="G1281" s="49">
        <f>VLOOKUP(B1281,'Analysis 1.3'!$E$1:$F$15,2,FALSE)</f>
        <v>54.707207207207205</v>
      </c>
    </row>
    <row r="1282" spans="1:7" x14ac:dyDescent="0.3">
      <c r="A1282">
        <v>1281</v>
      </c>
      <c r="B1282" s="1" t="s">
        <v>105</v>
      </c>
      <c r="C1282" t="s">
        <v>152</v>
      </c>
      <c r="D1282">
        <v>61</v>
      </c>
      <c r="E1282" t="s">
        <v>156</v>
      </c>
      <c r="F1282" t="str">
        <f t="shared" si="22"/>
        <v>Senior</v>
      </c>
      <c r="G1282" s="49">
        <f>VLOOKUP(B1282,'Analysis 1.3'!$E$1:$F$15,2,FALSE)</f>
        <v>48.434944237918216</v>
      </c>
    </row>
    <row r="1283" spans="1:7" x14ac:dyDescent="0.3">
      <c r="A1283">
        <v>1282</v>
      </c>
      <c r="B1283" s="1" t="s">
        <v>100</v>
      </c>
      <c r="C1283" t="s">
        <v>151</v>
      </c>
      <c r="D1283">
        <v>35</v>
      </c>
      <c r="E1283" t="s">
        <v>156</v>
      </c>
      <c r="F1283" t="str">
        <f t="shared" ref="F1283:F1346" si="23">_xlfn.IFS(D1283&gt;=60, "Senior", D1283&lt;35, "Young", D1283&lt;60, "Middle")</f>
        <v>Middle</v>
      </c>
      <c r="G1283" s="49">
        <f>VLOOKUP(B1283,'Analysis 1.3'!$E$1:$F$15,2,FALSE)</f>
        <v>54.003086419753089</v>
      </c>
    </row>
    <row r="1284" spans="1:7" x14ac:dyDescent="0.3">
      <c r="A1284">
        <v>1283</v>
      </c>
      <c r="B1284" s="1" t="s">
        <v>99</v>
      </c>
      <c r="C1284" t="s">
        <v>151</v>
      </c>
      <c r="D1284">
        <v>30</v>
      </c>
      <c r="E1284" t="s">
        <v>156</v>
      </c>
      <c r="F1284" t="str">
        <f t="shared" si="23"/>
        <v>Young</v>
      </c>
      <c r="G1284" s="49">
        <f>VLOOKUP(B1284,'Analysis 1.3'!$E$1:$F$15,2,FALSE)</f>
        <v>54.707207207207205</v>
      </c>
    </row>
    <row r="1285" spans="1:7" x14ac:dyDescent="0.3">
      <c r="A1285">
        <v>1284</v>
      </c>
      <c r="B1285" s="1" t="s">
        <v>105</v>
      </c>
      <c r="C1285" t="s">
        <v>151</v>
      </c>
      <c r="D1285">
        <v>73</v>
      </c>
      <c r="E1285" t="s">
        <v>156</v>
      </c>
      <c r="F1285" t="str">
        <f t="shared" si="23"/>
        <v>Senior</v>
      </c>
      <c r="G1285" s="49">
        <f>VLOOKUP(B1285,'Analysis 1.3'!$E$1:$F$15,2,FALSE)</f>
        <v>48.434944237918216</v>
      </c>
    </row>
    <row r="1286" spans="1:7" x14ac:dyDescent="0.3">
      <c r="A1286">
        <v>1285</v>
      </c>
      <c r="B1286" s="1" t="s">
        <v>105</v>
      </c>
      <c r="C1286" t="s">
        <v>152</v>
      </c>
      <c r="D1286">
        <v>56</v>
      </c>
      <c r="E1286" t="s">
        <v>156</v>
      </c>
      <c r="F1286" t="str">
        <f t="shared" si="23"/>
        <v>Middle</v>
      </c>
      <c r="G1286" s="49">
        <f>VLOOKUP(B1286,'Analysis 1.3'!$E$1:$F$15,2,FALSE)</f>
        <v>48.434944237918216</v>
      </c>
    </row>
    <row r="1287" spans="1:7" x14ac:dyDescent="0.3">
      <c r="A1287">
        <v>1286</v>
      </c>
      <c r="B1287" s="1" t="s">
        <v>99</v>
      </c>
      <c r="C1287" t="s">
        <v>151</v>
      </c>
      <c r="D1287">
        <v>61</v>
      </c>
      <c r="E1287" t="s">
        <v>156</v>
      </c>
      <c r="F1287" t="str">
        <f t="shared" si="23"/>
        <v>Senior</v>
      </c>
      <c r="G1287" s="49">
        <f>VLOOKUP(B1287,'Analysis 1.3'!$E$1:$F$15,2,FALSE)</f>
        <v>54.707207207207205</v>
      </c>
    </row>
    <row r="1288" spans="1:7" x14ac:dyDescent="0.3">
      <c r="A1288">
        <v>1287</v>
      </c>
      <c r="B1288" s="1" t="s">
        <v>99</v>
      </c>
      <c r="C1288" t="s">
        <v>151</v>
      </c>
      <c r="D1288">
        <v>55</v>
      </c>
      <c r="E1288" t="s">
        <v>156</v>
      </c>
      <c r="F1288" t="str">
        <f t="shared" si="23"/>
        <v>Middle</v>
      </c>
      <c r="G1288" s="49">
        <f>VLOOKUP(B1288,'Analysis 1.3'!$E$1:$F$15,2,FALSE)</f>
        <v>54.707207207207205</v>
      </c>
    </row>
    <row r="1289" spans="1:7" x14ac:dyDescent="0.3">
      <c r="A1289">
        <v>1288</v>
      </c>
      <c r="B1289" s="1" t="s">
        <v>99</v>
      </c>
      <c r="C1289" t="s">
        <v>151</v>
      </c>
      <c r="D1289">
        <v>39</v>
      </c>
      <c r="E1289" t="s">
        <v>156</v>
      </c>
      <c r="F1289" t="str">
        <f t="shared" si="23"/>
        <v>Middle</v>
      </c>
      <c r="G1289" s="49">
        <f>VLOOKUP(B1289,'Analysis 1.3'!$E$1:$F$15,2,FALSE)</f>
        <v>54.707207207207205</v>
      </c>
    </row>
    <row r="1290" spans="1:7" x14ac:dyDescent="0.3">
      <c r="A1290">
        <v>1289</v>
      </c>
      <c r="B1290" s="1" t="s">
        <v>99</v>
      </c>
      <c r="C1290" t="s">
        <v>152</v>
      </c>
      <c r="D1290">
        <v>30</v>
      </c>
      <c r="E1290" t="s">
        <v>156</v>
      </c>
      <c r="F1290" t="str">
        <f t="shared" si="23"/>
        <v>Young</v>
      </c>
      <c r="G1290" s="49">
        <f>VLOOKUP(B1290,'Analysis 1.3'!$E$1:$F$15,2,FALSE)</f>
        <v>54.707207207207205</v>
      </c>
    </row>
    <row r="1291" spans="1:7" x14ac:dyDescent="0.3">
      <c r="A1291">
        <v>1290</v>
      </c>
      <c r="B1291" s="1" t="s">
        <v>99</v>
      </c>
      <c r="C1291" t="s">
        <v>151</v>
      </c>
      <c r="D1291">
        <v>31</v>
      </c>
      <c r="E1291" t="s">
        <v>156</v>
      </c>
      <c r="F1291" t="str">
        <f t="shared" si="23"/>
        <v>Young</v>
      </c>
      <c r="G1291" s="49">
        <f>VLOOKUP(B1291,'Analysis 1.3'!$E$1:$F$15,2,FALSE)</f>
        <v>54.707207207207205</v>
      </c>
    </row>
    <row r="1292" spans="1:7" x14ac:dyDescent="0.3">
      <c r="A1292">
        <v>1291</v>
      </c>
      <c r="B1292" s="1" t="s">
        <v>99</v>
      </c>
      <c r="C1292" t="s">
        <v>152</v>
      </c>
      <c r="D1292">
        <v>72</v>
      </c>
      <c r="E1292" t="s">
        <v>156</v>
      </c>
      <c r="F1292" t="str">
        <f t="shared" si="23"/>
        <v>Senior</v>
      </c>
      <c r="G1292" s="49">
        <f>VLOOKUP(B1292,'Analysis 1.3'!$E$1:$F$15,2,FALSE)</f>
        <v>54.707207207207205</v>
      </c>
    </row>
    <row r="1293" spans="1:7" x14ac:dyDescent="0.3">
      <c r="A1293">
        <v>1292</v>
      </c>
      <c r="B1293" s="1" t="s">
        <v>99</v>
      </c>
      <c r="C1293" t="s">
        <v>152</v>
      </c>
      <c r="D1293">
        <v>38</v>
      </c>
      <c r="E1293" t="s">
        <v>156</v>
      </c>
      <c r="F1293" t="str">
        <f t="shared" si="23"/>
        <v>Middle</v>
      </c>
      <c r="G1293" s="49">
        <f>VLOOKUP(B1293,'Analysis 1.3'!$E$1:$F$15,2,FALSE)</f>
        <v>54.707207207207205</v>
      </c>
    </row>
    <row r="1294" spans="1:7" x14ac:dyDescent="0.3">
      <c r="A1294">
        <v>1293</v>
      </c>
      <c r="B1294" s="1" t="s">
        <v>99</v>
      </c>
      <c r="C1294" t="s">
        <v>151</v>
      </c>
      <c r="D1294">
        <v>38</v>
      </c>
      <c r="E1294" t="s">
        <v>156</v>
      </c>
      <c r="F1294" t="str">
        <f t="shared" si="23"/>
        <v>Middle</v>
      </c>
      <c r="G1294" s="49">
        <f>VLOOKUP(B1294,'Analysis 1.3'!$E$1:$F$15,2,FALSE)</f>
        <v>54.707207207207205</v>
      </c>
    </row>
    <row r="1295" spans="1:7" x14ac:dyDescent="0.3">
      <c r="A1295">
        <v>1294</v>
      </c>
      <c r="B1295" s="1" t="s">
        <v>100</v>
      </c>
      <c r="C1295" t="s">
        <v>152</v>
      </c>
      <c r="D1295">
        <v>54</v>
      </c>
      <c r="E1295" t="s">
        <v>156</v>
      </c>
      <c r="F1295" t="str">
        <f t="shared" si="23"/>
        <v>Middle</v>
      </c>
      <c r="G1295" s="49">
        <f>VLOOKUP(B1295,'Analysis 1.3'!$E$1:$F$15,2,FALSE)</f>
        <v>54.003086419753089</v>
      </c>
    </row>
    <row r="1296" spans="1:7" x14ac:dyDescent="0.3">
      <c r="A1296">
        <v>1295</v>
      </c>
      <c r="B1296" s="1" t="s">
        <v>102</v>
      </c>
      <c r="C1296" t="s">
        <v>152</v>
      </c>
      <c r="D1296">
        <v>86</v>
      </c>
      <c r="E1296" t="s">
        <v>156</v>
      </c>
      <c r="F1296" t="str">
        <f t="shared" si="23"/>
        <v>Senior</v>
      </c>
      <c r="G1296" s="49">
        <f>VLOOKUP(B1296,'Analysis 1.3'!$E$1:$F$15,2,FALSE)</f>
        <v>59.060606060606062</v>
      </c>
    </row>
    <row r="1297" spans="1:7" x14ac:dyDescent="0.3">
      <c r="A1297">
        <v>1296</v>
      </c>
      <c r="B1297" s="1" t="s">
        <v>105</v>
      </c>
      <c r="C1297" t="s">
        <v>151</v>
      </c>
      <c r="D1297">
        <v>20</v>
      </c>
      <c r="E1297" t="s">
        <v>156</v>
      </c>
      <c r="F1297" t="str">
        <f t="shared" si="23"/>
        <v>Young</v>
      </c>
      <c r="G1297" s="49">
        <f>VLOOKUP(B1297,'Analysis 1.3'!$E$1:$F$15,2,FALSE)</f>
        <v>48.434944237918216</v>
      </c>
    </row>
    <row r="1298" spans="1:7" x14ac:dyDescent="0.3">
      <c r="A1298">
        <v>1297</v>
      </c>
      <c r="B1298" s="1" t="s">
        <v>99</v>
      </c>
      <c r="C1298" t="s">
        <v>152</v>
      </c>
      <c r="D1298">
        <v>86</v>
      </c>
      <c r="E1298" t="s">
        <v>156</v>
      </c>
      <c r="F1298" t="str">
        <f t="shared" si="23"/>
        <v>Senior</v>
      </c>
      <c r="G1298" s="49">
        <f>VLOOKUP(B1298,'Analysis 1.3'!$E$1:$F$15,2,FALSE)</f>
        <v>54.707207207207205</v>
      </c>
    </row>
    <row r="1299" spans="1:7" x14ac:dyDescent="0.3">
      <c r="A1299">
        <v>1298</v>
      </c>
      <c r="B1299" s="1" t="s">
        <v>101</v>
      </c>
      <c r="C1299" t="s">
        <v>151</v>
      </c>
      <c r="D1299">
        <v>31</v>
      </c>
      <c r="E1299" t="s">
        <v>156</v>
      </c>
      <c r="F1299" t="str">
        <f t="shared" si="23"/>
        <v>Young</v>
      </c>
      <c r="G1299" s="49">
        <f>VLOOKUP(B1299,'Analysis 1.3'!$E$1:$F$15,2,FALSE)</f>
        <v>52.833333333333336</v>
      </c>
    </row>
    <row r="1300" spans="1:7" x14ac:dyDescent="0.3">
      <c r="A1300">
        <v>1299</v>
      </c>
      <c r="B1300" s="1" t="s">
        <v>99</v>
      </c>
      <c r="C1300" t="s">
        <v>151</v>
      </c>
      <c r="D1300">
        <v>44</v>
      </c>
      <c r="E1300" t="s">
        <v>156</v>
      </c>
      <c r="F1300" t="str">
        <f t="shared" si="23"/>
        <v>Middle</v>
      </c>
      <c r="G1300" s="49">
        <f>VLOOKUP(B1300,'Analysis 1.3'!$E$1:$F$15,2,FALSE)</f>
        <v>54.707207207207205</v>
      </c>
    </row>
    <row r="1301" spans="1:7" x14ac:dyDescent="0.3">
      <c r="A1301">
        <v>1300</v>
      </c>
      <c r="B1301" s="1" t="s">
        <v>109</v>
      </c>
      <c r="C1301" t="s">
        <v>151</v>
      </c>
      <c r="D1301">
        <v>74</v>
      </c>
      <c r="E1301" t="s">
        <v>156</v>
      </c>
      <c r="F1301" t="str">
        <f t="shared" si="23"/>
        <v>Senior</v>
      </c>
      <c r="G1301" s="49">
        <f>VLOOKUP(B1301,'Analysis 1.3'!$E$1:$F$15,2,FALSE)</f>
        <v>49.655172413793103</v>
      </c>
    </row>
    <row r="1302" spans="1:7" x14ac:dyDescent="0.3">
      <c r="A1302">
        <v>1301</v>
      </c>
      <c r="B1302" s="1" t="s">
        <v>105</v>
      </c>
      <c r="C1302" t="s">
        <v>151</v>
      </c>
      <c r="D1302">
        <v>84</v>
      </c>
      <c r="E1302" t="s">
        <v>156</v>
      </c>
      <c r="F1302" t="str">
        <f t="shared" si="23"/>
        <v>Senior</v>
      </c>
      <c r="G1302" s="49">
        <f>VLOOKUP(B1302,'Analysis 1.3'!$E$1:$F$15,2,FALSE)</f>
        <v>48.434944237918216</v>
      </c>
    </row>
    <row r="1303" spans="1:7" x14ac:dyDescent="0.3">
      <c r="A1303">
        <v>1302</v>
      </c>
      <c r="B1303" s="1" t="s">
        <v>100</v>
      </c>
      <c r="C1303" t="s">
        <v>152</v>
      </c>
      <c r="D1303">
        <v>28</v>
      </c>
      <c r="E1303" t="s">
        <v>156</v>
      </c>
      <c r="F1303" t="str">
        <f t="shared" si="23"/>
        <v>Young</v>
      </c>
      <c r="G1303" s="49">
        <f>VLOOKUP(B1303,'Analysis 1.3'!$E$1:$F$15,2,FALSE)</f>
        <v>54.003086419753089</v>
      </c>
    </row>
    <row r="1304" spans="1:7" x14ac:dyDescent="0.3">
      <c r="A1304">
        <v>1303</v>
      </c>
      <c r="B1304" s="1" t="s">
        <v>105</v>
      </c>
      <c r="C1304" t="s">
        <v>151</v>
      </c>
      <c r="D1304">
        <v>81</v>
      </c>
      <c r="E1304" t="s">
        <v>156</v>
      </c>
      <c r="F1304" t="str">
        <f t="shared" si="23"/>
        <v>Senior</v>
      </c>
      <c r="G1304" s="49">
        <f>VLOOKUP(B1304,'Analysis 1.3'!$E$1:$F$15,2,FALSE)</f>
        <v>48.434944237918216</v>
      </c>
    </row>
    <row r="1305" spans="1:7" x14ac:dyDescent="0.3">
      <c r="A1305">
        <v>1304</v>
      </c>
      <c r="B1305" s="1" t="s">
        <v>107</v>
      </c>
      <c r="C1305" t="s">
        <v>152</v>
      </c>
      <c r="D1305">
        <v>18</v>
      </c>
      <c r="E1305" t="s">
        <v>156</v>
      </c>
      <c r="F1305" t="str">
        <f t="shared" si="23"/>
        <v>Young</v>
      </c>
      <c r="G1305" s="49">
        <f>VLOOKUP(B1305,'Analysis 1.3'!$E$1:$F$15,2,FALSE)</f>
        <v>49.778761061946902</v>
      </c>
    </row>
    <row r="1306" spans="1:7" x14ac:dyDescent="0.3">
      <c r="A1306">
        <v>1305</v>
      </c>
      <c r="B1306" s="1" t="s">
        <v>100</v>
      </c>
      <c r="C1306" t="s">
        <v>151</v>
      </c>
      <c r="D1306">
        <v>58</v>
      </c>
      <c r="E1306" t="s">
        <v>156</v>
      </c>
      <c r="F1306" t="str">
        <f t="shared" si="23"/>
        <v>Middle</v>
      </c>
      <c r="G1306" s="49">
        <f>VLOOKUP(B1306,'Analysis 1.3'!$E$1:$F$15,2,FALSE)</f>
        <v>54.003086419753089</v>
      </c>
    </row>
    <row r="1307" spans="1:7" x14ac:dyDescent="0.3">
      <c r="A1307">
        <v>1306</v>
      </c>
      <c r="B1307" s="1" t="s">
        <v>99</v>
      </c>
      <c r="C1307" t="s">
        <v>151</v>
      </c>
      <c r="D1307">
        <v>65</v>
      </c>
      <c r="E1307" t="s">
        <v>156</v>
      </c>
      <c r="F1307" t="str">
        <f t="shared" si="23"/>
        <v>Senior</v>
      </c>
      <c r="G1307" s="49">
        <f>VLOOKUP(B1307,'Analysis 1.3'!$E$1:$F$15,2,FALSE)</f>
        <v>54.707207207207205</v>
      </c>
    </row>
    <row r="1308" spans="1:7" x14ac:dyDescent="0.3">
      <c r="A1308">
        <v>1307</v>
      </c>
      <c r="B1308" s="1" t="s">
        <v>100</v>
      </c>
      <c r="C1308" t="s">
        <v>152</v>
      </c>
      <c r="D1308">
        <v>78</v>
      </c>
      <c r="E1308" t="s">
        <v>156</v>
      </c>
      <c r="F1308" t="str">
        <f t="shared" si="23"/>
        <v>Senior</v>
      </c>
      <c r="G1308" s="49">
        <f>VLOOKUP(B1308,'Analysis 1.3'!$E$1:$F$15,2,FALSE)</f>
        <v>54.003086419753089</v>
      </c>
    </row>
    <row r="1309" spans="1:7" x14ac:dyDescent="0.3">
      <c r="A1309">
        <v>1308</v>
      </c>
      <c r="B1309" s="1" t="s">
        <v>105</v>
      </c>
      <c r="C1309" t="s">
        <v>152</v>
      </c>
      <c r="D1309">
        <v>56</v>
      </c>
      <c r="E1309" t="s">
        <v>156</v>
      </c>
      <c r="F1309" t="str">
        <f t="shared" si="23"/>
        <v>Middle</v>
      </c>
      <c r="G1309" s="49">
        <f>VLOOKUP(B1309,'Analysis 1.3'!$E$1:$F$15,2,FALSE)</f>
        <v>48.434944237918216</v>
      </c>
    </row>
    <row r="1310" spans="1:7" x14ac:dyDescent="0.3">
      <c r="A1310">
        <v>1309</v>
      </c>
      <c r="B1310" s="1" t="s">
        <v>99</v>
      </c>
      <c r="C1310" t="s">
        <v>152</v>
      </c>
      <c r="D1310">
        <v>88</v>
      </c>
      <c r="E1310" t="s">
        <v>156</v>
      </c>
      <c r="F1310" t="str">
        <f t="shared" si="23"/>
        <v>Senior</v>
      </c>
      <c r="G1310" s="49">
        <f>VLOOKUP(B1310,'Analysis 1.3'!$E$1:$F$15,2,FALSE)</f>
        <v>54.707207207207205</v>
      </c>
    </row>
    <row r="1311" spans="1:7" x14ac:dyDescent="0.3">
      <c r="A1311">
        <v>1310</v>
      </c>
      <c r="B1311" s="1" t="s">
        <v>105</v>
      </c>
      <c r="C1311" t="s">
        <v>151</v>
      </c>
      <c r="D1311">
        <v>70</v>
      </c>
      <c r="E1311" t="s">
        <v>156</v>
      </c>
      <c r="F1311" t="str">
        <f t="shared" si="23"/>
        <v>Senior</v>
      </c>
      <c r="G1311" s="49">
        <f>VLOOKUP(B1311,'Analysis 1.3'!$E$1:$F$15,2,FALSE)</f>
        <v>48.434944237918216</v>
      </c>
    </row>
    <row r="1312" spans="1:7" x14ac:dyDescent="0.3">
      <c r="A1312">
        <v>1311</v>
      </c>
      <c r="B1312" s="1" t="s">
        <v>99</v>
      </c>
      <c r="C1312" t="s">
        <v>151</v>
      </c>
      <c r="D1312">
        <v>20</v>
      </c>
      <c r="E1312" t="s">
        <v>156</v>
      </c>
      <c r="F1312" t="str">
        <f t="shared" si="23"/>
        <v>Young</v>
      </c>
      <c r="G1312" s="49">
        <f>VLOOKUP(B1312,'Analysis 1.3'!$E$1:$F$15,2,FALSE)</f>
        <v>54.707207207207205</v>
      </c>
    </row>
    <row r="1313" spans="1:7" x14ac:dyDescent="0.3">
      <c r="A1313">
        <v>1312</v>
      </c>
      <c r="B1313" s="1" t="s">
        <v>99</v>
      </c>
      <c r="C1313" t="s">
        <v>152</v>
      </c>
      <c r="D1313">
        <v>59</v>
      </c>
      <c r="E1313" t="s">
        <v>156</v>
      </c>
      <c r="F1313" t="str">
        <f t="shared" si="23"/>
        <v>Middle</v>
      </c>
      <c r="G1313" s="49">
        <f>VLOOKUP(B1313,'Analysis 1.3'!$E$1:$F$15,2,FALSE)</f>
        <v>54.707207207207205</v>
      </c>
    </row>
    <row r="1314" spans="1:7" x14ac:dyDescent="0.3">
      <c r="A1314">
        <v>1313</v>
      </c>
      <c r="B1314" s="1" t="s">
        <v>99</v>
      </c>
      <c r="C1314" t="s">
        <v>151</v>
      </c>
      <c r="D1314">
        <v>61</v>
      </c>
      <c r="E1314" t="s">
        <v>156</v>
      </c>
      <c r="F1314" t="str">
        <f t="shared" si="23"/>
        <v>Senior</v>
      </c>
      <c r="G1314" s="49">
        <f>VLOOKUP(B1314,'Analysis 1.3'!$E$1:$F$15,2,FALSE)</f>
        <v>54.707207207207205</v>
      </c>
    </row>
    <row r="1315" spans="1:7" x14ac:dyDescent="0.3">
      <c r="A1315">
        <v>1314</v>
      </c>
      <c r="B1315" s="1" t="s">
        <v>99</v>
      </c>
      <c r="C1315" t="s">
        <v>152</v>
      </c>
      <c r="D1315">
        <v>86</v>
      </c>
      <c r="E1315" t="s">
        <v>156</v>
      </c>
      <c r="F1315" t="str">
        <f t="shared" si="23"/>
        <v>Senior</v>
      </c>
      <c r="G1315" s="49">
        <f>VLOOKUP(B1315,'Analysis 1.3'!$E$1:$F$15,2,FALSE)</f>
        <v>54.707207207207205</v>
      </c>
    </row>
    <row r="1316" spans="1:7" x14ac:dyDescent="0.3">
      <c r="A1316">
        <v>1315</v>
      </c>
      <c r="B1316" s="1" t="s">
        <v>99</v>
      </c>
      <c r="C1316" t="s">
        <v>152</v>
      </c>
      <c r="D1316">
        <v>76</v>
      </c>
      <c r="E1316" t="s">
        <v>156</v>
      </c>
      <c r="F1316" t="str">
        <f t="shared" si="23"/>
        <v>Senior</v>
      </c>
      <c r="G1316" s="49">
        <f>VLOOKUP(B1316,'Analysis 1.3'!$E$1:$F$15,2,FALSE)</f>
        <v>54.707207207207205</v>
      </c>
    </row>
    <row r="1317" spans="1:7" x14ac:dyDescent="0.3">
      <c r="A1317">
        <v>1316</v>
      </c>
      <c r="B1317" s="1" t="s">
        <v>101</v>
      </c>
      <c r="C1317" t="s">
        <v>152</v>
      </c>
      <c r="D1317">
        <v>70</v>
      </c>
      <c r="E1317" t="s">
        <v>156</v>
      </c>
      <c r="F1317" t="str">
        <f t="shared" si="23"/>
        <v>Senior</v>
      </c>
      <c r="G1317" s="49">
        <f>VLOOKUP(B1317,'Analysis 1.3'!$E$1:$F$15,2,FALSE)</f>
        <v>52.833333333333336</v>
      </c>
    </row>
    <row r="1318" spans="1:7" x14ac:dyDescent="0.3">
      <c r="A1318">
        <v>1317</v>
      </c>
      <c r="B1318" s="1" t="s">
        <v>100</v>
      </c>
      <c r="C1318" t="s">
        <v>151</v>
      </c>
      <c r="D1318">
        <v>54</v>
      </c>
      <c r="E1318" t="s">
        <v>156</v>
      </c>
      <c r="F1318" t="str">
        <f t="shared" si="23"/>
        <v>Middle</v>
      </c>
      <c r="G1318" s="49">
        <f>VLOOKUP(B1318,'Analysis 1.3'!$E$1:$F$15,2,FALSE)</f>
        <v>54.003086419753089</v>
      </c>
    </row>
    <row r="1319" spans="1:7" x14ac:dyDescent="0.3">
      <c r="A1319">
        <v>1318</v>
      </c>
      <c r="B1319" s="1" t="s">
        <v>99</v>
      </c>
      <c r="C1319" t="s">
        <v>151</v>
      </c>
      <c r="D1319">
        <v>24</v>
      </c>
      <c r="E1319" t="s">
        <v>156</v>
      </c>
      <c r="F1319" t="str">
        <f t="shared" si="23"/>
        <v>Young</v>
      </c>
      <c r="G1319" s="49">
        <f>VLOOKUP(B1319,'Analysis 1.3'!$E$1:$F$15,2,FALSE)</f>
        <v>54.707207207207205</v>
      </c>
    </row>
    <row r="1320" spans="1:7" x14ac:dyDescent="0.3">
      <c r="A1320">
        <v>1319</v>
      </c>
      <c r="B1320" s="1" t="s">
        <v>99</v>
      </c>
      <c r="C1320" t="s">
        <v>152</v>
      </c>
      <c r="D1320">
        <v>19</v>
      </c>
      <c r="E1320" t="s">
        <v>156</v>
      </c>
      <c r="F1320" t="str">
        <f t="shared" si="23"/>
        <v>Young</v>
      </c>
      <c r="G1320" s="49">
        <f>VLOOKUP(B1320,'Analysis 1.3'!$E$1:$F$15,2,FALSE)</f>
        <v>54.707207207207205</v>
      </c>
    </row>
    <row r="1321" spans="1:7" x14ac:dyDescent="0.3">
      <c r="A1321">
        <v>1320</v>
      </c>
      <c r="B1321" s="1" t="s">
        <v>109</v>
      </c>
      <c r="C1321" t="s">
        <v>151</v>
      </c>
      <c r="D1321">
        <v>71</v>
      </c>
      <c r="E1321" t="s">
        <v>156</v>
      </c>
      <c r="F1321" t="str">
        <f t="shared" si="23"/>
        <v>Senior</v>
      </c>
      <c r="G1321" s="49">
        <f>VLOOKUP(B1321,'Analysis 1.3'!$E$1:$F$15,2,FALSE)</f>
        <v>49.655172413793103</v>
      </c>
    </row>
    <row r="1322" spans="1:7" x14ac:dyDescent="0.3">
      <c r="A1322">
        <v>1321</v>
      </c>
      <c r="B1322" s="1" t="s">
        <v>107</v>
      </c>
      <c r="C1322" t="s">
        <v>152</v>
      </c>
      <c r="D1322">
        <v>83</v>
      </c>
      <c r="E1322" t="s">
        <v>156</v>
      </c>
      <c r="F1322" t="str">
        <f t="shared" si="23"/>
        <v>Senior</v>
      </c>
      <c r="G1322" s="49">
        <f>VLOOKUP(B1322,'Analysis 1.3'!$E$1:$F$15,2,FALSE)</f>
        <v>49.778761061946902</v>
      </c>
    </row>
    <row r="1323" spans="1:7" x14ac:dyDescent="0.3">
      <c r="A1323">
        <v>1322</v>
      </c>
      <c r="B1323" s="1" t="s">
        <v>99</v>
      </c>
      <c r="C1323" t="s">
        <v>152</v>
      </c>
      <c r="D1323">
        <v>49</v>
      </c>
      <c r="E1323" t="s">
        <v>156</v>
      </c>
      <c r="F1323" t="str">
        <f t="shared" si="23"/>
        <v>Middle</v>
      </c>
      <c r="G1323" s="49">
        <f>VLOOKUP(B1323,'Analysis 1.3'!$E$1:$F$15,2,FALSE)</f>
        <v>54.707207207207205</v>
      </c>
    </row>
    <row r="1324" spans="1:7" x14ac:dyDescent="0.3">
      <c r="A1324">
        <v>1323</v>
      </c>
      <c r="B1324" s="1" t="s">
        <v>110</v>
      </c>
      <c r="C1324" t="s">
        <v>152</v>
      </c>
      <c r="D1324">
        <v>81</v>
      </c>
      <c r="E1324" t="s">
        <v>156</v>
      </c>
      <c r="F1324" t="str">
        <f t="shared" si="23"/>
        <v>Senior</v>
      </c>
      <c r="G1324" s="49">
        <f>VLOOKUP(B1324,'Analysis 1.3'!$E$1:$F$15,2,FALSE)</f>
        <v>49.222222222222221</v>
      </c>
    </row>
    <row r="1325" spans="1:7" x14ac:dyDescent="0.3">
      <c r="A1325">
        <v>1324</v>
      </c>
      <c r="B1325" s="1" t="s">
        <v>99</v>
      </c>
      <c r="C1325" t="s">
        <v>151</v>
      </c>
      <c r="D1325">
        <v>67</v>
      </c>
      <c r="E1325" t="s">
        <v>156</v>
      </c>
      <c r="F1325" t="str">
        <f t="shared" si="23"/>
        <v>Senior</v>
      </c>
      <c r="G1325" s="49">
        <f>VLOOKUP(B1325,'Analysis 1.3'!$E$1:$F$15,2,FALSE)</f>
        <v>54.707207207207205</v>
      </c>
    </row>
    <row r="1326" spans="1:7" x14ac:dyDescent="0.3">
      <c r="A1326">
        <v>1325</v>
      </c>
      <c r="B1326" s="1" t="s">
        <v>105</v>
      </c>
      <c r="C1326" t="s">
        <v>152</v>
      </c>
      <c r="D1326">
        <v>29</v>
      </c>
      <c r="E1326" t="s">
        <v>156</v>
      </c>
      <c r="F1326" t="str">
        <f t="shared" si="23"/>
        <v>Young</v>
      </c>
      <c r="G1326" s="49">
        <f>VLOOKUP(B1326,'Analysis 1.3'!$E$1:$F$15,2,FALSE)</f>
        <v>48.434944237918216</v>
      </c>
    </row>
    <row r="1327" spans="1:7" x14ac:dyDescent="0.3">
      <c r="A1327">
        <v>1326</v>
      </c>
      <c r="B1327" s="1" t="s">
        <v>100</v>
      </c>
      <c r="C1327" t="s">
        <v>151</v>
      </c>
      <c r="D1327">
        <v>84</v>
      </c>
      <c r="E1327" t="s">
        <v>156</v>
      </c>
      <c r="F1327" t="str">
        <f t="shared" si="23"/>
        <v>Senior</v>
      </c>
      <c r="G1327" s="49">
        <f>VLOOKUP(B1327,'Analysis 1.3'!$E$1:$F$15,2,FALSE)</f>
        <v>54.003086419753089</v>
      </c>
    </row>
    <row r="1328" spans="1:7" x14ac:dyDescent="0.3">
      <c r="A1328">
        <v>1327</v>
      </c>
      <c r="B1328" s="1" t="s">
        <v>100</v>
      </c>
      <c r="C1328" t="s">
        <v>151</v>
      </c>
      <c r="D1328">
        <v>34</v>
      </c>
      <c r="E1328" t="s">
        <v>156</v>
      </c>
      <c r="F1328" t="str">
        <f t="shared" si="23"/>
        <v>Young</v>
      </c>
      <c r="G1328" s="49">
        <f>VLOOKUP(B1328,'Analysis 1.3'!$E$1:$F$15,2,FALSE)</f>
        <v>54.003086419753089</v>
      </c>
    </row>
    <row r="1329" spans="1:7" x14ac:dyDescent="0.3">
      <c r="A1329">
        <v>1328</v>
      </c>
      <c r="B1329" s="1" t="s">
        <v>99</v>
      </c>
      <c r="C1329" t="s">
        <v>151</v>
      </c>
      <c r="D1329">
        <v>38</v>
      </c>
      <c r="E1329" t="s">
        <v>156</v>
      </c>
      <c r="F1329" t="str">
        <f t="shared" si="23"/>
        <v>Middle</v>
      </c>
      <c r="G1329" s="49">
        <f>VLOOKUP(B1329,'Analysis 1.3'!$E$1:$F$15,2,FALSE)</f>
        <v>54.707207207207205</v>
      </c>
    </row>
    <row r="1330" spans="1:7" x14ac:dyDescent="0.3">
      <c r="A1330">
        <v>1329</v>
      </c>
      <c r="B1330" s="1" t="s">
        <v>99</v>
      </c>
      <c r="C1330" t="s">
        <v>151</v>
      </c>
      <c r="D1330">
        <v>62</v>
      </c>
      <c r="E1330" t="s">
        <v>156</v>
      </c>
      <c r="F1330" t="str">
        <f t="shared" si="23"/>
        <v>Senior</v>
      </c>
      <c r="G1330" s="49">
        <f>VLOOKUP(B1330,'Analysis 1.3'!$E$1:$F$15,2,FALSE)</f>
        <v>54.707207207207205</v>
      </c>
    </row>
    <row r="1331" spans="1:7" x14ac:dyDescent="0.3">
      <c r="A1331">
        <v>1330</v>
      </c>
      <c r="B1331" s="1" t="s">
        <v>101</v>
      </c>
      <c r="C1331" t="s">
        <v>151</v>
      </c>
      <c r="D1331">
        <v>59</v>
      </c>
      <c r="E1331" t="s">
        <v>156</v>
      </c>
      <c r="F1331" t="str">
        <f t="shared" si="23"/>
        <v>Middle</v>
      </c>
      <c r="G1331" s="49">
        <f>VLOOKUP(B1331,'Analysis 1.3'!$E$1:$F$15,2,FALSE)</f>
        <v>52.833333333333336</v>
      </c>
    </row>
    <row r="1332" spans="1:7" x14ac:dyDescent="0.3">
      <c r="A1332">
        <v>1331</v>
      </c>
      <c r="B1332" s="1" t="s">
        <v>99</v>
      </c>
      <c r="C1332" t="s">
        <v>152</v>
      </c>
      <c r="D1332">
        <v>84</v>
      </c>
      <c r="E1332" t="s">
        <v>156</v>
      </c>
      <c r="F1332" t="str">
        <f t="shared" si="23"/>
        <v>Senior</v>
      </c>
      <c r="G1332" s="49">
        <f>VLOOKUP(B1332,'Analysis 1.3'!$E$1:$F$15,2,FALSE)</f>
        <v>54.707207207207205</v>
      </c>
    </row>
    <row r="1333" spans="1:7" x14ac:dyDescent="0.3">
      <c r="A1333">
        <v>1332</v>
      </c>
      <c r="B1333" s="1" t="s">
        <v>102</v>
      </c>
      <c r="C1333" t="s">
        <v>151</v>
      </c>
      <c r="D1333">
        <v>49</v>
      </c>
      <c r="E1333" t="s">
        <v>156</v>
      </c>
      <c r="F1333" t="str">
        <f t="shared" si="23"/>
        <v>Middle</v>
      </c>
      <c r="G1333" s="49">
        <f>VLOOKUP(B1333,'Analysis 1.3'!$E$1:$F$15,2,FALSE)</f>
        <v>59.060606060606062</v>
      </c>
    </row>
    <row r="1334" spans="1:7" x14ac:dyDescent="0.3">
      <c r="A1334">
        <v>1333</v>
      </c>
      <c r="B1334" s="1" t="s">
        <v>99</v>
      </c>
      <c r="C1334" t="s">
        <v>151</v>
      </c>
      <c r="D1334">
        <v>31</v>
      </c>
      <c r="E1334" t="s">
        <v>156</v>
      </c>
      <c r="F1334" t="str">
        <f t="shared" si="23"/>
        <v>Young</v>
      </c>
      <c r="G1334" s="49">
        <f>VLOOKUP(B1334,'Analysis 1.3'!$E$1:$F$15,2,FALSE)</f>
        <v>54.707207207207205</v>
      </c>
    </row>
    <row r="1335" spans="1:7" x14ac:dyDescent="0.3">
      <c r="A1335">
        <v>1334</v>
      </c>
      <c r="B1335" s="1" t="s">
        <v>99</v>
      </c>
      <c r="C1335" t="s">
        <v>152</v>
      </c>
      <c r="D1335">
        <v>30</v>
      </c>
      <c r="E1335" t="s">
        <v>156</v>
      </c>
      <c r="F1335" t="str">
        <f t="shared" si="23"/>
        <v>Young</v>
      </c>
      <c r="G1335" s="49">
        <f>VLOOKUP(B1335,'Analysis 1.3'!$E$1:$F$15,2,FALSE)</f>
        <v>54.707207207207205</v>
      </c>
    </row>
    <row r="1336" spans="1:7" x14ac:dyDescent="0.3">
      <c r="A1336">
        <v>1335</v>
      </c>
      <c r="B1336" s="1" t="s">
        <v>99</v>
      </c>
      <c r="C1336" t="s">
        <v>152</v>
      </c>
      <c r="D1336">
        <v>70</v>
      </c>
      <c r="E1336" t="s">
        <v>156</v>
      </c>
      <c r="F1336" t="str">
        <f t="shared" si="23"/>
        <v>Senior</v>
      </c>
      <c r="G1336" s="49">
        <f>VLOOKUP(B1336,'Analysis 1.3'!$E$1:$F$15,2,FALSE)</f>
        <v>54.707207207207205</v>
      </c>
    </row>
    <row r="1337" spans="1:7" x14ac:dyDescent="0.3">
      <c r="A1337">
        <v>1336</v>
      </c>
      <c r="B1337" s="1" t="s">
        <v>99</v>
      </c>
      <c r="C1337" t="s">
        <v>151</v>
      </c>
      <c r="D1337">
        <v>89</v>
      </c>
      <c r="E1337" t="s">
        <v>156</v>
      </c>
      <c r="F1337" t="str">
        <f t="shared" si="23"/>
        <v>Senior</v>
      </c>
      <c r="G1337" s="49">
        <f>VLOOKUP(B1337,'Analysis 1.3'!$E$1:$F$15,2,FALSE)</f>
        <v>54.707207207207205</v>
      </c>
    </row>
    <row r="1338" spans="1:7" x14ac:dyDescent="0.3">
      <c r="A1338">
        <v>1337</v>
      </c>
      <c r="B1338" s="1" t="s">
        <v>105</v>
      </c>
      <c r="C1338" t="s">
        <v>152</v>
      </c>
      <c r="D1338">
        <v>54</v>
      </c>
      <c r="E1338" t="s">
        <v>156</v>
      </c>
      <c r="F1338" t="str">
        <f t="shared" si="23"/>
        <v>Middle</v>
      </c>
      <c r="G1338" s="49">
        <f>VLOOKUP(B1338,'Analysis 1.3'!$E$1:$F$15,2,FALSE)</f>
        <v>48.434944237918216</v>
      </c>
    </row>
    <row r="1339" spans="1:7" x14ac:dyDescent="0.3">
      <c r="A1339">
        <v>1338</v>
      </c>
      <c r="B1339" s="1" t="s">
        <v>107</v>
      </c>
      <c r="C1339" t="s">
        <v>151</v>
      </c>
      <c r="D1339">
        <v>37</v>
      </c>
      <c r="E1339" t="s">
        <v>156</v>
      </c>
      <c r="F1339" t="str">
        <f t="shared" si="23"/>
        <v>Middle</v>
      </c>
      <c r="G1339" s="49">
        <f>VLOOKUP(B1339,'Analysis 1.3'!$E$1:$F$15,2,FALSE)</f>
        <v>49.778761061946902</v>
      </c>
    </row>
    <row r="1340" spans="1:7" x14ac:dyDescent="0.3">
      <c r="A1340">
        <v>1339</v>
      </c>
      <c r="B1340" s="1" t="s">
        <v>100</v>
      </c>
      <c r="C1340" t="s">
        <v>151</v>
      </c>
      <c r="D1340">
        <v>34</v>
      </c>
      <c r="E1340" t="s">
        <v>156</v>
      </c>
      <c r="F1340" t="str">
        <f t="shared" si="23"/>
        <v>Young</v>
      </c>
      <c r="G1340" s="49">
        <f>VLOOKUP(B1340,'Analysis 1.3'!$E$1:$F$15,2,FALSE)</f>
        <v>54.003086419753089</v>
      </c>
    </row>
    <row r="1341" spans="1:7" x14ac:dyDescent="0.3">
      <c r="A1341">
        <v>1340</v>
      </c>
      <c r="B1341" s="1" t="s">
        <v>107</v>
      </c>
      <c r="C1341" t="s">
        <v>152</v>
      </c>
      <c r="D1341">
        <v>40</v>
      </c>
      <c r="E1341" t="s">
        <v>156</v>
      </c>
      <c r="F1341" t="str">
        <f t="shared" si="23"/>
        <v>Middle</v>
      </c>
      <c r="G1341" s="49">
        <f>VLOOKUP(B1341,'Analysis 1.3'!$E$1:$F$15,2,FALSE)</f>
        <v>49.778761061946902</v>
      </c>
    </row>
    <row r="1342" spans="1:7" x14ac:dyDescent="0.3">
      <c r="A1342">
        <v>1341</v>
      </c>
      <c r="B1342" s="1" t="s">
        <v>100</v>
      </c>
      <c r="C1342" t="s">
        <v>152</v>
      </c>
      <c r="D1342">
        <v>56</v>
      </c>
      <c r="E1342" t="s">
        <v>156</v>
      </c>
      <c r="F1342" t="str">
        <f t="shared" si="23"/>
        <v>Middle</v>
      </c>
      <c r="G1342" s="49">
        <f>VLOOKUP(B1342,'Analysis 1.3'!$E$1:$F$15,2,FALSE)</f>
        <v>54.003086419753089</v>
      </c>
    </row>
    <row r="1343" spans="1:7" x14ac:dyDescent="0.3">
      <c r="A1343">
        <v>1342</v>
      </c>
      <c r="B1343" s="1" t="s">
        <v>99</v>
      </c>
      <c r="C1343" t="s">
        <v>151</v>
      </c>
      <c r="D1343">
        <v>24</v>
      </c>
      <c r="E1343" t="s">
        <v>156</v>
      </c>
      <c r="F1343" t="str">
        <f t="shared" si="23"/>
        <v>Young</v>
      </c>
      <c r="G1343" s="49">
        <f>VLOOKUP(B1343,'Analysis 1.3'!$E$1:$F$15,2,FALSE)</f>
        <v>54.707207207207205</v>
      </c>
    </row>
    <row r="1344" spans="1:7" x14ac:dyDescent="0.3">
      <c r="A1344">
        <v>1343</v>
      </c>
      <c r="B1344" s="1" t="s">
        <v>99</v>
      </c>
      <c r="C1344" t="s">
        <v>152</v>
      </c>
      <c r="D1344">
        <v>32</v>
      </c>
      <c r="E1344" t="s">
        <v>156</v>
      </c>
      <c r="F1344" t="str">
        <f t="shared" si="23"/>
        <v>Young</v>
      </c>
      <c r="G1344" s="49">
        <f>VLOOKUP(B1344,'Analysis 1.3'!$E$1:$F$15,2,FALSE)</f>
        <v>54.707207207207205</v>
      </c>
    </row>
    <row r="1345" spans="1:7" x14ac:dyDescent="0.3">
      <c r="A1345">
        <v>1344</v>
      </c>
      <c r="B1345" s="1" t="s">
        <v>105</v>
      </c>
      <c r="C1345" t="s">
        <v>151</v>
      </c>
      <c r="D1345">
        <v>40</v>
      </c>
      <c r="E1345" t="s">
        <v>156</v>
      </c>
      <c r="F1345" t="str">
        <f t="shared" si="23"/>
        <v>Middle</v>
      </c>
      <c r="G1345" s="49">
        <f>VLOOKUP(B1345,'Analysis 1.3'!$E$1:$F$15,2,FALSE)</f>
        <v>48.434944237918216</v>
      </c>
    </row>
    <row r="1346" spans="1:7" x14ac:dyDescent="0.3">
      <c r="A1346">
        <v>1345</v>
      </c>
      <c r="B1346" s="1" t="s">
        <v>99</v>
      </c>
      <c r="C1346" t="s">
        <v>151</v>
      </c>
      <c r="D1346">
        <v>58</v>
      </c>
      <c r="E1346" t="s">
        <v>156</v>
      </c>
      <c r="F1346" t="str">
        <f t="shared" si="23"/>
        <v>Middle</v>
      </c>
      <c r="G1346" s="49">
        <f>VLOOKUP(B1346,'Analysis 1.3'!$E$1:$F$15,2,FALSE)</f>
        <v>54.707207207207205</v>
      </c>
    </row>
    <row r="1347" spans="1:7" x14ac:dyDescent="0.3">
      <c r="A1347">
        <v>1346</v>
      </c>
      <c r="B1347" s="1" t="s">
        <v>99</v>
      </c>
      <c r="C1347" t="s">
        <v>151</v>
      </c>
      <c r="D1347">
        <v>81</v>
      </c>
      <c r="E1347" t="s">
        <v>156</v>
      </c>
      <c r="F1347" t="str">
        <f t="shared" ref="F1347:F1410" si="24">_xlfn.IFS(D1347&gt;=60, "Senior", D1347&lt;35, "Young", D1347&lt;60, "Middle")</f>
        <v>Senior</v>
      </c>
      <c r="G1347" s="49">
        <f>VLOOKUP(B1347,'Analysis 1.3'!$E$1:$F$15,2,FALSE)</f>
        <v>54.707207207207205</v>
      </c>
    </row>
    <row r="1348" spans="1:7" x14ac:dyDescent="0.3">
      <c r="A1348">
        <v>1347</v>
      </c>
      <c r="B1348" s="1" t="s">
        <v>100</v>
      </c>
      <c r="C1348" t="s">
        <v>151</v>
      </c>
      <c r="D1348">
        <v>55</v>
      </c>
      <c r="E1348" t="s">
        <v>156</v>
      </c>
      <c r="F1348" t="str">
        <f t="shared" si="24"/>
        <v>Middle</v>
      </c>
      <c r="G1348" s="49">
        <f>VLOOKUP(B1348,'Analysis 1.3'!$E$1:$F$15,2,FALSE)</f>
        <v>54.003086419753089</v>
      </c>
    </row>
    <row r="1349" spans="1:7" x14ac:dyDescent="0.3">
      <c r="A1349">
        <v>1348</v>
      </c>
      <c r="B1349" s="1" t="s">
        <v>99</v>
      </c>
      <c r="C1349" t="s">
        <v>151</v>
      </c>
      <c r="D1349">
        <v>87</v>
      </c>
      <c r="E1349" t="s">
        <v>156</v>
      </c>
      <c r="F1349" t="str">
        <f t="shared" si="24"/>
        <v>Senior</v>
      </c>
      <c r="G1349" s="49">
        <f>VLOOKUP(B1349,'Analysis 1.3'!$E$1:$F$15,2,FALSE)</f>
        <v>54.707207207207205</v>
      </c>
    </row>
    <row r="1350" spans="1:7" x14ac:dyDescent="0.3">
      <c r="A1350">
        <v>1349</v>
      </c>
      <c r="B1350" s="1" t="s">
        <v>101</v>
      </c>
      <c r="C1350" t="s">
        <v>151</v>
      </c>
      <c r="D1350">
        <v>66</v>
      </c>
      <c r="E1350" t="s">
        <v>156</v>
      </c>
      <c r="F1350" t="str">
        <f t="shared" si="24"/>
        <v>Senior</v>
      </c>
      <c r="G1350" s="49">
        <f>VLOOKUP(B1350,'Analysis 1.3'!$E$1:$F$15,2,FALSE)</f>
        <v>52.833333333333336</v>
      </c>
    </row>
    <row r="1351" spans="1:7" x14ac:dyDescent="0.3">
      <c r="A1351">
        <v>1350</v>
      </c>
      <c r="B1351" s="1" t="s">
        <v>105</v>
      </c>
      <c r="C1351" t="s">
        <v>151</v>
      </c>
      <c r="D1351">
        <v>51</v>
      </c>
      <c r="E1351" t="s">
        <v>156</v>
      </c>
      <c r="F1351" t="str">
        <f t="shared" si="24"/>
        <v>Middle</v>
      </c>
      <c r="G1351" s="49">
        <f>VLOOKUP(B1351,'Analysis 1.3'!$E$1:$F$15,2,FALSE)</f>
        <v>48.434944237918216</v>
      </c>
    </row>
    <row r="1352" spans="1:7" x14ac:dyDescent="0.3">
      <c r="A1352">
        <v>1351</v>
      </c>
      <c r="B1352" s="1" t="s">
        <v>105</v>
      </c>
      <c r="C1352" t="s">
        <v>152</v>
      </c>
      <c r="D1352">
        <v>42</v>
      </c>
      <c r="E1352" t="s">
        <v>156</v>
      </c>
      <c r="F1352" t="str">
        <f t="shared" si="24"/>
        <v>Middle</v>
      </c>
      <c r="G1352" s="49">
        <f>VLOOKUP(B1352,'Analysis 1.3'!$E$1:$F$15,2,FALSE)</f>
        <v>48.434944237918216</v>
      </c>
    </row>
    <row r="1353" spans="1:7" x14ac:dyDescent="0.3">
      <c r="A1353">
        <v>1352</v>
      </c>
      <c r="B1353" s="1" t="s">
        <v>99</v>
      </c>
      <c r="C1353" t="s">
        <v>152</v>
      </c>
      <c r="D1353">
        <v>20</v>
      </c>
      <c r="E1353" t="s">
        <v>156</v>
      </c>
      <c r="F1353" t="str">
        <f t="shared" si="24"/>
        <v>Young</v>
      </c>
      <c r="G1353" s="49">
        <f>VLOOKUP(B1353,'Analysis 1.3'!$E$1:$F$15,2,FALSE)</f>
        <v>54.707207207207205</v>
      </c>
    </row>
    <row r="1354" spans="1:7" x14ac:dyDescent="0.3">
      <c r="A1354">
        <v>1353</v>
      </c>
      <c r="B1354" s="1" t="s">
        <v>99</v>
      </c>
      <c r="C1354" t="s">
        <v>151</v>
      </c>
      <c r="D1354">
        <v>27</v>
      </c>
      <c r="E1354" t="s">
        <v>156</v>
      </c>
      <c r="F1354" t="str">
        <f t="shared" si="24"/>
        <v>Young</v>
      </c>
      <c r="G1354" s="49">
        <f>VLOOKUP(B1354,'Analysis 1.3'!$E$1:$F$15,2,FALSE)</f>
        <v>54.707207207207205</v>
      </c>
    </row>
    <row r="1355" spans="1:7" x14ac:dyDescent="0.3">
      <c r="A1355">
        <v>1354</v>
      </c>
      <c r="B1355" s="1" t="s">
        <v>106</v>
      </c>
      <c r="C1355" t="s">
        <v>151</v>
      </c>
      <c r="D1355">
        <v>68</v>
      </c>
      <c r="E1355" t="s">
        <v>156</v>
      </c>
      <c r="F1355" t="str">
        <f t="shared" si="24"/>
        <v>Senior</v>
      </c>
      <c r="G1355" s="49">
        <f>VLOOKUP(B1355,'Analysis 1.3'!$E$1:$F$15,2,FALSE)</f>
        <v>53.742268041237111</v>
      </c>
    </row>
    <row r="1356" spans="1:7" x14ac:dyDescent="0.3">
      <c r="A1356">
        <v>1355</v>
      </c>
      <c r="B1356" s="1" t="s">
        <v>105</v>
      </c>
      <c r="C1356" t="s">
        <v>151</v>
      </c>
      <c r="D1356">
        <v>83</v>
      </c>
      <c r="E1356" t="s">
        <v>156</v>
      </c>
      <c r="F1356" t="str">
        <f t="shared" si="24"/>
        <v>Senior</v>
      </c>
      <c r="G1356" s="49">
        <f>VLOOKUP(B1356,'Analysis 1.3'!$E$1:$F$15,2,FALSE)</f>
        <v>48.434944237918216</v>
      </c>
    </row>
    <row r="1357" spans="1:7" x14ac:dyDescent="0.3">
      <c r="A1357">
        <v>1356</v>
      </c>
      <c r="B1357" s="1" t="s">
        <v>105</v>
      </c>
      <c r="C1357" t="s">
        <v>151</v>
      </c>
      <c r="D1357">
        <v>26</v>
      </c>
      <c r="E1357" t="s">
        <v>156</v>
      </c>
      <c r="F1357" t="str">
        <f t="shared" si="24"/>
        <v>Young</v>
      </c>
      <c r="G1357" s="49">
        <f>VLOOKUP(B1357,'Analysis 1.3'!$E$1:$F$15,2,FALSE)</f>
        <v>48.434944237918216</v>
      </c>
    </row>
    <row r="1358" spans="1:7" x14ac:dyDescent="0.3">
      <c r="A1358">
        <v>1357</v>
      </c>
      <c r="B1358" s="1" t="s">
        <v>111</v>
      </c>
      <c r="C1358" t="s">
        <v>151</v>
      </c>
      <c r="D1358">
        <v>43</v>
      </c>
      <c r="E1358" t="s">
        <v>156</v>
      </c>
      <c r="F1358" t="str">
        <f t="shared" si="24"/>
        <v>Middle</v>
      </c>
      <c r="G1358" s="49">
        <f>VLOOKUP(B1358,'Analysis 1.3'!$E$1:$F$15,2,FALSE)</f>
        <v>53.85</v>
      </c>
    </row>
    <row r="1359" spans="1:7" x14ac:dyDescent="0.3">
      <c r="A1359">
        <v>1358</v>
      </c>
      <c r="B1359" s="1" t="s">
        <v>101</v>
      </c>
      <c r="C1359" t="s">
        <v>152</v>
      </c>
      <c r="D1359">
        <v>60</v>
      </c>
      <c r="E1359" t="s">
        <v>156</v>
      </c>
      <c r="F1359" t="str">
        <f t="shared" si="24"/>
        <v>Senior</v>
      </c>
      <c r="G1359" s="49">
        <f>VLOOKUP(B1359,'Analysis 1.3'!$E$1:$F$15,2,FALSE)</f>
        <v>52.833333333333336</v>
      </c>
    </row>
    <row r="1360" spans="1:7" x14ac:dyDescent="0.3">
      <c r="A1360">
        <v>1359</v>
      </c>
      <c r="B1360" s="1" t="s">
        <v>99</v>
      </c>
      <c r="C1360" t="s">
        <v>151</v>
      </c>
      <c r="D1360">
        <v>78</v>
      </c>
      <c r="E1360" t="s">
        <v>156</v>
      </c>
      <c r="F1360" t="str">
        <f t="shared" si="24"/>
        <v>Senior</v>
      </c>
      <c r="G1360" s="49">
        <f>VLOOKUP(B1360,'Analysis 1.3'!$E$1:$F$15,2,FALSE)</f>
        <v>54.707207207207205</v>
      </c>
    </row>
    <row r="1361" spans="1:7" x14ac:dyDescent="0.3">
      <c r="A1361">
        <v>1360</v>
      </c>
      <c r="B1361" s="1" t="s">
        <v>105</v>
      </c>
      <c r="C1361" t="s">
        <v>152</v>
      </c>
      <c r="D1361">
        <v>40</v>
      </c>
      <c r="E1361" t="s">
        <v>156</v>
      </c>
      <c r="F1361" t="str">
        <f t="shared" si="24"/>
        <v>Middle</v>
      </c>
      <c r="G1361" s="49">
        <f>VLOOKUP(B1361,'Analysis 1.3'!$E$1:$F$15,2,FALSE)</f>
        <v>48.434944237918216</v>
      </c>
    </row>
    <row r="1362" spans="1:7" x14ac:dyDescent="0.3">
      <c r="A1362">
        <v>1361</v>
      </c>
      <c r="B1362" s="1" t="s">
        <v>105</v>
      </c>
      <c r="C1362" t="s">
        <v>152</v>
      </c>
      <c r="D1362">
        <v>50</v>
      </c>
      <c r="E1362" t="s">
        <v>156</v>
      </c>
      <c r="F1362" t="str">
        <f t="shared" si="24"/>
        <v>Middle</v>
      </c>
      <c r="G1362" s="49">
        <f>VLOOKUP(B1362,'Analysis 1.3'!$E$1:$F$15,2,FALSE)</f>
        <v>48.434944237918216</v>
      </c>
    </row>
    <row r="1363" spans="1:7" x14ac:dyDescent="0.3">
      <c r="A1363">
        <v>1362</v>
      </c>
      <c r="B1363" s="1" t="s">
        <v>102</v>
      </c>
      <c r="C1363" t="s">
        <v>151</v>
      </c>
      <c r="D1363">
        <v>40</v>
      </c>
      <c r="E1363" t="s">
        <v>156</v>
      </c>
      <c r="F1363" t="str">
        <f t="shared" si="24"/>
        <v>Middle</v>
      </c>
      <c r="G1363" s="49">
        <f>VLOOKUP(B1363,'Analysis 1.3'!$E$1:$F$15,2,FALSE)</f>
        <v>59.060606060606062</v>
      </c>
    </row>
    <row r="1364" spans="1:7" x14ac:dyDescent="0.3">
      <c r="A1364">
        <v>1363</v>
      </c>
      <c r="B1364" s="1" t="s">
        <v>100</v>
      </c>
      <c r="C1364" t="s">
        <v>152</v>
      </c>
      <c r="D1364">
        <v>81</v>
      </c>
      <c r="E1364" t="s">
        <v>156</v>
      </c>
      <c r="F1364" t="str">
        <f t="shared" si="24"/>
        <v>Senior</v>
      </c>
      <c r="G1364" s="49">
        <f>VLOOKUP(B1364,'Analysis 1.3'!$E$1:$F$15,2,FALSE)</f>
        <v>54.003086419753089</v>
      </c>
    </row>
    <row r="1365" spans="1:7" x14ac:dyDescent="0.3">
      <c r="A1365">
        <v>1364</v>
      </c>
      <c r="B1365" s="1" t="s">
        <v>100</v>
      </c>
      <c r="C1365" t="s">
        <v>151</v>
      </c>
      <c r="D1365">
        <v>82</v>
      </c>
      <c r="E1365" t="s">
        <v>156</v>
      </c>
      <c r="F1365" t="str">
        <f t="shared" si="24"/>
        <v>Senior</v>
      </c>
      <c r="G1365" s="49">
        <f>VLOOKUP(B1365,'Analysis 1.3'!$E$1:$F$15,2,FALSE)</f>
        <v>54.003086419753089</v>
      </c>
    </row>
    <row r="1366" spans="1:7" x14ac:dyDescent="0.3">
      <c r="A1366">
        <v>1365</v>
      </c>
      <c r="B1366" s="1" t="s">
        <v>99</v>
      </c>
      <c r="C1366" t="s">
        <v>152</v>
      </c>
      <c r="D1366">
        <v>53</v>
      </c>
      <c r="E1366" t="s">
        <v>156</v>
      </c>
      <c r="F1366" t="str">
        <f t="shared" si="24"/>
        <v>Middle</v>
      </c>
      <c r="G1366" s="49">
        <f>VLOOKUP(B1366,'Analysis 1.3'!$E$1:$F$15,2,FALSE)</f>
        <v>54.707207207207205</v>
      </c>
    </row>
    <row r="1367" spans="1:7" x14ac:dyDescent="0.3">
      <c r="A1367">
        <v>1366</v>
      </c>
      <c r="B1367" s="1" t="s">
        <v>99</v>
      </c>
      <c r="C1367" t="s">
        <v>151</v>
      </c>
      <c r="D1367">
        <v>44</v>
      </c>
      <c r="E1367" t="s">
        <v>156</v>
      </c>
      <c r="F1367" t="str">
        <f t="shared" si="24"/>
        <v>Middle</v>
      </c>
      <c r="G1367" s="49">
        <f>VLOOKUP(B1367,'Analysis 1.3'!$E$1:$F$15,2,FALSE)</f>
        <v>54.707207207207205</v>
      </c>
    </row>
    <row r="1368" spans="1:7" x14ac:dyDescent="0.3">
      <c r="A1368">
        <v>1367</v>
      </c>
      <c r="B1368" s="1" t="s">
        <v>107</v>
      </c>
      <c r="C1368" t="s">
        <v>152</v>
      </c>
      <c r="D1368">
        <v>25</v>
      </c>
      <c r="E1368" t="s">
        <v>156</v>
      </c>
      <c r="F1368" t="str">
        <f t="shared" si="24"/>
        <v>Young</v>
      </c>
      <c r="G1368" s="49">
        <f>VLOOKUP(B1368,'Analysis 1.3'!$E$1:$F$15,2,FALSE)</f>
        <v>49.778761061946902</v>
      </c>
    </row>
    <row r="1369" spans="1:7" x14ac:dyDescent="0.3">
      <c r="A1369">
        <v>1368</v>
      </c>
      <c r="B1369" s="1" t="s">
        <v>99</v>
      </c>
      <c r="C1369" t="s">
        <v>151</v>
      </c>
      <c r="D1369">
        <v>54</v>
      </c>
      <c r="E1369" t="s">
        <v>156</v>
      </c>
      <c r="F1369" t="str">
        <f t="shared" si="24"/>
        <v>Middle</v>
      </c>
      <c r="G1369" s="49">
        <f>VLOOKUP(B1369,'Analysis 1.3'!$E$1:$F$15,2,FALSE)</f>
        <v>54.707207207207205</v>
      </c>
    </row>
    <row r="1370" spans="1:7" x14ac:dyDescent="0.3">
      <c r="A1370">
        <v>1369</v>
      </c>
      <c r="B1370" s="1" t="s">
        <v>99</v>
      </c>
      <c r="C1370" t="s">
        <v>152</v>
      </c>
      <c r="D1370">
        <v>87</v>
      </c>
      <c r="E1370" t="s">
        <v>156</v>
      </c>
      <c r="F1370" t="str">
        <f t="shared" si="24"/>
        <v>Senior</v>
      </c>
      <c r="G1370" s="49">
        <f>VLOOKUP(B1370,'Analysis 1.3'!$E$1:$F$15,2,FALSE)</f>
        <v>54.707207207207205</v>
      </c>
    </row>
    <row r="1371" spans="1:7" x14ac:dyDescent="0.3">
      <c r="A1371">
        <v>1370</v>
      </c>
      <c r="B1371" s="1" t="s">
        <v>111</v>
      </c>
      <c r="C1371" t="s">
        <v>151</v>
      </c>
      <c r="D1371">
        <v>89</v>
      </c>
      <c r="E1371" t="s">
        <v>156</v>
      </c>
      <c r="F1371" t="str">
        <f t="shared" si="24"/>
        <v>Senior</v>
      </c>
      <c r="G1371" s="49">
        <f>VLOOKUP(B1371,'Analysis 1.3'!$E$1:$F$15,2,FALSE)</f>
        <v>53.85</v>
      </c>
    </row>
    <row r="1372" spans="1:7" x14ac:dyDescent="0.3">
      <c r="A1372">
        <v>1371</v>
      </c>
      <c r="B1372" s="1" t="s">
        <v>99</v>
      </c>
      <c r="C1372" t="s">
        <v>151</v>
      </c>
      <c r="D1372">
        <v>29</v>
      </c>
      <c r="E1372" t="s">
        <v>156</v>
      </c>
      <c r="F1372" t="str">
        <f t="shared" si="24"/>
        <v>Young</v>
      </c>
      <c r="G1372" s="49">
        <f>VLOOKUP(B1372,'Analysis 1.3'!$E$1:$F$15,2,FALSE)</f>
        <v>54.707207207207205</v>
      </c>
    </row>
    <row r="1373" spans="1:7" x14ac:dyDescent="0.3">
      <c r="A1373">
        <v>1372</v>
      </c>
      <c r="B1373" s="1" t="s">
        <v>100</v>
      </c>
      <c r="C1373" t="s">
        <v>151</v>
      </c>
      <c r="D1373">
        <v>28</v>
      </c>
      <c r="E1373" t="s">
        <v>156</v>
      </c>
      <c r="F1373" t="str">
        <f t="shared" si="24"/>
        <v>Young</v>
      </c>
      <c r="G1373" s="49">
        <f>VLOOKUP(B1373,'Analysis 1.3'!$E$1:$F$15,2,FALSE)</f>
        <v>54.003086419753089</v>
      </c>
    </row>
    <row r="1374" spans="1:7" x14ac:dyDescent="0.3">
      <c r="A1374">
        <v>1373</v>
      </c>
      <c r="B1374" s="1" t="s">
        <v>101</v>
      </c>
      <c r="C1374" t="s">
        <v>152</v>
      </c>
      <c r="D1374">
        <v>43</v>
      </c>
      <c r="E1374" t="s">
        <v>156</v>
      </c>
      <c r="F1374" t="str">
        <f t="shared" si="24"/>
        <v>Middle</v>
      </c>
      <c r="G1374" s="49">
        <f>VLOOKUP(B1374,'Analysis 1.3'!$E$1:$F$15,2,FALSE)</f>
        <v>52.833333333333336</v>
      </c>
    </row>
    <row r="1375" spans="1:7" x14ac:dyDescent="0.3">
      <c r="A1375">
        <v>1374</v>
      </c>
      <c r="B1375" s="1" t="s">
        <v>100</v>
      </c>
      <c r="C1375" t="s">
        <v>151</v>
      </c>
      <c r="D1375">
        <v>80</v>
      </c>
      <c r="E1375" t="s">
        <v>156</v>
      </c>
      <c r="F1375" t="str">
        <f t="shared" si="24"/>
        <v>Senior</v>
      </c>
      <c r="G1375" s="49">
        <f>VLOOKUP(B1375,'Analysis 1.3'!$E$1:$F$15,2,FALSE)</f>
        <v>54.003086419753089</v>
      </c>
    </row>
    <row r="1376" spans="1:7" x14ac:dyDescent="0.3">
      <c r="A1376">
        <v>1375</v>
      </c>
      <c r="B1376" s="1" t="s">
        <v>99</v>
      </c>
      <c r="C1376" t="s">
        <v>151</v>
      </c>
      <c r="D1376">
        <v>59</v>
      </c>
      <c r="E1376" t="s">
        <v>156</v>
      </c>
      <c r="F1376" t="str">
        <f t="shared" si="24"/>
        <v>Middle</v>
      </c>
      <c r="G1376" s="49">
        <f>VLOOKUP(B1376,'Analysis 1.3'!$E$1:$F$15,2,FALSE)</f>
        <v>54.707207207207205</v>
      </c>
    </row>
    <row r="1377" spans="1:7" x14ac:dyDescent="0.3">
      <c r="A1377">
        <v>1376</v>
      </c>
      <c r="B1377" s="1" t="s">
        <v>99</v>
      </c>
      <c r="C1377" t="s">
        <v>152</v>
      </c>
      <c r="D1377">
        <v>74</v>
      </c>
      <c r="E1377" t="s">
        <v>156</v>
      </c>
      <c r="F1377" t="str">
        <f t="shared" si="24"/>
        <v>Senior</v>
      </c>
      <c r="G1377" s="49">
        <f>VLOOKUP(B1377,'Analysis 1.3'!$E$1:$F$15,2,FALSE)</f>
        <v>54.707207207207205</v>
      </c>
    </row>
    <row r="1378" spans="1:7" x14ac:dyDescent="0.3">
      <c r="A1378">
        <v>1377</v>
      </c>
      <c r="B1378" s="1" t="s">
        <v>109</v>
      </c>
      <c r="C1378" t="s">
        <v>151</v>
      </c>
      <c r="D1378">
        <v>33</v>
      </c>
      <c r="E1378" t="s">
        <v>156</v>
      </c>
      <c r="F1378" t="str">
        <f t="shared" si="24"/>
        <v>Young</v>
      </c>
      <c r="G1378" s="49">
        <f>VLOOKUP(B1378,'Analysis 1.3'!$E$1:$F$15,2,FALSE)</f>
        <v>49.655172413793103</v>
      </c>
    </row>
    <row r="1379" spans="1:7" x14ac:dyDescent="0.3">
      <c r="A1379">
        <v>1378</v>
      </c>
      <c r="B1379" s="1" t="s">
        <v>105</v>
      </c>
      <c r="C1379" t="s">
        <v>151</v>
      </c>
      <c r="D1379">
        <v>31</v>
      </c>
      <c r="E1379" t="s">
        <v>156</v>
      </c>
      <c r="F1379" t="str">
        <f t="shared" si="24"/>
        <v>Young</v>
      </c>
      <c r="G1379" s="49">
        <f>VLOOKUP(B1379,'Analysis 1.3'!$E$1:$F$15,2,FALSE)</f>
        <v>48.434944237918216</v>
      </c>
    </row>
    <row r="1380" spans="1:7" x14ac:dyDescent="0.3">
      <c r="A1380">
        <v>1379</v>
      </c>
      <c r="B1380" s="1" t="s">
        <v>99</v>
      </c>
      <c r="C1380" t="s">
        <v>151</v>
      </c>
      <c r="D1380">
        <v>62</v>
      </c>
      <c r="E1380" t="s">
        <v>156</v>
      </c>
      <c r="F1380" t="str">
        <f t="shared" si="24"/>
        <v>Senior</v>
      </c>
      <c r="G1380" s="49">
        <f>VLOOKUP(B1380,'Analysis 1.3'!$E$1:$F$15,2,FALSE)</f>
        <v>54.707207207207205</v>
      </c>
    </row>
    <row r="1381" spans="1:7" x14ac:dyDescent="0.3">
      <c r="A1381">
        <v>1380</v>
      </c>
      <c r="B1381" s="1" t="s">
        <v>99</v>
      </c>
      <c r="C1381" t="s">
        <v>152</v>
      </c>
      <c r="D1381">
        <v>68</v>
      </c>
      <c r="E1381" t="s">
        <v>156</v>
      </c>
      <c r="F1381" t="str">
        <f t="shared" si="24"/>
        <v>Senior</v>
      </c>
      <c r="G1381" s="49">
        <f>VLOOKUP(B1381,'Analysis 1.3'!$E$1:$F$15,2,FALSE)</f>
        <v>54.707207207207205</v>
      </c>
    </row>
    <row r="1382" spans="1:7" x14ac:dyDescent="0.3">
      <c r="A1382">
        <v>1381</v>
      </c>
      <c r="B1382" s="1" t="s">
        <v>99</v>
      </c>
      <c r="C1382" t="s">
        <v>151</v>
      </c>
      <c r="D1382">
        <v>28</v>
      </c>
      <c r="E1382" t="s">
        <v>156</v>
      </c>
      <c r="F1382" t="str">
        <f t="shared" si="24"/>
        <v>Young</v>
      </c>
      <c r="G1382" s="49">
        <f>VLOOKUP(B1382,'Analysis 1.3'!$E$1:$F$15,2,FALSE)</f>
        <v>54.707207207207205</v>
      </c>
    </row>
    <row r="1383" spans="1:7" x14ac:dyDescent="0.3">
      <c r="A1383">
        <v>1382</v>
      </c>
      <c r="B1383" s="1" t="s">
        <v>105</v>
      </c>
      <c r="C1383" t="s">
        <v>151</v>
      </c>
      <c r="D1383">
        <v>69</v>
      </c>
      <c r="E1383" t="s">
        <v>156</v>
      </c>
      <c r="F1383" t="str">
        <f t="shared" si="24"/>
        <v>Senior</v>
      </c>
      <c r="G1383" s="49">
        <f>VLOOKUP(B1383,'Analysis 1.3'!$E$1:$F$15,2,FALSE)</f>
        <v>48.434944237918216</v>
      </c>
    </row>
    <row r="1384" spans="1:7" x14ac:dyDescent="0.3">
      <c r="A1384">
        <v>1383</v>
      </c>
      <c r="B1384" s="1" t="s">
        <v>100</v>
      </c>
      <c r="C1384" t="s">
        <v>151</v>
      </c>
      <c r="D1384">
        <v>50</v>
      </c>
      <c r="E1384" t="s">
        <v>156</v>
      </c>
      <c r="F1384" t="str">
        <f t="shared" si="24"/>
        <v>Middle</v>
      </c>
      <c r="G1384" s="49">
        <f>VLOOKUP(B1384,'Analysis 1.3'!$E$1:$F$15,2,FALSE)</f>
        <v>54.003086419753089</v>
      </c>
    </row>
    <row r="1385" spans="1:7" x14ac:dyDescent="0.3">
      <c r="A1385">
        <v>1384</v>
      </c>
      <c r="B1385" s="1" t="s">
        <v>99</v>
      </c>
      <c r="C1385" t="s">
        <v>152</v>
      </c>
      <c r="D1385">
        <v>39</v>
      </c>
      <c r="E1385" t="s">
        <v>156</v>
      </c>
      <c r="F1385" t="str">
        <f t="shared" si="24"/>
        <v>Middle</v>
      </c>
      <c r="G1385" s="49">
        <f>VLOOKUP(B1385,'Analysis 1.3'!$E$1:$F$15,2,FALSE)</f>
        <v>54.707207207207205</v>
      </c>
    </row>
    <row r="1386" spans="1:7" x14ac:dyDescent="0.3">
      <c r="A1386">
        <v>1385</v>
      </c>
      <c r="B1386" s="1" t="s">
        <v>99</v>
      </c>
      <c r="C1386" t="s">
        <v>151</v>
      </c>
      <c r="D1386">
        <v>32</v>
      </c>
      <c r="E1386" t="s">
        <v>156</v>
      </c>
      <c r="F1386" t="str">
        <f t="shared" si="24"/>
        <v>Young</v>
      </c>
      <c r="G1386" s="49">
        <f>VLOOKUP(B1386,'Analysis 1.3'!$E$1:$F$15,2,FALSE)</f>
        <v>54.707207207207205</v>
      </c>
    </row>
    <row r="1387" spans="1:7" x14ac:dyDescent="0.3">
      <c r="A1387">
        <v>1386</v>
      </c>
      <c r="B1387" s="1" t="s">
        <v>104</v>
      </c>
      <c r="C1387" t="s">
        <v>151</v>
      </c>
      <c r="D1387">
        <v>18</v>
      </c>
      <c r="E1387" t="s">
        <v>156</v>
      </c>
      <c r="F1387" t="str">
        <f t="shared" si="24"/>
        <v>Young</v>
      </c>
      <c r="G1387" s="49">
        <f>VLOOKUP(B1387,'Analysis 1.3'!$E$1:$F$15,2,FALSE)</f>
        <v>47.441860465116278</v>
      </c>
    </row>
    <row r="1388" spans="1:7" x14ac:dyDescent="0.3">
      <c r="A1388">
        <v>1387</v>
      </c>
      <c r="B1388" s="1" t="s">
        <v>99</v>
      </c>
      <c r="C1388" t="s">
        <v>151</v>
      </c>
      <c r="D1388">
        <v>90</v>
      </c>
      <c r="E1388" t="s">
        <v>156</v>
      </c>
      <c r="F1388" t="str">
        <f t="shared" si="24"/>
        <v>Senior</v>
      </c>
      <c r="G1388" s="49">
        <f>VLOOKUP(B1388,'Analysis 1.3'!$E$1:$F$15,2,FALSE)</f>
        <v>54.707207207207205</v>
      </c>
    </row>
    <row r="1389" spans="1:7" x14ac:dyDescent="0.3">
      <c r="A1389">
        <v>1388</v>
      </c>
      <c r="B1389" s="1" t="s">
        <v>106</v>
      </c>
      <c r="C1389" t="s">
        <v>152</v>
      </c>
      <c r="D1389">
        <v>65</v>
      </c>
      <c r="E1389" t="s">
        <v>156</v>
      </c>
      <c r="F1389" t="str">
        <f t="shared" si="24"/>
        <v>Senior</v>
      </c>
      <c r="G1389" s="49">
        <f>VLOOKUP(B1389,'Analysis 1.3'!$E$1:$F$15,2,FALSE)</f>
        <v>53.742268041237111</v>
      </c>
    </row>
    <row r="1390" spans="1:7" x14ac:dyDescent="0.3">
      <c r="A1390">
        <v>1389</v>
      </c>
      <c r="B1390" s="1" t="s">
        <v>99</v>
      </c>
      <c r="C1390" t="s">
        <v>152</v>
      </c>
      <c r="D1390">
        <v>29</v>
      </c>
      <c r="E1390" t="s">
        <v>156</v>
      </c>
      <c r="F1390" t="str">
        <f t="shared" si="24"/>
        <v>Young</v>
      </c>
      <c r="G1390" s="49">
        <f>VLOOKUP(B1390,'Analysis 1.3'!$E$1:$F$15,2,FALSE)</f>
        <v>54.707207207207205</v>
      </c>
    </row>
    <row r="1391" spans="1:7" x14ac:dyDescent="0.3">
      <c r="A1391">
        <v>1390</v>
      </c>
      <c r="B1391" s="1" t="s">
        <v>107</v>
      </c>
      <c r="C1391" t="s">
        <v>152</v>
      </c>
      <c r="D1391">
        <v>27</v>
      </c>
      <c r="E1391" t="s">
        <v>156</v>
      </c>
      <c r="F1391" t="str">
        <f t="shared" si="24"/>
        <v>Young</v>
      </c>
      <c r="G1391" s="49">
        <f>VLOOKUP(B1391,'Analysis 1.3'!$E$1:$F$15,2,FALSE)</f>
        <v>49.778761061946902</v>
      </c>
    </row>
    <row r="1392" spans="1:7" x14ac:dyDescent="0.3">
      <c r="A1392">
        <v>1391</v>
      </c>
      <c r="B1392" s="1" t="s">
        <v>99</v>
      </c>
      <c r="C1392" t="s">
        <v>151</v>
      </c>
      <c r="D1392">
        <v>61</v>
      </c>
      <c r="E1392" t="s">
        <v>156</v>
      </c>
      <c r="F1392" t="str">
        <f t="shared" si="24"/>
        <v>Senior</v>
      </c>
      <c r="G1392" s="49">
        <f>VLOOKUP(B1392,'Analysis 1.3'!$E$1:$F$15,2,FALSE)</f>
        <v>54.707207207207205</v>
      </c>
    </row>
    <row r="1393" spans="1:7" x14ac:dyDescent="0.3">
      <c r="A1393">
        <v>1392</v>
      </c>
      <c r="B1393" s="1" t="s">
        <v>111</v>
      </c>
      <c r="C1393" t="s">
        <v>152</v>
      </c>
      <c r="D1393">
        <v>81</v>
      </c>
      <c r="E1393" t="s">
        <v>156</v>
      </c>
      <c r="F1393" t="str">
        <f t="shared" si="24"/>
        <v>Senior</v>
      </c>
      <c r="G1393" s="49">
        <f>VLOOKUP(B1393,'Analysis 1.3'!$E$1:$F$15,2,FALSE)</f>
        <v>53.85</v>
      </c>
    </row>
    <row r="1394" spans="1:7" x14ac:dyDescent="0.3">
      <c r="A1394">
        <v>1393</v>
      </c>
      <c r="B1394" s="1" t="s">
        <v>107</v>
      </c>
      <c r="C1394" t="s">
        <v>152</v>
      </c>
      <c r="D1394">
        <v>76</v>
      </c>
      <c r="E1394" t="s">
        <v>156</v>
      </c>
      <c r="F1394" t="str">
        <f t="shared" si="24"/>
        <v>Senior</v>
      </c>
      <c r="G1394" s="49">
        <f>VLOOKUP(B1394,'Analysis 1.3'!$E$1:$F$15,2,FALSE)</f>
        <v>49.778761061946902</v>
      </c>
    </row>
    <row r="1395" spans="1:7" x14ac:dyDescent="0.3">
      <c r="A1395">
        <v>1394</v>
      </c>
      <c r="B1395" s="1" t="s">
        <v>99</v>
      </c>
      <c r="C1395" t="s">
        <v>152</v>
      </c>
      <c r="D1395">
        <v>58</v>
      </c>
      <c r="E1395" t="s">
        <v>156</v>
      </c>
      <c r="F1395" t="str">
        <f t="shared" si="24"/>
        <v>Middle</v>
      </c>
      <c r="G1395" s="49">
        <f>VLOOKUP(B1395,'Analysis 1.3'!$E$1:$F$15,2,FALSE)</f>
        <v>54.707207207207205</v>
      </c>
    </row>
    <row r="1396" spans="1:7" x14ac:dyDescent="0.3">
      <c r="A1396">
        <v>1395</v>
      </c>
      <c r="B1396" s="1" t="s">
        <v>99</v>
      </c>
      <c r="C1396" t="s">
        <v>152</v>
      </c>
      <c r="D1396">
        <v>63</v>
      </c>
      <c r="E1396" t="s">
        <v>156</v>
      </c>
      <c r="F1396" t="str">
        <f t="shared" si="24"/>
        <v>Senior</v>
      </c>
      <c r="G1396" s="49">
        <f>VLOOKUP(B1396,'Analysis 1.3'!$E$1:$F$15,2,FALSE)</f>
        <v>54.707207207207205</v>
      </c>
    </row>
    <row r="1397" spans="1:7" x14ac:dyDescent="0.3">
      <c r="A1397">
        <v>1396</v>
      </c>
      <c r="B1397" s="1" t="s">
        <v>99</v>
      </c>
      <c r="C1397" t="s">
        <v>151</v>
      </c>
      <c r="D1397">
        <v>90</v>
      </c>
      <c r="E1397" t="s">
        <v>156</v>
      </c>
      <c r="F1397" t="str">
        <f t="shared" si="24"/>
        <v>Senior</v>
      </c>
      <c r="G1397" s="49">
        <f>VLOOKUP(B1397,'Analysis 1.3'!$E$1:$F$15,2,FALSE)</f>
        <v>54.707207207207205</v>
      </c>
    </row>
    <row r="1398" spans="1:7" x14ac:dyDescent="0.3">
      <c r="A1398">
        <v>1397</v>
      </c>
      <c r="B1398" s="1" t="s">
        <v>105</v>
      </c>
      <c r="C1398" t="s">
        <v>151</v>
      </c>
      <c r="D1398">
        <v>22</v>
      </c>
      <c r="E1398" t="s">
        <v>156</v>
      </c>
      <c r="F1398" t="str">
        <f t="shared" si="24"/>
        <v>Young</v>
      </c>
      <c r="G1398" s="49">
        <f>VLOOKUP(B1398,'Analysis 1.3'!$E$1:$F$15,2,FALSE)</f>
        <v>48.434944237918216</v>
      </c>
    </row>
    <row r="1399" spans="1:7" x14ac:dyDescent="0.3">
      <c r="A1399">
        <v>1398</v>
      </c>
      <c r="B1399" s="1" t="s">
        <v>108</v>
      </c>
      <c r="C1399" t="s">
        <v>152</v>
      </c>
      <c r="D1399">
        <v>44</v>
      </c>
      <c r="E1399" t="s">
        <v>156</v>
      </c>
      <c r="F1399" t="str">
        <f t="shared" si="24"/>
        <v>Middle</v>
      </c>
      <c r="G1399" s="49">
        <f>VLOOKUP(B1399,'Analysis 1.3'!$E$1:$F$15,2,FALSE)</f>
        <v>53.469696969696969</v>
      </c>
    </row>
    <row r="1400" spans="1:7" x14ac:dyDescent="0.3">
      <c r="A1400">
        <v>1399</v>
      </c>
      <c r="B1400" s="1" t="s">
        <v>101</v>
      </c>
      <c r="C1400" t="s">
        <v>152</v>
      </c>
      <c r="D1400">
        <v>24</v>
      </c>
      <c r="E1400" t="s">
        <v>156</v>
      </c>
      <c r="F1400" t="str">
        <f t="shared" si="24"/>
        <v>Young</v>
      </c>
      <c r="G1400" s="49">
        <f>VLOOKUP(B1400,'Analysis 1.3'!$E$1:$F$15,2,FALSE)</f>
        <v>52.833333333333336</v>
      </c>
    </row>
    <row r="1401" spans="1:7" x14ac:dyDescent="0.3">
      <c r="A1401">
        <v>1400</v>
      </c>
      <c r="B1401" s="1" t="s">
        <v>99</v>
      </c>
      <c r="C1401" t="s">
        <v>152</v>
      </c>
      <c r="D1401">
        <v>34</v>
      </c>
      <c r="E1401" t="s">
        <v>156</v>
      </c>
      <c r="F1401" t="str">
        <f t="shared" si="24"/>
        <v>Young</v>
      </c>
      <c r="G1401" s="49">
        <f>VLOOKUP(B1401,'Analysis 1.3'!$E$1:$F$15,2,FALSE)</f>
        <v>54.707207207207205</v>
      </c>
    </row>
    <row r="1402" spans="1:7" x14ac:dyDescent="0.3">
      <c r="A1402">
        <v>1401</v>
      </c>
      <c r="B1402" s="1" t="s">
        <v>102</v>
      </c>
      <c r="C1402" t="s">
        <v>151</v>
      </c>
      <c r="D1402">
        <v>53</v>
      </c>
      <c r="E1402" t="s">
        <v>156</v>
      </c>
      <c r="F1402" t="str">
        <f t="shared" si="24"/>
        <v>Middle</v>
      </c>
      <c r="G1402" s="49">
        <f>VLOOKUP(B1402,'Analysis 1.3'!$E$1:$F$15,2,FALSE)</f>
        <v>59.060606060606062</v>
      </c>
    </row>
    <row r="1403" spans="1:7" x14ac:dyDescent="0.3">
      <c r="A1403">
        <v>1402</v>
      </c>
      <c r="B1403" s="1" t="s">
        <v>99</v>
      </c>
      <c r="C1403" t="s">
        <v>151</v>
      </c>
      <c r="D1403">
        <v>80</v>
      </c>
      <c r="E1403" t="s">
        <v>156</v>
      </c>
      <c r="F1403" t="str">
        <f t="shared" si="24"/>
        <v>Senior</v>
      </c>
      <c r="G1403" s="49">
        <f>VLOOKUP(B1403,'Analysis 1.3'!$E$1:$F$15,2,FALSE)</f>
        <v>54.707207207207205</v>
      </c>
    </row>
    <row r="1404" spans="1:7" x14ac:dyDescent="0.3">
      <c r="A1404">
        <v>1403</v>
      </c>
      <c r="B1404" s="1" t="s">
        <v>99</v>
      </c>
      <c r="C1404" t="s">
        <v>151</v>
      </c>
      <c r="D1404">
        <v>81</v>
      </c>
      <c r="E1404" t="s">
        <v>156</v>
      </c>
      <c r="F1404" t="str">
        <f t="shared" si="24"/>
        <v>Senior</v>
      </c>
      <c r="G1404" s="49">
        <f>VLOOKUP(B1404,'Analysis 1.3'!$E$1:$F$15,2,FALSE)</f>
        <v>54.707207207207205</v>
      </c>
    </row>
    <row r="1405" spans="1:7" x14ac:dyDescent="0.3">
      <c r="A1405">
        <v>1404</v>
      </c>
      <c r="B1405" s="1" t="s">
        <v>99</v>
      </c>
      <c r="C1405" t="s">
        <v>152</v>
      </c>
      <c r="D1405">
        <v>59</v>
      </c>
      <c r="E1405" t="s">
        <v>156</v>
      </c>
      <c r="F1405" t="str">
        <f t="shared" si="24"/>
        <v>Middle</v>
      </c>
      <c r="G1405" s="49">
        <f>VLOOKUP(B1405,'Analysis 1.3'!$E$1:$F$15,2,FALSE)</f>
        <v>54.707207207207205</v>
      </c>
    </row>
    <row r="1406" spans="1:7" x14ac:dyDescent="0.3">
      <c r="A1406">
        <v>1405</v>
      </c>
      <c r="B1406" s="1" t="s">
        <v>99</v>
      </c>
      <c r="C1406" t="s">
        <v>152</v>
      </c>
      <c r="D1406">
        <v>65</v>
      </c>
      <c r="E1406" t="s">
        <v>156</v>
      </c>
      <c r="F1406" t="str">
        <f t="shared" si="24"/>
        <v>Senior</v>
      </c>
      <c r="G1406" s="49">
        <f>VLOOKUP(B1406,'Analysis 1.3'!$E$1:$F$15,2,FALSE)</f>
        <v>54.707207207207205</v>
      </c>
    </row>
    <row r="1407" spans="1:7" x14ac:dyDescent="0.3">
      <c r="A1407">
        <v>1406</v>
      </c>
      <c r="B1407" s="1" t="s">
        <v>101</v>
      </c>
      <c r="C1407" t="s">
        <v>151</v>
      </c>
      <c r="D1407">
        <v>18</v>
      </c>
      <c r="E1407" t="s">
        <v>156</v>
      </c>
      <c r="F1407" t="str">
        <f t="shared" si="24"/>
        <v>Young</v>
      </c>
      <c r="G1407" s="49">
        <f>VLOOKUP(B1407,'Analysis 1.3'!$E$1:$F$15,2,FALSE)</f>
        <v>52.833333333333336</v>
      </c>
    </row>
    <row r="1408" spans="1:7" x14ac:dyDescent="0.3">
      <c r="A1408">
        <v>1407</v>
      </c>
      <c r="B1408" s="1" t="s">
        <v>99</v>
      </c>
      <c r="C1408" t="s">
        <v>152</v>
      </c>
      <c r="D1408">
        <v>37</v>
      </c>
      <c r="E1408" t="s">
        <v>156</v>
      </c>
      <c r="F1408" t="str">
        <f t="shared" si="24"/>
        <v>Middle</v>
      </c>
      <c r="G1408" s="49">
        <f>VLOOKUP(B1408,'Analysis 1.3'!$E$1:$F$15,2,FALSE)</f>
        <v>54.707207207207205</v>
      </c>
    </row>
    <row r="1409" spans="1:7" x14ac:dyDescent="0.3">
      <c r="A1409">
        <v>1408</v>
      </c>
      <c r="B1409" s="1" t="s">
        <v>99</v>
      </c>
      <c r="C1409" t="s">
        <v>152</v>
      </c>
      <c r="D1409">
        <v>68</v>
      </c>
      <c r="E1409" t="s">
        <v>156</v>
      </c>
      <c r="F1409" t="str">
        <f t="shared" si="24"/>
        <v>Senior</v>
      </c>
      <c r="G1409" s="49">
        <f>VLOOKUP(B1409,'Analysis 1.3'!$E$1:$F$15,2,FALSE)</f>
        <v>54.707207207207205</v>
      </c>
    </row>
    <row r="1410" spans="1:7" x14ac:dyDescent="0.3">
      <c r="A1410">
        <v>1409</v>
      </c>
      <c r="B1410" s="1" t="s">
        <v>99</v>
      </c>
      <c r="C1410" t="s">
        <v>152</v>
      </c>
      <c r="D1410">
        <v>63</v>
      </c>
      <c r="E1410" t="s">
        <v>156</v>
      </c>
      <c r="F1410" t="str">
        <f t="shared" si="24"/>
        <v>Senior</v>
      </c>
      <c r="G1410" s="49">
        <f>VLOOKUP(B1410,'Analysis 1.3'!$E$1:$F$15,2,FALSE)</f>
        <v>54.707207207207205</v>
      </c>
    </row>
    <row r="1411" spans="1:7" x14ac:dyDescent="0.3">
      <c r="A1411">
        <v>1410</v>
      </c>
      <c r="B1411" s="1" t="s">
        <v>99</v>
      </c>
      <c r="C1411" t="s">
        <v>151</v>
      </c>
      <c r="D1411">
        <v>55</v>
      </c>
      <c r="E1411" t="s">
        <v>156</v>
      </c>
      <c r="F1411" t="str">
        <f t="shared" ref="F1411:F1474" si="25">_xlfn.IFS(D1411&gt;=60, "Senior", D1411&lt;35, "Young", D1411&lt;60, "Middle")</f>
        <v>Middle</v>
      </c>
      <c r="G1411" s="49">
        <f>VLOOKUP(B1411,'Analysis 1.3'!$E$1:$F$15,2,FALSE)</f>
        <v>54.707207207207205</v>
      </c>
    </row>
    <row r="1412" spans="1:7" x14ac:dyDescent="0.3">
      <c r="A1412">
        <v>1411</v>
      </c>
      <c r="B1412" s="1" t="s">
        <v>105</v>
      </c>
      <c r="C1412" t="s">
        <v>152</v>
      </c>
      <c r="D1412">
        <v>52</v>
      </c>
      <c r="E1412" t="s">
        <v>156</v>
      </c>
      <c r="F1412" t="str">
        <f t="shared" si="25"/>
        <v>Middle</v>
      </c>
      <c r="G1412" s="49">
        <f>VLOOKUP(B1412,'Analysis 1.3'!$E$1:$F$15,2,FALSE)</f>
        <v>48.434944237918216</v>
      </c>
    </row>
    <row r="1413" spans="1:7" x14ac:dyDescent="0.3">
      <c r="A1413">
        <v>1412</v>
      </c>
      <c r="B1413" s="1" t="s">
        <v>107</v>
      </c>
      <c r="C1413" t="s">
        <v>152</v>
      </c>
      <c r="D1413">
        <v>33</v>
      </c>
      <c r="E1413" t="s">
        <v>156</v>
      </c>
      <c r="F1413" t="str">
        <f t="shared" si="25"/>
        <v>Young</v>
      </c>
      <c r="G1413" s="49">
        <f>VLOOKUP(B1413,'Analysis 1.3'!$E$1:$F$15,2,FALSE)</f>
        <v>49.778761061946902</v>
      </c>
    </row>
    <row r="1414" spans="1:7" x14ac:dyDescent="0.3">
      <c r="A1414">
        <v>1413</v>
      </c>
      <c r="B1414" s="1" t="s">
        <v>105</v>
      </c>
      <c r="C1414" t="s">
        <v>151</v>
      </c>
      <c r="D1414">
        <v>26</v>
      </c>
      <c r="E1414" t="s">
        <v>156</v>
      </c>
      <c r="F1414" t="str">
        <f t="shared" si="25"/>
        <v>Young</v>
      </c>
      <c r="G1414" s="49">
        <f>VLOOKUP(B1414,'Analysis 1.3'!$E$1:$F$15,2,FALSE)</f>
        <v>48.434944237918216</v>
      </c>
    </row>
    <row r="1415" spans="1:7" x14ac:dyDescent="0.3">
      <c r="A1415">
        <v>1414</v>
      </c>
      <c r="B1415" s="1" t="s">
        <v>99</v>
      </c>
      <c r="C1415" t="s">
        <v>152</v>
      </c>
      <c r="D1415">
        <v>28</v>
      </c>
      <c r="E1415" t="s">
        <v>156</v>
      </c>
      <c r="F1415" t="str">
        <f t="shared" si="25"/>
        <v>Young</v>
      </c>
      <c r="G1415" s="49">
        <f>VLOOKUP(B1415,'Analysis 1.3'!$E$1:$F$15,2,FALSE)</f>
        <v>54.707207207207205</v>
      </c>
    </row>
    <row r="1416" spans="1:7" x14ac:dyDescent="0.3">
      <c r="A1416">
        <v>1415</v>
      </c>
      <c r="B1416" s="1" t="s">
        <v>100</v>
      </c>
      <c r="C1416" t="s">
        <v>152</v>
      </c>
      <c r="D1416">
        <v>71</v>
      </c>
      <c r="E1416" t="s">
        <v>156</v>
      </c>
      <c r="F1416" t="str">
        <f t="shared" si="25"/>
        <v>Senior</v>
      </c>
      <c r="G1416" s="49">
        <f>VLOOKUP(B1416,'Analysis 1.3'!$E$1:$F$15,2,FALSE)</f>
        <v>54.003086419753089</v>
      </c>
    </row>
    <row r="1417" spans="1:7" x14ac:dyDescent="0.3">
      <c r="A1417">
        <v>1416</v>
      </c>
      <c r="B1417" s="1" t="s">
        <v>99</v>
      </c>
      <c r="C1417" t="s">
        <v>152</v>
      </c>
      <c r="D1417">
        <v>84</v>
      </c>
      <c r="E1417" t="s">
        <v>156</v>
      </c>
      <c r="F1417" t="str">
        <f t="shared" si="25"/>
        <v>Senior</v>
      </c>
      <c r="G1417" s="49">
        <f>VLOOKUP(B1417,'Analysis 1.3'!$E$1:$F$15,2,FALSE)</f>
        <v>54.707207207207205</v>
      </c>
    </row>
    <row r="1418" spans="1:7" x14ac:dyDescent="0.3">
      <c r="A1418">
        <v>1417</v>
      </c>
      <c r="B1418" s="1" t="s">
        <v>100</v>
      </c>
      <c r="C1418" t="s">
        <v>152</v>
      </c>
      <c r="D1418">
        <v>73</v>
      </c>
      <c r="E1418" t="s">
        <v>156</v>
      </c>
      <c r="F1418" t="str">
        <f t="shared" si="25"/>
        <v>Senior</v>
      </c>
      <c r="G1418" s="49">
        <f>VLOOKUP(B1418,'Analysis 1.3'!$E$1:$F$15,2,FALSE)</f>
        <v>54.003086419753089</v>
      </c>
    </row>
    <row r="1419" spans="1:7" x14ac:dyDescent="0.3">
      <c r="A1419">
        <v>1418</v>
      </c>
      <c r="B1419" s="1" t="s">
        <v>99</v>
      </c>
      <c r="C1419" t="s">
        <v>151</v>
      </c>
      <c r="D1419">
        <v>24</v>
      </c>
      <c r="E1419" t="s">
        <v>156</v>
      </c>
      <c r="F1419" t="str">
        <f t="shared" si="25"/>
        <v>Young</v>
      </c>
      <c r="G1419" s="49">
        <f>VLOOKUP(B1419,'Analysis 1.3'!$E$1:$F$15,2,FALSE)</f>
        <v>54.707207207207205</v>
      </c>
    </row>
    <row r="1420" spans="1:7" x14ac:dyDescent="0.3">
      <c r="A1420">
        <v>1419</v>
      </c>
      <c r="B1420" s="1" t="s">
        <v>99</v>
      </c>
      <c r="C1420" t="s">
        <v>152</v>
      </c>
      <c r="D1420">
        <v>50</v>
      </c>
      <c r="E1420" t="s">
        <v>156</v>
      </c>
      <c r="F1420" t="str">
        <f t="shared" si="25"/>
        <v>Middle</v>
      </c>
      <c r="G1420" s="49">
        <f>VLOOKUP(B1420,'Analysis 1.3'!$E$1:$F$15,2,FALSE)</f>
        <v>54.707207207207205</v>
      </c>
    </row>
    <row r="1421" spans="1:7" x14ac:dyDescent="0.3">
      <c r="A1421">
        <v>1420</v>
      </c>
      <c r="B1421" s="1" t="s">
        <v>99</v>
      </c>
      <c r="C1421" t="s">
        <v>151</v>
      </c>
      <c r="D1421">
        <v>28</v>
      </c>
      <c r="E1421" t="s">
        <v>156</v>
      </c>
      <c r="F1421" t="str">
        <f t="shared" si="25"/>
        <v>Young</v>
      </c>
      <c r="G1421" s="49">
        <f>VLOOKUP(B1421,'Analysis 1.3'!$E$1:$F$15,2,FALSE)</f>
        <v>54.707207207207205</v>
      </c>
    </row>
    <row r="1422" spans="1:7" x14ac:dyDescent="0.3">
      <c r="A1422">
        <v>1421</v>
      </c>
      <c r="B1422" s="1" t="s">
        <v>105</v>
      </c>
      <c r="C1422" t="s">
        <v>151</v>
      </c>
      <c r="D1422">
        <v>21</v>
      </c>
      <c r="E1422" t="s">
        <v>156</v>
      </c>
      <c r="F1422" t="str">
        <f t="shared" si="25"/>
        <v>Young</v>
      </c>
      <c r="G1422" s="49">
        <f>VLOOKUP(B1422,'Analysis 1.3'!$E$1:$F$15,2,FALSE)</f>
        <v>48.434944237918216</v>
      </c>
    </row>
    <row r="1423" spans="1:7" x14ac:dyDescent="0.3">
      <c r="A1423">
        <v>1422</v>
      </c>
      <c r="B1423" s="1" t="s">
        <v>99</v>
      </c>
      <c r="C1423" t="s">
        <v>151</v>
      </c>
      <c r="D1423">
        <v>61</v>
      </c>
      <c r="E1423" t="s">
        <v>156</v>
      </c>
      <c r="F1423" t="str">
        <f t="shared" si="25"/>
        <v>Senior</v>
      </c>
      <c r="G1423" s="49">
        <f>VLOOKUP(B1423,'Analysis 1.3'!$E$1:$F$15,2,FALSE)</f>
        <v>54.707207207207205</v>
      </c>
    </row>
    <row r="1424" spans="1:7" x14ac:dyDescent="0.3">
      <c r="A1424">
        <v>1423</v>
      </c>
      <c r="B1424" s="1" t="s">
        <v>99</v>
      </c>
      <c r="C1424" t="s">
        <v>151</v>
      </c>
      <c r="D1424">
        <v>78</v>
      </c>
      <c r="E1424" t="s">
        <v>156</v>
      </c>
      <c r="F1424" t="str">
        <f t="shared" si="25"/>
        <v>Senior</v>
      </c>
      <c r="G1424" s="49">
        <f>VLOOKUP(B1424,'Analysis 1.3'!$E$1:$F$15,2,FALSE)</f>
        <v>54.707207207207205</v>
      </c>
    </row>
    <row r="1425" spans="1:7" x14ac:dyDescent="0.3">
      <c r="A1425">
        <v>1424</v>
      </c>
      <c r="B1425" s="1" t="s">
        <v>105</v>
      </c>
      <c r="C1425" t="s">
        <v>151</v>
      </c>
      <c r="D1425">
        <v>39</v>
      </c>
      <c r="E1425" t="s">
        <v>156</v>
      </c>
      <c r="F1425" t="str">
        <f t="shared" si="25"/>
        <v>Middle</v>
      </c>
      <c r="G1425" s="49">
        <f>VLOOKUP(B1425,'Analysis 1.3'!$E$1:$F$15,2,FALSE)</f>
        <v>48.434944237918216</v>
      </c>
    </row>
    <row r="1426" spans="1:7" x14ac:dyDescent="0.3">
      <c r="A1426">
        <v>1425</v>
      </c>
      <c r="B1426" s="1" t="s">
        <v>101</v>
      </c>
      <c r="C1426" t="s">
        <v>152</v>
      </c>
      <c r="D1426">
        <v>79</v>
      </c>
      <c r="E1426" t="s">
        <v>156</v>
      </c>
      <c r="F1426" t="str">
        <f t="shared" si="25"/>
        <v>Senior</v>
      </c>
      <c r="G1426" s="49">
        <f>VLOOKUP(B1426,'Analysis 1.3'!$E$1:$F$15,2,FALSE)</f>
        <v>52.833333333333336</v>
      </c>
    </row>
    <row r="1427" spans="1:7" x14ac:dyDescent="0.3">
      <c r="A1427">
        <v>1426</v>
      </c>
      <c r="B1427" s="1" t="s">
        <v>99</v>
      </c>
      <c r="C1427" t="s">
        <v>152</v>
      </c>
      <c r="D1427">
        <v>37</v>
      </c>
      <c r="E1427" t="s">
        <v>156</v>
      </c>
      <c r="F1427" t="str">
        <f t="shared" si="25"/>
        <v>Middle</v>
      </c>
      <c r="G1427" s="49">
        <f>VLOOKUP(B1427,'Analysis 1.3'!$E$1:$F$15,2,FALSE)</f>
        <v>54.707207207207205</v>
      </c>
    </row>
    <row r="1428" spans="1:7" x14ac:dyDescent="0.3">
      <c r="A1428">
        <v>1427</v>
      </c>
      <c r="B1428" s="1" t="s">
        <v>107</v>
      </c>
      <c r="C1428" t="s">
        <v>152</v>
      </c>
      <c r="D1428">
        <v>18</v>
      </c>
      <c r="E1428" t="s">
        <v>156</v>
      </c>
      <c r="F1428" t="str">
        <f t="shared" si="25"/>
        <v>Young</v>
      </c>
      <c r="G1428" s="49">
        <f>VLOOKUP(B1428,'Analysis 1.3'!$E$1:$F$15,2,FALSE)</f>
        <v>49.778761061946902</v>
      </c>
    </row>
    <row r="1429" spans="1:7" x14ac:dyDescent="0.3">
      <c r="A1429">
        <v>1428</v>
      </c>
      <c r="B1429" s="1" t="s">
        <v>100</v>
      </c>
      <c r="C1429" t="s">
        <v>152</v>
      </c>
      <c r="D1429">
        <v>57</v>
      </c>
      <c r="E1429" t="s">
        <v>156</v>
      </c>
      <c r="F1429" t="str">
        <f t="shared" si="25"/>
        <v>Middle</v>
      </c>
      <c r="G1429" s="49">
        <f>VLOOKUP(B1429,'Analysis 1.3'!$E$1:$F$15,2,FALSE)</f>
        <v>54.003086419753089</v>
      </c>
    </row>
    <row r="1430" spans="1:7" x14ac:dyDescent="0.3">
      <c r="A1430">
        <v>1429</v>
      </c>
      <c r="B1430" s="1" t="s">
        <v>104</v>
      </c>
      <c r="C1430" t="s">
        <v>152</v>
      </c>
      <c r="D1430">
        <v>47</v>
      </c>
      <c r="E1430" t="s">
        <v>156</v>
      </c>
      <c r="F1430" t="str">
        <f t="shared" si="25"/>
        <v>Middle</v>
      </c>
      <c r="G1430" s="49">
        <f>VLOOKUP(B1430,'Analysis 1.3'!$E$1:$F$15,2,FALSE)</f>
        <v>47.441860465116278</v>
      </c>
    </row>
    <row r="1431" spans="1:7" x14ac:dyDescent="0.3">
      <c r="A1431">
        <v>1430</v>
      </c>
      <c r="B1431" s="1" t="s">
        <v>99</v>
      </c>
      <c r="C1431" t="s">
        <v>152</v>
      </c>
      <c r="D1431">
        <v>82</v>
      </c>
      <c r="E1431" t="s">
        <v>156</v>
      </c>
      <c r="F1431" t="str">
        <f t="shared" si="25"/>
        <v>Senior</v>
      </c>
      <c r="G1431" s="49">
        <f>VLOOKUP(B1431,'Analysis 1.3'!$E$1:$F$15,2,FALSE)</f>
        <v>54.707207207207205</v>
      </c>
    </row>
    <row r="1432" spans="1:7" x14ac:dyDescent="0.3">
      <c r="A1432">
        <v>1431</v>
      </c>
      <c r="B1432" s="1" t="s">
        <v>99</v>
      </c>
      <c r="C1432" t="s">
        <v>151</v>
      </c>
      <c r="D1432">
        <v>63</v>
      </c>
      <c r="E1432" t="s">
        <v>156</v>
      </c>
      <c r="F1432" t="str">
        <f t="shared" si="25"/>
        <v>Senior</v>
      </c>
      <c r="G1432" s="49">
        <f>VLOOKUP(B1432,'Analysis 1.3'!$E$1:$F$15,2,FALSE)</f>
        <v>54.707207207207205</v>
      </c>
    </row>
    <row r="1433" spans="1:7" x14ac:dyDescent="0.3">
      <c r="A1433">
        <v>1432</v>
      </c>
      <c r="B1433" s="1" t="s">
        <v>99</v>
      </c>
      <c r="C1433" t="s">
        <v>152</v>
      </c>
      <c r="D1433">
        <v>30</v>
      </c>
      <c r="E1433" t="s">
        <v>156</v>
      </c>
      <c r="F1433" t="str">
        <f t="shared" si="25"/>
        <v>Young</v>
      </c>
      <c r="G1433" s="49">
        <f>VLOOKUP(B1433,'Analysis 1.3'!$E$1:$F$15,2,FALSE)</f>
        <v>54.707207207207205</v>
      </c>
    </row>
    <row r="1434" spans="1:7" x14ac:dyDescent="0.3">
      <c r="A1434">
        <v>1433</v>
      </c>
      <c r="B1434" s="1" t="s">
        <v>101</v>
      </c>
      <c r="C1434" t="s">
        <v>152</v>
      </c>
      <c r="D1434">
        <v>28</v>
      </c>
      <c r="E1434" t="s">
        <v>156</v>
      </c>
      <c r="F1434" t="str">
        <f t="shared" si="25"/>
        <v>Young</v>
      </c>
      <c r="G1434" s="49">
        <f>VLOOKUP(B1434,'Analysis 1.3'!$E$1:$F$15,2,FALSE)</f>
        <v>52.833333333333336</v>
      </c>
    </row>
    <row r="1435" spans="1:7" x14ac:dyDescent="0.3">
      <c r="A1435">
        <v>1434</v>
      </c>
      <c r="B1435" s="1" t="s">
        <v>99</v>
      </c>
      <c r="C1435" t="s">
        <v>152</v>
      </c>
      <c r="D1435">
        <v>65</v>
      </c>
      <c r="E1435" t="s">
        <v>156</v>
      </c>
      <c r="F1435" t="str">
        <f t="shared" si="25"/>
        <v>Senior</v>
      </c>
      <c r="G1435" s="49">
        <f>VLOOKUP(B1435,'Analysis 1.3'!$E$1:$F$15,2,FALSE)</f>
        <v>54.707207207207205</v>
      </c>
    </row>
    <row r="1436" spans="1:7" x14ac:dyDescent="0.3">
      <c r="A1436">
        <v>1435</v>
      </c>
      <c r="B1436" s="1" t="s">
        <v>100</v>
      </c>
      <c r="C1436" t="s">
        <v>152</v>
      </c>
      <c r="D1436">
        <v>45</v>
      </c>
      <c r="E1436" t="s">
        <v>156</v>
      </c>
      <c r="F1436" t="str">
        <f t="shared" si="25"/>
        <v>Middle</v>
      </c>
      <c r="G1436" s="49">
        <f>VLOOKUP(B1436,'Analysis 1.3'!$E$1:$F$15,2,FALSE)</f>
        <v>54.003086419753089</v>
      </c>
    </row>
    <row r="1437" spans="1:7" x14ac:dyDescent="0.3">
      <c r="A1437">
        <v>1436</v>
      </c>
      <c r="B1437" s="1" t="s">
        <v>105</v>
      </c>
      <c r="C1437" t="s">
        <v>151</v>
      </c>
      <c r="D1437">
        <v>40</v>
      </c>
      <c r="E1437" t="s">
        <v>156</v>
      </c>
      <c r="F1437" t="str">
        <f t="shared" si="25"/>
        <v>Middle</v>
      </c>
      <c r="G1437" s="49">
        <f>VLOOKUP(B1437,'Analysis 1.3'!$E$1:$F$15,2,FALSE)</f>
        <v>48.434944237918216</v>
      </c>
    </row>
    <row r="1438" spans="1:7" x14ac:dyDescent="0.3">
      <c r="A1438">
        <v>1437</v>
      </c>
      <c r="B1438" s="1" t="s">
        <v>99</v>
      </c>
      <c r="C1438" t="s">
        <v>151</v>
      </c>
      <c r="D1438">
        <v>80</v>
      </c>
      <c r="E1438" t="s">
        <v>156</v>
      </c>
      <c r="F1438" t="str">
        <f t="shared" si="25"/>
        <v>Senior</v>
      </c>
      <c r="G1438" s="49">
        <f>VLOOKUP(B1438,'Analysis 1.3'!$E$1:$F$15,2,FALSE)</f>
        <v>54.707207207207205</v>
      </c>
    </row>
    <row r="1439" spans="1:7" x14ac:dyDescent="0.3">
      <c r="A1439">
        <v>1438</v>
      </c>
      <c r="B1439" s="1" t="s">
        <v>106</v>
      </c>
      <c r="C1439" t="s">
        <v>151</v>
      </c>
      <c r="D1439">
        <v>35</v>
      </c>
      <c r="E1439" t="s">
        <v>156</v>
      </c>
      <c r="F1439" t="str">
        <f t="shared" si="25"/>
        <v>Middle</v>
      </c>
      <c r="G1439" s="49">
        <f>VLOOKUP(B1439,'Analysis 1.3'!$E$1:$F$15,2,FALSE)</f>
        <v>53.742268041237111</v>
      </c>
    </row>
    <row r="1440" spans="1:7" x14ac:dyDescent="0.3">
      <c r="A1440">
        <v>1439</v>
      </c>
      <c r="B1440" s="1" t="s">
        <v>105</v>
      </c>
      <c r="C1440" t="s">
        <v>151</v>
      </c>
      <c r="D1440">
        <v>40</v>
      </c>
      <c r="E1440" t="s">
        <v>156</v>
      </c>
      <c r="F1440" t="str">
        <f t="shared" si="25"/>
        <v>Middle</v>
      </c>
      <c r="G1440" s="49">
        <f>VLOOKUP(B1440,'Analysis 1.3'!$E$1:$F$15,2,FALSE)</f>
        <v>48.434944237918216</v>
      </c>
    </row>
    <row r="1441" spans="1:7" x14ac:dyDescent="0.3">
      <c r="A1441">
        <v>1440</v>
      </c>
      <c r="B1441" s="1" t="s">
        <v>105</v>
      </c>
      <c r="C1441" t="s">
        <v>152</v>
      </c>
      <c r="D1441">
        <v>60</v>
      </c>
      <c r="E1441" t="s">
        <v>156</v>
      </c>
      <c r="F1441" t="str">
        <f t="shared" si="25"/>
        <v>Senior</v>
      </c>
      <c r="G1441" s="49">
        <f>VLOOKUP(B1441,'Analysis 1.3'!$E$1:$F$15,2,FALSE)</f>
        <v>48.434944237918216</v>
      </c>
    </row>
    <row r="1442" spans="1:7" x14ac:dyDescent="0.3">
      <c r="A1442">
        <v>1441</v>
      </c>
      <c r="B1442" s="1" t="s">
        <v>101</v>
      </c>
      <c r="C1442" t="s">
        <v>151</v>
      </c>
      <c r="D1442">
        <v>65</v>
      </c>
      <c r="E1442" t="s">
        <v>156</v>
      </c>
      <c r="F1442" t="str">
        <f t="shared" si="25"/>
        <v>Senior</v>
      </c>
      <c r="G1442" s="49">
        <f>VLOOKUP(B1442,'Analysis 1.3'!$E$1:$F$15,2,FALSE)</f>
        <v>52.833333333333336</v>
      </c>
    </row>
    <row r="1443" spans="1:7" x14ac:dyDescent="0.3">
      <c r="A1443">
        <v>1442</v>
      </c>
      <c r="B1443" s="1" t="s">
        <v>99</v>
      </c>
      <c r="C1443" t="s">
        <v>151</v>
      </c>
      <c r="D1443">
        <v>82</v>
      </c>
      <c r="E1443" t="s">
        <v>156</v>
      </c>
      <c r="F1443" t="str">
        <f t="shared" si="25"/>
        <v>Senior</v>
      </c>
      <c r="G1443" s="49">
        <f>VLOOKUP(B1443,'Analysis 1.3'!$E$1:$F$15,2,FALSE)</f>
        <v>54.707207207207205</v>
      </c>
    </row>
    <row r="1444" spans="1:7" x14ac:dyDescent="0.3">
      <c r="A1444">
        <v>1443</v>
      </c>
      <c r="B1444" s="1" t="s">
        <v>99</v>
      </c>
      <c r="C1444" t="s">
        <v>152</v>
      </c>
      <c r="D1444">
        <v>43</v>
      </c>
      <c r="E1444" t="s">
        <v>156</v>
      </c>
      <c r="F1444" t="str">
        <f t="shared" si="25"/>
        <v>Middle</v>
      </c>
      <c r="G1444" s="49">
        <f>VLOOKUP(B1444,'Analysis 1.3'!$E$1:$F$15,2,FALSE)</f>
        <v>54.707207207207205</v>
      </c>
    </row>
    <row r="1445" spans="1:7" x14ac:dyDescent="0.3">
      <c r="A1445">
        <v>1444</v>
      </c>
      <c r="B1445" s="1" t="s">
        <v>105</v>
      </c>
      <c r="C1445" t="s">
        <v>151</v>
      </c>
      <c r="D1445">
        <v>65</v>
      </c>
      <c r="E1445" t="s">
        <v>156</v>
      </c>
      <c r="F1445" t="str">
        <f t="shared" si="25"/>
        <v>Senior</v>
      </c>
      <c r="G1445" s="49">
        <f>VLOOKUP(B1445,'Analysis 1.3'!$E$1:$F$15,2,FALSE)</f>
        <v>48.434944237918216</v>
      </c>
    </row>
    <row r="1446" spans="1:7" x14ac:dyDescent="0.3">
      <c r="A1446">
        <v>1445</v>
      </c>
      <c r="B1446" s="1" t="s">
        <v>99</v>
      </c>
      <c r="C1446" t="s">
        <v>151</v>
      </c>
      <c r="D1446">
        <v>51</v>
      </c>
      <c r="E1446" t="s">
        <v>156</v>
      </c>
      <c r="F1446" t="str">
        <f t="shared" si="25"/>
        <v>Middle</v>
      </c>
      <c r="G1446" s="49">
        <f>VLOOKUP(B1446,'Analysis 1.3'!$E$1:$F$15,2,FALSE)</f>
        <v>54.707207207207205</v>
      </c>
    </row>
    <row r="1447" spans="1:7" x14ac:dyDescent="0.3">
      <c r="A1447">
        <v>1446</v>
      </c>
      <c r="B1447" s="1" t="s">
        <v>109</v>
      </c>
      <c r="C1447" t="s">
        <v>152</v>
      </c>
      <c r="D1447">
        <v>52</v>
      </c>
      <c r="E1447" t="s">
        <v>156</v>
      </c>
      <c r="F1447" t="str">
        <f t="shared" si="25"/>
        <v>Middle</v>
      </c>
      <c r="G1447" s="49">
        <f>VLOOKUP(B1447,'Analysis 1.3'!$E$1:$F$15,2,FALSE)</f>
        <v>49.655172413793103</v>
      </c>
    </row>
    <row r="1448" spans="1:7" x14ac:dyDescent="0.3">
      <c r="A1448">
        <v>1447</v>
      </c>
      <c r="B1448" s="1" t="s">
        <v>106</v>
      </c>
      <c r="C1448" t="s">
        <v>152</v>
      </c>
      <c r="D1448">
        <v>20</v>
      </c>
      <c r="E1448" t="s">
        <v>156</v>
      </c>
      <c r="F1448" t="str">
        <f t="shared" si="25"/>
        <v>Young</v>
      </c>
      <c r="G1448" s="49">
        <f>VLOOKUP(B1448,'Analysis 1.3'!$E$1:$F$15,2,FALSE)</f>
        <v>53.742268041237111</v>
      </c>
    </row>
    <row r="1449" spans="1:7" x14ac:dyDescent="0.3">
      <c r="A1449">
        <v>1448</v>
      </c>
      <c r="B1449" s="1" t="s">
        <v>108</v>
      </c>
      <c r="C1449" t="s">
        <v>151</v>
      </c>
      <c r="D1449">
        <v>84</v>
      </c>
      <c r="E1449" t="s">
        <v>156</v>
      </c>
      <c r="F1449" t="str">
        <f t="shared" si="25"/>
        <v>Senior</v>
      </c>
      <c r="G1449" s="49">
        <f>VLOOKUP(B1449,'Analysis 1.3'!$E$1:$F$15,2,FALSE)</f>
        <v>53.469696969696969</v>
      </c>
    </row>
    <row r="1450" spans="1:7" x14ac:dyDescent="0.3">
      <c r="A1450">
        <v>1449</v>
      </c>
      <c r="B1450" s="1" t="s">
        <v>99</v>
      </c>
      <c r="C1450" t="s">
        <v>152</v>
      </c>
      <c r="D1450">
        <v>82</v>
      </c>
      <c r="E1450" t="s">
        <v>156</v>
      </c>
      <c r="F1450" t="str">
        <f t="shared" si="25"/>
        <v>Senior</v>
      </c>
      <c r="G1450" s="49">
        <f>VLOOKUP(B1450,'Analysis 1.3'!$E$1:$F$15,2,FALSE)</f>
        <v>54.707207207207205</v>
      </c>
    </row>
    <row r="1451" spans="1:7" x14ac:dyDescent="0.3">
      <c r="A1451">
        <v>1450</v>
      </c>
      <c r="B1451" s="1" t="s">
        <v>100</v>
      </c>
      <c r="C1451" t="s">
        <v>151</v>
      </c>
      <c r="D1451">
        <v>27</v>
      </c>
      <c r="E1451" t="s">
        <v>156</v>
      </c>
      <c r="F1451" t="str">
        <f t="shared" si="25"/>
        <v>Young</v>
      </c>
      <c r="G1451" s="49">
        <f>VLOOKUP(B1451,'Analysis 1.3'!$E$1:$F$15,2,FALSE)</f>
        <v>54.003086419753089</v>
      </c>
    </row>
    <row r="1452" spans="1:7" x14ac:dyDescent="0.3">
      <c r="A1452">
        <v>1451</v>
      </c>
      <c r="B1452" s="1" t="s">
        <v>99</v>
      </c>
      <c r="C1452" t="s">
        <v>152</v>
      </c>
      <c r="D1452">
        <v>51</v>
      </c>
      <c r="E1452" t="s">
        <v>156</v>
      </c>
      <c r="F1452" t="str">
        <f t="shared" si="25"/>
        <v>Middle</v>
      </c>
      <c r="G1452" s="49">
        <f>VLOOKUP(B1452,'Analysis 1.3'!$E$1:$F$15,2,FALSE)</f>
        <v>54.707207207207205</v>
      </c>
    </row>
    <row r="1453" spans="1:7" x14ac:dyDescent="0.3">
      <c r="A1453">
        <v>1452</v>
      </c>
      <c r="B1453" s="1" t="s">
        <v>100</v>
      </c>
      <c r="C1453" t="s">
        <v>152</v>
      </c>
      <c r="D1453">
        <v>22</v>
      </c>
      <c r="E1453" t="s">
        <v>156</v>
      </c>
      <c r="F1453" t="str">
        <f t="shared" si="25"/>
        <v>Young</v>
      </c>
      <c r="G1453" s="49">
        <f>VLOOKUP(B1453,'Analysis 1.3'!$E$1:$F$15,2,FALSE)</f>
        <v>54.003086419753089</v>
      </c>
    </row>
    <row r="1454" spans="1:7" x14ac:dyDescent="0.3">
      <c r="A1454">
        <v>1453</v>
      </c>
      <c r="B1454" s="1" t="s">
        <v>106</v>
      </c>
      <c r="C1454" t="s">
        <v>151</v>
      </c>
      <c r="D1454">
        <v>24</v>
      </c>
      <c r="E1454" t="s">
        <v>156</v>
      </c>
      <c r="F1454" t="str">
        <f t="shared" si="25"/>
        <v>Young</v>
      </c>
      <c r="G1454" s="49">
        <f>VLOOKUP(B1454,'Analysis 1.3'!$E$1:$F$15,2,FALSE)</f>
        <v>53.742268041237111</v>
      </c>
    </row>
    <row r="1455" spans="1:7" x14ac:dyDescent="0.3">
      <c r="A1455">
        <v>1454</v>
      </c>
      <c r="B1455" s="1" t="s">
        <v>105</v>
      </c>
      <c r="C1455" t="s">
        <v>152</v>
      </c>
      <c r="D1455">
        <v>71</v>
      </c>
      <c r="E1455" t="s">
        <v>156</v>
      </c>
      <c r="F1455" t="str">
        <f t="shared" si="25"/>
        <v>Senior</v>
      </c>
      <c r="G1455" s="49">
        <f>VLOOKUP(B1455,'Analysis 1.3'!$E$1:$F$15,2,FALSE)</f>
        <v>48.434944237918216</v>
      </c>
    </row>
    <row r="1456" spans="1:7" x14ac:dyDescent="0.3">
      <c r="A1456">
        <v>1455</v>
      </c>
      <c r="B1456" s="1" t="s">
        <v>99</v>
      </c>
      <c r="C1456" t="s">
        <v>152</v>
      </c>
      <c r="D1456">
        <v>87</v>
      </c>
      <c r="E1456" t="s">
        <v>156</v>
      </c>
      <c r="F1456" t="str">
        <f t="shared" si="25"/>
        <v>Senior</v>
      </c>
      <c r="G1456" s="49">
        <f>VLOOKUP(B1456,'Analysis 1.3'!$E$1:$F$15,2,FALSE)</f>
        <v>54.707207207207205</v>
      </c>
    </row>
    <row r="1457" spans="1:7" x14ac:dyDescent="0.3">
      <c r="A1457">
        <v>1456</v>
      </c>
      <c r="B1457" s="1" t="s">
        <v>105</v>
      </c>
      <c r="C1457" t="s">
        <v>152</v>
      </c>
      <c r="D1457">
        <v>35</v>
      </c>
      <c r="E1457" t="s">
        <v>156</v>
      </c>
      <c r="F1457" t="str">
        <f t="shared" si="25"/>
        <v>Middle</v>
      </c>
      <c r="G1457" s="49">
        <f>VLOOKUP(B1457,'Analysis 1.3'!$E$1:$F$15,2,FALSE)</f>
        <v>48.434944237918216</v>
      </c>
    </row>
    <row r="1458" spans="1:7" x14ac:dyDescent="0.3">
      <c r="A1458">
        <v>1457</v>
      </c>
      <c r="B1458" s="1" t="s">
        <v>101</v>
      </c>
      <c r="C1458" t="s">
        <v>151</v>
      </c>
      <c r="D1458">
        <v>49</v>
      </c>
      <c r="E1458" t="s">
        <v>156</v>
      </c>
      <c r="F1458" t="str">
        <f t="shared" si="25"/>
        <v>Middle</v>
      </c>
      <c r="G1458" s="49">
        <f>VLOOKUP(B1458,'Analysis 1.3'!$E$1:$F$15,2,FALSE)</f>
        <v>52.833333333333336</v>
      </c>
    </row>
    <row r="1459" spans="1:7" x14ac:dyDescent="0.3">
      <c r="A1459">
        <v>1458</v>
      </c>
      <c r="B1459" s="1" t="s">
        <v>100</v>
      </c>
      <c r="C1459" t="s">
        <v>151</v>
      </c>
      <c r="D1459">
        <v>67</v>
      </c>
      <c r="E1459" t="s">
        <v>156</v>
      </c>
      <c r="F1459" t="str">
        <f t="shared" si="25"/>
        <v>Senior</v>
      </c>
      <c r="G1459" s="49">
        <f>VLOOKUP(B1459,'Analysis 1.3'!$E$1:$F$15,2,FALSE)</f>
        <v>54.003086419753089</v>
      </c>
    </row>
    <row r="1460" spans="1:7" x14ac:dyDescent="0.3">
      <c r="A1460">
        <v>1459</v>
      </c>
      <c r="B1460" s="1" t="s">
        <v>100</v>
      </c>
      <c r="C1460" t="s">
        <v>151</v>
      </c>
      <c r="D1460">
        <v>59</v>
      </c>
      <c r="E1460" t="s">
        <v>156</v>
      </c>
      <c r="F1460" t="str">
        <f t="shared" si="25"/>
        <v>Middle</v>
      </c>
      <c r="G1460" s="49">
        <f>VLOOKUP(B1460,'Analysis 1.3'!$E$1:$F$15,2,FALSE)</f>
        <v>54.003086419753089</v>
      </c>
    </row>
    <row r="1461" spans="1:7" x14ac:dyDescent="0.3">
      <c r="A1461">
        <v>1460</v>
      </c>
      <c r="B1461" s="1" t="s">
        <v>107</v>
      </c>
      <c r="C1461" t="s">
        <v>151</v>
      </c>
      <c r="D1461">
        <v>63</v>
      </c>
      <c r="E1461" t="s">
        <v>156</v>
      </c>
      <c r="F1461" t="str">
        <f t="shared" si="25"/>
        <v>Senior</v>
      </c>
      <c r="G1461" s="49">
        <f>VLOOKUP(B1461,'Analysis 1.3'!$E$1:$F$15,2,FALSE)</f>
        <v>49.778761061946902</v>
      </c>
    </row>
    <row r="1462" spans="1:7" x14ac:dyDescent="0.3">
      <c r="A1462">
        <v>1461</v>
      </c>
      <c r="B1462" s="1" t="s">
        <v>99</v>
      </c>
      <c r="C1462" t="s">
        <v>151</v>
      </c>
      <c r="D1462">
        <v>77</v>
      </c>
      <c r="E1462" t="s">
        <v>156</v>
      </c>
      <c r="F1462" t="str">
        <f t="shared" si="25"/>
        <v>Senior</v>
      </c>
      <c r="G1462" s="49">
        <f>VLOOKUP(B1462,'Analysis 1.3'!$E$1:$F$15,2,FALSE)</f>
        <v>54.707207207207205</v>
      </c>
    </row>
    <row r="1463" spans="1:7" x14ac:dyDescent="0.3">
      <c r="A1463">
        <v>1462</v>
      </c>
      <c r="B1463" s="1" t="s">
        <v>99</v>
      </c>
      <c r="C1463" t="s">
        <v>151</v>
      </c>
      <c r="D1463">
        <v>65</v>
      </c>
      <c r="E1463" t="s">
        <v>156</v>
      </c>
      <c r="F1463" t="str">
        <f t="shared" si="25"/>
        <v>Senior</v>
      </c>
      <c r="G1463" s="49">
        <f>VLOOKUP(B1463,'Analysis 1.3'!$E$1:$F$15,2,FALSE)</f>
        <v>54.707207207207205</v>
      </c>
    </row>
    <row r="1464" spans="1:7" x14ac:dyDescent="0.3">
      <c r="A1464">
        <v>1463</v>
      </c>
      <c r="B1464" s="1" t="s">
        <v>101</v>
      </c>
      <c r="C1464" t="s">
        <v>152</v>
      </c>
      <c r="D1464">
        <v>31</v>
      </c>
      <c r="E1464" t="s">
        <v>156</v>
      </c>
      <c r="F1464" t="str">
        <f t="shared" si="25"/>
        <v>Young</v>
      </c>
      <c r="G1464" s="49">
        <f>VLOOKUP(B1464,'Analysis 1.3'!$E$1:$F$15,2,FALSE)</f>
        <v>52.833333333333336</v>
      </c>
    </row>
    <row r="1465" spans="1:7" x14ac:dyDescent="0.3">
      <c r="A1465">
        <v>1464</v>
      </c>
      <c r="B1465" s="1" t="s">
        <v>100</v>
      </c>
      <c r="C1465" t="s">
        <v>152</v>
      </c>
      <c r="D1465">
        <v>73</v>
      </c>
      <c r="E1465" t="s">
        <v>156</v>
      </c>
      <c r="F1465" t="str">
        <f t="shared" si="25"/>
        <v>Senior</v>
      </c>
      <c r="G1465" s="49">
        <f>VLOOKUP(B1465,'Analysis 1.3'!$E$1:$F$15,2,FALSE)</f>
        <v>54.003086419753089</v>
      </c>
    </row>
    <row r="1466" spans="1:7" x14ac:dyDescent="0.3">
      <c r="A1466">
        <v>1465</v>
      </c>
      <c r="B1466" s="1" t="s">
        <v>100</v>
      </c>
      <c r="C1466" t="s">
        <v>151</v>
      </c>
      <c r="D1466">
        <v>71</v>
      </c>
      <c r="E1466" t="s">
        <v>156</v>
      </c>
      <c r="F1466" t="str">
        <f t="shared" si="25"/>
        <v>Senior</v>
      </c>
      <c r="G1466" s="49">
        <f>VLOOKUP(B1466,'Analysis 1.3'!$E$1:$F$15,2,FALSE)</f>
        <v>54.003086419753089</v>
      </c>
    </row>
    <row r="1467" spans="1:7" x14ac:dyDescent="0.3">
      <c r="A1467">
        <v>1466</v>
      </c>
      <c r="B1467" s="1" t="s">
        <v>111</v>
      </c>
      <c r="C1467" t="s">
        <v>152</v>
      </c>
      <c r="D1467">
        <v>39</v>
      </c>
      <c r="E1467" t="s">
        <v>156</v>
      </c>
      <c r="F1467" t="str">
        <f t="shared" si="25"/>
        <v>Middle</v>
      </c>
      <c r="G1467" s="49">
        <f>VLOOKUP(B1467,'Analysis 1.3'!$E$1:$F$15,2,FALSE)</f>
        <v>53.85</v>
      </c>
    </row>
    <row r="1468" spans="1:7" x14ac:dyDescent="0.3">
      <c r="A1468">
        <v>1467</v>
      </c>
      <c r="B1468" s="1" t="s">
        <v>99</v>
      </c>
      <c r="C1468" t="s">
        <v>152</v>
      </c>
      <c r="D1468">
        <v>18</v>
      </c>
      <c r="E1468" t="s">
        <v>156</v>
      </c>
      <c r="F1468" t="str">
        <f t="shared" si="25"/>
        <v>Young</v>
      </c>
      <c r="G1468" s="49">
        <f>VLOOKUP(B1468,'Analysis 1.3'!$E$1:$F$15,2,FALSE)</f>
        <v>54.707207207207205</v>
      </c>
    </row>
    <row r="1469" spans="1:7" x14ac:dyDescent="0.3">
      <c r="A1469">
        <v>1468</v>
      </c>
      <c r="B1469" s="1" t="s">
        <v>99</v>
      </c>
      <c r="C1469" t="s">
        <v>152</v>
      </c>
      <c r="D1469">
        <v>71</v>
      </c>
      <c r="E1469" t="s">
        <v>156</v>
      </c>
      <c r="F1469" t="str">
        <f t="shared" si="25"/>
        <v>Senior</v>
      </c>
      <c r="G1469" s="49">
        <f>VLOOKUP(B1469,'Analysis 1.3'!$E$1:$F$15,2,FALSE)</f>
        <v>54.707207207207205</v>
      </c>
    </row>
    <row r="1470" spans="1:7" x14ac:dyDescent="0.3">
      <c r="A1470">
        <v>1469</v>
      </c>
      <c r="B1470" s="1" t="s">
        <v>107</v>
      </c>
      <c r="C1470" t="s">
        <v>152</v>
      </c>
      <c r="D1470">
        <v>38</v>
      </c>
      <c r="E1470" t="s">
        <v>156</v>
      </c>
      <c r="F1470" t="str">
        <f t="shared" si="25"/>
        <v>Middle</v>
      </c>
      <c r="G1470" s="49">
        <f>VLOOKUP(B1470,'Analysis 1.3'!$E$1:$F$15,2,FALSE)</f>
        <v>49.778761061946902</v>
      </c>
    </row>
    <row r="1471" spans="1:7" x14ac:dyDescent="0.3">
      <c r="A1471">
        <v>1470</v>
      </c>
      <c r="B1471" s="1" t="s">
        <v>99</v>
      </c>
      <c r="C1471" t="s">
        <v>152</v>
      </c>
      <c r="D1471">
        <v>34</v>
      </c>
      <c r="E1471" t="s">
        <v>156</v>
      </c>
      <c r="F1471" t="str">
        <f t="shared" si="25"/>
        <v>Young</v>
      </c>
      <c r="G1471" s="49">
        <f>VLOOKUP(B1471,'Analysis 1.3'!$E$1:$F$15,2,FALSE)</f>
        <v>54.707207207207205</v>
      </c>
    </row>
    <row r="1472" spans="1:7" x14ac:dyDescent="0.3">
      <c r="A1472">
        <v>1471</v>
      </c>
      <c r="B1472" s="1" t="s">
        <v>107</v>
      </c>
      <c r="C1472" t="s">
        <v>152</v>
      </c>
      <c r="D1472">
        <v>69</v>
      </c>
      <c r="E1472" t="s">
        <v>156</v>
      </c>
      <c r="F1472" t="str">
        <f t="shared" si="25"/>
        <v>Senior</v>
      </c>
      <c r="G1472" s="49">
        <f>VLOOKUP(B1472,'Analysis 1.3'!$E$1:$F$15,2,FALSE)</f>
        <v>49.778761061946902</v>
      </c>
    </row>
    <row r="1473" spans="1:7" x14ac:dyDescent="0.3">
      <c r="A1473">
        <v>1472</v>
      </c>
      <c r="B1473" s="1" t="s">
        <v>99</v>
      </c>
      <c r="C1473" t="s">
        <v>152</v>
      </c>
      <c r="D1473">
        <v>83</v>
      </c>
      <c r="E1473" t="s">
        <v>156</v>
      </c>
      <c r="F1473" t="str">
        <f t="shared" si="25"/>
        <v>Senior</v>
      </c>
      <c r="G1473" s="49">
        <f>VLOOKUP(B1473,'Analysis 1.3'!$E$1:$F$15,2,FALSE)</f>
        <v>54.707207207207205</v>
      </c>
    </row>
    <row r="1474" spans="1:7" x14ac:dyDescent="0.3">
      <c r="A1474">
        <v>1473</v>
      </c>
      <c r="B1474" s="1" t="s">
        <v>99</v>
      </c>
      <c r="C1474" t="s">
        <v>152</v>
      </c>
      <c r="D1474">
        <v>40</v>
      </c>
      <c r="E1474" t="s">
        <v>156</v>
      </c>
      <c r="F1474" t="str">
        <f t="shared" si="25"/>
        <v>Middle</v>
      </c>
      <c r="G1474" s="49">
        <f>VLOOKUP(B1474,'Analysis 1.3'!$E$1:$F$15,2,FALSE)</f>
        <v>54.707207207207205</v>
      </c>
    </row>
    <row r="1475" spans="1:7" x14ac:dyDescent="0.3">
      <c r="A1475">
        <v>1474</v>
      </c>
      <c r="B1475" s="1" t="s">
        <v>99</v>
      </c>
      <c r="C1475" t="s">
        <v>151</v>
      </c>
      <c r="D1475">
        <v>25</v>
      </c>
      <c r="E1475" t="s">
        <v>156</v>
      </c>
      <c r="F1475" t="str">
        <f t="shared" ref="F1475:F1538" si="26">_xlfn.IFS(D1475&gt;=60, "Senior", D1475&lt;35, "Young", D1475&lt;60, "Middle")</f>
        <v>Young</v>
      </c>
      <c r="G1475" s="49">
        <f>VLOOKUP(B1475,'Analysis 1.3'!$E$1:$F$15,2,FALSE)</f>
        <v>54.707207207207205</v>
      </c>
    </row>
    <row r="1476" spans="1:7" x14ac:dyDescent="0.3">
      <c r="A1476">
        <v>1475</v>
      </c>
      <c r="B1476" s="1" t="s">
        <v>105</v>
      </c>
      <c r="C1476" t="s">
        <v>152</v>
      </c>
      <c r="D1476">
        <v>25</v>
      </c>
      <c r="E1476" t="s">
        <v>156</v>
      </c>
      <c r="F1476" t="str">
        <f t="shared" si="26"/>
        <v>Young</v>
      </c>
      <c r="G1476" s="49">
        <f>VLOOKUP(B1476,'Analysis 1.3'!$E$1:$F$15,2,FALSE)</f>
        <v>48.434944237918216</v>
      </c>
    </row>
    <row r="1477" spans="1:7" x14ac:dyDescent="0.3">
      <c r="A1477">
        <v>1476</v>
      </c>
      <c r="B1477" s="1" t="s">
        <v>107</v>
      </c>
      <c r="C1477" t="s">
        <v>151</v>
      </c>
      <c r="D1477">
        <v>23</v>
      </c>
      <c r="E1477" t="s">
        <v>156</v>
      </c>
      <c r="F1477" t="str">
        <f t="shared" si="26"/>
        <v>Young</v>
      </c>
      <c r="G1477" s="49">
        <f>VLOOKUP(B1477,'Analysis 1.3'!$E$1:$F$15,2,FALSE)</f>
        <v>49.778761061946902</v>
      </c>
    </row>
    <row r="1478" spans="1:7" x14ac:dyDescent="0.3">
      <c r="A1478">
        <v>1477</v>
      </c>
      <c r="B1478" s="1" t="s">
        <v>105</v>
      </c>
      <c r="C1478" t="s">
        <v>152</v>
      </c>
      <c r="D1478">
        <v>73</v>
      </c>
      <c r="E1478" t="s">
        <v>156</v>
      </c>
      <c r="F1478" t="str">
        <f t="shared" si="26"/>
        <v>Senior</v>
      </c>
      <c r="G1478" s="49">
        <f>VLOOKUP(B1478,'Analysis 1.3'!$E$1:$F$15,2,FALSE)</f>
        <v>48.434944237918216</v>
      </c>
    </row>
    <row r="1479" spans="1:7" x14ac:dyDescent="0.3">
      <c r="A1479">
        <v>1478</v>
      </c>
      <c r="B1479" s="1" t="s">
        <v>104</v>
      </c>
      <c r="C1479" t="s">
        <v>151</v>
      </c>
      <c r="D1479">
        <v>43</v>
      </c>
      <c r="E1479" t="s">
        <v>156</v>
      </c>
      <c r="F1479" t="str">
        <f t="shared" si="26"/>
        <v>Middle</v>
      </c>
      <c r="G1479" s="49">
        <f>VLOOKUP(B1479,'Analysis 1.3'!$E$1:$F$15,2,FALSE)</f>
        <v>47.441860465116278</v>
      </c>
    </row>
    <row r="1480" spans="1:7" x14ac:dyDescent="0.3">
      <c r="A1480">
        <v>1479</v>
      </c>
      <c r="B1480" s="1" t="s">
        <v>99</v>
      </c>
      <c r="C1480" t="s">
        <v>152</v>
      </c>
      <c r="D1480">
        <v>87</v>
      </c>
      <c r="E1480" t="s">
        <v>156</v>
      </c>
      <c r="F1480" t="str">
        <f t="shared" si="26"/>
        <v>Senior</v>
      </c>
      <c r="G1480" s="49">
        <f>VLOOKUP(B1480,'Analysis 1.3'!$E$1:$F$15,2,FALSE)</f>
        <v>54.707207207207205</v>
      </c>
    </row>
    <row r="1481" spans="1:7" x14ac:dyDescent="0.3">
      <c r="A1481">
        <v>1480</v>
      </c>
      <c r="B1481" s="1" t="s">
        <v>102</v>
      </c>
      <c r="C1481" t="s">
        <v>151</v>
      </c>
      <c r="D1481">
        <v>43</v>
      </c>
      <c r="E1481" t="s">
        <v>156</v>
      </c>
      <c r="F1481" t="str">
        <f t="shared" si="26"/>
        <v>Middle</v>
      </c>
      <c r="G1481" s="49">
        <f>VLOOKUP(B1481,'Analysis 1.3'!$E$1:$F$15,2,FALSE)</f>
        <v>59.060606060606062</v>
      </c>
    </row>
    <row r="1482" spans="1:7" x14ac:dyDescent="0.3">
      <c r="A1482">
        <v>1481</v>
      </c>
      <c r="B1482" s="1" t="s">
        <v>99</v>
      </c>
      <c r="C1482" t="s">
        <v>151</v>
      </c>
      <c r="D1482">
        <v>53</v>
      </c>
      <c r="E1482" t="s">
        <v>156</v>
      </c>
      <c r="F1482" t="str">
        <f t="shared" si="26"/>
        <v>Middle</v>
      </c>
      <c r="G1482" s="49">
        <f>VLOOKUP(B1482,'Analysis 1.3'!$E$1:$F$15,2,FALSE)</f>
        <v>54.707207207207205</v>
      </c>
    </row>
    <row r="1483" spans="1:7" x14ac:dyDescent="0.3">
      <c r="A1483">
        <v>1482</v>
      </c>
      <c r="B1483" s="1" t="s">
        <v>100</v>
      </c>
      <c r="C1483" t="s">
        <v>151</v>
      </c>
      <c r="D1483">
        <v>24</v>
      </c>
      <c r="E1483" t="s">
        <v>156</v>
      </c>
      <c r="F1483" t="str">
        <f t="shared" si="26"/>
        <v>Young</v>
      </c>
      <c r="G1483" s="49">
        <f>VLOOKUP(B1483,'Analysis 1.3'!$E$1:$F$15,2,FALSE)</f>
        <v>54.003086419753089</v>
      </c>
    </row>
    <row r="1484" spans="1:7" x14ac:dyDescent="0.3">
      <c r="A1484">
        <v>1483</v>
      </c>
      <c r="B1484" s="1" t="s">
        <v>99</v>
      </c>
      <c r="C1484" t="s">
        <v>151</v>
      </c>
      <c r="D1484">
        <v>82</v>
      </c>
      <c r="E1484" t="s">
        <v>156</v>
      </c>
      <c r="F1484" t="str">
        <f t="shared" si="26"/>
        <v>Senior</v>
      </c>
      <c r="G1484" s="49">
        <f>VLOOKUP(B1484,'Analysis 1.3'!$E$1:$F$15,2,FALSE)</f>
        <v>54.707207207207205</v>
      </c>
    </row>
    <row r="1485" spans="1:7" x14ac:dyDescent="0.3">
      <c r="A1485">
        <v>1484</v>
      </c>
      <c r="B1485" s="1" t="s">
        <v>99</v>
      </c>
      <c r="C1485" t="s">
        <v>152</v>
      </c>
      <c r="D1485">
        <v>84</v>
      </c>
      <c r="E1485" t="s">
        <v>156</v>
      </c>
      <c r="F1485" t="str">
        <f t="shared" si="26"/>
        <v>Senior</v>
      </c>
      <c r="G1485" s="49">
        <f>VLOOKUP(B1485,'Analysis 1.3'!$E$1:$F$15,2,FALSE)</f>
        <v>54.707207207207205</v>
      </c>
    </row>
    <row r="1486" spans="1:7" x14ac:dyDescent="0.3">
      <c r="A1486">
        <v>1485</v>
      </c>
      <c r="B1486" s="1" t="s">
        <v>105</v>
      </c>
      <c r="C1486" t="s">
        <v>152</v>
      </c>
      <c r="D1486">
        <v>38</v>
      </c>
      <c r="E1486" t="s">
        <v>156</v>
      </c>
      <c r="F1486" t="str">
        <f t="shared" si="26"/>
        <v>Middle</v>
      </c>
      <c r="G1486" s="49">
        <f>VLOOKUP(B1486,'Analysis 1.3'!$E$1:$F$15,2,FALSE)</f>
        <v>48.434944237918216</v>
      </c>
    </row>
    <row r="1487" spans="1:7" x14ac:dyDescent="0.3">
      <c r="A1487">
        <v>1486</v>
      </c>
      <c r="B1487" s="1" t="s">
        <v>99</v>
      </c>
      <c r="C1487" t="s">
        <v>152</v>
      </c>
      <c r="D1487">
        <v>30</v>
      </c>
      <c r="E1487" t="s">
        <v>156</v>
      </c>
      <c r="F1487" t="str">
        <f t="shared" si="26"/>
        <v>Young</v>
      </c>
      <c r="G1487" s="49">
        <f>VLOOKUP(B1487,'Analysis 1.3'!$E$1:$F$15,2,FALSE)</f>
        <v>54.707207207207205</v>
      </c>
    </row>
    <row r="1488" spans="1:7" x14ac:dyDescent="0.3">
      <c r="A1488">
        <v>1487</v>
      </c>
      <c r="B1488" s="1" t="s">
        <v>107</v>
      </c>
      <c r="C1488" t="s">
        <v>151</v>
      </c>
      <c r="D1488">
        <v>76</v>
      </c>
      <c r="E1488" t="s">
        <v>156</v>
      </c>
      <c r="F1488" t="str">
        <f t="shared" si="26"/>
        <v>Senior</v>
      </c>
      <c r="G1488" s="49">
        <f>VLOOKUP(B1488,'Analysis 1.3'!$E$1:$F$15,2,FALSE)</f>
        <v>49.778761061946902</v>
      </c>
    </row>
    <row r="1489" spans="1:7" x14ac:dyDescent="0.3">
      <c r="A1489">
        <v>1488</v>
      </c>
      <c r="B1489" s="1" t="s">
        <v>99</v>
      </c>
      <c r="C1489" t="s">
        <v>151</v>
      </c>
      <c r="D1489">
        <v>35</v>
      </c>
      <c r="E1489" t="s">
        <v>156</v>
      </c>
      <c r="F1489" t="str">
        <f t="shared" si="26"/>
        <v>Middle</v>
      </c>
      <c r="G1489" s="49">
        <f>VLOOKUP(B1489,'Analysis 1.3'!$E$1:$F$15,2,FALSE)</f>
        <v>54.707207207207205</v>
      </c>
    </row>
    <row r="1490" spans="1:7" x14ac:dyDescent="0.3">
      <c r="A1490">
        <v>1489</v>
      </c>
      <c r="B1490" s="1" t="s">
        <v>105</v>
      </c>
      <c r="C1490" t="s">
        <v>152</v>
      </c>
      <c r="D1490">
        <v>46</v>
      </c>
      <c r="E1490" t="s">
        <v>156</v>
      </c>
      <c r="F1490" t="str">
        <f t="shared" si="26"/>
        <v>Middle</v>
      </c>
      <c r="G1490" s="49">
        <f>VLOOKUP(B1490,'Analysis 1.3'!$E$1:$F$15,2,FALSE)</f>
        <v>48.434944237918216</v>
      </c>
    </row>
    <row r="1491" spans="1:7" x14ac:dyDescent="0.3">
      <c r="A1491">
        <v>1490</v>
      </c>
      <c r="B1491" s="1" t="s">
        <v>105</v>
      </c>
      <c r="C1491" t="s">
        <v>152</v>
      </c>
      <c r="D1491">
        <v>30</v>
      </c>
      <c r="E1491" t="s">
        <v>156</v>
      </c>
      <c r="F1491" t="str">
        <f t="shared" si="26"/>
        <v>Young</v>
      </c>
      <c r="G1491" s="49">
        <f>VLOOKUP(B1491,'Analysis 1.3'!$E$1:$F$15,2,FALSE)</f>
        <v>48.434944237918216</v>
      </c>
    </row>
    <row r="1492" spans="1:7" x14ac:dyDescent="0.3">
      <c r="A1492">
        <v>1491</v>
      </c>
      <c r="B1492" s="1" t="s">
        <v>99</v>
      </c>
      <c r="C1492" t="s">
        <v>152</v>
      </c>
      <c r="D1492">
        <v>67</v>
      </c>
      <c r="E1492" t="s">
        <v>156</v>
      </c>
      <c r="F1492" t="str">
        <f t="shared" si="26"/>
        <v>Senior</v>
      </c>
      <c r="G1492" s="49">
        <f>VLOOKUP(B1492,'Analysis 1.3'!$E$1:$F$15,2,FALSE)</f>
        <v>54.707207207207205</v>
      </c>
    </row>
    <row r="1493" spans="1:7" x14ac:dyDescent="0.3">
      <c r="A1493">
        <v>1492</v>
      </c>
      <c r="B1493" s="1" t="s">
        <v>99</v>
      </c>
      <c r="C1493" t="s">
        <v>152</v>
      </c>
      <c r="D1493">
        <v>78</v>
      </c>
      <c r="E1493" t="s">
        <v>156</v>
      </c>
      <c r="F1493" t="str">
        <f t="shared" si="26"/>
        <v>Senior</v>
      </c>
      <c r="G1493" s="49">
        <f>VLOOKUP(B1493,'Analysis 1.3'!$E$1:$F$15,2,FALSE)</f>
        <v>54.707207207207205</v>
      </c>
    </row>
    <row r="1494" spans="1:7" x14ac:dyDescent="0.3">
      <c r="A1494">
        <v>1493</v>
      </c>
      <c r="B1494" s="1" t="s">
        <v>108</v>
      </c>
      <c r="C1494" t="s">
        <v>152</v>
      </c>
      <c r="D1494">
        <v>25</v>
      </c>
      <c r="E1494" t="s">
        <v>156</v>
      </c>
      <c r="F1494" t="str">
        <f t="shared" si="26"/>
        <v>Young</v>
      </c>
      <c r="G1494" s="49">
        <f>VLOOKUP(B1494,'Analysis 1.3'!$E$1:$F$15,2,FALSE)</f>
        <v>53.469696969696969</v>
      </c>
    </row>
    <row r="1495" spans="1:7" x14ac:dyDescent="0.3">
      <c r="A1495">
        <v>1494</v>
      </c>
      <c r="B1495" s="1" t="s">
        <v>105</v>
      </c>
      <c r="C1495" t="s">
        <v>151</v>
      </c>
      <c r="D1495">
        <v>35</v>
      </c>
      <c r="E1495" t="s">
        <v>156</v>
      </c>
      <c r="F1495" t="str">
        <f t="shared" si="26"/>
        <v>Middle</v>
      </c>
      <c r="G1495" s="49">
        <f>VLOOKUP(B1495,'Analysis 1.3'!$E$1:$F$15,2,FALSE)</f>
        <v>48.434944237918216</v>
      </c>
    </row>
    <row r="1496" spans="1:7" x14ac:dyDescent="0.3">
      <c r="A1496">
        <v>1495</v>
      </c>
      <c r="B1496" s="1" t="s">
        <v>108</v>
      </c>
      <c r="C1496" t="s">
        <v>151</v>
      </c>
      <c r="D1496">
        <v>34</v>
      </c>
      <c r="E1496" t="s">
        <v>156</v>
      </c>
      <c r="F1496" t="str">
        <f t="shared" si="26"/>
        <v>Young</v>
      </c>
      <c r="G1496" s="49">
        <f>VLOOKUP(B1496,'Analysis 1.3'!$E$1:$F$15,2,FALSE)</f>
        <v>53.469696969696969</v>
      </c>
    </row>
    <row r="1497" spans="1:7" x14ac:dyDescent="0.3">
      <c r="A1497">
        <v>1496</v>
      </c>
      <c r="B1497" s="1" t="s">
        <v>99</v>
      </c>
      <c r="C1497" t="s">
        <v>152</v>
      </c>
      <c r="D1497">
        <v>74</v>
      </c>
      <c r="E1497" t="s">
        <v>156</v>
      </c>
      <c r="F1497" t="str">
        <f t="shared" si="26"/>
        <v>Senior</v>
      </c>
      <c r="G1497" s="49">
        <f>VLOOKUP(B1497,'Analysis 1.3'!$E$1:$F$15,2,FALSE)</f>
        <v>54.707207207207205</v>
      </c>
    </row>
    <row r="1498" spans="1:7" x14ac:dyDescent="0.3">
      <c r="A1498">
        <v>1497</v>
      </c>
      <c r="B1498" s="1" t="s">
        <v>105</v>
      </c>
      <c r="C1498" t="s">
        <v>152</v>
      </c>
      <c r="D1498" s="9">
        <v>54</v>
      </c>
      <c r="E1498" t="s">
        <v>156</v>
      </c>
      <c r="F1498" t="str">
        <f t="shared" si="26"/>
        <v>Middle</v>
      </c>
      <c r="G1498" s="49">
        <f>VLOOKUP(B1498,'Analysis 1.3'!$E$1:$F$15,2,FALSE)</f>
        <v>48.434944237918216</v>
      </c>
    </row>
    <row r="1499" spans="1:7" x14ac:dyDescent="0.3">
      <c r="A1499">
        <v>1498</v>
      </c>
      <c r="B1499" s="1" t="s">
        <v>109</v>
      </c>
      <c r="C1499" t="s">
        <v>152</v>
      </c>
      <c r="D1499">
        <v>75</v>
      </c>
      <c r="E1499" t="s">
        <v>156</v>
      </c>
      <c r="F1499" t="str">
        <f t="shared" si="26"/>
        <v>Senior</v>
      </c>
      <c r="G1499" s="49">
        <f>VLOOKUP(B1499,'Analysis 1.3'!$E$1:$F$15,2,FALSE)</f>
        <v>49.655172413793103</v>
      </c>
    </row>
    <row r="1500" spans="1:7" x14ac:dyDescent="0.3">
      <c r="A1500">
        <v>1499</v>
      </c>
      <c r="B1500" s="1" t="s">
        <v>99</v>
      </c>
      <c r="C1500" t="s">
        <v>152</v>
      </c>
      <c r="D1500">
        <v>48</v>
      </c>
      <c r="E1500" t="s">
        <v>156</v>
      </c>
      <c r="F1500" t="str">
        <f t="shared" si="26"/>
        <v>Middle</v>
      </c>
      <c r="G1500" s="49">
        <f>VLOOKUP(B1500,'Analysis 1.3'!$E$1:$F$15,2,FALSE)</f>
        <v>54.707207207207205</v>
      </c>
    </row>
    <row r="1501" spans="1:7" x14ac:dyDescent="0.3">
      <c r="A1501">
        <v>1500</v>
      </c>
      <c r="B1501" s="1" t="s">
        <v>99</v>
      </c>
      <c r="C1501" t="s">
        <v>151</v>
      </c>
      <c r="D1501">
        <v>19</v>
      </c>
      <c r="E1501" t="s">
        <v>156</v>
      </c>
      <c r="F1501" t="str">
        <f t="shared" si="26"/>
        <v>Young</v>
      </c>
      <c r="G1501" s="49">
        <f>VLOOKUP(B1501,'Analysis 1.3'!$E$1:$F$15,2,FALSE)</f>
        <v>54.707207207207205</v>
      </c>
    </row>
    <row r="1502" spans="1:7" x14ac:dyDescent="0.3">
      <c r="A1502">
        <v>1501</v>
      </c>
      <c r="B1502" s="1" t="s">
        <v>99</v>
      </c>
      <c r="C1502" t="s">
        <v>151</v>
      </c>
      <c r="D1502">
        <v>51</v>
      </c>
      <c r="E1502" t="s">
        <v>157</v>
      </c>
      <c r="F1502" t="str">
        <f t="shared" si="26"/>
        <v>Middle</v>
      </c>
      <c r="G1502" s="49">
        <f>VLOOKUP(B1502,'Analysis 1.3'!$E$1:$F$15,2,FALSE)</f>
        <v>54.707207207207205</v>
      </c>
    </row>
    <row r="1503" spans="1:7" x14ac:dyDescent="0.3">
      <c r="A1503">
        <v>1502</v>
      </c>
      <c r="B1503" s="1" t="s">
        <v>105</v>
      </c>
      <c r="C1503" t="s">
        <v>152</v>
      </c>
      <c r="D1503">
        <v>33</v>
      </c>
      <c r="E1503" t="s">
        <v>157</v>
      </c>
      <c r="F1503" t="str">
        <f t="shared" si="26"/>
        <v>Young</v>
      </c>
      <c r="G1503" s="49">
        <f>VLOOKUP(B1503,'Analysis 1.3'!$E$1:$F$15,2,FALSE)</f>
        <v>48.434944237918216</v>
      </c>
    </row>
    <row r="1504" spans="1:7" x14ac:dyDescent="0.3">
      <c r="A1504">
        <v>1503</v>
      </c>
      <c r="B1504" s="1" t="s">
        <v>103</v>
      </c>
      <c r="C1504" t="s">
        <v>152</v>
      </c>
      <c r="D1504">
        <v>79</v>
      </c>
      <c r="E1504" t="s">
        <v>157</v>
      </c>
      <c r="F1504" t="str">
        <f t="shared" si="26"/>
        <v>Senior</v>
      </c>
      <c r="G1504" s="49">
        <f>VLOOKUP(B1504,'Analysis 1.3'!$E$1:$F$15,2,FALSE)</f>
        <v>54.725000000000001</v>
      </c>
    </row>
    <row r="1505" spans="1:7" x14ac:dyDescent="0.3">
      <c r="A1505">
        <v>1504</v>
      </c>
      <c r="B1505" s="1" t="s">
        <v>100</v>
      </c>
      <c r="C1505" t="s">
        <v>152</v>
      </c>
      <c r="D1505">
        <v>33</v>
      </c>
      <c r="E1505" t="s">
        <v>157</v>
      </c>
      <c r="F1505" t="str">
        <f t="shared" si="26"/>
        <v>Young</v>
      </c>
      <c r="G1505" s="49">
        <f>VLOOKUP(B1505,'Analysis 1.3'!$E$1:$F$15,2,FALSE)</f>
        <v>54.003086419753089</v>
      </c>
    </row>
    <row r="1506" spans="1:7" x14ac:dyDescent="0.3">
      <c r="A1506">
        <v>1505</v>
      </c>
      <c r="B1506" s="1" t="s">
        <v>99</v>
      </c>
      <c r="C1506" t="s">
        <v>151</v>
      </c>
      <c r="D1506">
        <v>48</v>
      </c>
      <c r="E1506" t="s">
        <v>157</v>
      </c>
      <c r="F1506" t="str">
        <f t="shared" si="26"/>
        <v>Middle</v>
      </c>
      <c r="G1506" s="49">
        <f>VLOOKUP(B1506,'Analysis 1.3'!$E$1:$F$15,2,FALSE)</f>
        <v>54.707207207207205</v>
      </c>
    </row>
    <row r="1507" spans="1:7" x14ac:dyDescent="0.3">
      <c r="A1507">
        <v>1506</v>
      </c>
      <c r="B1507" s="1" t="s">
        <v>99</v>
      </c>
      <c r="C1507" t="s">
        <v>151</v>
      </c>
      <c r="D1507">
        <v>18</v>
      </c>
      <c r="E1507" t="s">
        <v>157</v>
      </c>
      <c r="F1507" t="str">
        <f t="shared" si="26"/>
        <v>Young</v>
      </c>
      <c r="G1507" s="49">
        <f>VLOOKUP(B1507,'Analysis 1.3'!$E$1:$F$15,2,FALSE)</f>
        <v>54.707207207207205</v>
      </c>
    </row>
    <row r="1508" spans="1:7" x14ac:dyDescent="0.3">
      <c r="A1508">
        <v>1507</v>
      </c>
      <c r="B1508" s="1" t="s">
        <v>99</v>
      </c>
      <c r="C1508" t="s">
        <v>152</v>
      </c>
      <c r="D1508">
        <v>78</v>
      </c>
      <c r="E1508" t="s">
        <v>157</v>
      </c>
      <c r="F1508" t="str">
        <f t="shared" si="26"/>
        <v>Senior</v>
      </c>
      <c r="G1508" s="49">
        <f>VLOOKUP(B1508,'Analysis 1.3'!$E$1:$F$15,2,FALSE)</f>
        <v>54.707207207207205</v>
      </c>
    </row>
    <row r="1509" spans="1:7" x14ac:dyDescent="0.3">
      <c r="A1509">
        <v>1508</v>
      </c>
      <c r="B1509" s="1" t="s">
        <v>99</v>
      </c>
      <c r="C1509" t="s">
        <v>151</v>
      </c>
      <c r="D1509">
        <v>73</v>
      </c>
      <c r="E1509" t="s">
        <v>157</v>
      </c>
      <c r="F1509" t="str">
        <f t="shared" si="26"/>
        <v>Senior</v>
      </c>
      <c r="G1509" s="49">
        <f>VLOOKUP(B1509,'Analysis 1.3'!$E$1:$F$15,2,FALSE)</f>
        <v>54.707207207207205</v>
      </c>
    </row>
    <row r="1510" spans="1:7" x14ac:dyDescent="0.3">
      <c r="A1510">
        <v>1509</v>
      </c>
      <c r="B1510" s="1" t="s">
        <v>99</v>
      </c>
      <c r="C1510" t="s">
        <v>151</v>
      </c>
      <c r="D1510">
        <v>31</v>
      </c>
      <c r="E1510" t="s">
        <v>157</v>
      </c>
      <c r="F1510" t="str">
        <f t="shared" si="26"/>
        <v>Young</v>
      </c>
      <c r="G1510" s="49">
        <f>VLOOKUP(B1510,'Analysis 1.3'!$E$1:$F$15,2,FALSE)</f>
        <v>54.707207207207205</v>
      </c>
    </row>
    <row r="1511" spans="1:7" x14ac:dyDescent="0.3">
      <c r="A1511">
        <v>1510</v>
      </c>
      <c r="B1511" s="1" t="s">
        <v>103</v>
      </c>
      <c r="C1511" t="s">
        <v>151</v>
      </c>
      <c r="D1511">
        <v>23</v>
      </c>
      <c r="E1511" t="s">
        <v>157</v>
      </c>
      <c r="F1511" t="str">
        <f t="shared" si="26"/>
        <v>Young</v>
      </c>
      <c r="G1511" s="49">
        <f>VLOOKUP(B1511,'Analysis 1.3'!$E$1:$F$15,2,FALSE)</f>
        <v>54.725000000000001</v>
      </c>
    </row>
    <row r="1512" spans="1:7" x14ac:dyDescent="0.3">
      <c r="A1512">
        <v>1511</v>
      </c>
      <c r="B1512" s="1" t="s">
        <v>99</v>
      </c>
      <c r="C1512" t="s">
        <v>151</v>
      </c>
      <c r="D1512">
        <v>19</v>
      </c>
      <c r="E1512" t="s">
        <v>157</v>
      </c>
      <c r="F1512" t="str">
        <f t="shared" si="26"/>
        <v>Young</v>
      </c>
      <c r="G1512" s="49">
        <f>VLOOKUP(B1512,'Analysis 1.3'!$E$1:$F$15,2,FALSE)</f>
        <v>54.707207207207205</v>
      </c>
    </row>
    <row r="1513" spans="1:7" x14ac:dyDescent="0.3">
      <c r="A1513">
        <v>1512</v>
      </c>
      <c r="B1513" s="1" t="s">
        <v>108</v>
      </c>
      <c r="C1513" t="s">
        <v>152</v>
      </c>
      <c r="D1513">
        <v>28</v>
      </c>
      <c r="E1513" t="s">
        <v>157</v>
      </c>
      <c r="F1513" t="str">
        <f t="shared" si="26"/>
        <v>Young</v>
      </c>
      <c r="G1513" s="49">
        <f>VLOOKUP(B1513,'Analysis 1.3'!$E$1:$F$15,2,FALSE)</f>
        <v>53.469696969696969</v>
      </c>
    </row>
    <row r="1514" spans="1:7" x14ac:dyDescent="0.3">
      <c r="A1514">
        <v>1513</v>
      </c>
      <c r="B1514" s="1" t="s">
        <v>99</v>
      </c>
      <c r="C1514" t="s">
        <v>152</v>
      </c>
      <c r="D1514">
        <v>76</v>
      </c>
      <c r="E1514" t="s">
        <v>157</v>
      </c>
      <c r="F1514" t="str">
        <f t="shared" si="26"/>
        <v>Senior</v>
      </c>
      <c r="G1514" s="49">
        <f>VLOOKUP(B1514,'Analysis 1.3'!$E$1:$F$15,2,FALSE)</f>
        <v>54.707207207207205</v>
      </c>
    </row>
    <row r="1515" spans="1:7" x14ac:dyDescent="0.3">
      <c r="A1515">
        <v>1514</v>
      </c>
      <c r="B1515" s="1" t="s">
        <v>100</v>
      </c>
      <c r="C1515" t="s">
        <v>151</v>
      </c>
      <c r="D1515">
        <v>42</v>
      </c>
      <c r="E1515" t="s">
        <v>157</v>
      </c>
      <c r="F1515" t="str">
        <f t="shared" si="26"/>
        <v>Middle</v>
      </c>
      <c r="G1515" s="49">
        <f>VLOOKUP(B1515,'Analysis 1.3'!$E$1:$F$15,2,FALSE)</f>
        <v>54.003086419753089</v>
      </c>
    </row>
    <row r="1516" spans="1:7" x14ac:dyDescent="0.3">
      <c r="A1516">
        <v>1515</v>
      </c>
      <c r="B1516" s="1" t="s">
        <v>99</v>
      </c>
      <c r="C1516" t="s">
        <v>151</v>
      </c>
      <c r="D1516">
        <v>54</v>
      </c>
      <c r="E1516" t="s">
        <v>157</v>
      </c>
      <c r="F1516" t="str">
        <f t="shared" si="26"/>
        <v>Middle</v>
      </c>
      <c r="G1516" s="49">
        <f>VLOOKUP(B1516,'Analysis 1.3'!$E$1:$F$15,2,FALSE)</f>
        <v>54.707207207207205</v>
      </c>
    </row>
    <row r="1517" spans="1:7" x14ac:dyDescent="0.3">
      <c r="A1517">
        <v>1516</v>
      </c>
      <c r="B1517" s="1" t="s">
        <v>103</v>
      </c>
      <c r="C1517" t="s">
        <v>152</v>
      </c>
      <c r="D1517">
        <v>25</v>
      </c>
      <c r="E1517" t="s">
        <v>157</v>
      </c>
      <c r="F1517" t="str">
        <f t="shared" si="26"/>
        <v>Young</v>
      </c>
      <c r="G1517" s="49">
        <f>VLOOKUP(B1517,'Analysis 1.3'!$E$1:$F$15,2,FALSE)</f>
        <v>54.725000000000001</v>
      </c>
    </row>
    <row r="1518" spans="1:7" x14ac:dyDescent="0.3">
      <c r="A1518">
        <v>1517</v>
      </c>
      <c r="B1518" s="1" t="s">
        <v>100</v>
      </c>
      <c r="C1518" t="s">
        <v>152</v>
      </c>
      <c r="D1518">
        <v>48</v>
      </c>
      <c r="E1518" t="s">
        <v>157</v>
      </c>
      <c r="F1518" t="str">
        <f t="shared" si="26"/>
        <v>Middle</v>
      </c>
      <c r="G1518" s="49">
        <f>VLOOKUP(B1518,'Analysis 1.3'!$E$1:$F$15,2,FALSE)</f>
        <v>54.003086419753089</v>
      </c>
    </row>
    <row r="1519" spans="1:7" x14ac:dyDescent="0.3">
      <c r="A1519">
        <v>1518</v>
      </c>
      <c r="B1519" s="1" t="s">
        <v>99</v>
      </c>
      <c r="C1519" t="s">
        <v>152</v>
      </c>
      <c r="D1519">
        <v>66</v>
      </c>
      <c r="E1519" t="s">
        <v>157</v>
      </c>
      <c r="F1519" t="str">
        <f t="shared" si="26"/>
        <v>Senior</v>
      </c>
      <c r="G1519" s="49">
        <f>VLOOKUP(B1519,'Analysis 1.3'!$E$1:$F$15,2,FALSE)</f>
        <v>54.707207207207205</v>
      </c>
    </row>
    <row r="1520" spans="1:7" x14ac:dyDescent="0.3">
      <c r="A1520">
        <v>1519</v>
      </c>
      <c r="B1520" s="1" t="s">
        <v>105</v>
      </c>
      <c r="C1520" t="s">
        <v>151</v>
      </c>
      <c r="D1520">
        <v>20</v>
      </c>
      <c r="E1520" t="s">
        <v>157</v>
      </c>
      <c r="F1520" t="str">
        <f t="shared" si="26"/>
        <v>Young</v>
      </c>
      <c r="G1520" s="49">
        <f>VLOOKUP(B1520,'Analysis 1.3'!$E$1:$F$15,2,FALSE)</f>
        <v>48.434944237918216</v>
      </c>
    </row>
    <row r="1521" spans="1:7" x14ac:dyDescent="0.3">
      <c r="A1521">
        <v>1520</v>
      </c>
      <c r="B1521" s="1" t="s">
        <v>99</v>
      </c>
      <c r="C1521" t="s">
        <v>152</v>
      </c>
      <c r="D1521">
        <v>28</v>
      </c>
      <c r="E1521" t="s">
        <v>157</v>
      </c>
      <c r="F1521" t="str">
        <f t="shared" si="26"/>
        <v>Young</v>
      </c>
      <c r="G1521" s="49">
        <f>VLOOKUP(B1521,'Analysis 1.3'!$E$1:$F$15,2,FALSE)</f>
        <v>54.707207207207205</v>
      </c>
    </row>
    <row r="1522" spans="1:7" x14ac:dyDescent="0.3">
      <c r="A1522">
        <v>1521</v>
      </c>
      <c r="B1522" s="1" t="s">
        <v>99</v>
      </c>
      <c r="C1522" t="s">
        <v>152</v>
      </c>
      <c r="D1522">
        <v>88</v>
      </c>
      <c r="E1522" t="s">
        <v>157</v>
      </c>
      <c r="F1522" t="str">
        <f t="shared" si="26"/>
        <v>Senior</v>
      </c>
      <c r="G1522" s="49">
        <f>VLOOKUP(B1522,'Analysis 1.3'!$E$1:$F$15,2,FALSE)</f>
        <v>54.707207207207205</v>
      </c>
    </row>
    <row r="1523" spans="1:7" x14ac:dyDescent="0.3">
      <c r="A1523">
        <v>1522</v>
      </c>
      <c r="B1523" s="1" t="s">
        <v>99</v>
      </c>
      <c r="C1523" t="s">
        <v>151</v>
      </c>
      <c r="D1523">
        <v>81</v>
      </c>
      <c r="E1523" t="s">
        <v>157</v>
      </c>
      <c r="F1523" t="str">
        <f t="shared" si="26"/>
        <v>Senior</v>
      </c>
      <c r="G1523" s="49">
        <f>VLOOKUP(B1523,'Analysis 1.3'!$E$1:$F$15,2,FALSE)</f>
        <v>54.707207207207205</v>
      </c>
    </row>
    <row r="1524" spans="1:7" x14ac:dyDescent="0.3">
      <c r="A1524">
        <v>1523</v>
      </c>
      <c r="B1524" s="1" t="s">
        <v>105</v>
      </c>
      <c r="C1524" t="s">
        <v>151</v>
      </c>
      <c r="D1524">
        <v>50</v>
      </c>
      <c r="E1524" t="s">
        <v>157</v>
      </c>
      <c r="F1524" t="str">
        <f t="shared" si="26"/>
        <v>Middle</v>
      </c>
      <c r="G1524" s="49">
        <f>VLOOKUP(B1524,'Analysis 1.3'!$E$1:$F$15,2,FALSE)</f>
        <v>48.434944237918216</v>
      </c>
    </row>
    <row r="1525" spans="1:7" x14ac:dyDescent="0.3">
      <c r="A1525">
        <v>1524</v>
      </c>
      <c r="B1525" s="1" t="s">
        <v>100</v>
      </c>
      <c r="C1525" t="s">
        <v>152</v>
      </c>
      <c r="D1525">
        <v>75</v>
      </c>
      <c r="E1525" t="s">
        <v>157</v>
      </c>
      <c r="F1525" t="str">
        <f t="shared" si="26"/>
        <v>Senior</v>
      </c>
      <c r="G1525" s="49">
        <f>VLOOKUP(B1525,'Analysis 1.3'!$E$1:$F$15,2,FALSE)</f>
        <v>54.003086419753089</v>
      </c>
    </row>
    <row r="1526" spans="1:7" x14ac:dyDescent="0.3">
      <c r="A1526">
        <v>1525</v>
      </c>
      <c r="B1526" s="1" t="s">
        <v>107</v>
      </c>
      <c r="C1526" t="s">
        <v>152</v>
      </c>
      <c r="D1526">
        <v>87</v>
      </c>
      <c r="E1526" t="s">
        <v>157</v>
      </c>
      <c r="F1526" t="str">
        <f t="shared" si="26"/>
        <v>Senior</v>
      </c>
      <c r="G1526" s="49">
        <f>VLOOKUP(B1526,'Analysis 1.3'!$E$1:$F$15,2,FALSE)</f>
        <v>49.778761061946902</v>
      </c>
    </row>
    <row r="1527" spans="1:7" x14ac:dyDescent="0.3">
      <c r="A1527">
        <v>1526</v>
      </c>
      <c r="B1527" s="1" t="s">
        <v>99</v>
      </c>
      <c r="C1527" t="s">
        <v>152</v>
      </c>
      <c r="D1527">
        <v>50</v>
      </c>
      <c r="E1527" t="s">
        <v>157</v>
      </c>
      <c r="F1527" t="str">
        <f t="shared" si="26"/>
        <v>Middle</v>
      </c>
      <c r="G1527" s="49">
        <f>VLOOKUP(B1527,'Analysis 1.3'!$E$1:$F$15,2,FALSE)</f>
        <v>54.707207207207205</v>
      </c>
    </row>
    <row r="1528" spans="1:7" x14ac:dyDescent="0.3">
      <c r="A1528">
        <v>1527</v>
      </c>
      <c r="B1528" s="1" t="s">
        <v>107</v>
      </c>
      <c r="C1528" t="s">
        <v>152</v>
      </c>
      <c r="D1528">
        <v>73</v>
      </c>
      <c r="E1528" t="s">
        <v>157</v>
      </c>
      <c r="F1528" t="str">
        <f t="shared" si="26"/>
        <v>Senior</v>
      </c>
      <c r="G1528" s="49">
        <f>VLOOKUP(B1528,'Analysis 1.3'!$E$1:$F$15,2,FALSE)</f>
        <v>49.778761061946902</v>
      </c>
    </row>
    <row r="1529" spans="1:7" x14ac:dyDescent="0.3">
      <c r="A1529">
        <v>1528</v>
      </c>
      <c r="B1529" s="1" t="s">
        <v>99</v>
      </c>
      <c r="C1529" t="s">
        <v>152</v>
      </c>
      <c r="D1529">
        <v>58</v>
      </c>
      <c r="E1529" t="s">
        <v>157</v>
      </c>
      <c r="F1529" t="str">
        <f t="shared" si="26"/>
        <v>Middle</v>
      </c>
      <c r="G1529" s="49">
        <f>VLOOKUP(B1529,'Analysis 1.3'!$E$1:$F$15,2,FALSE)</f>
        <v>54.707207207207205</v>
      </c>
    </row>
    <row r="1530" spans="1:7" x14ac:dyDescent="0.3">
      <c r="A1530">
        <v>1529</v>
      </c>
      <c r="B1530" s="1" t="s">
        <v>102</v>
      </c>
      <c r="C1530" t="s">
        <v>151</v>
      </c>
      <c r="D1530">
        <v>27</v>
      </c>
      <c r="E1530" t="s">
        <v>157</v>
      </c>
      <c r="F1530" t="str">
        <f t="shared" si="26"/>
        <v>Young</v>
      </c>
      <c r="G1530" s="49">
        <f>VLOOKUP(B1530,'Analysis 1.3'!$E$1:$F$15,2,FALSE)</f>
        <v>59.060606060606062</v>
      </c>
    </row>
    <row r="1531" spans="1:7" x14ac:dyDescent="0.3">
      <c r="A1531">
        <v>1530</v>
      </c>
      <c r="B1531" s="1" t="s">
        <v>104</v>
      </c>
      <c r="C1531" t="s">
        <v>152</v>
      </c>
      <c r="D1531">
        <v>79</v>
      </c>
      <c r="E1531" t="s">
        <v>157</v>
      </c>
      <c r="F1531" t="str">
        <f t="shared" si="26"/>
        <v>Senior</v>
      </c>
      <c r="G1531" s="49">
        <f>VLOOKUP(B1531,'Analysis 1.3'!$E$1:$F$15,2,FALSE)</f>
        <v>47.441860465116278</v>
      </c>
    </row>
    <row r="1532" spans="1:7" x14ac:dyDescent="0.3">
      <c r="A1532">
        <v>1531</v>
      </c>
      <c r="B1532" s="1" t="s">
        <v>106</v>
      </c>
      <c r="C1532" t="s">
        <v>152</v>
      </c>
      <c r="D1532">
        <v>41</v>
      </c>
      <c r="E1532" t="s">
        <v>157</v>
      </c>
      <c r="F1532" t="str">
        <f t="shared" si="26"/>
        <v>Middle</v>
      </c>
      <c r="G1532" s="49">
        <f>VLOOKUP(B1532,'Analysis 1.3'!$E$1:$F$15,2,FALSE)</f>
        <v>53.742268041237111</v>
      </c>
    </row>
    <row r="1533" spans="1:7" x14ac:dyDescent="0.3">
      <c r="A1533">
        <v>1532</v>
      </c>
      <c r="B1533" s="1" t="s">
        <v>105</v>
      </c>
      <c r="C1533" t="s">
        <v>151</v>
      </c>
      <c r="D1533">
        <v>43</v>
      </c>
      <c r="E1533" t="s">
        <v>157</v>
      </c>
      <c r="F1533" t="str">
        <f t="shared" si="26"/>
        <v>Middle</v>
      </c>
      <c r="G1533" s="49">
        <f>VLOOKUP(B1533,'Analysis 1.3'!$E$1:$F$15,2,FALSE)</f>
        <v>48.434944237918216</v>
      </c>
    </row>
    <row r="1534" spans="1:7" x14ac:dyDescent="0.3">
      <c r="A1534">
        <v>1533</v>
      </c>
      <c r="B1534" s="1" t="s">
        <v>102</v>
      </c>
      <c r="C1534" t="s">
        <v>151</v>
      </c>
      <c r="D1534">
        <v>49</v>
      </c>
      <c r="E1534" t="s">
        <v>157</v>
      </c>
      <c r="F1534" t="str">
        <f t="shared" si="26"/>
        <v>Middle</v>
      </c>
      <c r="G1534" s="49">
        <f>VLOOKUP(B1534,'Analysis 1.3'!$E$1:$F$15,2,FALSE)</f>
        <v>59.060606060606062</v>
      </c>
    </row>
    <row r="1535" spans="1:7" x14ac:dyDescent="0.3">
      <c r="A1535">
        <v>1534</v>
      </c>
      <c r="B1535" s="1" t="s">
        <v>99</v>
      </c>
      <c r="C1535" t="s">
        <v>152</v>
      </c>
      <c r="D1535">
        <v>18</v>
      </c>
      <c r="E1535" t="s">
        <v>157</v>
      </c>
      <c r="F1535" t="str">
        <f t="shared" si="26"/>
        <v>Young</v>
      </c>
      <c r="G1535" s="49">
        <f>VLOOKUP(B1535,'Analysis 1.3'!$E$1:$F$15,2,FALSE)</f>
        <v>54.707207207207205</v>
      </c>
    </row>
    <row r="1536" spans="1:7" x14ac:dyDescent="0.3">
      <c r="A1536">
        <v>1535</v>
      </c>
      <c r="B1536" s="1" t="s">
        <v>100</v>
      </c>
      <c r="C1536" t="s">
        <v>151</v>
      </c>
      <c r="D1536">
        <v>41</v>
      </c>
      <c r="E1536" t="s">
        <v>157</v>
      </c>
      <c r="F1536" t="str">
        <f t="shared" si="26"/>
        <v>Middle</v>
      </c>
      <c r="G1536" s="49">
        <f>VLOOKUP(B1536,'Analysis 1.3'!$E$1:$F$15,2,FALSE)</f>
        <v>54.003086419753089</v>
      </c>
    </row>
    <row r="1537" spans="1:7" x14ac:dyDescent="0.3">
      <c r="A1537">
        <v>1536</v>
      </c>
      <c r="B1537" s="1" t="s">
        <v>99</v>
      </c>
      <c r="C1537" t="s">
        <v>152</v>
      </c>
      <c r="D1537">
        <v>50</v>
      </c>
      <c r="E1537" t="s">
        <v>157</v>
      </c>
      <c r="F1537" t="str">
        <f t="shared" si="26"/>
        <v>Middle</v>
      </c>
      <c r="G1537" s="49">
        <f>VLOOKUP(B1537,'Analysis 1.3'!$E$1:$F$15,2,FALSE)</f>
        <v>54.707207207207205</v>
      </c>
    </row>
    <row r="1538" spans="1:7" x14ac:dyDescent="0.3">
      <c r="A1538">
        <v>1537</v>
      </c>
      <c r="B1538" s="1" t="s">
        <v>99</v>
      </c>
      <c r="C1538" t="s">
        <v>152</v>
      </c>
      <c r="D1538">
        <v>83</v>
      </c>
      <c r="E1538" t="s">
        <v>157</v>
      </c>
      <c r="F1538" t="str">
        <f t="shared" si="26"/>
        <v>Senior</v>
      </c>
      <c r="G1538" s="49">
        <f>VLOOKUP(B1538,'Analysis 1.3'!$E$1:$F$15,2,FALSE)</f>
        <v>54.707207207207205</v>
      </c>
    </row>
    <row r="1539" spans="1:7" x14ac:dyDescent="0.3">
      <c r="A1539">
        <v>1538</v>
      </c>
      <c r="B1539" s="1" t="s">
        <v>99</v>
      </c>
      <c r="C1539" t="s">
        <v>152</v>
      </c>
      <c r="D1539">
        <v>21</v>
      </c>
      <c r="E1539" t="s">
        <v>157</v>
      </c>
      <c r="F1539" t="str">
        <f t="shared" ref="F1539:F1602" si="27">_xlfn.IFS(D1539&gt;=60, "Senior", D1539&lt;35, "Young", D1539&lt;60, "Middle")</f>
        <v>Young</v>
      </c>
      <c r="G1539" s="49">
        <f>VLOOKUP(B1539,'Analysis 1.3'!$E$1:$F$15,2,FALSE)</f>
        <v>54.707207207207205</v>
      </c>
    </row>
    <row r="1540" spans="1:7" x14ac:dyDescent="0.3">
      <c r="A1540">
        <v>1539</v>
      </c>
      <c r="B1540" s="1" t="s">
        <v>99</v>
      </c>
      <c r="C1540" t="s">
        <v>152</v>
      </c>
      <c r="D1540">
        <v>73</v>
      </c>
      <c r="E1540" t="s">
        <v>157</v>
      </c>
      <c r="F1540" t="str">
        <f t="shared" si="27"/>
        <v>Senior</v>
      </c>
      <c r="G1540" s="49">
        <f>VLOOKUP(B1540,'Analysis 1.3'!$E$1:$F$15,2,FALSE)</f>
        <v>54.707207207207205</v>
      </c>
    </row>
    <row r="1541" spans="1:7" x14ac:dyDescent="0.3">
      <c r="A1541">
        <v>1540</v>
      </c>
      <c r="B1541" s="1" t="s">
        <v>101</v>
      </c>
      <c r="C1541" t="s">
        <v>151</v>
      </c>
      <c r="D1541">
        <v>58</v>
      </c>
      <c r="E1541" t="s">
        <v>157</v>
      </c>
      <c r="F1541" t="str">
        <f t="shared" si="27"/>
        <v>Middle</v>
      </c>
      <c r="G1541" s="49">
        <f>VLOOKUP(B1541,'Analysis 1.3'!$E$1:$F$15,2,FALSE)</f>
        <v>52.833333333333336</v>
      </c>
    </row>
    <row r="1542" spans="1:7" x14ac:dyDescent="0.3">
      <c r="A1542">
        <v>1541</v>
      </c>
      <c r="B1542" s="1" t="s">
        <v>100</v>
      </c>
      <c r="C1542" t="s">
        <v>151</v>
      </c>
      <c r="D1542">
        <v>50</v>
      </c>
      <c r="E1542" t="s">
        <v>157</v>
      </c>
      <c r="F1542" t="str">
        <f t="shared" si="27"/>
        <v>Middle</v>
      </c>
      <c r="G1542" s="49">
        <f>VLOOKUP(B1542,'Analysis 1.3'!$E$1:$F$15,2,FALSE)</f>
        <v>54.003086419753089</v>
      </c>
    </row>
    <row r="1543" spans="1:7" x14ac:dyDescent="0.3">
      <c r="A1543">
        <v>1542</v>
      </c>
      <c r="B1543" s="1" t="s">
        <v>100</v>
      </c>
      <c r="C1543" t="s">
        <v>151</v>
      </c>
      <c r="D1543">
        <v>65</v>
      </c>
      <c r="E1543" t="s">
        <v>157</v>
      </c>
      <c r="F1543" t="str">
        <f t="shared" si="27"/>
        <v>Senior</v>
      </c>
      <c r="G1543" s="49">
        <f>VLOOKUP(B1543,'Analysis 1.3'!$E$1:$F$15,2,FALSE)</f>
        <v>54.003086419753089</v>
      </c>
    </row>
    <row r="1544" spans="1:7" x14ac:dyDescent="0.3">
      <c r="A1544">
        <v>1543</v>
      </c>
      <c r="B1544" s="1" t="s">
        <v>99</v>
      </c>
      <c r="C1544" t="s">
        <v>151</v>
      </c>
      <c r="D1544">
        <v>68</v>
      </c>
      <c r="E1544" t="s">
        <v>157</v>
      </c>
      <c r="F1544" t="str">
        <f t="shared" si="27"/>
        <v>Senior</v>
      </c>
      <c r="G1544" s="49">
        <f>VLOOKUP(B1544,'Analysis 1.3'!$E$1:$F$15,2,FALSE)</f>
        <v>54.707207207207205</v>
      </c>
    </row>
    <row r="1545" spans="1:7" x14ac:dyDescent="0.3">
      <c r="A1545">
        <v>1544</v>
      </c>
      <c r="B1545" s="1" t="s">
        <v>99</v>
      </c>
      <c r="C1545" t="s">
        <v>151</v>
      </c>
      <c r="D1545">
        <v>77</v>
      </c>
      <c r="E1545" t="s">
        <v>157</v>
      </c>
      <c r="F1545" t="str">
        <f t="shared" si="27"/>
        <v>Senior</v>
      </c>
      <c r="G1545" s="49">
        <f>VLOOKUP(B1545,'Analysis 1.3'!$E$1:$F$15,2,FALSE)</f>
        <v>54.707207207207205</v>
      </c>
    </row>
    <row r="1546" spans="1:7" x14ac:dyDescent="0.3">
      <c r="A1546">
        <v>1545</v>
      </c>
      <c r="B1546" s="1" t="s">
        <v>103</v>
      </c>
      <c r="C1546" t="s">
        <v>152</v>
      </c>
      <c r="D1546">
        <v>30</v>
      </c>
      <c r="E1546" t="s">
        <v>157</v>
      </c>
      <c r="F1546" t="str">
        <f t="shared" si="27"/>
        <v>Young</v>
      </c>
      <c r="G1546" s="49">
        <f>VLOOKUP(B1546,'Analysis 1.3'!$E$1:$F$15,2,FALSE)</f>
        <v>54.725000000000001</v>
      </c>
    </row>
    <row r="1547" spans="1:7" x14ac:dyDescent="0.3">
      <c r="A1547">
        <v>1546</v>
      </c>
      <c r="B1547" s="1" t="s">
        <v>104</v>
      </c>
      <c r="C1547" t="s">
        <v>152</v>
      </c>
      <c r="D1547">
        <v>33</v>
      </c>
      <c r="E1547" t="s">
        <v>157</v>
      </c>
      <c r="F1547" t="str">
        <f t="shared" si="27"/>
        <v>Young</v>
      </c>
      <c r="G1547" s="49">
        <f>VLOOKUP(B1547,'Analysis 1.3'!$E$1:$F$15,2,FALSE)</f>
        <v>47.441860465116278</v>
      </c>
    </row>
    <row r="1548" spans="1:7" x14ac:dyDescent="0.3">
      <c r="A1548">
        <v>1547</v>
      </c>
      <c r="B1548" s="1" t="s">
        <v>100</v>
      </c>
      <c r="C1548" t="s">
        <v>151</v>
      </c>
      <c r="D1548">
        <v>37</v>
      </c>
      <c r="E1548" t="s">
        <v>157</v>
      </c>
      <c r="F1548" t="str">
        <f t="shared" si="27"/>
        <v>Middle</v>
      </c>
      <c r="G1548" s="49">
        <f>VLOOKUP(B1548,'Analysis 1.3'!$E$1:$F$15,2,FALSE)</f>
        <v>54.003086419753089</v>
      </c>
    </row>
    <row r="1549" spans="1:7" x14ac:dyDescent="0.3">
      <c r="A1549">
        <v>1548</v>
      </c>
      <c r="B1549" s="1" t="s">
        <v>100</v>
      </c>
      <c r="C1549" t="s">
        <v>151</v>
      </c>
      <c r="D1549">
        <v>46</v>
      </c>
      <c r="E1549" t="s">
        <v>157</v>
      </c>
      <c r="F1549" t="str">
        <f t="shared" si="27"/>
        <v>Middle</v>
      </c>
      <c r="G1549" s="49">
        <f>VLOOKUP(B1549,'Analysis 1.3'!$E$1:$F$15,2,FALSE)</f>
        <v>54.003086419753089</v>
      </c>
    </row>
    <row r="1550" spans="1:7" x14ac:dyDescent="0.3">
      <c r="A1550">
        <v>1549</v>
      </c>
      <c r="B1550" s="1" t="s">
        <v>99</v>
      </c>
      <c r="C1550" t="s">
        <v>152</v>
      </c>
      <c r="D1550">
        <v>70</v>
      </c>
      <c r="E1550" t="s">
        <v>157</v>
      </c>
      <c r="F1550" t="str">
        <f t="shared" si="27"/>
        <v>Senior</v>
      </c>
      <c r="G1550" s="49">
        <f>VLOOKUP(B1550,'Analysis 1.3'!$E$1:$F$15,2,FALSE)</f>
        <v>54.707207207207205</v>
      </c>
    </row>
    <row r="1551" spans="1:7" x14ac:dyDescent="0.3">
      <c r="A1551">
        <v>1550</v>
      </c>
      <c r="B1551" s="1" t="s">
        <v>99</v>
      </c>
      <c r="C1551" t="s">
        <v>151</v>
      </c>
      <c r="D1551">
        <v>67</v>
      </c>
      <c r="E1551" t="s">
        <v>157</v>
      </c>
      <c r="F1551" t="str">
        <f t="shared" si="27"/>
        <v>Senior</v>
      </c>
      <c r="G1551" s="49">
        <f>VLOOKUP(B1551,'Analysis 1.3'!$E$1:$F$15,2,FALSE)</f>
        <v>54.707207207207205</v>
      </c>
    </row>
    <row r="1552" spans="1:7" x14ac:dyDescent="0.3">
      <c r="A1552">
        <v>1551</v>
      </c>
      <c r="B1552" s="1" t="s">
        <v>99</v>
      </c>
      <c r="C1552" t="s">
        <v>151</v>
      </c>
      <c r="D1552">
        <v>21</v>
      </c>
      <c r="E1552" t="s">
        <v>157</v>
      </c>
      <c r="F1552" t="str">
        <f t="shared" si="27"/>
        <v>Young</v>
      </c>
      <c r="G1552" s="49">
        <f>VLOOKUP(B1552,'Analysis 1.3'!$E$1:$F$15,2,FALSE)</f>
        <v>54.707207207207205</v>
      </c>
    </row>
    <row r="1553" spans="1:7" x14ac:dyDescent="0.3">
      <c r="A1553">
        <v>1552</v>
      </c>
      <c r="B1553" s="1" t="s">
        <v>107</v>
      </c>
      <c r="C1553" t="s">
        <v>152</v>
      </c>
      <c r="D1553">
        <v>37</v>
      </c>
      <c r="E1553" t="s">
        <v>157</v>
      </c>
      <c r="F1553" t="str">
        <f t="shared" si="27"/>
        <v>Middle</v>
      </c>
      <c r="G1553" s="49">
        <f>VLOOKUP(B1553,'Analysis 1.3'!$E$1:$F$15,2,FALSE)</f>
        <v>49.778761061946902</v>
      </c>
    </row>
    <row r="1554" spans="1:7" x14ac:dyDescent="0.3">
      <c r="A1554">
        <v>1553</v>
      </c>
      <c r="B1554" s="1" t="s">
        <v>100</v>
      </c>
      <c r="C1554" t="s">
        <v>151</v>
      </c>
      <c r="D1554">
        <v>81</v>
      </c>
      <c r="E1554" t="s">
        <v>157</v>
      </c>
      <c r="F1554" t="str">
        <f t="shared" si="27"/>
        <v>Senior</v>
      </c>
      <c r="G1554" s="49">
        <f>VLOOKUP(B1554,'Analysis 1.3'!$E$1:$F$15,2,FALSE)</f>
        <v>54.003086419753089</v>
      </c>
    </row>
    <row r="1555" spans="1:7" x14ac:dyDescent="0.3">
      <c r="A1555">
        <v>1554</v>
      </c>
      <c r="B1555" s="1" t="s">
        <v>109</v>
      </c>
      <c r="C1555" t="s">
        <v>152</v>
      </c>
      <c r="D1555">
        <v>52</v>
      </c>
      <c r="E1555" t="s">
        <v>157</v>
      </c>
      <c r="F1555" t="str">
        <f t="shared" si="27"/>
        <v>Middle</v>
      </c>
      <c r="G1555" s="49">
        <f>VLOOKUP(B1555,'Analysis 1.3'!$E$1:$F$15,2,FALSE)</f>
        <v>49.655172413793103</v>
      </c>
    </row>
    <row r="1556" spans="1:7" x14ac:dyDescent="0.3">
      <c r="A1556">
        <v>1555</v>
      </c>
      <c r="B1556" s="1" t="s">
        <v>99</v>
      </c>
      <c r="C1556" t="s">
        <v>152</v>
      </c>
      <c r="D1556">
        <v>28</v>
      </c>
      <c r="E1556" t="s">
        <v>157</v>
      </c>
      <c r="F1556" t="str">
        <f t="shared" si="27"/>
        <v>Young</v>
      </c>
      <c r="G1556" s="49">
        <f>VLOOKUP(B1556,'Analysis 1.3'!$E$1:$F$15,2,FALSE)</f>
        <v>54.707207207207205</v>
      </c>
    </row>
    <row r="1557" spans="1:7" x14ac:dyDescent="0.3">
      <c r="A1557">
        <v>1556</v>
      </c>
      <c r="B1557" s="1" t="s">
        <v>101</v>
      </c>
      <c r="C1557" t="s">
        <v>152</v>
      </c>
      <c r="D1557">
        <v>76</v>
      </c>
      <c r="E1557" t="s">
        <v>157</v>
      </c>
      <c r="F1557" t="str">
        <f t="shared" si="27"/>
        <v>Senior</v>
      </c>
      <c r="G1557" s="49">
        <f>VLOOKUP(B1557,'Analysis 1.3'!$E$1:$F$15,2,FALSE)</f>
        <v>52.833333333333336</v>
      </c>
    </row>
    <row r="1558" spans="1:7" x14ac:dyDescent="0.3">
      <c r="A1558">
        <v>1557</v>
      </c>
      <c r="B1558" s="1" t="s">
        <v>99</v>
      </c>
      <c r="C1558" t="s">
        <v>151</v>
      </c>
      <c r="D1558">
        <v>28</v>
      </c>
      <c r="E1558" t="s">
        <v>157</v>
      </c>
      <c r="F1558" t="str">
        <f t="shared" si="27"/>
        <v>Young</v>
      </c>
      <c r="G1558" s="49">
        <f>VLOOKUP(B1558,'Analysis 1.3'!$E$1:$F$15,2,FALSE)</f>
        <v>54.707207207207205</v>
      </c>
    </row>
    <row r="1559" spans="1:7" x14ac:dyDescent="0.3">
      <c r="A1559">
        <v>1558</v>
      </c>
      <c r="B1559" s="1" t="s">
        <v>102</v>
      </c>
      <c r="C1559" t="s">
        <v>152</v>
      </c>
      <c r="D1559">
        <v>83</v>
      </c>
      <c r="E1559" t="s">
        <v>157</v>
      </c>
      <c r="F1559" t="str">
        <f t="shared" si="27"/>
        <v>Senior</v>
      </c>
      <c r="G1559" s="49">
        <f>VLOOKUP(B1559,'Analysis 1.3'!$E$1:$F$15,2,FALSE)</f>
        <v>59.060606060606062</v>
      </c>
    </row>
    <row r="1560" spans="1:7" x14ac:dyDescent="0.3">
      <c r="A1560">
        <v>1559</v>
      </c>
      <c r="B1560" s="1" t="s">
        <v>105</v>
      </c>
      <c r="C1560" t="s">
        <v>152</v>
      </c>
      <c r="D1560">
        <v>68</v>
      </c>
      <c r="E1560" t="s">
        <v>157</v>
      </c>
      <c r="F1560" t="str">
        <f t="shared" si="27"/>
        <v>Senior</v>
      </c>
      <c r="G1560" s="49">
        <f>VLOOKUP(B1560,'Analysis 1.3'!$E$1:$F$15,2,FALSE)</f>
        <v>48.434944237918216</v>
      </c>
    </row>
    <row r="1561" spans="1:7" x14ac:dyDescent="0.3">
      <c r="A1561">
        <v>1560</v>
      </c>
      <c r="B1561" s="1" t="s">
        <v>106</v>
      </c>
      <c r="C1561" t="s">
        <v>151</v>
      </c>
      <c r="D1561">
        <v>36</v>
      </c>
      <c r="E1561" t="s">
        <v>157</v>
      </c>
      <c r="F1561" t="str">
        <f t="shared" si="27"/>
        <v>Middle</v>
      </c>
      <c r="G1561" s="49">
        <f>VLOOKUP(B1561,'Analysis 1.3'!$E$1:$F$15,2,FALSE)</f>
        <v>53.742268041237111</v>
      </c>
    </row>
    <row r="1562" spans="1:7" x14ac:dyDescent="0.3">
      <c r="A1562">
        <v>1561</v>
      </c>
      <c r="B1562" s="1" t="s">
        <v>110</v>
      </c>
      <c r="C1562" t="s">
        <v>152</v>
      </c>
      <c r="D1562">
        <v>28</v>
      </c>
      <c r="E1562" t="s">
        <v>157</v>
      </c>
      <c r="F1562" t="str">
        <f t="shared" si="27"/>
        <v>Young</v>
      </c>
      <c r="G1562" s="49">
        <f>VLOOKUP(B1562,'Analysis 1.3'!$E$1:$F$15,2,FALSE)</f>
        <v>49.222222222222221</v>
      </c>
    </row>
    <row r="1563" spans="1:7" x14ac:dyDescent="0.3">
      <c r="A1563">
        <v>1562</v>
      </c>
      <c r="B1563" s="1" t="s">
        <v>105</v>
      </c>
      <c r="C1563" t="s">
        <v>151</v>
      </c>
      <c r="D1563">
        <v>20</v>
      </c>
      <c r="E1563" t="s">
        <v>157</v>
      </c>
      <c r="F1563" t="str">
        <f t="shared" si="27"/>
        <v>Young</v>
      </c>
      <c r="G1563" s="49">
        <f>VLOOKUP(B1563,'Analysis 1.3'!$E$1:$F$15,2,FALSE)</f>
        <v>48.434944237918216</v>
      </c>
    </row>
    <row r="1564" spans="1:7" x14ac:dyDescent="0.3">
      <c r="A1564">
        <v>1563</v>
      </c>
      <c r="B1564" s="1" t="s">
        <v>103</v>
      </c>
      <c r="C1564" t="s">
        <v>152</v>
      </c>
      <c r="D1564">
        <v>65</v>
      </c>
      <c r="E1564" t="s">
        <v>157</v>
      </c>
      <c r="F1564" t="str">
        <f t="shared" si="27"/>
        <v>Senior</v>
      </c>
      <c r="G1564" s="49">
        <f>VLOOKUP(B1564,'Analysis 1.3'!$E$1:$F$15,2,FALSE)</f>
        <v>54.725000000000001</v>
      </c>
    </row>
    <row r="1565" spans="1:7" x14ac:dyDescent="0.3">
      <c r="A1565">
        <v>1564</v>
      </c>
      <c r="B1565" s="1" t="s">
        <v>106</v>
      </c>
      <c r="C1565" t="s">
        <v>151</v>
      </c>
      <c r="D1565">
        <v>89</v>
      </c>
      <c r="E1565" t="s">
        <v>157</v>
      </c>
      <c r="F1565" t="str">
        <f t="shared" si="27"/>
        <v>Senior</v>
      </c>
      <c r="G1565" s="49">
        <f>VLOOKUP(B1565,'Analysis 1.3'!$E$1:$F$15,2,FALSE)</f>
        <v>53.742268041237111</v>
      </c>
    </row>
    <row r="1566" spans="1:7" x14ac:dyDescent="0.3">
      <c r="A1566">
        <v>1565</v>
      </c>
      <c r="B1566" s="1" t="s">
        <v>102</v>
      </c>
      <c r="C1566" t="s">
        <v>151</v>
      </c>
      <c r="D1566">
        <v>64</v>
      </c>
      <c r="E1566" t="s">
        <v>157</v>
      </c>
      <c r="F1566" t="str">
        <f t="shared" si="27"/>
        <v>Senior</v>
      </c>
      <c r="G1566" s="49">
        <f>VLOOKUP(B1566,'Analysis 1.3'!$E$1:$F$15,2,FALSE)</f>
        <v>59.060606060606062</v>
      </c>
    </row>
    <row r="1567" spans="1:7" x14ac:dyDescent="0.3">
      <c r="A1567">
        <v>1566</v>
      </c>
      <c r="B1567" s="1" t="s">
        <v>99</v>
      </c>
      <c r="C1567" t="s">
        <v>151</v>
      </c>
      <c r="D1567">
        <v>64</v>
      </c>
      <c r="E1567" t="s">
        <v>157</v>
      </c>
      <c r="F1567" t="str">
        <f t="shared" si="27"/>
        <v>Senior</v>
      </c>
      <c r="G1567" s="49">
        <f>VLOOKUP(B1567,'Analysis 1.3'!$E$1:$F$15,2,FALSE)</f>
        <v>54.707207207207205</v>
      </c>
    </row>
    <row r="1568" spans="1:7" x14ac:dyDescent="0.3">
      <c r="A1568">
        <v>1567</v>
      </c>
      <c r="B1568" s="1" t="s">
        <v>99</v>
      </c>
      <c r="C1568" t="s">
        <v>151</v>
      </c>
      <c r="D1568">
        <v>25</v>
      </c>
      <c r="E1568" t="s">
        <v>157</v>
      </c>
      <c r="F1568" t="str">
        <f t="shared" si="27"/>
        <v>Young</v>
      </c>
      <c r="G1568" s="49">
        <f>VLOOKUP(B1568,'Analysis 1.3'!$E$1:$F$15,2,FALSE)</f>
        <v>54.707207207207205</v>
      </c>
    </row>
    <row r="1569" spans="1:7" x14ac:dyDescent="0.3">
      <c r="A1569">
        <v>1568</v>
      </c>
      <c r="B1569" s="1" t="s">
        <v>105</v>
      </c>
      <c r="C1569" t="s">
        <v>152</v>
      </c>
      <c r="D1569">
        <v>47</v>
      </c>
      <c r="E1569" t="s">
        <v>157</v>
      </c>
      <c r="F1569" t="str">
        <f t="shared" si="27"/>
        <v>Middle</v>
      </c>
      <c r="G1569" s="49">
        <f>VLOOKUP(B1569,'Analysis 1.3'!$E$1:$F$15,2,FALSE)</f>
        <v>48.434944237918216</v>
      </c>
    </row>
    <row r="1570" spans="1:7" x14ac:dyDescent="0.3">
      <c r="A1570">
        <v>1569</v>
      </c>
      <c r="B1570" s="1" t="s">
        <v>105</v>
      </c>
      <c r="C1570" t="s">
        <v>152</v>
      </c>
      <c r="D1570">
        <v>20</v>
      </c>
      <c r="E1570" t="s">
        <v>157</v>
      </c>
      <c r="F1570" t="str">
        <f t="shared" si="27"/>
        <v>Young</v>
      </c>
      <c r="G1570" s="49">
        <f>VLOOKUP(B1570,'Analysis 1.3'!$E$1:$F$15,2,FALSE)</f>
        <v>48.434944237918216</v>
      </c>
    </row>
    <row r="1571" spans="1:7" x14ac:dyDescent="0.3">
      <c r="A1571">
        <v>1570</v>
      </c>
      <c r="B1571" s="1" t="s">
        <v>99</v>
      </c>
      <c r="C1571" t="s">
        <v>151</v>
      </c>
      <c r="D1571">
        <v>46</v>
      </c>
      <c r="E1571" t="s">
        <v>157</v>
      </c>
      <c r="F1571" t="str">
        <f t="shared" si="27"/>
        <v>Middle</v>
      </c>
      <c r="G1571" s="49">
        <f>VLOOKUP(B1571,'Analysis 1.3'!$E$1:$F$15,2,FALSE)</f>
        <v>54.707207207207205</v>
      </c>
    </row>
    <row r="1572" spans="1:7" x14ac:dyDescent="0.3">
      <c r="A1572">
        <v>1571</v>
      </c>
      <c r="B1572" s="1" t="s">
        <v>99</v>
      </c>
      <c r="C1572" t="s">
        <v>152</v>
      </c>
      <c r="D1572">
        <v>71</v>
      </c>
      <c r="E1572" t="s">
        <v>157</v>
      </c>
      <c r="F1572" t="str">
        <f t="shared" si="27"/>
        <v>Senior</v>
      </c>
      <c r="G1572" s="49">
        <f>VLOOKUP(B1572,'Analysis 1.3'!$E$1:$F$15,2,FALSE)</f>
        <v>54.707207207207205</v>
      </c>
    </row>
    <row r="1573" spans="1:7" x14ac:dyDescent="0.3">
      <c r="A1573">
        <v>1572</v>
      </c>
      <c r="B1573" s="1" t="s">
        <v>99</v>
      </c>
      <c r="C1573" t="s">
        <v>152</v>
      </c>
      <c r="D1573">
        <v>47</v>
      </c>
      <c r="E1573" t="s">
        <v>157</v>
      </c>
      <c r="F1573" t="str">
        <f t="shared" si="27"/>
        <v>Middle</v>
      </c>
      <c r="G1573" s="49">
        <f>VLOOKUP(B1573,'Analysis 1.3'!$E$1:$F$15,2,FALSE)</f>
        <v>54.707207207207205</v>
      </c>
    </row>
    <row r="1574" spans="1:7" x14ac:dyDescent="0.3">
      <c r="A1574">
        <v>1573</v>
      </c>
      <c r="B1574" s="1" t="s">
        <v>107</v>
      </c>
      <c r="C1574" t="s">
        <v>152</v>
      </c>
      <c r="D1574">
        <v>72</v>
      </c>
      <c r="E1574" t="s">
        <v>157</v>
      </c>
      <c r="F1574" t="str">
        <f t="shared" si="27"/>
        <v>Senior</v>
      </c>
      <c r="G1574" s="49">
        <f>VLOOKUP(B1574,'Analysis 1.3'!$E$1:$F$15,2,FALSE)</f>
        <v>49.778761061946902</v>
      </c>
    </row>
    <row r="1575" spans="1:7" x14ac:dyDescent="0.3">
      <c r="A1575">
        <v>1574</v>
      </c>
      <c r="B1575" s="1" t="s">
        <v>104</v>
      </c>
      <c r="C1575" t="s">
        <v>152</v>
      </c>
      <c r="D1575">
        <v>36</v>
      </c>
      <c r="E1575" t="s">
        <v>157</v>
      </c>
      <c r="F1575" t="str">
        <f t="shared" si="27"/>
        <v>Middle</v>
      </c>
      <c r="G1575" s="49">
        <f>VLOOKUP(B1575,'Analysis 1.3'!$E$1:$F$15,2,FALSE)</f>
        <v>47.441860465116278</v>
      </c>
    </row>
    <row r="1576" spans="1:7" x14ac:dyDescent="0.3">
      <c r="A1576">
        <v>1575</v>
      </c>
      <c r="B1576" s="1" t="s">
        <v>99</v>
      </c>
      <c r="C1576" t="s">
        <v>151</v>
      </c>
      <c r="D1576">
        <v>84</v>
      </c>
      <c r="E1576" t="s">
        <v>157</v>
      </c>
      <c r="F1576" t="str">
        <f t="shared" si="27"/>
        <v>Senior</v>
      </c>
      <c r="G1576" s="49">
        <f>VLOOKUP(B1576,'Analysis 1.3'!$E$1:$F$15,2,FALSE)</f>
        <v>54.707207207207205</v>
      </c>
    </row>
    <row r="1577" spans="1:7" x14ac:dyDescent="0.3">
      <c r="A1577">
        <v>1576</v>
      </c>
      <c r="B1577" s="1" t="s">
        <v>99</v>
      </c>
      <c r="C1577" t="s">
        <v>151</v>
      </c>
      <c r="D1577">
        <v>70</v>
      </c>
      <c r="E1577" t="s">
        <v>157</v>
      </c>
      <c r="F1577" t="str">
        <f t="shared" si="27"/>
        <v>Senior</v>
      </c>
      <c r="G1577" s="49">
        <f>VLOOKUP(B1577,'Analysis 1.3'!$E$1:$F$15,2,FALSE)</f>
        <v>54.707207207207205</v>
      </c>
    </row>
    <row r="1578" spans="1:7" x14ac:dyDescent="0.3">
      <c r="A1578">
        <v>1577</v>
      </c>
      <c r="B1578" s="1" t="s">
        <v>100</v>
      </c>
      <c r="C1578" t="s">
        <v>151</v>
      </c>
      <c r="D1578">
        <v>55</v>
      </c>
      <c r="E1578" t="s">
        <v>157</v>
      </c>
      <c r="F1578" t="str">
        <f t="shared" si="27"/>
        <v>Middle</v>
      </c>
      <c r="G1578" s="49">
        <f>VLOOKUP(B1578,'Analysis 1.3'!$E$1:$F$15,2,FALSE)</f>
        <v>54.003086419753089</v>
      </c>
    </row>
    <row r="1579" spans="1:7" x14ac:dyDescent="0.3">
      <c r="A1579">
        <v>1578</v>
      </c>
      <c r="B1579" s="1" t="s">
        <v>107</v>
      </c>
      <c r="C1579" t="s">
        <v>151</v>
      </c>
      <c r="D1579">
        <v>24</v>
      </c>
      <c r="E1579" t="s">
        <v>157</v>
      </c>
      <c r="F1579" t="str">
        <f t="shared" si="27"/>
        <v>Young</v>
      </c>
      <c r="G1579" s="49">
        <f>VLOOKUP(B1579,'Analysis 1.3'!$E$1:$F$15,2,FALSE)</f>
        <v>49.778761061946902</v>
      </c>
    </row>
    <row r="1580" spans="1:7" x14ac:dyDescent="0.3">
      <c r="A1580">
        <v>1579</v>
      </c>
      <c r="B1580" s="1" t="s">
        <v>100</v>
      </c>
      <c r="C1580" t="s">
        <v>152</v>
      </c>
      <c r="D1580">
        <v>74</v>
      </c>
      <c r="E1580" t="s">
        <v>157</v>
      </c>
      <c r="F1580" t="str">
        <f t="shared" si="27"/>
        <v>Senior</v>
      </c>
      <c r="G1580" s="49">
        <f>VLOOKUP(B1580,'Analysis 1.3'!$E$1:$F$15,2,FALSE)</f>
        <v>54.003086419753089</v>
      </c>
    </row>
    <row r="1581" spans="1:7" x14ac:dyDescent="0.3">
      <c r="A1581">
        <v>1580</v>
      </c>
      <c r="B1581" s="1" t="s">
        <v>101</v>
      </c>
      <c r="C1581" t="s">
        <v>151</v>
      </c>
      <c r="D1581">
        <v>85</v>
      </c>
      <c r="E1581" t="s">
        <v>157</v>
      </c>
      <c r="F1581" t="str">
        <f t="shared" si="27"/>
        <v>Senior</v>
      </c>
      <c r="G1581" s="49">
        <f>VLOOKUP(B1581,'Analysis 1.3'!$E$1:$F$15,2,FALSE)</f>
        <v>52.833333333333336</v>
      </c>
    </row>
    <row r="1582" spans="1:7" x14ac:dyDescent="0.3">
      <c r="A1582">
        <v>1581</v>
      </c>
      <c r="B1582" s="1" t="s">
        <v>99</v>
      </c>
      <c r="C1582" t="s">
        <v>151</v>
      </c>
      <c r="D1582">
        <v>79</v>
      </c>
      <c r="E1582" t="s">
        <v>157</v>
      </c>
      <c r="F1582" t="str">
        <f t="shared" si="27"/>
        <v>Senior</v>
      </c>
      <c r="G1582" s="49">
        <f>VLOOKUP(B1582,'Analysis 1.3'!$E$1:$F$15,2,FALSE)</f>
        <v>54.707207207207205</v>
      </c>
    </row>
    <row r="1583" spans="1:7" x14ac:dyDescent="0.3">
      <c r="A1583">
        <v>1582</v>
      </c>
      <c r="B1583" s="1" t="s">
        <v>100</v>
      </c>
      <c r="C1583" t="s">
        <v>151</v>
      </c>
      <c r="D1583">
        <v>69</v>
      </c>
      <c r="E1583" t="s">
        <v>157</v>
      </c>
      <c r="F1583" t="str">
        <f t="shared" si="27"/>
        <v>Senior</v>
      </c>
      <c r="G1583" s="49">
        <f>VLOOKUP(B1583,'Analysis 1.3'!$E$1:$F$15,2,FALSE)</f>
        <v>54.003086419753089</v>
      </c>
    </row>
    <row r="1584" spans="1:7" x14ac:dyDescent="0.3">
      <c r="A1584">
        <v>1583</v>
      </c>
      <c r="B1584" s="1" t="s">
        <v>106</v>
      </c>
      <c r="C1584" t="s">
        <v>152</v>
      </c>
      <c r="D1584">
        <v>73</v>
      </c>
      <c r="E1584" t="s">
        <v>157</v>
      </c>
      <c r="F1584" t="str">
        <f t="shared" si="27"/>
        <v>Senior</v>
      </c>
      <c r="G1584" s="49">
        <f>VLOOKUP(B1584,'Analysis 1.3'!$E$1:$F$15,2,FALSE)</f>
        <v>53.742268041237111</v>
      </c>
    </row>
    <row r="1585" spans="1:7" x14ac:dyDescent="0.3">
      <c r="A1585">
        <v>1584</v>
      </c>
      <c r="B1585" s="1" t="s">
        <v>99</v>
      </c>
      <c r="C1585" t="s">
        <v>152</v>
      </c>
      <c r="D1585">
        <v>30</v>
      </c>
      <c r="E1585" t="s">
        <v>157</v>
      </c>
      <c r="F1585" t="str">
        <f t="shared" si="27"/>
        <v>Young</v>
      </c>
      <c r="G1585" s="49">
        <f>VLOOKUP(B1585,'Analysis 1.3'!$E$1:$F$15,2,FALSE)</f>
        <v>54.707207207207205</v>
      </c>
    </row>
    <row r="1586" spans="1:7" x14ac:dyDescent="0.3">
      <c r="A1586">
        <v>1585</v>
      </c>
      <c r="B1586" s="1" t="s">
        <v>100</v>
      </c>
      <c r="C1586" t="s">
        <v>152</v>
      </c>
      <c r="D1586">
        <v>51</v>
      </c>
      <c r="E1586" t="s">
        <v>157</v>
      </c>
      <c r="F1586" t="str">
        <f t="shared" si="27"/>
        <v>Middle</v>
      </c>
      <c r="G1586" s="49">
        <f>VLOOKUP(B1586,'Analysis 1.3'!$E$1:$F$15,2,FALSE)</f>
        <v>54.003086419753089</v>
      </c>
    </row>
    <row r="1587" spans="1:7" x14ac:dyDescent="0.3">
      <c r="A1587">
        <v>1586</v>
      </c>
      <c r="B1587" s="1" t="s">
        <v>100</v>
      </c>
      <c r="C1587" t="s">
        <v>152</v>
      </c>
      <c r="D1587">
        <v>42</v>
      </c>
      <c r="E1587" t="s">
        <v>157</v>
      </c>
      <c r="F1587" t="str">
        <f t="shared" si="27"/>
        <v>Middle</v>
      </c>
      <c r="G1587" s="49">
        <f>VLOOKUP(B1587,'Analysis 1.3'!$E$1:$F$15,2,FALSE)</f>
        <v>54.003086419753089</v>
      </c>
    </row>
    <row r="1588" spans="1:7" x14ac:dyDescent="0.3">
      <c r="A1588">
        <v>1587</v>
      </c>
      <c r="B1588" s="1" t="s">
        <v>99</v>
      </c>
      <c r="C1588" t="s">
        <v>151</v>
      </c>
      <c r="D1588">
        <v>41</v>
      </c>
      <c r="E1588" t="s">
        <v>157</v>
      </c>
      <c r="F1588" t="str">
        <f t="shared" si="27"/>
        <v>Middle</v>
      </c>
      <c r="G1588" s="49">
        <f>VLOOKUP(B1588,'Analysis 1.3'!$E$1:$F$15,2,FALSE)</f>
        <v>54.707207207207205</v>
      </c>
    </row>
    <row r="1589" spans="1:7" x14ac:dyDescent="0.3">
      <c r="A1589">
        <v>1588</v>
      </c>
      <c r="B1589" s="1" t="s">
        <v>100</v>
      </c>
      <c r="C1589" t="s">
        <v>151</v>
      </c>
      <c r="D1589">
        <v>74</v>
      </c>
      <c r="E1589" t="s">
        <v>157</v>
      </c>
      <c r="F1589" t="str">
        <f t="shared" si="27"/>
        <v>Senior</v>
      </c>
      <c r="G1589" s="49">
        <f>VLOOKUP(B1589,'Analysis 1.3'!$E$1:$F$15,2,FALSE)</f>
        <v>54.003086419753089</v>
      </c>
    </row>
    <row r="1590" spans="1:7" x14ac:dyDescent="0.3">
      <c r="A1590">
        <v>1589</v>
      </c>
      <c r="B1590" s="1" t="s">
        <v>99</v>
      </c>
      <c r="C1590" t="s">
        <v>152</v>
      </c>
      <c r="D1590">
        <v>20</v>
      </c>
      <c r="E1590" t="s">
        <v>157</v>
      </c>
      <c r="F1590" t="str">
        <f t="shared" si="27"/>
        <v>Young</v>
      </c>
      <c r="G1590" s="49">
        <f>VLOOKUP(B1590,'Analysis 1.3'!$E$1:$F$15,2,FALSE)</f>
        <v>54.707207207207205</v>
      </c>
    </row>
    <row r="1591" spans="1:7" x14ac:dyDescent="0.3">
      <c r="A1591">
        <v>1590</v>
      </c>
      <c r="B1591" s="1" t="s">
        <v>106</v>
      </c>
      <c r="C1591" t="s">
        <v>151</v>
      </c>
      <c r="D1591">
        <v>69</v>
      </c>
      <c r="E1591" t="s">
        <v>157</v>
      </c>
      <c r="F1591" t="str">
        <f t="shared" si="27"/>
        <v>Senior</v>
      </c>
      <c r="G1591" s="49">
        <f>VLOOKUP(B1591,'Analysis 1.3'!$E$1:$F$15,2,FALSE)</f>
        <v>53.742268041237111</v>
      </c>
    </row>
    <row r="1592" spans="1:7" x14ac:dyDescent="0.3">
      <c r="A1592">
        <v>1591</v>
      </c>
      <c r="B1592" s="1" t="s">
        <v>99</v>
      </c>
      <c r="C1592" t="s">
        <v>151</v>
      </c>
      <c r="D1592">
        <v>61</v>
      </c>
      <c r="E1592" t="s">
        <v>157</v>
      </c>
      <c r="F1592" t="str">
        <f t="shared" si="27"/>
        <v>Senior</v>
      </c>
      <c r="G1592" s="49">
        <f>VLOOKUP(B1592,'Analysis 1.3'!$E$1:$F$15,2,FALSE)</f>
        <v>54.707207207207205</v>
      </c>
    </row>
    <row r="1593" spans="1:7" x14ac:dyDescent="0.3">
      <c r="A1593">
        <v>1592</v>
      </c>
      <c r="B1593" s="1" t="s">
        <v>101</v>
      </c>
      <c r="C1593" t="s">
        <v>151</v>
      </c>
      <c r="D1593">
        <v>67</v>
      </c>
      <c r="E1593" t="s">
        <v>157</v>
      </c>
      <c r="F1593" t="str">
        <f t="shared" si="27"/>
        <v>Senior</v>
      </c>
      <c r="G1593" s="49">
        <f>VLOOKUP(B1593,'Analysis 1.3'!$E$1:$F$15,2,FALSE)</f>
        <v>52.833333333333336</v>
      </c>
    </row>
    <row r="1594" spans="1:7" x14ac:dyDescent="0.3">
      <c r="A1594">
        <v>1593</v>
      </c>
      <c r="B1594" s="1" t="s">
        <v>100</v>
      </c>
      <c r="C1594" t="s">
        <v>152</v>
      </c>
      <c r="D1594">
        <v>34</v>
      </c>
      <c r="E1594" t="s">
        <v>157</v>
      </c>
      <c r="F1594" t="str">
        <f t="shared" si="27"/>
        <v>Young</v>
      </c>
      <c r="G1594" s="49">
        <f>VLOOKUP(B1594,'Analysis 1.3'!$E$1:$F$15,2,FALSE)</f>
        <v>54.003086419753089</v>
      </c>
    </row>
    <row r="1595" spans="1:7" x14ac:dyDescent="0.3">
      <c r="A1595">
        <v>1594</v>
      </c>
      <c r="B1595" s="1" t="s">
        <v>101</v>
      </c>
      <c r="C1595" t="s">
        <v>151</v>
      </c>
      <c r="D1595">
        <v>27</v>
      </c>
      <c r="E1595" t="s">
        <v>157</v>
      </c>
      <c r="F1595" t="str">
        <f t="shared" si="27"/>
        <v>Young</v>
      </c>
      <c r="G1595" s="49">
        <f>VLOOKUP(B1595,'Analysis 1.3'!$E$1:$F$15,2,FALSE)</f>
        <v>52.833333333333336</v>
      </c>
    </row>
    <row r="1596" spans="1:7" x14ac:dyDescent="0.3">
      <c r="A1596">
        <v>1595</v>
      </c>
      <c r="B1596" s="1" t="s">
        <v>99</v>
      </c>
      <c r="C1596" t="s">
        <v>152</v>
      </c>
      <c r="D1596">
        <v>67</v>
      </c>
      <c r="E1596" t="s">
        <v>157</v>
      </c>
      <c r="F1596" t="str">
        <f t="shared" si="27"/>
        <v>Senior</v>
      </c>
      <c r="G1596" s="49">
        <f>VLOOKUP(B1596,'Analysis 1.3'!$E$1:$F$15,2,FALSE)</f>
        <v>54.707207207207205</v>
      </c>
    </row>
    <row r="1597" spans="1:7" x14ac:dyDescent="0.3">
      <c r="A1597">
        <v>1596</v>
      </c>
      <c r="B1597" s="1" t="s">
        <v>99</v>
      </c>
      <c r="C1597" t="s">
        <v>152</v>
      </c>
      <c r="D1597">
        <v>44</v>
      </c>
      <c r="E1597" t="s">
        <v>157</v>
      </c>
      <c r="F1597" t="str">
        <f t="shared" si="27"/>
        <v>Middle</v>
      </c>
      <c r="G1597" s="49">
        <f>VLOOKUP(B1597,'Analysis 1.3'!$E$1:$F$15,2,FALSE)</f>
        <v>54.707207207207205</v>
      </c>
    </row>
    <row r="1598" spans="1:7" x14ac:dyDescent="0.3">
      <c r="A1598">
        <v>1597</v>
      </c>
      <c r="B1598" s="1" t="s">
        <v>108</v>
      </c>
      <c r="C1598" t="s">
        <v>152</v>
      </c>
      <c r="D1598">
        <v>44</v>
      </c>
      <c r="E1598" t="s">
        <v>157</v>
      </c>
      <c r="F1598" t="str">
        <f t="shared" si="27"/>
        <v>Middle</v>
      </c>
      <c r="G1598" s="49">
        <f>VLOOKUP(B1598,'Analysis 1.3'!$E$1:$F$15,2,FALSE)</f>
        <v>53.469696969696969</v>
      </c>
    </row>
    <row r="1599" spans="1:7" x14ac:dyDescent="0.3">
      <c r="A1599">
        <v>1598</v>
      </c>
      <c r="B1599" s="1" t="s">
        <v>110</v>
      </c>
      <c r="C1599" t="s">
        <v>152</v>
      </c>
      <c r="D1599">
        <v>29</v>
      </c>
      <c r="E1599" t="s">
        <v>157</v>
      </c>
      <c r="F1599" t="str">
        <f t="shared" si="27"/>
        <v>Young</v>
      </c>
      <c r="G1599" s="49">
        <f>VLOOKUP(B1599,'Analysis 1.3'!$E$1:$F$15,2,FALSE)</f>
        <v>49.222222222222221</v>
      </c>
    </row>
    <row r="1600" spans="1:7" x14ac:dyDescent="0.3">
      <c r="A1600">
        <v>1599</v>
      </c>
      <c r="B1600" s="1" t="s">
        <v>99</v>
      </c>
      <c r="C1600" t="s">
        <v>151</v>
      </c>
      <c r="D1600">
        <v>81</v>
      </c>
      <c r="E1600" t="s">
        <v>157</v>
      </c>
      <c r="F1600" t="str">
        <f t="shared" si="27"/>
        <v>Senior</v>
      </c>
      <c r="G1600" s="49">
        <f>VLOOKUP(B1600,'Analysis 1.3'!$E$1:$F$15,2,FALSE)</f>
        <v>54.707207207207205</v>
      </c>
    </row>
    <row r="1601" spans="1:7" x14ac:dyDescent="0.3">
      <c r="A1601">
        <v>1600</v>
      </c>
      <c r="B1601" s="1" t="s">
        <v>105</v>
      </c>
      <c r="C1601" t="s">
        <v>152</v>
      </c>
      <c r="D1601">
        <v>87</v>
      </c>
      <c r="E1601" t="s">
        <v>157</v>
      </c>
      <c r="F1601" t="str">
        <f t="shared" si="27"/>
        <v>Senior</v>
      </c>
      <c r="G1601" s="49">
        <f>VLOOKUP(B1601,'Analysis 1.3'!$E$1:$F$15,2,FALSE)</f>
        <v>48.434944237918216</v>
      </c>
    </row>
    <row r="1602" spans="1:7" x14ac:dyDescent="0.3">
      <c r="A1602">
        <v>1601</v>
      </c>
      <c r="B1602" s="1" t="s">
        <v>100</v>
      </c>
      <c r="C1602" t="s">
        <v>152</v>
      </c>
      <c r="D1602">
        <v>22</v>
      </c>
      <c r="E1602" t="s">
        <v>157</v>
      </c>
      <c r="F1602" t="str">
        <f t="shared" si="27"/>
        <v>Young</v>
      </c>
      <c r="G1602" s="49">
        <f>VLOOKUP(B1602,'Analysis 1.3'!$E$1:$F$15,2,FALSE)</f>
        <v>54.003086419753089</v>
      </c>
    </row>
    <row r="1603" spans="1:7" x14ac:dyDescent="0.3">
      <c r="A1603">
        <v>1602</v>
      </c>
      <c r="B1603" s="1" t="s">
        <v>99</v>
      </c>
      <c r="C1603" t="s">
        <v>151</v>
      </c>
      <c r="D1603">
        <v>53</v>
      </c>
      <c r="E1603" t="s">
        <v>157</v>
      </c>
      <c r="F1603" t="str">
        <f t="shared" ref="F1603:F1666" si="28">_xlfn.IFS(D1603&gt;=60, "Senior", D1603&lt;35, "Young", D1603&lt;60, "Middle")</f>
        <v>Middle</v>
      </c>
      <c r="G1603" s="49">
        <f>VLOOKUP(B1603,'Analysis 1.3'!$E$1:$F$15,2,FALSE)</f>
        <v>54.707207207207205</v>
      </c>
    </row>
    <row r="1604" spans="1:7" x14ac:dyDescent="0.3">
      <c r="A1604">
        <v>1603</v>
      </c>
      <c r="B1604" s="1" t="s">
        <v>99</v>
      </c>
      <c r="C1604" t="s">
        <v>151</v>
      </c>
      <c r="D1604">
        <v>73</v>
      </c>
      <c r="E1604" t="s">
        <v>157</v>
      </c>
      <c r="F1604" t="str">
        <f t="shared" si="28"/>
        <v>Senior</v>
      </c>
      <c r="G1604" s="49">
        <f>VLOOKUP(B1604,'Analysis 1.3'!$E$1:$F$15,2,FALSE)</f>
        <v>54.707207207207205</v>
      </c>
    </row>
    <row r="1605" spans="1:7" x14ac:dyDescent="0.3">
      <c r="A1605">
        <v>1604</v>
      </c>
      <c r="B1605" s="1" t="s">
        <v>105</v>
      </c>
      <c r="C1605" t="s">
        <v>152</v>
      </c>
      <c r="D1605">
        <v>76</v>
      </c>
      <c r="E1605" t="s">
        <v>157</v>
      </c>
      <c r="F1605" t="str">
        <f t="shared" si="28"/>
        <v>Senior</v>
      </c>
      <c r="G1605" s="49">
        <f>VLOOKUP(B1605,'Analysis 1.3'!$E$1:$F$15,2,FALSE)</f>
        <v>48.434944237918216</v>
      </c>
    </row>
    <row r="1606" spans="1:7" x14ac:dyDescent="0.3">
      <c r="A1606">
        <v>1605</v>
      </c>
      <c r="B1606" s="1" t="s">
        <v>105</v>
      </c>
      <c r="C1606" t="s">
        <v>152</v>
      </c>
      <c r="D1606">
        <v>45</v>
      </c>
      <c r="E1606" t="s">
        <v>157</v>
      </c>
      <c r="F1606" t="str">
        <f t="shared" si="28"/>
        <v>Middle</v>
      </c>
      <c r="G1606" s="49">
        <f>VLOOKUP(B1606,'Analysis 1.3'!$E$1:$F$15,2,FALSE)</f>
        <v>48.434944237918216</v>
      </c>
    </row>
    <row r="1607" spans="1:7" x14ac:dyDescent="0.3">
      <c r="A1607">
        <v>1606</v>
      </c>
      <c r="B1607" s="1" t="s">
        <v>100</v>
      </c>
      <c r="C1607" t="s">
        <v>151</v>
      </c>
      <c r="D1607">
        <v>23</v>
      </c>
      <c r="E1607" t="s">
        <v>157</v>
      </c>
      <c r="F1607" t="str">
        <f t="shared" si="28"/>
        <v>Young</v>
      </c>
      <c r="G1607" s="49">
        <f>VLOOKUP(B1607,'Analysis 1.3'!$E$1:$F$15,2,FALSE)</f>
        <v>54.003086419753089</v>
      </c>
    </row>
    <row r="1608" spans="1:7" x14ac:dyDescent="0.3">
      <c r="A1608">
        <v>1607</v>
      </c>
      <c r="B1608" s="1" t="s">
        <v>101</v>
      </c>
      <c r="C1608" t="s">
        <v>151</v>
      </c>
      <c r="D1608">
        <v>65</v>
      </c>
      <c r="E1608" t="s">
        <v>157</v>
      </c>
      <c r="F1608" t="str">
        <f t="shared" si="28"/>
        <v>Senior</v>
      </c>
      <c r="G1608" s="49">
        <f>VLOOKUP(B1608,'Analysis 1.3'!$E$1:$F$15,2,FALSE)</f>
        <v>52.833333333333336</v>
      </c>
    </row>
    <row r="1609" spans="1:7" x14ac:dyDescent="0.3">
      <c r="A1609">
        <v>1608</v>
      </c>
      <c r="B1609" s="1" t="s">
        <v>99</v>
      </c>
      <c r="C1609" t="s">
        <v>151</v>
      </c>
      <c r="D1609">
        <v>43</v>
      </c>
      <c r="E1609" t="s">
        <v>157</v>
      </c>
      <c r="F1609" t="str">
        <f t="shared" si="28"/>
        <v>Middle</v>
      </c>
      <c r="G1609" s="49">
        <f>VLOOKUP(B1609,'Analysis 1.3'!$E$1:$F$15,2,FALSE)</f>
        <v>54.707207207207205</v>
      </c>
    </row>
    <row r="1610" spans="1:7" x14ac:dyDescent="0.3">
      <c r="A1610">
        <v>1609</v>
      </c>
      <c r="B1610" s="1" t="s">
        <v>99</v>
      </c>
      <c r="C1610" t="s">
        <v>152</v>
      </c>
      <c r="D1610">
        <v>64</v>
      </c>
      <c r="E1610" t="s">
        <v>157</v>
      </c>
      <c r="F1610" t="str">
        <f t="shared" si="28"/>
        <v>Senior</v>
      </c>
      <c r="G1610" s="49">
        <f>VLOOKUP(B1610,'Analysis 1.3'!$E$1:$F$15,2,FALSE)</f>
        <v>54.707207207207205</v>
      </c>
    </row>
    <row r="1611" spans="1:7" x14ac:dyDescent="0.3">
      <c r="A1611">
        <v>1610</v>
      </c>
      <c r="B1611" s="1" t="s">
        <v>101</v>
      </c>
      <c r="C1611" t="s">
        <v>152</v>
      </c>
      <c r="D1611">
        <v>72</v>
      </c>
      <c r="E1611" t="s">
        <v>157</v>
      </c>
      <c r="F1611" t="str">
        <f t="shared" si="28"/>
        <v>Senior</v>
      </c>
      <c r="G1611" s="49">
        <f>VLOOKUP(B1611,'Analysis 1.3'!$E$1:$F$15,2,FALSE)</f>
        <v>52.833333333333336</v>
      </c>
    </row>
    <row r="1612" spans="1:7" x14ac:dyDescent="0.3">
      <c r="A1612">
        <v>1611</v>
      </c>
      <c r="B1612" s="1" t="s">
        <v>100</v>
      </c>
      <c r="C1612" t="s">
        <v>151</v>
      </c>
      <c r="D1612">
        <v>37</v>
      </c>
      <c r="E1612" t="s">
        <v>157</v>
      </c>
      <c r="F1612" t="str">
        <f t="shared" si="28"/>
        <v>Middle</v>
      </c>
      <c r="G1612" s="49">
        <f>VLOOKUP(B1612,'Analysis 1.3'!$E$1:$F$15,2,FALSE)</f>
        <v>54.003086419753089</v>
      </c>
    </row>
    <row r="1613" spans="1:7" x14ac:dyDescent="0.3">
      <c r="A1613">
        <v>1612</v>
      </c>
      <c r="B1613" s="1" t="s">
        <v>105</v>
      </c>
      <c r="C1613" t="s">
        <v>151</v>
      </c>
      <c r="D1613">
        <v>75</v>
      </c>
      <c r="E1613" t="s">
        <v>157</v>
      </c>
      <c r="F1613" t="str">
        <f t="shared" si="28"/>
        <v>Senior</v>
      </c>
      <c r="G1613" s="49">
        <f>VLOOKUP(B1613,'Analysis 1.3'!$E$1:$F$15,2,FALSE)</f>
        <v>48.434944237918216</v>
      </c>
    </row>
    <row r="1614" spans="1:7" x14ac:dyDescent="0.3">
      <c r="A1614">
        <v>1613</v>
      </c>
      <c r="B1614" s="1" t="s">
        <v>99</v>
      </c>
      <c r="C1614" t="s">
        <v>151</v>
      </c>
      <c r="D1614">
        <v>71</v>
      </c>
      <c r="E1614" t="s">
        <v>157</v>
      </c>
      <c r="F1614" t="str">
        <f t="shared" si="28"/>
        <v>Senior</v>
      </c>
      <c r="G1614" s="49">
        <f>VLOOKUP(B1614,'Analysis 1.3'!$E$1:$F$15,2,FALSE)</f>
        <v>54.707207207207205</v>
      </c>
    </row>
    <row r="1615" spans="1:7" x14ac:dyDescent="0.3">
      <c r="A1615">
        <v>1614</v>
      </c>
      <c r="B1615" s="1" t="s">
        <v>99</v>
      </c>
      <c r="C1615" t="s">
        <v>151</v>
      </c>
      <c r="D1615">
        <v>37</v>
      </c>
      <c r="E1615" t="s">
        <v>157</v>
      </c>
      <c r="F1615" t="str">
        <f t="shared" si="28"/>
        <v>Middle</v>
      </c>
      <c r="G1615" s="49">
        <f>VLOOKUP(B1615,'Analysis 1.3'!$E$1:$F$15,2,FALSE)</f>
        <v>54.707207207207205</v>
      </c>
    </row>
    <row r="1616" spans="1:7" x14ac:dyDescent="0.3">
      <c r="A1616">
        <v>1615</v>
      </c>
      <c r="B1616" s="1" t="s">
        <v>105</v>
      </c>
      <c r="C1616" t="s">
        <v>151</v>
      </c>
      <c r="D1616">
        <v>64</v>
      </c>
      <c r="E1616" t="s">
        <v>157</v>
      </c>
      <c r="F1616" t="str">
        <f t="shared" si="28"/>
        <v>Senior</v>
      </c>
      <c r="G1616" s="49">
        <f>VLOOKUP(B1616,'Analysis 1.3'!$E$1:$F$15,2,FALSE)</f>
        <v>48.434944237918216</v>
      </c>
    </row>
    <row r="1617" spans="1:7" x14ac:dyDescent="0.3">
      <c r="A1617">
        <v>1616</v>
      </c>
      <c r="B1617" s="1" t="s">
        <v>99</v>
      </c>
      <c r="C1617" t="s">
        <v>152</v>
      </c>
      <c r="D1617">
        <v>38</v>
      </c>
      <c r="E1617" t="s">
        <v>157</v>
      </c>
      <c r="F1617" t="str">
        <f t="shared" si="28"/>
        <v>Middle</v>
      </c>
      <c r="G1617" s="49">
        <f>VLOOKUP(B1617,'Analysis 1.3'!$E$1:$F$15,2,FALSE)</f>
        <v>54.707207207207205</v>
      </c>
    </row>
    <row r="1618" spans="1:7" x14ac:dyDescent="0.3">
      <c r="A1618">
        <v>1617</v>
      </c>
      <c r="B1618" s="1" t="s">
        <v>104</v>
      </c>
      <c r="C1618" t="s">
        <v>151</v>
      </c>
      <c r="D1618">
        <v>50</v>
      </c>
      <c r="E1618" t="s">
        <v>157</v>
      </c>
      <c r="F1618" t="str">
        <f t="shared" si="28"/>
        <v>Middle</v>
      </c>
      <c r="G1618" s="49">
        <f>VLOOKUP(B1618,'Analysis 1.3'!$E$1:$F$15,2,FALSE)</f>
        <v>47.441860465116278</v>
      </c>
    </row>
    <row r="1619" spans="1:7" x14ac:dyDescent="0.3">
      <c r="A1619">
        <v>1618</v>
      </c>
      <c r="B1619" s="1" t="s">
        <v>99</v>
      </c>
      <c r="C1619" t="s">
        <v>151</v>
      </c>
      <c r="D1619">
        <v>50</v>
      </c>
      <c r="E1619" t="s">
        <v>157</v>
      </c>
      <c r="F1619" t="str">
        <f t="shared" si="28"/>
        <v>Middle</v>
      </c>
      <c r="G1619" s="49">
        <f>VLOOKUP(B1619,'Analysis 1.3'!$E$1:$F$15,2,FALSE)</f>
        <v>54.707207207207205</v>
      </c>
    </row>
    <row r="1620" spans="1:7" x14ac:dyDescent="0.3">
      <c r="A1620">
        <v>1619</v>
      </c>
      <c r="B1620" s="1" t="s">
        <v>99</v>
      </c>
      <c r="C1620" t="s">
        <v>151</v>
      </c>
      <c r="D1620">
        <v>56</v>
      </c>
      <c r="E1620" t="s">
        <v>157</v>
      </c>
      <c r="F1620" t="str">
        <f t="shared" si="28"/>
        <v>Middle</v>
      </c>
      <c r="G1620" s="49">
        <f>VLOOKUP(B1620,'Analysis 1.3'!$E$1:$F$15,2,FALSE)</f>
        <v>54.707207207207205</v>
      </c>
    </row>
    <row r="1621" spans="1:7" x14ac:dyDescent="0.3">
      <c r="A1621">
        <v>1620</v>
      </c>
      <c r="B1621" s="1" t="s">
        <v>99</v>
      </c>
      <c r="C1621" t="s">
        <v>152</v>
      </c>
      <c r="D1621">
        <v>61</v>
      </c>
      <c r="E1621" t="s">
        <v>157</v>
      </c>
      <c r="F1621" t="str">
        <f t="shared" si="28"/>
        <v>Senior</v>
      </c>
      <c r="G1621" s="49">
        <f>VLOOKUP(B1621,'Analysis 1.3'!$E$1:$F$15,2,FALSE)</f>
        <v>54.707207207207205</v>
      </c>
    </row>
    <row r="1622" spans="1:7" x14ac:dyDescent="0.3">
      <c r="A1622">
        <v>1621</v>
      </c>
      <c r="B1622" s="1" t="s">
        <v>101</v>
      </c>
      <c r="C1622" t="s">
        <v>151</v>
      </c>
      <c r="D1622">
        <v>21</v>
      </c>
      <c r="E1622" t="s">
        <v>157</v>
      </c>
      <c r="F1622" t="str">
        <f t="shared" si="28"/>
        <v>Young</v>
      </c>
      <c r="G1622" s="49">
        <f>VLOOKUP(B1622,'Analysis 1.3'!$E$1:$F$15,2,FALSE)</f>
        <v>52.833333333333336</v>
      </c>
    </row>
    <row r="1623" spans="1:7" x14ac:dyDescent="0.3">
      <c r="A1623">
        <v>1622</v>
      </c>
      <c r="B1623" s="1" t="s">
        <v>100</v>
      </c>
      <c r="C1623" t="s">
        <v>152</v>
      </c>
      <c r="D1623">
        <v>87</v>
      </c>
      <c r="E1623" t="s">
        <v>157</v>
      </c>
      <c r="F1623" t="str">
        <f t="shared" si="28"/>
        <v>Senior</v>
      </c>
      <c r="G1623" s="49">
        <f>VLOOKUP(B1623,'Analysis 1.3'!$E$1:$F$15,2,FALSE)</f>
        <v>54.003086419753089</v>
      </c>
    </row>
    <row r="1624" spans="1:7" x14ac:dyDescent="0.3">
      <c r="A1624">
        <v>1623</v>
      </c>
      <c r="B1624" s="1" t="s">
        <v>105</v>
      </c>
      <c r="C1624" t="s">
        <v>151</v>
      </c>
      <c r="D1624">
        <v>46</v>
      </c>
      <c r="E1624" t="s">
        <v>157</v>
      </c>
      <c r="F1624" t="str">
        <f t="shared" si="28"/>
        <v>Middle</v>
      </c>
      <c r="G1624" s="49">
        <f>VLOOKUP(B1624,'Analysis 1.3'!$E$1:$F$15,2,FALSE)</f>
        <v>48.434944237918216</v>
      </c>
    </row>
    <row r="1625" spans="1:7" x14ac:dyDescent="0.3">
      <c r="A1625">
        <v>1624</v>
      </c>
      <c r="B1625" s="1" t="s">
        <v>99</v>
      </c>
      <c r="C1625" t="s">
        <v>151</v>
      </c>
      <c r="D1625">
        <v>32</v>
      </c>
      <c r="E1625" t="s">
        <v>157</v>
      </c>
      <c r="F1625" t="str">
        <f t="shared" si="28"/>
        <v>Young</v>
      </c>
      <c r="G1625" s="49">
        <f>VLOOKUP(B1625,'Analysis 1.3'!$E$1:$F$15,2,FALSE)</f>
        <v>54.707207207207205</v>
      </c>
    </row>
    <row r="1626" spans="1:7" x14ac:dyDescent="0.3">
      <c r="A1626">
        <v>1625</v>
      </c>
      <c r="B1626" s="1" t="s">
        <v>109</v>
      </c>
      <c r="C1626" t="s">
        <v>152</v>
      </c>
      <c r="D1626">
        <v>61</v>
      </c>
      <c r="E1626" t="s">
        <v>157</v>
      </c>
      <c r="F1626" t="str">
        <f t="shared" si="28"/>
        <v>Senior</v>
      </c>
      <c r="G1626" s="49">
        <f>VLOOKUP(B1626,'Analysis 1.3'!$E$1:$F$15,2,FALSE)</f>
        <v>49.655172413793103</v>
      </c>
    </row>
    <row r="1627" spans="1:7" x14ac:dyDescent="0.3">
      <c r="A1627">
        <v>1626</v>
      </c>
      <c r="B1627" s="1" t="s">
        <v>99</v>
      </c>
      <c r="C1627" t="s">
        <v>152</v>
      </c>
      <c r="D1627">
        <v>31</v>
      </c>
      <c r="E1627" t="s">
        <v>157</v>
      </c>
      <c r="F1627" t="str">
        <f t="shared" si="28"/>
        <v>Young</v>
      </c>
      <c r="G1627" s="49">
        <f>VLOOKUP(B1627,'Analysis 1.3'!$E$1:$F$15,2,FALSE)</f>
        <v>54.707207207207205</v>
      </c>
    </row>
    <row r="1628" spans="1:7" x14ac:dyDescent="0.3">
      <c r="A1628">
        <v>1627</v>
      </c>
      <c r="B1628" s="1" t="s">
        <v>101</v>
      </c>
      <c r="C1628" t="s">
        <v>152</v>
      </c>
      <c r="D1628">
        <v>61</v>
      </c>
      <c r="E1628" t="s">
        <v>157</v>
      </c>
      <c r="F1628" t="str">
        <f t="shared" si="28"/>
        <v>Senior</v>
      </c>
      <c r="G1628" s="49">
        <f>VLOOKUP(B1628,'Analysis 1.3'!$E$1:$F$15,2,FALSE)</f>
        <v>52.833333333333336</v>
      </c>
    </row>
    <row r="1629" spans="1:7" x14ac:dyDescent="0.3">
      <c r="A1629">
        <v>1628</v>
      </c>
      <c r="B1629" s="1" t="s">
        <v>99</v>
      </c>
      <c r="C1629" t="s">
        <v>152</v>
      </c>
      <c r="D1629">
        <v>79</v>
      </c>
      <c r="E1629" t="s">
        <v>157</v>
      </c>
      <c r="F1629" t="str">
        <f t="shared" si="28"/>
        <v>Senior</v>
      </c>
      <c r="G1629" s="49">
        <f>VLOOKUP(B1629,'Analysis 1.3'!$E$1:$F$15,2,FALSE)</f>
        <v>54.707207207207205</v>
      </c>
    </row>
    <row r="1630" spans="1:7" x14ac:dyDescent="0.3">
      <c r="A1630">
        <v>1629</v>
      </c>
      <c r="B1630" s="1" t="s">
        <v>99</v>
      </c>
      <c r="C1630" t="s">
        <v>152</v>
      </c>
      <c r="D1630">
        <v>73</v>
      </c>
      <c r="E1630" t="s">
        <v>157</v>
      </c>
      <c r="F1630" t="str">
        <f t="shared" si="28"/>
        <v>Senior</v>
      </c>
      <c r="G1630" s="49">
        <f>VLOOKUP(B1630,'Analysis 1.3'!$E$1:$F$15,2,FALSE)</f>
        <v>54.707207207207205</v>
      </c>
    </row>
    <row r="1631" spans="1:7" x14ac:dyDescent="0.3">
      <c r="A1631">
        <v>1630</v>
      </c>
      <c r="B1631" s="1" t="s">
        <v>100</v>
      </c>
      <c r="C1631" t="s">
        <v>152</v>
      </c>
      <c r="D1631">
        <v>21</v>
      </c>
      <c r="E1631" t="s">
        <v>157</v>
      </c>
      <c r="F1631" t="str">
        <f t="shared" si="28"/>
        <v>Young</v>
      </c>
      <c r="G1631" s="49">
        <f>VLOOKUP(B1631,'Analysis 1.3'!$E$1:$F$15,2,FALSE)</f>
        <v>54.003086419753089</v>
      </c>
    </row>
    <row r="1632" spans="1:7" x14ac:dyDescent="0.3">
      <c r="A1632">
        <v>1631</v>
      </c>
      <c r="B1632" s="1" t="s">
        <v>99</v>
      </c>
      <c r="C1632" t="s">
        <v>152</v>
      </c>
      <c r="D1632">
        <v>80</v>
      </c>
      <c r="E1632" t="s">
        <v>157</v>
      </c>
      <c r="F1632" t="str">
        <f t="shared" si="28"/>
        <v>Senior</v>
      </c>
      <c r="G1632" s="49">
        <f>VLOOKUP(B1632,'Analysis 1.3'!$E$1:$F$15,2,FALSE)</f>
        <v>54.707207207207205</v>
      </c>
    </row>
    <row r="1633" spans="1:7" x14ac:dyDescent="0.3">
      <c r="A1633">
        <v>1632</v>
      </c>
      <c r="B1633" s="1" t="s">
        <v>105</v>
      </c>
      <c r="C1633" t="s">
        <v>152</v>
      </c>
      <c r="D1633">
        <v>27</v>
      </c>
      <c r="E1633" t="s">
        <v>157</v>
      </c>
      <c r="F1633" t="str">
        <f t="shared" si="28"/>
        <v>Young</v>
      </c>
      <c r="G1633" s="49">
        <f>VLOOKUP(B1633,'Analysis 1.3'!$E$1:$F$15,2,FALSE)</f>
        <v>48.434944237918216</v>
      </c>
    </row>
    <row r="1634" spans="1:7" x14ac:dyDescent="0.3">
      <c r="A1634">
        <v>1633</v>
      </c>
      <c r="B1634" s="1" t="s">
        <v>101</v>
      </c>
      <c r="C1634" t="s">
        <v>151</v>
      </c>
      <c r="D1634">
        <v>64</v>
      </c>
      <c r="E1634" t="s">
        <v>157</v>
      </c>
      <c r="F1634" t="str">
        <f t="shared" si="28"/>
        <v>Senior</v>
      </c>
      <c r="G1634" s="49">
        <f>VLOOKUP(B1634,'Analysis 1.3'!$E$1:$F$15,2,FALSE)</f>
        <v>52.833333333333336</v>
      </c>
    </row>
    <row r="1635" spans="1:7" x14ac:dyDescent="0.3">
      <c r="A1635">
        <v>1634</v>
      </c>
      <c r="B1635" s="1" t="s">
        <v>105</v>
      </c>
      <c r="C1635" t="s">
        <v>151</v>
      </c>
      <c r="D1635">
        <v>34</v>
      </c>
      <c r="E1635" t="s">
        <v>157</v>
      </c>
      <c r="F1635" t="str">
        <f t="shared" si="28"/>
        <v>Young</v>
      </c>
      <c r="G1635" s="49">
        <f>VLOOKUP(B1635,'Analysis 1.3'!$E$1:$F$15,2,FALSE)</f>
        <v>48.434944237918216</v>
      </c>
    </row>
    <row r="1636" spans="1:7" x14ac:dyDescent="0.3">
      <c r="A1636">
        <v>1635</v>
      </c>
      <c r="B1636" s="1" t="s">
        <v>99</v>
      </c>
      <c r="C1636" t="s">
        <v>151</v>
      </c>
      <c r="D1636">
        <v>41</v>
      </c>
      <c r="E1636" t="s">
        <v>157</v>
      </c>
      <c r="F1636" t="str">
        <f t="shared" si="28"/>
        <v>Middle</v>
      </c>
      <c r="G1636" s="49">
        <f>VLOOKUP(B1636,'Analysis 1.3'!$E$1:$F$15,2,FALSE)</f>
        <v>54.707207207207205</v>
      </c>
    </row>
    <row r="1637" spans="1:7" x14ac:dyDescent="0.3">
      <c r="A1637">
        <v>1636</v>
      </c>
      <c r="B1637" s="1" t="s">
        <v>104</v>
      </c>
      <c r="C1637" t="s">
        <v>152</v>
      </c>
      <c r="D1637">
        <v>20</v>
      </c>
      <c r="E1637" t="s">
        <v>157</v>
      </c>
      <c r="F1637" t="str">
        <f t="shared" si="28"/>
        <v>Young</v>
      </c>
      <c r="G1637" s="49">
        <f>VLOOKUP(B1637,'Analysis 1.3'!$E$1:$F$15,2,FALSE)</f>
        <v>47.441860465116278</v>
      </c>
    </row>
    <row r="1638" spans="1:7" x14ac:dyDescent="0.3">
      <c r="A1638">
        <v>1637</v>
      </c>
      <c r="B1638" s="1" t="s">
        <v>109</v>
      </c>
      <c r="C1638" t="s">
        <v>152</v>
      </c>
      <c r="D1638">
        <v>55</v>
      </c>
      <c r="E1638" t="s">
        <v>157</v>
      </c>
      <c r="F1638" t="str">
        <f t="shared" si="28"/>
        <v>Middle</v>
      </c>
      <c r="G1638" s="49">
        <f>VLOOKUP(B1638,'Analysis 1.3'!$E$1:$F$15,2,FALSE)</f>
        <v>49.655172413793103</v>
      </c>
    </row>
    <row r="1639" spans="1:7" x14ac:dyDescent="0.3">
      <c r="A1639">
        <v>1638</v>
      </c>
      <c r="B1639" s="1" t="s">
        <v>100</v>
      </c>
      <c r="C1639" t="s">
        <v>151</v>
      </c>
      <c r="D1639">
        <v>86</v>
      </c>
      <c r="E1639" t="s">
        <v>157</v>
      </c>
      <c r="F1639" t="str">
        <f t="shared" si="28"/>
        <v>Senior</v>
      </c>
      <c r="G1639" s="49">
        <f>VLOOKUP(B1639,'Analysis 1.3'!$E$1:$F$15,2,FALSE)</f>
        <v>54.003086419753089</v>
      </c>
    </row>
    <row r="1640" spans="1:7" x14ac:dyDescent="0.3">
      <c r="A1640">
        <v>1639</v>
      </c>
      <c r="B1640" s="1" t="s">
        <v>101</v>
      </c>
      <c r="C1640" t="s">
        <v>151</v>
      </c>
      <c r="D1640">
        <v>57</v>
      </c>
      <c r="E1640" t="s">
        <v>157</v>
      </c>
      <c r="F1640" t="str">
        <f t="shared" si="28"/>
        <v>Middle</v>
      </c>
      <c r="G1640" s="49">
        <f>VLOOKUP(B1640,'Analysis 1.3'!$E$1:$F$15,2,FALSE)</f>
        <v>52.833333333333336</v>
      </c>
    </row>
    <row r="1641" spans="1:7" x14ac:dyDescent="0.3">
      <c r="A1641">
        <v>1640</v>
      </c>
      <c r="B1641" s="1" t="s">
        <v>105</v>
      </c>
      <c r="C1641" t="s">
        <v>152</v>
      </c>
      <c r="D1641">
        <v>22</v>
      </c>
      <c r="E1641" t="s">
        <v>157</v>
      </c>
      <c r="F1641" t="str">
        <f t="shared" si="28"/>
        <v>Young</v>
      </c>
      <c r="G1641" s="49">
        <f>VLOOKUP(B1641,'Analysis 1.3'!$E$1:$F$15,2,FALSE)</f>
        <v>48.434944237918216</v>
      </c>
    </row>
    <row r="1642" spans="1:7" x14ac:dyDescent="0.3">
      <c r="A1642">
        <v>1641</v>
      </c>
      <c r="B1642" s="1" t="s">
        <v>109</v>
      </c>
      <c r="C1642" t="s">
        <v>151</v>
      </c>
      <c r="D1642">
        <v>85</v>
      </c>
      <c r="E1642" t="s">
        <v>157</v>
      </c>
      <c r="F1642" t="str">
        <f t="shared" si="28"/>
        <v>Senior</v>
      </c>
      <c r="G1642" s="49">
        <f>VLOOKUP(B1642,'Analysis 1.3'!$E$1:$F$15,2,FALSE)</f>
        <v>49.655172413793103</v>
      </c>
    </row>
    <row r="1643" spans="1:7" x14ac:dyDescent="0.3">
      <c r="A1643">
        <v>1642</v>
      </c>
      <c r="B1643" s="1" t="s">
        <v>107</v>
      </c>
      <c r="C1643" t="s">
        <v>151</v>
      </c>
      <c r="D1643">
        <v>28</v>
      </c>
      <c r="E1643" t="s">
        <v>157</v>
      </c>
      <c r="F1643" t="str">
        <f t="shared" si="28"/>
        <v>Young</v>
      </c>
      <c r="G1643" s="49">
        <f>VLOOKUP(B1643,'Analysis 1.3'!$E$1:$F$15,2,FALSE)</f>
        <v>49.778761061946902</v>
      </c>
    </row>
    <row r="1644" spans="1:7" x14ac:dyDescent="0.3">
      <c r="A1644">
        <v>1643</v>
      </c>
      <c r="B1644" s="1" t="s">
        <v>101</v>
      </c>
      <c r="C1644" t="s">
        <v>152</v>
      </c>
      <c r="D1644">
        <v>29</v>
      </c>
      <c r="E1644" t="s">
        <v>157</v>
      </c>
      <c r="F1644" t="str">
        <f t="shared" si="28"/>
        <v>Young</v>
      </c>
      <c r="G1644" s="49">
        <f>VLOOKUP(B1644,'Analysis 1.3'!$E$1:$F$15,2,FALSE)</f>
        <v>52.833333333333336</v>
      </c>
    </row>
    <row r="1645" spans="1:7" x14ac:dyDescent="0.3">
      <c r="A1645">
        <v>1644</v>
      </c>
      <c r="B1645" s="1" t="s">
        <v>101</v>
      </c>
      <c r="C1645" t="s">
        <v>152</v>
      </c>
      <c r="D1645">
        <v>25</v>
      </c>
      <c r="E1645" t="s">
        <v>157</v>
      </c>
      <c r="F1645" t="str">
        <f t="shared" si="28"/>
        <v>Young</v>
      </c>
      <c r="G1645" s="49">
        <f>VLOOKUP(B1645,'Analysis 1.3'!$E$1:$F$15,2,FALSE)</f>
        <v>52.833333333333336</v>
      </c>
    </row>
    <row r="1646" spans="1:7" x14ac:dyDescent="0.3">
      <c r="A1646">
        <v>1645</v>
      </c>
      <c r="B1646" s="1" t="s">
        <v>101</v>
      </c>
      <c r="C1646" t="s">
        <v>151</v>
      </c>
      <c r="D1646">
        <v>86</v>
      </c>
      <c r="E1646" t="s">
        <v>157</v>
      </c>
      <c r="F1646" t="str">
        <f t="shared" si="28"/>
        <v>Senior</v>
      </c>
      <c r="G1646" s="49">
        <f>VLOOKUP(B1646,'Analysis 1.3'!$E$1:$F$15,2,FALSE)</f>
        <v>52.833333333333336</v>
      </c>
    </row>
    <row r="1647" spans="1:7" x14ac:dyDescent="0.3">
      <c r="A1647">
        <v>1646</v>
      </c>
      <c r="B1647" s="1" t="s">
        <v>105</v>
      </c>
      <c r="C1647" t="s">
        <v>152</v>
      </c>
      <c r="D1647">
        <v>51</v>
      </c>
      <c r="E1647" t="s">
        <v>157</v>
      </c>
      <c r="F1647" t="str">
        <f t="shared" si="28"/>
        <v>Middle</v>
      </c>
      <c r="G1647" s="49">
        <f>VLOOKUP(B1647,'Analysis 1.3'!$E$1:$F$15,2,FALSE)</f>
        <v>48.434944237918216</v>
      </c>
    </row>
    <row r="1648" spans="1:7" x14ac:dyDescent="0.3">
      <c r="A1648">
        <v>1647</v>
      </c>
      <c r="B1648" s="1" t="s">
        <v>99</v>
      </c>
      <c r="C1648" t="s">
        <v>152</v>
      </c>
      <c r="D1648">
        <v>22</v>
      </c>
      <c r="E1648" t="s">
        <v>157</v>
      </c>
      <c r="F1648" t="str">
        <f t="shared" si="28"/>
        <v>Young</v>
      </c>
      <c r="G1648" s="49">
        <f>VLOOKUP(B1648,'Analysis 1.3'!$E$1:$F$15,2,FALSE)</f>
        <v>54.707207207207205</v>
      </c>
    </row>
    <row r="1649" spans="1:7" x14ac:dyDescent="0.3">
      <c r="A1649">
        <v>1648</v>
      </c>
      <c r="B1649" s="1" t="s">
        <v>109</v>
      </c>
      <c r="C1649" t="s">
        <v>151</v>
      </c>
      <c r="D1649">
        <v>78</v>
      </c>
      <c r="E1649" t="s">
        <v>157</v>
      </c>
      <c r="F1649" t="str">
        <f t="shared" si="28"/>
        <v>Senior</v>
      </c>
      <c r="G1649" s="49">
        <f>VLOOKUP(B1649,'Analysis 1.3'!$E$1:$F$15,2,FALSE)</f>
        <v>49.655172413793103</v>
      </c>
    </row>
    <row r="1650" spans="1:7" x14ac:dyDescent="0.3">
      <c r="A1650">
        <v>1649</v>
      </c>
      <c r="B1650" s="1" t="s">
        <v>99</v>
      </c>
      <c r="C1650" t="s">
        <v>151</v>
      </c>
      <c r="D1650">
        <v>27</v>
      </c>
      <c r="E1650" t="s">
        <v>157</v>
      </c>
      <c r="F1650" t="str">
        <f t="shared" si="28"/>
        <v>Young</v>
      </c>
      <c r="G1650" s="49">
        <f>VLOOKUP(B1650,'Analysis 1.3'!$E$1:$F$15,2,FALSE)</f>
        <v>54.707207207207205</v>
      </c>
    </row>
    <row r="1651" spans="1:7" x14ac:dyDescent="0.3">
      <c r="A1651">
        <v>1650</v>
      </c>
      <c r="B1651" s="1" t="s">
        <v>105</v>
      </c>
      <c r="C1651" t="s">
        <v>151</v>
      </c>
      <c r="D1651">
        <v>42</v>
      </c>
      <c r="E1651" t="s">
        <v>157</v>
      </c>
      <c r="F1651" t="str">
        <f t="shared" si="28"/>
        <v>Middle</v>
      </c>
      <c r="G1651" s="49">
        <f>VLOOKUP(B1651,'Analysis 1.3'!$E$1:$F$15,2,FALSE)</f>
        <v>48.434944237918216</v>
      </c>
    </row>
    <row r="1652" spans="1:7" x14ac:dyDescent="0.3">
      <c r="A1652">
        <v>1651</v>
      </c>
      <c r="B1652" s="1" t="s">
        <v>101</v>
      </c>
      <c r="C1652" t="s">
        <v>151</v>
      </c>
      <c r="D1652">
        <v>53</v>
      </c>
      <c r="E1652" t="s">
        <v>157</v>
      </c>
      <c r="F1652" t="str">
        <f t="shared" si="28"/>
        <v>Middle</v>
      </c>
      <c r="G1652" s="49">
        <f>VLOOKUP(B1652,'Analysis 1.3'!$E$1:$F$15,2,FALSE)</f>
        <v>52.833333333333336</v>
      </c>
    </row>
    <row r="1653" spans="1:7" x14ac:dyDescent="0.3">
      <c r="A1653">
        <v>1652</v>
      </c>
      <c r="B1653" s="1" t="s">
        <v>99</v>
      </c>
      <c r="C1653" t="s">
        <v>152</v>
      </c>
      <c r="D1653">
        <v>83</v>
      </c>
      <c r="E1653" t="s">
        <v>157</v>
      </c>
      <c r="F1653" t="str">
        <f t="shared" si="28"/>
        <v>Senior</v>
      </c>
      <c r="G1653" s="49">
        <f>VLOOKUP(B1653,'Analysis 1.3'!$E$1:$F$15,2,FALSE)</f>
        <v>54.707207207207205</v>
      </c>
    </row>
    <row r="1654" spans="1:7" x14ac:dyDescent="0.3">
      <c r="A1654">
        <v>1653</v>
      </c>
      <c r="B1654" s="1" t="s">
        <v>100</v>
      </c>
      <c r="C1654" t="s">
        <v>151</v>
      </c>
      <c r="D1654">
        <v>30</v>
      </c>
      <c r="E1654" t="s">
        <v>157</v>
      </c>
      <c r="F1654" t="str">
        <f t="shared" si="28"/>
        <v>Young</v>
      </c>
      <c r="G1654" s="49">
        <f>VLOOKUP(B1654,'Analysis 1.3'!$E$1:$F$15,2,FALSE)</f>
        <v>54.003086419753089</v>
      </c>
    </row>
    <row r="1655" spans="1:7" x14ac:dyDescent="0.3">
      <c r="A1655">
        <v>1654</v>
      </c>
      <c r="B1655" s="1" t="s">
        <v>99</v>
      </c>
      <c r="C1655" t="s">
        <v>152</v>
      </c>
      <c r="D1655">
        <v>56</v>
      </c>
      <c r="E1655" t="s">
        <v>157</v>
      </c>
      <c r="F1655" t="str">
        <f t="shared" si="28"/>
        <v>Middle</v>
      </c>
      <c r="G1655" s="49">
        <f>VLOOKUP(B1655,'Analysis 1.3'!$E$1:$F$15,2,FALSE)</f>
        <v>54.707207207207205</v>
      </c>
    </row>
    <row r="1656" spans="1:7" x14ac:dyDescent="0.3">
      <c r="A1656">
        <v>1655</v>
      </c>
      <c r="B1656" s="1" t="s">
        <v>99</v>
      </c>
      <c r="C1656" t="s">
        <v>152</v>
      </c>
      <c r="D1656">
        <v>72</v>
      </c>
      <c r="E1656" t="s">
        <v>157</v>
      </c>
      <c r="F1656" t="str">
        <f t="shared" si="28"/>
        <v>Senior</v>
      </c>
      <c r="G1656" s="49">
        <f>VLOOKUP(B1656,'Analysis 1.3'!$E$1:$F$15,2,FALSE)</f>
        <v>54.707207207207205</v>
      </c>
    </row>
    <row r="1657" spans="1:7" x14ac:dyDescent="0.3">
      <c r="A1657">
        <v>1656</v>
      </c>
      <c r="B1657" s="1" t="s">
        <v>99</v>
      </c>
      <c r="C1657" t="s">
        <v>152</v>
      </c>
      <c r="D1657">
        <v>24</v>
      </c>
      <c r="E1657" t="s">
        <v>157</v>
      </c>
      <c r="F1657" t="str">
        <f t="shared" si="28"/>
        <v>Young</v>
      </c>
      <c r="G1657" s="49">
        <f>VLOOKUP(B1657,'Analysis 1.3'!$E$1:$F$15,2,FALSE)</f>
        <v>54.707207207207205</v>
      </c>
    </row>
    <row r="1658" spans="1:7" x14ac:dyDescent="0.3">
      <c r="A1658">
        <v>1657</v>
      </c>
      <c r="B1658" s="1" t="s">
        <v>109</v>
      </c>
      <c r="C1658" t="s">
        <v>152</v>
      </c>
      <c r="D1658">
        <v>21</v>
      </c>
      <c r="E1658" t="s">
        <v>157</v>
      </c>
      <c r="F1658" t="str">
        <f t="shared" si="28"/>
        <v>Young</v>
      </c>
      <c r="G1658" s="49">
        <f>VLOOKUP(B1658,'Analysis 1.3'!$E$1:$F$15,2,FALSE)</f>
        <v>49.655172413793103</v>
      </c>
    </row>
    <row r="1659" spans="1:7" x14ac:dyDescent="0.3">
      <c r="A1659">
        <v>1658</v>
      </c>
      <c r="B1659" s="1" t="s">
        <v>99</v>
      </c>
      <c r="C1659" t="s">
        <v>152</v>
      </c>
      <c r="D1659">
        <v>41</v>
      </c>
      <c r="E1659" t="s">
        <v>157</v>
      </c>
      <c r="F1659" t="str">
        <f t="shared" si="28"/>
        <v>Middle</v>
      </c>
      <c r="G1659" s="49">
        <f>VLOOKUP(B1659,'Analysis 1.3'!$E$1:$F$15,2,FALSE)</f>
        <v>54.707207207207205</v>
      </c>
    </row>
    <row r="1660" spans="1:7" x14ac:dyDescent="0.3">
      <c r="A1660">
        <v>1659</v>
      </c>
      <c r="B1660" s="1" t="s">
        <v>105</v>
      </c>
      <c r="C1660" t="s">
        <v>151</v>
      </c>
      <c r="D1660">
        <v>59</v>
      </c>
      <c r="E1660" t="s">
        <v>157</v>
      </c>
      <c r="F1660" t="str">
        <f t="shared" si="28"/>
        <v>Middle</v>
      </c>
      <c r="G1660" s="49">
        <f>VLOOKUP(B1660,'Analysis 1.3'!$E$1:$F$15,2,FALSE)</f>
        <v>48.434944237918216</v>
      </c>
    </row>
    <row r="1661" spans="1:7" x14ac:dyDescent="0.3">
      <c r="A1661">
        <v>1660</v>
      </c>
      <c r="B1661" s="1" t="s">
        <v>101</v>
      </c>
      <c r="C1661" t="s">
        <v>151</v>
      </c>
      <c r="D1661">
        <v>38</v>
      </c>
      <c r="E1661" t="s">
        <v>157</v>
      </c>
      <c r="F1661" t="str">
        <f t="shared" si="28"/>
        <v>Middle</v>
      </c>
      <c r="G1661" s="49">
        <f>VLOOKUP(B1661,'Analysis 1.3'!$E$1:$F$15,2,FALSE)</f>
        <v>52.833333333333336</v>
      </c>
    </row>
    <row r="1662" spans="1:7" x14ac:dyDescent="0.3">
      <c r="A1662">
        <v>1661</v>
      </c>
      <c r="B1662" s="1" t="s">
        <v>100</v>
      </c>
      <c r="C1662" t="s">
        <v>152</v>
      </c>
      <c r="D1662">
        <v>33</v>
      </c>
      <c r="E1662" t="s">
        <v>157</v>
      </c>
      <c r="F1662" t="str">
        <f t="shared" si="28"/>
        <v>Young</v>
      </c>
      <c r="G1662" s="49">
        <f>VLOOKUP(B1662,'Analysis 1.3'!$E$1:$F$15,2,FALSE)</f>
        <v>54.003086419753089</v>
      </c>
    </row>
    <row r="1663" spans="1:7" x14ac:dyDescent="0.3">
      <c r="A1663">
        <v>1662</v>
      </c>
      <c r="B1663" s="1" t="s">
        <v>101</v>
      </c>
      <c r="C1663" t="s">
        <v>152</v>
      </c>
      <c r="D1663">
        <v>25</v>
      </c>
      <c r="E1663" t="s">
        <v>157</v>
      </c>
      <c r="F1663" t="str">
        <f t="shared" si="28"/>
        <v>Young</v>
      </c>
      <c r="G1663" s="49">
        <f>VLOOKUP(B1663,'Analysis 1.3'!$E$1:$F$15,2,FALSE)</f>
        <v>52.833333333333336</v>
      </c>
    </row>
    <row r="1664" spans="1:7" x14ac:dyDescent="0.3">
      <c r="A1664">
        <v>1663</v>
      </c>
      <c r="B1664" s="1" t="s">
        <v>104</v>
      </c>
      <c r="C1664" t="s">
        <v>152</v>
      </c>
      <c r="D1664">
        <v>60</v>
      </c>
      <c r="E1664" t="s">
        <v>157</v>
      </c>
      <c r="F1664" t="str">
        <f t="shared" si="28"/>
        <v>Senior</v>
      </c>
      <c r="G1664" s="49">
        <f>VLOOKUP(B1664,'Analysis 1.3'!$E$1:$F$15,2,FALSE)</f>
        <v>47.441860465116278</v>
      </c>
    </row>
    <row r="1665" spans="1:7" x14ac:dyDescent="0.3">
      <c r="A1665">
        <v>1664</v>
      </c>
      <c r="B1665" s="1" t="s">
        <v>99</v>
      </c>
      <c r="C1665" t="s">
        <v>151</v>
      </c>
      <c r="D1665">
        <v>27</v>
      </c>
      <c r="E1665" t="s">
        <v>157</v>
      </c>
      <c r="F1665" t="str">
        <f t="shared" si="28"/>
        <v>Young</v>
      </c>
      <c r="G1665" s="49">
        <f>VLOOKUP(B1665,'Analysis 1.3'!$E$1:$F$15,2,FALSE)</f>
        <v>54.707207207207205</v>
      </c>
    </row>
    <row r="1666" spans="1:7" x14ac:dyDescent="0.3">
      <c r="A1666">
        <v>1665</v>
      </c>
      <c r="B1666" s="1" t="s">
        <v>110</v>
      </c>
      <c r="C1666" t="s">
        <v>152</v>
      </c>
      <c r="D1666">
        <v>19</v>
      </c>
      <c r="E1666" t="s">
        <v>157</v>
      </c>
      <c r="F1666" t="str">
        <f t="shared" si="28"/>
        <v>Young</v>
      </c>
      <c r="G1666" s="49">
        <f>VLOOKUP(B1666,'Analysis 1.3'!$E$1:$F$15,2,FALSE)</f>
        <v>49.222222222222221</v>
      </c>
    </row>
    <row r="1667" spans="1:7" x14ac:dyDescent="0.3">
      <c r="A1667">
        <v>1666</v>
      </c>
      <c r="B1667" s="1" t="s">
        <v>105</v>
      </c>
      <c r="C1667" t="s">
        <v>152</v>
      </c>
      <c r="D1667">
        <v>21</v>
      </c>
      <c r="E1667" t="s">
        <v>157</v>
      </c>
      <c r="F1667" t="str">
        <f t="shared" ref="F1667:F1730" si="29">_xlfn.IFS(D1667&gt;=60, "Senior", D1667&lt;35, "Young", D1667&lt;60, "Middle")</f>
        <v>Young</v>
      </c>
      <c r="G1667" s="49">
        <f>VLOOKUP(B1667,'Analysis 1.3'!$E$1:$F$15,2,FALSE)</f>
        <v>48.434944237918216</v>
      </c>
    </row>
    <row r="1668" spans="1:7" x14ac:dyDescent="0.3">
      <c r="A1668">
        <v>1667</v>
      </c>
      <c r="B1668" s="1" t="s">
        <v>100</v>
      </c>
      <c r="C1668" t="s">
        <v>152</v>
      </c>
      <c r="D1668">
        <v>73</v>
      </c>
      <c r="E1668" t="s">
        <v>157</v>
      </c>
      <c r="F1668" t="str">
        <f t="shared" si="29"/>
        <v>Senior</v>
      </c>
      <c r="G1668" s="49">
        <f>VLOOKUP(B1668,'Analysis 1.3'!$E$1:$F$15,2,FALSE)</f>
        <v>54.003086419753089</v>
      </c>
    </row>
    <row r="1669" spans="1:7" x14ac:dyDescent="0.3">
      <c r="A1669">
        <v>1668</v>
      </c>
      <c r="B1669" s="1" t="s">
        <v>99</v>
      </c>
      <c r="C1669" t="s">
        <v>152</v>
      </c>
      <c r="D1669">
        <v>68</v>
      </c>
      <c r="E1669" t="s">
        <v>157</v>
      </c>
      <c r="F1669" t="str">
        <f t="shared" si="29"/>
        <v>Senior</v>
      </c>
      <c r="G1669" s="49">
        <f>VLOOKUP(B1669,'Analysis 1.3'!$E$1:$F$15,2,FALSE)</f>
        <v>54.707207207207205</v>
      </c>
    </row>
    <row r="1670" spans="1:7" x14ac:dyDescent="0.3">
      <c r="A1670">
        <v>1669</v>
      </c>
      <c r="B1670" s="1" t="s">
        <v>101</v>
      </c>
      <c r="C1670" t="s">
        <v>151</v>
      </c>
      <c r="D1670">
        <v>28</v>
      </c>
      <c r="E1670" t="s">
        <v>157</v>
      </c>
      <c r="F1670" t="str">
        <f t="shared" si="29"/>
        <v>Young</v>
      </c>
      <c r="G1670" s="49">
        <f>VLOOKUP(B1670,'Analysis 1.3'!$E$1:$F$15,2,FALSE)</f>
        <v>52.833333333333336</v>
      </c>
    </row>
    <row r="1671" spans="1:7" x14ac:dyDescent="0.3">
      <c r="A1671">
        <v>1670</v>
      </c>
      <c r="B1671" s="1" t="s">
        <v>99</v>
      </c>
      <c r="C1671" t="s">
        <v>152</v>
      </c>
      <c r="D1671">
        <v>80</v>
      </c>
      <c r="E1671" t="s">
        <v>157</v>
      </c>
      <c r="F1671" t="str">
        <f t="shared" si="29"/>
        <v>Senior</v>
      </c>
      <c r="G1671" s="49">
        <f>VLOOKUP(B1671,'Analysis 1.3'!$E$1:$F$15,2,FALSE)</f>
        <v>54.707207207207205</v>
      </c>
    </row>
    <row r="1672" spans="1:7" x14ac:dyDescent="0.3">
      <c r="A1672">
        <v>1671</v>
      </c>
      <c r="B1672" s="1" t="s">
        <v>99</v>
      </c>
      <c r="C1672" t="s">
        <v>151</v>
      </c>
      <c r="D1672">
        <v>56</v>
      </c>
      <c r="E1672" t="s">
        <v>157</v>
      </c>
      <c r="F1672" t="str">
        <f t="shared" si="29"/>
        <v>Middle</v>
      </c>
      <c r="G1672" s="49">
        <f>VLOOKUP(B1672,'Analysis 1.3'!$E$1:$F$15,2,FALSE)</f>
        <v>54.707207207207205</v>
      </c>
    </row>
    <row r="1673" spans="1:7" x14ac:dyDescent="0.3">
      <c r="A1673">
        <v>1672</v>
      </c>
      <c r="B1673" s="1" t="s">
        <v>104</v>
      </c>
      <c r="C1673" t="s">
        <v>151</v>
      </c>
      <c r="D1673">
        <v>84</v>
      </c>
      <c r="E1673" t="s">
        <v>157</v>
      </c>
      <c r="F1673" t="str">
        <f t="shared" si="29"/>
        <v>Senior</v>
      </c>
      <c r="G1673" s="49">
        <f>VLOOKUP(B1673,'Analysis 1.3'!$E$1:$F$15,2,FALSE)</f>
        <v>47.441860465116278</v>
      </c>
    </row>
    <row r="1674" spans="1:7" x14ac:dyDescent="0.3">
      <c r="A1674">
        <v>1673</v>
      </c>
      <c r="B1674" s="1" t="s">
        <v>105</v>
      </c>
      <c r="C1674" t="s">
        <v>151</v>
      </c>
      <c r="D1674">
        <v>30</v>
      </c>
      <c r="E1674" t="s">
        <v>157</v>
      </c>
      <c r="F1674" t="str">
        <f t="shared" si="29"/>
        <v>Young</v>
      </c>
      <c r="G1674" s="49">
        <f>VLOOKUP(B1674,'Analysis 1.3'!$E$1:$F$15,2,FALSE)</f>
        <v>48.434944237918216</v>
      </c>
    </row>
    <row r="1675" spans="1:7" x14ac:dyDescent="0.3">
      <c r="A1675">
        <v>1674</v>
      </c>
      <c r="B1675" s="1" t="s">
        <v>100</v>
      </c>
      <c r="C1675" t="s">
        <v>151</v>
      </c>
      <c r="D1675">
        <v>88</v>
      </c>
      <c r="E1675" t="s">
        <v>157</v>
      </c>
      <c r="F1675" t="str">
        <f t="shared" si="29"/>
        <v>Senior</v>
      </c>
      <c r="G1675" s="49">
        <f>VLOOKUP(B1675,'Analysis 1.3'!$E$1:$F$15,2,FALSE)</f>
        <v>54.003086419753089</v>
      </c>
    </row>
    <row r="1676" spans="1:7" x14ac:dyDescent="0.3">
      <c r="A1676">
        <v>1675</v>
      </c>
      <c r="B1676" s="1" t="s">
        <v>99</v>
      </c>
      <c r="C1676" t="s">
        <v>152</v>
      </c>
      <c r="D1676">
        <v>57</v>
      </c>
      <c r="E1676" t="s">
        <v>157</v>
      </c>
      <c r="F1676" t="str">
        <f t="shared" si="29"/>
        <v>Middle</v>
      </c>
      <c r="G1676" s="49">
        <f>VLOOKUP(B1676,'Analysis 1.3'!$E$1:$F$15,2,FALSE)</f>
        <v>54.707207207207205</v>
      </c>
    </row>
    <row r="1677" spans="1:7" x14ac:dyDescent="0.3">
      <c r="A1677">
        <v>1676</v>
      </c>
      <c r="B1677" s="1" t="s">
        <v>104</v>
      </c>
      <c r="C1677" t="s">
        <v>151</v>
      </c>
      <c r="D1677">
        <v>25</v>
      </c>
      <c r="E1677" t="s">
        <v>157</v>
      </c>
      <c r="F1677" t="str">
        <f t="shared" si="29"/>
        <v>Young</v>
      </c>
      <c r="G1677" s="49">
        <f>VLOOKUP(B1677,'Analysis 1.3'!$E$1:$F$15,2,FALSE)</f>
        <v>47.441860465116278</v>
      </c>
    </row>
    <row r="1678" spans="1:7" x14ac:dyDescent="0.3">
      <c r="A1678">
        <v>1677</v>
      </c>
      <c r="B1678" s="1" t="s">
        <v>107</v>
      </c>
      <c r="C1678" t="s">
        <v>152</v>
      </c>
      <c r="D1678">
        <v>51</v>
      </c>
      <c r="E1678" t="s">
        <v>157</v>
      </c>
      <c r="F1678" t="str">
        <f t="shared" si="29"/>
        <v>Middle</v>
      </c>
      <c r="G1678" s="49">
        <f>VLOOKUP(B1678,'Analysis 1.3'!$E$1:$F$15,2,FALSE)</f>
        <v>49.778761061946902</v>
      </c>
    </row>
    <row r="1679" spans="1:7" x14ac:dyDescent="0.3">
      <c r="A1679">
        <v>1678</v>
      </c>
      <c r="B1679" s="1" t="s">
        <v>99</v>
      </c>
      <c r="C1679" t="s">
        <v>152</v>
      </c>
      <c r="D1679">
        <v>25</v>
      </c>
      <c r="E1679" t="s">
        <v>157</v>
      </c>
      <c r="F1679" t="str">
        <f t="shared" si="29"/>
        <v>Young</v>
      </c>
      <c r="G1679" s="49">
        <f>VLOOKUP(B1679,'Analysis 1.3'!$E$1:$F$15,2,FALSE)</f>
        <v>54.707207207207205</v>
      </c>
    </row>
    <row r="1680" spans="1:7" x14ac:dyDescent="0.3">
      <c r="A1680">
        <v>1679</v>
      </c>
      <c r="B1680" s="1" t="s">
        <v>101</v>
      </c>
      <c r="C1680" t="s">
        <v>152</v>
      </c>
      <c r="D1680">
        <v>59</v>
      </c>
      <c r="E1680" t="s">
        <v>157</v>
      </c>
      <c r="F1680" t="str">
        <f t="shared" si="29"/>
        <v>Middle</v>
      </c>
      <c r="G1680" s="49">
        <f>VLOOKUP(B1680,'Analysis 1.3'!$E$1:$F$15,2,FALSE)</f>
        <v>52.833333333333336</v>
      </c>
    </row>
    <row r="1681" spans="1:7" x14ac:dyDescent="0.3">
      <c r="A1681">
        <v>1680</v>
      </c>
      <c r="B1681" s="1" t="s">
        <v>99</v>
      </c>
      <c r="C1681" t="s">
        <v>151</v>
      </c>
      <c r="D1681">
        <v>41</v>
      </c>
      <c r="E1681" t="s">
        <v>157</v>
      </c>
      <c r="F1681" t="str">
        <f t="shared" si="29"/>
        <v>Middle</v>
      </c>
      <c r="G1681" s="49">
        <f>VLOOKUP(B1681,'Analysis 1.3'!$E$1:$F$15,2,FALSE)</f>
        <v>54.707207207207205</v>
      </c>
    </row>
    <row r="1682" spans="1:7" x14ac:dyDescent="0.3">
      <c r="A1682">
        <v>1681</v>
      </c>
      <c r="B1682" s="1" t="s">
        <v>105</v>
      </c>
      <c r="C1682" t="s">
        <v>152</v>
      </c>
      <c r="D1682">
        <v>38</v>
      </c>
      <c r="E1682" t="s">
        <v>157</v>
      </c>
      <c r="F1682" t="str">
        <f t="shared" si="29"/>
        <v>Middle</v>
      </c>
      <c r="G1682" s="49">
        <f>VLOOKUP(B1682,'Analysis 1.3'!$E$1:$F$15,2,FALSE)</f>
        <v>48.434944237918216</v>
      </c>
    </row>
    <row r="1683" spans="1:7" x14ac:dyDescent="0.3">
      <c r="A1683">
        <v>1682</v>
      </c>
      <c r="B1683" s="1" t="s">
        <v>100</v>
      </c>
      <c r="C1683" t="s">
        <v>151</v>
      </c>
      <c r="D1683">
        <v>72</v>
      </c>
      <c r="E1683" t="s">
        <v>157</v>
      </c>
      <c r="F1683" t="str">
        <f t="shared" si="29"/>
        <v>Senior</v>
      </c>
      <c r="G1683" s="49">
        <f>VLOOKUP(B1683,'Analysis 1.3'!$E$1:$F$15,2,FALSE)</f>
        <v>54.003086419753089</v>
      </c>
    </row>
    <row r="1684" spans="1:7" x14ac:dyDescent="0.3">
      <c r="A1684">
        <v>1683</v>
      </c>
      <c r="B1684" s="1" t="s">
        <v>108</v>
      </c>
      <c r="C1684" t="s">
        <v>151</v>
      </c>
      <c r="D1684">
        <v>37</v>
      </c>
      <c r="E1684" t="s">
        <v>157</v>
      </c>
      <c r="F1684" t="str">
        <f t="shared" si="29"/>
        <v>Middle</v>
      </c>
      <c r="G1684" s="49">
        <f>VLOOKUP(B1684,'Analysis 1.3'!$E$1:$F$15,2,FALSE)</f>
        <v>53.469696969696969</v>
      </c>
    </row>
    <row r="1685" spans="1:7" x14ac:dyDescent="0.3">
      <c r="A1685">
        <v>1684</v>
      </c>
      <c r="B1685" s="1" t="s">
        <v>99</v>
      </c>
      <c r="C1685" t="s">
        <v>151</v>
      </c>
      <c r="D1685">
        <v>81</v>
      </c>
      <c r="E1685" t="s">
        <v>157</v>
      </c>
      <c r="F1685" t="str">
        <f t="shared" si="29"/>
        <v>Senior</v>
      </c>
      <c r="G1685" s="49">
        <f>VLOOKUP(B1685,'Analysis 1.3'!$E$1:$F$15,2,FALSE)</f>
        <v>54.707207207207205</v>
      </c>
    </row>
    <row r="1686" spans="1:7" x14ac:dyDescent="0.3">
      <c r="A1686">
        <v>1685</v>
      </c>
      <c r="B1686" s="1" t="s">
        <v>99</v>
      </c>
      <c r="C1686" t="s">
        <v>152</v>
      </c>
      <c r="D1686">
        <v>74</v>
      </c>
      <c r="E1686" t="s">
        <v>157</v>
      </c>
      <c r="F1686" t="str">
        <f t="shared" si="29"/>
        <v>Senior</v>
      </c>
      <c r="G1686" s="49">
        <f>VLOOKUP(B1686,'Analysis 1.3'!$E$1:$F$15,2,FALSE)</f>
        <v>54.707207207207205</v>
      </c>
    </row>
    <row r="1687" spans="1:7" x14ac:dyDescent="0.3">
      <c r="A1687">
        <v>1686</v>
      </c>
      <c r="B1687" s="1" t="s">
        <v>100</v>
      </c>
      <c r="C1687" t="s">
        <v>151</v>
      </c>
      <c r="D1687">
        <v>53</v>
      </c>
      <c r="E1687" t="s">
        <v>157</v>
      </c>
      <c r="F1687" t="str">
        <f t="shared" si="29"/>
        <v>Middle</v>
      </c>
      <c r="G1687" s="49">
        <f>VLOOKUP(B1687,'Analysis 1.3'!$E$1:$F$15,2,FALSE)</f>
        <v>54.003086419753089</v>
      </c>
    </row>
    <row r="1688" spans="1:7" x14ac:dyDescent="0.3">
      <c r="A1688">
        <v>1687</v>
      </c>
      <c r="B1688" s="1" t="s">
        <v>101</v>
      </c>
      <c r="C1688" t="s">
        <v>151</v>
      </c>
      <c r="D1688">
        <v>38</v>
      </c>
      <c r="E1688" t="s">
        <v>157</v>
      </c>
      <c r="F1688" t="str">
        <f t="shared" si="29"/>
        <v>Middle</v>
      </c>
      <c r="G1688" s="49">
        <f>VLOOKUP(B1688,'Analysis 1.3'!$E$1:$F$15,2,FALSE)</f>
        <v>52.833333333333336</v>
      </c>
    </row>
    <row r="1689" spans="1:7" x14ac:dyDescent="0.3">
      <c r="A1689">
        <v>1688</v>
      </c>
      <c r="B1689" s="1" t="s">
        <v>101</v>
      </c>
      <c r="C1689" t="s">
        <v>152</v>
      </c>
      <c r="D1689">
        <v>49</v>
      </c>
      <c r="E1689" t="s">
        <v>157</v>
      </c>
      <c r="F1689" t="str">
        <f t="shared" si="29"/>
        <v>Middle</v>
      </c>
      <c r="G1689" s="49">
        <f>VLOOKUP(B1689,'Analysis 1.3'!$E$1:$F$15,2,FALSE)</f>
        <v>52.833333333333336</v>
      </c>
    </row>
    <row r="1690" spans="1:7" x14ac:dyDescent="0.3">
      <c r="A1690">
        <v>1689</v>
      </c>
      <c r="B1690" s="1" t="s">
        <v>101</v>
      </c>
      <c r="C1690" t="s">
        <v>151</v>
      </c>
      <c r="D1690">
        <v>50</v>
      </c>
      <c r="E1690" t="s">
        <v>157</v>
      </c>
      <c r="F1690" t="str">
        <f t="shared" si="29"/>
        <v>Middle</v>
      </c>
      <c r="G1690" s="49">
        <f>VLOOKUP(B1690,'Analysis 1.3'!$E$1:$F$15,2,FALSE)</f>
        <v>52.833333333333336</v>
      </c>
    </row>
    <row r="1691" spans="1:7" x14ac:dyDescent="0.3">
      <c r="A1691">
        <v>1690</v>
      </c>
      <c r="B1691" s="1" t="s">
        <v>101</v>
      </c>
      <c r="C1691" t="s">
        <v>152</v>
      </c>
      <c r="D1691">
        <v>57</v>
      </c>
      <c r="E1691" t="s">
        <v>157</v>
      </c>
      <c r="F1691" t="str">
        <f t="shared" si="29"/>
        <v>Middle</v>
      </c>
      <c r="G1691" s="49">
        <f>VLOOKUP(B1691,'Analysis 1.3'!$E$1:$F$15,2,FALSE)</f>
        <v>52.833333333333336</v>
      </c>
    </row>
    <row r="1692" spans="1:7" x14ac:dyDescent="0.3">
      <c r="A1692">
        <v>1691</v>
      </c>
      <c r="B1692" s="1" t="s">
        <v>99</v>
      </c>
      <c r="C1692" t="s">
        <v>151</v>
      </c>
      <c r="D1692">
        <v>43</v>
      </c>
      <c r="E1692" t="s">
        <v>157</v>
      </c>
      <c r="F1692" t="str">
        <f t="shared" si="29"/>
        <v>Middle</v>
      </c>
      <c r="G1692" s="49">
        <f>VLOOKUP(B1692,'Analysis 1.3'!$E$1:$F$15,2,FALSE)</f>
        <v>54.707207207207205</v>
      </c>
    </row>
    <row r="1693" spans="1:7" x14ac:dyDescent="0.3">
      <c r="A1693">
        <v>1692</v>
      </c>
      <c r="B1693" s="1" t="s">
        <v>99</v>
      </c>
      <c r="C1693" t="s">
        <v>152</v>
      </c>
      <c r="D1693">
        <v>78</v>
      </c>
      <c r="E1693" t="s">
        <v>157</v>
      </c>
      <c r="F1693" t="str">
        <f t="shared" si="29"/>
        <v>Senior</v>
      </c>
      <c r="G1693" s="49">
        <f>VLOOKUP(B1693,'Analysis 1.3'!$E$1:$F$15,2,FALSE)</f>
        <v>54.707207207207205</v>
      </c>
    </row>
    <row r="1694" spans="1:7" x14ac:dyDescent="0.3">
      <c r="A1694">
        <v>1693</v>
      </c>
      <c r="B1694" s="1" t="s">
        <v>100</v>
      </c>
      <c r="C1694" t="s">
        <v>152</v>
      </c>
      <c r="D1694">
        <v>63</v>
      </c>
      <c r="E1694" t="s">
        <v>157</v>
      </c>
      <c r="F1694" t="str">
        <f t="shared" si="29"/>
        <v>Senior</v>
      </c>
      <c r="G1694" s="49">
        <f>VLOOKUP(B1694,'Analysis 1.3'!$E$1:$F$15,2,FALSE)</f>
        <v>54.003086419753089</v>
      </c>
    </row>
    <row r="1695" spans="1:7" x14ac:dyDescent="0.3">
      <c r="A1695">
        <v>1694</v>
      </c>
      <c r="B1695" s="1" t="s">
        <v>111</v>
      </c>
      <c r="C1695" t="s">
        <v>151</v>
      </c>
      <c r="D1695">
        <v>83</v>
      </c>
      <c r="E1695" t="s">
        <v>157</v>
      </c>
      <c r="F1695" t="str">
        <f t="shared" si="29"/>
        <v>Senior</v>
      </c>
      <c r="G1695" s="49">
        <f>VLOOKUP(B1695,'Analysis 1.3'!$E$1:$F$15,2,FALSE)</f>
        <v>53.85</v>
      </c>
    </row>
    <row r="1696" spans="1:7" x14ac:dyDescent="0.3">
      <c r="A1696">
        <v>1695</v>
      </c>
      <c r="B1696" s="1" t="s">
        <v>105</v>
      </c>
      <c r="C1696" t="s">
        <v>152</v>
      </c>
      <c r="D1696">
        <v>37</v>
      </c>
      <c r="E1696" t="s">
        <v>157</v>
      </c>
      <c r="F1696" t="str">
        <f t="shared" si="29"/>
        <v>Middle</v>
      </c>
      <c r="G1696" s="49">
        <f>VLOOKUP(B1696,'Analysis 1.3'!$E$1:$F$15,2,FALSE)</f>
        <v>48.434944237918216</v>
      </c>
    </row>
    <row r="1697" spans="1:7" x14ac:dyDescent="0.3">
      <c r="A1697">
        <v>1696</v>
      </c>
      <c r="B1697" s="1" t="s">
        <v>99</v>
      </c>
      <c r="C1697" t="s">
        <v>151</v>
      </c>
      <c r="D1697">
        <v>68</v>
      </c>
      <c r="E1697" t="s">
        <v>157</v>
      </c>
      <c r="F1697" t="str">
        <f t="shared" si="29"/>
        <v>Senior</v>
      </c>
      <c r="G1697" s="49">
        <f>VLOOKUP(B1697,'Analysis 1.3'!$E$1:$F$15,2,FALSE)</f>
        <v>54.707207207207205</v>
      </c>
    </row>
    <row r="1698" spans="1:7" x14ac:dyDescent="0.3">
      <c r="A1698">
        <v>1697</v>
      </c>
      <c r="B1698" s="1" t="s">
        <v>100</v>
      </c>
      <c r="C1698" t="s">
        <v>152</v>
      </c>
      <c r="D1698">
        <v>65</v>
      </c>
      <c r="E1698" t="s">
        <v>157</v>
      </c>
      <c r="F1698" t="str">
        <f t="shared" si="29"/>
        <v>Senior</v>
      </c>
      <c r="G1698" s="49">
        <f>VLOOKUP(B1698,'Analysis 1.3'!$E$1:$F$15,2,FALSE)</f>
        <v>54.003086419753089</v>
      </c>
    </row>
    <row r="1699" spans="1:7" x14ac:dyDescent="0.3">
      <c r="A1699">
        <v>1698</v>
      </c>
      <c r="B1699" s="1" t="s">
        <v>100</v>
      </c>
      <c r="C1699" t="s">
        <v>152</v>
      </c>
      <c r="D1699">
        <v>34</v>
      </c>
      <c r="E1699" t="s">
        <v>157</v>
      </c>
      <c r="F1699" t="str">
        <f t="shared" si="29"/>
        <v>Young</v>
      </c>
      <c r="G1699" s="49">
        <f>VLOOKUP(B1699,'Analysis 1.3'!$E$1:$F$15,2,FALSE)</f>
        <v>54.003086419753089</v>
      </c>
    </row>
    <row r="1700" spans="1:7" x14ac:dyDescent="0.3">
      <c r="A1700">
        <v>1699</v>
      </c>
      <c r="B1700" s="1" t="s">
        <v>101</v>
      </c>
      <c r="C1700" t="s">
        <v>152</v>
      </c>
      <c r="D1700">
        <v>21</v>
      </c>
      <c r="E1700" t="s">
        <v>157</v>
      </c>
      <c r="F1700" t="str">
        <f t="shared" si="29"/>
        <v>Young</v>
      </c>
      <c r="G1700" s="49">
        <f>VLOOKUP(B1700,'Analysis 1.3'!$E$1:$F$15,2,FALSE)</f>
        <v>52.833333333333336</v>
      </c>
    </row>
    <row r="1701" spans="1:7" x14ac:dyDescent="0.3">
      <c r="A1701">
        <v>1700</v>
      </c>
      <c r="B1701" s="1" t="s">
        <v>99</v>
      </c>
      <c r="C1701" t="s">
        <v>151</v>
      </c>
      <c r="D1701">
        <v>37</v>
      </c>
      <c r="E1701" t="s">
        <v>157</v>
      </c>
      <c r="F1701" t="str">
        <f t="shared" si="29"/>
        <v>Middle</v>
      </c>
      <c r="G1701" s="49">
        <f>VLOOKUP(B1701,'Analysis 1.3'!$E$1:$F$15,2,FALSE)</f>
        <v>54.707207207207205</v>
      </c>
    </row>
    <row r="1702" spans="1:7" x14ac:dyDescent="0.3">
      <c r="A1702">
        <v>1701</v>
      </c>
      <c r="B1702" s="1" t="s">
        <v>99</v>
      </c>
      <c r="C1702" t="s">
        <v>152</v>
      </c>
      <c r="D1702">
        <v>41</v>
      </c>
      <c r="E1702" t="s">
        <v>157</v>
      </c>
      <c r="F1702" t="str">
        <f t="shared" si="29"/>
        <v>Middle</v>
      </c>
      <c r="G1702" s="49">
        <f>VLOOKUP(B1702,'Analysis 1.3'!$E$1:$F$15,2,FALSE)</f>
        <v>54.707207207207205</v>
      </c>
    </row>
    <row r="1703" spans="1:7" x14ac:dyDescent="0.3">
      <c r="A1703">
        <v>1702</v>
      </c>
      <c r="B1703" s="1" t="s">
        <v>107</v>
      </c>
      <c r="C1703" t="s">
        <v>151</v>
      </c>
      <c r="D1703">
        <v>26</v>
      </c>
      <c r="E1703" t="s">
        <v>157</v>
      </c>
      <c r="F1703" t="str">
        <f t="shared" si="29"/>
        <v>Young</v>
      </c>
      <c r="G1703" s="49">
        <f>VLOOKUP(B1703,'Analysis 1.3'!$E$1:$F$15,2,FALSE)</f>
        <v>49.778761061946902</v>
      </c>
    </row>
    <row r="1704" spans="1:7" x14ac:dyDescent="0.3">
      <c r="A1704">
        <v>1703</v>
      </c>
      <c r="B1704" s="1" t="s">
        <v>100</v>
      </c>
      <c r="C1704" t="s">
        <v>152</v>
      </c>
      <c r="D1704">
        <v>85</v>
      </c>
      <c r="E1704" t="s">
        <v>157</v>
      </c>
      <c r="F1704" t="str">
        <f t="shared" si="29"/>
        <v>Senior</v>
      </c>
      <c r="G1704" s="49">
        <f>VLOOKUP(B1704,'Analysis 1.3'!$E$1:$F$15,2,FALSE)</f>
        <v>54.003086419753089</v>
      </c>
    </row>
    <row r="1705" spans="1:7" x14ac:dyDescent="0.3">
      <c r="A1705">
        <v>1704</v>
      </c>
      <c r="B1705" s="1" t="s">
        <v>99</v>
      </c>
      <c r="C1705" t="s">
        <v>151</v>
      </c>
      <c r="D1705">
        <v>67</v>
      </c>
      <c r="E1705" t="s">
        <v>157</v>
      </c>
      <c r="F1705" t="str">
        <f t="shared" si="29"/>
        <v>Senior</v>
      </c>
      <c r="G1705" s="49">
        <f>VLOOKUP(B1705,'Analysis 1.3'!$E$1:$F$15,2,FALSE)</f>
        <v>54.707207207207205</v>
      </c>
    </row>
    <row r="1706" spans="1:7" x14ac:dyDescent="0.3">
      <c r="A1706">
        <v>1705</v>
      </c>
      <c r="B1706" s="1" t="s">
        <v>100</v>
      </c>
      <c r="C1706" t="s">
        <v>152</v>
      </c>
      <c r="D1706">
        <v>30</v>
      </c>
      <c r="E1706" t="s">
        <v>157</v>
      </c>
      <c r="F1706" t="str">
        <f t="shared" si="29"/>
        <v>Young</v>
      </c>
      <c r="G1706" s="49">
        <f>VLOOKUP(B1706,'Analysis 1.3'!$E$1:$F$15,2,FALSE)</f>
        <v>54.003086419753089</v>
      </c>
    </row>
    <row r="1707" spans="1:7" x14ac:dyDescent="0.3">
      <c r="A1707">
        <v>1706</v>
      </c>
      <c r="B1707" s="1" t="s">
        <v>99</v>
      </c>
      <c r="C1707" t="s">
        <v>152</v>
      </c>
      <c r="D1707">
        <v>47</v>
      </c>
      <c r="E1707" t="s">
        <v>157</v>
      </c>
      <c r="F1707" t="str">
        <f t="shared" si="29"/>
        <v>Middle</v>
      </c>
      <c r="G1707" s="49">
        <f>VLOOKUP(B1707,'Analysis 1.3'!$E$1:$F$15,2,FALSE)</f>
        <v>54.707207207207205</v>
      </c>
    </row>
    <row r="1708" spans="1:7" x14ac:dyDescent="0.3">
      <c r="A1708">
        <v>1707</v>
      </c>
      <c r="B1708" s="1" t="s">
        <v>100</v>
      </c>
      <c r="C1708" t="s">
        <v>152</v>
      </c>
      <c r="D1708">
        <v>85</v>
      </c>
      <c r="E1708" t="s">
        <v>157</v>
      </c>
      <c r="F1708" t="str">
        <f t="shared" si="29"/>
        <v>Senior</v>
      </c>
      <c r="G1708" s="49">
        <f>VLOOKUP(B1708,'Analysis 1.3'!$E$1:$F$15,2,FALSE)</f>
        <v>54.003086419753089</v>
      </c>
    </row>
    <row r="1709" spans="1:7" x14ac:dyDescent="0.3">
      <c r="A1709">
        <v>1708</v>
      </c>
      <c r="B1709" s="1" t="s">
        <v>100</v>
      </c>
      <c r="C1709" t="s">
        <v>151</v>
      </c>
      <c r="D1709">
        <v>87</v>
      </c>
      <c r="E1709" t="s">
        <v>157</v>
      </c>
      <c r="F1709" t="str">
        <f t="shared" si="29"/>
        <v>Senior</v>
      </c>
      <c r="G1709" s="49">
        <f>VLOOKUP(B1709,'Analysis 1.3'!$E$1:$F$15,2,FALSE)</f>
        <v>54.003086419753089</v>
      </c>
    </row>
    <row r="1710" spans="1:7" x14ac:dyDescent="0.3">
      <c r="A1710">
        <v>1709</v>
      </c>
      <c r="B1710" s="1" t="s">
        <v>99</v>
      </c>
      <c r="C1710" t="s">
        <v>151</v>
      </c>
      <c r="D1710">
        <v>26</v>
      </c>
      <c r="E1710" t="s">
        <v>157</v>
      </c>
      <c r="F1710" t="str">
        <f t="shared" si="29"/>
        <v>Young</v>
      </c>
      <c r="G1710" s="49">
        <f>VLOOKUP(B1710,'Analysis 1.3'!$E$1:$F$15,2,FALSE)</f>
        <v>54.707207207207205</v>
      </c>
    </row>
    <row r="1711" spans="1:7" x14ac:dyDescent="0.3">
      <c r="A1711">
        <v>1710</v>
      </c>
      <c r="B1711" s="1" t="s">
        <v>105</v>
      </c>
      <c r="C1711" t="s">
        <v>152</v>
      </c>
      <c r="D1711">
        <v>84</v>
      </c>
      <c r="E1711" t="s">
        <v>157</v>
      </c>
      <c r="F1711" t="str">
        <f t="shared" si="29"/>
        <v>Senior</v>
      </c>
      <c r="G1711" s="49">
        <f>VLOOKUP(B1711,'Analysis 1.3'!$E$1:$F$15,2,FALSE)</f>
        <v>48.434944237918216</v>
      </c>
    </row>
    <row r="1712" spans="1:7" x14ac:dyDescent="0.3">
      <c r="A1712">
        <v>1711</v>
      </c>
      <c r="B1712" s="1" t="s">
        <v>99</v>
      </c>
      <c r="C1712" t="s">
        <v>152</v>
      </c>
      <c r="D1712">
        <v>39</v>
      </c>
      <c r="E1712" t="s">
        <v>157</v>
      </c>
      <c r="F1712" t="str">
        <f t="shared" si="29"/>
        <v>Middle</v>
      </c>
      <c r="G1712" s="49">
        <f>VLOOKUP(B1712,'Analysis 1.3'!$E$1:$F$15,2,FALSE)</f>
        <v>54.707207207207205</v>
      </c>
    </row>
    <row r="1713" spans="1:7" x14ac:dyDescent="0.3">
      <c r="A1713">
        <v>1712</v>
      </c>
      <c r="B1713" s="1" t="s">
        <v>109</v>
      </c>
      <c r="C1713" t="s">
        <v>152</v>
      </c>
      <c r="D1713">
        <v>82</v>
      </c>
      <c r="E1713" t="s">
        <v>157</v>
      </c>
      <c r="F1713" t="str">
        <f t="shared" si="29"/>
        <v>Senior</v>
      </c>
      <c r="G1713" s="49">
        <f>VLOOKUP(B1713,'Analysis 1.3'!$E$1:$F$15,2,FALSE)</f>
        <v>49.655172413793103</v>
      </c>
    </row>
    <row r="1714" spans="1:7" x14ac:dyDescent="0.3">
      <c r="A1714">
        <v>1713</v>
      </c>
      <c r="B1714" s="1" t="s">
        <v>100</v>
      </c>
      <c r="C1714" t="s">
        <v>151</v>
      </c>
      <c r="D1714">
        <v>87</v>
      </c>
      <c r="E1714" t="s">
        <v>157</v>
      </c>
      <c r="F1714" t="str">
        <f t="shared" si="29"/>
        <v>Senior</v>
      </c>
      <c r="G1714" s="49">
        <f>VLOOKUP(B1714,'Analysis 1.3'!$E$1:$F$15,2,FALSE)</f>
        <v>54.003086419753089</v>
      </c>
    </row>
    <row r="1715" spans="1:7" x14ac:dyDescent="0.3">
      <c r="A1715">
        <v>1714</v>
      </c>
      <c r="B1715" s="1" t="s">
        <v>105</v>
      </c>
      <c r="C1715" t="s">
        <v>151</v>
      </c>
      <c r="D1715">
        <v>33</v>
      </c>
      <c r="E1715" t="s">
        <v>157</v>
      </c>
      <c r="F1715" t="str">
        <f t="shared" si="29"/>
        <v>Young</v>
      </c>
      <c r="G1715" s="49">
        <f>VLOOKUP(B1715,'Analysis 1.3'!$E$1:$F$15,2,FALSE)</f>
        <v>48.434944237918216</v>
      </c>
    </row>
    <row r="1716" spans="1:7" x14ac:dyDescent="0.3">
      <c r="A1716">
        <v>1715</v>
      </c>
      <c r="B1716" s="1" t="s">
        <v>99</v>
      </c>
      <c r="C1716" t="s">
        <v>151</v>
      </c>
      <c r="D1716">
        <v>41</v>
      </c>
      <c r="E1716" t="s">
        <v>157</v>
      </c>
      <c r="F1716" t="str">
        <f t="shared" si="29"/>
        <v>Middle</v>
      </c>
      <c r="G1716" s="49">
        <f>VLOOKUP(B1716,'Analysis 1.3'!$E$1:$F$15,2,FALSE)</f>
        <v>54.707207207207205</v>
      </c>
    </row>
    <row r="1717" spans="1:7" x14ac:dyDescent="0.3">
      <c r="A1717">
        <v>1716</v>
      </c>
      <c r="B1717" s="1" t="s">
        <v>99</v>
      </c>
      <c r="C1717" t="s">
        <v>152</v>
      </c>
      <c r="D1717">
        <v>18</v>
      </c>
      <c r="E1717" t="s">
        <v>157</v>
      </c>
      <c r="F1717" t="str">
        <f t="shared" si="29"/>
        <v>Young</v>
      </c>
      <c r="G1717" s="49">
        <f>VLOOKUP(B1717,'Analysis 1.3'!$E$1:$F$15,2,FALSE)</f>
        <v>54.707207207207205</v>
      </c>
    </row>
    <row r="1718" spans="1:7" x14ac:dyDescent="0.3">
      <c r="A1718">
        <v>1717</v>
      </c>
      <c r="B1718" s="1" t="s">
        <v>101</v>
      </c>
      <c r="C1718" t="s">
        <v>151</v>
      </c>
      <c r="D1718">
        <v>33</v>
      </c>
      <c r="E1718" t="s">
        <v>157</v>
      </c>
      <c r="F1718" t="str">
        <f t="shared" si="29"/>
        <v>Young</v>
      </c>
      <c r="G1718" s="49">
        <f>VLOOKUP(B1718,'Analysis 1.3'!$E$1:$F$15,2,FALSE)</f>
        <v>52.833333333333336</v>
      </c>
    </row>
    <row r="1719" spans="1:7" x14ac:dyDescent="0.3">
      <c r="A1719">
        <v>1718</v>
      </c>
      <c r="B1719" s="1" t="s">
        <v>99</v>
      </c>
      <c r="C1719" t="s">
        <v>151</v>
      </c>
      <c r="D1719">
        <v>26</v>
      </c>
      <c r="E1719" t="s">
        <v>157</v>
      </c>
      <c r="F1719" t="str">
        <f t="shared" si="29"/>
        <v>Young</v>
      </c>
      <c r="G1719" s="49">
        <f>VLOOKUP(B1719,'Analysis 1.3'!$E$1:$F$15,2,FALSE)</f>
        <v>54.707207207207205</v>
      </c>
    </row>
    <row r="1720" spans="1:7" x14ac:dyDescent="0.3">
      <c r="A1720">
        <v>1719</v>
      </c>
      <c r="B1720" s="1" t="s">
        <v>107</v>
      </c>
      <c r="C1720" t="s">
        <v>152</v>
      </c>
      <c r="D1720">
        <v>23</v>
      </c>
      <c r="E1720" t="s">
        <v>157</v>
      </c>
      <c r="F1720" t="str">
        <f t="shared" si="29"/>
        <v>Young</v>
      </c>
      <c r="G1720" s="49">
        <f>VLOOKUP(B1720,'Analysis 1.3'!$E$1:$F$15,2,FALSE)</f>
        <v>49.778761061946902</v>
      </c>
    </row>
    <row r="1721" spans="1:7" x14ac:dyDescent="0.3">
      <c r="A1721">
        <v>1720</v>
      </c>
      <c r="B1721" s="1" t="s">
        <v>99</v>
      </c>
      <c r="C1721" t="s">
        <v>151</v>
      </c>
      <c r="D1721">
        <v>85</v>
      </c>
      <c r="E1721" t="s">
        <v>157</v>
      </c>
      <c r="F1721" t="str">
        <f t="shared" si="29"/>
        <v>Senior</v>
      </c>
      <c r="G1721" s="49">
        <f>VLOOKUP(B1721,'Analysis 1.3'!$E$1:$F$15,2,FALSE)</f>
        <v>54.707207207207205</v>
      </c>
    </row>
    <row r="1722" spans="1:7" x14ac:dyDescent="0.3">
      <c r="A1722">
        <v>1721</v>
      </c>
      <c r="B1722" s="1" t="s">
        <v>109</v>
      </c>
      <c r="C1722" t="s">
        <v>152</v>
      </c>
      <c r="D1722">
        <v>22</v>
      </c>
      <c r="E1722" t="s">
        <v>157</v>
      </c>
      <c r="F1722" t="str">
        <f t="shared" si="29"/>
        <v>Young</v>
      </c>
      <c r="G1722" s="49">
        <f>VLOOKUP(B1722,'Analysis 1.3'!$E$1:$F$15,2,FALSE)</f>
        <v>49.655172413793103</v>
      </c>
    </row>
    <row r="1723" spans="1:7" x14ac:dyDescent="0.3">
      <c r="A1723">
        <v>1722</v>
      </c>
      <c r="B1723" s="1" t="s">
        <v>99</v>
      </c>
      <c r="C1723" t="s">
        <v>151</v>
      </c>
      <c r="D1723">
        <v>46</v>
      </c>
      <c r="E1723" t="s">
        <v>157</v>
      </c>
      <c r="F1723" t="str">
        <f t="shared" si="29"/>
        <v>Middle</v>
      </c>
      <c r="G1723" s="49">
        <f>VLOOKUP(B1723,'Analysis 1.3'!$E$1:$F$15,2,FALSE)</f>
        <v>54.707207207207205</v>
      </c>
    </row>
    <row r="1724" spans="1:7" x14ac:dyDescent="0.3">
      <c r="A1724">
        <v>1723</v>
      </c>
      <c r="B1724" s="1" t="s">
        <v>105</v>
      </c>
      <c r="C1724" t="s">
        <v>151</v>
      </c>
      <c r="D1724">
        <v>82</v>
      </c>
      <c r="E1724" t="s">
        <v>157</v>
      </c>
      <c r="F1724" t="str">
        <f t="shared" si="29"/>
        <v>Senior</v>
      </c>
      <c r="G1724" s="49">
        <f>VLOOKUP(B1724,'Analysis 1.3'!$E$1:$F$15,2,FALSE)</f>
        <v>48.434944237918216</v>
      </c>
    </row>
    <row r="1725" spans="1:7" x14ac:dyDescent="0.3">
      <c r="A1725">
        <v>1724</v>
      </c>
      <c r="B1725" s="1" t="s">
        <v>101</v>
      </c>
      <c r="C1725" t="s">
        <v>151</v>
      </c>
      <c r="D1725">
        <v>76</v>
      </c>
      <c r="E1725" t="s">
        <v>157</v>
      </c>
      <c r="F1725" t="str">
        <f t="shared" si="29"/>
        <v>Senior</v>
      </c>
      <c r="G1725" s="49">
        <f>VLOOKUP(B1725,'Analysis 1.3'!$E$1:$F$15,2,FALSE)</f>
        <v>52.833333333333336</v>
      </c>
    </row>
    <row r="1726" spans="1:7" x14ac:dyDescent="0.3">
      <c r="A1726">
        <v>1725</v>
      </c>
      <c r="B1726" s="1" t="s">
        <v>99</v>
      </c>
      <c r="C1726" t="s">
        <v>151</v>
      </c>
      <c r="D1726">
        <v>81</v>
      </c>
      <c r="E1726" t="s">
        <v>157</v>
      </c>
      <c r="F1726" t="str">
        <f t="shared" si="29"/>
        <v>Senior</v>
      </c>
      <c r="G1726" s="49">
        <f>VLOOKUP(B1726,'Analysis 1.3'!$E$1:$F$15,2,FALSE)</f>
        <v>54.707207207207205</v>
      </c>
    </row>
    <row r="1727" spans="1:7" x14ac:dyDescent="0.3">
      <c r="A1727">
        <v>1726</v>
      </c>
      <c r="B1727" s="1" t="s">
        <v>105</v>
      </c>
      <c r="C1727" t="s">
        <v>152</v>
      </c>
      <c r="D1727">
        <v>36</v>
      </c>
      <c r="E1727" t="s">
        <v>157</v>
      </c>
      <c r="F1727" t="str">
        <f t="shared" si="29"/>
        <v>Middle</v>
      </c>
      <c r="G1727" s="49">
        <f>VLOOKUP(B1727,'Analysis 1.3'!$E$1:$F$15,2,FALSE)</f>
        <v>48.434944237918216</v>
      </c>
    </row>
    <row r="1728" spans="1:7" x14ac:dyDescent="0.3">
      <c r="A1728">
        <v>1727</v>
      </c>
      <c r="B1728" s="1" t="s">
        <v>99</v>
      </c>
      <c r="C1728" t="s">
        <v>151</v>
      </c>
      <c r="D1728">
        <v>75</v>
      </c>
      <c r="E1728" t="s">
        <v>157</v>
      </c>
      <c r="F1728" t="str">
        <f t="shared" si="29"/>
        <v>Senior</v>
      </c>
      <c r="G1728" s="49">
        <f>VLOOKUP(B1728,'Analysis 1.3'!$E$1:$F$15,2,FALSE)</f>
        <v>54.707207207207205</v>
      </c>
    </row>
    <row r="1729" spans="1:7" x14ac:dyDescent="0.3">
      <c r="A1729">
        <v>1728</v>
      </c>
      <c r="B1729" s="1" t="s">
        <v>100</v>
      </c>
      <c r="C1729" t="s">
        <v>152</v>
      </c>
      <c r="D1729">
        <v>27</v>
      </c>
      <c r="E1729" t="s">
        <v>157</v>
      </c>
      <c r="F1729" t="str">
        <f t="shared" si="29"/>
        <v>Young</v>
      </c>
      <c r="G1729" s="49">
        <f>VLOOKUP(B1729,'Analysis 1.3'!$E$1:$F$15,2,FALSE)</f>
        <v>54.003086419753089</v>
      </c>
    </row>
    <row r="1730" spans="1:7" x14ac:dyDescent="0.3">
      <c r="A1730">
        <v>1729</v>
      </c>
      <c r="B1730" s="1" t="s">
        <v>101</v>
      </c>
      <c r="C1730" t="s">
        <v>151</v>
      </c>
      <c r="D1730">
        <v>72</v>
      </c>
      <c r="E1730" t="s">
        <v>157</v>
      </c>
      <c r="F1730" t="str">
        <f t="shared" si="29"/>
        <v>Senior</v>
      </c>
      <c r="G1730" s="49">
        <f>VLOOKUP(B1730,'Analysis 1.3'!$E$1:$F$15,2,FALSE)</f>
        <v>52.833333333333336</v>
      </c>
    </row>
    <row r="1731" spans="1:7" x14ac:dyDescent="0.3">
      <c r="A1731">
        <v>1730</v>
      </c>
      <c r="B1731" s="1" t="s">
        <v>100</v>
      </c>
      <c r="C1731" t="s">
        <v>152</v>
      </c>
      <c r="D1731">
        <v>73</v>
      </c>
      <c r="E1731" t="s">
        <v>157</v>
      </c>
      <c r="F1731" t="str">
        <f t="shared" ref="F1731:F1794" si="30">_xlfn.IFS(D1731&gt;=60, "Senior", D1731&lt;35, "Young", D1731&lt;60, "Middle")</f>
        <v>Senior</v>
      </c>
      <c r="G1731" s="49">
        <f>VLOOKUP(B1731,'Analysis 1.3'!$E$1:$F$15,2,FALSE)</f>
        <v>54.003086419753089</v>
      </c>
    </row>
    <row r="1732" spans="1:7" x14ac:dyDescent="0.3">
      <c r="A1732">
        <v>1731</v>
      </c>
      <c r="B1732" s="1" t="s">
        <v>105</v>
      </c>
      <c r="C1732" t="s">
        <v>151</v>
      </c>
      <c r="D1732">
        <v>65</v>
      </c>
      <c r="E1732" t="s">
        <v>157</v>
      </c>
      <c r="F1732" t="str">
        <f t="shared" si="30"/>
        <v>Senior</v>
      </c>
      <c r="G1732" s="49">
        <f>VLOOKUP(B1732,'Analysis 1.3'!$E$1:$F$15,2,FALSE)</f>
        <v>48.434944237918216</v>
      </c>
    </row>
    <row r="1733" spans="1:7" x14ac:dyDescent="0.3">
      <c r="A1733">
        <v>1732</v>
      </c>
      <c r="B1733" s="1" t="s">
        <v>99</v>
      </c>
      <c r="C1733" t="s">
        <v>151</v>
      </c>
      <c r="D1733">
        <v>90</v>
      </c>
      <c r="E1733" t="s">
        <v>157</v>
      </c>
      <c r="F1733" t="str">
        <f t="shared" si="30"/>
        <v>Senior</v>
      </c>
      <c r="G1733" s="49">
        <f>VLOOKUP(B1733,'Analysis 1.3'!$E$1:$F$15,2,FALSE)</f>
        <v>54.707207207207205</v>
      </c>
    </row>
    <row r="1734" spans="1:7" x14ac:dyDescent="0.3">
      <c r="A1734">
        <v>1733</v>
      </c>
      <c r="B1734" s="1" t="s">
        <v>107</v>
      </c>
      <c r="C1734" t="s">
        <v>151</v>
      </c>
      <c r="D1734">
        <v>32</v>
      </c>
      <c r="E1734" t="s">
        <v>157</v>
      </c>
      <c r="F1734" t="str">
        <f t="shared" si="30"/>
        <v>Young</v>
      </c>
      <c r="G1734" s="49">
        <f>VLOOKUP(B1734,'Analysis 1.3'!$E$1:$F$15,2,FALSE)</f>
        <v>49.778761061946902</v>
      </c>
    </row>
    <row r="1735" spans="1:7" x14ac:dyDescent="0.3">
      <c r="A1735">
        <v>1734</v>
      </c>
      <c r="B1735" s="1" t="s">
        <v>99</v>
      </c>
      <c r="C1735" t="s">
        <v>151</v>
      </c>
      <c r="D1735">
        <v>62</v>
      </c>
      <c r="E1735" t="s">
        <v>157</v>
      </c>
      <c r="F1735" t="str">
        <f t="shared" si="30"/>
        <v>Senior</v>
      </c>
      <c r="G1735" s="49">
        <f>VLOOKUP(B1735,'Analysis 1.3'!$E$1:$F$15,2,FALSE)</f>
        <v>54.707207207207205</v>
      </c>
    </row>
    <row r="1736" spans="1:7" x14ac:dyDescent="0.3">
      <c r="A1736">
        <v>1735</v>
      </c>
      <c r="B1736" s="1" t="s">
        <v>102</v>
      </c>
      <c r="C1736" t="s">
        <v>151</v>
      </c>
      <c r="D1736">
        <v>76</v>
      </c>
      <c r="E1736" t="s">
        <v>157</v>
      </c>
      <c r="F1736" t="str">
        <f t="shared" si="30"/>
        <v>Senior</v>
      </c>
      <c r="G1736" s="49">
        <f>VLOOKUP(B1736,'Analysis 1.3'!$E$1:$F$15,2,FALSE)</f>
        <v>59.060606060606062</v>
      </c>
    </row>
    <row r="1737" spans="1:7" x14ac:dyDescent="0.3">
      <c r="A1737">
        <v>1736</v>
      </c>
      <c r="B1737" s="1" t="s">
        <v>99</v>
      </c>
      <c r="C1737" t="s">
        <v>151</v>
      </c>
      <c r="D1737">
        <v>23</v>
      </c>
      <c r="E1737" t="s">
        <v>157</v>
      </c>
      <c r="F1737" t="str">
        <f t="shared" si="30"/>
        <v>Young</v>
      </c>
      <c r="G1737" s="49">
        <f>VLOOKUP(B1737,'Analysis 1.3'!$E$1:$F$15,2,FALSE)</f>
        <v>54.707207207207205</v>
      </c>
    </row>
    <row r="1738" spans="1:7" x14ac:dyDescent="0.3">
      <c r="A1738">
        <v>1737</v>
      </c>
      <c r="B1738" s="1" t="s">
        <v>106</v>
      </c>
      <c r="C1738" t="s">
        <v>151</v>
      </c>
      <c r="D1738">
        <v>60</v>
      </c>
      <c r="E1738" t="s">
        <v>157</v>
      </c>
      <c r="F1738" t="str">
        <f t="shared" si="30"/>
        <v>Senior</v>
      </c>
      <c r="G1738" s="49">
        <f>VLOOKUP(B1738,'Analysis 1.3'!$E$1:$F$15,2,FALSE)</f>
        <v>53.742268041237111</v>
      </c>
    </row>
    <row r="1739" spans="1:7" x14ac:dyDescent="0.3">
      <c r="A1739">
        <v>1738</v>
      </c>
      <c r="B1739" s="1" t="s">
        <v>100</v>
      </c>
      <c r="C1739" t="s">
        <v>151</v>
      </c>
      <c r="D1739">
        <v>27</v>
      </c>
      <c r="E1739" t="s">
        <v>157</v>
      </c>
      <c r="F1739" t="str">
        <f t="shared" si="30"/>
        <v>Young</v>
      </c>
      <c r="G1739" s="49">
        <f>VLOOKUP(B1739,'Analysis 1.3'!$E$1:$F$15,2,FALSE)</f>
        <v>54.003086419753089</v>
      </c>
    </row>
    <row r="1740" spans="1:7" x14ac:dyDescent="0.3">
      <c r="A1740">
        <v>1739</v>
      </c>
      <c r="B1740" s="1" t="s">
        <v>105</v>
      </c>
      <c r="C1740" t="s">
        <v>152</v>
      </c>
      <c r="D1740">
        <v>44</v>
      </c>
      <c r="E1740" t="s">
        <v>157</v>
      </c>
      <c r="F1740" t="str">
        <f t="shared" si="30"/>
        <v>Middle</v>
      </c>
      <c r="G1740" s="49">
        <f>VLOOKUP(B1740,'Analysis 1.3'!$E$1:$F$15,2,FALSE)</f>
        <v>48.434944237918216</v>
      </c>
    </row>
    <row r="1741" spans="1:7" x14ac:dyDescent="0.3">
      <c r="A1741">
        <v>1740</v>
      </c>
      <c r="B1741" s="1" t="s">
        <v>99</v>
      </c>
      <c r="C1741" t="s">
        <v>152</v>
      </c>
      <c r="D1741">
        <v>25</v>
      </c>
      <c r="E1741" t="s">
        <v>157</v>
      </c>
      <c r="F1741" t="str">
        <f t="shared" si="30"/>
        <v>Young</v>
      </c>
      <c r="G1741" s="49">
        <f>VLOOKUP(B1741,'Analysis 1.3'!$E$1:$F$15,2,FALSE)</f>
        <v>54.707207207207205</v>
      </c>
    </row>
    <row r="1742" spans="1:7" x14ac:dyDescent="0.3">
      <c r="A1742">
        <v>1741</v>
      </c>
      <c r="B1742" s="1" t="s">
        <v>99</v>
      </c>
      <c r="C1742" t="s">
        <v>152</v>
      </c>
      <c r="D1742">
        <v>71</v>
      </c>
      <c r="E1742" t="s">
        <v>157</v>
      </c>
      <c r="F1742" t="str">
        <f t="shared" si="30"/>
        <v>Senior</v>
      </c>
      <c r="G1742" s="49">
        <f>VLOOKUP(B1742,'Analysis 1.3'!$E$1:$F$15,2,FALSE)</f>
        <v>54.707207207207205</v>
      </c>
    </row>
    <row r="1743" spans="1:7" x14ac:dyDescent="0.3">
      <c r="A1743">
        <v>1742</v>
      </c>
      <c r="B1743" s="1" t="s">
        <v>99</v>
      </c>
      <c r="C1743" t="s">
        <v>152</v>
      </c>
      <c r="D1743">
        <v>49</v>
      </c>
      <c r="E1743" t="s">
        <v>157</v>
      </c>
      <c r="F1743" t="str">
        <f t="shared" si="30"/>
        <v>Middle</v>
      </c>
      <c r="G1743" s="49">
        <f>VLOOKUP(B1743,'Analysis 1.3'!$E$1:$F$15,2,FALSE)</f>
        <v>54.707207207207205</v>
      </c>
    </row>
    <row r="1744" spans="1:7" x14ac:dyDescent="0.3">
      <c r="A1744">
        <v>1743</v>
      </c>
      <c r="B1744" s="1" t="s">
        <v>99</v>
      </c>
      <c r="C1744" t="s">
        <v>152</v>
      </c>
      <c r="D1744">
        <v>30</v>
      </c>
      <c r="E1744" t="s">
        <v>157</v>
      </c>
      <c r="F1744" t="str">
        <f t="shared" si="30"/>
        <v>Young</v>
      </c>
      <c r="G1744" s="49">
        <f>VLOOKUP(B1744,'Analysis 1.3'!$E$1:$F$15,2,FALSE)</f>
        <v>54.707207207207205</v>
      </c>
    </row>
    <row r="1745" spans="1:7" x14ac:dyDescent="0.3">
      <c r="A1745">
        <v>1744</v>
      </c>
      <c r="B1745" s="1" t="s">
        <v>99</v>
      </c>
      <c r="C1745" t="s">
        <v>152</v>
      </c>
      <c r="D1745">
        <v>36</v>
      </c>
      <c r="E1745" t="s">
        <v>157</v>
      </c>
      <c r="F1745" t="str">
        <f t="shared" si="30"/>
        <v>Middle</v>
      </c>
      <c r="G1745" s="49">
        <f>VLOOKUP(B1745,'Analysis 1.3'!$E$1:$F$15,2,FALSE)</f>
        <v>54.707207207207205</v>
      </c>
    </row>
    <row r="1746" spans="1:7" x14ac:dyDescent="0.3">
      <c r="A1746">
        <v>1745</v>
      </c>
      <c r="B1746" s="1" t="s">
        <v>99</v>
      </c>
      <c r="C1746" t="s">
        <v>152</v>
      </c>
      <c r="D1746">
        <v>54</v>
      </c>
      <c r="E1746" t="s">
        <v>157</v>
      </c>
      <c r="F1746" t="str">
        <f t="shared" si="30"/>
        <v>Middle</v>
      </c>
      <c r="G1746" s="49">
        <f>VLOOKUP(B1746,'Analysis 1.3'!$E$1:$F$15,2,FALSE)</f>
        <v>54.707207207207205</v>
      </c>
    </row>
    <row r="1747" spans="1:7" x14ac:dyDescent="0.3">
      <c r="A1747">
        <v>1746</v>
      </c>
      <c r="B1747" s="1" t="s">
        <v>107</v>
      </c>
      <c r="C1747" t="s">
        <v>151</v>
      </c>
      <c r="D1747">
        <v>66</v>
      </c>
      <c r="E1747" t="s">
        <v>157</v>
      </c>
      <c r="F1747" t="str">
        <f t="shared" si="30"/>
        <v>Senior</v>
      </c>
      <c r="G1747" s="49">
        <f>VLOOKUP(B1747,'Analysis 1.3'!$E$1:$F$15,2,FALSE)</f>
        <v>49.778761061946902</v>
      </c>
    </row>
    <row r="1748" spans="1:7" x14ac:dyDescent="0.3">
      <c r="A1748">
        <v>1747</v>
      </c>
      <c r="B1748" s="1" t="s">
        <v>99</v>
      </c>
      <c r="C1748" t="s">
        <v>152</v>
      </c>
      <c r="D1748">
        <v>61</v>
      </c>
      <c r="E1748" t="s">
        <v>157</v>
      </c>
      <c r="F1748" t="str">
        <f t="shared" si="30"/>
        <v>Senior</v>
      </c>
      <c r="G1748" s="49">
        <f>VLOOKUP(B1748,'Analysis 1.3'!$E$1:$F$15,2,FALSE)</f>
        <v>54.707207207207205</v>
      </c>
    </row>
    <row r="1749" spans="1:7" x14ac:dyDescent="0.3">
      <c r="A1749">
        <v>1748</v>
      </c>
      <c r="B1749" s="1" t="s">
        <v>100</v>
      </c>
      <c r="C1749" t="s">
        <v>151</v>
      </c>
      <c r="D1749">
        <v>44</v>
      </c>
      <c r="E1749" t="s">
        <v>157</v>
      </c>
      <c r="F1749" t="str">
        <f t="shared" si="30"/>
        <v>Middle</v>
      </c>
      <c r="G1749" s="49">
        <f>VLOOKUP(B1749,'Analysis 1.3'!$E$1:$F$15,2,FALSE)</f>
        <v>54.003086419753089</v>
      </c>
    </row>
    <row r="1750" spans="1:7" x14ac:dyDescent="0.3">
      <c r="A1750">
        <v>1749</v>
      </c>
      <c r="B1750" s="1" t="s">
        <v>104</v>
      </c>
      <c r="C1750" t="s">
        <v>151</v>
      </c>
      <c r="D1750">
        <v>30</v>
      </c>
      <c r="E1750" t="s">
        <v>157</v>
      </c>
      <c r="F1750" t="str">
        <f t="shared" si="30"/>
        <v>Young</v>
      </c>
      <c r="G1750" s="49">
        <f>VLOOKUP(B1750,'Analysis 1.3'!$E$1:$F$15,2,FALSE)</f>
        <v>47.441860465116278</v>
      </c>
    </row>
    <row r="1751" spans="1:7" x14ac:dyDescent="0.3">
      <c r="A1751">
        <v>1750</v>
      </c>
      <c r="B1751" s="1" t="s">
        <v>102</v>
      </c>
      <c r="C1751" t="s">
        <v>152</v>
      </c>
      <c r="D1751">
        <v>85</v>
      </c>
      <c r="E1751" t="s">
        <v>157</v>
      </c>
      <c r="F1751" t="str">
        <f t="shared" si="30"/>
        <v>Senior</v>
      </c>
      <c r="G1751" s="49">
        <f>VLOOKUP(B1751,'Analysis 1.3'!$E$1:$F$15,2,FALSE)</f>
        <v>59.060606060606062</v>
      </c>
    </row>
    <row r="1752" spans="1:7" x14ac:dyDescent="0.3">
      <c r="A1752">
        <v>1751</v>
      </c>
      <c r="B1752" s="1" t="s">
        <v>99</v>
      </c>
      <c r="C1752" t="s">
        <v>151</v>
      </c>
      <c r="D1752">
        <v>78</v>
      </c>
      <c r="E1752" t="s">
        <v>157</v>
      </c>
      <c r="F1752" t="str">
        <f t="shared" si="30"/>
        <v>Senior</v>
      </c>
      <c r="G1752" s="49">
        <f>VLOOKUP(B1752,'Analysis 1.3'!$E$1:$F$15,2,FALSE)</f>
        <v>54.707207207207205</v>
      </c>
    </row>
    <row r="1753" spans="1:7" x14ac:dyDescent="0.3">
      <c r="A1753">
        <v>1752</v>
      </c>
      <c r="B1753" s="1" t="s">
        <v>101</v>
      </c>
      <c r="C1753" t="s">
        <v>152</v>
      </c>
      <c r="D1753">
        <v>50</v>
      </c>
      <c r="E1753" t="s">
        <v>157</v>
      </c>
      <c r="F1753" t="str">
        <f t="shared" si="30"/>
        <v>Middle</v>
      </c>
      <c r="G1753" s="49">
        <f>VLOOKUP(B1753,'Analysis 1.3'!$E$1:$F$15,2,FALSE)</f>
        <v>52.833333333333336</v>
      </c>
    </row>
    <row r="1754" spans="1:7" x14ac:dyDescent="0.3">
      <c r="A1754">
        <v>1753</v>
      </c>
      <c r="B1754" s="1" t="s">
        <v>99</v>
      </c>
      <c r="C1754" t="s">
        <v>152</v>
      </c>
      <c r="D1754">
        <v>68</v>
      </c>
      <c r="E1754" t="s">
        <v>157</v>
      </c>
      <c r="F1754" t="str">
        <f t="shared" si="30"/>
        <v>Senior</v>
      </c>
      <c r="G1754" s="49">
        <f>VLOOKUP(B1754,'Analysis 1.3'!$E$1:$F$15,2,FALSE)</f>
        <v>54.707207207207205</v>
      </c>
    </row>
    <row r="1755" spans="1:7" x14ac:dyDescent="0.3">
      <c r="A1755">
        <v>1754</v>
      </c>
      <c r="B1755" s="1" t="s">
        <v>99</v>
      </c>
      <c r="C1755" t="s">
        <v>152</v>
      </c>
      <c r="D1755">
        <v>63</v>
      </c>
      <c r="E1755" t="s">
        <v>157</v>
      </c>
      <c r="F1755" t="str">
        <f t="shared" si="30"/>
        <v>Senior</v>
      </c>
      <c r="G1755" s="49">
        <f>VLOOKUP(B1755,'Analysis 1.3'!$E$1:$F$15,2,FALSE)</f>
        <v>54.707207207207205</v>
      </c>
    </row>
    <row r="1756" spans="1:7" x14ac:dyDescent="0.3">
      <c r="A1756">
        <v>1755</v>
      </c>
      <c r="B1756" s="1" t="s">
        <v>105</v>
      </c>
      <c r="C1756" t="s">
        <v>151</v>
      </c>
      <c r="D1756">
        <v>66</v>
      </c>
      <c r="E1756" t="s">
        <v>157</v>
      </c>
      <c r="F1756" t="str">
        <f t="shared" si="30"/>
        <v>Senior</v>
      </c>
      <c r="G1756" s="49">
        <f>VLOOKUP(B1756,'Analysis 1.3'!$E$1:$F$15,2,FALSE)</f>
        <v>48.434944237918216</v>
      </c>
    </row>
    <row r="1757" spans="1:7" x14ac:dyDescent="0.3">
      <c r="A1757">
        <v>1756</v>
      </c>
      <c r="B1757" s="1" t="s">
        <v>99</v>
      </c>
      <c r="C1757" t="s">
        <v>152</v>
      </c>
      <c r="D1757">
        <v>54</v>
      </c>
      <c r="E1757" t="s">
        <v>157</v>
      </c>
      <c r="F1757" t="str">
        <f t="shared" si="30"/>
        <v>Middle</v>
      </c>
      <c r="G1757" s="49">
        <f>VLOOKUP(B1757,'Analysis 1.3'!$E$1:$F$15,2,FALSE)</f>
        <v>54.707207207207205</v>
      </c>
    </row>
    <row r="1758" spans="1:7" x14ac:dyDescent="0.3">
      <c r="A1758">
        <v>1757</v>
      </c>
      <c r="B1758" s="1" t="s">
        <v>105</v>
      </c>
      <c r="C1758" t="s">
        <v>151</v>
      </c>
      <c r="D1758">
        <v>20</v>
      </c>
      <c r="E1758" t="s">
        <v>157</v>
      </c>
      <c r="F1758" t="str">
        <f t="shared" si="30"/>
        <v>Young</v>
      </c>
      <c r="G1758" s="49">
        <f>VLOOKUP(B1758,'Analysis 1.3'!$E$1:$F$15,2,FALSE)</f>
        <v>48.434944237918216</v>
      </c>
    </row>
    <row r="1759" spans="1:7" x14ac:dyDescent="0.3">
      <c r="A1759">
        <v>1758</v>
      </c>
      <c r="B1759" s="1" t="s">
        <v>99</v>
      </c>
      <c r="C1759" t="s">
        <v>152</v>
      </c>
      <c r="D1759">
        <v>81</v>
      </c>
      <c r="E1759" t="s">
        <v>157</v>
      </c>
      <c r="F1759" t="str">
        <f t="shared" si="30"/>
        <v>Senior</v>
      </c>
      <c r="G1759" s="49">
        <f>VLOOKUP(B1759,'Analysis 1.3'!$E$1:$F$15,2,FALSE)</f>
        <v>54.707207207207205</v>
      </c>
    </row>
    <row r="1760" spans="1:7" x14ac:dyDescent="0.3">
      <c r="A1760">
        <v>1759</v>
      </c>
      <c r="B1760" s="1" t="s">
        <v>105</v>
      </c>
      <c r="C1760" t="s">
        <v>152</v>
      </c>
      <c r="D1760">
        <v>22</v>
      </c>
      <c r="E1760" t="s">
        <v>157</v>
      </c>
      <c r="F1760" t="str">
        <f t="shared" si="30"/>
        <v>Young</v>
      </c>
      <c r="G1760" s="49">
        <f>VLOOKUP(B1760,'Analysis 1.3'!$E$1:$F$15,2,FALSE)</f>
        <v>48.434944237918216</v>
      </c>
    </row>
    <row r="1761" spans="1:7" x14ac:dyDescent="0.3">
      <c r="A1761">
        <v>1760</v>
      </c>
      <c r="B1761" s="1" t="s">
        <v>100</v>
      </c>
      <c r="C1761" t="s">
        <v>152</v>
      </c>
      <c r="D1761">
        <v>19</v>
      </c>
      <c r="E1761" t="s">
        <v>157</v>
      </c>
      <c r="F1761" t="str">
        <f t="shared" si="30"/>
        <v>Young</v>
      </c>
      <c r="G1761" s="49">
        <f>VLOOKUP(B1761,'Analysis 1.3'!$E$1:$F$15,2,FALSE)</f>
        <v>54.003086419753089</v>
      </c>
    </row>
    <row r="1762" spans="1:7" x14ac:dyDescent="0.3">
      <c r="A1762">
        <v>1761</v>
      </c>
      <c r="B1762" s="1" t="s">
        <v>105</v>
      </c>
      <c r="C1762" t="s">
        <v>152</v>
      </c>
      <c r="D1762">
        <v>30</v>
      </c>
      <c r="E1762" t="s">
        <v>157</v>
      </c>
      <c r="F1762" t="str">
        <f t="shared" si="30"/>
        <v>Young</v>
      </c>
      <c r="G1762" s="49">
        <f>VLOOKUP(B1762,'Analysis 1.3'!$E$1:$F$15,2,FALSE)</f>
        <v>48.434944237918216</v>
      </c>
    </row>
    <row r="1763" spans="1:7" x14ac:dyDescent="0.3">
      <c r="A1763">
        <v>1762</v>
      </c>
      <c r="B1763" s="1" t="s">
        <v>99</v>
      </c>
      <c r="C1763" t="s">
        <v>151</v>
      </c>
      <c r="D1763">
        <v>29</v>
      </c>
      <c r="E1763" t="s">
        <v>157</v>
      </c>
      <c r="F1763" t="str">
        <f t="shared" si="30"/>
        <v>Young</v>
      </c>
      <c r="G1763" s="49">
        <f>VLOOKUP(B1763,'Analysis 1.3'!$E$1:$F$15,2,FALSE)</f>
        <v>54.707207207207205</v>
      </c>
    </row>
    <row r="1764" spans="1:7" x14ac:dyDescent="0.3">
      <c r="A1764">
        <v>1763</v>
      </c>
      <c r="B1764" s="1" t="s">
        <v>99</v>
      </c>
      <c r="C1764" t="s">
        <v>152</v>
      </c>
      <c r="D1764">
        <v>84</v>
      </c>
      <c r="E1764" t="s">
        <v>157</v>
      </c>
      <c r="F1764" t="str">
        <f t="shared" si="30"/>
        <v>Senior</v>
      </c>
      <c r="G1764" s="49">
        <f>VLOOKUP(B1764,'Analysis 1.3'!$E$1:$F$15,2,FALSE)</f>
        <v>54.707207207207205</v>
      </c>
    </row>
    <row r="1765" spans="1:7" x14ac:dyDescent="0.3">
      <c r="A1765">
        <v>1764</v>
      </c>
      <c r="B1765" s="1" t="s">
        <v>102</v>
      </c>
      <c r="C1765" t="s">
        <v>152</v>
      </c>
      <c r="D1765">
        <v>37</v>
      </c>
      <c r="E1765" t="s">
        <v>157</v>
      </c>
      <c r="F1765" t="str">
        <f t="shared" si="30"/>
        <v>Middle</v>
      </c>
      <c r="G1765" s="49">
        <f>VLOOKUP(B1765,'Analysis 1.3'!$E$1:$F$15,2,FALSE)</f>
        <v>59.060606060606062</v>
      </c>
    </row>
    <row r="1766" spans="1:7" x14ac:dyDescent="0.3">
      <c r="A1766">
        <v>1765</v>
      </c>
      <c r="B1766" s="1" t="s">
        <v>99</v>
      </c>
      <c r="C1766" t="s">
        <v>152</v>
      </c>
      <c r="D1766">
        <v>18</v>
      </c>
      <c r="E1766" t="s">
        <v>157</v>
      </c>
      <c r="F1766" t="str">
        <f t="shared" si="30"/>
        <v>Young</v>
      </c>
      <c r="G1766" s="49">
        <f>VLOOKUP(B1766,'Analysis 1.3'!$E$1:$F$15,2,FALSE)</f>
        <v>54.707207207207205</v>
      </c>
    </row>
    <row r="1767" spans="1:7" x14ac:dyDescent="0.3">
      <c r="A1767">
        <v>1766</v>
      </c>
      <c r="B1767" s="1" t="s">
        <v>105</v>
      </c>
      <c r="C1767" t="s">
        <v>151</v>
      </c>
      <c r="D1767">
        <v>42</v>
      </c>
      <c r="E1767" t="s">
        <v>157</v>
      </c>
      <c r="F1767" t="str">
        <f t="shared" si="30"/>
        <v>Middle</v>
      </c>
      <c r="G1767" s="49">
        <f>VLOOKUP(B1767,'Analysis 1.3'!$E$1:$F$15,2,FALSE)</f>
        <v>48.434944237918216</v>
      </c>
    </row>
    <row r="1768" spans="1:7" x14ac:dyDescent="0.3">
      <c r="A1768">
        <v>1767</v>
      </c>
      <c r="B1768" s="1" t="s">
        <v>100</v>
      </c>
      <c r="C1768" t="s">
        <v>152</v>
      </c>
      <c r="D1768">
        <v>52</v>
      </c>
      <c r="E1768" t="s">
        <v>157</v>
      </c>
      <c r="F1768" t="str">
        <f t="shared" si="30"/>
        <v>Middle</v>
      </c>
      <c r="G1768" s="49">
        <f>VLOOKUP(B1768,'Analysis 1.3'!$E$1:$F$15,2,FALSE)</f>
        <v>54.003086419753089</v>
      </c>
    </row>
    <row r="1769" spans="1:7" x14ac:dyDescent="0.3">
      <c r="A1769">
        <v>1768</v>
      </c>
      <c r="B1769" s="1" t="s">
        <v>99</v>
      </c>
      <c r="C1769" t="s">
        <v>152</v>
      </c>
      <c r="D1769">
        <v>81</v>
      </c>
      <c r="E1769" t="s">
        <v>157</v>
      </c>
      <c r="F1769" t="str">
        <f t="shared" si="30"/>
        <v>Senior</v>
      </c>
      <c r="G1769" s="49">
        <f>VLOOKUP(B1769,'Analysis 1.3'!$E$1:$F$15,2,FALSE)</f>
        <v>54.707207207207205</v>
      </c>
    </row>
    <row r="1770" spans="1:7" x14ac:dyDescent="0.3">
      <c r="A1770">
        <v>1769</v>
      </c>
      <c r="B1770" s="1" t="s">
        <v>105</v>
      </c>
      <c r="C1770" t="s">
        <v>151</v>
      </c>
      <c r="D1770">
        <v>27</v>
      </c>
      <c r="E1770" t="s">
        <v>157</v>
      </c>
      <c r="F1770" t="str">
        <f t="shared" si="30"/>
        <v>Young</v>
      </c>
      <c r="G1770" s="49">
        <f>VLOOKUP(B1770,'Analysis 1.3'!$E$1:$F$15,2,FALSE)</f>
        <v>48.434944237918216</v>
      </c>
    </row>
    <row r="1771" spans="1:7" x14ac:dyDescent="0.3">
      <c r="A1771">
        <v>1770</v>
      </c>
      <c r="B1771" s="1" t="s">
        <v>104</v>
      </c>
      <c r="C1771" t="s">
        <v>151</v>
      </c>
      <c r="D1771">
        <v>88</v>
      </c>
      <c r="E1771" t="s">
        <v>157</v>
      </c>
      <c r="F1771" t="str">
        <f t="shared" si="30"/>
        <v>Senior</v>
      </c>
      <c r="G1771" s="49">
        <f>VLOOKUP(B1771,'Analysis 1.3'!$E$1:$F$15,2,FALSE)</f>
        <v>47.441860465116278</v>
      </c>
    </row>
    <row r="1772" spans="1:7" x14ac:dyDescent="0.3">
      <c r="A1772">
        <v>1771</v>
      </c>
      <c r="B1772" s="1" t="s">
        <v>107</v>
      </c>
      <c r="C1772" t="s">
        <v>151</v>
      </c>
      <c r="D1772">
        <v>80</v>
      </c>
      <c r="E1772" t="s">
        <v>157</v>
      </c>
      <c r="F1772" t="str">
        <f t="shared" si="30"/>
        <v>Senior</v>
      </c>
      <c r="G1772" s="49">
        <f>VLOOKUP(B1772,'Analysis 1.3'!$E$1:$F$15,2,FALSE)</f>
        <v>49.778761061946902</v>
      </c>
    </row>
    <row r="1773" spans="1:7" x14ac:dyDescent="0.3">
      <c r="A1773">
        <v>1772</v>
      </c>
      <c r="B1773" s="1" t="s">
        <v>99</v>
      </c>
      <c r="C1773" t="s">
        <v>151</v>
      </c>
      <c r="D1773">
        <v>42</v>
      </c>
      <c r="E1773" t="s">
        <v>157</v>
      </c>
      <c r="F1773" t="str">
        <f t="shared" si="30"/>
        <v>Middle</v>
      </c>
      <c r="G1773" s="49">
        <f>VLOOKUP(B1773,'Analysis 1.3'!$E$1:$F$15,2,FALSE)</f>
        <v>54.707207207207205</v>
      </c>
    </row>
    <row r="1774" spans="1:7" x14ac:dyDescent="0.3">
      <c r="A1774">
        <v>1773</v>
      </c>
      <c r="B1774" s="1" t="s">
        <v>99</v>
      </c>
      <c r="C1774" t="s">
        <v>152</v>
      </c>
      <c r="D1774">
        <v>22</v>
      </c>
      <c r="E1774" t="s">
        <v>157</v>
      </c>
      <c r="F1774" t="str">
        <f t="shared" si="30"/>
        <v>Young</v>
      </c>
      <c r="G1774" s="49">
        <f>VLOOKUP(B1774,'Analysis 1.3'!$E$1:$F$15,2,FALSE)</f>
        <v>54.707207207207205</v>
      </c>
    </row>
    <row r="1775" spans="1:7" x14ac:dyDescent="0.3">
      <c r="A1775">
        <v>1774</v>
      </c>
      <c r="B1775" s="1" t="s">
        <v>99</v>
      </c>
      <c r="C1775" t="s">
        <v>151</v>
      </c>
      <c r="D1775">
        <v>46</v>
      </c>
      <c r="E1775" t="s">
        <v>157</v>
      </c>
      <c r="F1775" t="str">
        <f t="shared" si="30"/>
        <v>Middle</v>
      </c>
      <c r="G1775" s="49">
        <f>VLOOKUP(B1775,'Analysis 1.3'!$E$1:$F$15,2,FALSE)</f>
        <v>54.707207207207205</v>
      </c>
    </row>
    <row r="1776" spans="1:7" x14ac:dyDescent="0.3">
      <c r="A1776">
        <v>1775</v>
      </c>
      <c r="B1776" s="1" t="s">
        <v>99</v>
      </c>
      <c r="C1776" t="s">
        <v>152</v>
      </c>
      <c r="D1776">
        <v>42</v>
      </c>
      <c r="E1776" t="s">
        <v>157</v>
      </c>
      <c r="F1776" t="str">
        <f t="shared" si="30"/>
        <v>Middle</v>
      </c>
      <c r="G1776" s="49">
        <f>VLOOKUP(B1776,'Analysis 1.3'!$E$1:$F$15,2,FALSE)</f>
        <v>54.707207207207205</v>
      </c>
    </row>
    <row r="1777" spans="1:7" x14ac:dyDescent="0.3">
      <c r="A1777">
        <v>1776</v>
      </c>
      <c r="B1777" s="1" t="s">
        <v>99</v>
      </c>
      <c r="C1777" t="s">
        <v>152</v>
      </c>
      <c r="D1777">
        <v>77</v>
      </c>
      <c r="E1777" t="s">
        <v>157</v>
      </c>
      <c r="F1777" t="str">
        <f t="shared" si="30"/>
        <v>Senior</v>
      </c>
      <c r="G1777" s="49">
        <f>VLOOKUP(B1777,'Analysis 1.3'!$E$1:$F$15,2,FALSE)</f>
        <v>54.707207207207205</v>
      </c>
    </row>
    <row r="1778" spans="1:7" x14ac:dyDescent="0.3">
      <c r="A1778">
        <v>1777</v>
      </c>
      <c r="B1778" s="1" t="s">
        <v>99</v>
      </c>
      <c r="C1778" t="s">
        <v>152</v>
      </c>
      <c r="D1778">
        <v>58</v>
      </c>
      <c r="E1778" t="s">
        <v>157</v>
      </c>
      <c r="F1778" t="str">
        <f t="shared" si="30"/>
        <v>Middle</v>
      </c>
      <c r="G1778" s="49">
        <f>VLOOKUP(B1778,'Analysis 1.3'!$E$1:$F$15,2,FALSE)</f>
        <v>54.707207207207205</v>
      </c>
    </row>
    <row r="1779" spans="1:7" x14ac:dyDescent="0.3">
      <c r="A1779">
        <v>1778</v>
      </c>
      <c r="B1779" s="1" t="s">
        <v>99</v>
      </c>
      <c r="C1779" t="s">
        <v>151</v>
      </c>
      <c r="D1779">
        <v>20</v>
      </c>
      <c r="E1779" t="s">
        <v>157</v>
      </c>
      <c r="F1779" t="str">
        <f t="shared" si="30"/>
        <v>Young</v>
      </c>
      <c r="G1779" s="49">
        <f>VLOOKUP(B1779,'Analysis 1.3'!$E$1:$F$15,2,FALSE)</f>
        <v>54.707207207207205</v>
      </c>
    </row>
    <row r="1780" spans="1:7" x14ac:dyDescent="0.3">
      <c r="A1780">
        <v>1779</v>
      </c>
      <c r="B1780" s="1" t="s">
        <v>99</v>
      </c>
      <c r="C1780" t="s">
        <v>152</v>
      </c>
      <c r="D1780">
        <v>88</v>
      </c>
      <c r="E1780" t="s">
        <v>157</v>
      </c>
      <c r="F1780" t="str">
        <f t="shared" si="30"/>
        <v>Senior</v>
      </c>
      <c r="G1780" s="49">
        <f>VLOOKUP(B1780,'Analysis 1.3'!$E$1:$F$15,2,FALSE)</f>
        <v>54.707207207207205</v>
      </c>
    </row>
    <row r="1781" spans="1:7" x14ac:dyDescent="0.3">
      <c r="A1781">
        <v>1780</v>
      </c>
      <c r="B1781" s="1" t="s">
        <v>106</v>
      </c>
      <c r="C1781" t="s">
        <v>152</v>
      </c>
      <c r="D1781">
        <v>49</v>
      </c>
      <c r="E1781" t="s">
        <v>157</v>
      </c>
      <c r="F1781" t="str">
        <f t="shared" si="30"/>
        <v>Middle</v>
      </c>
      <c r="G1781" s="49">
        <f>VLOOKUP(B1781,'Analysis 1.3'!$E$1:$F$15,2,FALSE)</f>
        <v>53.742268041237111</v>
      </c>
    </row>
    <row r="1782" spans="1:7" x14ac:dyDescent="0.3">
      <c r="A1782">
        <v>1781</v>
      </c>
      <c r="B1782" s="1" t="s">
        <v>108</v>
      </c>
      <c r="C1782" t="s">
        <v>152</v>
      </c>
      <c r="D1782">
        <v>29</v>
      </c>
      <c r="E1782" t="s">
        <v>157</v>
      </c>
      <c r="F1782" t="str">
        <f t="shared" si="30"/>
        <v>Young</v>
      </c>
      <c r="G1782" s="49">
        <f>VLOOKUP(B1782,'Analysis 1.3'!$E$1:$F$15,2,FALSE)</f>
        <v>53.469696969696969</v>
      </c>
    </row>
    <row r="1783" spans="1:7" x14ac:dyDescent="0.3">
      <c r="A1783">
        <v>1782</v>
      </c>
      <c r="B1783" s="1" t="s">
        <v>105</v>
      </c>
      <c r="C1783" t="s">
        <v>151</v>
      </c>
      <c r="D1783">
        <v>50</v>
      </c>
      <c r="E1783" t="s">
        <v>157</v>
      </c>
      <c r="F1783" t="str">
        <f t="shared" si="30"/>
        <v>Middle</v>
      </c>
      <c r="G1783" s="49">
        <f>VLOOKUP(B1783,'Analysis 1.3'!$E$1:$F$15,2,FALSE)</f>
        <v>48.434944237918216</v>
      </c>
    </row>
    <row r="1784" spans="1:7" x14ac:dyDescent="0.3">
      <c r="A1784">
        <v>1783</v>
      </c>
      <c r="B1784" s="1" t="s">
        <v>99</v>
      </c>
      <c r="C1784" t="s">
        <v>151</v>
      </c>
      <c r="D1784">
        <v>27</v>
      </c>
      <c r="E1784" t="s">
        <v>157</v>
      </c>
      <c r="F1784" t="str">
        <f t="shared" si="30"/>
        <v>Young</v>
      </c>
      <c r="G1784" s="49">
        <f>VLOOKUP(B1784,'Analysis 1.3'!$E$1:$F$15,2,FALSE)</f>
        <v>54.707207207207205</v>
      </c>
    </row>
    <row r="1785" spans="1:7" x14ac:dyDescent="0.3">
      <c r="A1785">
        <v>1784</v>
      </c>
      <c r="B1785" s="1" t="s">
        <v>99</v>
      </c>
      <c r="C1785" t="s">
        <v>151</v>
      </c>
      <c r="D1785">
        <v>57</v>
      </c>
      <c r="E1785" t="s">
        <v>157</v>
      </c>
      <c r="F1785" t="str">
        <f t="shared" si="30"/>
        <v>Middle</v>
      </c>
      <c r="G1785" s="49">
        <f>VLOOKUP(B1785,'Analysis 1.3'!$E$1:$F$15,2,FALSE)</f>
        <v>54.707207207207205</v>
      </c>
    </row>
    <row r="1786" spans="1:7" x14ac:dyDescent="0.3">
      <c r="A1786">
        <v>1785</v>
      </c>
      <c r="B1786" s="1" t="s">
        <v>106</v>
      </c>
      <c r="C1786" t="s">
        <v>152</v>
      </c>
      <c r="D1786">
        <v>42</v>
      </c>
      <c r="E1786" t="s">
        <v>157</v>
      </c>
      <c r="F1786" t="str">
        <f t="shared" si="30"/>
        <v>Middle</v>
      </c>
      <c r="G1786" s="49">
        <f>VLOOKUP(B1786,'Analysis 1.3'!$E$1:$F$15,2,FALSE)</f>
        <v>53.742268041237111</v>
      </c>
    </row>
    <row r="1787" spans="1:7" x14ac:dyDescent="0.3">
      <c r="A1787">
        <v>1786</v>
      </c>
      <c r="B1787" s="1" t="s">
        <v>106</v>
      </c>
      <c r="C1787" t="s">
        <v>152</v>
      </c>
      <c r="D1787">
        <v>78</v>
      </c>
      <c r="E1787" t="s">
        <v>157</v>
      </c>
      <c r="F1787" t="str">
        <f t="shared" si="30"/>
        <v>Senior</v>
      </c>
      <c r="G1787" s="49">
        <f>VLOOKUP(B1787,'Analysis 1.3'!$E$1:$F$15,2,FALSE)</f>
        <v>53.742268041237111</v>
      </c>
    </row>
    <row r="1788" spans="1:7" x14ac:dyDescent="0.3">
      <c r="A1788">
        <v>1787</v>
      </c>
      <c r="B1788" s="1" t="s">
        <v>100</v>
      </c>
      <c r="C1788" t="s">
        <v>152</v>
      </c>
      <c r="D1788">
        <v>48</v>
      </c>
      <c r="E1788" t="s">
        <v>157</v>
      </c>
      <c r="F1788" t="str">
        <f t="shared" si="30"/>
        <v>Middle</v>
      </c>
      <c r="G1788" s="49">
        <f>VLOOKUP(B1788,'Analysis 1.3'!$E$1:$F$15,2,FALSE)</f>
        <v>54.003086419753089</v>
      </c>
    </row>
    <row r="1789" spans="1:7" x14ac:dyDescent="0.3">
      <c r="A1789">
        <v>1788</v>
      </c>
      <c r="B1789" s="1" t="s">
        <v>100</v>
      </c>
      <c r="C1789" t="s">
        <v>152</v>
      </c>
      <c r="D1789">
        <v>82</v>
      </c>
      <c r="E1789" t="s">
        <v>157</v>
      </c>
      <c r="F1789" t="str">
        <f t="shared" si="30"/>
        <v>Senior</v>
      </c>
      <c r="G1789" s="49">
        <f>VLOOKUP(B1789,'Analysis 1.3'!$E$1:$F$15,2,FALSE)</f>
        <v>54.003086419753089</v>
      </c>
    </row>
    <row r="1790" spans="1:7" x14ac:dyDescent="0.3">
      <c r="A1790">
        <v>1789</v>
      </c>
      <c r="B1790" s="1" t="s">
        <v>109</v>
      </c>
      <c r="C1790" t="s">
        <v>152</v>
      </c>
      <c r="D1790">
        <v>35</v>
      </c>
      <c r="E1790" t="s">
        <v>157</v>
      </c>
      <c r="F1790" t="str">
        <f t="shared" si="30"/>
        <v>Middle</v>
      </c>
      <c r="G1790" s="49">
        <f>VLOOKUP(B1790,'Analysis 1.3'!$E$1:$F$15,2,FALSE)</f>
        <v>49.655172413793103</v>
      </c>
    </row>
    <row r="1791" spans="1:7" x14ac:dyDescent="0.3">
      <c r="A1791">
        <v>1790</v>
      </c>
      <c r="B1791" s="1" t="s">
        <v>99</v>
      </c>
      <c r="C1791" t="s">
        <v>151</v>
      </c>
      <c r="D1791">
        <v>85</v>
      </c>
      <c r="E1791" t="s">
        <v>157</v>
      </c>
      <c r="F1791" t="str">
        <f t="shared" si="30"/>
        <v>Senior</v>
      </c>
      <c r="G1791" s="49">
        <f>VLOOKUP(B1791,'Analysis 1.3'!$E$1:$F$15,2,FALSE)</f>
        <v>54.707207207207205</v>
      </c>
    </row>
    <row r="1792" spans="1:7" x14ac:dyDescent="0.3">
      <c r="A1792">
        <v>1791</v>
      </c>
      <c r="B1792" s="1" t="s">
        <v>99</v>
      </c>
      <c r="C1792" t="s">
        <v>151</v>
      </c>
      <c r="D1792">
        <v>33</v>
      </c>
      <c r="E1792" t="s">
        <v>157</v>
      </c>
      <c r="F1792" t="str">
        <f t="shared" si="30"/>
        <v>Young</v>
      </c>
      <c r="G1792" s="49">
        <f>VLOOKUP(B1792,'Analysis 1.3'!$E$1:$F$15,2,FALSE)</f>
        <v>54.707207207207205</v>
      </c>
    </row>
    <row r="1793" spans="1:7" x14ac:dyDescent="0.3">
      <c r="A1793">
        <v>1792</v>
      </c>
      <c r="B1793" s="1" t="s">
        <v>108</v>
      </c>
      <c r="C1793" t="s">
        <v>151</v>
      </c>
      <c r="D1793">
        <v>59</v>
      </c>
      <c r="E1793" t="s">
        <v>157</v>
      </c>
      <c r="F1793" t="str">
        <f t="shared" si="30"/>
        <v>Middle</v>
      </c>
      <c r="G1793" s="49">
        <f>VLOOKUP(B1793,'Analysis 1.3'!$E$1:$F$15,2,FALSE)</f>
        <v>53.469696969696969</v>
      </c>
    </row>
    <row r="1794" spans="1:7" x14ac:dyDescent="0.3">
      <c r="A1794">
        <v>1793</v>
      </c>
      <c r="B1794" s="1" t="s">
        <v>100</v>
      </c>
      <c r="C1794" t="s">
        <v>152</v>
      </c>
      <c r="D1794">
        <v>66</v>
      </c>
      <c r="E1794" t="s">
        <v>157</v>
      </c>
      <c r="F1794" t="str">
        <f t="shared" si="30"/>
        <v>Senior</v>
      </c>
      <c r="G1794" s="49">
        <f>VLOOKUP(B1794,'Analysis 1.3'!$E$1:$F$15,2,FALSE)</f>
        <v>54.003086419753089</v>
      </c>
    </row>
    <row r="1795" spans="1:7" x14ac:dyDescent="0.3">
      <c r="A1795">
        <v>1794</v>
      </c>
      <c r="B1795" s="1" t="s">
        <v>101</v>
      </c>
      <c r="C1795" t="s">
        <v>151</v>
      </c>
      <c r="D1795">
        <v>41</v>
      </c>
      <c r="E1795" t="s">
        <v>157</v>
      </c>
      <c r="F1795" t="str">
        <f t="shared" ref="F1795:F1858" si="31">_xlfn.IFS(D1795&gt;=60, "Senior", D1795&lt;35, "Young", D1795&lt;60, "Middle")</f>
        <v>Middle</v>
      </c>
      <c r="G1795" s="49">
        <f>VLOOKUP(B1795,'Analysis 1.3'!$E$1:$F$15,2,FALSE)</f>
        <v>52.833333333333336</v>
      </c>
    </row>
    <row r="1796" spans="1:7" x14ac:dyDescent="0.3">
      <c r="A1796">
        <v>1795</v>
      </c>
      <c r="B1796" s="1" t="s">
        <v>100</v>
      </c>
      <c r="C1796" t="s">
        <v>151</v>
      </c>
      <c r="D1796">
        <v>53</v>
      </c>
      <c r="E1796" t="s">
        <v>157</v>
      </c>
      <c r="F1796" t="str">
        <f t="shared" si="31"/>
        <v>Middle</v>
      </c>
      <c r="G1796" s="49">
        <f>VLOOKUP(B1796,'Analysis 1.3'!$E$1:$F$15,2,FALSE)</f>
        <v>54.003086419753089</v>
      </c>
    </row>
    <row r="1797" spans="1:7" x14ac:dyDescent="0.3">
      <c r="A1797">
        <v>1796</v>
      </c>
      <c r="B1797" s="1" t="s">
        <v>108</v>
      </c>
      <c r="C1797" t="s">
        <v>152</v>
      </c>
      <c r="D1797">
        <v>86</v>
      </c>
      <c r="E1797" t="s">
        <v>157</v>
      </c>
      <c r="F1797" t="str">
        <f t="shared" si="31"/>
        <v>Senior</v>
      </c>
      <c r="G1797" s="49">
        <f>VLOOKUP(B1797,'Analysis 1.3'!$E$1:$F$15,2,FALSE)</f>
        <v>53.469696969696969</v>
      </c>
    </row>
    <row r="1798" spans="1:7" x14ac:dyDescent="0.3">
      <c r="A1798">
        <v>1797</v>
      </c>
      <c r="B1798" s="1" t="s">
        <v>99</v>
      </c>
      <c r="C1798" t="s">
        <v>151</v>
      </c>
      <c r="D1798">
        <v>45</v>
      </c>
      <c r="E1798" t="s">
        <v>157</v>
      </c>
      <c r="F1798" t="str">
        <f t="shared" si="31"/>
        <v>Middle</v>
      </c>
      <c r="G1798" s="49">
        <f>VLOOKUP(B1798,'Analysis 1.3'!$E$1:$F$15,2,FALSE)</f>
        <v>54.707207207207205</v>
      </c>
    </row>
    <row r="1799" spans="1:7" x14ac:dyDescent="0.3">
      <c r="A1799">
        <v>1798</v>
      </c>
      <c r="B1799" s="1" t="s">
        <v>99</v>
      </c>
      <c r="C1799" t="s">
        <v>151</v>
      </c>
      <c r="D1799">
        <v>31</v>
      </c>
      <c r="E1799" t="s">
        <v>157</v>
      </c>
      <c r="F1799" t="str">
        <f t="shared" si="31"/>
        <v>Young</v>
      </c>
      <c r="G1799" s="49">
        <f>VLOOKUP(B1799,'Analysis 1.3'!$E$1:$F$15,2,FALSE)</f>
        <v>54.707207207207205</v>
      </c>
    </row>
    <row r="1800" spans="1:7" x14ac:dyDescent="0.3">
      <c r="A1800">
        <v>1799</v>
      </c>
      <c r="B1800" s="1" t="s">
        <v>100</v>
      </c>
      <c r="C1800" t="s">
        <v>152</v>
      </c>
      <c r="D1800">
        <v>75</v>
      </c>
      <c r="E1800" t="s">
        <v>157</v>
      </c>
      <c r="F1800" t="str">
        <f t="shared" si="31"/>
        <v>Senior</v>
      </c>
      <c r="G1800" s="49">
        <f>VLOOKUP(B1800,'Analysis 1.3'!$E$1:$F$15,2,FALSE)</f>
        <v>54.003086419753089</v>
      </c>
    </row>
    <row r="1801" spans="1:7" x14ac:dyDescent="0.3">
      <c r="A1801">
        <v>1800</v>
      </c>
      <c r="B1801" s="1" t="s">
        <v>101</v>
      </c>
      <c r="C1801" t="s">
        <v>151</v>
      </c>
      <c r="D1801">
        <v>63</v>
      </c>
      <c r="E1801" t="s">
        <v>157</v>
      </c>
      <c r="F1801" t="str">
        <f t="shared" si="31"/>
        <v>Senior</v>
      </c>
      <c r="G1801" s="49">
        <f>VLOOKUP(B1801,'Analysis 1.3'!$E$1:$F$15,2,FALSE)</f>
        <v>52.833333333333336</v>
      </c>
    </row>
    <row r="1802" spans="1:7" x14ac:dyDescent="0.3">
      <c r="A1802">
        <v>1801</v>
      </c>
      <c r="B1802" s="1" t="s">
        <v>105</v>
      </c>
      <c r="C1802" t="s">
        <v>152</v>
      </c>
      <c r="D1802">
        <v>53</v>
      </c>
      <c r="E1802" t="s">
        <v>157</v>
      </c>
      <c r="F1802" t="str">
        <f t="shared" si="31"/>
        <v>Middle</v>
      </c>
      <c r="G1802" s="49">
        <f>VLOOKUP(B1802,'Analysis 1.3'!$E$1:$F$15,2,FALSE)</f>
        <v>48.434944237918216</v>
      </c>
    </row>
    <row r="1803" spans="1:7" x14ac:dyDescent="0.3">
      <c r="A1803">
        <v>1802</v>
      </c>
      <c r="B1803" s="1" t="s">
        <v>100</v>
      </c>
      <c r="C1803" t="s">
        <v>152</v>
      </c>
      <c r="D1803">
        <v>61</v>
      </c>
      <c r="E1803" t="s">
        <v>157</v>
      </c>
      <c r="F1803" t="str">
        <f t="shared" si="31"/>
        <v>Senior</v>
      </c>
      <c r="G1803" s="49">
        <f>VLOOKUP(B1803,'Analysis 1.3'!$E$1:$F$15,2,FALSE)</f>
        <v>54.003086419753089</v>
      </c>
    </row>
    <row r="1804" spans="1:7" x14ac:dyDescent="0.3">
      <c r="A1804">
        <v>1803</v>
      </c>
      <c r="B1804" s="1" t="s">
        <v>105</v>
      </c>
      <c r="C1804" t="s">
        <v>152</v>
      </c>
      <c r="D1804" s="9">
        <v>54</v>
      </c>
      <c r="E1804" t="s">
        <v>157</v>
      </c>
      <c r="F1804" t="str">
        <f t="shared" si="31"/>
        <v>Middle</v>
      </c>
      <c r="G1804" s="49">
        <f>VLOOKUP(B1804,'Analysis 1.3'!$E$1:$F$15,2,FALSE)</f>
        <v>48.434944237918216</v>
      </c>
    </row>
    <row r="1805" spans="1:7" x14ac:dyDescent="0.3">
      <c r="A1805">
        <v>1804</v>
      </c>
      <c r="B1805" s="1" t="s">
        <v>101</v>
      </c>
      <c r="C1805" t="s">
        <v>152</v>
      </c>
      <c r="D1805">
        <v>81</v>
      </c>
      <c r="E1805" t="s">
        <v>157</v>
      </c>
      <c r="F1805" t="str">
        <f t="shared" si="31"/>
        <v>Senior</v>
      </c>
      <c r="G1805" s="49">
        <f>VLOOKUP(B1805,'Analysis 1.3'!$E$1:$F$15,2,FALSE)</f>
        <v>52.833333333333336</v>
      </c>
    </row>
    <row r="1806" spans="1:7" x14ac:dyDescent="0.3">
      <c r="A1806">
        <v>1805</v>
      </c>
      <c r="B1806" s="1" t="s">
        <v>100</v>
      </c>
      <c r="C1806" t="s">
        <v>152</v>
      </c>
      <c r="D1806">
        <v>39</v>
      </c>
      <c r="E1806" t="s">
        <v>157</v>
      </c>
      <c r="F1806" t="str">
        <f t="shared" si="31"/>
        <v>Middle</v>
      </c>
      <c r="G1806" s="49">
        <f>VLOOKUP(B1806,'Analysis 1.3'!$E$1:$F$15,2,FALSE)</f>
        <v>54.003086419753089</v>
      </c>
    </row>
    <row r="1807" spans="1:7" x14ac:dyDescent="0.3">
      <c r="A1807">
        <v>1806</v>
      </c>
      <c r="B1807" s="1" t="s">
        <v>99</v>
      </c>
      <c r="C1807" t="s">
        <v>151</v>
      </c>
      <c r="D1807">
        <v>35</v>
      </c>
      <c r="E1807" t="s">
        <v>157</v>
      </c>
      <c r="F1807" t="str">
        <f t="shared" si="31"/>
        <v>Middle</v>
      </c>
      <c r="G1807" s="49">
        <f>VLOOKUP(B1807,'Analysis 1.3'!$E$1:$F$15,2,FALSE)</f>
        <v>54.707207207207205</v>
      </c>
    </row>
    <row r="1808" spans="1:7" x14ac:dyDescent="0.3">
      <c r="A1808">
        <v>1807</v>
      </c>
      <c r="B1808" s="1" t="s">
        <v>101</v>
      </c>
      <c r="C1808" t="s">
        <v>152</v>
      </c>
      <c r="D1808">
        <v>77</v>
      </c>
      <c r="E1808" t="s">
        <v>157</v>
      </c>
      <c r="F1808" t="str">
        <f t="shared" si="31"/>
        <v>Senior</v>
      </c>
      <c r="G1808" s="49">
        <f>VLOOKUP(B1808,'Analysis 1.3'!$E$1:$F$15,2,FALSE)</f>
        <v>52.833333333333336</v>
      </c>
    </row>
    <row r="1809" spans="1:7" x14ac:dyDescent="0.3">
      <c r="A1809">
        <v>1808</v>
      </c>
      <c r="B1809" s="1" t="s">
        <v>107</v>
      </c>
      <c r="C1809" t="s">
        <v>152</v>
      </c>
      <c r="D1809">
        <v>28</v>
      </c>
      <c r="E1809" t="s">
        <v>157</v>
      </c>
      <c r="F1809" t="str">
        <f t="shared" si="31"/>
        <v>Young</v>
      </c>
      <c r="G1809" s="49">
        <f>VLOOKUP(B1809,'Analysis 1.3'!$E$1:$F$15,2,FALSE)</f>
        <v>49.778761061946902</v>
      </c>
    </row>
    <row r="1810" spans="1:7" x14ac:dyDescent="0.3">
      <c r="A1810">
        <v>1809</v>
      </c>
      <c r="B1810" s="1" t="s">
        <v>99</v>
      </c>
      <c r="C1810" t="s">
        <v>152</v>
      </c>
      <c r="D1810">
        <v>57</v>
      </c>
      <c r="E1810" t="s">
        <v>157</v>
      </c>
      <c r="F1810" t="str">
        <f t="shared" si="31"/>
        <v>Middle</v>
      </c>
      <c r="G1810" s="49">
        <f>VLOOKUP(B1810,'Analysis 1.3'!$E$1:$F$15,2,FALSE)</f>
        <v>54.707207207207205</v>
      </c>
    </row>
    <row r="1811" spans="1:7" x14ac:dyDescent="0.3">
      <c r="A1811">
        <v>1810</v>
      </c>
      <c r="B1811" s="1" t="s">
        <v>99</v>
      </c>
      <c r="C1811" t="s">
        <v>151</v>
      </c>
      <c r="D1811">
        <v>86</v>
      </c>
      <c r="E1811" t="s">
        <v>157</v>
      </c>
      <c r="F1811" t="str">
        <f t="shared" si="31"/>
        <v>Senior</v>
      </c>
      <c r="G1811" s="49">
        <f>VLOOKUP(B1811,'Analysis 1.3'!$E$1:$F$15,2,FALSE)</f>
        <v>54.707207207207205</v>
      </c>
    </row>
    <row r="1812" spans="1:7" x14ac:dyDescent="0.3">
      <c r="A1812">
        <v>1811</v>
      </c>
      <c r="B1812" s="1" t="s">
        <v>99</v>
      </c>
      <c r="C1812" t="s">
        <v>152</v>
      </c>
      <c r="D1812">
        <v>79</v>
      </c>
      <c r="E1812" t="s">
        <v>157</v>
      </c>
      <c r="F1812" t="str">
        <f t="shared" si="31"/>
        <v>Senior</v>
      </c>
      <c r="G1812" s="49">
        <f>VLOOKUP(B1812,'Analysis 1.3'!$E$1:$F$15,2,FALSE)</f>
        <v>54.707207207207205</v>
      </c>
    </row>
    <row r="1813" spans="1:7" x14ac:dyDescent="0.3">
      <c r="A1813">
        <v>1812</v>
      </c>
      <c r="B1813" s="1" t="s">
        <v>105</v>
      </c>
      <c r="C1813" t="s">
        <v>151</v>
      </c>
      <c r="D1813">
        <v>49</v>
      </c>
      <c r="E1813" t="s">
        <v>157</v>
      </c>
      <c r="F1813" t="str">
        <f t="shared" si="31"/>
        <v>Middle</v>
      </c>
      <c r="G1813" s="49">
        <f>VLOOKUP(B1813,'Analysis 1.3'!$E$1:$F$15,2,FALSE)</f>
        <v>48.434944237918216</v>
      </c>
    </row>
    <row r="1814" spans="1:7" x14ac:dyDescent="0.3">
      <c r="A1814">
        <v>1813</v>
      </c>
      <c r="B1814" s="1" t="s">
        <v>99</v>
      </c>
      <c r="C1814" t="s">
        <v>151</v>
      </c>
      <c r="D1814">
        <v>21</v>
      </c>
      <c r="E1814" t="s">
        <v>157</v>
      </c>
      <c r="F1814" t="str">
        <f t="shared" si="31"/>
        <v>Young</v>
      </c>
      <c r="G1814" s="49">
        <f>VLOOKUP(B1814,'Analysis 1.3'!$E$1:$F$15,2,FALSE)</f>
        <v>54.707207207207205</v>
      </c>
    </row>
    <row r="1815" spans="1:7" x14ac:dyDescent="0.3">
      <c r="A1815">
        <v>1814</v>
      </c>
      <c r="B1815" s="1" t="s">
        <v>99</v>
      </c>
      <c r="C1815" t="s">
        <v>151</v>
      </c>
      <c r="D1815">
        <v>86</v>
      </c>
      <c r="E1815" t="s">
        <v>157</v>
      </c>
      <c r="F1815" t="str">
        <f t="shared" si="31"/>
        <v>Senior</v>
      </c>
      <c r="G1815" s="49">
        <f>VLOOKUP(B1815,'Analysis 1.3'!$E$1:$F$15,2,FALSE)</f>
        <v>54.707207207207205</v>
      </c>
    </row>
    <row r="1816" spans="1:7" x14ac:dyDescent="0.3">
      <c r="A1816">
        <v>1815</v>
      </c>
      <c r="B1816" s="1" t="s">
        <v>104</v>
      </c>
      <c r="C1816" t="s">
        <v>151</v>
      </c>
      <c r="D1816">
        <v>43</v>
      </c>
      <c r="E1816" t="s">
        <v>157</v>
      </c>
      <c r="F1816" t="str">
        <f t="shared" si="31"/>
        <v>Middle</v>
      </c>
      <c r="G1816" s="49">
        <f>VLOOKUP(B1816,'Analysis 1.3'!$E$1:$F$15,2,FALSE)</f>
        <v>47.441860465116278</v>
      </c>
    </row>
    <row r="1817" spans="1:7" x14ac:dyDescent="0.3">
      <c r="A1817">
        <v>1816</v>
      </c>
      <c r="B1817" s="1" t="s">
        <v>105</v>
      </c>
      <c r="C1817" t="s">
        <v>151</v>
      </c>
      <c r="D1817">
        <v>75</v>
      </c>
      <c r="E1817" t="s">
        <v>157</v>
      </c>
      <c r="F1817" t="str">
        <f t="shared" si="31"/>
        <v>Senior</v>
      </c>
      <c r="G1817" s="49">
        <f>VLOOKUP(B1817,'Analysis 1.3'!$E$1:$F$15,2,FALSE)</f>
        <v>48.434944237918216</v>
      </c>
    </row>
    <row r="1818" spans="1:7" x14ac:dyDescent="0.3">
      <c r="A1818">
        <v>1817</v>
      </c>
      <c r="B1818" s="1" t="s">
        <v>99</v>
      </c>
      <c r="C1818" t="s">
        <v>151</v>
      </c>
      <c r="D1818">
        <v>21</v>
      </c>
      <c r="E1818" t="s">
        <v>157</v>
      </c>
      <c r="F1818" t="str">
        <f t="shared" si="31"/>
        <v>Young</v>
      </c>
      <c r="G1818" s="49">
        <f>VLOOKUP(B1818,'Analysis 1.3'!$E$1:$F$15,2,FALSE)</f>
        <v>54.707207207207205</v>
      </c>
    </row>
    <row r="1819" spans="1:7" x14ac:dyDescent="0.3">
      <c r="A1819">
        <v>1818</v>
      </c>
      <c r="B1819" s="1" t="s">
        <v>99</v>
      </c>
      <c r="C1819" t="s">
        <v>151</v>
      </c>
      <c r="D1819">
        <v>20</v>
      </c>
      <c r="E1819" t="s">
        <v>157</v>
      </c>
      <c r="F1819" t="str">
        <f t="shared" si="31"/>
        <v>Young</v>
      </c>
      <c r="G1819" s="49">
        <f>VLOOKUP(B1819,'Analysis 1.3'!$E$1:$F$15,2,FALSE)</f>
        <v>54.707207207207205</v>
      </c>
    </row>
    <row r="1820" spans="1:7" x14ac:dyDescent="0.3">
      <c r="A1820">
        <v>1819</v>
      </c>
      <c r="B1820" s="1" t="s">
        <v>99</v>
      </c>
      <c r="C1820" t="s">
        <v>151</v>
      </c>
      <c r="D1820">
        <v>82</v>
      </c>
      <c r="E1820" t="s">
        <v>157</v>
      </c>
      <c r="F1820" t="str">
        <f t="shared" si="31"/>
        <v>Senior</v>
      </c>
      <c r="G1820" s="49">
        <f>VLOOKUP(B1820,'Analysis 1.3'!$E$1:$F$15,2,FALSE)</f>
        <v>54.707207207207205</v>
      </c>
    </row>
    <row r="1821" spans="1:7" x14ac:dyDescent="0.3">
      <c r="A1821">
        <v>1820</v>
      </c>
      <c r="B1821" s="1" t="s">
        <v>99</v>
      </c>
      <c r="C1821" t="s">
        <v>151</v>
      </c>
      <c r="D1821">
        <v>71</v>
      </c>
      <c r="E1821" t="s">
        <v>157</v>
      </c>
      <c r="F1821" t="str">
        <f t="shared" si="31"/>
        <v>Senior</v>
      </c>
      <c r="G1821" s="49">
        <f>VLOOKUP(B1821,'Analysis 1.3'!$E$1:$F$15,2,FALSE)</f>
        <v>54.707207207207205</v>
      </c>
    </row>
    <row r="1822" spans="1:7" x14ac:dyDescent="0.3">
      <c r="A1822">
        <v>1821</v>
      </c>
      <c r="B1822" s="1" t="s">
        <v>99</v>
      </c>
      <c r="C1822" t="s">
        <v>152</v>
      </c>
      <c r="D1822">
        <v>32</v>
      </c>
      <c r="E1822" t="s">
        <v>157</v>
      </c>
      <c r="F1822" t="str">
        <f t="shared" si="31"/>
        <v>Young</v>
      </c>
      <c r="G1822" s="49">
        <f>VLOOKUP(B1822,'Analysis 1.3'!$E$1:$F$15,2,FALSE)</f>
        <v>54.707207207207205</v>
      </c>
    </row>
    <row r="1823" spans="1:7" x14ac:dyDescent="0.3">
      <c r="A1823">
        <v>1822</v>
      </c>
      <c r="B1823" s="1" t="s">
        <v>99</v>
      </c>
      <c r="C1823" t="s">
        <v>151</v>
      </c>
      <c r="D1823">
        <v>56</v>
      </c>
      <c r="E1823" t="s">
        <v>157</v>
      </c>
      <c r="F1823" t="str">
        <f t="shared" si="31"/>
        <v>Middle</v>
      </c>
      <c r="G1823" s="49">
        <f>VLOOKUP(B1823,'Analysis 1.3'!$E$1:$F$15,2,FALSE)</f>
        <v>54.707207207207205</v>
      </c>
    </row>
    <row r="1824" spans="1:7" x14ac:dyDescent="0.3">
      <c r="A1824">
        <v>1823</v>
      </c>
      <c r="B1824" s="1" t="s">
        <v>105</v>
      </c>
      <c r="C1824" t="s">
        <v>151</v>
      </c>
      <c r="D1824">
        <v>18</v>
      </c>
      <c r="E1824" t="s">
        <v>157</v>
      </c>
      <c r="F1824" t="str">
        <f t="shared" si="31"/>
        <v>Young</v>
      </c>
      <c r="G1824" s="49">
        <f>VLOOKUP(B1824,'Analysis 1.3'!$E$1:$F$15,2,FALSE)</f>
        <v>48.434944237918216</v>
      </c>
    </row>
    <row r="1825" spans="1:7" x14ac:dyDescent="0.3">
      <c r="A1825">
        <v>1824</v>
      </c>
      <c r="B1825" s="1" t="s">
        <v>99</v>
      </c>
      <c r="C1825" t="s">
        <v>152</v>
      </c>
      <c r="D1825">
        <v>35</v>
      </c>
      <c r="E1825" t="s">
        <v>157</v>
      </c>
      <c r="F1825" t="str">
        <f t="shared" si="31"/>
        <v>Middle</v>
      </c>
      <c r="G1825" s="49">
        <f>VLOOKUP(B1825,'Analysis 1.3'!$E$1:$F$15,2,FALSE)</f>
        <v>54.707207207207205</v>
      </c>
    </row>
    <row r="1826" spans="1:7" x14ac:dyDescent="0.3">
      <c r="A1826">
        <v>1825</v>
      </c>
      <c r="B1826" s="1" t="s">
        <v>101</v>
      </c>
      <c r="C1826" t="s">
        <v>152</v>
      </c>
      <c r="D1826">
        <v>22</v>
      </c>
      <c r="E1826" t="s">
        <v>157</v>
      </c>
      <c r="F1826" t="str">
        <f t="shared" si="31"/>
        <v>Young</v>
      </c>
      <c r="G1826" s="49">
        <f>VLOOKUP(B1826,'Analysis 1.3'!$E$1:$F$15,2,FALSE)</f>
        <v>52.833333333333336</v>
      </c>
    </row>
    <row r="1827" spans="1:7" x14ac:dyDescent="0.3">
      <c r="A1827">
        <v>1826</v>
      </c>
      <c r="B1827" s="1" t="s">
        <v>107</v>
      </c>
      <c r="C1827" t="s">
        <v>151</v>
      </c>
      <c r="D1827">
        <v>21</v>
      </c>
      <c r="E1827" t="s">
        <v>157</v>
      </c>
      <c r="F1827" t="str">
        <f t="shared" si="31"/>
        <v>Young</v>
      </c>
      <c r="G1827" s="49">
        <f>VLOOKUP(B1827,'Analysis 1.3'!$E$1:$F$15,2,FALSE)</f>
        <v>49.778761061946902</v>
      </c>
    </row>
    <row r="1828" spans="1:7" x14ac:dyDescent="0.3">
      <c r="A1828">
        <v>1827</v>
      </c>
      <c r="B1828" s="1" t="s">
        <v>99</v>
      </c>
      <c r="C1828" t="s">
        <v>151</v>
      </c>
      <c r="D1828">
        <v>61</v>
      </c>
      <c r="E1828" t="s">
        <v>157</v>
      </c>
      <c r="F1828" t="str">
        <f t="shared" si="31"/>
        <v>Senior</v>
      </c>
      <c r="G1828" s="49">
        <f>VLOOKUP(B1828,'Analysis 1.3'!$E$1:$F$15,2,FALSE)</f>
        <v>54.707207207207205</v>
      </c>
    </row>
    <row r="1829" spans="1:7" x14ac:dyDescent="0.3">
      <c r="A1829">
        <v>1828</v>
      </c>
      <c r="B1829" s="1" t="s">
        <v>102</v>
      </c>
      <c r="C1829" t="s">
        <v>152</v>
      </c>
      <c r="D1829">
        <v>51</v>
      </c>
      <c r="E1829" t="s">
        <v>157</v>
      </c>
      <c r="F1829" t="str">
        <f t="shared" si="31"/>
        <v>Middle</v>
      </c>
      <c r="G1829" s="49">
        <f>VLOOKUP(B1829,'Analysis 1.3'!$E$1:$F$15,2,FALSE)</f>
        <v>59.060606060606062</v>
      </c>
    </row>
    <row r="1830" spans="1:7" x14ac:dyDescent="0.3">
      <c r="A1830">
        <v>1829</v>
      </c>
      <c r="B1830" s="1" t="s">
        <v>101</v>
      </c>
      <c r="C1830" t="s">
        <v>151</v>
      </c>
      <c r="D1830">
        <v>82</v>
      </c>
      <c r="E1830" t="s">
        <v>157</v>
      </c>
      <c r="F1830" t="str">
        <f t="shared" si="31"/>
        <v>Senior</v>
      </c>
      <c r="G1830" s="49">
        <f>VLOOKUP(B1830,'Analysis 1.3'!$E$1:$F$15,2,FALSE)</f>
        <v>52.833333333333336</v>
      </c>
    </row>
    <row r="1831" spans="1:7" x14ac:dyDescent="0.3">
      <c r="A1831">
        <v>1830</v>
      </c>
      <c r="B1831" s="1" t="s">
        <v>101</v>
      </c>
      <c r="C1831" t="s">
        <v>152</v>
      </c>
      <c r="D1831">
        <v>44</v>
      </c>
      <c r="E1831" t="s">
        <v>157</v>
      </c>
      <c r="F1831" t="str">
        <f t="shared" si="31"/>
        <v>Middle</v>
      </c>
      <c r="G1831" s="49">
        <f>VLOOKUP(B1831,'Analysis 1.3'!$E$1:$F$15,2,FALSE)</f>
        <v>52.833333333333336</v>
      </c>
    </row>
    <row r="1832" spans="1:7" x14ac:dyDescent="0.3">
      <c r="A1832">
        <v>1831</v>
      </c>
      <c r="B1832" s="1" t="s">
        <v>99</v>
      </c>
      <c r="C1832" t="s">
        <v>151</v>
      </c>
      <c r="D1832">
        <v>48</v>
      </c>
      <c r="E1832" t="s">
        <v>157</v>
      </c>
      <c r="F1832" t="str">
        <f t="shared" si="31"/>
        <v>Middle</v>
      </c>
      <c r="G1832" s="49">
        <f>VLOOKUP(B1832,'Analysis 1.3'!$E$1:$F$15,2,FALSE)</f>
        <v>54.707207207207205</v>
      </c>
    </row>
    <row r="1833" spans="1:7" x14ac:dyDescent="0.3">
      <c r="A1833">
        <v>1832</v>
      </c>
      <c r="B1833" s="1" t="s">
        <v>99</v>
      </c>
      <c r="C1833" t="s">
        <v>152</v>
      </c>
      <c r="D1833">
        <v>82</v>
      </c>
      <c r="E1833" t="s">
        <v>157</v>
      </c>
      <c r="F1833" t="str">
        <f t="shared" si="31"/>
        <v>Senior</v>
      </c>
      <c r="G1833" s="49">
        <f>VLOOKUP(B1833,'Analysis 1.3'!$E$1:$F$15,2,FALSE)</f>
        <v>54.707207207207205</v>
      </c>
    </row>
    <row r="1834" spans="1:7" x14ac:dyDescent="0.3">
      <c r="A1834">
        <v>1833</v>
      </c>
      <c r="B1834" s="1" t="s">
        <v>106</v>
      </c>
      <c r="C1834" t="s">
        <v>152</v>
      </c>
      <c r="D1834">
        <v>29</v>
      </c>
      <c r="E1834" t="s">
        <v>157</v>
      </c>
      <c r="F1834" t="str">
        <f t="shared" si="31"/>
        <v>Young</v>
      </c>
      <c r="G1834" s="49">
        <f>VLOOKUP(B1834,'Analysis 1.3'!$E$1:$F$15,2,FALSE)</f>
        <v>53.742268041237111</v>
      </c>
    </row>
    <row r="1835" spans="1:7" x14ac:dyDescent="0.3">
      <c r="A1835">
        <v>1834</v>
      </c>
      <c r="B1835" s="1" t="s">
        <v>101</v>
      </c>
      <c r="C1835" t="s">
        <v>151</v>
      </c>
      <c r="D1835">
        <v>60</v>
      </c>
      <c r="E1835" t="s">
        <v>157</v>
      </c>
      <c r="F1835" t="str">
        <f t="shared" si="31"/>
        <v>Senior</v>
      </c>
      <c r="G1835" s="49">
        <f>VLOOKUP(B1835,'Analysis 1.3'!$E$1:$F$15,2,FALSE)</f>
        <v>52.833333333333336</v>
      </c>
    </row>
    <row r="1836" spans="1:7" x14ac:dyDescent="0.3">
      <c r="A1836">
        <v>1835</v>
      </c>
      <c r="B1836" s="1" t="s">
        <v>102</v>
      </c>
      <c r="C1836" t="s">
        <v>151</v>
      </c>
      <c r="D1836">
        <v>43</v>
      </c>
      <c r="E1836" t="s">
        <v>157</v>
      </c>
      <c r="F1836" t="str">
        <f t="shared" si="31"/>
        <v>Middle</v>
      </c>
      <c r="G1836" s="49">
        <f>VLOOKUP(B1836,'Analysis 1.3'!$E$1:$F$15,2,FALSE)</f>
        <v>59.060606060606062</v>
      </c>
    </row>
    <row r="1837" spans="1:7" x14ac:dyDescent="0.3">
      <c r="A1837">
        <v>1836</v>
      </c>
      <c r="B1837" s="1" t="s">
        <v>100</v>
      </c>
      <c r="C1837" t="s">
        <v>151</v>
      </c>
      <c r="D1837">
        <v>36</v>
      </c>
      <c r="E1837" t="s">
        <v>157</v>
      </c>
      <c r="F1837" t="str">
        <f t="shared" si="31"/>
        <v>Middle</v>
      </c>
      <c r="G1837" s="49">
        <f>VLOOKUP(B1837,'Analysis 1.3'!$E$1:$F$15,2,FALSE)</f>
        <v>54.003086419753089</v>
      </c>
    </row>
    <row r="1838" spans="1:7" x14ac:dyDescent="0.3">
      <c r="A1838">
        <v>1837</v>
      </c>
      <c r="B1838" s="1" t="s">
        <v>110</v>
      </c>
      <c r="C1838" t="s">
        <v>152</v>
      </c>
      <c r="D1838">
        <v>87</v>
      </c>
      <c r="E1838" t="s">
        <v>157</v>
      </c>
      <c r="F1838" t="str">
        <f t="shared" si="31"/>
        <v>Senior</v>
      </c>
      <c r="G1838" s="49">
        <f>VLOOKUP(B1838,'Analysis 1.3'!$E$1:$F$15,2,FALSE)</f>
        <v>49.222222222222221</v>
      </c>
    </row>
    <row r="1839" spans="1:7" x14ac:dyDescent="0.3">
      <c r="A1839">
        <v>1838</v>
      </c>
      <c r="B1839" s="1" t="s">
        <v>99</v>
      </c>
      <c r="C1839" t="s">
        <v>152</v>
      </c>
      <c r="D1839">
        <v>48</v>
      </c>
      <c r="E1839" t="s">
        <v>157</v>
      </c>
      <c r="F1839" t="str">
        <f t="shared" si="31"/>
        <v>Middle</v>
      </c>
      <c r="G1839" s="49">
        <f>VLOOKUP(B1839,'Analysis 1.3'!$E$1:$F$15,2,FALSE)</f>
        <v>54.707207207207205</v>
      </c>
    </row>
    <row r="1840" spans="1:7" x14ac:dyDescent="0.3">
      <c r="A1840">
        <v>1839</v>
      </c>
      <c r="B1840" s="1" t="s">
        <v>109</v>
      </c>
      <c r="C1840" t="s">
        <v>152</v>
      </c>
      <c r="D1840">
        <v>33</v>
      </c>
      <c r="E1840" t="s">
        <v>157</v>
      </c>
      <c r="F1840" t="str">
        <f t="shared" si="31"/>
        <v>Young</v>
      </c>
      <c r="G1840" s="49">
        <f>VLOOKUP(B1840,'Analysis 1.3'!$E$1:$F$15,2,FALSE)</f>
        <v>49.655172413793103</v>
      </c>
    </row>
    <row r="1841" spans="1:7" x14ac:dyDescent="0.3">
      <c r="A1841">
        <v>1840</v>
      </c>
      <c r="B1841" s="1" t="s">
        <v>99</v>
      </c>
      <c r="C1841" t="s">
        <v>151</v>
      </c>
      <c r="D1841">
        <v>83</v>
      </c>
      <c r="E1841" t="s">
        <v>157</v>
      </c>
      <c r="F1841" t="str">
        <f t="shared" si="31"/>
        <v>Senior</v>
      </c>
      <c r="G1841" s="49">
        <f>VLOOKUP(B1841,'Analysis 1.3'!$E$1:$F$15,2,FALSE)</f>
        <v>54.707207207207205</v>
      </c>
    </row>
    <row r="1842" spans="1:7" x14ac:dyDescent="0.3">
      <c r="A1842">
        <v>1841</v>
      </c>
      <c r="B1842" s="1" t="s">
        <v>106</v>
      </c>
      <c r="C1842" t="s">
        <v>151</v>
      </c>
      <c r="D1842">
        <v>82</v>
      </c>
      <c r="E1842" t="s">
        <v>157</v>
      </c>
      <c r="F1842" t="str">
        <f t="shared" si="31"/>
        <v>Senior</v>
      </c>
      <c r="G1842" s="49">
        <f>VLOOKUP(B1842,'Analysis 1.3'!$E$1:$F$15,2,FALSE)</f>
        <v>53.742268041237111</v>
      </c>
    </row>
    <row r="1843" spans="1:7" x14ac:dyDescent="0.3">
      <c r="A1843">
        <v>1842</v>
      </c>
      <c r="B1843" s="1" t="s">
        <v>106</v>
      </c>
      <c r="C1843" t="s">
        <v>151</v>
      </c>
      <c r="D1843">
        <v>61</v>
      </c>
      <c r="E1843" t="s">
        <v>157</v>
      </c>
      <c r="F1843" t="str">
        <f t="shared" si="31"/>
        <v>Senior</v>
      </c>
      <c r="G1843" s="49">
        <f>VLOOKUP(B1843,'Analysis 1.3'!$E$1:$F$15,2,FALSE)</f>
        <v>53.742268041237111</v>
      </c>
    </row>
    <row r="1844" spans="1:7" x14ac:dyDescent="0.3">
      <c r="A1844">
        <v>1843</v>
      </c>
      <c r="B1844" s="1" t="s">
        <v>99</v>
      </c>
      <c r="C1844" t="s">
        <v>152</v>
      </c>
      <c r="D1844">
        <v>20</v>
      </c>
      <c r="E1844" t="s">
        <v>157</v>
      </c>
      <c r="F1844" t="str">
        <f t="shared" si="31"/>
        <v>Young</v>
      </c>
      <c r="G1844" s="49">
        <f>VLOOKUP(B1844,'Analysis 1.3'!$E$1:$F$15,2,FALSE)</f>
        <v>54.707207207207205</v>
      </c>
    </row>
    <row r="1845" spans="1:7" x14ac:dyDescent="0.3">
      <c r="A1845">
        <v>1844</v>
      </c>
      <c r="B1845" s="1" t="s">
        <v>106</v>
      </c>
      <c r="C1845" t="s">
        <v>152</v>
      </c>
      <c r="D1845">
        <v>88</v>
      </c>
      <c r="E1845" t="s">
        <v>157</v>
      </c>
      <c r="F1845" t="str">
        <f t="shared" si="31"/>
        <v>Senior</v>
      </c>
      <c r="G1845" s="49">
        <f>VLOOKUP(B1845,'Analysis 1.3'!$E$1:$F$15,2,FALSE)</f>
        <v>53.742268041237111</v>
      </c>
    </row>
    <row r="1846" spans="1:7" x14ac:dyDescent="0.3">
      <c r="A1846">
        <v>1845</v>
      </c>
      <c r="B1846" s="1" t="s">
        <v>102</v>
      </c>
      <c r="C1846" t="s">
        <v>152</v>
      </c>
      <c r="D1846">
        <v>83</v>
      </c>
      <c r="E1846" t="s">
        <v>157</v>
      </c>
      <c r="F1846" t="str">
        <f t="shared" si="31"/>
        <v>Senior</v>
      </c>
      <c r="G1846" s="49">
        <f>VLOOKUP(B1846,'Analysis 1.3'!$E$1:$F$15,2,FALSE)</f>
        <v>59.060606060606062</v>
      </c>
    </row>
    <row r="1847" spans="1:7" x14ac:dyDescent="0.3">
      <c r="A1847">
        <v>1846</v>
      </c>
      <c r="B1847" s="1" t="s">
        <v>101</v>
      </c>
      <c r="C1847" t="s">
        <v>151</v>
      </c>
      <c r="D1847">
        <v>41</v>
      </c>
      <c r="E1847" t="s">
        <v>157</v>
      </c>
      <c r="F1847" t="str">
        <f t="shared" si="31"/>
        <v>Middle</v>
      </c>
      <c r="G1847" s="49">
        <f>VLOOKUP(B1847,'Analysis 1.3'!$E$1:$F$15,2,FALSE)</f>
        <v>52.833333333333336</v>
      </c>
    </row>
    <row r="1848" spans="1:7" x14ac:dyDescent="0.3">
      <c r="A1848">
        <v>1847</v>
      </c>
      <c r="B1848" s="1" t="s">
        <v>100</v>
      </c>
      <c r="C1848" t="s">
        <v>151</v>
      </c>
      <c r="D1848">
        <v>33</v>
      </c>
      <c r="E1848" t="s">
        <v>157</v>
      </c>
      <c r="F1848" t="str">
        <f t="shared" si="31"/>
        <v>Young</v>
      </c>
      <c r="G1848" s="49">
        <f>VLOOKUP(B1848,'Analysis 1.3'!$E$1:$F$15,2,FALSE)</f>
        <v>54.003086419753089</v>
      </c>
    </row>
    <row r="1849" spans="1:7" x14ac:dyDescent="0.3">
      <c r="A1849">
        <v>1848</v>
      </c>
      <c r="B1849" s="1" t="s">
        <v>99</v>
      </c>
      <c r="C1849" t="s">
        <v>151</v>
      </c>
      <c r="D1849">
        <v>63</v>
      </c>
      <c r="E1849" t="s">
        <v>157</v>
      </c>
      <c r="F1849" t="str">
        <f t="shared" si="31"/>
        <v>Senior</v>
      </c>
      <c r="G1849" s="49">
        <f>VLOOKUP(B1849,'Analysis 1.3'!$E$1:$F$15,2,FALSE)</f>
        <v>54.707207207207205</v>
      </c>
    </row>
    <row r="1850" spans="1:7" x14ac:dyDescent="0.3">
      <c r="A1850">
        <v>1849</v>
      </c>
      <c r="B1850" s="1" t="s">
        <v>108</v>
      </c>
      <c r="C1850" t="s">
        <v>151</v>
      </c>
      <c r="D1850">
        <v>35</v>
      </c>
      <c r="E1850" t="s">
        <v>157</v>
      </c>
      <c r="F1850" t="str">
        <f t="shared" si="31"/>
        <v>Middle</v>
      </c>
      <c r="G1850" s="49">
        <f>VLOOKUP(B1850,'Analysis 1.3'!$E$1:$F$15,2,FALSE)</f>
        <v>53.469696969696969</v>
      </c>
    </row>
    <row r="1851" spans="1:7" x14ac:dyDescent="0.3">
      <c r="A1851">
        <v>1850</v>
      </c>
      <c r="B1851" s="1" t="s">
        <v>109</v>
      </c>
      <c r="C1851" t="s">
        <v>151</v>
      </c>
      <c r="D1851">
        <v>60</v>
      </c>
      <c r="E1851" t="s">
        <v>157</v>
      </c>
      <c r="F1851" t="str">
        <f t="shared" si="31"/>
        <v>Senior</v>
      </c>
      <c r="G1851" s="49">
        <f>VLOOKUP(B1851,'Analysis 1.3'!$E$1:$F$15,2,FALSE)</f>
        <v>49.655172413793103</v>
      </c>
    </row>
    <row r="1852" spans="1:7" x14ac:dyDescent="0.3">
      <c r="A1852">
        <v>1851</v>
      </c>
      <c r="B1852" s="1" t="s">
        <v>105</v>
      </c>
      <c r="C1852" t="s">
        <v>152</v>
      </c>
      <c r="D1852">
        <v>76</v>
      </c>
      <c r="E1852" t="s">
        <v>157</v>
      </c>
      <c r="F1852" t="str">
        <f t="shared" si="31"/>
        <v>Senior</v>
      </c>
      <c r="G1852" s="49">
        <f>VLOOKUP(B1852,'Analysis 1.3'!$E$1:$F$15,2,FALSE)</f>
        <v>48.434944237918216</v>
      </c>
    </row>
    <row r="1853" spans="1:7" x14ac:dyDescent="0.3">
      <c r="A1853">
        <v>1852</v>
      </c>
      <c r="B1853" s="1" t="s">
        <v>107</v>
      </c>
      <c r="C1853" t="s">
        <v>151</v>
      </c>
      <c r="D1853">
        <v>87</v>
      </c>
      <c r="E1853" t="s">
        <v>157</v>
      </c>
      <c r="F1853" t="str">
        <f t="shared" si="31"/>
        <v>Senior</v>
      </c>
      <c r="G1853" s="49">
        <f>VLOOKUP(B1853,'Analysis 1.3'!$E$1:$F$15,2,FALSE)</f>
        <v>49.778761061946902</v>
      </c>
    </row>
    <row r="1854" spans="1:7" x14ac:dyDescent="0.3">
      <c r="A1854">
        <v>1853</v>
      </c>
      <c r="B1854" s="1" t="s">
        <v>100</v>
      </c>
      <c r="C1854" t="s">
        <v>151</v>
      </c>
      <c r="D1854">
        <v>65</v>
      </c>
      <c r="E1854" t="s">
        <v>157</v>
      </c>
      <c r="F1854" t="str">
        <f t="shared" si="31"/>
        <v>Senior</v>
      </c>
      <c r="G1854" s="49">
        <f>VLOOKUP(B1854,'Analysis 1.3'!$E$1:$F$15,2,FALSE)</f>
        <v>54.003086419753089</v>
      </c>
    </row>
    <row r="1855" spans="1:7" x14ac:dyDescent="0.3">
      <c r="A1855">
        <v>1854</v>
      </c>
      <c r="B1855" s="1" t="s">
        <v>99</v>
      </c>
      <c r="C1855" t="s">
        <v>152</v>
      </c>
      <c r="D1855">
        <v>87</v>
      </c>
      <c r="E1855" t="s">
        <v>157</v>
      </c>
      <c r="F1855" t="str">
        <f t="shared" si="31"/>
        <v>Senior</v>
      </c>
      <c r="G1855" s="49">
        <f>VLOOKUP(B1855,'Analysis 1.3'!$E$1:$F$15,2,FALSE)</f>
        <v>54.707207207207205</v>
      </c>
    </row>
    <row r="1856" spans="1:7" x14ac:dyDescent="0.3">
      <c r="A1856">
        <v>1855</v>
      </c>
      <c r="B1856" s="1" t="s">
        <v>108</v>
      </c>
      <c r="C1856" t="s">
        <v>152</v>
      </c>
      <c r="D1856">
        <v>44</v>
      </c>
      <c r="E1856" t="s">
        <v>157</v>
      </c>
      <c r="F1856" t="str">
        <f t="shared" si="31"/>
        <v>Middle</v>
      </c>
      <c r="G1856" s="49">
        <f>VLOOKUP(B1856,'Analysis 1.3'!$E$1:$F$15,2,FALSE)</f>
        <v>53.469696969696969</v>
      </c>
    </row>
    <row r="1857" spans="1:7" x14ac:dyDescent="0.3">
      <c r="A1857">
        <v>1856</v>
      </c>
      <c r="B1857" s="1" t="s">
        <v>99</v>
      </c>
      <c r="C1857" t="s">
        <v>152</v>
      </c>
      <c r="D1857">
        <v>78</v>
      </c>
      <c r="E1857" t="s">
        <v>157</v>
      </c>
      <c r="F1857" t="str">
        <f t="shared" si="31"/>
        <v>Senior</v>
      </c>
      <c r="G1857" s="49">
        <f>VLOOKUP(B1857,'Analysis 1.3'!$E$1:$F$15,2,FALSE)</f>
        <v>54.707207207207205</v>
      </c>
    </row>
    <row r="1858" spans="1:7" x14ac:dyDescent="0.3">
      <c r="A1858">
        <v>1857</v>
      </c>
      <c r="B1858" s="1" t="s">
        <v>100</v>
      </c>
      <c r="C1858" t="s">
        <v>152</v>
      </c>
      <c r="D1858">
        <v>75</v>
      </c>
      <c r="E1858" t="s">
        <v>157</v>
      </c>
      <c r="F1858" t="str">
        <f t="shared" si="31"/>
        <v>Senior</v>
      </c>
      <c r="G1858" s="49">
        <f>VLOOKUP(B1858,'Analysis 1.3'!$E$1:$F$15,2,FALSE)</f>
        <v>54.003086419753089</v>
      </c>
    </row>
    <row r="1859" spans="1:7" x14ac:dyDescent="0.3">
      <c r="A1859">
        <v>1858</v>
      </c>
      <c r="B1859" s="1" t="s">
        <v>99</v>
      </c>
      <c r="C1859" t="s">
        <v>152</v>
      </c>
      <c r="D1859">
        <v>59</v>
      </c>
      <c r="E1859" t="s">
        <v>157</v>
      </c>
      <c r="F1859" t="str">
        <f t="shared" ref="F1859:F1922" si="32">_xlfn.IFS(D1859&gt;=60, "Senior", D1859&lt;35, "Young", D1859&lt;60, "Middle")</f>
        <v>Middle</v>
      </c>
      <c r="G1859" s="49">
        <f>VLOOKUP(B1859,'Analysis 1.3'!$E$1:$F$15,2,FALSE)</f>
        <v>54.707207207207205</v>
      </c>
    </row>
    <row r="1860" spans="1:7" x14ac:dyDescent="0.3">
      <c r="A1860">
        <v>1859</v>
      </c>
      <c r="B1860" s="1" t="s">
        <v>105</v>
      </c>
      <c r="C1860" t="s">
        <v>152</v>
      </c>
      <c r="D1860">
        <v>64</v>
      </c>
      <c r="E1860" t="s">
        <v>157</v>
      </c>
      <c r="F1860" t="str">
        <f t="shared" si="32"/>
        <v>Senior</v>
      </c>
      <c r="G1860" s="49">
        <f>VLOOKUP(B1860,'Analysis 1.3'!$E$1:$F$15,2,FALSE)</f>
        <v>48.434944237918216</v>
      </c>
    </row>
    <row r="1861" spans="1:7" x14ac:dyDescent="0.3">
      <c r="A1861">
        <v>1860</v>
      </c>
      <c r="B1861" s="1" t="s">
        <v>105</v>
      </c>
      <c r="C1861" t="s">
        <v>152</v>
      </c>
      <c r="D1861">
        <v>61</v>
      </c>
      <c r="E1861" t="s">
        <v>157</v>
      </c>
      <c r="F1861" t="str">
        <f t="shared" si="32"/>
        <v>Senior</v>
      </c>
      <c r="G1861" s="49">
        <f>VLOOKUP(B1861,'Analysis 1.3'!$E$1:$F$15,2,FALSE)</f>
        <v>48.434944237918216</v>
      </c>
    </row>
    <row r="1862" spans="1:7" x14ac:dyDescent="0.3">
      <c r="A1862">
        <v>1861</v>
      </c>
      <c r="B1862" s="1" t="s">
        <v>99</v>
      </c>
      <c r="C1862" t="s">
        <v>151</v>
      </c>
      <c r="D1862">
        <v>84</v>
      </c>
      <c r="E1862" t="s">
        <v>157</v>
      </c>
      <c r="F1862" t="str">
        <f t="shared" si="32"/>
        <v>Senior</v>
      </c>
      <c r="G1862" s="49">
        <f>VLOOKUP(B1862,'Analysis 1.3'!$E$1:$F$15,2,FALSE)</f>
        <v>54.707207207207205</v>
      </c>
    </row>
    <row r="1863" spans="1:7" x14ac:dyDescent="0.3">
      <c r="A1863">
        <v>1862</v>
      </c>
      <c r="B1863" s="1" t="s">
        <v>101</v>
      </c>
      <c r="C1863" t="s">
        <v>152</v>
      </c>
      <c r="D1863">
        <v>70</v>
      </c>
      <c r="E1863" t="s">
        <v>157</v>
      </c>
      <c r="F1863" t="str">
        <f t="shared" si="32"/>
        <v>Senior</v>
      </c>
      <c r="G1863" s="49">
        <f>VLOOKUP(B1863,'Analysis 1.3'!$E$1:$F$15,2,FALSE)</f>
        <v>52.833333333333336</v>
      </c>
    </row>
    <row r="1864" spans="1:7" x14ac:dyDescent="0.3">
      <c r="A1864">
        <v>1863</v>
      </c>
      <c r="B1864" s="1" t="s">
        <v>105</v>
      </c>
      <c r="C1864" t="s">
        <v>152</v>
      </c>
      <c r="D1864">
        <v>21</v>
      </c>
      <c r="E1864" t="s">
        <v>157</v>
      </c>
      <c r="F1864" t="str">
        <f t="shared" si="32"/>
        <v>Young</v>
      </c>
      <c r="G1864" s="49">
        <f>VLOOKUP(B1864,'Analysis 1.3'!$E$1:$F$15,2,FALSE)</f>
        <v>48.434944237918216</v>
      </c>
    </row>
    <row r="1865" spans="1:7" x14ac:dyDescent="0.3">
      <c r="A1865">
        <v>1864</v>
      </c>
      <c r="B1865" s="1" t="s">
        <v>101</v>
      </c>
      <c r="C1865" t="s">
        <v>152</v>
      </c>
      <c r="D1865">
        <v>83</v>
      </c>
      <c r="E1865" t="s">
        <v>157</v>
      </c>
      <c r="F1865" t="str">
        <f t="shared" si="32"/>
        <v>Senior</v>
      </c>
      <c r="G1865" s="49">
        <f>VLOOKUP(B1865,'Analysis 1.3'!$E$1:$F$15,2,FALSE)</f>
        <v>52.833333333333336</v>
      </c>
    </row>
    <row r="1866" spans="1:7" x14ac:dyDescent="0.3">
      <c r="A1866">
        <v>1865</v>
      </c>
      <c r="B1866" s="1" t="s">
        <v>100</v>
      </c>
      <c r="C1866" t="s">
        <v>151</v>
      </c>
      <c r="D1866">
        <v>90</v>
      </c>
      <c r="E1866" t="s">
        <v>157</v>
      </c>
      <c r="F1866" t="str">
        <f t="shared" si="32"/>
        <v>Senior</v>
      </c>
      <c r="G1866" s="49">
        <f>VLOOKUP(B1866,'Analysis 1.3'!$E$1:$F$15,2,FALSE)</f>
        <v>54.003086419753089</v>
      </c>
    </row>
    <row r="1867" spans="1:7" x14ac:dyDescent="0.3">
      <c r="A1867">
        <v>1866</v>
      </c>
      <c r="B1867" s="1" t="s">
        <v>105</v>
      </c>
      <c r="C1867" t="s">
        <v>151</v>
      </c>
      <c r="D1867">
        <v>53</v>
      </c>
      <c r="E1867" t="s">
        <v>157</v>
      </c>
      <c r="F1867" t="str">
        <f t="shared" si="32"/>
        <v>Middle</v>
      </c>
      <c r="G1867" s="49">
        <f>VLOOKUP(B1867,'Analysis 1.3'!$E$1:$F$15,2,FALSE)</f>
        <v>48.434944237918216</v>
      </c>
    </row>
    <row r="1868" spans="1:7" x14ac:dyDescent="0.3">
      <c r="A1868">
        <v>1867</v>
      </c>
      <c r="B1868" s="1" t="s">
        <v>99</v>
      </c>
      <c r="C1868" t="s">
        <v>151</v>
      </c>
      <c r="D1868">
        <v>57</v>
      </c>
      <c r="E1868" t="s">
        <v>157</v>
      </c>
      <c r="F1868" t="str">
        <f t="shared" si="32"/>
        <v>Middle</v>
      </c>
      <c r="G1868" s="49">
        <f>VLOOKUP(B1868,'Analysis 1.3'!$E$1:$F$15,2,FALSE)</f>
        <v>54.707207207207205</v>
      </c>
    </row>
    <row r="1869" spans="1:7" x14ac:dyDescent="0.3">
      <c r="A1869">
        <v>1868</v>
      </c>
      <c r="B1869" s="1" t="s">
        <v>100</v>
      </c>
      <c r="C1869" t="s">
        <v>151</v>
      </c>
      <c r="D1869">
        <v>49</v>
      </c>
      <c r="E1869" t="s">
        <v>157</v>
      </c>
      <c r="F1869" t="str">
        <f t="shared" si="32"/>
        <v>Middle</v>
      </c>
      <c r="G1869" s="49">
        <f>VLOOKUP(B1869,'Analysis 1.3'!$E$1:$F$15,2,FALSE)</f>
        <v>54.003086419753089</v>
      </c>
    </row>
    <row r="1870" spans="1:7" x14ac:dyDescent="0.3">
      <c r="A1870">
        <v>1869</v>
      </c>
      <c r="B1870" s="1" t="s">
        <v>106</v>
      </c>
      <c r="C1870" t="s">
        <v>152</v>
      </c>
      <c r="D1870">
        <v>60</v>
      </c>
      <c r="E1870" t="s">
        <v>157</v>
      </c>
      <c r="F1870" t="str">
        <f t="shared" si="32"/>
        <v>Senior</v>
      </c>
      <c r="G1870" s="49">
        <f>VLOOKUP(B1870,'Analysis 1.3'!$E$1:$F$15,2,FALSE)</f>
        <v>53.742268041237111</v>
      </c>
    </row>
    <row r="1871" spans="1:7" x14ac:dyDescent="0.3">
      <c r="A1871">
        <v>1870</v>
      </c>
      <c r="B1871" s="1" t="s">
        <v>99</v>
      </c>
      <c r="C1871" t="s">
        <v>152</v>
      </c>
      <c r="D1871">
        <v>39</v>
      </c>
      <c r="E1871" t="s">
        <v>157</v>
      </c>
      <c r="F1871" t="str">
        <f t="shared" si="32"/>
        <v>Middle</v>
      </c>
      <c r="G1871" s="49">
        <f>VLOOKUP(B1871,'Analysis 1.3'!$E$1:$F$15,2,FALSE)</f>
        <v>54.707207207207205</v>
      </c>
    </row>
    <row r="1872" spans="1:7" x14ac:dyDescent="0.3">
      <c r="A1872">
        <v>1871</v>
      </c>
      <c r="B1872" s="1" t="s">
        <v>107</v>
      </c>
      <c r="C1872" t="s">
        <v>152</v>
      </c>
      <c r="D1872">
        <v>49</v>
      </c>
      <c r="E1872" t="s">
        <v>157</v>
      </c>
      <c r="F1872" t="str">
        <f t="shared" si="32"/>
        <v>Middle</v>
      </c>
      <c r="G1872" s="49">
        <f>VLOOKUP(B1872,'Analysis 1.3'!$E$1:$F$15,2,FALSE)</f>
        <v>49.778761061946902</v>
      </c>
    </row>
    <row r="1873" spans="1:7" x14ac:dyDescent="0.3">
      <c r="A1873">
        <v>1872</v>
      </c>
      <c r="B1873" s="1" t="s">
        <v>100</v>
      </c>
      <c r="C1873" t="s">
        <v>152</v>
      </c>
      <c r="D1873">
        <v>34</v>
      </c>
      <c r="E1873" t="s">
        <v>157</v>
      </c>
      <c r="F1873" t="str">
        <f t="shared" si="32"/>
        <v>Young</v>
      </c>
      <c r="G1873" s="49">
        <f>VLOOKUP(B1873,'Analysis 1.3'!$E$1:$F$15,2,FALSE)</f>
        <v>54.003086419753089</v>
      </c>
    </row>
    <row r="1874" spans="1:7" x14ac:dyDescent="0.3">
      <c r="A1874">
        <v>1873</v>
      </c>
      <c r="B1874" s="1" t="s">
        <v>101</v>
      </c>
      <c r="C1874" t="s">
        <v>152</v>
      </c>
      <c r="D1874">
        <v>20</v>
      </c>
      <c r="E1874" t="s">
        <v>157</v>
      </c>
      <c r="F1874" t="str">
        <f t="shared" si="32"/>
        <v>Young</v>
      </c>
      <c r="G1874" s="49">
        <f>VLOOKUP(B1874,'Analysis 1.3'!$E$1:$F$15,2,FALSE)</f>
        <v>52.833333333333336</v>
      </c>
    </row>
    <row r="1875" spans="1:7" x14ac:dyDescent="0.3">
      <c r="A1875">
        <v>1874</v>
      </c>
      <c r="B1875" s="1" t="s">
        <v>99</v>
      </c>
      <c r="C1875" t="s">
        <v>151</v>
      </c>
      <c r="D1875">
        <v>51</v>
      </c>
      <c r="E1875" t="s">
        <v>157</v>
      </c>
      <c r="F1875" t="str">
        <f t="shared" si="32"/>
        <v>Middle</v>
      </c>
      <c r="G1875" s="49">
        <f>VLOOKUP(B1875,'Analysis 1.3'!$E$1:$F$15,2,FALSE)</f>
        <v>54.707207207207205</v>
      </c>
    </row>
    <row r="1876" spans="1:7" x14ac:dyDescent="0.3">
      <c r="A1876">
        <v>1875</v>
      </c>
      <c r="B1876" s="1" t="s">
        <v>100</v>
      </c>
      <c r="C1876" t="s">
        <v>152</v>
      </c>
      <c r="D1876">
        <v>62</v>
      </c>
      <c r="E1876" t="s">
        <v>157</v>
      </c>
      <c r="F1876" t="str">
        <f t="shared" si="32"/>
        <v>Senior</v>
      </c>
      <c r="G1876" s="49">
        <f>VLOOKUP(B1876,'Analysis 1.3'!$E$1:$F$15,2,FALSE)</f>
        <v>54.003086419753089</v>
      </c>
    </row>
    <row r="1877" spans="1:7" x14ac:dyDescent="0.3">
      <c r="A1877">
        <v>1876</v>
      </c>
      <c r="B1877" s="1" t="s">
        <v>103</v>
      </c>
      <c r="C1877" t="s">
        <v>151</v>
      </c>
      <c r="D1877">
        <v>27</v>
      </c>
      <c r="E1877" t="s">
        <v>157</v>
      </c>
      <c r="F1877" t="str">
        <f t="shared" si="32"/>
        <v>Young</v>
      </c>
      <c r="G1877" s="49">
        <f>VLOOKUP(B1877,'Analysis 1.3'!$E$1:$F$15,2,FALSE)</f>
        <v>54.725000000000001</v>
      </c>
    </row>
    <row r="1878" spans="1:7" x14ac:dyDescent="0.3">
      <c r="A1878">
        <v>1877</v>
      </c>
      <c r="B1878" s="1" t="s">
        <v>105</v>
      </c>
      <c r="C1878" t="s">
        <v>151</v>
      </c>
      <c r="D1878">
        <v>22</v>
      </c>
      <c r="E1878" t="s">
        <v>157</v>
      </c>
      <c r="F1878" t="str">
        <f t="shared" si="32"/>
        <v>Young</v>
      </c>
      <c r="G1878" s="49">
        <f>VLOOKUP(B1878,'Analysis 1.3'!$E$1:$F$15,2,FALSE)</f>
        <v>48.434944237918216</v>
      </c>
    </row>
    <row r="1879" spans="1:7" x14ac:dyDescent="0.3">
      <c r="A1879">
        <v>1878</v>
      </c>
      <c r="B1879" s="1" t="s">
        <v>105</v>
      </c>
      <c r="C1879" t="s">
        <v>151</v>
      </c>
      <c r="D1879">
        <v>24</v>
      </c>
      <c r="E1879" t="s">
        <v>157</v>
      </c>
      <c r="F1879" t="str">
        <f t="shared" si="32"/>
        <v>Young</v>
      </c>
      <c r="G1879" s="49">
        <f>VLOOKUP(B1879,'Analysis 1.3'!$E$1:$F$15,2,FALSE)</f>
        <v>48.434944237918216</v>
      </c>
    </row>
    <row r="1880" spans="1:7" x14ac:dyDescent="0.3">
      <c r="A1880">
        <v>1879</v>
      </c>
      <c r="B1880" s="1" t="s">
        <v>99</v>
      </c>
      <c r="C1880" t="s">
        <v>151</v>
      </c>
      <c r="D1880">
        <v>76</v>
      </c>
      <c r="E1880" t="s">
        <v>157</v>
      </c>
      <c r="F1880" t="str">
        <f t="shared" si="32"/>
        <v>Senior</v>
      </c>
      <c r="G1880" s="49">
        <f>VLOOKUP(B1880,'Analysis 1.3'!$E$1:$F$15,2,FALSE)</f>
        <v>54.707207207207205</v>
      </c>
    </row>
    <row r="1881" spans="1:7" x14ac:dyDescent="0.3">
      <c r="A1881">
        <v>1880</v>
      </c>
      <c r="B1881" s="1" t="s">
        <v>105</v>
      </c>
      <c r="C1881" t="s">
        <v>152</v>
      </c>
      <c r="D1881">
        <v>73</v>
      </c>
      <c r="E1881" t="s">
        <v>157</v>
      </c>
      <c r="F1881" t="str">
        <f t="shared" si="32"/>
        <v>Senior</v>
      </c>
      <c r="G1881" s="49">
        <f>VLOOKUP(B1881,'Analysis 1.3'!$E$1:$F$15,2,FALSE)</f>
        <v>48.434944237918216</v>
      </c>
    </row>
    <row r="1882" spans="1:7" x14ac:dyDescent="0.3">
      <c r="A1882">
        <v>1881</v>
      </c>
      <c r="B1882" s="1" t="s">
        <v>100</v>
      </c>
      <c r="C1882" t="s">
        <v>152</v>
      </c>
      <c r="D1882">
        <v>83</v>
      </c>
      <c r="E1882" t="s">
        <v>157</v>
      </c>
      <c r="F1882" t="str">
        <f t="shared" si="32"/>
        <v>Senior</v>
      </c>
      <c r="G1882" s="49">
        <f>VLOOKUP(B1882,'Analysis 1.3'!$E$1:$F$15,2,FALSE)</f>
        <v>54.003086419753089</v>
      </c>
    </row>
    <row r="1883" spans="1:7" x14ac:dyDescent="0.3">
      <c r="A1883">
        <v>1882</v>
      </c>
      <c r="B1883" s="1" t="s">
        <v>99</v>
      </c>
      <c r="C1883" t="s">
        <v>151</v>
      </c>
      <c r="D1883">
        <v>18</v>
      </c>
      <c r="E1883" t="s">
        <v>157</v>
      </c>
      <c r="F1883" t="str">
        <f t="shared" si="32"/>
        <v>Young</v>
      </c>
      <c r="G1883" s="49">
        <f>VLOOKUP(B1883,'Analysis 1.3'!$E$1:$F$15,2,FALSE)</f>
        <v>54.707207207207205</v>
      </c>
    </row>
    <row r="1884" spans="1:7" x14ac:dyDescent="0.3">
      <c r="A1884">
        <v>1883</v>
      </c>
      <c r="B1884" s="1" t="s">
        <v>99</v>
      </c>
      <c r="C1884" t="s">
        <v>151</v>
      </c>
      <c r="D1884">
        <v>20</v>
      </c>
      <c r="E1884" t="s">
        <v>157</v>
      </c>
      <c r="F1884" t="str">
        <f t="shared" si="32"/>
        <v>Young</v>
      </c>
      <c r="G1884" s="49">
        <f>VLOOKUP(B1884,'Analysis 1.3'!$E$1:$F$15,2,FALSE)</f>
        <v>54.707207207207205</v>
      </c>
    </row>
    <row r="1885" spans="1:7" x14ac:dyDescent="0.3">
      <c r="A1885">
        <v>1884</v>
      </c>
      <c r="B1885" s="1" t="s">
        <v>99</v>
      </c>
      <c r="C1885" t="s">
        <v>152</v>
      </c>
      <c r="D1885">
        <v>31</v>
      </c>
      <c r="E1885" t="s">
        <v>157</v>
      </c>
      <c r="F1885" t="str">
        <f t="shared" si="32"/>
        <v>Young</v>
      </c>
      <c r="G1885" s="49">
        <f>VLOOKUP(B1885,'Analysis 1.3'!$E$1:$F$15,2,FALSE)</f>
        <v>54.707207207207205</v>
      </c>
    </row>
    <row r="1886" spans="1:7" x14ac:dyDescent="0.3">
      <c r="A1886">
        <v>1885</v>
      </c>
      <c r="B1886" s="1" t="s">
        <v>104</v>
      </c>
      <c r="C1886" t="s">
        <v>152</v>
      </c>
      <c r="D1886">
        <v>27</v>
      </c>
      <c r="E1886" t="s">
        <v>157</v>
      </c>
      <c r="F1886" t="str">
        <f t="shared" si="32"/>
        <v>Young</v>
      </c>
      <c r="G1886" s="49">
        <f>VLOOKUP(B1886,'Analysis 1.3'!$E$1:$F$15,2,FALSE)</f>
        <v>47.441860465116278</v>
      </c>
    </row>
    <row r="1887" spans="1:7" x14ac:dyDescent="0.3">
      <c r="A1887">
        <v>1886</v>
      </c>
      <c r="B1887" s="1" t="s">
        <v>101</v>
      </c>
      <c r="C1887" t="s">
        <v>152</v>
      </c>
      <c r="D1887">
        <v>28</v>
      </c>
      <c r="E1887" t="s">
        <v>157</v>
      </c>
      <c r="F1887" t="str">
        <f t="shared" si="32"/>
        <v>Young</v>
      </c>
      <c r="G1887" s="49">
        <f>VLOOKUP(B1887,'Analysis 1.3'!$E$1:$F$15,2,FALSE)</f>
        <v>52.833333333333336</v>
      </c>
    </row>
    <row r="1888" spans="1:7" x14ac:dyDescent="0.3">
      <c r="A1888">
        <v>1887</v>
      </c>
      <c r="B1888" s="1" t="s">
        <v>105</v>
      </c>
      <c r="C1888" t="s">
        <v>151</v>
      </c>
      <c r="D1888">
        <v>89</v>
      </c>
      <c r="E1888" t="s">
        <v>157</v>
      </c>
      <c r="F1888" t="str">
        <f t="shared" si="32"/>
        <v>Senior</v>
      </c>
      <c r="G1888" s="49">
        <f>VLOOKUP(B1888,'Analysis 1.3'!$E$1:$F$15,2,FALSE)</f>
        <v>48.434944237918216</v>
      </c>
    </row>
    <row r="1889" spans="1:7" x14ac:dyDescent="0.3">
      <c r="A1889">
        <v>1888</v>
      </c>
      <c r="B1889" s="1" t="s">
        <v>101</v>
      </c>
      <c r="C1889" t="s">
        <v>151</v>
      </c>
      <c r="D1889">
        <v>71</v>
      </c>
      <c r="E1889" t="s">
        <v>157</v>
      </c>
      <c r="F1889" t="str">
        <f t="shared" si="32"/>
        <v>Senior</v>
      </c>
      <c r="G1889" s="49">
        <f>VLOOKUP(B1889,'Analysis 1.3'!$E$1:$F$15,2,FALSE)</f>
        <v>52.833333333333336</v>
      </c>
    </row>
    <row r="1890" spans="1:7" x14ac:dyDescent="0.3">
      <c r="A1890">
        <v>1889</v>
      </c>
      <c r="B1890" s="1" t="s">
        <v>106</v>
      </c>
      <c r="C1890" t="s">
        <v>151</v>
      </c>
      <c r="D1890">
        <v>42</v>
      </c>
      <c r="E1890" t="s">
        <v>157</v>
      </c>
      <c r="F1890" t="str">
        <f t="shared" si="32"/>
        <v>Middle</v>
      </c>
      <c r="G1890" s="49">
        <f>VLOOKUP(B1890,'Analysis 1.3'!$E$1:$F$15,2,FALSE)</f>
        <v>53.742268041237111</v>
      </c>
    </row>
    <row r="1891" spans="1:7" x14ac:dyDescent="0.3">
      <c r="A1891">
        <v>1890</v>
      </c>
      <c r="B1891" s="1" t="s">
        <v>99</v>
      </c>
      <c r="C1891" t="s">
        <v>151</v>
      </c>
      <c r="D1891">
        <v>87</v>
      </c>
      <c r="E1891" t="s">
        <v>157</v>
      </c>
      <c r="F1891" t="str">
        <f t="shared" si="32"/>
        <v>Senior</v>
      </c>
      <c r="G1891" s="49">
        <f>VLOOKUP(B1891,'Analysis 1.3'!$E$1:$F$15,2,FALSE)</f>
        <v>54.707207207207205</v>
      </c>
    </row>
    <row r="1892" spans="1:7" x14ac:dyDescent="0.3">
      <c r="A1892">
        <v>1891</v>
      </c>
      <c r="B1892" s="1" t="s">
        <v>106</v>
      </c>
      <c r="C1892" t="s">
        <v>151</v>
      </c>
      <c r="D1892">
        <v>54</v>
      </c>
      <c r="E1892" t="s">
        <v>157</v>
      </c>
      <c r="F1892" t="str">
        <f t="shared" si="32"/>
        <v>Middle</v>
      </c>
      <c r="G1892" s="49">
        <f>VLOOKUP(B1892,'Analysis 1.3'!$E$1:$F$15,2,FALSE)</f>
        <v>53.742268041237111</v>
      </c>
    </row>
    <row r="1893" spans="1:7" x14ac:dyDescent="0.3">
      <c r="A1893">
        <v>1892</v>
      </c>
      <c r="B1893" s="1" t="s">
        <v>99</v>
      </c>
      <c r="C1893" t="s">
        <v>151</v>
      </c>
      <c r="D1893">
        <v>64</v>
      </c>
      <c r="E1893" t="s">
        <v>157</v>
      </c>
      <c r="F1893" t="str">
        <f t="shared" si="32"/>
        <v>Senior</v>
      </c>
      <c r="G1893" s="49">
        <f>VLOOKUP(B1893,'Analysis 1.3'!$E$1:$F$15,2,FALSE)</f>
        <v>54.707207207207205</v>
      </c>
    </row>
    <row r="1894" spans="1:7" x14ac:dyDescent="0.3">
      <c r="A1894">
        <v>1893</v>
      </c>
      <c r="B1894" s="1" t="s">
        <v>101</v>
      </c>
      <c r="C1894" t="s">
        <v>151</v>
      </c>
      <c r="D1894">
        <v>47</v>
      </c>
      <c r="E1894" t="s">
        <v>157</v>
      </c>
      <c r="F1894" t="str">
        <f t="shared" si="32"/>
        <v>Middle</v>
      </c>
      <c r="G1894" s="49">
        <f>VLOOKUP(B1894,'Analysis 1.3'!$E$1:$F$15,2,FALSE)</f>
        <v>52.833333333333336</v>
      </c>
    </row>
    <row r="1895" spans="1:7" x14ac:dyDescent="0.3">
      <c r="A1895">
        <v>1894</v>
      </c>
      <c r="B1895" s="1" t="s">
        <v>105</v>
      </c>
      <c r="C1895" t="s">
        <v>151</v>
      </c>
      <c r="D1895">
        <v>69</v>
      </c>
      <c r="E1895" t="s">
        <v>157</v>
      </c>
      <c r="F1895" t="str">
        <f t="shared" si="32"/>
        <v>Senior</v>
      </c>
      <c r="G1895" s="49">
        <f>VLOOKUP(B1895,'Analysis 1.3'!$E$1:$F$15,2,FALSE)</f>
        <v>48.434944237918216</v>
      </c>
    </row>
    <row r="1896" spans="1:7" x14ac:dyDescent="0.3">
      <c r="A1896">
        <v>1895</v>
      </c>
      <c r="B1896" s="1" t="s">
        <v>100</v>
      </c>
      <c r="C1896" t="s">
        <v>151</v>
      </c>
      <c r="D1896" s="9">
        <v>54</v>
      </c>
      <c r="E1896" t="s">
        <v>157</v>
      </c>
      <c r="F1896" t="str">
        <f t="shared" si="32"/>
        <v>Middle</v>
      </c>
      <c r="G1896" s="49">
        <f>VLOOKUP(B1896,'Analysis 1.3'!$E$1:$F$15,2,FALSE)</f>
        <v>54.003086419753089</v>
      </c>
    </row>
    <row r="1897" spans="1:7" x14ac:dyDescent="0.3">
      <c r="A1897">
        <v>1896</v>
      </c>
      <c r="B1897" s="1" t="s">
        <v>100</v>
      </c>
      <c r="C1897" t="s">
        <v>152</v>
      </c>
      <c r="D1897">
        <v>22</v>
      </c>
      <c r="E1897" t="s">
        <v>157</v>
      </c>
      <c r="F1897" t="str">
        <f t="shared" si="32"/>
        <v>Young</v>
      </c>
      <c r="G1897" s="49">
        <f>VLOOKUP(B1897,'Analysis 1.3'!$E$1:$F$15,2,FALSE)</f>
        <v>54.003086419753089</v>
      </c>
    </row>
    <row r="1898" spans="1:7" x14ac:dyDescent="0.3">
      <c r="A1898">
        <v>1897</v>
      </c>
      <c r="B1898" s="1" t="s">
        <v>99</v>
      </c>
      <c r="C1898" t="s">
        <v>152</v>
      </c>
      <c r="D1898">
        <v>28</v>
      </c>
      <c r="E1898" t="s">
        <v>157</v>
      </c>
      <c r="F1898" t="str">
        <f t="shared" si="32"/>
        <v>Young</v>
      </c>
      <c r="G1898" s="49">
        <f>VLOOKUP(B1898,'Analysis 1.3'!$E$1:$F$15,2,FALSE)</f>
        <v>54.707207207207205</v>
      </c>
    </row>
    <row r="1899" spans="1:7" x14ac:dyDescent="0.3">
      <c r="A1899">
        <v>1898</v>
      </c>
      <c r="B1899" s="1" t="s">
        <v>101</v>
      </c>
      <c r="C1899" t="s">
        <v>151</v>
      </c>
      <c r="D1899">
        <v>74</v>
      </c>
      <c r="E1899" t="s">
        <v>157</v>
      </c>
      <c r="F1899" t="str">
        <f t="shared" si="32"/>
        <v>Senior</v>
      </c>
      <c r="G1899" s="49">
        <f>VLOOKUP(B1899,'Analysis 1.3'!$E$1:$F$15,2,FALSE)</f>
        <v>52.833333333333336</v>
      </c>
    </row>
    <row r="1900" spans="1:7" x14ac:dyDescent="0.3">
      <c r="A1900">
        <v>1899</v>
      </c>
      <c r="B1900" s="1" t="s">
        <v>99</v>
      </c>
      <c r="C1900" t="s">
        <v>152</v>
      </c>
      <c r="D1900">
        <v>63</v>
      </c>
      <c r="E1900" t="s">
        <v>157</v>
      </c>
      <c r="F1900" t="str">
        <f t="shared" si="32"/>
        <v>Senior</v>
      </c>
      <c r="G1900" s="49">
        <f>VLOOKUP(B1900,'Analysis 1.3'!$E$1:$F$15,2,FALSE)</f>
        <v>54.707207207207205</v>
      </c>
    </row>
    <row r="1901" spans="1:7" x14ac:dyDescent="0.3">
      <c r="A1901">
        <v>1900</v>
      </c>
      <c r="B1901" s="1" t="s">
        <v>106</v>
      </c>
      <c r="C1901" t="s">
        <v>152</v>
      </c>
      <c r="D1901">
        <v>28</v>
      </c>
      <c r="E1901" t="s">
        <v>157</v>
      </c>
      <c r="F1901" t="str">
        <f t="shared" si="32"/>
        <v>Young</v>
      </c>
      <c r="G1901" s="49">
        <f>VLOOKUP(B1901,'Analysis 1.3'!$E$1:$F$15,2,FALSE)</f>
        <v>53.742268041237111</v>
      </c>
    </row>
    <row r="1902" spans="1:7" x14ac:dyDescent="0.3">
      <c r="A1902">
        <v>1901</v>
      </c>
      <c r="B1902" s="1" t="s">
        <v>99</v>
      </c>
      <c r="C1902" t="s">
        <v>152</v>
      </c>
      <c r="D1902">
        <v>34</v>
      </c>
      <c r="E1902" t="s">
        <v>157</v>
      </c>
      <c r="F1902" t="str">
        <f t="shared" si="32"/>
        <v>Young</v>
      </c>
      <c r="G1902" s="49">
        <f>VLOOKUP(B1902,'Analysis 1.3'!$E$1:$F$15,2,FALSE)</f>
        <v>54.707207207207205</v>
      </c>
    </row>
    <row r="1903" spans="1:7" x14ac:dyDescent="0.3">
      <c r="A1903">
        <v>1902</v>
      </c>
      <c r="B1903" s="1" t="s">
        <v>104</v>
      </c>
      <c r="C1903" t="s">
        <v>152</v>
      </c>
      <c r="D1903">
        <v>46</v>
      </c>
      <c r="E1903" t="s">
        <v>157</v>
      </c>
      <c r="F1903" t="str">
        <f t="shared" si="32"/>
        <v>Middle</v>
      </c>
      <c r="G1903" s="49">
        <f>VLOOKUP(B1903,'Analysis 1.3'!$E$1:$F$15,2,FALSE)</f>
        <v>47.441860465116278</v>
      </c>
    </row>
    <row r="1904" spans="1:7" x14ac:dyDescent="0.3">
      <c r="A1904">
        <v>1903</v>
      </c>
      <c r="B1904" s="1" t="s">
        <v>101</v>
      </c>
      <c r="C1904" t="s">
        <v>151</v>
      </c>
      <c r="D1904">
        <v>71</v>
      </c>
      <c r="E1904" t="s">
        <v>157</v>
      </c>
      <c r="F1904" t="str">
        <f t="shared" si="32"/>
        <v>Senior</v>
      </c>
      <c r="G1904" s="49">
        <f>VLOOKUP(B1904,'Analysis 1.3'!$E$1:$F$15,2,FALSE)</f>
        <v>52.833333333333336</v>
      </c>
    </row>
    <row r="1905" spans="1:7" x14ac:dyDescent="0.3">
      <c r="A1905">
        <v>1904</v>
      </c>
      <c r="B1905" s="1" t="s">
        <v>108</v>
      </c>
      <c r="C1905" t="s">
        <v>151</v>
      </c>
      <c r="D1905">
        <v>70</v>
      </c>
      <c r="E1905" t="s">
        <v>157</v>
      </c>
      <c r="F1905" t="str">
        <f t="shared" si="32"/>
        <v>Senior</v>
      </c>
      <c r="G1905" s="49">
        <f>VLOOKUP(B1905,'Analysis 1.3'!$E$1:$F$15,2,FALSE)</f>
        <v>53.469696969696969</v>
      </c>
    </row>
    <row r="1906" spans="1:7" x14ac:dyDescent="0.3">
      <c r="A1906">
        <v>1905</v>
      </c>
      <c r="B1906" s="1" t="s">
        <v>105</v>
      </c>
      <c r="C1906" t="s">
        <v>151</v>
      </c>
      <c r="D1906">
        <v>48</v>
      </c>
      <c r="E1906" t="s">
        <v>157</v>
      </c>
      <c r="F1906" t="str">
        <f t="shared" si="32"/>
        <v>Middle</v>
      </c>
      <c r="G1906" s="49">
        <f>VLOOKUP(B1906,'Analysis 1.3'!$E$1:$F$15,2,FALSE)</f>
        <v>48.434944237918216</v>
      </c>
    </row>
    <row r="1907" spans="1:7" x14ac:dyDescent="0.3">
      <c r="A1907">
        <v>1906</v>
      </c>
      <c r="B1907" s="1" t="s">
        <v>110</v>
      </c>
      <c r="C1907" t="s">
        <v>152</v>
      </c>
      <c r="D1907">
        <v>81</v>
      </c>
      <c r="E1907" t="s">
        <v>157</v>
      </c>
      <c r="F1907" t="str">
        <f t="shared" si="32"/>
        <v>Senior</v>
      </c>
      <c r="G1907" s="49">
        <f>VLOOKUP(B1907,'Analysis 1.3'!$E$1:$F$15,2,FALSE)</f>
        <v>49.222222222222221</v>
      </c>
    </row>
    <row r="1908" spans="1:7" x14ac:dyDescent="0.3">
      <c r="A1908">
        <v>1907</v>
      </c>
      <c r="B1908" s="1" t="s">
        <v>101</v>
      </c>
      <c r="C1908" t="s">
        <v>152</v>
      </c>
      <c r="D1908">
        <v>83</v>
      </c>
      <c r="E1908" t="s">
        <v>157</v>
      </c>
      <c r="F1908" t="str">
        <f t="shared" si="32"/>
        <v>Senior</v>
      </c>
      <c r="G1908" s="49">
        <f>VLOOKUP(B1908,'Analysis 1.3'!$E$1:$F$15,2,FALSE)</f>
        <v>52.833333333333336</v>
      </c>
    </row>
    <row r="1909" spans="1:7" x14ac:dyDescent="0.3">
      <c r="A1909">
        <v>1908</v>
      </c>
      <c r="B1909" s="1" t="s">
        <v>99</v>
      </c>
      <c r="C1909" t="s">
        <v>151</v>
      </c>
      <c r="D1909">
        <v>20</v>
      </c>
      <c r="E1909" t="s">
        <v>157</v>
      </c>
      <c r="F1909" t="str">
        <f t="shared" si="32"/>
        <v>Young</v>
      </c>
      <c r="G1909" s="49">
        <f>VLOOKUP(B1909,'Analysis 1.3'!$E$1:$F$15,2,FALSE)</f>
        <v>54.707207207207205</v>
      </c>
    </row>
    <row r="1910" spans="1:7" x14ac:dyDescent="0.3">
      <c r="A1910">
        <v>1909</v>
      </c>
      <c r="B1910" s="1" t="s">
        <v>108</v>
      </c>
      <c r="C1910" t="s">
        <v>151</v>
      </c>
      <c r="D1910">
        <v>40</v>
      </c>
      <c r="E1910" t="s">
        <v>157</v>
      </c>
      <c r="F1910" t="str">
        <f t="shared" si="32"/>
        <v>Middle</v>
      </c>
      <c r="G1910" s="49">
        <f>VLOOKUP(B1910,'Analysis 1.3'!$E$1:$F$15,2,FALSE)</f>
        <v>53.469696969696969</v>
      </c>
    </row>
    <row r="1911" spans="1:7" x14ac:dyDescent="0.3">
      <c r="A1911">
        <v>1910</v>
      </c>
      <c r="B1911" s="1" t="s">
        <v>100</v>
      </c>
      <c r="C1911" t="s">
        <v>151</v>
      </c>
      <c r="D1911">
        <v>51</v>
      </c>
      <c r="E1911" t="s">
        <v>157</v>
      </c>
      <c r="F1911" t="str">
        <f t="shared" si="32"/>
        <v>Middle</v>
      </c>
      <c r="G1911" s="49">
        <f>VLOOKUP(B1911,'Analysis 1.3'!$E$1:$F$15,2,FALSE)</f>
        <v>54.003086419753089</v>
      </c>
    </row>
    <row r="1912" spans="1:7" x14ac:dyDescent="0.3">
      <c r="A1912">
        <v>1911</v>
      </c>
      <c r="B1912" s="1" t="s">
        <v>101</v>
      </c>
      <c r="C1912" t="s">
        <v>152</v>
      </c>
      <c r="D1912">
        <v>78</v>
      </c>
      <c r="E1912" t="s">
        <v>157</v>
      </c>
      <c r="F1912" t="str">
        <f t="shared" si="32"/>
        <v>Senior</v>
      </c>
      <c r="G1912" s="49">
        <f>VLOOKUP(B1912,'Analysis 1.3'!$E$1:$F$15,2,FALSE)</f>
        <v>52.833333333333336</v>
      </c>
    </row>
    <row r="1913" spans="1:7" x14ac:dyDescent="0.3">
      <c r="A1913">
        <v>1912</v>
      </c>
      <c r="B1913" s="1" t="s">
        <v>101</v>
      </c>
      <c r="C1913" t="s">
        <v>152</v>
      </c>
      <c r="D1913">
        <v>90</v>
      </c>
      <c r="E1913" t="s">
        <v>157</v>
      </c>
      <c r="F1913" t="str">
        <f t="shared" si="32"/>
        <v>Senior</v>
      </c>
      <c r="G1913" s="49">
        <f>VLOOKUP(B1913,'Analysis 1.3'!$E$1:$F$15,2,FALSE)</f>
        <v>52.833333333333336</v>
      </c>
    </row>
    <row r="1914" spans="1:7" x14ac:dyDescent="0.3">
      <c r="A1914">
        <v>1913</v>
      </c>
      <c r="B1914" s="1" t="s">
        <v>107</v>
      </c>
      <c r="C1914" t="s">
        <v>152</v>
      </c>
      <c r="D1914">
        <v>51</v>
      </c>
      <c r="E1914" t="s">
        <v>157</v>
      </c>
      <c r="F1914" t="str">
        <f t="shared" si="32"/>
        <v>Middle</v>
      </c>
      <c r="G1914" s="49">
        <f>VLOOKUP(B1914,'Analysis 1.3'!$E$1:$F$15,2,FALSE)</f>
        <v>49.778761061946902</v>
      </c>
    </row>
    <row r="1915" spans="1:7" x14ac:dyDescent="0.3">
      <c r="A1915">
        <v>1914</v>
      </c>
      <c r="B1915" s="1" t="s">
        <v>101</v>
      </c>
      <c r="C1915" t="s">
        <v>151</v>
      </c>
      <c r="D1915">
        <v>34</v>
      </c>
      <c r="E1915" t="s">
        <v>157</v>
      </c>
      <c r="F1915" t="str">
        <f t="shared" si="32"/>
        <v>Young</v>
      </c>
      <c r="G1915" s="49">
        <f>VLOOKUP(B1915,'Analysis 1.3'!$E$1:$F$15,2,FALSE)</f>
        <v>52.833333333333336</v>
      </c>
    </row>
    <row r="1916" spans="1:7" x14ac:dyDescent="0.3">
      <c r="A1916">
        <v>1915</v>
      </c>
      <c r="B1916" s="1" t="s">
        <v>99</v>
      </c>
      <c r="C1916" t="s">
        <v>151</v>
      </c>
      <c r="D1916">
        <v>74</v>
      </c>
      <c r="E1916" t="s">
        <v>157</v>
      </c>
      <c r="F1916" t="str">
        <f t="shared" si="32"/>
        <v>Senior</v>
      </c>
      <c r="G1916" s="49">
        <f>VLOOKUP(B1916,'Analysis 1.3'!$E$1:$F$15,2,FALSE)</f>
        <v>54.707207207207205</v>
      </c>
    </row>
    <row r="1917" spans="1:7" x14ac:dyDescent="0.3">
      <c r="A1917">
        <v>1916</v>
      </c>
      <c r="B1917" s="1" t="s">
        <v>110</v>
      </c>
      <c r="C1917" t="s">
        <v>151</v>
      </c>
      <c r="D1917">
        <v>34</v>
      </c>
      <c r="E1917" t="s">
        <v>157</v>
      </c>
      <c r="F1917" t="str">
        <f t="shared" si="32"/>
        <v>Young</v>
      </c>
      <c r="G1917" s="49">
        <f>VLOOKUP(B1917,'Analysis 1.3'!$E$1:$F$15,2,FALSE)</f>
        <v>49.222222222222221</v>
      </c>
    </row>
    <row r="1918" spans="1:7" x14ac:dyDescent="0.3">
      <c r="A1918">
        <v>1917</v>
      </c>
      <c r="B1918" s="1" t="s">
        <v>99</v>
      </c>
      <c r="C1918" t="s">
        <v>152</v>
      </c>
      <c r="D1918">
        <v>63</v>
      </c>
      <c r="E1918" t="s">
        <v>157</v>
      </c>
      <c r="F1918" t="str">
        <f t="shared" si="32"/>
        <v>Senior</v>
      </c>
      <c r="G1918" s="49">
        <f>VLOOKUP(B1918,'Analysis 1.3'!$E$1:$F$15,2,FALSE)</f>
        <v>54.707207207207205</v>
      </c>
    </row>
    <row r="1919" spans="1:7" x14ac:dyDescent="0.3">
      <c r="A1919">
        <v>1918</v>
      </c>
      <c r="B1919" s="1" t="s">
        <v>100</v>
      </c>
      <c r="C1919" t="s">
        <v>151</v>
      </c>
      <c r="D1919" s="9">
        <v>54</v>
      </c>
      <c r="E1919" t="s">
        <v>157</v>
      </c>
      <c r="F1919" t="str">
        <f t="shared" si="32"/>
        <v>Middle</v>
      </c>
      <c r="G1919" s="49">
        <f>VLOOKUP(B1919,'Analysis 1.3'!$E$1:$F$15,2,FALSE)</f>
        <v>54.003086419753089</v>
      </c>
    </row>
    <row r="1920" spans="1:7" x14ac:dyDescent="0.3">
      <c r="A1920">
        <v>1919</v>
      </c>
      <c r="B1920" s="1" t="s">
        <v>100</v>
      </c>
      <c r="C1920" t="s">
        <v>151</v>
      </c>
      <c r="D1920">
        <v>86</v>
      </c>
      <c r="E1920" t="s">
        <v>157</v>
      </c>
      <c r="F1920" t="str">
        <f t="shared" si="32"/>
        <v>Senior</v>
      </c>
      <c r="G1920" s="49">
        <f>VLOOKUP(B1920,'Analysis 1.3'!$E$1:$F$15,2,FALSE)</f>
        <v>54.003086419753089</v>
      </c>
    </row>
    <row r="1921" spans="1:7" x14ac:dyDescent="0.3">
      <c r="A1921">
        <v>1920</v>
      </c>
      <c r="B1921" s="1" t="s">
        <v>99</v>
      </c>
      <c r="C1921" t="s">
        <v>151</v>
      </c>
      <c r="D1921">
        <v>43</v>
      </c>
      <c r="E1921" t="s">
        <v>157</v>
      </c>
      <c r="F1921" t="str">
        <f t="shared" si="32"/>
        <v>Middle</v>
      </c>
      <c r="G1921" s="49">
        <f>VLOOKUP(B1921,'Analysis 1.3'!$E$1:$F$15,2,FALSE)</f>
        <v>54.707207207207205</v>
      </c>
    </row>
    <row r="1922" spans="1:7" x14ac:dyDescent="0.3">
      <c r="A1922">
        <v>1921</v>
      </c>
      <c r="B1922" s="1" t="s">
        <v>99</v>
      </c>
      <c r="C1922" t="s">
        <v>152</v>
      </c>
      <c r="D1922">
        <v>62</v>
      </c>
      <c r="E1922" t="s">
        <v>157</v>
      </c>
      <c r="F1922" t="str">
        <f t="shared" si="32"/>
        <v>Senior</v>
      </c>
      <c r="G1922" s="49">
        <f>VLOOKUP(B1922,'Analysis 1.3'!$E$1:$F$15,2,FALSE)</f>
        <v>54.707207207207205</v>
      </c>
    </row>
    <row r="1923" spans="1:7" x14ac:dyDescent="0.3">
      <c r="A1923">
        <v>1922</v>
      </c>
      <c r="B1923" s="1" t="s">
        <v>105</v>
      </c>
      <c r="C1923" t="s">
        <v>152</v>
      </c>
      <c r="D1923">
        <v>59</v>
      </c>
      <c r="E1923" t="s">
        <v>157</v>
      </c>
      <c r="F1923" t="str">
        <f t="shared" ref="F1923:F1986" si="33">_xlfn.IFS(D1923&gt;=60, "Senior", D1923&lt;35, "Young", D1923&lt;60, "Middle")</f>
        <v>Middle</v>
      </c>
      <c r="G1923" s="49">
        <f>VLOOKUP(B1923,'Analysis 1.3'!$E$1:$F$15,2,FALSE)</f>
        <v>48.434944237918216</v>
      </c>
    </row>
    <row r="1924" spans="1:7" x14ac:dyDescent="0.3">
      <c r="A1924">
        <v>1923</v>
      </c>
      <c r="B1924" s="1" t="s">
        <v>107</v>
      </c>
      <c r="C1924" t="s">
        <v>151</v>
      </c>
      <c r="D1924">
        <v>29</v>
      </c>
      <c r="E1924" t="s">
        <v>157</v>
      </c>
      <c r="F1924" t="str">
        <f t="shared" si="33"/>
        <v>Young</v>
      </c>
      <c r="G1924" s="49">
        <f>VLOOKUP(B1924,'Analysis 1.3'!$E$1:$F$15,2,FALSE)</f>
        <v>49.778761061946902</v>
      </c>
    </row>
    <row r="1925" spans="1:7" x14ac:dyDescent="0.3">
      <c r="A1925">
        <v>1924</v>
      </c>
      <c r="B1925" s="1" t="s">
        <v>107</v>
      </c>
      <c r="C1925" t="s">
        <v>152</v>
      </c>
      <c r="D1925">
        <v>48</v>
      </c>
      <c r="E1925" t="s">
        <v>157</v>
      </c>
      <c r="F1925" t="str">
        <f t="shared" si="33"/>
        <v>Middle</v>
      </c>
      <c r="G1925" s="49">
        <f>VLOOKUP(B1925,'Analysis 1.3'!$E$1:$F$15,2,FALSE)</f>
        <v>49.778761061946902</v>
      </c>
    </row>
    <row r="1926" spans="1:7" x14ac:dyDescent="0.3">
      <c r="A1926">
        <v>1925</v>
      </c>
      <c r="B1926" s="1" t="s">
        <v>99</v>
      </c>
      <c r="C1926" t="s">
        <v>151</v>
      </c>
      <c r="D1926">
        <v>65</v>
      </c>
      <c r="E1926" t="s">
        <v>157</v>
      </c>
      <c r="F1926" t="str">
        <f t="shared" si="33"/>
        <v>Senior</v>
      </c>
      <c r="G1926" s="49">
        <f>VLOOKUP(B1926,'Analysis 1.3'!$E$1:$F$15,2,FALSE)</f>
        <v>54.707207207207205</v>
      </c>
    </row>
    <row r="1927" spans="1:7" x14ac:dyDescent="0.3">
      <c r="A1927">
        <v>1926</v>
      </c>
      <c r="B1927" s="1" t="s">
        <v>105</v>
      </c>
      <c r="C1927" t="s">
        <v>152</v>
      </c>
      <c r="D1927">
        <v>24</v>
      </c>
      <c r="E1927" t="s">
        <v>157</v>
      </c>
      <c r="F1927" t="str">
        <f t="shared" si="33"/>
        <v>Young</v>
      </c>
      <c r="G1927" s="49">
        <f>VLOOKUP(B1927,'Analysis 1.3'!$E$1:$F$15,2,FALSE)</f>
        <v>48.434944237918216</v>
      </c>
    </row>
    <row r="1928" spans="1:7" x14ac:dyDescent="0.3">
      <c r="A1928">
        <v>1927</v>
      </c>
      <c r="B1928" s="1" t="s">
        <v>105</v>
      </c>
      <c r="C1928" t="s">
        <v>152</v>
      </c>
      <c r="D1928">
        <v>52</v>
      </c>
      <c r="E1928" t="s">
        <v>157</v>
      </c>
      <c r="F1928" t="str">
        <f t="shared" si="33"/>
        <v>Middle</v>
      </c>
      <c r="G1928" s="49">
        <f>VLOOKUP(B1928,'Analysis 1.3'!$E$1:$F$15,2,FALSE)</f>
        <v>48.434944237918216</v>
      </c>
    </row>
    <row r="1929" spans="1:7" x14ac:dyDescent="0.3">
      <c r="A1929">
        <v>1928</v>
      </c>
      <c r="B1929" s="1" t="s">
        <v>101</v>
      </c>
      <c r="C1929" t="s">
        <v>151</v>
      </c>
      <c r="D1929">
        <v>62</v>
      </c>
      <c r="E1929" t="s">
        <v>157</v>
      </c>
      <c r="F1929" t="str">
        <f t="shared" si="33"/>
        <v>Senior</v>
      </c>
      <c r="G1929" s="49">
        <f>VLOOKUP(B1929,'Analysis 1.3'!$E$1:$F$15,2,FALSE)</f>
        <v>52.833333333333336</v>
      </c>
    </row>
    <row r="1930" spans="1:7" x14ac:dyDescent="0.3">
      <c r="A1930">
        <v>1929</v>
      </c>
      <c r="B1930" s="1" t="s">
        <v>100</v>
      </c>
      <c r="C1930" t="s">
        <v>152</v>
      </c>
      <c r="D1930">
        <v>69</v>
      </c>
      <c r="E1930" t="s">
        <v>157</v>
      </c>
      <c r="F1930" t="str">
        <f t="shared" si="33"/>
        <v>Senior</v>
      </c>
      <c r="G1930" s="49">
        <f>VLOOKUP(B1930,'Analysis 1.3'!$E$1:$F$15,2,FALSE)</f>
        <v>54.003086419753089</v>
      </c>
    </row>
    <row r="1931" spans="1:7" x14ac:dyDescent="0.3">
      <c r="A1931">
        <v>1930</v>
      </c>
      <c r="B1931" s="1" t="s">
        <v>99</v>
      </c>
      <c r="C1931" t="s">
        <v>152</v>
      </c>
      <c r="D1931">
        <v>40</v>
      </c>
      <c r="E1931" t="s">
        <v>157</v>
      </c>
      <c r="F1931" t="str">
        <f t="shared" si="33"/>
        <v>Middle</v>
      </c>
      <c r="G1931" s="49">
        <f>VLOOKUP(B1931,'Analysis 1.3'!$E$1:$F$15,2,FALSE)</f>
        <v>54.707207207207205</v>
      </c>
    </row>
    <row r="1932" spans="1:7" x14ac:dyDescent="0.3">
      <c r="A1932">
        <v>1931</v>
      </c>
      <c r="B1932" s="1" t="s">
        <v>99</v>
      </c>
      <c r="C1932" t="s">
        <v>152</v>
      </c>
      <c r="D1932">
        <v>76</v>
      </c>
      <c r="E1932" t="s">
        <v>157</v>
      </c>
      <c r="F1932" t="str">
        <f t="shared" si="33"/>
        <v>Senior</v>
      </c>
      <c r="G1932" s="49">
        <f>VLOOKUP(B1932,'Analysis 1.3'!$E$1:$F$15,2,FALSE)</f>
        <v>54.707207207207205</v>
      </c>
    </row>
    <row r="1933" spans="1:7" x14ac:dyDescent="0.3">
      <c r="A1933">
        <v>1932</v>
      </c>
      <c r="B1933" s="1" t="s">
        <v>103</v>
      </c>
      <c r="C1933" t="s">
        <v>152</v>
      </c>
      <c r="D1933">
        <v>72</v>
      </c>
      <c r="E1933" t="s">
        <v>157</v>
      </c>
      <c r="F1933" t="str">
        <f t="shared" si="33"/>
        <v>Senior</v>
      </c>
      <c r="G1933" s="49">
        <f>VLOOKUP(B1933,'Analysis 1.3'!$E$1:$F$15,2,FALSE)</f>
        <v>54.725000000000001</v>
      </c>
    </row>
    <row r="1934" spans="1:7" x14ac:dyDescent="0.3">
      <c r="A1934">
        <v>1933</v>
      </c>
      <c r="B1934" s="1" t="s">
        <v>105</v>
      </c>
      <c r="C1934" t="s">
        <v>151</v>
      </c>
      <c r="D1934">
        <v>62</v>
      </c>
      <c r="E1934" t="s">
        <v>157</v>
      </c>
      <c r="F1934" t="str">
        <f t="shared" si="33"/>
        <v>Senior</v>
      </c>
      <c r="G1934" s="49">
        <f>VLOOKUP(B1934,'Analysis 1.3'!$E$1:$F$15,2,FALSE)</f>
        <v>48.434944237918216</v>
      </c>
    </row>
    <row r="1935" spans="1:7" x14ac:dyDescent="0.3">
      <c r="A1935">
        <v>1934</v>
      </c>
      <c r="B1935" s="1" t="s">
        <v>105</v>
      </c>
      <c r="C1935" t="s">
        <v>151</v>
      </c>
      <c r="D1935">
        <v>25</v>
      </c>
      <c r="E1935" t="s">
        <v>157</v>
      </c>
      <c r="F1935" t="str">
        <f t="shared" si="33"/>
        <v>Young</v>
      </c>
      <c r="G1935" s="49">
        <f>VLOOKUP(B1935,'Analysis 1.3'!$E$1:$F$15,2,FALSE)</f>
        <v>48.434944237918216</v>
      </c>
    </row>
    <row r="1936" spans="1:7" x14ac:dyDescent="0.3">
      <c r="A1936">
        <v>1935</v>
      </c>
      <c r="B1936" s="1" t="s">
        <v>105</v>
      </c>
      <c r="C1936" t="s">
        <v>152</v>
      </c>
      <c r="D1936">
        <v>77</v>
      </c>
      <c r="E1936" t="s">
        <v>157</v>
      </c>
      <c r="F1936" t="str">
        <f t="shared" si="33"/>
        <v>Senior</v>
      </c>
      <c r="G1936" s="49">
        <f>VLOOKUP(B1936,'Analysis 1.3'!$E$1:$F$15,2,FALSE)</f>
        <v>48.434944237918216</v>
      </c>
    </row>
    <row r="1937" spans="1:7" x14ac:dyDescent="0.3">
      <c r="A1937">
        <v>1936</v>
      </c>
      <c r="B1937" s="1" t="s">
        <v>101</v>
      </c>
      <c r="C1937" t="s">
        <v>152</v>
      </c>
      <c r="D1937">
        <v>78</v>
      </c>
      <c r="E1937" t="s">
        <v>157</v>
      </c>
      <c r="F1937" t="str">
        <f t="shared" si="33"/>
        <v>Senior</v>
      </c>
      <c r="G1937" s="49">
        <f>VLOOKUP(B1937,'Analysis 1.3'!$E$1:$F$15,2,FALSE)</f>
        <v>52.833333333333336</v>
      </c>
    </row>
    <row r="1938" spans="1:7" x14ac:dyDescent="0.3">
      <c r="A1938">
        <v>1937</v>
      </c>
      <c r="B1938" s="1" t="s">
        <v>104</v>
      </c>
      <c r="C1938" t="s">
        <v>152</v>
      </c>
      <c r="D1938">
        <v>27</v>
      </c>
      <c r="E1938" t="s">
        <v>157</v>
      </c>
      <c r="F1938" t="str">
        <f t="shared" si="33"/>
        <v>Young</v>
      </c>
      <c r="G1938" s="49">
        <f>VLOOKUP(B1938,'Analysis 1.3'!$E$1:$F$15,2,FALSE)</f>
        <v>47.441860465116278</v>
      </c>
    </row>
    <row r="1939" spans="1:7" x14ac:dyDescent="0.3">
      <c r="A1939">
        <v>1938</v>
      </c>
      <c r="B1939" s="1" t="s">
        <v>99</v>
      </c>
      <c r="C1939" t="s">
        <v>151</v>
      </c>
      <c r="D1939">
        <v>70</v>
      </c>
      <c r="E1939" t="s">
        <v>157</v>
      </c>
      <c r="F1939" t="str">
        <f t="shared" si="33"/>
        <v>Senior</v>
      </c>
      <c r="G1939" s="49">
        <f>VLOOKUP(B1939,'Analysis 1.3'!$E$1:$F$15,2,FALSE)</f>
        <v>54.707207207207205</v>
      </c>
    </row>
    <row r="1940" spans="1:7" x14ac:dyDescent="0.3">
      <c r="A1940">
        <v>1939</v>
      </c>
      <c r="B1940" s="1" t="s">
        <v>99</v>
      </c>
      <c r="C1940" t="s">
        <v>151</v>
      </c>
      <c r="D1940">
        <v>44</v>
      </c>
      <c r="E1940" t="s">
        <v>157</v>
      </c>
      <c r="F1940" t="str">
        <f t="shared" si="33"/>
        <v>Middle</v>
      </c>
      <c r="G1940" s="49">
        <f>VLOOKUP(B1940,'Analysis 1.3'!$E$1:$F$15,2,FALSE)</f>
        <v>54.707207207207205</v>
      </c>
    </row>
    <row r="1941" spans="1:7" x14ac:dyDescent="0.3">
      <c r="A1941">
        <v>1940</v>
      </c>
      <c r="B1941" s="1" t="s">
        <v>105</v>
      </c>
      <c r="C1941" t="s">
        <v>151</v>
      </c>
      <c r="D1941">
        <v>46</v>
      </c>
      <c r="E1941" t="s">
        <v>157</v>
      </c>
      <c r="F1941" t="str">
        <f t="shared" si="33"/>
        <v>Middle</v>
      </c>
      <c r="G1941" s="49">
        <f>VLOOKUP(B1941,'Analysis 1.3'!$E$1:$F$15,2,FALSE)</f>
        <v>48.434944237918216</v>
      </c>
    </row>
    <row r="1942" spans="1:7" x14ac:dyDescent="0.3">
      <c r="A1942">
        <v>1941</v>
      </c>
      <c r="B1942" s="1" t="s">
        <v>105</v>
      </c>
      <c r="C1942" t="s">
        <v>152</v>
      </c>
      <c r="D1942">
        <v>86</v>
      </c>
      <c r="E1942" t="s">
        <v>157</v>
      </c>
      <c r="F1942" t="str">
        <f t="shared" si="33"/>
        <v>Senior</v>
      </c>
      <c r="G1942" s="49">
        <f>VLOOKUP(B1942,'Analysis 1.3'!$E$1:$F$15,2,FALSE)</f>
        <v>48.434944237918216</v>
      </c>
    </row>
    <row r="1943" spans="1:7" x14ac:dyDescent="0.3">
      <c r="A1943">
        <v>1942</v>
      </c>
      <c r="B1943" s="1" t="s">
        <v>99</v>
      </c>
      <c r="C1943" t="s">
        <v>152</v>
      </c>
      <c r="D1943">
        <v>30</v>
      </c>
      <c r="E1943" t="s">
        <v>157</v>
      </c>
      <c r="F1943" t="str">
        <f t="shared" si="33"/>
        <v>Young</v>
      </c>
      <c r="G1943" s="49">
        <f>VLOOKUP(B1943,'Analysis 1.3'!$E$1:$F$15,2,FALSE)</f>
        <v>54.707207207207205</v>
      </c>
    </row>
    <row r="1944" spans="1:7" x14ac:dyDescent="0.3">
      <c r="A1944">
        <v>1943</v>
      </c>
      <c r="B1944" s="1" t="s">
        <v>99</v>
      </c>
      <c r="C1944" t="s">
        <v>152</v>
      </c>
      <c r="D1944">
        <v>72</v>
      </c>
      <c r="E1944" t="s">
        <v>157</v>
      </c>
      <c r="F1944" t="str">
        <f t="shared" si="33"/>
        <v>Senior</v>
      </c>
      <c r="G1944" s="49">
        <f>VLOOKUP(B1944,'Analysis 1.3'!$E$1:$F$15,2,FALSE)</f>
        <v>54.707207207207205</v>
      </c>
    </row>
    <row r="1945" spans="1:7" x14ac:dyDescent="0.3">
      <c r="A1945">
        <v>1944</v>
      </c>
      <c r="B1945" s="1" t="s">
        <v>105</v>
      </c>
      <c r="C1945" t="s">
        <v>151</v>
      </c>
      <c r="D1945">
        <v>82</v>
      </c>
      <c r="E1945" t="s">
        <v>157</v>
      </c>
      <c r="F1945" t="str">
        <f t="shared" si="33"/>
        <v>Senior</v>
      </c>
      <c r="G1945" s="49">
        <f>VLOOKUP(B1945,'Analysis 1.3'!$E$1:$F$15,2,FALSE)</f>
        <v>48.434944237918216</v>
      </c>
    </row>
    <row r="1946" spans="1:7" x14ac:dyDescent="0.3">
      <c r="A1946">
        <v>1945</v>
      </c>
      <c r="B1946" s="1" t="s">
        <v>99</v>
      </c>
      <c r="C1946" t="s">
        <v>151</v>
      </c>
      <c r="D1946">
        <v>62</v>
      </c>
      <c r="E1946" t="s">
        <v>157</v>
      </c>
      <c r="F1946" t="str">
        <f t="shared" si="33"/>
        <v>Senior</v>
      </c>
      <c r="G1946" s="49">
        <f>VLOOKUP(B1946,'Analysis 1.3'!$E$1:$F$15,2,FALSE)</f>
        <v>54.707207207207205</v>
      </c>
    </row>
    <row r="1947" spans="1:7" x14ac:dyDescent="0.3">
      <c r="A1947">
        <v>1946</v>
      </c>
      <c r="B1947" s="1" t="s">
        <v>99</v>
      </c>
      <c r="C1947" t="s">
        <v>151</v>
      </c>
      <c r="D1947">
        <v>75</v>
      </c>
      <c r="E1947" t="s">
        <v>157</v>
      </c>
      <c r="F1947" t="str">
        <f t="shared" si="33"/>
        <v>Senior</v>
      </c>
      <c r="G1947" s="49">
        <f>VLOOKUP(B1947,'Analysis 1.3'!$E$1:$F$15,2,FALSE)</f>
        <v>54.707207207207205</v>
      </c>
    </row>
    <row r="1948" spans="1:7" x14ac:dyDescent="0.3">
      <c r="A1948">
        <v>1947</v>
      </c>
      <c r="B1948" s="1" t="s">
        <v>105</v>
      </c>
      <c r="C1948" t="s">
        <v>152</v>
      </c>
      <c r="D1948">
        <v>33</v>
      </c>
      <c r="E1948" t="s">
        <v>157</v>
      </c>
      <c r="F1948" t="str">
        <f t="shared" si="33"/>
        <v>Young</v>
      </c>
      <c r="G1948" s="49">
        <f>VLOOKUP(B1948,'Analysis 1.3'!$E$1:$F$15,2,FALSE)</f>
        <v>48.434944237918216</v>
      </c>
    </row>
    <row r="1949" spans="1:7" x14ac:dyDescent="0.3">
      <c r="A1949">
        <v>1948</v>
      </c>
      <c r="B1949" s="1" t="s">
        <v>99</v>
      </c>
      <c r="C1949" t="s">
        <v>152</v>
      </c>
      <c r="D1949">
        <v>79</v>
      </c>
      <c r="E1949" t="s">
        <v>157</v>
      </c>
      <c r="F1949" t="str">
        <f t="shared" si="33"/>
        <v>Senior</v>
      </c>
      <c r="G1949" s="49">
        <f>VLOOKUP(B1949,'Analysis 1.3'!$E$1:$F$15,2,FALSE)</f>
        <v>54.707207207207205</v>
      </c>
    </row>
    <row r="1950" spans="1:7" x14ac:dyDescent="0.3">
      <c r="A1950">
        <v>1949</v>
      </c>
      <c r="B1950" s="1" t="s">
        <v>104</v>
      </c>
      <c r="C1950" t="s">
        <v>151</v>
      </c>
      <c r="D1950">
        <v>57</v>
      </c>
      <c r="E1950" t="s">
        <v>157</v>
      </c>
      <c r="F1950" t="str">
        <f t="shared" si="33"/>
        <v>Middle</v>
      </c>
      <c r="G1950" s="49">
        <f>VLOOKUP(B1950,'Analysis 1.3'!$E$1:$F$15,2,FALSE)</f>
        <v>47.441860465116278</v>
      </c>
    </row>
    <row r="1951" spans="1:7" x14ac:dyDescent="0.3">
      <c r="A1951">
        <v>1950</v>
      </c>
      <c r="B1951" s="1" t="s">
        <v>106</v>
      </c>
      <c r="C1951" t="s">
        <v>152</v>
      </c>
      <c r="D1951">
        <v>87</v>
      </c>
      <c r="E1951" t="s">
        <v>157</v>
      </c>
      <c r="F1951" t="str">
        <f t="shared" si="33"/>
        <v>Senior</v>
      </c>
      <c r="G1951" s="49">
        <f>VLOOKUP(B1951,'Analysis 1.3'!$E$1:$F$15,2,FALSE)</f>
        <v>53.742268041237111</v>
      </c>
    </row>
    <row r="1952" spans="1:7" x14ac:dyDescent="0.3">
      <c r="A1952">
        <v>1951</v>
      </c>
      <c r="B1952" s="1" t="s">
        <v>108</v>
      </c>
      <c r="C1952" t="s">
        <v>151</v>
      </c>
      <c r="D1952">
        <v>28</v>
      </c>
      <c r="E1952" t="s">
        <v>157</v>
      </c>
      <c r="F1952" t="str">
        <f t="shared" si="33"/>
        <v>Young</v>
      </c>
      <c r="G1952" s="49">
        <f>VLOOKUP(B1952,'Analysis 1.3'!$E$1:$F$15,2,FALSE)</f>
        <v>53.469696969696969</v>
      </c>
    </row>
    <row r="1953" spans="1:7" x14ac:dyDescent="0.3">
      <c r="A1953">
        <v>1952</v>
      </c>
      <c r="B1953" s="1" t="s">
        <v>99</v>
      </c>
      <c r="C1953" t="s">
        <v>151</v>
      </c>
      <c r="D1953">
        <v>49</v>
      </c>
      <c r="E1953" t="s">
        <v>157</v>
      </c>
      <c r="F1953" t="str">
        <f t="shared" si="33"/>
        <v>Middle</v>
      </c>
      <c r="G1953" s="49">
        <f>VLOOKUP(B1953,'Analysis 1.3'!$E$1:$F$15,2,FALSE)</f>
        <v>54.707207207207205</v>
      </c>
    </row>
    <row r="1954" spans="1:7" x14ac:dyDescent="0.3">
      <c r="A1954">
        <v>1953</v>
      </c>
      <c r="B1954" s="1" t="s">
        <v>99</v>
      </c>
      <c r="C1954" t="s">
        <v>151</v>
      </c>
      <c r="D1954">
        <v>19</v>
      </c>
      <c r="E1954" t="s">
        <v>157</v>
      </c>
      <c r="F1954" t="str">
        <f t="shared" si="33"/>
        <v>Young</v>
      </c>
      <c r="G1954" s="49">
        <f>VLOOKUP(B1954,'Analysis 1.3'!$E$1:$F$15,2,FALSE)</f>
        <v>54.707207207207205</v>
      </c>
    </row>
    <row r="1955" spans="1:7" x14ac:dyDescent="0.3">
      <c r="A1955">
        <v>1954</v>
      </c>
      <c r="B1955" s="1" t="s">
        <v>102</v>
      </c>
      <c r="C1955" t="s">
        <v>152</v>
      </c>
      <c r="D1955">
        <v>55</v>
      </c>
      <c r="E1955" t="s">
        <v>157</v>
      </c>
      <c r="F1955" t="str">
        <f t="shared" si="33"/>
        <v>Middle</v>
      </c>
      <c r="G1955" s="49">
        <f>VLOOKUP(B1955,'Analysis 1.3'!$E$1:$F$15,2,FALSE)</f>
        <v>59.060606060606062</v>
      </c>
    </row>
    <row r="1956" spans="1:7" x14ac:dyDescent="0.3">
      <c r="A1956">
        <v>1955</v>
      </c>
      <c r="B1956" s="1" t="s">
        <v>105</v>
      </c>
      <c r="C1956" t="s">
        <v>152</v>
      </c>
      <c r="D1956">
        <v>68</v>
      </c>
      <c r="E1956" t="s">
        <v>157</v>
      </c>
      <c r="F1956" t="str">
        <f t="shared" si="33"/>
        <v>Senior</v>
      </c>
      <c r="G1956" s="49">
        <f>VLOOKUP(B1956,'Analysis 1.3'!$E$1:$F$15,2,FALSE)</f>
        <v>48.434944237918216</v>
      </c>
    </row>
    <row r="1957" spans="1:7" x14ac:dyDescent="0.3">
      <c r="A1957">
        <v>1956</v>
      </c>
      <c r="B1957" s="1" t="s">
        <v>104</v>
      </c>
      <c r="C1957" t="s">
        <v>151</v>
      </c>
      <c r="D1957">
        <v>41</v>
      </c>
      <c r="E1957" t="s">
        <v>157</v>
      </c>
      <c r="F1957" t="str">
        <f t="shared" si="33"/>
        <v>Middle</v>
      </c>
      <c r="G1957" s="49">
        <f>VLOOKUP(B1957,'Analysis 1.3'!$E$1:$F$15,2,FALSE)</f>
        <v>47.441860465116278</v>
      </c>
    </row>
    <row r="1958" spans="1:7" x14ac:dyDescent="0.3">
      <c r="A1958">
        <v>1957</v>
      </c>
      <c r="B1958" s="1" t="s">
        <v>99</v>
      </c>
      <c r="C1958" t="s">
        <v>152</v>
      </c>
      <c r="D1958">
        <v>42</v>
      </c>
      <c r="E1958" t="s">
        <v>157</v>
      </c>
      <c r="F1958" t="str">
        <f t="shared" si="33"/>
        <v>Middle</v>
      </c>
      <c r="G1958" s="49">
        <f>VLOOKUP(B1958,'Analysis 1.3'!$E$1:$F$15,2,FALSE)</f>
        <v>54.707207207207205</v>
      </c>
    </row>
    <row r="1959" spans="1:7" x14ac:dyDescent="0.3">
      <c r="A1959">
        <v>1958</v>
      </c>
      <c r="B1959" s="1" t="s">
        <v>111</v>
      </c>
      <c r="C1959" t="s">
        <v>152</v>
      </c>
      <c r="D1959">
        <v>23</v>
      </c>
      <c r="E1959" t="s">
        <v>157</v>
      </c>
      <c r="F1959" t="str">
        <f t="shared" si="33"/>
        <v>Young</v>
      </c>
      <c r="G1959" s="49">
        <f>VLOOKUP(B1959,'Analysis 1.3'!$E$1:$F$15,2,FALSE)</f>
        <v>53.85</v>
      </c>
    </row>
    <row r="1960" spans="1:7" x14ac:dyDescent="0.3">
      <c r="A1960">
        <v>1959</v>
      </c>
      <c r="B1960" s="1" t="s">
        <v>109</v>
      </c>
      <c r="C1960" t="s">
        <v>151</v>
      </c>
      <c r="D1960">
        <v>28</v>
      </c>
      <c r="E1960" t="s">
        <v>157</v>
      </c>
      <c r="F1960" t="str">
        <f t="shared" si="33"/>
        <v>Young</v>
      </c>
      <c r="G1960" s="49">
        <f>VLOOKUP(B1960,'Analysis 1.3'!$E$1:$F$15,2,FALSE)</f>
        <v>49.655172413793103</v>
      </c>
    </row>
    <row r="1961" spans="1:7" x14ac:dyDescent="0.3">
      <c r="A1961">
        <v>1960</v>
      </c>
      <c r="B1961" s="1" t="s">
        <v>111</v>
      </c>
      <c r="C1961" t="s">
        <v>152</v>
      </c>
      <c r="D1961">
        <v>33</v>
      </c>
      <c r="E1961" t="s">
        <v>157</v>
      </c>
      <c r="F1961" t="str">
        <f t="shared" si="33"/>
        <v>Young</v>
      </c>
      <c r="G1961" s="49">
        <f>VLOOKUP(B1961,'Analysis 1.3'!$E$1:$F$15,2,FALSE)</f>
        <v>53.85</v>
      </c>
    </row>
    <row r="1962" spans="1:7" x14ac:dyDescent="0.3">
      <c r="A1962">
        <v>1961</v>
      </c>
      <c r="B1962" s="1" t="s">
        <v>109</v>
      </c>
      <c r="C1962" t="s">
        <v>151</v>
      </c>
      <c r="D1962">
        <v>87</v>
      </c>
      <c r="E1962" t="s">
        <v>157</v>
      </c>
      <c r="F1962" t="str">
        <f t="shared" si="33"/>
        <v>Senior</v>
      </c>
      <c r="G1962" s="49">
        <f>VLOOKUP(B1962,'Analysis 1.3'!$E$1:$F$15,2,FALSE)</f>
        <v>49.655172413793103</v>
      </c>
    </row>
    <row r="1963" spans="1:7" x14ac:dyDescent="0.3">
      <c r="A1963">
        <v>1962</v>
      </c>
      <c r="B1963" s="1" t="s">
        <v>99</v>
      </c>
      <c r="C1963" t="s">
        <v>151</v>
      </c>
      <c r="D1963">
        <v>23</v>
      </c>
      <c r="E1963" t="s">
        <v>157</v>
      </c>
      <c r="F1963" t="str">
        <f t="shared" si="33"/>
        <v>Young</v>
      </c>
      <c r="G1963" s="49">
        <f>VLOOKUP(B1963,'Analysis 1.3'!$E$1:$F$15,2,FALSE)</f>
        <v>54.707207207207205</v>
      </c>
    </row>
    <row r="1964" spans="1:7" x14ac:dyDescent="0.3">
      <c r="A1964">
        <v>1963</v>
      </c>
      <c r="B1964" s="1" t="s">
        <v>101</v>
      </c>
      <c r="C1964" t="s">
        <v>152</v>
      </c>
      <c r="D1964">
        <v>25</v>
      </c>
      <c r="E1964" t="s">
        <v>157</v>
      </c>
      <c r="F1964" t="str">
        <f t="shared" si="33"/>
        <v>Young</v>
      </c>
      <c r="G1964" s="49">
        <f>VLOOKUP(B1964,'Analysis 1.3'!$E$1:$F$15,2,FALSE)</f>
        <v>52.833333333333336</v>
      </c>
    </row>
    <row r="1965" spans="1:7" x14ac:dyDescent="0.3">
      <c r="A1965">
        <v>1964</v>
      </c>
      <c r="B1965" s="1" t="s">
        <v>105</v>
      </c>
      <c r="C1965" t="s">
        <v>152</v>
      </c>
      <c r="D1965">
        <v>32</v>
      </c>
      <c r="E1965" t="s">
        <v>157</v>
      </c>
      <c r="F1965" t="str">
        <f t="shared" si="33"/>
        <v>Young</v>
      </c>
      <c r="G1965" s="49">
        <f>VLOOKUP(B1965,'Analysis 1.3'!$E$1:$F$15,2,FALSE)</f>
        <v>48.434944237918216</v>
      </c>
    </row>
    <row r="1966" spans="1:7" x14ac:dyDescent="0.3">
      <c r="A1966">
        <v>1965</v>
      </c>
      <c r="B1966" s="1" t="s">
        <v>100</v>
      </c>
      <c r="C1966" t="s">
        <v>151</v>
      </c>
      <c r="D1966">
        <v>84</v>
      </c>
      <c r="E1966" t="s">
        <v>157</v>
      </c>
      <c r="F1966" t="str">
        <f t="shared" si="33"/>
        <v>Senior</v>
      </c>
      <c r="G1966" s="49">
        <f>VLOOKUP(B1966,'Analysis 1.3'!$E$1:$F$15,2,FALSE)</f>
        <v>54.003086419753089</v>
      </c>
    </row>
    <row r="1967" spans="1:7" x14ac:dyDescent="0.3">
      <c r="A1967">
        <v>1966</v>
      </c>
      <c r="B1967" s="1" t="s">
        <v>107</v>
      </c>
      <c r="C1967" t="s">
        <v>151</v>
      </c>
      <c r="D1967">
        <v>82</v>
      </c>
      <c r="E1967" t="s">
        <v>157</v>
      </c>
      <c r="F1967" t="str">
        <f t="shared" si="33"/>
        <v>Senior</v>
      </c>
      <c r="G1967" s="49">
        <f>VLOOKUP(B1967,'Analysis 1.3'!$E$1:$F$15,2,FALSE)</f>
        <v>49.778761061946902</v>
      </c>
    </row>
    <row r="1968" spans="1:7" x14ac:dyDescent="0.3">
      <c r="A1968">
        <v>1967</v>
      </c>
      <c r="B1968" s="1" t="s">
        <v>105</v>
      </c>
      <c r="C1968" t="s">
        <v>151</v>
      </c>
      <c r="D1968">
        <v>89</v>
      </c>
      <c r="E1968" t="s">
        <v>157</v>
      </c>
      <c r="F1968" t="str">
        <f t="shared" si="33"/>
        <v>Senior</v>
      </c>
      <c r="G1968" s="49">
        <f>VLOOKUP(B1968,'Analysis 1.3'!$E$1:$F$15,2,FALSE)</f>
        <v>48.434944237918216</v>
      </c>
    </row>
    <row r="1969" spans="1:7" x14ac:dyDescent="0.3">
      <c r="A1969">
        <v>1968</v>
      </c>
      <c r="B1969" s="1" t="s">
        <v>99</v>
      </c>
      <c r="C1969" t="s">
        <v>152</v>
      </c>
      <c r="D1969">
        <v>20</v>
      </c>
      <c r="E1969" t="s">
        <v>157</v>
      </c>
      <c r="F1969" t="str">
        <f t="shared" si="33"/>
        <v>Young</v>
      </c>
      <c r="G1969" s="49">
        <f>VLOOKUP(B1969,'Analysis 1.3'!$E$1:$F$15,2,FALSE)</f>
        <v>54.707207207207205</v>
      </c>
    </row>
    <row r="1970" spans="1:7" x14ac:dyDescent="0.3">
      <c r="A1970">
        <v>1969</v>
      </c>
      <c r="B1970" s="1" t="s">
        <v>105</v>
      </c>
      <c r="C1970" t="s">
        <v>151</v>
      </c>
      <c r="D1970">
        <v>41</v>
      </c>
      <c r="E1970" t="s">
        <v>157</v>
      </c>
      <c r="F1970" t="str">
        <f t="shared" si="33"/>
        <v>Middle</v>
      </c>
      <c r="G1970" s="49">
        <f>VLOOKUP(B1970,'Analysis 1.3'!$E$1:$F$15,2,FALSE)</f>
        <v>48.434944237918216</v>
      </c>
    </row>
    <row r="1971" spans="1:7" x14ac:dyDescent="0.3">
      <c r="A1971">
        <v>1970</v>
      </c>
      <c r="B1971" s="1" t="s">
        <v>100</v>
      </c>
      <c r="C1971" t="s">
        <v>151</v>
      </c>
      <c r="D1971">
        <v>79</v>
      </c>
      <c r="E1971" t="s">
        <v>157</v>
      </c>
      <c r="F1971" t="str">
        <f t="shared" si="33"/>
        <v>Senior</v>
      </c>
      <c r="G1971" s="49">
        <f>VLOOKUP(B1971,'Analysis 1.3'!$E$1:$F$15,2,FALSE)</f>
        <v>54.003086419753089</v>
      </c>
    </row>
    <row r="1972" spans="1:7" x14ac:dyDescent="0.3">
      <c r="A1972">
        <v>1971</v>
      </c>
      <c r="B1972" s="1" t="s">
        <v>105</v>
      </c>
      <c r="C1972" t="s">
        <v>152</v>
      </c>
      <c r="D1972">
        <v>44</v>
      </c>
      <c r="E1972" t="s">
        <v>157</v>
      </c>
      <c r="F1972" t="str">
        <f t="shared" si="33"/>
        <v>Middle</v>
      </c>
      <c r="G1972" s="49">
        <f>VLOOKUP(B1972,'Analysis 1.3'!$E$1:$F$15,2,FALSE)</f>
        <v>48.434944237918216</v>
      </c>
    </row>
    <row r="1973" spans="1:7" x14ac:dyDescent="0.3">
      <c r="A1973">
        <v>1972</v>
      </c>
      <c r="B1973" s="1" t="s">
        <v>99</v>
      </c>
      <c r="C1973" t="s">
        <v>151</v>
      </c>
      <c r="D1973">
        <v>37</v>
      </c>
      <c r="E1973" t="s">
        <v>157</v>
      </c>
      <c r="F1973" t="str">
        <f t="shared" si="33"/>
        <v>Middle</v>
      </c>
      <c r="G1973" s="49">
        <f>VLOOKUP(B1973,'Analysis 1.3'!$E$1:$F$15,2,FALSE)</f>
        <v>54.707207207207205</v>
      </c>
    </row>
    <row r="1974" spans="1:7" x14ac:dyDescent="0.3">
      <c r="A1974">
        <v>1973</v>
      </c>
      <c r="B1974" s="1" t="s">
        <v>99</v>
      </c>
      <c r="C1974" t="s">
        <v>151</v>
      </c>
      <c r="D1974">
        <v>64</v>
      </c>
      <c r="E1974" t="s">
        <v>157</v>
      </c>
      <c r="F1974" t="str">
        <f t="shared" si="33"/>
        <v>Senior</v>
      </c>
      <c r="G1974" s="49">
        <f>VLOOKUP(B1974,'Analysis 1.3'!$E$1:$F$15,2,FALSE)</f>
        <v>54.707207207207205</v>
      </c>
    </row>
    <row r="1975" spans="1:7" x14ac:dyDescent="0.3">
      <c r="A1975">
        <v>1974</v>
      </c>
      <c r="B1975" s="1" t="s">
        <v>99</v>
      </c>
      <c r="C1975" t="s">
        <v>152</v>
      </c>
      <c r="D1975">
        <v>74</v>
      </c>
      <c r="E1975" t="s">
        <v>157</v>
      </c>
      <c r="F1975" t="str">
        <f t="shared" si="33"/>
        <v>Senior</v>
      </c>
      <c r="G1975" s="49">
        <f>VLOOKUP(B1975,'Analysis 1.3'!$E$1:$F$15,2,FALSE)</f>
        <v>54.707207207207205</v>
      </c>
    </row>
    <row r="1976" spans="1:7" x14ac:dyDescent="0.3">
      <c r="A1976">
        <v>1975</v>
      </c>
      <c r="B1976" s="1" t="s">
        <v>99</v>
      </c>
      <c r="C1976" t="s">
        <v>151</v>
      </c>
      <c r="D1976">
        <v>40</v>
      </c>
      <c r="E1976" t="s">
        <v>157</v>
      </c>
      <c r="F1976" t="str">
        <f t="shared" si="33"/>
        <v>Middle</v>
      </c>
      <c r="G1976" s="49">
        <f>VLOOKUP(B1976,'Analysis 1.3'!$E$1:$F$15,2,FALSE)</f>
        <v>54.707207207207205</v>
      </c>
    </row>
    <row r="1977" spans="1:7" x14ac:dyDescent="0.3">
      <c r="A1977">
        <v>1976</v>
      </c>
      <c r="B1977" s="1" t="s">
        <v>105</v>
      </c>
      <c r="C1977" t="s">
        <v>152</v>
      </c>
      <c r="D1977">
        <v>73</v>
      </c>
      <c r="E1977" t="s">
        <v>157</v>
      </c>
      <c r="F1977" t="str">
        <f t="shared" si="33"/>
        <v>Senior</v>
      </c>
      <c r="G1977" s="49">
        <f>VLOOKUP(B1977,'Analysis 1.3'!$E$1:$F$15,2,FALSE)</f>
        <v>48.434944237918216</v>
      </c>
    </row>
    <row r="1978" spans="1:7" x14ac:dyDescent="0.3">
      <c r="A1978">
        <v>1977</v>
      </c>
      <c r="B1978" s="1" t="s">
        <v>99</v>
      </c>
      <c r="C1978" t="s">
        <v>152</v>
      </c>
      <c r="D1978">
        <v>79</v>
      </c>
      <c r="E1978" t="s">
        <v>157</v>
      </c>
      <c r="F1978" t="str">
        <f t="shared" si="33"/>
        <v>Senior</v>
      </c>
      <c r="G1978" s="49">
        <f>VLOOKUP(B1978,'Analysis 1.3'!$E$1:$F$15,2,FALSE)</f>
        <v>54.707207207207205</v>
      </c>
    </row>
    <row r="1979" spans="1:7" x14ac:dyDescent="0.3">
      <c r="A1979">
        <v>1978</v>
      </c>
      <c r="B1979" s="1" t="s">
        <v>105</v>
      </c>
      <c r="C1979" t="s">
        <v>152</v>
      </c>
      <c r="D1979">
        <v>23</v>
      </c>
      <c r="E1979" t="s">
        <v>157</v>
      </c>
      <c r="F1979" t="str">
        <f t="shared" si="33"/>
        <v>Young</v>
      </c>
      <c r="G1979" s="49">
        <f>VLOOKUP(B1979,'Analysis 1.3'!$E$1:$F$15,2,FALSE)</f>
        <v>48.434944237918216</v>
      </c>
    </row>
    <row r="1980" spans="1:7" x14ac:dyDescent="0.3">
      <c r="A1980">
        <v>1979</v>
      </c>
      <c r="B1980" s="1" t="s">
        <v>102</v>
      </c>
      <c r="C1980" t="s">
        <v>152</v>
      </c>
      <c r="D1980">
        <v>21</v>
      </c>
      <c r="E1980" t="s">
        <v>157</v>
      </c>
      <c r="F1980" t="str">
        <f t="shared" si="33"/>
        <v>Young</v>
      </c>
      <c r="G1980" s="49">
        <f>VLOOKUP(B1980,'Analysis 1.3'!$E$1:$F$15,2,FALSE)</f>
        <v>59.060606060606062</v>
      </c>
    </row>
    <row r="1981" spans="1:7" x14ac:dyDescent="0.3">
      <c r="A1981">
        <v>1980</v>
      </c>
      <c r="B1981" s="1" t="s">
        <v>110</v>
      </c>
      <c r="C1981" t="s">
        <v>151</v>
      </c>
      <c r="D1981">
        <v>57</v>
      </c>
      <c r="E1981" t="s">
        <v>157</v>
      </c>
      <c r="F1981" t="str">
        <f t="shared" si="33"/>
        <v>Middle</v>
      </c>
      <c r="G1981" s="49">
        <f>VLOOKUP(B1981,'Analysis 1.3'!$E$1:$F$15,2,FALSE)</f>
        <v>49.222222222222221</v>
      </c>
    </row>
    <row r="1982" spans="1:7" x14ac:dyDescent="0.3">
      <c r="A1982">
        <v>1981</v>
      </c>
      <c r="B1982" s="1" t="s">
        <v>99</v>
      </c>
      <c r="C1982" t="s">
        <v>151</v>
      </c>
      <c r="D1982">
        <v>26</v>
      </c>
      <c r="E1982" t="s">
        <v>157</v>
      </c>
      <c r="F1982" t="str">
        <f t="shared" si="33"/>
        <v>Young</v>
      </c>
      <c r="G1982" s="49">
        <f>VLOOKUP(B1982,'Analysis 1.3'!$E$1:$F$15,2,FALSE)</f>
        <v>54.707207207207205</v>
      </c>
    </row>
    <row r="1983" spans="1:7" x14ac:dyDescent="0.3">
      <c r="A1983">
        <v>1982</v>
      </c>
      <c r="B1983" s="1" t="s">
        <v>107</v>
      </c>
      <c r="C1983" t="s">
        <v>152</v>
      </c>
      <c r="D1983">
        <v>74</v>
      </c>
      <c r="E1983" t="s">
        <v>157</v>
      </c>
      <c r="F1983" t="str">
        <f t="shared" si="33"/>
        <v>Senior</v>
      </c>
      <c r="G1983" s="49">
        <f>VLOOKUP(B1983,'Analysis 1.3'!$E$1:$F$15,2,FALSE)</f>
        <v>49.778761061946902</v>
      </c>
    </row>
    <row r="1984" spans="1:7" x14ac:dyDescent="0.3">
      <c r="A1984">
        <v>1983</v>
      </c>
      <c r="B1984" s="1" t="s">
        <v>105</v>
      </c>
      <c r="C1984" t="s">
        <v>152</v>
      </c>
      <c r="D1984">
        <v>35</v>
      </c>
      <c r="E1984" t="s">
        <v>157</v>
      </c>
      <c r="F1984" t="str">
        <f t="shared" si="33"/>
        <v>Middle</v>
      </c>
      <c r="G1984" s="49">
        <f>VLOOKUP(B1984,'Analysis 1.3'!$E$1:$F$15,2,FALSE)</f>
        <v>48.434944237918216</v>
      </c>
    </row>
    <row r="1985" spans="1:7" x14ac:dyDescent="0.3">
      <c r="A1985">
        <v>1984</v>
      </c>
      <c r="B1985" s="1" t="s">
        <v>101</v>
      </c>
      <c r="C1985" t="s">
        <v>151</v>
      </c>
      <c r="D1985">
        <v>45</v>
      </c>
      <c r="E1985" t="s">
        <v>157</v>
      </c>
      <c r="F1985" t="str">
        <f t="shared" si="33"/>
        <v>Middle</v>
      </c>
      <c r="G1985" s="49">
        <f>VLOOKUP(B1985,'Analysis 1.3'!$E$1:$F$15,2,FALSE)</f>
        <v>52.833333333333336</v>
      </c>
    </row>
    <row r="1986" spans="1:7" x14ac:dyDescent="0.3">
      <c r="A1986">
        <v>1985</v>
      </c>
      <c r="B1986" s="1" t="s">
        <v>100</v>
      </c>
      <c r="C1986" t="s">
        <v>151</v>
      </c>
      <c r="D1986">
        <v>49</v>
      </c>
      <c r="E1986" t="s">
        <v>157</v>
      </c>
      <c r="F1986" t="str">
        <f t="shared" si="33"/>
        <v>Middle</v>
      </c>
      <c r="G1986" s="49">
        <f>VLOOKUP(B1986,'Analysis 1.3'!$E$1:$F$15,2,FALSE)</f>
        <v>54.003086419753089</v>
      </c>
    </row>
    <row r="1987" spans="1:7" x14ac:dyDescent="0.3">
      <c r="A1987">
        <v>1986</v>
      </c>
      <c r="B1987" s="1" t="s">
        <v>100</v>
      </c>
      <c r="C1987" t="s">
        <v>151</v>
      </c>
      <c r="D1987">
        <v>21</v>
      </c>
      <c r="E1987" t="s">
        <v>157</v>
      </c>
      <c r="F1987" t="str">
        <f t="shared" ref="F1987:F2050" si="34">_xlfn.IFS(D1987&gt;=60, "Senior", D1987&lt;35, "Young", D1987&lt;60, "Middle")</f>
        <v>Young</v>
      </c>
      <c r="G1987" s="49">
        <f>VLOOKUP(B1987,'Analysis 1.3'!$E$1:$F$15,2,FALSE)</f>
        <v>54.003086419753089</v>
      </c>
    </row>
    <row r="1988" spans="1:7" x14ac:dyDescent="0.3">
      <c r="A1988">
        <v>1987</v>
      </c>
      <c r="B1988" s="1" t="s">
        <v>100</v>
      </c>
      <c r="C1988" t="s">
        <v>151</v>
      </c>
      <c r="D1988">
        <v>48</v>
      </c>
      <c r="E1988" t="s">
        <v>157</v>
      </c>
      <c r="F1988" t="str">
        <f t="shared" si="34"/>
        <v>Middle</v>
      </c>
      <c r="G1988" s="49">
        <f>VLOOKUP(B1988,'Analysis 1.3'!$E$1:$F$15,2,FALSE)</f>
        <v>54.003086419753089</v>
      </c>
    </row>
    <row r="1989" spans="1:7" x14ac:dyDescent="0.3">
      <c r="A1989">
        <v>1988</v>
      </c>
      <c r="B1989" s="1" t="s">
        <v>99</v>
      </c>
      <c r="C1989" t="s">
        <v>151</v>
      </c>
      <c r="D1989">
        <v>66</v>
      </c>
      <c r="E1989" t="s">
        <v>157</v>
      </c>
      <c r="F1989" t="str">
        <f t="shared" si="34"/>
        <v>Senior</v>
      </c>
      <c r="G1989" s="49">
        <f>VLOOKUP(B1989,'Analysis 1.3'!$E$1:$F$15,2,FALSE)</f>
        <v>54.707207207207205</v>
      </c>
    </row>
    <row r="1990" spans="1:7" x14ac:dyDescent="0.3">
      <c r="A1990">
        <v>1989</v>
      </c>
      <c r="B1990" s="1" t="s">
        <v>99</v>
      </c>
      <c r="C1990" t="s">
        <v>151</v>
      </c>
      <c r="D1990">
        <v>89</v>
      </c>
      <c r="E1990" t="s">
        <v>157</v>
      </c>
      <c r="F1990" t="str">
        <f t="shared" si="34"/>
        <v>Senior</v>
      </c>
      <c r="G1990" s="49">
        <f>VLOOKUP(B1990,'Analysis 1.3'!$E$1:$F$15,2,FALSE)</f>
        <v>54.707207207207205</v>
      </c>
    </row>
    <row r="1991" spans="1:7" x14ac:dyDescent="0.3">
      <c r="A1991">
        <v>1990</v>
      </c>
      <c r="B1991" s="1" t="s">
        <v>99</v>
      </c>
      <c r="C1991" t="s">
        <v>152</v>
      </c>
      <c r="D1991">
        <v>89</v>
      </c>
      <c r="E1991" t="s">
        <v>157</v>
      </c>
      <c r="F1991" t="str">
        <f t="shared" si="34"/>
        <v>Senior</v>
      </c>
      <c r="G1991" s="49">
        <f>VLOOKUP(B1991,'Analysis 1.3'!$E$1:$F$15,2,FALSE)</f>
        <v>54.707207207207205</v>
      </c>
    </row>
    <row r="1992" spans="1:7" x14ac:dyDescent="0.3">
      <c r="A1992">
        <v>1991</v>
      </c>
      <c r="B1992" s="1" t="s">
        <v>99</v>
      </c>
      <c r="C1992" t="s">
        <v>152</v>
      </c>
      <c r="D1992">
        <v>49</v>
      </c>
      <c r="E1992" t="s">
        <v>157</v>
      </c>
      <c r="F1992" t="str">
        <f t="shared" si="34"/>
        <v>Middle</v>
      </c>
      <c r="G1992" s="49">
        <f>VLOOKUP(B1992,'Analysis 1.3'!$E$1:$F$15,2,FALSE)</f>
        <v>54.707207207207205</v>
      </c>
    </row>
    <row r="1993" spans="1:7" x14ac:dyDescent="0.3">
      <c r="A1993">
        <v>1992</v>
      </c>
      <c r="B1993" s="1" t="s">
        <v>108</v>
      </c>
      <c r="C1993" t="s">
        <v>152</v>
      </c>
      <c r="D1993">
        <v>66</v>
      </c>
      <c r="E1993" t="s">
        <v>157</v>
      </c>
      <c r="F1993" t="str">
        <f t="shared" si="34"/>
        <v>Senior</v>
      </c>
      <c r="G1993" s="49">
        <f>VLOOKUP(B1993,'Analysis 1.3'!$E$1:$F$15,2,FALSE)</f>
        <v>53.469696969696969</v>
      </c>
    </row>
    <row r="1994" spans="1:7" x14ac:dyDescent="0.3">
      <c r="A1994">
        <v>1993</v>
      </c>
      <c r="B1994" s="1" t="s">
        <v>99</v>
      </c>
      <c r="C1994" t="s">
        <v>151</v>
      </c>
      <c r="D1994">
        <v>61</v>
      </c>
      <c r="E1994" t="s">
        <v>157</v>
      </c>
      <c r="F1994" t="str">
        <f t="shared" si="34"/>
        <v>Senior</v>
      </c>
      <c r="G1994" s="49">
        <f>VLOOKUP(B1994,'Analysis 1.3'!$E$1:$F$15,2,FALSE)</f>
        <v>54.707207207207205</v>
      </c>
    </row>
    <row r="1995" spans="1:7" x14ac:dyDescent="0.3">
      <c r="A1995">
        <v>1994</v>
      </c>
      <c r="B1995" s="1" t="s">
        <v>106</v>
      </c>
      <c r="C1995" t="s">
        <v>151</v>
      </c>
      <c r="D1995">
        <v>43</v>
      </c>
      <c r="E1995" t="s">
        <v>157</v>
      </c>
      <c r="F1995" t="str">
        <f t="shared" si="34"/>
        <v>Middle</v>
      </c>
      <c r="G1995" s="49">
        <f>VLOOKUP(B1995,'Analysis 1.3'!$E$1:$F$15,2,FALSE)</f>
        <v>53.742268041237111</v>
      </c>
    </row>
    <row r="1996" spans="1:7" x14ac:dyDescent="0.3">
      <c r="A1996">
        <v>1995</v>
      </c>
      <c r="B1996" s="1" t="s">
        <v>99</v>
      </c>
      <c r="C1996" t="s">
        <v>151</v>
      </c>
      <c r="D1996">
        <v>45</v>
      </c>
      <c r="E1996" t="s">
        <v>157</v>
      </c>
      <c r="F1996" t="str">
        <f t="shared" si="34"/>
        <v>Middle</v>
      </c>
      <c r="G1996" s="49">
        <f>VLOOKUP(B1996,'Analysis 1.3'!$E$1:$F$15,2,FALSE)</f>
        <v>54.707207207207205</v>
      </c>
    </row>
    <row r="1997" spans="1:7" x14ac:dyDescent="0.3">
      <c r="A1997">
        <v>1996</v>
      </c>
      <c r="B1997" s="1" t="s">
        <v>99</v>
      </c>
      <c r="C1997" t="s">
        <v>151</v>
      </c>
      <c r="D1997">
        <v>83</v>
      </c>
      <c r="E1997" t="s">
        <v>157</v>
      </c>
      <c r="F1997" t="str">
        <f t="shared" si="34"/>
        <v>Senior</v>
      </c>
      <c r="G1997" s="49">
        <f>VLOOKUP(B1997,'Analysis 1.3'!$E$1:$F$15,2,FALSE)</f>
        <v>54.707207207207205</v>
      </c>
    </row>
    <row r="1998" spans="1:7" x14ac:dyDescent="0.3">
      <c r="A1998">
        <v>1997</v>
      </c>
      <c r="B1998" s="1" t="s">
        <v>105</v>
      </c>
      <c r="C1998" t="s">
        <v>152</v>
      </c>
      <c r="D1998">
        <v>79</v>
      </c>
      <c r="E1998" t="s">
        <v>157</v>
      </c>
      <c r="F1998" t="str">
        <f t="shared" si="34"/>
        <v>Senior</v>
      </c>
      <c r="G1998" s="49">
        <f>VLOOKUP(B1998,'Analysis 1.3'!$E$1:$F$15,2,FALSE)</f>
        <v>48.434944237918216</v>
      </c>
    </row>
    <row r="1999" spans="1:7" x14ac:dyDescent="0.3">
      <c r="A1999">
        <v>1998</v>
      </c>
      <c r="B1999" s="1" t="s">
        <v>101</v>
      </c>
      <c r="C1999" t="s">
        <v>151</v>
      </c>
      <c r="D1999">
        <v>82</v>
      </c>
      <c r="E1999" t="s">
        <v>157</v>
      </c>
      <c r="F1999" t="str">
        <f t="shared" si="34"/>
        <v>Senior</v>
      </c>
      <c r="G1999" s="49">
        <f>VLOOKUP(B1999,'Analysis 1.3'!$E$1:$F$15,2,FALSE)</f>
        <v>52.833333333333336</v>
      </c>
    </row>
    <row r="2000" spans="1:7" x14ac:dyDescent="0.3">
      <c r="A2000">
        <v>1999</v>
      </c>
      <c r="B2000" s="1" t="s">
        <v>107</v>
      </c>
      <c r="C2000" t="s">
        <v>151</v>
      </c>
      <c r="D2000">
        <v>72</v>
      </c>
      <c r="E2000" t="s">
        <v>157</v>
      </c>
      <c r="F2000" t="str">
        <f t="shared" si="34"/>
        <v>Senior</v>
      </c>
      <c r="G2000" s="49">
        <f>VLOOKUP(B2000,'Analysis 1.3'!$E$1:$F$15,2,FALSE)</f>
        <v>49.778761061946902</v>
      </c>
    </row>
    <row r="2001" spans="1:7" x14ac:dyDescent="0.3">
      <c r="A2001">
        <v>2000</v>
      </c>
      <c r="B2001" s="1" t="s">
        <v>99</v>
      </c>
      <c r="C2001" t="s">
        <v>152</v>
      </c>
      <c r="D2001">
        <v>39</v>
      </c>
      <c r="E2001" t="s">
        <v>157</v>
      </c>
      <c r="F2001" t="str">
        <f t="shared" si="34"/>
        <v>Middle</v>
      </c>
      <c r="G2001" s="49">
        <f>VLOOKUP(B2001,'Analysis 1.3'!$E$1:$F$15,2,FALSE)</f>
        <v>54.707207207207205</v>
      </c>
    </row>
    <row r="2002" spans="1:7" x14ac:dyDescent="0.3">
      <c r="A2002">
        <v>2001</v>
      </c>
      <c r="B2002" s="1" t="s">
        <v>105</v>
      </c>
      <c r="C2002" t="s">
        <v>152</v>
      </c>
      <c r="D2002">
        <v>59</v>
      </c>
      <c r="E2002" t="s">
        <v>158</v>
      </c>
      <c r="F2002" t="str">
        <f t="shared" si="34"/>
        <v>Middle</v>
      </c>
      <c r="G2002" s="49">
        <f>VLOOKUP(B2002,'Analysis 1.3'!$E$1:$F$15,2,FALSE)</f>
        <v>48.434944237918216</v>
      </c>
    </row>
    <row r="2003" spans="1:7" x14ac:dyDescent="0.3">
      <c r="A2003">
        <v>2002</v>
      </c>
      <c r="B2003" s="1" t="s">
        <v>99</v>
      </c>
      <c r="C2003" t="s">
        <v>152</v>
      </c>
      <c r="D2003">
        <v>53</v>
      </c>
      <c r="E2003" t="s">
        <v>158</v>
      </c>
      <c r="F2003" t="str">
        <f t="shared" si="34"/>
        <v>Middle</v>
      </c>
      <c r="G2003" s="49">
        <f>VLOOKUP(B2003,'Analysis 1.3'!$E$1:$F$15,2,FALSE)</f>
        <v>54.707207207207205</v>
      </c>
    </row>
    <row r="2004" spans="1:7" x14ac:dyDescent="0.3">
      <c r="A2004">
        <v>2003</v>
      </c>
      <c r="B2004" s="1" t="s">
        <v>99</v>
      </c>
      <c r="C2004" t="s">
        <v>151</v>
      </c>
      <c r="D2004">
        <v>23</v>
      </c>
      <c r="E2004" t="s">
        <v>158</v>
      </c>
      <c r="F2004" t="str">
        <f t="shared" si="34"/>
        <v>Young</v>
      </c>
      <c r="G2004" s="49">
        <f>VLOOKUP(B2004,'Analysis 1.3'!$E$1:$F$15,2,FALSE)</f>
        <v>54.707207207207205</v>
      </c>
    </row>
    <row r="2005" spans="1:7" x14ac:dyDescent="0.3">
      <c r="A2005">
        <v>2004</v>
      </c>
      <c r="B2005" s="1" t="s">
        <v>99</v>
      </c>
      <c r="C2005" t="s">
        <v>152</v>
      </c>
      <c r="D2005">
        <v>40</v>
      </c>
      <c r="E2005" t="s">
        <v>158</v>
      </c>
      <c r="F2005" t="str">
        <f t="shared" si="34"/>
        <v>Middle</v>
      </c>
      <c r="G2005" s="49">
        <f>VLOOKUP(B2005,'Analysis 1.3'!$E$1:$F$15,2,FALSE)</f>
        <v>54.707207207207205</v>
      </c>
    </row>
    <row r="2006" spans="1:7" x14ac:dyDescent="0.3">
      <c r="A2006">
        <v>2005</v>
      </c>
      <c r="B2006" s="1" t="s">
        <v>105</v>
      </c>
      <c r="C2006" t="s">
        <v>151</v>
      </c>
      <c r="D2006">
        <v>38</v>
      </c>
      <c r="E2006" t="s">
        <v>158</v>
      </c>
      <c r="F2006" t="str">
        <f t="shared" si="34"/>
        <v>Middle</v>
      </c>
      <c r="G2006" s="49">
        <f>VLOOKUP(B2006,'Analysis 1.3'!$E$1:$F$15,2,FALSE)</f>
        <v>48.434944237918216</v>
      </c>
    </row>
    <row r="2007" spans="1:7" x14ac:dyDescent="0.3">
      <c r="A2007">
        <v>2006</v>
      </c>
      <c r="B2007" s="1" t="s">
        <v>99</v>
      </c>
      <c r="C2007" t="s">
        <v>151</v>
      </c>
      <c r="D2007">
        <v>21</v>
      </c>
      <c r="E2007" t="s">
        <v>158</v>
      </c>
      <c r="F2007" t="str">
        <f t="shared" si="34"/>
        <v>Young</v>
      </c>
      <c r="G2007" s="49">
        <f>VLOOKUP(B2007,'Analysis 1.3'!$E$1:$F$15,2,FALSE)</f>
        <v>54.707207207207205</v>
      </c>
    </row>
    <row r="2008" spans="1:7" x14ac:dyDescent="0.3">
      <c r="A2008">
        <v>2007</v>
      </c>
      <c r="B2008" s="1" t="s">
        <v>107</v>
      </c>
      <c r="C2008" t="s">
        <v>151</v>
      </c>
      <c r="D2008">
        <v>58</v>
      </c>
      <c r="E2008" t="s">
        <v>158</v>
      </c>
      <c r="F2008" t="str">
        <f t="shared" si="34"/>
        <v>Middle</v>
      </c>
      <c r="G2008" s="49">
        <f>VLOOKUP(B2008,'Analysis 1.3'!$E$1:$F$15,2,FALSE)</f>
        <v>49.778761061946902</v>
      </c>
    </row>
    <row r="2009" spans="1:7" x14ac:dyDescent="0.3">
      <c r="A2009">
        <v>2008</v>
      </c>
      <c r="B2009" s="1" t="s">
        <v>101</v>
      </c>
      <c r="C2009" t="s">
        <v>151</v>
      </c>
      <c r="D2009">
        <v>67</v>
      </c>
      <c r="E2009" t="s">
        <v>158</v>
      </c>
      <c r="F2009" t="str">
        <f t="shared" si="34"/>
        <v>Senior</v>
      </c>
      <c r="G2009" s="49">
        <f>VLOOKUP(B2009,'Analysis 1.3'!$E$1:$F$15,2,FALSE)</f>
        <v>52.833333333333336</v>
      </c>
    </row>
    <row r="2010" spans="1:7" x14ac:dyDescent="0.3">
      <c r="A2010">
        <v>2009</v>
      </c>
      <c r="B2010" s="1" t="s">
        <v>99</v>
      </c>
      <c r="C2010" t="s">
        <v>152</v>
      </c>
      <c r="D2010">
        <v>42</v>
      </c>
      <c r="E2010" t="s">
        <v>158</v>
      </c>
      <c r="F2010" t="str">
        <f t="shared" si="34"/>
        <v>Middle</v>
      </c>
      <c r="G2010" s="49">
        <f>VLOOKUP(B2010,'Analysis 1.3'!$E$1:$F$15,2,FALSE)</f>
        <v>54.707207207207205</v>
      </c>
    </row>
    <row r="2011" spans="1:7" x14ac:dyDescent="0.3">
      <c r="A2011">
        <v>2010</v>
      </c>
      <c r="B2011" s="1" t="s">
        <v>100</v>
      </c>
      <c r="C2011" t="s">
        <v>151</v>
      </c>
      <c r="D2011">
        <v>50</v>
      </c>
      <c r="E2011" t="s">
        <v>158</v>
      </c>
      <c r="F2011" t="str">
        <f t="shared" si="34"/>
        <v>Middle</v>
      </c>
      <c r="G2011" s="49">
        <f>VLOOKUP(B2011,'Analysis 1.3'!$E$1:$F$15,2,FALSE)</f>
        <v>54.003086419753089</v>
      </c>
    </row>
    <row r="2012" spans="1:7" x14ac:dyDescent="0.3">
      <c r="A2012">
        <v>2011</v>
      </c>
      <c r="B2012" s="1" t="s">
        <v>99</v>
      </c>
      <c r="C2012" t="s">
        <v>151</v>
      </c>
      <c r="D2012">
        <v>18</v>
      </c>
      <c r="E2012" t="s">
        <v>158</v>
      </c>
      <c r="F2012" t="str">
        <f t="shared" si="34"/>
        <v>Young</v>
      </c>
      <c r="G2012" s="49">
        <f>VLOOKUP(B2012,'Analysis 1.3'!$E$1:$F$15,2,FALSE)</f>
        <v>54.707207207207205</v>
      </c>
    </row>
    <row r="2013" spans="1:7" x14ac:dyDescent="0.3">
      <c r="A2013">
        <v>2012</v>
      </c>
      <c r="B2013" s="1" t="s">
        <v>99</v>
      </c>
      <c r="C2013" t="s">
        <v>151</v>
      </c>
      <c r="D2013">
        <v>42</v>
      </c>
      <c r="E2013" t="s">
        <v>158</v>
      </c>
      <c r="F2013" t="str">
        <f t="shared" si="34"/>
        <v>Middle</v>
      </c>
      <c r="G2013" s="49">
        <f>VLOOKUP(B2013,'Analysis 1.3'!$E$1:$F$15,2,FALSE)</f>
        <v>54.707207207207205</v>
      </c>
    </row>
    <row r="2014" spans="1:7" x14ac:dyDescent="0.3">
      <c r="A2014">
        <v>2013</v>
      </c>
      <c r="B2014" s="1" t="s">
        <v>99</v>
      </c>
      <c r="C2014" t="s">
        <v>151</v>
      </c>
      <c r="D2014">
        <v>39</v>
      </c>
      <c r="E2014" t="s">
        <v>158</v>
      </c>
      <c r="F2014" t="str">
        <f t="shared" si="34"/>
        <v>Middle</v>
      </c>
      <c r="G2014" s="49">
        <f>VLOOKUP(B2014,'Analysis 1.3'!$E$1:$F$15,2,FALSE)</f>
        <v>54.707207207207205</v>
      </c>
    </row>
    <row r="2015" spans="1:7" x14ac:dyDescent="0.3">
      <c r="A2015">
        <v>2014</v>
      </c>
      <c r="B2015" s="1" t="s">
        <v>100</v>
      </c>
      <c r="C2015" t="s">
        <v>152</v>
      </c>
      <c r="D2015">
        <v>41</v>
      </c>
      <c r="E2015" t="s">
        <v>158</v>
      </c>
      <c r="F2015" t="str">
        <f t="shared" si="34"/>
        <v>Middle</v>
      </c>
      <c r="G2015" s="49">
        <f>VLOOKUP(B2015,'Analysis 1.3'!$E$1:$F$15,2,FALSE)</f>
        <v>54.003086419753089</v>
      </c>
    </row>
    <row r="2016" spans="1:7" x14ac:dyDescent="0.3">
      <c r="A2016">
        <v>2015</v>
      </c>
      <c r="B2016" s="1" t="s">
        <v>100</v>
      </c>
      <c r="C2016" t="s">
        <v>151</v>
      </c>
      <c r="D2016">
        <v>55</v>
      </c>
      <c r="E2016" t="s">
        <v>158</v>
      </c>
      <c r="F2016" t="str">
        <f t="shared" si="34"/>
        <v>Middle</v>
      </c>
      <c r="G2016" s="49">
        <f>VLOOKUP(B2016,'Analysis 1.3'!$E$1:$F$15,2,FALSE)</f>
        <v>54.003086419753089</v>
      </c>
    </row>
    <row r="2017" spans="1:7" x14ac:dyDescent="0.3">
      <c r="A2017">
        <v>2016</v>
      </c>
      <c r="B2017" s="1" t="s">
        <v>105</v>
      </c>
      <c r="C2017" t="s">
        <v>152</v>
      </c>
      <c r="D2017">
        <v>71</v>
      </c>
      <c r="E2017" t="s">
        <v>158</v>
      </c>
      <c r="F2017" t="str">
        <f t="shared" si="34"/>
        <v>Senior</v>
      </c>
      <c r="G2017" s="49">
        <f>VLOOKUP(B2017,'Analysis 1.3'!$E$1:$F$15,2,FALSE)</f>
        <v>48.434944237918216</v>
      </c>
    </row>
    <row r="2018" spans="1:7" x14ac:dyDescent="0.3">
      <c r="A2018">
        <v>2017</v>
      </c>
      <c r="B2018" s="1" t="s">
        <v>99</v>
      </c>
      <c r="C2018" t="s">
        <v>151</v>
      </c>
      <c r="D2018">
        <v>76</v>
      </c>
      <c r="E2018" t="s">
        <v>158</v>
      </c>
      <c r="F2018" t="str">
        <f t="shared" si="34"/>
        <v>Senior</v>
      </c>
      <c r="G2018" s="49">
        <f>VLOOKUP(B2018,'Analysis 1.3'!$E$1:$F$15,2,FALSE)</f>
        <v>54.707207207207205</v>
      </c>
    </row>
    <row r="2019" spans="1:7" x14ac:dyDescent="0.3">
      <c r="A2019">
        <v>2018</v>
      </c>
      <c r="B2019" s="1" t="s">
        <v>105</v>
      </c>
      <c r="C2019" t="s">
        <v>151</v>
      </c>
      <c r="D2019">
        <v>44</v>
      </c>
      <c r="E2019" t="s">
        <v>158</v>
      </c>
      <c r="F2019" t="str">
        <f t="shared" si="34"/>
        <v>Middle</v>
      </c>
      <c r="G2019" s="49">
        <f>VLOOKUP(B2019,'Analysis 1.3'!$E$1:$F$15,2,FALSE)</f>
        <v>48.434944237918216</v>
      </c>
    </row>
    <row r="2020" spans="1:7" x14ac:dyDescent="0.3">
      <c r="A2020">
        <v>2019</v>
      </c>
      <c r="B2020" s="1" t="s">
        <v>99</v>
      </c>
      <c r="C2020" t="s">
        <v>151</v>
      </c>
      <c r="D2020">
        <v>57</v>
      </c>
      <c r="E2020" t="s">
        <v>158</v>
      </c>
      <c r="F2020" t="str">
        <f t="shared" si="34"/>
        <v>Middle</v>
      </c>
      <c r="G2020" s="49">
        <f>VLOOKUP(B2020,'Analysis 1.3'!$E$1:$F$15,2,FALSE)</f>
        <v>54.707207207207205</v>
      </c>
    </row>
    <row r="2021" spans="1:7" x14ac:dyDescent="0.3">
      <c r="A2021">
        <v>2020</v>
      </c>
      <c r="B2021" s="1" t="s">
        <v>100</v>
      </c>
      <c r="C2021" t="s">
        <v>151</v>
      </c>
      <c r="D2021">
        <v>58</v>
      </c>
      <c r="E2021" t="s">
        <v>158</v>
      </c>
      <c r="F2021" t="str">
        <f t="shared" si="34"/>
        <v>Middle</v>
      </c>
      <c r="G2021" s="49">
        <f>VLOOKUP(B2021,'Analysis 1.3'!$E$1:$F$15,2,FALSE)</f>
        <v>54.003086419753089</v>
      </c>
    </row>
    <row r="2022" spans="1:7" x14ac:dyDescent="0.3">
      <c r="A2022">
        <v>2021</v>
      </c>
      <c r="B2022" s="1" t="s">
        <v>105</v>
      </c>
      <c r="C2022" t="s">
        <v>152</v>
      </c>
      <c r="D2022">
        <v>26</v>
      </c>
      <c r="E2022" t="s">
        <v>158</v>
      </c>
      <c r="F2022" t="str">
        <f t="shared" si="34"/>
        <v>Young</v>
      </c>
      <c r="G2022" s="49">
        <f>VLOOKUP(B2022,'Analysis 1.3'!$E$1:$F$15,2,FALSE)</f>
        <v>48.434944237918216</v>
      </c>
    </row>
    <row r="2023" spans="1:7" x14ac:dyDescent="0.3">
      <c r="A2023">
        <v>2022</v>
      </c>
      <c r="B2023" s="1" t="s">
        <v>99</v>
      </c>
      <c r="C2023" t="s">
        <v>152</v>
      </c>
      <c r="D2023">
        <v>52</v>
      </c>
      <c r="E2023" t="s">
        <v>158</v>
      </c>
      <c r="F2023" t="str">
        <f t="shared" si="34"/>
        <v>Middle</v>
      </c>
      <c r="G2023" s="49">
        <f>VLOOKUP(B2023,'Analysis 1.3'!$E$1:$F$15,2,FALSE)</f>
        <v>54.707207207207205</v>
      </c>
    </row>
    <row r="2024" spans="1:7" x14ac:dyDescent="0.3">
      <c r="A2024">
        <v>2023</v>
      </c>
      <c r="B2024" s="1" t="s">
        <v>99</v>
      </c>
      <c r="C2024" t="s">
        <v>151</v>
      </c>
      <c r="D2024">
        <v>73</v>
      </c>
      <c r="E2024" t="s">
        <v>158</v>
      </c>
      <c r="F2024" t="str">
        <f t="shared" si="34"/>
        <v>Senior</v>
      </c>
      <c r="G2024" s="49">
        <f>VLOOKUP(B2024,'Analysis 1.3'!$E$1:$F$15,2,FALSE)</f>
        <v>54.707207207207205</v>
      </c>
    </row>
    <row r="2025" spans="1:7" x14ac:dyDescent="0.3">
      <c r="A2025">
        <v>2024</v>
      </c>
      <c r="B2025" s="1" t="s">
        <v>105</v>
      </c>
      <c r="C2025" t="s">
        <v>152</v>
      </c>
      <c r="D2025">
        <v>78</v>
      </c>
      <c r="E2025" t="s">
        <v>158</v>
      </c>
      <c r="F2025" t="str">
        <f t="shared" si="34"/>
        <v>Senior</v>
      </c>
      <c r="G2025" s="49">
        <f>VLOOKUP(B2025,'Analysis 1.3'!$E$1:$F$15,2,FALSE)</f>
        <v>48.434944237918216</v>
      </c>
    </row>
    <row r="2026" spans="1:7" x14ac:dyDescent="0.3">
      <c r="A2026">
        <v>2025</v>
      </c>
      <c r="B2026" s="1" t="s">
        <v>99</v>
      </c>
      <c r="C2026" t="s">
        <v>152</v>
      </c>
      <c r="D2026">
        <v>21</v>
      </c>
      <c r="E2026" t="s">
        <v>158</v>
      </c>
      <c r="F2026" t="str">
        <f t="shared" si="34"/>
        <v>Young</v>
      </c>
      <c r="G2026" s="49">
        <f>VLOOKUP(B2026,'Analysis 1.3'!$E$1:$F$15,2,FALSE)</f>
        <v>54.707207207207205</v>
      </c>
    </row>
    <row r="2027" spans="1:7" x14ac:dyDescent="0.3">
      <c r="A2027">
        <v>2026</v>
      </c>
      <c r="B2027" s="1" t="s">
        <v>100</v>
      </c>
      <c r="C2027" t="s">
        <v>152</v>
      </c>
      <c r="D2027">
        <v>58</v>
      </c>
      <c r="E2027" t="s">
        <v>158</v>
      </c>
      <c r="F2027" t="str">
        <f t="shared" si="34"/>
        <v>Middle</v>
      </c>
      <c r="G2027" s="49">
        <f>VLOOKUP(B2027,'Analysis 1.3'!$E$1:$F$15,2,FALSE)</f>
        <v>54.003086419753089</v>
      </c>
    </row>
    <row r="2028" spans="1:7" x14ac:dyDescent="0.3">
      <c r="A2028">
        <v>2027</v>
      </c>
      <c r="B2028" s="1" t="s">
        <v>105</v>
      </c>
      <c r="C2028" t="s">
        <v>152</v>
      </c>
      <c r="D2028">
        <v>89</v>
      </c>
      <c r="E2028" t="s">
        <v>158</v>
      </c>
      <c r="F2028" t="str">
        <f t="shared" si="34"/>
        <v>Senior</v>
      </c>
      <c r="G2028" s="49">
        <f>VLOOKUP(B2028,'Analysis 1.3'!$E$1:$F$15,2,FALSE)</f>
        <v>48.434944237918216</v>
      </c>
    </row>
    <row r="2029" spans="1:7" x14ac:dyDescent="0.3">
      <c r="A2029">
        <v>2028</v>
      </c>
      <c r="B2029" s="1" t="s">
        <v>99</v>
      </c>
      <c r="C2029" t="s">
        <v>152</v>
      </c>
      <c r="D2029">
        <v>39</v>
      </c>
      <c r="E2029" t="s">
        <v>158</v>
      </c>
      <c r="F2029" t="str">
        <f t="shared" si="34"/>
        <v>Middle</v>
      </c>
      <c r="G2029" s="49">
        <f>VLOOKUP(B2029,'Analysis 1.3'!$E$1:$F$15,2,FALSE)</f>
        <v>54.707207207207205</v>
      </c>
    </row>
    <row r="2030" spans="1:7" x14ac:dyDescent="0.3">
      <c r="A2030">
        <v>2029</v>
      </c>
      <c r="B2030" s="1" t="s">
        <v>99</v>
      </c>
      <c r="C2030" t="s">
        <v>151</v>
      </c>
      <c r="D2030">
        <v>48</v>
      </c>
      <c r="E2030" t="s">
        <v>158</v>
      </c>
      <c r="F2030" t="str">
        <f t="shared" si="34"/>
        <v>Middle</v>
      </c>
      <c r="G2030" s="49">
        <f>VLOOKUP(B2030,'Analysis 1.3'!$E$1:$F$15,2,FALSE)</f>
        <v>54.707207207207205</v>
      </c>
    </row>
    <row r="2031" spans="1:7" x14ac:dyDescent="0.3">
      <c r="A2031">
        <v>2030</v>
      </c>
      <c r="B2031" s="1" t="s">
        <v>104</v>
      </c>
      <c r="C2031" t="s">
        <v>151</v>
      </c>
      <c r="D2031">
        <v>72</v>
      </c>
      <c r="E2031" t="s">
        <v>158</v>
      </c>
      <c r="F2031" t="str">
        <f t="shared" si="34"/>
        <v>Senior</v>
      </c>
      <c r="G2031" s="49">
        <f>VLOOKUP(B2031,'Analysis 1.3'!$E$1:$F$15,2,FALSE)</f>
        <v>47.441860465116278</v>
      </c>
    </row>
    <row r="2032" spans="1:7" x14ac:dyDescent="0.3">
      <c r="A2032">
        <v>2031</v>
      </c>
      <c r="B2032" s="1" t="s">
        <v>105</v>
      </c>
      <c r="C2032" t="s">
        <v>152</v>
      </c>
      <c r="D2032">
        <v>54</v>
      </c>
      <c r="E2032" t="s">
        <v>158</v>
      </c>
      <c r="F2032" t="str">
        <f t="shared" si="34"/>
        <v>Middle</v>
      </c>
      <c r="G2032" s="49">
        <f>VLOOKUP(B2032,'Analysis 1.3'!$E$1:$F$15,2,FALSE)</f>
        <v>48.434944237918216</v>
      </c>
    </row>
    <row r="2033" spans="1:7" x14ac:dyDescent="0.3">
      <c r="A2033">
        <v>2032</v>
      </c>
      <c r="B2033" s="1" t="s">
        <v>106</v>
      </c>
      <c r="C2033" t="s">
        <v>152</v>
      </c>
      <c r="D2033">
        <v>83</v>
      </c>
      <c r="E2033" t="s">
        <v>158</v>
      </c>
      <c r="F2033" t="str">
        <f t="shared" si="34"/>
        <v>Senior</v>
      </c>
      <c r="G2033" s="49">
        <f>VLOOKUP(B2033,'Analysis 1.3'!$E$1:$F$15,2,FALSE)</f>
        <v>53.742268041237111</v>
      </c>
    </row>
    <row r="2034" spans="1:7" x14ac:dyDescent="0.3">
      <c r="A2034">
        <v>2033</v>
      </c>
      <c r="B2034" s="1" t="s">
        <v>99</v>
      </c>
      <c r="C2034" t="s">
        <v>151</v>
      </c>
      <c r="D2034">
        <v>21</v>
      </c>
      <c r="E2034" t="s">
        <v>158</v>
      </c>
      <c r="F2034" t="str">
        <f t="shared" si="34"/>
        <v>Young</v>
      </c>
      <c r="G2034" s="49">
        <f>VLOOKUP(B2034,'Analysis 1.3'!$E$1:$F$15,2,FALSE)</f>
        <v>54.707207207207205</v>
      </c>
    </row>
    <row r="2035" spans="1:7" x14ac:dyDescent="0.3">
      <c r="A2035">
        <v>2034</v>
      </c>
      <c r="B2035" s="1" t="s">
        <v>99</v>
      </c>
      <c r="C2035" t="s">
        <v>152</v>
      </c>
      <c r="D2035">
        <v>39</v>
      </c>
      <c r="E2035" t="s">
        <v>158</v>
      </c>
      <c r="F2035" t="str">
        <f t="shared" si="34"/>
        <v>Middle</v>
      </c>
      <c r="G2035" s="49">
        <f>VLOOKUP(B2035,'Analysis 1.3'!$E$1:$F$15,2,FALSE)</f>
        <v>54.707207207207205</v>
      </c>
    </row>
    <row r="2036" spans="1:7" x14ac:dyDescent="0.3">
      <c r="A2036">
        <v>2035</v>
      </c>
      <c r="B2036" s="1" t="s">
        <v>100</v>
      </c>
      <c r="C2036" t="s">
        <v>152</v>
      </c>
      <c r="D2036">
        <v>42</v>
      </c>
      <c r="E2036" t="s">
        <v>158</v>
      </c>
      <c r="F2036" t="str">
        <f t="shared" si="34"/>
        <v>Middle</v>
      </c>
      <c r="G2036" s="49">
        <f>VLOOKUP(B2036,'Analysis 1.3'!$E$1:$F$15,2,FALSE)</f>
        <v>54.003086419753089</v>
      </c>
    </row>
    <row r="2037" spans="1:7" x14ac:dyDescent="0.3">
      <c r="A2037">
        <v>2036</v>
      </c>
      <c r="B2037" s="1" t="s">
        <v>99</v>
      </c>
      <c r="C2037" t="s">
        <v>151</v>
      </c>
      <c r="D2037">
        <v>83</v>
      </c>
      <c r="E2037" t="s">
        <v>158</v>
      </c>
      <c r="F2037" t="str">
        <f t="shared" si="34"/>
        <v>Senior</v>
      </c>
      <c r="G2037" s="49">
        <f>VLOOKUP(B2037,'Analysis 1.3'!$E$1:$F$15,2,FALSE)</f>
        <v>54.707207207207205</v>
      </c>
    </row>
    <row r="2038" spans="1:7" x14ac:dyDescent="0.3">
      <c r="A2038">
        <v>2037</v>
      </c>
      <c r="B2038" s="1" t="s">
        <v>107</v>
      </c>
      <c r="C2038" t="s">
        <v>152</v>
      </c>
      <c r="D2038">
        <v>22</v>
      </c>
      <c r="E2038" t="s">
        <v>158</v>
      </c>
      <c r="F2038" t="str">
        <f t="shared" si="34"/>
        <v>Young</v>
      </c>
      <c r="G2038" s="49">
        <f>VLOOKUP(B2038,'Analysis 1.3'!$E$1:$F$15,2,FALSE)</f>
        <v>49.778761061946902</v>
      </c>
    </row>
    <row r="2039" spans="1:7" x14ac:dyDescent="0.3">
      <c r="A2039">
        <v>2038</v>
      </c>
      <c r="B2039" s="1" t="s">
        <v>102</v>
      </c>
      <c r="C2039" t="s">
        <v>151</v>
      </c>
      <c r="D2039">
        <v>56</v>
      </c>
      <c r="E2039" t="s">
        <v>158</v>
      </c>
      <c r="F2039" t="str">
        <f t="shared" si="34"/>
        <v>Middle</v>
      </c>
      <c r="G2039" s="49">
        <f>VLOOKUP(B2039,'Analysis 1.3'!$E$1:$F$15,2,FALSE)</f>
        <v>59.060606060606062</v>
      </c>
    </row>
    <row r="2040" spans="1:7" x14ac:dyDescent="0.3">
      <c r="A2040">
        <v>2039</v>
      </c>
      <c r="B2040" s="1" t="s">
        <v>108</v>
      </c>
      <c r="C2040" t="s">
        <v>152</v>
      </c>
      <c r="D2040">
        <v>55</v>
      </c>
      <c r="E2040" t="s">
        <v>158</v>
      </c>
      <c r="F2040" t="str">
        <f t="shared" si="34"/>
        <v>Middle</v>
      </c>
      <c r="G2040" s="49">
        <f>VLOOKUP(B2040,'Analysis 1.3'!$E$1:$F$15,2,FALSE)</f>
        <v>53.469696969696969</v>
      </c>
    </row>
    <row r="2041" spans="1:7" x14ac:dyDescent="0.3">
      <c r="A2041">
        <v>2040</v>
      </c>
      <c r="B2041" s="1" t="s">
        <v>109</v>
      </c>
      <c r="C2041" t="s">
        <v>151</v>
      </c>
      <c r="D2041">
        <v>38</v>
      </c>
      <c r="E2041" t="s">
        <v>158</v>
      </c>
      <c r="F2041" t="str">
        <f t="shared" si="34"/>
        <v>Middle</v>
      </c>
      <c r="G2041" s="49">
        <f>VLOOKUP(B2041,'Analysis 1.3'!$E$1:$F$15,2,FALSE)</f>
        <v>49.655172413793103</v>
      </c>
    </row>
    <row r="2042" spans="1:7" x14ac:dyDescent="0.3">
      <c r="A2042">
        <v>2041</v>
      </c>
      <c r="B2042" s="1" t="s">
        <v>101</v>
      </c>
      <c r="C2042" t="s">
        <v>151</v>
      </c>
      <c r="D2042">
        <v>70</v>
      </c>
      <c r="E2042" t="s">
        <v>158</v>
      </c>
      <c r="F2042" t="str">
        <f t="shared" si="34"/>
        <v>Senior</v>
      </c>
      <c r="G2042" s="49">
        <f>VLOOKUP(B2042,'Analysis 1.3'!$E$1:$F$15,2,FALSE)</f>
        <v>52.833333333333336</v>
      </c>
    </row>
    <row r="2043" spans="1:7" x14ac:dyDescent="0.3">
      <c r="A2043">
        <v>2042</v>
      </c>
      <c r="B2043" s="1" t="s">
        <v>104</v>
      </c>
      <c r="C2043" t="s">
        <v>152</v>
      </c>
      <c r="D2043">
        <v>57</v>
      </c>
      <c r="E2043" t="s">
        <v>158</v>
      </c>
      <c r="F2043" t="str">
        <f t="shared" si="34"/>
        <v>Middle</v>
      </c>
      <c r="G2043" s="49">
        <f>VLOOKUP(B2043,'Analysis 1.3'!$E$1:$F$15,2,FALSE)</f>
        <v>47.441860465116278</v>
      </c>
    </row>
    <row r="2044" spans="1:7" x14ac:dyDescent="0.3">
      <c r="A2044">
        <v>2043</v>
      </c>
      <c r="B2044" s="1" t="s">
        <v>105</v>
      </c>
      <c r="C2044" t="s">
        <v>151</v>
      </c>
      <c r="D2044">
        <v>51</v>
      </c>
      <c r="E2044" t="s">
        <v>158</v>
      </c>
      <c r="F2044" t="str">
        <f t="shared" si="34"/>
        <v>Middle</v>
      </c>
      <c r="G2044" s="49">
        <f>VLOOKUP(B2044,'Analysis 1.3'!$E$1:$F$15,2,FALSE)</f>
        <v>48.434944237918216</v>
      </c>
    </row>
    <row r="2045" spans="1:7" x14ac:dyDescent="0.3">
      <c r="A2045">
        <v>2044</v>
      </c>
      <c r="B2045" s="1" t="s">
        <v>99</v>
      </c>
      <c r="C2045" t="s">
        <v>152</v>
      </c>
      <c r="D2045">
        <v>39</v>
      </c>
      <c r="E2045" t="s">
        <v>158</v>
      </c>
      <c r="F2045" t="str">
        <f t="shared" si="34"/>
        <v>Middle</v>
      </c>
      <c r="G2045" s="49">
        <f>VLOOKUP(B2045,'Analysis 1.3'!$E$1:$F$15,2,FALSE)</f>
        <v>54.707207207207205</v>
      </c>
    </row>
    <row r="2046" spans="1:7" x14ac:dyDescent="0.3">
      <c r="A2046">
        <v>2045</v>
      </c>
      <c r="B2046" s="1" t="s">
        <v>105</v>
      </c>
      <c r="C2046" t="s">
        <v>151</v>
      </c>
      <c r="D2046">
        <v>56</v>
      </c>
      <c r="E2046" t="s">
        <v>158</v>
      </c>
      <c r="F2046" t="str">
        <f t="shared" si="34"/>
        <v>Middle</v>
      </c>
      <c r="G2046" s="49">
        <f>VLOOKUP(B2046,'Analysis 1.3'!$E$1:$F$15,2,FALSE)</f>
        <v>48.434944237918216</v>
      </c>
    </row>
    <row r="2047" spans="1:7" x14ac:dyDescent="0.3">
      <c r="A2047">
        <v>2046</v>
      </c>
      <c r="B2047" s="1" t="s">
        <v>100</v>
      </c>
      <c r="C2047" t="s">
        <v>152</v>
      </c>
      <c r="D2047">
        <v>43</v>
      </c>
      <c r="E2047" t="s">
        <v>158</v>
      </c>
      <c r="F2047" t="str">
        <f t="shared" si="34"/>
        <v>Middle</v>
      </c>
      <c r="G2047" s="49">
        <f>VLOOKUP(B2047,'Analysis 1.3'!$E$1:$F$15,2,FALSE)</f>
        <v>54.003086419753089</v>
      </c>
    </row>
    <row r="2048" spans="1:7" x14ac:dyDescent="0.3">
      <c r="A2048">
        <v>2047</v>
      </c>
      <c r="B2048" s="1" t="s">
        <v>99</v>
      </c>
      <c r="C2048" t="s">
        <v>152</v>
      </c>
      <c r="D2048">
        <v>87</v>
      </c>
      <c r="E2048" t="s">
        <v>158</v>
      </c>
      <c r="F2048" t="str">
        <f t="shared" si="34"/>
        <v>Senior</v>
      </c>
      <c r="G2048" s="49">
        <f>VLOOKUP(B2048,'Analysis 1.3'!$E$1:$F$15,2,FALSE)</f>
        <v>54.707207207207205</v>
      </c>
    </row>
    <row r="2049" spans="1:7" x14ac:dyDescent="0.3">
      <c r="A2049">
        <v>2048</v>
      </c>
      <c r="B2049" s="1" t="s">
        <v>99</v>
      </c>
      <c r="C2049" t="s">
        <v>151</v>
      </c>
      <c r="D2049">
        <v>63</v>
      </c>
      <c r="E2049" t="s">
        <v>158</v>
      </c>
      <c r="F2049" t="str">
        <f t="shared" si="34"/>
        <v>Senior</v>
      </c>
      <c r="G2049" s="49">
        <f>VLOOKUP(B2049,'Analysis 1.3'!$E$1:$F$15,2,FALSE)</f>
        <v>54.707207207207205</v>
      </c>
    </row>
    <row r="2050" spans="1:7" x14ac:dyDescent="0.3">
      <c r="A2050">
        <v>2049</v>
      </c>
      <c r="B2050" s="1" t="s">
        <v>99</v>
      </c>
      <c r="C2050" t="s">
        <v>151</v>
      </c>
      <c r="D2050">
        <v>67</v>
      </c>
      <c r="E2050" t="s">
        <v>158</v>
      </c>
      <c r="F2050" t="str">
        <f t="shared" si="34"/>
        <v>Senior</v>
      </c>
      <c r="G2050" s="49">
        <f>VLOOKUP(B2050,'Analysis 1.3'!$E$1:$F$15,2,FALSE)</f>
        <v>54.707207207207205</v>
      </c>
    </row>
    <row r="2051" spans="1:7" x14ac:dyDescent="0.3">
      <c r="A2051">
        <v>2050</v>
      </c>
      <c r="B2051" s="1" t="s">
        <v>102</v>
      </c>
      <c r="C2051" t="s">
        <v>152</v>
      </c>
      <c r="D2051">
        <v>34</v>
      </c>
      <c r="E2051" t="s">
        <v>158</v>
      </c>
      <c r="F2051" t="str">
        <f t="shared" ref="F2051:F2114" si="35">_xlfn.IFS(D2051&gt;=60, "Senior", D2051&lt;35, "Young", D2051&lt;60, "Middle")</f>
        <v>Young</v>
      </c>
      <c r="G2051" s="49">
        <f>VLOOKUP(B2051,'Analysis 1.3'!$E$1:$F$15,2,FALSE)</f>
        <v>59.060606060606062</v>
      </c>
    </row>
    <row r="2052" spans="1:7" x14ac:dyDescent="0.3">
      <c r="A2052">
        <v>2051</v>
      </c>
      <c r="B2052" s="1" t="s">
        <v>110</v>
      </c>
      <c r="C2052" t="s">
        <v>152</v>
      </c>
      <c r="D2052">
        <v>90</v>
      </c>
      <c r="E2052" t="s">
        <v>158</v>
      </c>
      <c r="F2052" t="str">
        <f t="shared" si="35"/>
        <v>Senior</v>
      </c>
      <c r="G2052" s="49">
        <f>VLOOKUP(B2052,'Analysis 1.3'!$E$1:$F$15,2,FALSE)</f>
        <v>49.222222222222221</v>
      </c>
    </row>
    <row r="2053" spans="1:7" x14ac:dyDescent="0.3">
      <c r="A2053">
        <v>2052</v>
      </c>
      <c r="B2053" s="1" t="s">
        <v>107</v>
      </c>
      <c r="C2053" t="s">
        <v>151</v>
      </c>
      <c r="D2053">
        <v>65</v>
      </c>
      <c r="E2053" t="s">
        <v>158</v>
      </c>
      <c r="F2053" t="str">
        <f t="shared" si="35"/>
        <v>Senior</v>
      </c>
      <c r="G2053" s="49">
        <f>VLOOKUP(B2053,'Analysis 1.3'!$E$1:$F$15,2,FALSE)</f>
        <v>49.778761061946902</v>
      </c>
    </row>
    <row r="2054" spans="1:7" x14ac:dyDescent="0.3">
      <c r="A2054">
        <v>2053</v>
      </c>
      <c r="B2054" s="1" t="s">
        <v>99</v>
      </c>
      <c r="C2054" t="s">
        <v>151</v>
      </c>
      <c r="D2054">
        <v>38</v>
      </c>
      <c r="E2054" t="s">
        <v>158</v>
      </c>
      <c r="F2054" t="str">
        <f t="shared" si="35"/>
        <v>Middle</v>
      </c>
      <c r="G2054" s="49">
        <f>VLOOKUP(B2054,'Analysis 1.3'!$E$1:$F$15,2,FALSE)</f>
        <v>54.707207207207205</v>
      </c>
    </row>
    <row r="2055" spans="1:7" x14ac:dyDescent="0.3">
      <c r="A2055">
        <v>2054</v>
      </c>
      <c r="B2055" s="1" t="s">
        <v>105</v>
      </c>
      <c r="C2055" t="s">
        <v>152</v>
      </c>
      <c r="D2055">
        <v>28</v>
      </c>
      <c r="E2055" t="s">
        <v>158</v>
      </c>
      <c r="F2055" t="str">
        <f t="shared" si="35"/>
        <v>Young</v>
      </c>
      <c r="G2055" s="49">
        <f>VLOOKUP(B2055,'Analysis 1.3'!$E$1:$F$15,2,FALSE)</f>
        <v>48.434944237918216</v>
      </c>
    </row>
    <row r="2056" spans="1:7" x14ac:dyDescent="0.3">
      <c r="A2056">
        <v>2055</v>
      </c>
      <c r="B2056" s="1" t="s">
        <v>99</v>
      </c>
      <c r="C2056" t="s">
        <v>152</v>
      </c>
      <c r="D2056">
        <v>33</v>
      </c>
      <c r="E2056" t="s">
        <v>158</v>
      </c>
      <c r="F2056" t="str">
        <f t="shared" si="35"/>
        <v>Young</v>
      </c>
      <c r="G2056" s="49">
        <f>VLOOKUP(B2056,'Analysis 1.3'!$E$1:$F$15,2,FALSE)</f>
        <v>54.707207207207205</v>
      </c>
    </row>
    <row r="2057" spans="1:7" x14ac:dyDescent="0.3">
      <c r="A2057">
        <v>2056</v>
      </c>
      <c r="B2057" s="1" t="s">
        <v>99</v>
      </c>
      <c r="C2057" t="s">
        <v>151</v>
      </c>
      <c r="D2057">
        <v>79</v>
      </c>
      <c r="E2057" t="s">
        <v>158</v>
      </c>
      <c r="F2057" t="str">
        <f t="shared" si="35"/>
        <v>Senior</v>
      </c>
      <c r="G2057" s="49">
        <f>VLOOKUP(B2057,'Analysis 1.3'!$E$1:$F$15,2,FALSE)</f>
        <v>54.707207207207205</v>
      </c>
    </row>
    <row r="2058" spans="1:7" x14ac:dyDescent="0.3">
      <c r="A2058">
        <v>2057</v>
      </c>
      <c r="B2058" s="1" t="s">
        <v>100</v>
      </c>
      <c r="C2058" t="s">
        <v>151</v>
      </c>
      <c r="D2058">
        <v>41</v>
      </c>
      <c r="E2058" t="s">
        <v>158</v>
      </c>
      <c r="F2058" t="str">
        <f t="shared" si="35"/>
        <v>Middle</v>
      </c>
      <c r="G2058" s="49">
        <f>VLOOKUP(B2058,'Analysis 1.3'!$E$1:$F$15,2,FALSE)</f>
        <v>54.003086419753089</v>
      </c>
    </row>
    <row r="2059" spans="1:7" x14ac:dyDescent="0.3">
      <c r="A2059">
        <v>2058</v>
      </c>
      <c r="B2059" s="1" t="s">
        <v>99</v>
      </c>
      <c r="C2059" t="s">
        <v>151</v>
      </c>
      <c r="D2059">
        <v>30</v>
      </c>
      <c r="E2059" t="s">
        <v>158</v>
      </c>
      <c r="F2059" t="str">
        <f t="shared" si="35"/>
        <v>Young</v>
      </c>
      <c r="G2059" s="49">
        <f>VLOOKUP(B2059,'Analysis 1.3'!$E$1:$F$15,2,FALSE)</f>
        <v>54.707207207207205</v>
      </c>
    </row>
    <row r="2060" spans="1:7" x14ac:dyDescent="0.3">
      <c r="A2060">
        <v>2059</v>
      </c>
      <c r="B2060" s="1" t="s">
        <v>108</v>
      </c>
      <c r="C2060" t="s">
        <v>151</v>
      </c>
      <c r="D2060">
        <v>27</v>
      </c>
      <c r="E2060" t="s">
        <v>158</v>
      </c>
      <c r="F2060" t="str">
        <f t="shared" si="35"/>
        <v>Young</v>
      </c>
      <c r="G2060" s="49">
        <f>VLOOKUP(B2060,'Analysis 1.3'!$E$1:$F$15,2,FALSE)</f>
        <v>53.469696969696969</v>
      </c>
    </row>
    <row r="2061" spans="1:7" x14ac:dyDescent="0.3">
      <c r="A2061">
        <v>2060</v>
      </c>
      <c r="B2061" s="1" t="s">
        <v>100</v>
      </c>
      <c r="C2061" t="s">
        <v>152</v>
      </c>
      <c r="D2061">
        <v>42</v>
      </c>
      <c r="E2061" t="s">
        <v>158</v>
      </c>
      <c r="F2061" t="str">
        <f t="shared" si="35"/>
        <v>Middle</v>
      </c>
      <c r="G2061" s="49">
        <f>VLOOKUP(B2061,'Analysis 1.3'!$E$1:$F$15,2,FALSE)</f>
        <v>54.003086419753089</v>
      </c>
    </row>
    <row r="2062" spans="1:7" x14ac:dyDescent="0.3">
      <c r="A2062">
        <v>2061</v>
      </c>
      <c r="B2062" s="1" t="s">
        <v>99</v>
      </c>
      <c r="C2062" t="s">
        <v>151</v>
      </c>
      <c r="D2062">
        <v>78</v>
      </c>
      <c r="E2062" t="s">
        <v>158</v>
      </c>
      <c r="F2062" t="str">
        <f t="shared" si="35"/>
        <v>Senior</v>
      </c>
      <c r="G2062" s="49">
        <f>VLOOKUP(B2062,'Analysis 1.3'!$E$1:$F$15,2,FALSE)</f>
        <v>54.707207207207205</v>
      </c>
    </row>
    <row r="2063" spans="1:7" x14ac:dyDescent="0.3">
      <c r="A2063">
        <v>2062</v>
      </c>
      <c r="B2063" s="1" t="s">
        <v>101</v>
      </c>
      <c r="C2063" t="s">
        <v>151</v>
      </c>
      <c r="D2063">
        <v>52</v>
      </c>
      <c r="E2063" t="s">
        <v>158</v>
      </c>
      <c r="F2063" t="str">
        <f t="shared" si="35"/>
        <v>Middle</v>
      </c>
      <c r="G2063" s="49">
        <f>VLOOKUP(B2063,'Analysis 1.3'!$E$1:$F$15,2,FALSE)</f>
        <v>52.833333333333336</v>
      </c>
    </row>
    <row r="2064" spans="1:7" x14ac:dyDescent="0.3">
      <c r="A2064">
        <v>2063</v>
      </c>
      <c r="B2064" s="1" t="s">
        <v>101</v>
      </c>
      <c r="C2064" t="s">
        <v>151</v>
      </c>
      <c r="D2064">
        <v>23</v>
      </c>
      <c r="E2064" t="s">
        <v>158</v>
      </c>
      <c r="F2064" t="str">
        <f t="shared" si="35"/>
        <v>Young</v>
      </c>
      <c r="G2064" s="49">
        <f>VLOOKUP(B2064,'Analysis 1.3'!$E$1:$F$15,2,FALSE)</f>
        <v>52.833333333333336</v>
      </c>
    </row>
    <row r="2065" spans="1:7" x14ac:dyDescent="0.3">
      <c r="A2065">
        <v>2064</v>
      </c>
      <c r="B2065" s="1" t="s">
        <v>102</v>
      </c>
      <c r="C2065" t="s">
        <v>151</v>
      </c>
      <c r="D2065">
        <v>47</v>
      </c>
      <c r="E2065" t="s">
        <v>158</v>
      </c>
      <c r="F2065" t="str">
        <f t="shared" si="35"/>
        <v>Middle</v>
      </c>
      <c r="G2065" s="49">
        <f>VLOOKUP(B2065,'Analysis 1.3'!$E$1:$F$15,2,FALSE)</f>
        <v>59.060606060606062</v>
      </c>
    </row>
    <row r="2066" spans="1:7" x14ac:dyDescent="0.3">
      <c r="A2066">
        <v>2065</v>
      </c>
      <c r="B2066" s="1" t="s">
        <v>101</v>
      </c>
      <c r="C2066" t="s">
        <v>152</v>
      </c>
      <c r="D2066">
        <v>58</v>
      </c>
      <c r="E2066" t="s">
        <v>158</v>
      </c>
      <c r="F2066" t="str">
        <f t="shared" si="35"/>
        <v>Middle</v>
      </c>
      <c r="G2066" s="49">
        <f>VLOOKUP(B2066,'Analysis 1.3'!$E$1:$F$15,2,FALSE)</f>
        <v>52.833333333333336</v>
      </c>
    </row>
    <row r="2067" spans="1:7" x14ac:dyDescent="0.3">
      <c r="A2067">
        <v>2066</v>
      </c>
      <c r="B2067" s="1" t="s">
        <v>105</v>
      </c>
      <c r="C2067" t="s">
        <v>151</v>
      </c>
      <c r="D2067">
        <v>69</v>
      </c>
      <c r="E2067" t="s">
        <v>158</v>
      </c>
      <c r="F2067" t="str">
        <f t="shared" si="35"/>
        <v>Senior</v>
      </c>
      <c r="G2067" s="49">
        <f>VLOOKUP(B2067,'Analysis 1.3'!$E$1:$F$15,2,FALSE)</f>
        <v>48.434944237918216</v>
      </c>
    </row>
    <row r="2068" spans="1:7" x14ac:dyDescent="0.3">
      <c r="A2068">
        <v>2067</v>
      </c>
      <c r="B2068" s="1" t="s">
        <v>102</v>
      </c>
      <c r="C2068" t="s">
        <v>152</v>
      </c>
      <c r="D2068">
        <v>70</v>
      </c>
      <c r="E2068" t="s">
        <v>158</v>
      </c>
      <c r="F2068" t="str">
        <f t="shared" si="35"/>
        <v>Senior</v>
      </c>
      <c r="G2068" s="49">
        <f>VLOOKUP(B2068,'Analysis 1.3'!$E$1:$F$15,2,FALSE)</f>
        <v>59.060606060606062</v>
      </c>
    </row>
    <row r="2069" spans="1:7" x14ac:dyDescent="0.3">
      <c r="A2069">
        <v>2068</v>
      </c>
      <c r="B2069" s="1" t="s">
        <v>99</v>
      </c>
      <c r="C2069" t="s">
        <v>151</v>
      </c>
      <c r="D2069">
        <v>70</v>
      </c>
      <c r="E2069" t="s">
        <v>158</v>
      </c>
      <c r="F2069" t="str">
        <f t="shared" si="35"/>
        <v>Senior</v>
      </c>
      <c r="G2069" s="49">
        <f>VLOOKUP(B2069,'Analysis 1.3'!$E$1:$F$15,2,FALSE)</f>
        <v>54.707207207207205</v>
      </c>
    </row>
    <row r="2070" spans="1:7" x14ac:dyDescent="0.3">
      <c r="A2070">
        <v>2069</v>
      </c>
      <c r="B2070" s="1" t="s">
        <v>110</v>
      </c>
      <c r="C2070" t="s">
        <v>152</v>
      </c>
      <c r="D2070">
        <v>61</v>
      </c>
      <c r="E2070" t="s">
        <v>158</v>
      </c>
      <c r="F2070" t="str">
        <f t="shared" si="35"/>
        <v>Senior</v>
      </c>
      <c r="G2070" s="49">
        <f>VLOOKUP(B2070,'Analysis 1.3'!$E$1:$F$15,2,FALSE)</f>
        <v>49.222222222222221</v>
      </c>
    </row>
    <row r="2071" spans="1:7" x14ac:dyDescent="0.3">
      <c r="A2071">
        <v>2070</v>
      </c>
      <c r="B2071" s="1" t="s">
        <v>105</v>
      </c>
      <c r="C2071" t="s">
        <v>151</v>
      </c>
      <c r="D2071">
        <v>41</v>
      </c>
      <c r="E2071" t="s">
        <v>158</v>
      </c>
      <c r="F2071" t="str">
        <f t="shared" si="35"/>
        <v>Middle</v>
      </c>
      <c r="G2071" s="49">
        <f>VLOOKUP(B2071,'Analysis 1.3'!$E$1:$F$15,2,FALSE)</f>
        <v>48.434944237918216</v>
      </c>
    </row>
    <row r="2072" spans="1:7" x14ac:dyDescent="0.3">
      <c r="A2072">
        <v>2071</v>
      </c>
      <c r="B2072" s="1" t="s">
        <v>105</v>
      </c>
      <c r="C2072" t="s">
        <v>151</v>
      </c>
      <c r="D2072">
        <v>46</v>
      </c>
      <c r="E2072" t="s">
        <v>158</v>
      </c>
      <c r="F2072" t="str">
        <f t="shared" si="35"/>
        <v>Middle</v>
      </c>
      <c r="G2072" s="49">
        <f>VLOOKUP(B2072,'Analysis 1.3'!$E$1:$F$15,2,FALSE)</f>
        <v>48.434944237918216</v>
      </c>
    </row>
    <row r="2073" spans="1:7" x14ac:dyDescent="0.3">
      <c r="A2073">
        <v>2072</v>
      </c>
      <c r="B2073" s="1" t="s">
        <v>99</v>
      </c>
      <c r="C2073" t="s">
        <v>151</v>
      </c>
      <c r="D2073">
        <v>80</v>
      </c>
      <c r="E2073" t="s">
        <v>158</v>
      </c>
      <c r="F2073" t="str">
        <f t="shared" si="35"/>
        <v>Senior</v>
      </c>
      <c r="G2073" s="49">
        <f>VLOOKUP(B2073,'Analysis 1.3'!$E$1:$F$15,2,FALSE)</f>
        <v>54.707207207207205</v>
      </c>
    </row>
    <row r="2074" spans="1:7" x14ac:dyDescent="0.3">
      <c r="A2074">
        <v>2073</v>
      </c>
      <c r="B2074" s="1" t="s">
        <v>104</v>
      </c>
      <c r="C2074" t="s">
        <v>152</v>
      </c>
      <c r="D2074">
        <v>30</v>
      </c>
      <c r="E2074" t="s">
        <v>158</v>
      </c>
      <c r="F2074" t="str">
        <f t="shared" si="35"/>
        <v>Young</v>
      </c>
      <c r="G2074" s="49">
        <f>VLOOKUP(B2074,'Analysis 1.3'!$E$1:$F$15,2,FALSE)</f>
        <v>47.441860465116278</v>
      </c>
    </row>
    <row r="2075" spans="1:7" x14ac:dyDescent="0.3">
      <c r="A2075">
        <v>2074</v>
      </c>
      <c r="B2075" s="1" t="s">
        <v>99</v>
      </c>
      <c r="C2075" t="s">
        <v>152</v>
      </c>
      <c r="D2075">
        <v>86</v>
      </c>
      <c r="E2075" t="s">
        <v>158</v>
      </c>
      <c r="F2075" t="str">
        <f t="shared" si="35"/>
        <v>Senior</v>
      </c>
      <c r="G2075" s="49">
        <f>VLOOKUP(B2075,'Analysis 1.3'!$E$1:$F$15,2,FALSE)</f>
        <v>54.707207207207205</v>
      </c>
    </row>
    <row r="2076" spans="1:7" x14ac:dyDescent="0.3">
      <c r="A2076">
        <v>2075</v>
      </c>
      <c r="B2076" s="1" t="s">
        <v>99</v>
      </c>
      <c r="C2076" t="s">
        <v>151</v>
      </c>
      <c r="D2076">
        <v>81</v>
      </c>
      <c r="E2076" t="s">
        <v>158</v>
      </c>
      <c r="F2076" t="str">
        <f t="shared" si="35"/>
        <v>Senior</v>
      </c>
      <c r="G2076" s="49">
        <f>VLOOKUP(B2076,'Analysis 1.3'!$E$1:$F$15,2,FALSE)</f>
        <v>54.707207207207205</v>
      </c>
    </row>
    <row r="2077" spans="1:7" x14ac:dyDescent="0.3">
      <c r="A2077">
        <v>2076</v>
      </c>
      <c r="B2077" s="1" t="s">
        <v>99</v>
      </c>
      <c r="C2077" t="s">
        <v>152</v>
      </c>
      <c r="D2077">
        <v>55</v>
      </c>
      <c r="E2077" t="s">
        <v>158</v>
      </c>
      <c r="F2077" t="str">
        <f t="shared" si="35"/>
        <v>Middle</v>
      </c>
      <c r="G2077" s="49">
        <f>VLOOKUP(B2077,'Analysis 1.3'!$E$1:$F$15,2,FALSE)</f>
        <v>54.707207207207205</v>
      </c>
    </row>
    <row r="2078" spans="1:7" x14ac:dyDescent="0.3">
      <c r="A2078">
        <v>2077</v>
      </c>
      <c r="B2078" s="1" t="s">
        <v>105</v>
      </c>
      <c r="C2078" t="s">
        <v>152</v>
      </c>
      <c r="D2078">
        <v>61</v>
      </c>
      <c r="E2078" t="s">
        <v>158</v>
      </c>
      <c r="F2078" t="str">
        <f t="shared" si="35"/>
        <v>Senior</v>
      </c>
      <c r="G2078" s="49">
        <f>VLOOKUP(B2078,'Analysis 1.3'!$E$1:$F$15,2,FALSE)</f>
        <v>48.434944237918216</v>
      </c>
    </row>
    <row r="2079" spans="1:7" x14ac:dyDescent="0.3">
      <c r="A2079">
        <v>2078</v>
      </c>
      <c r="B2079" s="1" t="s">
        <v>104</v>
      </c>
      <c r="C2079" t="s">
        <v>151</v>
      </c>
      <c r="D2079">
        <v>63</v>
      </c>
      <c r="E2079" t="s">
        <v>158</v>
      </c>
      <c r="F2079" t="str">
        <f t="shared" si="35"/>
        <v>Senior</v>
      </c>
      <c r="G2079" s="49">
        <f>VLOOKUP(B2079,'Analysis 1.3'!$E$1:$F$15,2,FALSE)</f>
        <v>47.441860465116278</v>
      </c>
    </row>
    <row r="2080" spans="1:7" x14ac:dyDescent="0.3">
      <c r="A2080">
        <v>2079</v>
      </c>
      <c r="B2080" s="1" t="s">
        <v>99</v>
      </c>
      <c r="C2080" t="s">
        <v>151</v>
      </c>
      <c r="D2080">
        <v>55</v>
      </c>
      <c r="E2080" t="s">
        <v>158</v>
      </c>
      <c r="F2080" t="str">
        <f t="shared" si="35"/>
        <v>Middle</v>
      </c>
      <c r="G2080" s="49">
        <f>VLOOKUP(B2080,'Analysis 1.3'!$E$1:$F$15,2,FALSE)</f>
        <v>54.707207207207205</v>
      </c>
    </row>
    <row r="2081" spans="1:7" x14ac:dyDescent="0.3">
      <c r="A2081">
        <v>2080</v>
      </c>
      <c r="B2081" s="1" t="s">
        <v>99</v>
      </c>
      <c r="C2081" t="s">
        <v>151</v>
      </c>
      <c r="D2081">
        <v>73</v>
      </c>
      <c r="E2081" t="s">
        <v>158</v>
      </c>
      <c r="F2081" t="str">
        <f t="shared" si="35"/>
        <v>Senior</v>
      </c>
      <c r="G2081" s="49">
        <f>VLOOKUP(B2081,'Analysis 1.3'!$E$1:$F$15,2,FALSE)</f>
        <v>54.707207207207205</v>
      </c>
    </row>
    <row r="2082" spans="1:7" x14ac:dyDescent="0.3">
      <c r="A2082">
        <v>2081</v>
      </c>
      <c r="B2082" s="1" t="s">
        <v>106</v>
      </c>
      <c r="C2082" t="s">
        <v>152</v>
      </c>
      <c r="D2082">
        <v>82</v>
      </c>
      <c r="E2082" t="s">
        <v>158</v>
      </c>
      <c r="F2082" t="str">
        <f t="shared" si="35"/>
        <v>Senior</v>
      </c>
      <c r="G2082" s="49">
        <f>VLOOKUP(B2082,'Analysis 1.3'!$E$1:$F$15,2,FALSE)</f>
        <v>53.742268041237111</v>
      </c>
    </row>
    <row r="2083" spans="1:7" x14ac:dyDescent="0.3">
      <c r="A2083">
        <v>2082</v>
      </c>
      <c r="B2083" s="1" t="s">
        <v>109</v>
      </c>
      <c r="C2083" t="s">
        <v>151</v>
      </c>
      <c r="D2083">
        <v>70</v>
      </c>
      <c r="E2083" t="s">
        <v>158</v>
      </c>
      <c r="F2083" t="str">
        <f t="shared" si="35"/>
        <v>Senior</v>
      </c>
      <c r="G2083" s="49">
        <f>VLOOKUP(B2083,'Analysis 1.3'!$E$1:$F$15,2,FALSE)</f>
        <v>49.655172413793103</v>
      </c>
    </row>
    <row r="2084" spans="1:7" x14ac:dyDescent="0.3">
      <c r="A2084">
        <v>2083</v>
      </c>
      <c r="B2084" s="1" t="s">
        <v>99</v>
      </c>
      <c r="C2084" t="s">
        <v>151</v>
      </c>
      <c r="D2084">
        <v>22</v>
      </c>
      <c r="E2084" t="s">
        <v>158</v>
      </c>
      <c r="F2084" t="str">
        <f t="shared" si="35"/>
        <v>Young</v>
      </c>
      <c r="G2084" s="49">
        <f>VLOOKUP(B2084,'Analysis 1.3'!$E$1:$F$15,2,FALSE)</f>
        <v>54.707207207207205</v>
      </c>
    </row>
    <row r="2085" spans="1:7" x14ac:dyDescent="0.3">
      <c r="A2085">
        <v>2084</v>
      </c>
      <c r="B2085" s="1" t="s">
        <v>99</v>
      </c>
      <c r="C2085" t="s">
        <v>152</v>
      </c>
      <c r="D2085">
        <v>75</v>
      </c>
      <c r="E2085" t="s">
        <v>158</v>
      </c>
      <c r="F2085" t="str">
        <f t="shared" si="35"/>
        <v>Senior</v>
      </c>
      <c r="G2085" s="49">
        <f>VLOOKUP(B2085,'Analysis 1.3'!$E$1:$F$15,2,FALSE)</f>
        <v>54.707207207207205</v>
      </c>
    </row>
    <row r="2086" spans="1:7" x14ac:dyDescent="0.3">
      <c r="A2086">
        <v>2085</v>
      </c>
      <c r="B2086" s="1" t="s">
        <v>100</v>
      </c>
      <c r="C2086" t="s">
        <v>152</v>
      </c>
      <c r="D2086">
        <v>23</v>
      </c>
      <c r="E2086" t="s">
        <v>158</v>
      </c>
      <c r="F2086" t="str">
        <f t="shared" si="35"/>
        <v>Young</v>
      </c>
      <c r="G2086" s="49">
        <f>VLOOKUP(B2086,'Analysis 1.3'!$E$1:$F$15,2,FALSE)</f>
        <v>54.003086419753089</v>
      </c>
    </row>
    <row r="2087" spans="1:7" x14ac:dyDescent="0.3">
      <c r="A2087">
        <v>2086</v>
      </c>
      <c r="B2087" s="1" t="s">
        <v>99</v>
      </c>
      <c r="C2087" t="s">
        <v>152</v>
      </c>
      <c r="D2087">
        <v>48</v>
      </c>
      <c r="E2087" t="s">
        <v>158</v>
      </c>
      <c r="F2087" t="str">
        <f t="shared" si="35"/>
        <v>Middle</v>
      </c>
      <c r="G2087" s="49">
        <f>VLOOKUP(B2087,'Analysis 1.3'!$E$1:$F$15,2,FALSE)</f>
        <v>54.707207207207205</v>
      </c>
    </row>
    <row r="2088" spans="1:7" x14ac:dyDescent="0.3">
      <c r="A2088">
        <v>2087</v>
      </c>
      <c r="B2088" s="1" t="s">
        <v>99</v>
      </c>
      <c r="C2088" t="s">
        <v>152</v>
      </c>
      <c r="D2088">
        <v>49</v>
      </c>
      <c r="E2088" t="s">
        <v>158</v>
      </c>
      <c r="F2088" t="str">
        <f t="shared" si="35"/>
        <v>Middle</v>
      </c>
      <c r="G2088" s="49">
        <f>VLOOKUP(B2088,'Analysis 1.3'!$E$1:$F$15,2,FALSE)</f>
        <v>54.707207207207205</v>
      </c>
    </row>
    <row r="2089" spans="1:7" x14ac:dyDescent="0.3">
      <c r="A2089">
        <v>2088</v>
      </c>
      <c r="B2089" s="1" t="s">
        <v>99</v>
      </c>
      <c r="C2089" t="s">
        <v>151</v>
      </c>
      <c r="D2089">
        <v>56</v>
      </c>
      <c r="E2089" t="s">
        <v>158</v>
      </c>
      <c r="F2089" t="str">
        <f t="shared" si="35"/>
        <v>Middle</v>
      </c>
      <c r="G2089" s="49">
        <f>VLOOKUP(B2089,'Analysis 1.3'!$E$1:$F$15,2,FALSE)</f>
        <v>54.707207207207205</v>
      </c>
    </row>
    <row r="2090" spans="1:7" x14ac:dyDescent="0.3">
      <c r="A2090">
        <v>2089</v>
      </c>
      <c r="B2090" s="1" t="s">
        <v>99</v>
      </c>
      <c r="C2090" t="s">
        <v>151</v>
      </c>
      <c r="D2090">
        <v>28</v>
      </c>
      <c r="E2090" t="s">
        <v>158</v>
      </c>
      <c r="F2090" t="str">
        <f t="shared" si="35"/>
        <v>Young</v>
      </c>
      <c r="G2090" s="49">
        <f>VLOOKUP(B2090,'Analysis 1.3'!$E$1:$F$15,2,FALSE)</f>
        <v>54.707207207207205</v>
      </c>
    </row>
    <row r="2091" spans="1:7" x14ac:dyDescent="0.3">
      <c r="A2091">
        <v>2090</v>
      </c>
      <c r="B2091" s="1" t="s">
        <v>99</v>
      </c>
      <c r="C2091" t="s">
        <v>152</v>
      </c>
      <c r="D2091">
        <v>74</v>
      </c>
      <c r="E2091" t="s">
        <v>158</v>
      </c>
      <c r="F2091" t="str">
        <f t="shared" si="35"/>
        <v>Senior</v>
      </c>
      <c r="G2091" s="49">
        <f>VLOOKUP(B2091,'Analysis 1.3'!$E$1:$F$15,2,FALSE)</f>
        <v>54.707207207207205</v>
      </c>
    </row>
    <row r="2092" spans="1:7" x14ac:dyDescent="0.3">
      <c r="A2092">
        <v>2091</v>
      </c>
      <c r="B2092" s="1" t="s">
        <v>99</v>
      </c>
      <c r="C2092" t="s">
        <v>151</v>
      </c>
      <c r="D2092">
        <v>66</v>
      </c>
      <c r="E2092" t="s">
        <v>158</v>
      </c>
      <c r="F2092" t="str">
        <f t="shared" si="35"/>
        <v>Senior</v>
      </c>
      <c r="G2092" s="49">
        <f>VLOOKUP(B2092,'Analysis 1.3'!$E$1:$F$15,2,FALSE)</f>
        <v>54.707207207207205</v>
      </c>
    </row>
    <row r="2093" spans="1:7" x14ac:dyDescent="0.3">
      <c r="A2093">
        <v>2092</v>
      </c>
      <c r="B2093" s="1" t="s">
        <v>99</v>
      </c>
      <c r="C2093" t="s">
        <v>151</v>
      </c>
      <c r="D2093">
        <v>90</v>
      </c>
      <c r="E2093" t="s">
        <v>158</v>
      </c>
      <c r="F2093" t="str">
        <f t="shared" si="35"/>
        <v>Senior</v>
      </c>
      <c r="G2093" s="49">
        <f>VLOOKUP(B2093,'Analysis 1.3'!$E$1:$F$15,2,FALSE)</f>
        <v>54.707207207207205</v>
      </c>
    </row>
    <row r="2094" spans="1:7" x14ac:dyDescent="0.3">
      <c r="A2094">
        <v>2093</v>
      </c>
      <c r="B2094" s="1" t="s">
        <v>100</v>
      </c>
      <c r="C2094" t="s">
        <v>152</v>
      </c>
      <c r="D2094">
        <v>41</v>
      </c>
      <c r="E2094" t="s">
        <v>158</v>
      </c>
      <c r="F2094" t="str">
        <f t="shared" si="35"/>
        <v>Middle</v>
      </c>
      <c r="G2094" s="49">
        <f>VLOOKUP(B2094,'Analysis 1.3'!$E$1:$F$15,2,FALSE)</f>
        <v>54.003086419753089</v>
      </c>
    </row>
    <row r="2095" spans="1:7" x14ac:dyDescent="0.3">
      <c r="A2095">
        <v>2094</v>
      </c>
      <c r="B2095" s="1" t="s">
        <v>101</v>
      </c>
      <c r="C2095" t="s">
        <v>152</v>
      </c>
      <c r="D2095">
        <v>24</v>
      </c>
      <c r="E2095" t="s">
        <v>158</v>
      </c>
      <c r="F2095" t="str">
        <f t="shared" si="35"/>
        <v>Young</v>
      </c>
      <c r="G2095" s="49">
        <f>VLOOKUP(B2095,'Analysis 1.3'!$E$1:$F$15,2,FALSE)</f>
        <v>52.833333333333336</v>
      </c>
    </row>
    <row r="2096" spans="1:7" x14ac:dyDescent="0.3">
      <c r="A2096">
        <v>2095</v>
      </c>
      <c r="B2096" s="1" t="s">
        <v>99</v>
      </c>
      <c r="C2096" t="s">
        <v>152</v>
      </c>
      <c r="D2096">
        <v>29</v>
      </c>
      <c r="E2096" t="s">
        <v>158</v>
      </c>
      <c r="F2096" t="str">
        <f t="shared" si="35"/>
        <v>Young</v>
      </c>
      <c r="G2096" s="49">
        <f>VLOOKUP(B2096,'Analysis 1.3'!$E$1:$F$15,2,FALSE)</f>
        <v>54.707207207207205</v>
      </c>
    </row>
    <row r="2097" spans="1:7" x14ac:dyDescent="0.3">
      <c r="A2097">
        <v>2096</v>
      </c>
      <c r="B2097" s="1" t="s">
        <v>99</v>
      </c>
      <c r="C2097" t="s">
        <v>151</v>
      </c>
      <c r="D2097">
        <v>36</v>
      </c>
      <c r="E2097" t="s">
        <v>158</v>
      </c>
      <c r="F2097" t="str">
        <f t="shared" si="35"/>
        <v>Middle</v>
      </c>
      <c r="G2097" s="49">
        <f>VLOOKUP(B2097,'Analysis 1.3'!$E$1:$F$15,2,FALSE)</f>
        <v>54.707207207207205</v>
      </c>
    </row>
    <row r="2098" spans="1:7" x14ac:dyDescent="0.3">
      <c r="A2098">
        <v>2097</v>
      </c>
      <c r="B2098" s="1" t="s">
        <v>100</v>
      </c>
      <c r="C2098" t="s">
        <v>151</v>
      </c>
      <c r="D2098">
        <v>30</v>
      </c>
      <c r="E2098" t="s">
        <v>158</v>
      </c>
      <c r="F2098" t="str">
        <f t="shared" si="35"/>
        <v>Young</v>
      </c>
      <c r="G2098" s="49">
        <f>VLOOKUP(B2098,'Analysis 1.3'!$E$1:$F$15,2,FALSE)</f>
        <v>54.003086419753089</v>
      </c>
    </row>
    <row r="2099" spans="1:7" x14ac:dyDescent="0.3">
      <c r="A2099">
        <v>2098</v>
      </c>
      <c r="B2099" s="1" t="s">
        <v>107</v>
      </c>
      <c r="C2099" t="s">
        <v>151</v>
      </c>
      <c r="D2099">
        <v>35</v>
      </c>
      <c r="E2099" t="s">
        <v>158</v>
      </c>
      <c r="F2099" t="str">
        <f t="shared" si="35"/>
        <v>Middle</v>
      </c>
      <c r="G2099" s="49">
        <f>VLOOKUP(B2099,'Analysis 1.3'!$E$1:$F$15,2,FALSE)</f>
        <v>49.778761061946902</v>
      </c>
    </row>
    <row r="2100" spans="1:7" x14ac:dyDescent="0.3">
      <c r="A2100">
        <v>2099</v>
      </c>
      <c r="B2100" s="1" t="s">
        <v>106</v>
      </c>
      <c r="C2100" t="s">
        <v>152</v>
      </c>
      <c r="D2100">
        <v>76</v>
      </c>
      <c r="E2100" t="s">
        <v>158</v>
      </c>
      <c r="F2100" t="str">
        <f t="shared" si="35"/>
        <v>Senior</v>
      </c>
      <c r="G2100" s="49">
        <f>VLOOKUP(B2100,'Analysis 1.3'!$E$1:$F$15,2,FALSE)</f>
        <v>53.742268041237111</v>
      </c>
    </row>
    <row r="2101" spans="1:7" x14ac:dyDescent="0.3">
      <c r="A2101">
        <v>2100</v>
      </c>
      <c r="B2101" s="1" t="s">
        <v>100</v>
      </c>
      <c r="C2101" t="s">
        <v>151</v>
      </c>
      <c r="D2101">
        <v>82</v>
      </c>
      <c r="E2101" t="s">
        <v>158</v>
      </c>
      <c r="F2101" t="str">
        <f t="shared" si="35"/>
        <v>Senior</v>
      </c>
      <c r="G2101" s="49">
        <f>VLOOKUP(B2101,'Analysis 1.3'!$E$1:$F$15,2,FALSE)</f>
        <v>54.003086419753089</v>
      </c>
    </row>
    <row r="2102" spans="1:7" x14ac:dyDescent="0.3">
      <c r="A2102">
        <v>2101</v>
      </c>
      <c r="B2102" s="1" t="s">
        <v>107</v>
      </c>
      <c r="C2102" t="s">
        <v>151</v>
      </c>
      <c r="D2102">
        <v>57</v>
      </c>
      <c r="E2102" t="s">
        <v>158</v>
      </c>
      <c r="F2102" t="str">
        <f t="shared" si="35"/>
        <v>Middle</v>
      </c>
      <c r="G2102" s="49">
        <f>VLOOKUP(B2102,'Analysis 1.3'!$E$1:$F$15,2,FALSE)</f>
        <v>49.778761061946902</v>
      </c>
    </row>
    <row r="2103" spans="1:7" x14ac:dyDescent="0.3">
      <c r="A2103">
        <v>2102</v>
      </c>
      <c r="B2103" s="1" t="s">
        <v>99</v>
      </c>
      <c r="C2103" t="s">
        <v>152</v>
      </c>
      <c r="D2103">
        <v>57</v>
      </c>
      <c r="E2103" t="s">
        <v>158</v>
      </c>
      <c r="F2103" t="str">
        <f t="shared" si="35"/>
        <v>Middle</v>
      </c>
      <c r="G2103" s="49">
        <f>VLOOKUP(B2103,'Analysis 1.3'!$E$1:$F$15,2,FALSE)</f>
        <v>54.707207207207205</v>
      </c>
    </row>
    <row r="2104" spans="1:7" x14ac:dyDescent="0.3">
      <c r="A2104">
        <v>2103</v>
      </c>
      <c r="B2104" s="1" t="s">
        <v>99</v>
      </c>
      <c r="C2104" t="s">
        <v>151</v>
      </c>
      <c r="D2104">
        <v>87</v>
      </c>
      <c r="E2104" t="s">
        <v>158</v>
      </c>
      <c r="F2104" t="str">
        <f t="shared" si="35"/>
        <v>Senior</v>
      </c>
      <c r="G2104" s="49">
        <f>VLOOKUP(B2104,'Analysis 1.3'!$E$1:$F$15,2,FALSE)</f>
        <v>54.707207207207205</v>
      </c>
    </row>
    <row r="2105" spans="1:7" x14ac:dyDescent="0.3">
      <c r="A2105">
        <v>2104</v>
      </c>
      <c r="B2105" s="1" t="s">
        <v>99</v>
      </c>
      <c r="C2105" t="s">
        <v>151</v>
      </c>
      <c r="D2105">
        <v>59</v>
      </c>
      <c r="E2105" t="s">
        <v>158</v>
      </c>
      <c r="F2105" t="str">
        <f t="shared" si="35"/>
        <v>Middle</v>
      </c>
      <c r="G2105" s="49">
        <f>VLOOKUP(B2105,'Analysis 1.3'!$E$1:$F$15,2,FALSE)</f>
        <v>54.707207207207205</v>
      </c>
    </row>
    <row r="2106" spans="1:7" x14ac:dyDescent="0.3">
      <c r="A2106">
        <v>2105</v>
      </c>
      <c r="B2106" s="1" t="s">
        <v>108</v>
      </c>
      <c r="C2106" t="s">
        <v>151</v>
      </c>
      <c r="D2106">
        <v>33</v>
      </c>
      <c r="E2106" t="s">
        <v>158</v>
      </c>
      <c r="F2106" t="str">
        <f t="shared" si="35"/>
        <v>Young</v>
      </c>
      <c r="G2106" s="49">
        <f>VLOOKUP(B2106,'Analysis 1.3'!$E$1:$F$15,2,FALSE)</f>
        <v>53.469696969696969</v>
      </c>
    </row>
    <row r="2107" spans="1:7" x14ac:dyDescent="0.3">
      <c r="A2107">
        <v>2106</v>
      </c>
      <c r="B2107" s="1" t="s">
        <v>107</v>
      </c>
      <c r="C2107" t="s">
        <v>151</v>
      </c>
      <c r="D2107">
        <v>36</v>
      </c>
      <c r="E2107" t="s">
        <v>158</v>
      </c>
      <c r="F2107" t="str">
        <f t="shared" si="35"/>
        <v>Middle</v>
      </c>
      <c r="G2107" s="49">
        <f>VLOOKUP(B2107,'Analysis 1.3'!$E$1:$F$15,2,FALSE)</f>
        <v>49.778761061946902</v>
      </c>
    </row>
    <row r="2108" spans="1:7" x14ac:dyDescent="0.3">
      <c r="A2108">
        <v>2107</v>
      </c>
      <c r="B2108" s="1" t="s">
        <v>105</v>
      </c>
      <c r="C2108" t="s">
        <v>151</v>
      </c>
      <c r="D2108">
        <v>56</v>
      </c>
      <c r="E2108" t="s">
        <v>158</v>
      </c>
      <c r="F2108" t="str">
        <f t="shared" si="35"/>
        <v>Middle</v>
      </c>
      <c r="G2108" s="49">
        <f>VLOOKUP(B2108,'Analysis 1.3'!$E$1:$F$15,2,FALSE)</f>
        <v>48.434944237918216</v>
      </c>
    </row>
    <row r="2109" spans="1:7" x14ac:dyDescent="0.3">
      <c r="A2109">
        <v>2108</v>
      </c>
      <c r="B2109" s="1" t="s">
        <v>99</v>
      </c>
      <c r="C2109" t="s">
        <v>151</v>
      </c>
      <c r="D2109">
        <v>37</v>
      </c>
      <c r="E2109" t="s">
        <v>158</v>
      </c>
      <c r="F2109" t="str">
        <f t="shared" si="35"/>
        <v>Middle</v>
      </c>
      <c r="G2109" s="49">
        <f>VLOOKUP(B2109,'Analysis 1.3'!$E$1:$F$15,2,FALSE)</f>
        <v>54.707207207207205</v>
      </c>
    </row>
    <row r="2110" spans="1:7" x14ac:dyDescent="0.3">
      <c r="A2110">
        <v>2109</v>
      </c>
      <c r="B2110" s="1" t="s">
        <v>99</v>
      </c>
      <c r="C2110" t="s">
        <v>151</v>
      </c>
      <c r="D2110">
        <v>62</v>
      </c>
      <c r="E2110" t="s">
        <v>158</v>
      </c>
      <c r="F2110" t="str">
        <f t="shared" si="35"/>
        <v>Senior</v>
      </c>
      <c r="G2110" s="49">
        <f>VLOOKUP(B2110,'Analysis 1.3'!$E$1:$F$15,2,FALSE)</f>
        <v>54.707207207207205</v>
      </c>
    </row>
    <row r="2111" spans="1:7" x14ac:dyDescent="0.3">
      <c r="A2111">
        <v>2110</v>
      </c>
      <c r="B2111" s="1" t="s">
        <v>100</v>
      </c>
      <c r="C2111" t="s">
        <v>151</v>
      </c>
      <c r="D2111">
        <v>84</v>
      </c>
      <c r="E2111" t="s">
        <v>158</v>
      </c>
      <c r="F2111" t="str">
        <f t="shared" si="35"/>
        <v>Senior</v>
      </c>
      <c r="G2111" s="49">
        <f>VLOOKUP(B2111,'Analysis 1.3'!$E$1:$F$15,2,FALSE)</f>
        <v>54.003086419753089</v>
      </c>
    </row>
    <row r="2112" spans="1:7" x14ac:dyDescent="0.3">
      <c r="A2112">
        <v>2111</v>
      </c>
      <c r="B2112" s="1" t="s">
        <v>100</v>
      </c>
      <c r="C2112" t="s">
        <v>152</v>
      </c>
      <c r="D2112">
        <v>42</v>
      </c>
      <c r="E2112" t="s">
        <v>158</v>
      </c>
      <c r="F2112" t="str">
        <f t="shared" si="35"/>
        <v>Middle</v>
      </c>
      <c r="G2112" s="49">
        <f>VLOOKUP(B2112,'Analysis 1.3'!$E$1:$F$15,2,FALSE)</f>
        <v>54.003086419753089</v>
      </c>
    </row>
    <row r="2113" spans="1:7" x14ac:dyDescent="0.3">
      <c r="A2113">
        <v>2112</v>
      </c>
      <c r="B2113" s="1" t="s">
        <v>99</v>
      </c>
      <c r="C2113" t="s">
        <v>151</v>
      </c>
      <c r="D2113">
        <v>70</v>
      </c>
      <c r="E2113" t="s">
        <v>158</v>
      </c>
      <c r="F2113" t="str">
        <f t="shared" si="35"/>
        <v>Senior</v>
      </c>
      <c r="G2113" s="49">
        <f>VLOOKUP(B2113,'Analysis 1.3'!$E$1:$F$15,2,FALSE)</f>
        <v>54.707207207207205</v>
      </c>
    </row>
    <row r="2114" spans="1:7" x14ac:dyDescent="0.3">
      <c r="A2114">
        <v>2113</v>
      </c>
      <c r="B2114" s="1" t="s">
        <v>99</v>
      </c>
      <c r="C2114" t="s">
        <v>152</v>
      </c>
      <c r="D2114">
        <v>32</v>
      </c>
      <c r="E2114" t="s">
        <v>158</v>
      </c>
      <c r="F2114" t="str">
        <f t="shared" si="35"/>
        <v>Young</v>
      </c>
      <c r="G2114" s="49">
        <f>VLOOKUP(B2114,'Analysis 1.3'!$E$1:$F$15,2,FALSE)</f>
        <v>54.707207207207205</v>
      </c>
    </row>
    <row r="2115" spans="1:7" x14ac:dyDescent="0.3">
      <c r="A2115">
        <v>2114</v>
      </c>
      <c r="B2115" s="1" t="s">
        <v>100</v>
      </c>
      <c r="C2115" t="s">
        <v>151</v>
      </c>
      <c r="D2115">
        <v>62</v>
      </c>
      <c r="E2115" t="s">
        <v>158</v>
      </c>
      <c r="F2115" t="str">
        <f t="shared" ref="F2115:F2178" si="36">_xlfn.IFS(D2115&gt;=60, "Senior", D2115&lt;35, "Young", D2115&lt;60, "Middle")</f>
        <v>Senior</v>
      </c>
      <c r="G2115" s="49">
        <f>VLOOKUP(B2115,'Analysis 1.3'!$E$1:$F$15,2,FALSE)</f>
        <v>54.003086419753089</v>
      </c>
    </row>
    <row r="2116" spans="1:7" x14ac:dyDescent="0.3">
      <c r="A2116">
        <v>2115</v>
      </c>
      <c r="B2116" s="1" t="s">
        <v>99</v>
      </c>
      <c r="C2116" t="s">
        <v>152</v>
      </c>
      <c r="D2116">
        <v>45</v>
      </c>
      <c r="E2116" t="s">
        <v>158</v>
      </c>
      <c r="F2116" t="str">
        <f t="shared" si="36"/>
        <v>Middle</v>
      </c>
      <c r="G2116" s="49">
        <f>VLOOKUP(B2116,'Analysis 1.3'!$E$1:$F$15,2,FALSE)</f>
        <v>54.707207207207205</v>
      </c>
    </row>
    <row r="2117" spans="1:7" x14ac:dyDescent="0.3">
      <c r="A2117">
        <v>2116</v>
      </c>
      <c r="B2117" s="1" t="s">
        <v>110</v>
      </c>
      <c r="C2117" t="s">
        <v>152</v>
      </c>
      <c r="D2117">
        <v>84</v>
      </c>
      <c r="E2117" t="s">
        <v>158</v>
      </c>
      <c r="F2117" t="str">
        <f t="shared" si="36"/>
        <v>Senior</v>
      </c>
      <c r="G2117" s="49">
        <f>VLOOKUP(B2117,'Analysis 1.3'!$E$1:$F$15,2,FALSE)</f>
        <v>49.222222222222221</v>
      </c>
    </row>
    <row r="2118" spans="1:7" x14ac:dyDescent="0.3">
      <c r="A2118">
        <v>2117</v>
      </c>
      <c r="B2118" s="1" t="s">
        <v>99</v>
      </c>
      <c r="C2118" t="s">
        <v>152</v>
      </c>
      <c r="D2118">
        <v>21</v>
      </c>
      <c r="E2118" t="s">
        <v>158</v>
      </c>
      <c r="F2118" t="str">
        <f t="shared" si="36"/>
        <v>Young</v>
      </c>
      <c r="G2118" s="49">
        <f>VLOOKUP(B2118,'Analysis 1.3'!$E$1:$F$15,2,FALSE)</f>
        <v>54.707207207207205</v>
      </c>
    </row>
    <row r="2119" spans="1:7" x14ac:dyDescent="0.3">
      <c r="A2119">
        <v>2118</v>
      </c>
      <c r="B2119" s="1" t="s">
        <v>99</v>
      </c>
      <c r="C2119" t="s">
        <v>151</v>
      </c>
      <c r="D2119">
        <v>68</v>
      </c>
      <c r="E2119" t="s">
        <v>158</v>
      </c>
      <c r="F2119" t="str">
        <f t="shared" si="36"/>
        <v>Senior</v>
      </c>
      <c r="G2119" s="49">
        <f>VLOOKUP(B2119,'Analysis 1.3'!$E$1:$F$15,2,FALSE)</f>
        <v>54.707207207207205</v>
      </c>
    </row>
    <row r="2120" spans="1:7" x14ac:dyDescent="0.3">
      <c r="A2120">
        <v>2119</v>
      </c>
      <c r="B2120" s="1" t="s">
        <v>99</v>
      </c>
      <c r="C2120" t="s">
        <v>152</v>
      </c>
      <c r="D2120">
        <v>68</v>
      </c>
      <c r="E2120" t="s">
        <v>158</v>
      </c>
      <c r="F2120" t="str">
        <f t="shared" si="36"/>
        <v>Senior</v>
      </c>
      <c r="G2120" s="49">
        <f>VLOOKUP(B2120,'Analysis 1.3'!$E$1:$F$15,2,FALSE)</f>
        <v>54.707207207207205</v>
      </c>
    </row>
    <row r="2121" spans="1:7" x14ac:dyDescent="0.3">
      <c r="A2121">
        <v>2120</v>
      </c>
      <c r="B2121" s="1" t="s">
        <v>99</v>
      </c>
      <c r="C2121" t="s">
        <v>152</v>
      </c>
      <c r="D2121">
        <v>26</v>
      </c>
      <c r="E2121" t="s">
        <v>158</v>
      </c>
      <c r="F2121" t="str">
        <f t="shared" si="36"/>
        <v>Young</v>
      </c>
      <c r="G2121" s="49">
        <f>VLOOKUP(B2121,'Analysis 1.3'!$E$1:$F$15,2,FALSE)</f>
        <v>54.707207207207205</v>
      </c>
    </row>
    <row r="2122" spans="1:7" x14ac:dyDescent="0.3">
      <c r="A2122">
        <v>2121</v>
      </c>
      <c r="B2122" s="1" t="s">
        <v>103</v>
      </c>
      <c r="C2122" t="s">
        <v>151</v>
      </c>
      <c r="D2122">
        <v>29</v>
      </c>
      <c r="E2122" t="s">
        <v>158</v>
      </c>
      <c r="F2122" t="str">
        <f t="shared" si="36"/>
        <v>Young</v>
      </c>
      <c r="G2122" s="49">
        <f>VLOOKUP(B2122,'Analysis 1.3'!$E$1:$F$15,2,FALSE)</f>
        <v>54.725000000000001</v>
      </c>
    </row>
    <row r="2123" spans="1:7" x14ac:dyDescent="0.3">
      <c r="A2123">
        <v>2122</v>
      </c>
      <c r="B2123" s="1" t="s">
        <v>100</v>
      </c>
      <c r="C2123" t="s">
        <v>151</v>
      </c>
      <c r="D2123">
        <v>84</v>
      </c>
      <c r="E2123" t="s">
        <v>158</v>
      </c>
      <c r="F2123" t="str">
        <f t="shared" si="36"/>
        <v>Senior</v>
      </c>
      <c r="G2123" s="49">
        <f>VLOOKUP(B2123,'Analysis 1.3'!$E$1:$F$15,2,FALSE)</f>
        <v>54.003086419753089</v>
      </c>
    </row>
    <row r="2124" spans="1:7" x14ac:dyDescent="0.3">
      <c r="A2124">
        <v>2123</v>
      </c>
      <c r="B2124" s="1" t="s">
        <v>107</v>
      </c>
      <c r="C2124" t="s">
        <v>152</v>
      </c>
      <c r="D2124">
        <v>54</v>
      </c>
      <c r="E2124" t="s">
        <v>158</v>
      </c>
      <c r="F2124" t="str">
        <f t="shared" si="36"/>
        <v>Middle</v>
      </c>
      <c r="G2124" s="49">
        <f>VLOOKUP(B2124,'Analysis 1.3'!$E$1:$F$15,2,FALSE)</f>
        <v>49.778761061946902</v>
      </c>
    </row>
    <row r="2125" spans="1:7" x14ac:dyDescent="0.3">
      <c r="A2125">
        <v>2124</v>
      </c>
      <c r="B2125" s="1" t="s">
        <v>100</v>
      </c>
      <c r="C2125" t="s">
        <v>152</v>
      </c>
      <c r="D2125">
        <v>83</v>
      </c>
      <c r="E2125" t="s">
        <v>158</v>
      </c>
      <c r="F2125" t="str">
        <f t="shared" si="36"/>
        <v>Senior</v>
      </c>
      <c r="G2125" s="49">
        <f>VLOOKUP(B2125,'Analysis 1.3'!$E$1:$F$15,2,FALSE)</f>
        <v>54.003086419753089</v>
      </c>
    </row>
    <row r="2126" spans="1:7" x14ac:dyDescent="0.3">
      <c r="A2126">
        <v>2125</v>
      </c>
      <c r="B2126" s="1" t="s">
        <v>99</v>
      </c>
      <c r="C2126" t="s">
        <v>152</v>
      </c>
      <c r="D2126">
        <v>69</v>
      </c>
      <c r="E2126" t="s">
        <v>158</v>
      </c>
      <c r="F2126" t="str">
        <f t="shared" si="36"/>
        <v>Senior</v>
      </c>
      <c r="G2126" s="49">
        <f>VLOOKUP(B2126,'Analysis 1.3'!$E$1:$F$15,2,FALSE)</f>
        <v>54.707207207207205</v>
      </c>
    </row>
    <row r="2127" spans="1:7" x14ac:dyDescent="0.3">
      <c r="A2127">
        <v>2126</v>
      </c>
      <c r="B2127" s="1" t="s">
        <v>99</v>
      </c>
      <c r="C2127" t="s">
        <v>152</v>
      </c>
      <c r="D2127">
        <v>76</v>
      </c>
      <c r="E2127" t="s">
        <v>158</v>
      </c>
      <c r="F2127" t="str">
        <f t="shared" si="36"/>
        <v>Senior</v>
      </c>
      <c r="G2127" s="49">
        <f>VLOOKUP(B2127,'Analysis 1.3'!$E$1:$F$15,2,FALSE)</f>
        <v>54.707207207207205</v>
      </c>
    </row>
    <row r="2128" spans="1:7" x14ac:dyDescent="0.3">
      <c r="A2128">
        <v>2127</v>
      </c>
      <c r="B2128" s="1" t="s">
        <v>99</v>
      </c>
      <c r="C2128" t="s">
        <v>152</v>
      </c>
      <c r="D2128">
        <v>37</v>
      </c>
      <c r="E2128" t="s">
        <v>158</v>
      </c>
      <c r="F2128" t="str">
        <f t="shared" si="36"/>
        <v>Middle</v>
      </c>
      <c r="G2128" s="49">
        <f>VLOOKUP(B2128,'Analysis 1.3'!$E$1:$F$15,2,FALSE)</f>
        <v>54.707207207207205</v>
      </c>
    </row>
    <row r="2129" spans="1:7" x14ac:dyDescent="0.3">
      <c r="A2129">
        <v>2128</v>
      </c>
      <c r="B2129" s="1" t="s">
        <v>100</v>
      </c>
      <c r="C2129" t="s">
        <v>152</v>
      </c>
      <c r="D2129">
        <v>56</v>
      </c>
      <c r="E2129" t="s">
        <v>158</v>
      </c>
      <c r="F2129" t="str">
        <f t="shared" si="36"/>
        <v>Middle</v>
      </c>
      <c r="G2129" s="49">
        <f>VLOOKUP(B2129,'Analysis 1.3'!$E$1:$F$15,2,FALSE)</f>
        <v>54.003086419753089</v>
      </c>
    </row>
    <row r="2130" spans="1:7" x14ac:dyDescent="0.3">
      <c r="A2130">
        <v>2129</v>
      </c>
      <c r="B2130" s="1" t="s">
        <v>109</v>
      </c>
      <c r="C2130" t="s">
        <v>152</v>
      </c>
      <c r="D2130">
        <v>67</v>
      </c>
      <c r="E2130" t="s">
        <v>158</v>
      </c>
      <c r="F2130" t="str">
        <f t="shared" si="36"/>
        <v>Senior</v>
      </c>
      <c r="G2130" s="49">
        <f>VLOOKUP(B2130,'Analysis 1.3'!$E$1:$F$15,2,FALSE)</f>
        <v>49.655172413793103</v>
      </c>
    </row>
    <row r="2131" spans="1:7" x14ac:dyDescent="0.3">
      <c r="A2131">
        <v>2130</v>
      </c>
      <c r="B2131" s="1" t="s">
        <v>109</v>
      </c>
      <c r="C2131" t="s">
        <v>152</v>
      </c>
      <c r="D2131">
        <v>20</v>
      </c>
      <c r="E2131" t="s">
        <v>158</v>
      </c>
      <c r="F2131" t="str">
        <f t="shared" si="36"/>
        <v>Young</v>
      </c>
      <c r="G2131" s="49">
        <f>VLOOKUP(B2131,'Analysis 1.3'!$E$1:$F$15,2,FALSE)</f>
        <v>49.655172413793103</v>
      </c>
    </row>
    <row r="2132" spans="1:7" x14ac:dyDescent="0.3">
      <c r="A2132">
        <v>2131</v>
      </c>
      <c r="B2132" s="1" t="s">
        <v>100</v>
      </c>
      <c r="C2132" t="s">
        <v>152</v>
      </c>
      <c r="D2132">
        <v>89</v>
      </c>
      <c r="E2132" t="s">
        <v>158</v>
      </c>
      <c r="F2132" t="str">
        <f t="shared" si="36"/>
        <v>Senior</v>
      </c>
      <c r="G2132" s="49">
        <f>VLOOKUP(B2132,'Analysis 1.3'!$E$1:$F$15,2,FALSE)</f>
        <v>54.003086419753089</v>
      </c>
    </row>
    <row r="2133" spans="1:7" x14ac:dyDescent="0.3">
      <c r="A2133">
        <v>2132</v>
      </c>
      <c r="B2133" s="1" t="s">
        <v>105</v>
      </c>
      <c r="C2133" t="s">
        <v>152</v>
      </c>
      <c r="D2133">
        <v>55</v>
      </c>
      <c r="E2133" t="s">
        <v>158</v>
      </c>
      <c r="F2133" t="str">
        <f t="shared" si="36"/>
        <v>Middle</v>
      </c>
      <c r="G2133" s="49">
        <f>VLOOKUP(B2133,'Analysis 1.3'!$E$1:$F$15,2,FALSE)</f>
        <v>48.434944237918216</v>
      </c>
    </row>
    <row r="2134" spans="1:7" x14ac:dyDescent="0.3">
      <c r="A2134">
        <v>2133</v>
      </c>
      <c r="B2134" s="1" t="s">
        <v>104</v>
      </c>
      <c r="C2134" t="s">
        <v>151</v>
      </c>
      <c r="D2134">
        <v>69</v>
      </c>
      <c r="E2134" t="s">
        <v>158</v>
      </c>
      <c r="F2134" t="str">
        <f t="shared" si="36"/>
        <v>Senior</v>
      </c>
      <c r="G2134" s="49">
        <f>VLOOKUP(B2134,'Analysis 1.3'!$E$1:$F$15,2,FALSE)</f>
        <v>47.441860465116278</v>
      </c>
    </row>
    <row r="2135" spans="1:7" x14ac:dyDescent="0.3">
      <c r="A2135">
        <v>2134</v>
      </c>
      <c r="B2135" s="1" t="s">
        <v>106</v>
      </c>
      <c r="C2135" t="s">
        <v>152</v>
      </c>
      <c r="D2135">
        <v>69</v>
      </c>
      <c r="E2135" t="s">
        <v>158</v>
      </c>
      <c r="F2135" t="str">
        <f t="shared" si="36"/>
        <v>Senior</v>
      </c>
      <c r="G2135" s="49">
        <f>VLOOKUP(B2135,'Analysis 1.3'!$E$1:$F$15,2,FALSE)</f>
        <v>53.742268041237111</v>
      </c>
    </row>
    <row r="2136" spans="1:7" x14ac:dyDescent="0.3">
      <c r="A2136">
        <v>2135</v>
      </c>
      <c r="B2136" s="1" t="s">
        <v>100</v>
      </c>
      <c r="C2136" t="s">
        <v>151</v>
      </c>
      <c r="D2136">
        <v>61</v>
      </c>
      <c r="E2136" t="s">
        <v>158</v>
      </c>
      <c r="F2136" t="str">
        <f t="shared" si="36"/>
        <v>Senior</v>
      </c>
      <c r="G2136" s="49">
        <f>VLOOKUP(B2136,'Analysis 1.3'!$E$1:$F$15,2,FALSE)</f>
        <v>54.003086419753089</v>
      </c>
    </row>
    <row r="2137" spans="1:7" x14ac:dyDescent="0.3">
      <c r="A2137">
        <v>2136</v>
      </c>
      <c r="B2137" s="1" t="s">
        <v>99</v>
      </c>
      <c r="C2137" t="s">
        <v>151</v>
      </c>
      <c r="D2137">
        <v>83</v>
      </c>
      <c r="E2137" t="s">
        <v>158</v>
      </c>
      <c r="F2137" t="str">
        <f t="shared" si="36"/>
        <v>Senior</v>
      </c>
      <c r="G2137" s="49">
        <f>VLOOKUP(B2137,'Analysis 1.3'!$E$1:$F$15,2,FALSE)</f>
        <v>54.707207207207205</v>
      </c>
    </row>
    <row r="2138" spans="1:7" x14ac:dyDescent="0.3">
      <c r="A2138">
        <v>2137</v>
      </c>
      <c r="B2138" s="1" t="s">
        <v>107</v>
      </c>
      <c r="C2138" t="s">
        <v>151</v>
      </c>
      <c r="D2138">
        <v>62</v>
      </c>
      <c r="E2138" t="s">
        <v>158</v>
      </c>
      <c r="F2138" t="str">
        <f t="shared" si="36"/>
        <v>Senior</v>
      </c>
      <c r="G2138" s="49">
        <f>VLOOKUP(B2138,'Analysis 1.3'!$E$1:$F$15,2,FALSE)</f>
        <v>49.778761061946902</v>
      </c>
    </row>
    <row r="2139" spans="1:7" x14ac:dyDescent="0.3">
      <c r="A2139">
        <v>2138</v>
      </c>
      <c r="B2139" s="1" t="s">
        <v>99</v>
      </c>
      <c r="C2139" t="s">
        <v>151</v>
      </c>
      <c r="D2139">
        <v>87</v>
      </c>
      <c r="E2139" t="s">
        <v>158</v>
      </c>
      <c r="F2139" t="str">
        <f t="shared" si="36"/>
        <v>Senior</v>
      </c>
      <c r="G2139" s="49">
        <f>VLOOKUP(B2139,'Analysis 1.3'!$E$1:$F$15,2,FALSE)</f>
        <v>54.707207207207205</v>
      </c>
    </row>
    <row r="2140" spans="1:7" x14ac:dyDescent="0.3">
      <c r="A2140">
        <v>2139</v>
      </c>
      <c r="B2140" s="1" t="s">
        <v>101</v>
      </c>
      <c r="C2140" t="s">
        <v>152</v>
      </c>
      <c r="D2140">
        <v>24</v>
      </c>
      <c r="E2140" t="s">
        <v>158</v>
      </c>
      <c r="F2140" t="str">
        <f t="shared" si="36"/>
        <v>Young</v>
      </c>
      <c r="G2140" s="49">
        <f>VLOOKUP(B2140,'Analysis 1.3'!$E$1:$F$15,2,FALSE)</f>
        <v>52.833333333333336</v>
      </c>
    </row>
    <row r="2141" spans="1:7" x14ac:dyDescent="0.3">
      <c r="A2141">
        <v>2140</v>
      </c>
      <c r="B2141" s="1" t="s">
        <v>99</v>
      </c>
      <c r="C2141" t="s">
        <v>151</v>
      </c>
      <c r="D2141">
        <v>53</v>
      </c>
      <c r="E2141" t="s">
        <v>158</v>
      </c>
      <c r="F2141" t="str">
        <f t="shared" si="36"/>
        <v>Middle</v>
      </c>
      <c r="G2141" s="49">
        <f>VLOOKUP(B2141,'Analysis 1.3'!$E$1:$F$15,2,FALSE)</f>
        <v>54.707207207207205</v>
      </c>
    </row>
    <row r="2142" spans="1:7" x14ac:dyDescent="0.3">
      <c r="A2142">
        <v>2141</v>
      </c>
      <c r="B2142" s="1" t="s">
        <v>99</v>
      </c>
      <c r="C2142" t="s">
        <v>151</v>
      </c>
      <c r="D2142">
        <v>53</v>
      </c>
      <c r="E2142" t="s">
        <v>158</v>
      </c>
      <c r="F2142" t="str">
        <f t="shared" si="36"/>
        <v>Middle</v>
      </c>
      <c r="G2142" s="49">
        <f>VLOOKUP(B2142,'Analysis 1.3'!$E$1:$F$15,2,FALSE)</f>
        <v>54.707207207207205</v>
      </c>
    </row>
    <row r="2143" spans="1:7" x14ac:dyDescent="0.3">
      <c r="A2143">
        <v>2142</v>
      </c>
      <c r="B2143" s="1" t="s">
        <v>100</v>
      </c>
      <c r="C2143" t="s">
        <v>151</v>
      </c>
      <c r="D2143">
        <v>37</v>
      </c>
      <c r="E2143" t="s">
        <v>158</v>
      </c>
      <c r="F2143" t="str">
        <f t="shared" si="36"/>
        <v>Middle</v>
      </c>
      <c r="G2143" s="49">
        <f>VLOOKUP(B2143,'Analysis 1.3'!$E$1:$F$15,2,FALSE)</f>
        <v>54.003086419753089</v>
      </c>
    </row>
    <row r="2144" spans="1:7" x14ac:dyDescent="0.3">
      <c r="A2144">
        <v>2143</v>
      </c>
      <c r="B2144" s="1" t="s">
        <v>99</v>
      </c>
      <c r="C2144" t="s">
        <v>152</v>
      </c>
      <c r="D2144">
        <v>59</v>
      </c>
      <c r="E2144" t="s">
        <v>158</v>
      </c>
      <c r="F2144" t="str">
        <f t="shared" si="36"/>
        <v>Middle</v>
      </c>
      <c r="G2144" s="49">
        <f>VLOOKUP(B2144,'Analysis 1.3'!$E$1:$F$15,2,FALSE)</f>
        <v>54.707207207207205</v>
      </c>
    </row>
    <row r="2145" spans="1:7" x14ac:dyDescent="0.3">
      <c r="A2145">
        <v>2144</v>
      </c>
      <c r="B2145" s="1" t="s">
        <v>105</v>
      </c>
      <c r="C2145" t="s">
        <v>151</v>
      </c>
      <c r="D2145">
        <v>59</v>
      </c>
      <c r="E2145" t="s">
        <v>158</v>
      </c>
      <c r="F2145" t="str">
        <f t="shared" si="36"/>
        <v>Middle</v>
      </c>
      <c r="G2145" s="49">
        <f>VLOOKUP(B2145,'Analysis 1.3'!$E$1:$F$15,2,FALSE)</f>
        <v>48.434944237918216</v>
      </c>
    </row>
    <row r="2146" spans="1:7" x14ac:dyDescent="0.3">
      <c r="A2146">
        <v>2145</v>
      </c>
      <c r="B2146" s="1" t="s">
        <v>99</v>
      </c>
      <c r="C2146" t="s">
        <v>152</v>
      </c>
      <c r="D2146">
        <v>60</v>
      </c>
      <c r="E2146" t="s">
        <v>158</v>
      </c>
      <c r="F2146" t="str">
        <f t="shared" si="36"/>
        <v>Senior</v>
      </c>
      <c r="G2146" s="49">
        <f>VLOOKUP(B2146,'Analysis 1.3'!$E$1:$F$15,2,FALSE)</f>
        <v>54.707207207207205</v>
      </c>
    </row>
    <row r="2147" spans="1:7" x14ac:dyDescent="0.3">
      <c r="A2147">
        <v>2146</v>
      </c>
      <c r="B2147" s="1" t="s">
        <v>99</v>
      </c>
      <c r="C2147" t="s">
        <v>152</v>
      </c>
      <c r="D2147">
        <v>28</v>
      </c>
      <c r="E2147" t="s">
        <v>158</v>
      </c>
      <c r="F2147" t="str">
        <f t="shared" si="36"/>
        <v>Young</v>
      </c>
      <c r="G2147" s="49">
        <f>VLOOKUP(B2147,'Analysis 1.3'!$E$1:$F$15,2,FALSE)</f>
        <v>54.707207207207205</v>
      </c>
    </row>
    <row r="2148" spans="1:7" x14ac:dyDescent="0.3">
      <c r="A2148">
        <v>2147</v>
      </c>
      <c r="B2148" s="1" t="s">
        <v>106</v>
      </c>
      <c r="C2148" t="s">
        <v>151</v>
      </c>
      <c r="D2148">
        <v>52</v>
      </c>
      <c r="E2148" t="s">
        <v>158</v>
      </c>
      <c r="F2148" t="str">
        <f t="shared" si="36"/>
        <v>Middle</v>
      </c>
      <c r="G2148" s="49">
        <f>VLOOKUP(B2148,'Analysis 1.3'!$E$1:$F$15,2,FALSE)</f>
        <v>53.742268041237111</v>
      </c>
    </row>
    <row r="2149" spans="1:7" x14ac:dyDescent="0.3">
      <c r="A2149">
        <v>2148</v>
      </c>
      <c r="B2149" s="1" t="s">
        <v>99</v>
      </c>
      <c r="C2149" t="s">
        <v>152</v>
      </c>
      <c r="D2149">
        <v>44</v>
      </c>
      <c r="E2149" t="s">
        <v>158</v>
      </c>
      <c r="F2149" t="str">
        <f t="shared" si="36"/>
        <v>Middle</v>
      </c>
      <c r="G2149" s="49">
        <f>VLOOKUP(B2149,'Analysis 1.3'!$E$1:$F$15,2,FALSE)</f>
        <v>54.707207207207205</v>
      </c>
    </row>
    <row r="2150" spans="1:7" x14ac:dyDescent="0.3">
      <c r="A2150">
        <v>2149</v>
      </c>
      <c r="B2150" s="1" t="s">
        <v>100</v>
      </c>
      <c r="C2150" t="s">
        <v>152</v>
      </c>
      <c r="D2150">
        <v>72</v>
      </c>
      <c r="E2150" t="s">
        <v>158</v>
      </c>
      <c r="F2150" t="str">
        <f t="shared" si="36"/>
        <v>Senior</v>
      </c>
      <c r="G2150" s="49">
        <f>VLOOKUP(B2150,'Analysis 1.3'!$E$1:$F$15,2,FALSE)</f>
        <v>54.003086419753089</v>
      </c>
    </row>
    <row r="2151" spans="1:7" x14ac:dyDescent="0.3">
      <c r="A2151">
        <v>2150</v>
      </c>
      <c r="B2151" s="1" t="s">
        <v>99</v>
      </c>
      <c r="C2151" t="s">
        <v>152</v>
      </c>
      <c r="D2151">
        <v>18</v>
      </c>
      <c r="E2151" t="s">
        <v>158</v>
      </c>
      <c r="F2151" t="str">
        <f t="shared" si="36"/>
        <v>Young</v>
      </c>
      <c r="G2151" s="49">
        <f>VLOOKUP(B2151,'Analysis 1.3'!$E$1:$F$15,2,FALSE)</f>
        <v>54.707207207207205</v>
      </c>
    </row>
    <row r="2152" spans="1:7" x14ac:dyDescent="0.3">
      <c r="A2152">
        <v>2151</v>
      </c>
      <c r="B2152" s="1" t="s">
        <v>110</v>
      </c>
      <c r="C2152" t="s">
        <v>151</v>
      </c>
      <c r="D2152">
        <v>41</v>
      </c>
      <c r="E2152" t="s">
        <v>158</v>
      </c>
      <c r="F2152" t="str">
        <f t="shared" si="36"/>
        <v>Middle</v>
      </c>
      <c r="G2152" s="49">
        <f>VLOOKUP(B2152,'Analysis 1.3'!$E$1:$F$15,2,FALSE)</f>
        <v>49.222222222222221</v>
      </c>
    </row>
    <row r="2153" spans="1:7" x14ac:dyDescent="0.3">
      <c r="A2153">
        <v>2152</v>
      </c>
      <c r="B2153" s="1" t="s">
        <v>99</v>
      </c>
      <c r="C2153" t="s">
        <v>152</v>
      </c>
      <c r="D2153">
        <v>77</v>
      </c>
      <c r="E2153" t="s">
        <v>158</v>
      </c>
      <c r="F2153" t="str">
        <f t="shared" si="36"/>
        <v>Senior</v>
      </c>
      <c r="G2153" s="49">
        <f>VLOOKUP(B2153,'Analysis 1.3'!$E$1:$F$15,2,FALSE)</f>
        <v>54.707207207207205</v>
      </c>
    </row>
    <row r="2154" spans="1:7" x14ac:dyDescent="0.3">
      <c r="A2154">
        <v>2153</v>
      </c>
      <c r="B2154" s="1" t="s">
        <v>105</v>
      </c>
      <c r="C2154" t="s">
        <v>151</v>
      </c>
      <c r="D2154">
        <v>87</v>
      </c>
      <c r="E2154" t="s">
        <v>158</v>
      </c>
      <c r="F2154" t="str">
        <f t="shared" si="36"/>
        <v>Senior</v>
      </c>
      <c r="G2154" s="49">
        <f>VLOOKUP(B2154,'Analysis 1.3'!$E$1:$F$15,2,FALSE)</f>
        <v>48.434944237918216</v>
      </c>
    </row>
    <row r="2155" spans="1:7" x14ac:dyDescent="0.3">
      <c r="A2155">
        <v>2154</v>
      </c>
      <c r="B2155" s="1" t="s">
        <v>105</v>
      </c>
      <c r="C2155" t="s">
        <v>151</v>
      </c>
      <c r="D2155">
        <v>38</v>
      </c>
      <c r="E2155" t="s">
        <v>158</v>
      </c>
      <c r="F2155" t="str">
        <f t="shared" si="36"/>
        <v>Middle</v>
      </c>
      <c r="G2155" s="49">
        <f>VLOOKUP(B2155,'Analysis 1.3'!$E$1:$F$15,2,FALSE)</f>
        <v>48.434944237918216</v>
      </c>
    </row>
    <row r="2156" spans="1:7" x14ac:dyDescent="0.3">
      <c r="A2156">
        <v>2155</v>
      </c>
      <c r="B2156" s="1" t="s">
        <v>100</v>
      </c>
      <c r="C2156" t="s">
        <v>151</v>
      </c>
      <c r="D2156">
        <v>62</v>
      </c>
      <c r="E2156" t="s">
        <v>158</v>
      </c>
      <c r="F2156" t="str">
        <f t="shared" si="36"/>
        <v>Senior</v>
      </c>
      <c r="G2156" s="49">
        <f>VLOOKUP(B2156,'Analysis 1.3'!$E$1:$F$15,2,FALSE)</f>
        <v>54.003086419753089</v>
      </c>
    </row>
    <row r="2157" spans="1:7" x14ac:dyDescent="0.3">
      <c r="A2157">
        <v>2156</v>
      </c>
      <c r="B2157" s="1" t="s">
        <v>99</v>
      </c>
      <c r="C2157" t="s">
        <v>152</v>
      </c>
      <c r="D2157">
        <v>74</v>
      </c>
      <c r="E2157" t="s">
        <v>158</v>
      </c>
      <c r="F2157" t="str">
        <f t="shared" si="36"/>
        <v>Senior</v>
      </c>
      <c r="G2157" s="49">
        <f>VLOOKUP(B2157,'Analysis 1.3'!$E$1:$F$15,2,FALSE)</f>
        <v>54.707207207207205</v>
      </c>
    </row>
    <row r="2158" spans="1:7" x14ac:dyDescent="0.3">
      <c r="A2158">
        <v>2157</v>
      </c>
      <c r="B2158" s="1" t="s">
        <v>99</v>
      </c>
      <c r="C2158" t="s">
        <v>151</v>
      </c>
      <c r="D2158">
        <v>58</v>
      </c>
      <c r="E2158" t="s">
        <v>158</v>
      </c>
      <c r="F2158" t="str">
        <f t="shared" si="36"/>
        <v>Middle</v>
      </c>
      <c r="G2158" s="49">
        <f>VLOOKUP(B2158,'Analysis 1.3'!$E$1:$F$15,2,FALSE)</f>
        <v>54.707207207207205</v>
      </c>
    </row>
    <row r="2159" spans="1:7" x14ac:dyDescent="0.3">
      <c r="A2159">
        <v>2158</v>
      </c>
      <c r="B2159" s="1" t="s">
        <v>99</v>
      </c>
      <c r="C2159" t="s">
        <v>151</v>
      </c>
      <c r="D2159">
        <v>57</v>
      </c>
      <c r="E2159" t="s">
        <v>158</v>
      </c>
      <c r="F2159" t="str">
        <f t="shared" si="36"/>
        <v>Middle</v>
      </c>
      <c r="G2159" s="49">
        <f>VLOOKUP(B2159,'Analysis 1.3'!$E$1:$F$15,2,FALSE)</f>
        <v>54.707207207207205</v>
      </c>
    </row>
    <row r="2160" spans="1:7" x14ac:dyDescent="0.3">
      <c r="A2160">
        <v>2159</v>
      </c>
      <c r="B2160" s="1" t="s">
        <v>101</v>
      </c>
      <c r="C2160" t="s">
        <v>152</v>
      </c>
      <c r="D2160">
        <v>58</v>
      </c>
      <c r="E2160" t="s">
        <v>158</v>
      </c>
      <c r="F2160" t="str">
        <f t="shared" si="36"/>
        <v>Middle</v>
      </c>
      <c r="G2160" s="49">
        <f>VLOOKUP(B2160,'Analysis 1.3'!$E$1:$F$15,2,FALSE)</f>
        <v>52.833333333333336</v>
      </c>
    </row>
    <row r="2161" spans="1:7" x14ac:dyDescent="0.3">
      <c r="A2161">
        <v>2160</v>
      </c>
      <c r="B2161" s="1" t="s">
        <v>105</v>
      </c>
      <c r="C2161" t="s">
        <v>152</v>
      </c>
      <c r="D2161">
        <v>58</v>
      </c>
      <c r="E2161" t="s">
        <v>158</v>
      </c>
      <c r="F2161" t="str">
        <f t="shared" si="36"/>
        <v>Middle</v>
      </c>
      <c r="G2161" s="49">
        <f>VLOOKUP(B2161,'Analysis 1.3'!$E$1:$F$15,2,FALSE)</f>
        <v>48.434944237918216</v>
      </c>
    </row>
    <row r="2162" spans="1:7" x14ac:dyDescent="0.3">
      <c r="A2162">
        <v>2161</v>
      </c>
      <c r="B2162" s="1" t="s">
        <v>105</v>
      </c>
      <c r="C2162" t="s">
        <v>152</v>
      </c>
      <c r="D2162">
        <v>20</v>
      </c>
      <c r="E2162" t="s">
        <v>158</v>
      </c>
      <c r="F2162" t="str">
        <f t="shared" si="36"/>
        <v>Young</v>
      </c>
      <c r="G2162" s="49">
        <f>VLOOKUP(B2162,'Analysis 1.3'!$E$1:$F$15,2,FALSE)</f>
        <v>48.434944237918216</v>
      </c>
    </row>
    <row r="2163" spans="1:7" x14ac:dyDescent="0.3">
      <c r="A2163">
        <v>2162</v>
      </c>
      <c r="B2163" s="1" t="s">
        <v>99</v>
      </c>
      <c r="C2163" t="s">
        <v>151</v>
      </c>
      <c r="D2163">
        <v>42</v>
      </c>
      <c r="E2163" t="s">
        <v>158</v>
      </c>
      <c r="F2163" t="str">
        <f t="shared" si="36"/>
        <v>Middle</v>
      </c>
      <c r="G2163" s="49">
        <f>VLOOKUP(B2163,'Analysis 1.3'!$E$1:$F$15,2,FALSE)</f>
        <v>54.707207207207205</v>
      </c>
    </row>
    <row r="2164" spans="1:7" x14ac:dyDescent="0.3">
      <c r="A2164">
        <v>2163</v>
      </c>
      <c r="B2164" s="1" t="s">
        <v>104</v>
      </c>
      <c r="C2164" t="s">
        <v>151</v>
      </c>
      <c r="D2164">
        <v>68</v>
      </c>
      <c r="E2164" t="s">
        <v>158</v>
      </c>
      <c r="F2164" t="str">
        <f t="shared" si="36"/>
        <v>Senior</v>
      </c>
      <c r="G2164" s="49">
        <f>VLOOKUP(B2164,'Analysis 1.3'!$E$1:$F$15,2,FALSE)</f>
        <v>47.441860465116278</v>
      </c>
    </row>
    <row r="2165" spans="1:7" x14ac:dyDescent="0.3">
      <c r="A2165">
        <v>2164</v>
      </c>
      <c r="B2165" s="1" t="s">
        <v>100</v>
      </c>
      <c r="C2165" t="s">
        <v>151</v>
      </c>
      <c r="D2165">
        <v>47</v>
      </c>
      <c r="E2165" t="s">
        <v>158</v>
      </c>
      <c r="F2165" t="str">
        <f t="shared" si="36"/>
        <v>Middle</v>
      </c>
      <c r="G2165" s="49">
        <f>VLOOKUP(B2165,'Analysis 1.3'!$E$1:$F$15,2,FALSE)</f>
        <v>54.003086419753089</v>
      </c>
    </row>
    <row r="2166" spans="1:7" x14ac:dyDescent="0.3">
      <c r="A2166">
        <v>2165</v>
      </c>
      <c r="B2166" s="1" t="s">
        <v>101</v>
      </c>
      <c r="C2166" t="s">
        <v>151</v>
      </c>
      <c r="D2166">
        <v>23</v>
      </c>
      <c r="E2166" t="s">
        <v>158</v>
      </c>
      <c r="F2166" t="str">
        <f t="shared" si="36"/>
        <v>Young</v>
      </c>
      <c r="G2166" s="49">
        <f>VLOOKUP(B2166,'Analysis 1.3'!$E$1:$F$15,2,FALSE)</f>
        <v>52.833333333333336</v>
      </c>
    </row>
    <row r="2167" spans="1:7" x14ac:dyDescent="0.3">
      <c r="A2167">
        <v>2166</v>
      </c>
      <c r="B2167" s="1" t="s">
        <v>102</v>
      </c>
      <c r="C2167" t="s">
        <v>152</v>
      </c>
      <c r="D2167">
        <v>18</v>
      </c>
      <c r="E2167" t="s">
        <v>158</v>
      </c>
      <c r="F2167" t="str">
        <f t="shared" si="36"/>
        <v>Young</v>
      </c>
      <c r="G2167" s="49">
        <f>VLOOKUP(B2167,'Analysis 1.3'!$E$1:$F$15,2,FALSE)</f>
        <v>59.060606060606062</v>
      </c>
    </row>
    <row r="2168" spans="1:7" x14ac:dyDescent="0.3">
      <c r="A2168">
        <v>2167</v>
      </c>
      <c r="B2168" s="1" t="s">
        <v>99</v>
      </c>
      <c r="C2168" t="s">
        <v>152</v>
      </c>
      <c r="D2168">
        <v>55</v>
      </c>
      <c r="E2168" t="s">
        <v>158</v>
      </c>
      <c r="F2168" t="str">
        <f t="shared" si="36"/>
        <v>Middle</v>
      </c>
      <c r="G2168" s="49">
        <f>VLOOKUP(B2168,'Analysis 1.3'!$E$1:$F$15,2,FALSE)</f>
        <v>54.707207207207205</v>
      </c>
    </row>
    <row r="2169" spans="1:7" x14ac:dyDescent="0.3">
      <c r="A2169">
        <v>2168</v>
      </c>
      <c r="B2169" s="1" t="s">
        <v>111</v>
      </c>
      <c r="C2169" t="s">
        <v>151</v>
      </c>
      <c r="D2169">
        <v>73</v>
      </c>
      <c r="E2169" t="s">
        <v>158</v>
      </c>
      <c r="F2169" t="str">
        <f t="shared" si="36"/>
        <v>Senior</v>
      </c>
      <c r="G2169" s="49">
        <f>VLOOKUP(B2169,'Analysis 1.3'!$E$1:$F$15,2,FALSE)</f>
        <v>53.85</v>
      </c>
    </row>
    <row r="2170" spans="1:7" x14ac:dyDescent="0.3">
      <c r="A2170">
        <v>2169</v>
      </c>
      <c r="B2170" s="1" t="s">
        <v>99</v>
      </c>
      <c r="C2170" t="s">
        <v>151</v>
      </c>
      <c r="D2170">
        <v>44</v>
      </c>
      <c r="E2170" t="s">
        <v>158</v>
      </c>
      <c r="F2170" t="str">
        <f t="shared" si="36"/>
        <v>Middle</v>
      </c>
      <c r="G2170" s="49">
        <f>VLOOKUP(B2170,'Analysis 1.3'!$E$1:$F$15,2,FALSE)</f>
        <v>54.707207207207205</v>
      </c>
    </row>
    <row r="2171" spans="1:7" x14ac:dyDescent="0.3">
      <c r="A2171">
        <v>2170</v>
      </c>
      <c r="B2171" s="1" t="s">
        <v>99</v>
      </c>
      <c r="C2171" t="s">
        <v>152</v>
      </c>
      <c r="D2171">
        <v>46</v>
      </c>
      <c r="E2171" t="s">
        <v>158</v>
      </c>
      <c r="F2171" t="str">
        <f t="shared" si="36"/>
        <v>Middle</v>
      </c>
      <c r="G2171" s="49">
        <f>VLOOKUP(B2171,'Analysis 1.3'!$E$1:$F$15,2,FALSE)</f>
        <v>54.707207207207205</v>
      </c>
    </row>
    <row r="2172" spans="1:7" x14ac:dyDescent="0.3">
      <c r="A2172">
        <v>2171</v>
      </c>
      <c r="B2172" s="1" t="s">
        <v>100</v>
      </c>
      <c r="C2172" t="s">
        <v>151</v>
      </c>
      <c r="D2172">
        <v>57</v>
      </c>
      <c r="E2172" t="s">
        <v>158</v>
      </c>
      <c r="F2172" t="str">
        <f t="shared" si="36"/>
        <v>Middle</v>
      </c>
      <c r="G2172" s="49">
        <f>VLOOKUP(B2172,'Analysis 1.3'!$E$1:$F$15,2,FALSE)</f>
        <v>54.003086419753089</v>
      </c>
    </row>
    <row r="2173" spans="1:7" x14ac:dyDescent="0.3">
      <c r="A2173">
        <v>2172</v>
      </c>
      <c r="B2173" s="1" t="s">
        <v>101</v>
      </c>
      <c r="C2173" t="s">
        <v>151</v>
      </c>
      <c r="D2173">
        <v>64</v>
      </c>
      <c r="E2173" t="s">
        <v>158</v>
      </c>
      <c r="F2173" t="str">
        <f t="shared" si="36"/>
        <v>Senior</v>
      </c>
      <c r="G2173" s="49">
        <f>VLOOKUP(B2173,'Analysis 1.3'!$E$1:$F$15,2,FALSE)</f>
        <v>52.833333333333336</v>
      </c>
    </row>
    <row r="2174" spans="1:7" x14ac:dyDescent="0.3">
      <c r="A2174">
        <v>2173</v>
      </c>
      <c r="B2174" s="1" t="s">
        <v>99</v>
      </c>
      <c r="C2174" t="s">
        <v>151</v>
      </c>
      <c r="D2174">
        <v>49</v>
      </c>
      <c r="E2174" t="s">
        <v>158</v>
      </c>
      <c r="F2174" t="str">
        <f t="shared" si="36"/>
        <v>Middle</v>
      </c>
      <c r="G2174" s="49">
        <f>VLOOKUP(B2174,'Analysis 1.3'!$E$1:$F$15,2,FALSE)</f>
        <v>54.707207207207205</v>
      </c>
    </row>
    <row r="2175" spans="1:7" x14ac:dyDescent="0.3">
      <c r="A2175">
        <v>2174</v>
      </c>
      <c r="B2175" s="1" t="s">
        <v>99</v>
      </c>
      <c r="C2175" t="s">
        <v>152</v>
      </c>
      <c r="D2175">
        <v>38</v>
      </c>
      <c r="E2175" t="s">
        <v>158</v>
      </c>
      <c r="F2175" t="str">
        <f t="shared" si="36"/>
        <v>Middle</v>
      </c>
      <c r="G2175" s="49">
        <f>VLOOKUP(B2175,'Analysis 1.3'!$E$1:$F$15,2,FALSE)</f>
        <v>54.707207207207205</v>
      </c>
    </row>
    <row r="2176" spans="1:7" x14ac:dyDescent="0.3">
      <c r="A2176">
        <v>2175</v>
      </c>
      <c r="B2176" s="1" t="s">
        <v>99</v>
      </c>
      <c r="C2176" t="s">
        <v>151</v>
      </c>
      <c r="D2176">
        <v>41</v>
      </c>
      <c r="E2176" t="s">
        <v>158</v>
      </c>
      <c r="F2176" t="str">
        <f t="shared" si="36"/>
        <v>Middle</v>
      </c>
      <c r="G2176" s="49">
        <f>VLOOKUP(B2176,'Analysis 1.3'!$E$1:$F$15,2,FALSE)</f>
        <v>54.707207207207205</v>
      </c>
    </row>
    <row r="2177" spans="1:7" x14ac:dyDescent="0.3">
      <c r="A2177">
        <v>2176</v>
      </c>
      <c r="B2177" s="1" t="s">
        <v>99</v>
      </c>
      <c r="C2177" t="s">
        <v>151</v>
      </c>
      <c r="D2177">
        <v>36</v>
      </c>
      <c r="E2177" t="s">
        <v>158</v>
      </c>
      <c r="F2177" t="str">
        <f t="shared" si="36"/>
        <v>Middle</v>
      </c>
      <c r="G2177" s="49">
        <f>VLOOKUP(B2177,'Analysis 1.3'!$E$1:$F$15,2,FALSE)</f>
        <v>54.707207207207205</v>
      </c>
    </row>
    <row r="2178" spans="1:7" x14ac:dyDescent="0.3">
      <c r="A2178">
        <v>2177</v>
      </c>
      <c r="B2178" s="1" t="s">
        <v>105</v>
      </c>
      <c r="C2178" t="s">
        <v>152</v>
      </c>
      <c r="D2178">
        <v>68</v>
      </c>
      <c r="E2178" t="s">
        <v>158</v>
      </c>
      <c r="F2178" t="str">
        <f t="shared" si="36"/>
        <v>Senior</v>
      </c>
      <c r="G2178" s="49">
        <f>VLOOKUP(B2178,'Analysis 1.3'!$E$1:$F$15,2,FALSE)</f>
        <v>48.434944237918216</v>
      </c>
    </row>
    <row r="2179" spans="1:7" x14ac:dyDescent="0.3">
      <c r="A2179">
        <v>2178</v>
      </c>
      <c r="B2179" s="1" t="s">
        <v>100</v>
      </c>
      <c r="C2179" t="s">
        <v>151</v>
      </c>
      <c r="D2179">
        <v>73</v>
      </c>
      <c r="E2179" t="s">
        <v>158</v>
      </c>
      <c r="F2179" t="str">
        <f t="shared" ref="F2179:F2242" si="37">_xlfn.IFS(D2179&gt;=60, "Senior", D2179&lt;35, "Young", D2179&lt;60, "Middle")</f>
        <v>Senior</v>
      </c>
      <c r="G2179" s="49">
        <f>VLOOKUP(B2179,'Analysis 1.3'!$E$1:$F$15,2,FALSE)</f>
        <v>54.003086419753089</v>
      </c>
    </row>
    <row r="2180" spans="1:7" x14ac:dyDescent="0.3">
      <c r="A2180">
        <v>2179</v>
      </c>
      <c r="B2180" s="1" t="s">
        <v>109</v>
      </c>
      <c r="C2180" t="s">
        <v>151</v>
      </c>
      <c r="D2180">
        <v>69</v>
      </c>
      <c r="E2180" t="s">
        <v>158</v>
      </c>
      <c r="F2180" t="str">
        <f t="shared" si="37"/>
        <v>Senior</v>
      </c>
      <c r="G2180" s="49">
        <f>VLOOKUP(B2180,'Analysis 1.3'!$E$1:$F$15,2,FALSE)</f>
        <v>49.655172413793103</v>
      </c>
    </row>
    <row r="2181" spans="1:7" x14ac:dyDescent="0.3">
      <c r="A2181">
        <v>2180</v>
      </c>
      <c r="B2181" s="1" t="s">
        <v>99</v>
      </c>
      <c r="C2181" t="s">
        <v>152</v>
      </c>
      <c r="D2181">
        <v>28</v>
      </c>
      <c r="E2181" t="s">
        <v>158</v>
      </c>
      <c r="F2181" t="str">
        <f t="shared" si="37"/>
        <v>Young</v>
      </c>
      <c r="G2181" s="49">
        <f>VLOOKUP(B2181,'Analysis 1.3'!$E$1:$F$15,2,FALSE)</f>
        <v>54.707207207207205</v>
      </c>
    </row>
    <row r="2182" spans="1:7" x14ac:dyDescent="0.3">
      <c r="A2182">
        <v>2181</v>
      </c>
      <c r="B2182" s="1" t="s">
        <v>99</v>
      </c>
      <c r="C2182" t="s">
        <v>152</v>
      </c>
      <c r="D2182">
        <v>26</v>
      </c>
      <c r="E2182" t="s">
        <v>158</v>
      </c>
      <c r="F2182" t="str">
        <f t="shared" si="37"/>
        <v>Young</v>
      </c>
      <c r="G2182" s="49">
        <f>VLOOKUP(B2182,'Analysis 1.3'!$E$1:$F$15,2,FALSE)</f>
        <v>54.707207207207205</v>
      </c>
    </row>
    <row r="2183" spans="1:7" x14ac:dyDescent="0.3">
      <c r="A2183">
        <v>2182</v>
      </c>
      <c r="B2183" s="1" t="s">
        <v>99</v>
      </c>
      <c r="C2183" t="s">
        <v>152</v>
      </c>
      <c r="D2183">
        <v>64</v>
      </c>
      <c r="E2183" t="s">
        <v>158</v>
      </c>
      <c r="F2183" t="str">
        <f t="shared" si="37"/>
        <v>Senior</v>
      </c>
      <c r="G2183" s="49">
        <f>VLOOKUP(B2183,'Analysis 1.3'!$E$1:$F$15,2,FALSE)</f>
        <v>54.707207207207205</v>
      </c>
    </row>
    <row r="2184" spans="1:7" x14ac:dyDescent="0.3">
      <c r="A2184">
        <v>2183</v>
      </c>
      <c r="B2184" s="1" t="s">
        <v>99</v>
      </c>
      <c r="C2184" t="s">
        <v>152</v>
      </c>
      <c r="D2184">
        <v>53</v>
      </c>
      <c r="E2184" t="s">
        <v>158</v>
      </c>
      <c r="F2184" t="str">
        <f t="shared" si="37"/>
        <v>Middle</v>
      </c>
      <c r="G2184" s="49">
        <f>VLOOKUP(B2184,'Analysis 1.3'!$E$1:$F$15,2,FALSE)</f>
        <v>54.707207207207205</v>
      </c>
    </row>
    <row r="2185" spans="1:7" x14ac:dyDescent="0.3">
      <c r="A2185">
        <v>2184</v>
      </c>
      <c r="B2185" s="1" t="s">
        <v>107</v>
      </c>
      <c r="C2185" t="s">
        <v>151</v>
      </c>
      <c r="D2185">
        <v>28</v>
      </c>
      <c r="E2185" t="s">
        <v>158</v>
      </c>
      <c r="F2185" t="str">
        <f t="shared" si="37"/>
        <v>Young</v>
      </c>
      <c r="G2185" s="49">
        <f>VLOOKUP(B2185,'Analysis 1.3'!$E$1:$F$15,2,FALSE)</f>
        <v>49.778761061946902</v>
      </c>
    </row>
    <row r="2186" spans="1:7" x14ac:dyDescent="0.3">
      <c r="A2186">
        <v>2185</v>
      </c>
      <c r="B2186" s="1" t="s">
        <v>101</v>
      </c>
      <c r="C2186" t="s">
        <v>151</v>
      </c>
      <c r="D2186">
        <v>45</v>
      </c>
      <c r="E2186" t="s">
        <v>158</v>
      </c>
      <c r="F2186" t="str">
        <f t="shared" si="37"/>
        <v>Middle</v>
      </c>
      <c r="G2186" s="49">
        <f>VLOOKUP(B2186,'Analysis 1.3'!$E$1:$F$15,2,FALSE)</f>
        <v>52.833333333333336</v>
      </c>
    </row>
    <row r="2187" spans="1:7" x14ac:dyDescent="0.3">
      <c r="A2187">
        <v>2186</v>
      </c>
      <c r="B2187" s="1" t="s">
        <v>99</v>
      </c>
      <c r="C2187" t="s">
        <v>151</v>
      </c>
      <c r="D2187">
        <v>39</v>
      </c>
      <c r="E2187" t="s">
        <v>158</v>
      </c>
      <c r="F2187" t="str">
        <f t="shared" si="37"/>
        <v>Middle</v>
      </c>
      <c r="G2187" s="49">
        <f>VLOOKUP(B2187,'Analysis 1.3'!$E$1:$F$15,2,FALSE)</f>
        <v>54.707207207207205</v>
      </c>
    </row>
    <row r="2188" spans="1:7" x14ac:dyDescent="0.3">
      <c r="A2188">
        <v>2187</v>
      </c>
      <c r="B2188" s="1" t="s">
        <v>100</v>
      </c>
      <c r="C2188" t="s">
        <v>151</v>
      </c>
      <c r="D2188">
        <v>83</v>
      </c>
      <c r="E2188" t="s">
        <v>158</v>
      </c>
      <c r="F2188" t="str">
        <f t="shared" si="37"/>
        <v>Senior</v>
      </c>
      <c r="G2188" s="49">
        <f>VLOOKUP(B2188,'Analysis 1.3'!$E$1:$F$15,2,FALSE)</f>
        <v>54.003086419753089</v>
      </c>
    </row>
    <row r="2189" spans="1:7" x14ac:dyDescent="0.3">
      <c r="A2189">
        <v>2188</v>
      </c>
      <c r="B2189" s="1" t="s">
        <v>105</v>
      </c>
      <c r="C2189" t="s">
        <v>151</v>
      </c>
      <c r="D2189">
        <v>39</v>
      </c>
      <c r="E2189" t="s">
        <v>158</v>
      </c>
      <c r="F2189" t="str">
        <f t="shared" si="37"/>
        <v>Middle</v>
      </c>
      <c r="G2189" s="49">
        <f>VLOOKUP(B2189,'Analysis 1.3'!$E$1:$F$15,2,FALSE)</f>
        <v>48.434944237918216</v>
      </c>
    </row>
    <row r="2190" spans="1:7" x14ac:dyDescent="0.3">
      <c r="A2190">
        <v>2189</v>
      </c>
      <c r="B2190" s="1" t="s">
        <v>99</v>
      </c>
      <c r="C2190" t="s">
        <v>151</v>
      </c>
      <c r="D2190">
        <v>62</v>
      </c>
      <c r="E2190" t="s">
        <v>158</v>
      </c>
      <c r="F2190" t="str">
        <f t="shared" si="37"/>
        <v>Senior</v>
      </c>
      <c r="G2190" s="49">
        <f>VLOOKUP(B2190,'Analysis 1.3'!$E$1:$F$15,2,FALSE)</f>
        <v>54.707207207207205</v>
      </c>
    </row>
    <row r="2191" spans="1:7" x14ac:dyDescent="0.3">
      <c r="A2191">
        <v>2190</v>
      </c>
      <c r="B2191" s="1" t="s">
        <v>100</v>
      </c>
      <c r="C2191" t="s">
        <v>152</v>
      </c>
      <c r="D2191">
        <v>70</v>
      </c>
      <c r="E2191" t="s">
        <v>158</v>
      </c>
      <c r="F2191" t="str">
        <f t="shared" si="37"/>
        <v>Senior</v>
      </c>
      <c r="G2191" s="49">
        <f>VLOOKUP(B2191,'Analysis 1.3'!$E$1:$F$15,2,FALSE)</f>
        <v>54.003086419753089</v>
      </c>
    </row>
    <row r="2192" spans="1:7" x14ac:dyDescent="0.3">
      <c r="A2192">
        <v>2191</v>
      </c>
      <c r="B2192" s="1" t="s">
        <v>110</v>
      </c>
      <c r="C2192" t="s">
        <v>151</v>
      </c>
      <c r="D2192">
        <v>26</v>
      </c>
      <c r="E2192" t="s">
        <v>158</v>
      </c>
      <c r="F2192" t="str">
        <f t="shared" si="37"/>
        <v>Young</v>
      </c>
      <c r="G2192" s="49">
        <f>VLOOKUP(B2192,'Analysis 1.3'!$E$1:$F$15,2,FALSE)</f>
        <v>49.222222222222221</v>
      </c>
    </row>
    <row r="2193" spans="1:7" x14ac:dyDescent="0.3">
      <c r="A2193">
        <v>2192</v>
      </c>
      <c r="B2193" s="1" t="s">
        <v>99</v>
      </c>
      <c r="C2193" t="s">
        <v>151</v>
      </c>
      <c r="D2193">
        <v>28</v>
      </c>
      <c r="E2193" t="s">
        <v>158</v>
      </c>
      <c r="F2193" t="str">
        <f t="shared" si="37"/>
        <v>Young</v>
      </c>
      <c r="G2193" s="49">
        <f>VLOOKUP(B2193,'Analysis 1.3'!$E$1:$F$15,2,FALSE)</f>
        <v>54.707207207207205</v>
      </c>
    </row>
    <row r="2194" spans="1:7" x14ac:dyDescent="0.3">
      <c r="A2194">
        <v>2193</v>
      </c>
      <c r="B2194" s="1" t="s">
        <v>99</v>
      </c>
      <c r="C2194" t="s">
        <v>151</v>
      </c>
      <c r="D2194">
        <v>24</v>
      </c>
      <c r="E2194" t="s">
        <v>158</v>
      </c>
      <c r="F2194" t="str">
        <f t="shared" si="37"/>
        <v>Young</v>
      </c>
      <c r="G2194" s="49">
        <f>VLOOKUP(B2194,'Analysis 1.3'!$E$1:$F$15,2,FALSE)</f>
        <v>54.707207207207205</v>
      </c>
    </row>
    <row r="2195" spans="1:7" x14ac:dyDescent="0.3">
      <c r="A2195">
        <v>2194</v>
      </c>
      <c r="B2195" s="1" t="s">
        <v>99</v>
      </c>
      <c r="C2195" t="s">
        <v>152</v>
      </c>
      <c r="D2195">
        <v>81</v>
      </c>
      <c r="E2195" t="s">
        <v>158</v>
      </c>
      <c r="F2195" t="str">
        <f t="shared" si="37"/>
        <v>Senior</v>
      </c>
      <c r="G2195" s="49">
        <f>VLOOKUP(B2195,'Analysis 1.3'!$E$1:$F$15,2,FALSE)</f>
        <v>54.707207207207205</v>
      </c>
    </row>
    <row r="2196" spans="1:7" x14ac:dyDescent="0.3">
      <c r="A2196">
        <v>2195</v>
      </c>
      <c r="B2196" s="1" t="s">
        <v>99</v>
      </c>
      <c r="C2196" t="s">
        <v>152</v>
      </c>
      <c r="D2196">
        <v>49</v>
      </c>
      <c r="E2196" t="s">
        <v>158</v>
      </c>
      <c r="F2196" t="str">
        <f t="shared" si="37"/>
        <v>Middle</v>
      </c>
      <c r="G2196" s="49">
        <f>VLOOKUP(B2196,'Analysis 1.3'!$E$1:$F$15,2,FALSE)</f>
        <v>54.707207207207205</v>
      </c>
    </row>
    <row r="2197" spans="1:7" x14ac:dyDescent="0.3">
      <c r="A2197">
        <v>2196</v>
      </c>
      <c r="B2197" s="1" t="s">
        <v>105</v>
      </c>
      <c r="C2197" t="s">
        <v>152</v>
      </c>
      <c r="D2197">
        <v>79</v>
      </c>
      <c r="E2197" t="s">
        <v>158</v>
      </c>
      <c r="F2197" t="str">
        <f t="shared" si="37"/>
        <v>Senior</v>
      </c>
      <c r="G2197" s="49">
        <f>VLOOKUP(B2197,'Analysis 1.3'!$E$1:$F$15,2,FALSE)</f>
        <v>48.434944237918216</v>
      </c>
    </row>
    <row r="2198" spans="1:7" x14ac:dyDescent="0.3">
      <c r="A2198">
        <v>2197</v>
      </c>
      <c r="B2198" s="1" t="s">
        <v>100</v>
      </c>
      <c r="C2198" t="s">
        <v>151</v>
      </c>
      <c r="D2198">
        <v>85</v>
      </c>
      <c r="E2198" t="s">
        <v>158</v>
      </c>
      <c r="F2198" t="str">
        <f t="shared" si="37"/>
        <v>Senior</v>
      </c>
      <c r="G2198" s="49">
        <f>VLOOKUP(B2198,'Analysis 1.3'!$E$1:$F$15,2,FALSE)</f>
        <v>54.003086419753089</v>
      </c>
    </row>
    <row r="2199" spans="1:7" x14ac:dyDescent="0.3">
      <c r="A2199">
        <v>2198</v>
      </c>
      <c r="B2199" s="1" t="s">
        <v>105</v>
      </c>
      <c r="C2199" t="s">
        <v>152</v>
      </c>
      <c r="D2199">
        <v>30</v>
      </c>
      <c r="E2199" t="s">
        <v>158</v>
      </c>
      <c r="F2199" t="str">
        <f t="shared" si="37"/>
        <v>Young</v>
      </c>
      <c r="G2199" s="49">
        <f>VLOOKUP(B2199,'Analysis 1.3'!$E$1:$F$15,2,FALSE)</f>
        <v>48.434944237918216</v>
      </c>
    </row>
    <row r="2200" spans="1:7" x14ac:dyDescent="0.3">
      <c r="A2200">
        <v>2199</v>
      </c>
      <c r="B2200" s="1" t="s">
        <v>109</v>
      </c>
      <c r="C2200" t="s">
        <v>151</v>
      </c>
      <c r="D2200">
        <v>50</v>
      </c>
      <c r="E2200" t="s">
        <v>158</v>
      </c>
      <c r="F2200" t="str">
        <f t="shared" si="37"/>
        <v>Middle</v>
      </c>
      <c r="G2200" s="49">
        <f>VLOOKUP(B2200,'Analysis 1.3'!$E$1:$F$15,2,FALSE)</f>
        <v>49.655172413793103</v>
      </c>
    </row>
    <row r="2201" spans="1:7" x14ac:dyDescent="0.3">
      <c r="A2201">
        <v>2200</v>
      </c>
      <c r="B2201" s="1" t="s">
        <v>100</v>
      </c>
      <c r="C2201" t="s">
        <v>152</v>
      </c>
      <c r="D2201">
        <v>52</v>
      </c>
      <c r="E2201" t="s">
        <v>158</v>
      </c>
      <c r="F2201" t="str">
        <f t="shared" si="37"/>
        <v>Middle</v>
      </c>
      <c r="G2201" s="49">
        <f>VLOOKUP(B2201,'Analysis 1.3'!$E$1:$F$15,2,FALSE)</f>
        <v>54.003086419753089</v>
      </c>
    </row>
    <row r="2202" spans="1:7" x14ac:dyDescent="0.3">
      <c r="A2202">
        <v>2201</v>
      </c>
      <c r="B2202" s="1" t="s">
        <v>102</v>
      </c>
      <c r="C2202" t="s">
        <v>152</v>
      </c>
      <c r="D2202">
        <v>80</v>
      </c>
      <c r="E2202" t="s">
        <v>158</v>
      </c>
      <c r="F2202" t="str">
        <f t="shared" si="37"/>
        <v>Senior</v>
      </c>
      <c r="G2202" s="49">
        <f>VLOOKUP(B2202,'Analysis 1.3'!$E$1:$F$15,2,FALSE)</f>
        <v>59.060606060606062</v>
      </c>
    </row>
    <row r="2203" spans="1:7" x14ac:dyDescent="0.3">
      <c r="A2203">
        <v>2202</v>
      </c>
      <c r="B2203" s="1" t="s">
        <v>106</v>
      </c>
      <c r="C2203" t="s">
        <v>151</v>
      </c>
      <c r="D2203">
        <v>40</v>
      </c>
      <c r="E2203" t="s">
        <v>158</v>
      </c>
      <c r="F2203" t="str">
        <f t="shared" si="37"/>
        <v>Middle</v>
      </c>
      <c r="G2203" s="49">
        <f>VLOOKUP(B2203,'Analysis 1.3'!$E$1:$F$15,2,FALSE)</f>
        <v>53.742268041237111</v>
      </c>
    </row>
    <row r="2204" spans="1:7" x14ac:dyDescent="0.3">
      <c r="A2204">
        <v>2203</v>
      </c>
      <c r="B2204" s="1" t="s">
        <v>100</v>
      </c>
      <c r="C2204" t="s">
        <v>151</v>
      </c>
      <c r="D2204">
        <v>43</v>
      </c>
      <c r="E2204" t="s">
        <v>158</v>
      </c>
      <c r="F2204" t="str">
        <f t="shared" si="37"/>
        <v>Middle</v>
      </c>
      <c r="G2204" s="49">
        <f>VLOOKUP(B2204,'Analysis 1.3'!$E$1:$F$15,2,FALSE)</f>
        <v>54.003086419753089</v>
      </c>
    </row>
    <row r="2205" spans="1:7" x14ac:dyDescent="0.3">
      <c r="A2205">
        <v>2204</v>
      </c>
      <c r="B2205" s="1" t="s">
        <v>99</v>
      </c>
      <c r="C2205" t="s">
        <v>152</v>
      </c>
      <c r="D2205">
        <v>67</v>
      </c>
      <c r="E2205" t="s">
        <v>158</v>
      </c>
      <c r="F2205" t="str">
        <f t="shared" si="37"/>
        <v>Senior</v>
      </c>
      <c r="G2205" s="49">
        <f>VLOOKUP(B2205,'Analysis 1.3'!$E$1:$F$15,2,FALSE)</f>
        <v>54.707207207207205</v>
      </c>
    </row>
    <row r="2206" spans="1:7" x14ac:dyDescent="0.3">
      <c r="A2206">
        <v>2205</v>
      </c>
      <c r="B2206" s="1" t="s">
        <v>105</v>
      </c>
      <c r="C2206" t="s">
        <v>152</v>
      </c>
      <c r="D2206">
        <v>67</v>
      </c>
      <c r="E2206" t="s">
        <v>158</v>
      </c>
      <c r="F2206" t="str">
        <f t="shared" si="37"/>
        <v>Senior</v>
      </c>
      <c r="G2206" s="49">
        <f>VLOOKUP(B2206,'Analysis 1.3'!$E$1:$F$15,2,FALSE)</f>
        <v>48.434944237918216</v>
      </c>
    </row>
    <row r="2207" spans="1:7" x14ac:dyDescent="0.3">
      <c r="A2207">
        <v>2206</v>
      </c>
      <c r="B2207" s="1" t="s">
        <v>107</v>
      </c>
      <c r="C2207" t="s">
        <v>152</v>
      </c>
      <c r="D2207">
        <v>37</v>
      </c>
      <c r="E2207" t="s">
        <v>158</v>
      </c>
      <c r="F2207" t="str">
        <f t="shared" si="37"/>
        <v>Middle</v>
      </c>
      <c r="G2207" s="49">
        <f>VLOOKUP(B2207,'Analysis 1.3'!$E$1:$F$15,2,FALSE)</f>
        <v>49.778761061946902</v>
      </c>
    </row>
    <row r="2208" spans="1:7" x14ac:dyDescent="0.3">
      <c r="A2208">
        <v>2207</v>
      </c>
      <c r="B2208" s="1" t="s">
        <v>105</v>
      </c>
      <c r="C2208" t="s">
        <v>152</v>
      </c>
      <c r="D2208">
        <v>57</v>
      </c>
      <c r="E2208" t="s">
        <v>158</v>
      </c>
      <c r="F2208" t="str">
        <f t="shared" si="37"/>
        <v>Middle</v>
      </c>
      <c r="G2208" s="49">
        <f>VLOOKUP(B2208,'Analysis 1.3'!$E$1:$F$15,2,FALSE)</f>
        <v>48.434944237918216</v>
      </c>
    </row>
    <row r="2209" spans="1:7" x14ac:dyDescent="0.3">
      <c r="A2209">
        <v>2208</v>
      </c>
      <c r="B2209" s="1" t="s">
        <v>99</v>
      </c>
      <c r="C2209" t="s">
        <v>152</v>
      </c>
      <c r="D2209">
        <v>61</v>
      </c>
      <c r="E2209" t="s">
        <v>158</v>
      </c>
      <c r="F2209" t="str">
        <f t="shared" si="37"/>
        <v>Senior</v>
      </c>
      <c r="G2209" s="49">
        <f>VLOOKUP(B2209,'Analysis 1.3'!$E$1:$F$15,2,FALSE)</f>
        <v>54.707207207207205</v>
      </c>
    </row>
    <row r="2210" spans="1:7" x14ac:dyDescent="0.3">
      <c r="A2210">
        <v>2209</v>
      </c>
      <c r="B2210" s="1" t="s">
        <v>108</v>
      </c>
      <c r="C2210" t="s">
        <v>152</v>
      </c>
      <c r="D2210">
        <v>86</v>
      </c>
      <c r="E2210" t="s">
        <v>158</v>
      </c>
      <c r="F2210" t="str">
        <f t="shared" si="37"/>
        <v>Senior</v>
      </c>
      <c r="G2210" s="49">
        <f>VLOOKUP(B2210,'Analysis 1.3'!$E$1:$F$15,2,FALSE)</f>
        <v>53.469696969696969</v>
      </c>
    </row>
    <row r="2211" spans="1:7" x14ac:dyDescent="0.3">
      <c r="A2211">
        <v>2210</v>
      </c>
      <c r="B2211" s="1" t="s">
        <v>101</v>
      </c>
      <c r="C2211" t="s">
        <v>151</v>
      </c>
      <c r="D2211">
        <v>67</v>
      </c>
      <c r="E2211" t="s">
        <v>158</v>
      </c>
      <c r="F2211" t="str">
        <f t="shared" si="37"/>
        <v>Senior</v>
      </c>
      <c r="G2211" s="49">
        <f>VLOOKUP(B2211,'Analysis 1.3'!$E$1:$F$15,2,FALSE)</f>
        <v>52.833333333333336</v>
      </c>
    </row>
    <row r="2212" spans="1:7" x14ac:dyDescent="0.3">
      <c r="A2212">
        <v>2211</v>
      </c>
      <c r="B2212" s="1" t="s">
        <v>107</v>
      </c>
      <c r="C2212" t="s">
        <v>151</v>
      </c>
      <c r="D2212">
        <v>53</v>
      </c>
      <c r="E2212" t="s">
        <v>158</v>
      </c>
      <c r="F2212" t="str">
        <f t="shared" si="37"/>
        <v>Middle</v>
      </c>
      <c r="G2212" s="49">
        <f>VLOOKUP(B2212,'Analysis 1.3'!$E$1:$F$15,2,FALSE)</f>
        <v>49.778761061946902</v>
      </c>
    </row>
    <row r="2213" spans="1:7" x14ac:dyDescent="0.3">
      <c r="A2213">
        <v>2212</v>
      </c>
      <c r="B2213" s="1" t="s">
        <v>100</v>
      </c>
      <c r="C2213" t="s">
        <v>151</v>
      </c>
      <c r="D2213">
        <v>80</v>
      </c>
      <c r="E2213" t="s">
        <v>158</v>
      </c>
      <c r="F2213" t="str">
        <f t="shared" si="37"/>
        <v>Senior</v>
      </c>
      <c r="G2213" s="49">
        <f>VLOOKUP(B2213,'Analysis 1.3'!$E$1:$F$15,2,FALSE)</f>
        <v>54.003086419753089</v>
      </c>
    </row>
    <row r="2214" spans="1:7" x14ac:dyDescent="0.3">
      <c r="A2214">
        <v>2213</v>
      </c>
      <c r="B2214" s="1" t="s">
        <v>101</v>
      </c>
      <c r="C2214" t="s">
        <v>152</v>
      </c>
      <c r="D2214">
        <v>79</v>
      </c>
      <c r="E2214" t="s">
        <v>158</v>
      </c>
      <c r="F2214" t="str">
        <f t="shared" si="37"/>
        <v>Senior</v>
      </c>
      <c r="G2214" s="49">
        <f>VLOOKUP(B2214,'Analysis 1.3'!$E$1:$F$15,2,FALSE)</f>
        <v>52.833333333333336</v>
      </c>
    </row>
    <row r="2215" spans="1:7" x14ac:dyDescent="0.3">
      <c r="A2215">
        <v>2214</v>
      </c>
      <c r="B2215" s="1" t="s">
        <v>99</v>
      </c>
      <c r="C2215" t="s">
        <v>151</v>
      </c>
      <c r="D2215">
        <v>32</v>
      </c>
      <c r="E2215" t="s">
        <v>158</v>
      </c>
      <c r="F2215" t="str">
        <f t="shared" si="37"/>
        <v>Young</v>
      </c>
      <c r="G2215" s="49">
        <f>VLOOKUP(B2215,'Analysis 1.3'!$E$1:$F$15,2,FALSE)</f>
        <v>54.707207207207205</v>
      </c>
    </row>
    <row r="2216" spans="1:7" x14ac:dyDescent="0.3">
      <c r="A2216">
        <v>2215</v>
      </c>
      <c r="B2216" s="1" t="s">
        <v>105</v>
      </c>
      <c r="C2216" t="s">
        <v>151</v>
      </c>
      <c r="D2216">
        <v>73</v>
      </c>
      <c r="E2216" t="s">
        <v>158</v>
      </c>
      <c r="F2216" t="str">
        <f t="shared" si="37"/>
        <v>Senior</v>
      </c>
      <c r="G2216" s="49">
        <f>VLOOKUP(B2216,'Analysis 1.3'!$E$1:$F$15,2,FALSE)</f>
        <v>48.434944237918216</v>
      </c>
    </row>
    <row r="2217" spans="1:7" x14ac:dyDescent="0.3">
      <c r="A2217">
        <v>2216</v>
      </c>
      <c r="B2217" s="1" t="s">
        <v>99</v>
      </c>
      <c r="C2217" t="s">
        <v>152</v>
      </c>
      <c r="D2217">
        <v>36</v>
      </c>
      <c r="E2217" t="s">
        <v>158</v>
      </c>
      <c r="F2217" t="str">
        <f t="shared" si="37"/>
        <v>Middle</v>
      </c>
      <c r="G2217" s="49">
        <f>VLOOKUP(B2217,'Analysis 1.3'!$E$1:$F$15,2,FALSE)</f>
        <v>54.707207207207205</v>
      </c>
    </row>
    <row r="2218" spans="1:7" x14ac:dyDescent="0.3">
      <c r="A2218">
        <v>2217</v>
      </c>
      <c r="B2218" s="1" t="s">
        <v>105</v>
      </c>
      <c r="C2218" t="s">
        <v>152</v>
      </c>
      <c r="D2218">
        <v>18</v>
      </c>
      <c r="E2218" t="s">
        <v>158</v>
      </c>
      <c r="F2218" t="str">
        <f t="shared" si="37"/>
        <v>Young</v>
      </c>
      <c r="G2218" s="49">
        <f>VLOOKUP(B2218,'Analysis 1.3'!$E$1:$F$15,2,FALSE)</f>
        <v>48.434944237918216</v>
      </c>
    </row>
    <row r="2219" spans="1:7" x14ac:dyDescent="0.3">
      <c r="A2219">
        <v>2218</v>
      </c>
      <c r="B2219" s="1" t="s">
        <v>99</v>
      </c>
      <c r="C2219" t="s">
        <v>151</v>
      </c>
      <c r="D2219">
        <v>37</v>
      </c>
      <c r="E2219" t="s">
        <v>158</v>
      </c>
      <c r="F2219" t="str">
        <f t="shared" si="37"/>
        <v>Middle</v>
      </c>
      <c r="G2219" s="49">
        <f>VLOOKUP(B2219,'Analysis 1.3'!$E$1:$F$15,2,FALSE)</f>
        <v>54.707207207207205</v>
      </c>
    </row>
    <row r="2220" spans="1:7" x14ac:dyDescent="0.3">
      <c r="A2220">
        <v>2219</v>
      </c>
      <c r="B2220" s="1" t="s">
        <v>104</v>
      </c>
      <c r="C2220" t="s">
        <v>151</v>
      </c>
      <c r="D2220">
        <v>19</v>
      </c>
      <c r="E2220" t="s">
        <v>158</v>
      </c>
      <c r="F2220" t="str">
        <f t="shared" si="37"/>
        <v>Young</v>
      </c>
      <c r="G2220" s="49">
        <f>VLOOKUP(B2220,'Analysis 1.3'!$E$1:$F$15,2,FALSE)</f>
        <v>47.441860465116278</v>
      </c>
    </row>
    <row r="2221" spans="1:7" x14ac:dyDescent="0.3">
      <c r="A2221">
        <v>2220</v>
      </c>
      <c r="B2221" s="1" t="s">
        <v>101</v>
      </c>
      <c r="C2221" t="s">
        <v>152</v>
      </c>
      <c r="D2221" s="9">
        <v>54</v>
      </c>
      <c r="E2221" t="s">
        <v>158</v>
      </c>
      <c r="F2221" t="str">
        <f t="shared" si="37"/>
        <v>Middle</v>
      </c>
      <c r="G2221" s="49">
        <f>VLOOKUP(B2221,'Analysis 1.3'!$E$1:$F$15,2,FALSE)</f>
        <v>52.833333333333336</v>
      </c>
    </row>
    <row r="2222" spans="1:7" x14ac:dyDescent="0.3">
      <c r="A2222">
        <v>2221</v>
      </c>
      <c r="B2222" s="1" t="s">
        <v>101</v>
      </c>
      <c r="C2222" t="s">
        <v>152</v>
      </c>
      <c r="D2222">
        <v>69</v>
      </c>
      <c r="E2222" t="s">
        <v>158</v>
      </c>
      <c r="F2222" t="str">
        <f t="shared" si="37"/>
        <v>Senior</v>
      </c>
      <c r="G2222" s="49">
        <f>VLOOKUP(B2222,'Analysis 1.3'!$E$1:$F$15,2,FALSE)</f>
        <v>52.833333333333336</v>
      </c>
    </row>
    <row r="2223" spans="1:7" x14ac:dyDescent="0.3">
      <c r="A2223">
        <v>2222</v>
      </c>
      <c r="B2223" s="1" t="s">
        <v>99</v>
      </c>
      <c r="C2223" t="s">
        <v>152</v>
      </c>
      <c r="D2223">
        <v>23</v>
      </c>
      <c r="E2223" t="s">
        <v>158</v>
      </c>
      <c r="F2223" t="str">
        <f t="shared" si="37"/>
        <v>Young</v>
      </c>
      <c r="G2223" s="49">
        <f>VLOOKUP(B2223,'Analysis 1.3'!$E$1:$F$15,2,FALSE)</f>
        <v>54.707207207207205</v>
      </c>
    </row>
    <row r="2224" spans="1:7" x14ac:dyDescent="0.3">
      <c r="A2224">
        <v>2223</v>
      </c>
      <c r="B2224" s="1" t="s">
        <v>99</v>
      </c>
      <c r="C2224" t="s">
        <v>151</v>
      </c>
      <c r="D2224">
        <v>85</v>
      </c>
      <c r="E2224" t="s">
        <v>158</v>
      </c>
      <c r="F2224" t="str">
        <f t="shared" si="37"/>
        <v>Senior</v>
      </c>
      <c r="G2224" s="49">
        <f>VLOOKUP(B2224,'Analysis 1.3'!$E$1:$F$15,2,FALSE)</f>
        <v>54.707207207207205</v>
      </c>
    </row>
    <row r="2225" spans="1:7" x14ac:dyDescent="0.3">
      <c r="A2225">
        <v>2224</v>
      </c>
      <c r="B2225" s="1" t="s">
        <v>99</v>
      </c>
      <c r="C2225" t="s">
        <v>151</v>
      </c>
      <c r="D2225">
        <v>82</v>
      </c>
      <c r="E2225" t="s">
        <v>158</v>
      </c>
      <c r="F2225" t="str">
        <f t="shared" si="37"/>
        <v>Senior</v>
      </c>
      <c r="G2225" s="49">
        <f>VLOOKUP(B2225,'Analysis 1.3'!$E$1:$F$15,2,FALSE)</f>
        <v>54.707207207207205</v>
      </c>
    </row>
    <row r="2226" spans="1:7" x14ac:dyDescent="0.3">
      <c r="A2226">
        <v>2225</v>
      </c>
      <c r="B2226" s="1" t="s">
        <v>99</v>
      </c>
      <c r="C2226" t="s">
        <v>152</v>
      </c>
      <c r="D2226">
        <v>89</v>
      </c>
      <c r="E2226" t="s">
        <v>158</v>
      </c>
      <c r="F2226" t="str">
        <f t="shared" si="37"/>
        <v>Senior</v>
      </c>
      <c r="G2226" s="49">
        <f>VLOOKUP(B2226,'Analysis 1.3'!$E$1:$F$15,2,FALSE)</f>
        <v>54.707207207207205</v>
      </c>
    </row>
    <row r="2227" spans="1:7" x14ac:dyDescent="0.3">
      <c r="A2227">
        <v>2226</v>
      </c>
      <c r="B2227" s="1" t="s">
        <v>100</v>
      </c>
      <c r="C2227" t="s">
        <v>152</v>
      </c>
      <c r="D2227">
        <v>66</v>
      </c>
      <c r="E2227" t="s">
        <v>158</v>
      </c>
      <c r="F2227" t="str">
        <f t="shared" si="37"/>
        <v>Senior</v>
      </c>
      <c r="G2227" s="49">
        <f>VLOOKUP(B2227,'Analysis 1.3'!$E$1:$F$15,2,FALSE)</f>
        <v>54.003086419753089</v>
      </c>
    </row>
    <row r="2228" spans="1:7" x14ac:dyDescent="0.3">
      <c r="A2228">
        <v>2227</v>
      </c>
      <c r="B2228" s="1" t="s">
        <v>99</v>
      </c>
      <c r="C2228" t="s">
        <v>152</v>
      </c>
      <c r="D2228">
        <v>70</v>
      </c>
      <c r="E2228" t="s">
        <v>158</v>
      </c>
      <c r="F2228" t="str">
        <f t="shared" si="37"/>
        <v>Senior</v>
      </c>
      <c r="G2228" s="49">
        <f>VLOOKUP(B2228,'Analysis 1.3'!$E$1:$F$15,2,FALSE)</f>
        <v>54.707207207207205</v>
      </c>
    </row>
    <row r="2229" spans="1:7" x14ac:dyDescent="0.3">
      <c r="A2229">
        <v>2228</v>
      </c>
      <c r="B2229" s="1" t="s">
        <v>107</v>
      </c>
      <c r="C2229" t="s">
        <v>152</v>
      </c>
      <c r="D2229">
        <v>46</v>
      </c>
      <c r="E2229" t="s">
        <v>158</v>
      </c>
      <c r="F2229" t="str">
        <f t="shared" si="37"/>
        <v>Middle</v>
      </c>
      <c r="G2229" s="49">
        <f>VLOOKUP(B2229,'Analysis 1.3'!$E$1:$F$15,2,FALSE)</f>
        <v>49.778761061946902</v>
      </c>
    </row>
    <row r="2230" spans="1:7" x14ac:dyDescent="0.3">
      <c r="A2230">
        <v>2229</v>
      </c>
      <c r="B2230" s="1" t="s">
        <v>108</v>
      </c>
      <c r="C2230" t="s">
        <v>152</v>
      </c>
      <c r="D2230">
        <v>38</v>
      </c>
      <c r="E2230" t="s">
        <v>158</v>
      </c>
      <c r="F2230" t="str">
        <f t="shared" si="37"/>
        <v>Middle</v>
      </c>
      <c r="G2230" s="49">
        <f>VLOOKUP(B2230,'Analysis 1.3'!$E$1:$F$15,2,FALSE)</f>
        <v>53.469696969696969</v>
      </c>
    </row>
    <row r="2231" spans="1:7" x14ac:dyDescent="0.3">
      <c r="A2231">
        <v>2230</v>
      </c>
      <c r="B2231" s="1" t="s">
        <v>101</v>
      </c>
      <c r="C2231" t="s">
        <v>152</v>
      </c>
      <c r="D2231">
        <v>65</v>
      </c>
      <c r="E2231" t="s">
        <v>158</v>
      </c>
      <c r="F2231" t="str">
        <f t="shared" si="37"/>
        <v>Senior</v>
      </c>
      <c r="G2231" s="49">
        <f>VLOOKUP(B2231,'Analysis 1.3'!$E$1:$F$15,2,FALSE)</f>
        <v>52.833333333333336</v>
      </c>
    </row>
    <row r="2232" spans="1:7" x14ac:dyDescent="0.3">
      <c r="A2232">
        <v>2231</v>
      </c>
      <c r="B2232" s="1" t="s">
        <v>100</v>
      </c>
      <c r="C2232" t="s">
        <v>151</v>
      </c>
      <c r="D2232">
        <v>76</v>
      </c>
      <c r="E2232" t="s">
        <v>158</v>
      </c>
      <c r="F2232" t="str">
        <f t="shared" si="37"/>
        <v>Senior</v>
      </c>
      <c r="G2232" s="49">
        <f>VLOOKUP(B2232,'Analysis 1.3'!$E$1:$F$15,2,FALSE)</f>
        <v>54.003086419753089</v>
      </c>
    </row>
    <row r="2233" spans="1:7" x14ac:dyDescent="0.3">
      <c r="A2233">
        <v>2232</v>
      </c>
      <c r="B2233" s="1" t="s">
        <v>99</v>
      </c>
      <c r="C2233" t="s">
        <v>151</v>
      </c>
      <c r="D2233">
        <v>57</v>
      </c>
      <c r="E2233" t="s">
        <v>158</v>
      </c>
      <c r="F2233" t="str">
        <f t="shared" si="37"/>
        <v>Middle</v>
      </c>
      <c r="G2233" s="49">
        <f>VLOOKUP(B2233,'Analysis 1.3'!$E$1:$F$15,2,FALSE)</f>
        <v>54.707207207207205</v>
      </c>
    </row>
    <row r="2234" spans="1:7" x14ac:dyDescent="0.3">
      <c r="A2234">
        <v>2233</v>
      </c>
      <c r="B2234" s="1" t="s">
        <v>109</v>
      </c>
      <c r="C2234" t="s">
        <v>152</v>
      </c>
      <c r="D2234">
        <v>52</v>
      </c>
      <c r="E2234" t="s">
        <v>158</v>
      </c>
      <c r="F2234" t="str">
        <f t="shared" si="37"/>
        <v>Middle</v>
      </c>
      <c r="G2234" s="49">
        <f>VLOOKUP(B2234,'Analysis 1.3'!$E$1:$F$15,2,FALSE)</f>
        <v>49.655172413793103</v>
      </c>
    </row>
    <row r="2235" spans="1:7" x14ac:dyDescent="0.3">
      <c r="A2235">
        <v>2234</v>
      </c>
      <c r="B2235" s="1" t="s">
        <v>110</v>
      </c>
      <c r="C2235" t="s">
        <v>151</v>
      </c>
      <c r="D2235">
        <v>47</v>
      </c>
      <c r="E2235" t="s">
        <v>158</v>
      </c>
      <c r="F2235" t="str">
        <f t="shared" si="37"/>
        <v>Middle</v>
      </c>
      <c r="G2235" s="49">
        <f>VLOOKUP(B2235,'Analysis 1.3'!$E$1:$F$15,2,FALSE)</f>
        <v>49.222222222222221</v>
      </c>
    </row>
    <row r="2236" spans="1:7" x14ac:dyDescent="0.3">
      <c r="A2236">
        <v>2235</v>
      </c>
      <c r="B2236" s="1" t="s">
        <v>105</v>
      </c>
      <c r="C2236" t="s">
        <v>151</v>
      </c>
      <c r="D2236">
        <v>65</v>
      </c>
      <c r="E2236" t="s">
        <v>158</v>
      </c>
      <c r="F2236" t="str">
        <f t="shared" si="37"/>
        <v>Senior</v>
      </c>
      <c r="G2236" s="49">
        <f>VLOOKUP(B2236,'Analysis 1.3'!$E$1:$F$15,2,FALSE)</f>
        <v>48.434944237918216</v>
      </c>
    </row>
    <row r="2237" spans="1:7" x14ac:dyDescent="0.3">
      <c r="A2237">
        <v>2236</v>
      </c>
      <c r="B2237" s="1" t="s">
        <v>99</v>
      </c>
      <c r="C2237" t="s">
        <v>152</v>
      </c>
      <c r="D2237">
        <v>80</v>
      </c>
      <c r="E2237" t="s">
        <v>158</v>
      </c>
      <c r="F2237" t="str">
        <f t="shared" si="37"/>
        <v>Senior</v>
      </c>
      <c r="G2237" s="49">
        <f>VLOOKUP(B2237,'Analysis 1.3'!$E$1:$F$15,2,FALSE)</f>
        <v>54.707207207207205</v>
      </c>
    </row>
    <row r="2238" spans="1:7" x14ac:dyDescent="0.3">
      <c r="A2238">
        <v>2237</v>
      </c>
      <c r="B2238" s="1" t="s">
        <v>105</v>
      </c>
      <c r="C2238" t="s">
        <v>152</v>
      </c>
      <c r="D2238">
        <v>65</v>
      </c>
      <c r="E2238" t="s">
        <v>158</v>
      </c>
      <c r="F2238" t="str">
        <f t="shared" si="37"/>
        <v>Senior</v>
      </c>
      <c r="G2238" s="49">
        <f>VLOOKUP(B2238,'Analysis 1.3'!$E$1:$F$15,2,FALSE)</f>
        <v>48.434944237918216</v>
      </c>
    </row>
    <row r="2239" spans="1:7" x14ac:dyDescent="0.3">
      <c r="A2239">
        <v>2238</v>
      </c>
      <c r="B2239" s="1" t="s">
        <v>106</v>
      </c>
      <c r="C2239" t="s">
        <v>151</v>
      </c>
      <c r="D2239">
        <v>43</v>
      </c>
      <c r="E2239" t="s">
        <v>158</v>
      </c>
      <c r="F2239" t="str">
        <f t="shared" si="37"/>
        <v>Middle</v>
      </c>
      <c r="G2239" s="49">
        <f>VLOOKUP(B2239,'Analysis 1.3'!$E$1:$F$15,2,FALSE)</f>
        <v>53.742268041237111</v>
      </c>
    </row>
    <row r="2240" spans="1:7" x14ac:dyDescent="0.3">
      <c r="A2240">
        <v>2239</v>
      </c>
      <c r="B2240" s="1" t="s">
        <v>99</v>
      </c>
      <c r="C2240" t="s">
        <v>152</v>
      </c>
      <c r="D2240">
        <v>36</v>
      </c>
      <c r="E2240" t="s">
        <v>158</v>
      </c>
      <c r="F2240" t="str">
        <f t="shared" si="37"/>
        <v>Middle</v>
      </c>
      <c r="G2240" s="49">
        <f>VLOOKUP(B2240,'Analysis 1.3'!$E$1:$F$15,2,FALSE)</f>
        <v>54.707207207207205</v>
      </c>
    </row>
    <row r="2241" spans="1:7" x14ac:dyDescent="0.3">
      <c r="A2241">
        <v>2240</v>
      </c>
      <c r="B2241" s="1" t="s">
        <v>100</v>
      </c>
      <c r="C2241" t="s">
        <v>152</v>
      </c>
      <c r="D2241">
        <v>83</v>
      </c>
      <c r="E2241" t="s">
        <v>158</v>
      </c>
      <c r="F2241" t="str">
        <f t="shared" si="37"/>
        <v>Senior</v>
      </c>
      <c r="G2241" s="49">
        <f>VLOOKUP(B2241,'Analysis 1.3'!$E$1:$F$15,2,FALSE)</f>
        <v>54.003086419753089</v>
      </c>
    </row>
    <row r="2242" spans="1:7" x14ac:dyDescent="0.3">
      <c r="A2242">
        <v>2241</v>
      </c>
      <c r="B2242" s="1" t="s">
        <v>105</v>
      </c>
      <c r="C2242" t="s">
        <v>151</v>
      </c>
      <c r="D2242">
        <v>67</v>
      </c>
      <c r="E2242" t="s">
        <v>158</v>
      </c>
      <c r="F2242" t="str">
        <f t="shared" si="37"/>
        <v>Senior</v>
      </c>
      <c r="G2242" s="49">
        <f>VLOOKUP(B2242,'Analysis 1.3'!$E$1:$F$15,2,FALSE)</f>
        <v>48.434944237918216</v>
      </c>
    </row>
    <row r="2243" spans="1:7" x14ac:dyDescent="0.3">
      <c r="A2243">
        <v>2242</v>
      </c>
      <c r="B2243" s="1" t="s">
        <v>100</v>
      </c>
      <c r="C2243" t="s">
        <v>152</v>
      </c>
      <c r="D2243">
        <v>77</v>
      </c>
      <c r="E2243" t="s">
        <v>158</v>
      </c>
      <c r="F2243" t="str">
        <f t="shared" ref="F2243:F2306" si="38">_xlfn.IFS(D2243&gt;=60, "Senior", D2243&lt;35, "Young", D2243&lt;60, "Middle")</f>
        <v>Senior</v>
      </c>
      <c r="G2243" s="49">
        <f>VLOOKUP(B2243,'Analysis 1.3'!$E$1:$F$15,2,FALSE)</f>
        <v>54.003086419753089</v>
      </c>
    </row>
    <row r="2244" spans="1:7" x14ac:dyDescent="0.3">
      <c r="A2244">
        <v>2243</v>
      </c>
      <c r="B2244" s="1" t="s">
        <v>105</v>
      </c>
      <c r="C2244" t="s">
        <v>151</v>
      </c>
      <c r="D2244">
        <v>79</v>
      </c>
      <c r="E2244" t="s">
        <v>158</v>
      </c>
      <c r="F2244" t="str">
        <f t="shared" si="38"/>
        <v>Senior</v>
      </c>
      <c r="G2244" s="49">
        <f>VLOOKUP(B2244,'Analysis 1.3'!$E$1:$F$15,2,FALSE)</f>
        <v>48.434944237918216</v>
      </c>
    </row>
    <row r="2245" spans="1:7" x14ac:dyDescent="0.3">
      <c r="A2245">
        <v>2244</v>
      </c>
      <c r="B2245" s="1" t="s">
        <v>99</v>
      </c>
      <c r="C2245" t="s">
        <v>152</v>
      </c>
      <c r="D2245">
        <v>51</v>
      </c>
      <c r="E2245" t="s">
        <v>158</v>
      </c>
      <c r="F2245" t="str">
        <f t="shared" si="38"/>
        <v>Middle</v>
      </c>
      <c r="G2245" s="49">
        <f>VLOOKUP(B2245,'Analysis 1.3'!$E$1:$F$15,2,FALSE)</f>
        <v>54.707207207207205</v>
      </c>
    </row>
    <row r="2246" spans="1:7" x14ac:dyDescent="0.3">
      <c r="A2246">
        <v>2245</v>
      </c>
      <c r="B2246" s="1" t="s">
        <v>105</v>
      </c>
      <c r="C2246" t="s">
        <v>151</v>
      </c>
      <c r="D2246">
        <v>61</v>
      </c>
      <c r="E2246" t="s">
        <v>158</v>
      </c>
      <c r="F2246" t="str">
        <f t="shared" si="38"/>
        <v>Senior</v>
      </c>
      <c r="G2246" s="49">
        <f>VLOOKUP(B2246,'Analysis 1.3'!$E$1:$F$15,2,FALSE)</f>
        <v>48.434944237918216</v>
      </c>
    </row>
    <row r="2247" spans="1:7" x14ac:dyDescent="0.3">
      <c r="A2247">
        <v>2246</v>
      </c>
      <c r="B2247" s="1" t="s">
        <v>101</v>
      </c>
      <c r="C2247" t="s">
        <v>151</v>
      </c>
      <c r="D2247">
        <v>76</v>
      </c>
      <c r="E2247" t="s">
        <v>158</v>
      </c>
      <c r="F2247" t="str">
        <f t="shared" si="38"/>
        <v>Senior</v>
      </c>
      <c r="G2247" s="49">
        <f>VLOOKUP(B2247,'Analysis 1.3'!$E$1:$F$15,2,FALSE)</f>
        <v>52.833333333333336</v>
      </c>
    </row>
    <row r="2248" spans="1:7" x14ac:dyDescent="0.3">
      <c r="A2248">
        <v>2247</v>
      </c>
      <c r="B2248" s="1" t="s">
        <v>108</v>
      </c>
      <c r="C2248" t="s">
        <v>152</v>
      </c>
      <c r="D2248">
        <v>71</v>
      </c>
      <c r="E2248" t="s">
        <v>158</v>
      </c>
      <c r="F2248" t="str">
        <f t="shared" si="38"/>
        <v>Senior</v>
      </c>
      <c r="G2248" s="49">
        <f>VLOOKUP(B2248,'Analysis 1.3'!$E$1:$F$15,2,FALSE)</f>
        <v>53.469696969696969</v>
      </c>
    </row>
    <row r="2249" spans="1:7" x14ac:dyDescent="0.3">
      <c r="A2249">
        <v>2248</v>
      </c>
      <c r="B2249" s="1" t="s">
        <v>99</v>
      </c>
      <c r="C2249" t="s">
        <v>152</v>
      </c>
      <c r="D2249">
        <v>68</v>
      </c>
      <c r="E2249" t="s">
        <v>158</v>
      </c>
      <c r="F2249" t="str">
        <f t="shared" si="38"/>
        <v>Senior</v>
      </c>
      <c r="G2249" s="49">
        <f>VLOOKUP(B2249,'Analysis 1.3'!$E$1:$F$15,2,FALSE)</f>
        <v>54.707207207207205</v>
      </c>
    </row>
    <row r="2250" spans="1:7" x14ac:dyDescent="0.3">
      <c r="A2250">
        <v>2249</v>
      </c>
      <c r="B2250" s="1" t="s">
        <v>109</v>
      </c>
      <c r="C2250" t="s">
        <v>151</v>
      </c>
      <c r="D2250">
        <v>35</v>
      </c>
      <c r="E2250" t="s">
        <v>158</v>
      </c>
      <c r="F2250" t="str">
        <f t="shared" si="38"/>
        <v>Middle</v>
      </c>
      <c r="G2250" s="49">
        <f>VLOOKUP(B2250,'Analysis 1.3'!$E$1:$F$15,2,FALSE)</f>
        <v>49.655172413793103</v>
      </c>
    </row>
    <row r="2251" spans="1:7" x14ac:dyDescent="0.3">
      <c r="A2251">
        <v>2250</v>
      </c>
      <c r="B2251" s="1" t="s">
        <v>99</v>
      </c>
      <c r="C2251" t="s">
        <v>151</v>
      </c>
      <c r="D2251">
        <v>79</v>
      </c>
      <c r="E2251" t="s">
        <v>158</v>
      </c>
      <c r="F2251" t="str">
        <f t="shared" si="38"/>
        <v>Senior</v>
      </c>
      <c r="G2251" s="49">
        <f>VLOOKUP(B2251,'Analysis 1.3'!$E$1:$F$15,2,FALSE)</f>
        <v>54.707207207207205</v>
      </c>
    </row>
    <row r="2252" spans="1:7" x14ac:dyDescent="0.3">
      <c r="A2252">
        <v>2251</v>
      </c>
      <c r="B2252" s="1" t="s">
        <v>100</v>
      </c>
      <c r="C2252" t="s">
        <v>151</v>
      </c>
      <c r="D2252">
        <v>75</v>
      </c>
      <c r="E2252" t="s">
        <v>158</v>
      </c>
      <c r="F2252" t="str">
        <f t="shared" si="38"/>
        <v>Senior</v>
      </c>
      <c r="G2252" s="49">
        <f>VLOOKUP(B2252,'Analysis 1.3'!$E$1:$F$15,2,FALSE)</f>
        <v>54.003086419753089</v>
      </c>
    </row>
    <row r="2253" spans="1:7" x14ac:dyDescent="0.3">
      <c r="A2253">
        <v>2252</v>
      </c>
      <c r="B2253" s="1" t="s">
        <v>104</v>
      </c>
      <c r="C2253" t="s">
        <v>151</v>
      </c>
      <c r="D2253">
        <v>21</v>
      </c>
      <c r="E2253" t="s">
        <v>158</v>
      </c>
      <c r="F2253" t="str">
        <f t="shared" si="38"/>
        <v>Young</v>
      </c>
      <c r="G2253" s="49">
        <f>VLOOKUP(B2253,'Analysis 1.3'!$E$1:$F$15,2,FALSE)</f>
        <v>47.441860465116278</v>
      </c>
    </row>
    <row r="2254" spans="1:7" x14ac:dyDescent="0.3">
      <c r="A2254">
        <v>2253</v>
      </c>
      <c r="B2254" s="1" t="s">
        <v>99</v>
      </c>
      <c r="C2254" t="s">
        <v>151</v>
      </c>
      <c r="D2254">
        <v>26</v>
      </c>
      <c r="E2254" t="s">
        <v>158</v>
      </c>
      <c r="F2254" t="str">
        <f t="shared" si="38"/>
        <v>Young</v>
      </c>
      <c r="G2254" s="49">
        <f>VLOOKUP(B2254,'Analysis 1.3'!$E$1:$F$15,2,FALSE)</f>
        <v>54.707207207207205</v>
      </c>
    </row>
    <row r="2255" spans="1:7" x14ac:dyDescent="0.3">
      <c r="A2255">
        <v>2254</v>
      </c>
      <c r="B2255" s="1" t="s">
        <v>99</v>
      </c>
      <c r="C2255" t="s">
        <v>152</v>
      </c>
      <c r="D2255">
        <v>38</v>
      </c>
      <c r="E2255" t="s">
        <v>158</v>
      </c>
      <c r="F2255" t="str">
        <f t="shared" si="38"/>
        <v>Middle</v>
      </c>
      <c r="G2255" s="49">
        <f>VLOOKUP(B2255,'Analysis 1.3'!$E$1:$F$15,2,FALSE)</f>
        <v>54.707207207207205</v>
      </c>
    </row>
    <row r="2256" spans="1:7" x14ac:dyDescent="0.3">
      <c r="A2256">
        <v>2255</v>
      </c>
      <c r="B2256" s="1" t="s">
        <v>107</v>
      </c>
      <c r="C2256" t="s">
        <v>152</v>
      </c>
      <c r="D2256">
        <v>45</v>
      </c>
      <c r="E2256" t="s">
        <v>158</v>
      </c>
      <c r="F2256" t="str">
        <f t="shared" si="38"/>
        <v>Middle</v>
      </c>
      <c r="G2256" s="49">
        <f>VLOOKUP(B2256,'Analysis 1.3'!$E$1:$F$15,2,FALSE)</f>
        <v>49.778761061946902</v>
      </c>
    </row>
    <row r="2257" spans="1:7" x14ac:dyDescent="0.3">
      <c r="A2257">
        <v>2256</v>
      </c>
      <c r="B2257" s="1" t="s">
        <v>99</v>
      </c>
      <c r="C2257" t="s">
        <v>151</v>
      </c>
      <c r="D2257">
        <v>43</v>
      </c>
      <c r="E2257" t="s">
        <v>158</v>
      </c>
      <c r="F2257" t="str">
        <f t="shared" si="38"/>
        <v>Middle</v>
      </c>
      <c r="G2257" s="49">
        <f>VLOOKUP(B2257,'Analysis 1.3'!$E$1:$F$15,2,FALSE)</f>
        <v>54.707207207207205</v>
      </c>
    </row>
    <row r="2258" spans="1:7" x14ac:dyDescent="0.3">
      <c r="A2258">
        <v>2257</v>
      </c>
      <c r="B2258" s="1" t="s">
        <v>99</v>
      </c>
      <c r="C2258" t="s">
        <v>152</v>
      </c>
      <c r="D2258">
        <v>59</v>
      </c>
      <c r="E2258" t="s">
        <v>158</v>
      </c>
      <c r="F2258" t="str">
        <f t="shared" si="38"/>
        <v>Middle</v>
      </c>
      <c r="G2258" s="49">
        <f>VLOOKUP(B2258,'Analysis 1.3'!$E$1:$F$15,2,FALSE)</f>
        <v>54.707207207207205</v>
      </c>
    </row>
    <row r="2259" spans="1:7" x14ac:dyDescent="0.3">
      <c r="A2259">
        <v>2258</v>
      </c>
      <c r="B2259" s="1" t="s">
        <v>106</v>
      </c>
      <c r="C2259" t="s">
        <v>151</v>
      </c>
      <c r="D2259">
        <v>77</v>
      </c>
      <c r="E2259" t="s">
        <v>158</v>
      </c>
      <c r="F2259" t="str">
        <f t="shared" si="38"/>
        <v>Senior</v>
      </c>
      <c r="G2259" s="49">
        <f>VLOOKUP(B2259,'Analysis 1.3'!$E$1:$F$15,2,FALSE)</f>
        <v>53.742268041237111</v>
      </c>
    </row>
    <row r="2260" spans="1:7" x14ac:dyDescent="0.3">
      <c r="A2260">
        <v>2259</v>
      </c>
      <c r="B2260" s="1" t="s">
        <v>101</v>
      </c>
      <c r="C2260" t="s">
        <v>152</v>
      </c>
      <c r="D2260">
        <v>41</v>
      </c>
      <c r="E2260" t="s">
        <v>158</v>
      </c>
      <c r="F2260" t="str">
        <f t="shared" si="38"/>
        <v>Middle</v>
      </c>
      <c r="G2260" s="49">
        <f>VLOOKUP(B2260,'Analysis 1.3'!$E$1:$F$15,2,FALSE)</f>
        <v>52.833333333333336</v>
      </c>
    </row>
    <row r="2261" spans="1:7" x14ac:dyDescent="0.3">
      <c r="A2261">
        <v>2260</v>
      </c>
      <c r="B2261" s="1" t="s">
        <v>99</v>
      </c>
      <c r="C2261" t="s">
        <v>151</v>
      </c>
      <c r="D2261">
        <v>60</v>
      </c>
      <c r="E2261" t="s">
        <v>158</v>
      </c>
      <c r="F2261" t="str">
        <f t="shared" si="38"/>
        <v>Senior</v>
      </c>
      <c r="G2261" s="49">
        <f>VLOOKUP(B2261,'Analysis 1.3'!$E$1:$F$15,2,FALSE)</f>
        <v>54.707207207207205</v>
      </c>
    </row>
    <row r="2262" spans="1:7" x14ac:dyDescent="0.3">
      <c r="A2262">
        <v>2261</v>
      </c>
      <c r="B2262" s="1" t="s">
        <v>99</v>
      </c>
      <c r="C2262" t="s">
        <v>151</v>
      </c>
      <c r="D2262">
        <v>90</v>
      </c>
      <c r="E2262" t="s">
        <v>158</v>
      </c>
      <c r="F2262" t="str">
        <f t="shared" si="38"/>
        <v>Senior</v>
      </c>
      <c r="G2262" s="49">
        <f>VLOOKUP(B2262,'Analysis 1.3'!$E$1:$F$15,2,FALSE)</f>
        <v>54.707207207207205</v>
      </c>
    </row>
    <row r="2263" spans="1:7" x14ac:dyDescent="0.3">
      <c r="A2263">
        <v>2262</v>
      </c>
      <c r="B2263" s="1" t="s">
        <v>99</v>
      </c>
      <c r="C2263" t="s">
        <v>152</v>
      </c>
      <c r="D2263">
        <v>27</v>
      </c>
      <c r="E2263" t="s">
        <v>158</v>
      </c>
      <c r="F2263" t="str">
        <f t="shared" si="38"/>
        <v>Young</v>
      </c>
      <c r="G2263" s="49">
        <f>VLOOKUP(B2263,'Analysis 1.3'!$E$1:$F$15,2,FALSE)</f>
        <v>54.707207207207205</v>
      </c>
    </row>
    <row r="2264" spans="1:7" x14ac:dyDescent="0.3">
      <c r="A2264">
        <v>2263</v>
      </c>
      <c r="B2264" s="1" t="s">
        <v>105</v>
      </c>
      <c r="C2264" t="s">
        <v>152</v>
      </c>
      <c r="D2264">
        <v>48</v>
      </c>
      <c r="E2264" t="s">
        <v>158</v>
      </c>
      <c r="F2264" t="str">
        <f t="shared" si="38"/>
        <v>Middle</v>
      </c>
      <c r="G2264" s="49">
        <f>VLOOKUP(B2264,'Analysis 1.3'!$E$1:$F$15,2,FALSE)</f>
        <v>48.434944237918216</v>
      </c>
    </row>
    <row r="2265" spans="1:7" x14ac:dyDescent="0.3">
      <c r="A2265">
        <v>2264</v>
      </c>
      <c r="B2265" s="1" t="s">
        <v>99</v>
      </c>
      <c r="C2265" t="s">
        <v>152</v>
      </c>
      <c r="D2265">
        <v>31</v>
      </c>
      <c r="E2265" t="s">
        <v>158</v>
      </c>
      <c r="F2265" t="str">
        <f t="shared" si="38"/>
        <v>Young</v>
      </c>
      <c r="G2265" s="49">
        <f>VLOOKUP(B2265,'Analysis 1.3'!$E$1:$F$15,2,FALSE)</f>
        <v>54.707207207207205</v>
      </c>
    </row>
    <row r="2266" spans="1:7" x14ac:dyDescent="0.3">
      <c r="A2266">
        <v>2265</v>
      </c>
      <c r="B2266" s="1" t="s">
        <v>100</v>
      </c>
      <c r="C2266" t="s">
        <v>152</v>
      </c>
      <c r="D2266">
        <v>65</v>
      </c>
      <c r="E2266" t="s">
        <v>158</v>
      </c>
      <c r="F2266" t="str">
        <f t="shared" si="38"/>
        <v>Senior</v>
      </c>
      <c r="G2266" s="49">
        <f>VLOOKUP(B2266,'Analysis 1.3'!$E$1:$F$15,2,FALSE)</f>
        <v>54.003086419753089</v>
      </c>
    </row>
    <row r="2267" spans="1:7" x14ac:dyDescent="0.3">
      <c r="A2267">
        <v>2266</v>
      </c>
      <c r="B2267" s="1" t="s">
        <v>100</v>
      </c>
      <c r="C2267" t="s">
        <v>151</v>
      </c>
      <c r="D2267">
        <v>90</v>
      </c>
      <c r="E2267" t="s">
        <v>158</v>
      </c>
      <c r="F2267" t="str">
        <f t="shared" si="38"/>
        <v>Senior</v>
      </c>
      <c r="G2267" s="49">
        <f>VLOOKUP(B2267,'Analysis 1.3'!$E$1:$F$15,2,FALSE)</f>
        <v>54.003086419753089</v>
      </c>
    </row>
    <row r="2268" spans="1:7" x14ac:dyDescent="0.3">
      <c r="A2268">
        <v>2267</v>
      </c>
      <c r="B2268" s="1" t="s">
        <v>101</v>
      </c>
      <c r="C2268" t="s">
        <v>151</v>
      </c>
      <c r="D2268">
        <v>20</v>
      </c>
      <c r="E2268" t="s">
        <v>158</v>
      </c>
      <c r="F2268" t="str">
        <f t="shared" si="38"/>
        <v>Young</v>
      </c>
      <c r="G2268" s="49">
        <f>VLOOKUP(B2268,'Analysis 1.3'!$E$1:$F$15,2,FALSE)</f>
        <v>52.833333333333336</v>
      </c>
    </row>
    <row r="2269" spans="1:7" x14ac:dyDescent="0.3">
      <c r="A2269">
        <v>2268</v>
      </c>
      <c r="B2269" s="1" t="s">
        <v>104</v>
      </c>
      <c r="C2269" t="s">
        <v>151</v>
      </c>
      <c r="D2269">
        <v>60</v>
      </c>
      <c r="E2269" t="s">
        <v>158</v>
      </c>
      <c r="F2269" t="str">
        <f t="shared" si="38"/>
        <v>Senior</v>
      </c>
      <c r="G2269" s="49">
        <f>VLOOKUP(B2269,'Analysis 1.3'!$E$1:$F$15,2,FALSE)</f>
        <v>47.441860465116278</v>
      </c>
    </row>
    <row r="2270" spans="1:7" x14ac:dyDescent="0.3">
      <c r="A2270">
        <v>2269</v>
      </c>
      <c r="B2270" s="1" t="s">
        <v>99</v>
      </c>
      <c r="C2270" t="s">
        <v>152</v>
      </c>
      <c r="D2270">
        <v>48</v>
      </c>
      <c r="E2270" t="s">
        <v>158</v>
      </c>
      <c r="F2270" t="str">
        <f t="shared" si="38"/>
        <v>Middle</v>
      </c>
      <c r="G2270" s="49">
        <f>VLOOKUP(B2270,'Analysis 1.3'!$E$1:$F$15,2,FALSE)</f>
        <v>54.707207207207205</v>
      </c>
    </row>
    <row r="2271" spans="1:7" x14ac:dyDescent="0.3">
      <c r="A2271">
        <v>2270</v>
      </c>
      <c r="B2271" s="1" t="s">
        <v>100</v>
      </c>
      <c r="C2271" t="s">
        <v>151</v>
      </c>
      <c r="D2271">
        <v>64</v>
      </c>
      <c r="E2271" t="s">
        <v>158</v>
      </c>
      <c r="F2271" t="str">
        <f t="shared" si="38"/>
        <v>Senior</v>
      </c>
      <c r="G2271" s="49">
        <f>VLOOKUP(B2271,'Analysis 1.3'!$E$1:$F$15,2,FALSE)</f>
        <v>54.003086419753089</v>
      </c>
    </row>
    <row r="2272" spans="1:7" x14ac:dyDescent="0.3">
      <c r="A2272">
        <v>2271</v>
      </c>
      <c r="B2272" s="1" t="s">
        <v>99</v>
      </c>
      <c r="C2272" t="s">
        <v>152</v>
      </c>
      <c r="D2272">
        <v>57</v>
      </c>
      <c r="E2272" t="s">
        <v>158</v>
      </c>
      <c r="F2272" t="str">
        <f t="shared" si="38"/>
        <v>Middle</v>
      </c>
      <c r="G2272" s="49">
        <f>VLOOKUP(B2272,'Analysis 1.3'!$E$1:$F$15,2,FALSE)</f>
        <v>54.707207207207205</v>
      </c>
    </row>
    <row r="2273" spans="1:7" x14ac:dyDescent="0.3">
      <c r="A2273">
        <v>2272</v>
      </c>
      <c r="B2273" s="1" t="s">
        <v>105</v>
      </c>
      <c r="C2273" t="s">
        <v>152</v>
      </c>
      <c r="D2273">
        <v>40</v>
      </c>
      <c r="E2273" t="s">
        <v>158</v>
      </c>
      <c r="F2273" t="str">
        <f t="shared" si="38"/>
        <v>Middle</v>
      </c>
      <c r="G2273" s="49">
        <f>VLOOKUP(B2273,'Analysis 1.3'!$E$1:$F$15,2,FALSE)</f>
        <v>48.434944237918216</v>
      </c>
    </row>
    <row r="2274" spans="1:7" x14ac:dyDescent="0.3">
      <c r="A2274">
        <v>2273</v>
      </c>
      <c r="B2274" s="1" t="s">
        <v>110</v>
      </c>
      <c r="C2274" t="s">
        <v>151</v>
      </c>
      <c r="D2274">
        <v>52</v>
      </c>
      <c r="E2274" t="s">
        <v>158</v>
      </c>
      <c r="F2274" t="str">
        <f t="shared" si="38"/>
        <v>Middle</v>
      </c>
      <c r="G2274" s="49">
        <f>VLOOKUP(B2274,'Analysis 1.3'!$E$1:$F$15,2,FALSE)</f>
        <v>49.222222222222221</v>
      </c>
    </row>
    <row r="2275" spans="1:7" x14ac:dyDescent="0.3">
      <c r="A2275">
        <v>2274</v>
      </c>
      <c r="B2275" s="1" t="s">
        <v>99</v>
      </c>
      <c r="C2275" t="s">
        <v>151</v>
      </c>
      <c r="D2275">
        <v>64</v>
      </c>
      <c r="E2275" t="s">
        <v>158</v>
      </c>
      <c r="F2275" t="str">
        <f t="shared" si="38"/>
        <v>Senior</v>
      </c>
      <c r="G2275" s="49">
        <f>VLOOKUP(B2275,'Analysis 1.3'!$E$1:$F$15,2,FALSE)</f>
        <v>54.707207207207205</v>
      </c>
    </row>
    <row r="2276" spans="1:7" x14ac:dyDescent="0.3">
      <c r="A2276">
        <v>2275</v>
      </c>
      <c r="B2276" s="1" t="s">
        <v>99</v>
      </c>
      <c r="C2276" t="s">
        <v>152</v>
      </c>
      <c r="D2276">
        <v>74</v>
      </c>
      <c r="E2276" t="s">
        <v>158</v>
      </c>
      <c r="F2276" t="str">
        <f t="shared" si="38"/>
        <v>Senior</v>
      </c>
      <c r="G2276" s="49">
        <f>VLOOKUP(B2276,'Analysis 1.3'!$E$1:$F$15,2,FALSE)</f>
        <v>54.707207207207205</v>
      </c>
    </row>
    <row r="2277" spans="1:7" x14ac:dyDescent="0.3">
      <c r="A2277">
        <v>2276</v>
      </c>
      <c r="B2277" s="1" t="s">
        <v>105</v>
      </c>
      <c r="C2277" t="s">
        <v>152</v>
      </c>
      <c r="D2277">
        <v>18</v>
      </c>
      <c r="E2277" t="s">
        <v>158</v>
      </c>
      <c r="F2277" t="str">
        <f t="shared" si="38"/>
        <v>Young</v>
      </c>
      <c r="G2277" s="49">
        <f>VLOOKUP(B2277,'Analysis 1.3'!$E$1:$F$15,2,FALSE)</f>
        <v>48.434944237918216</v>
      </c>
    </row>
    <row r="2278" spans="1:7" x14ac:dyDescent="0.3">
      <c r="A2278">
        <v>2277</v>
      </c>
      <c r="B2278" s="1" t="s">
        <v>105</v>
      </c>
      <c r="C2278" t="s">
        <v>151</v>
      </c>
      <c r="D2278">
        <v>65</v>
      </c>
      <c r="E2278" t="s">
        <v>158</v>
      </c>
      <c r="F2278" t="str">
        <f t="shared" si="38"/>
        <v>Senior</v>
      </c>
      <c r="G2278" s="49">
        <f>VLOOKUP(B2278,'Analysis 1.3'!$E$1:$F$15,2,FALSE)</f>
        <v>48.434944237918216</v>
      </c>
    </row>
    <row r="2279" spans="1:7" x14ac:dyDescent="0.3">
      <c r="A2279">
        <v>2278</v>
      </c>
      <c r="B2279" s="1" t="s">
        <v>101</v>
      </c>
      <c r="C2279" t="s">
        <v>151</v>
      </c>
      <c r="D2279">
        <v>78</v>
      </c>
      <c r="E2279" t="s">
        <v>158</v>
      </c>
      <c r="F2279" t="str">
        <f t="shared" si="38"/>
        <v>Senior</v>
      </c>
      <c r="G2279" s="49">
        <f>VLOOKUP(B2279,'Analysis 1.3'!$E$1:$F$15,2,FALSE)</f>
        <v>52.833333333333336</v>
      </c>
    </row>
    <row r="2280" spans="1:7" x14ac:dyDescent="0.3">
      <c r="A2280">
        <v>2279</v>
      </c>
      <c r="B2280" s="1" t="s">
        <v>106</v>
      </c>
      <c r="C2280" t="s">
        <v>151</v>
      </c>
      <c r="D2280">
        <v>33</v>
      </c>
      <c r="E2280" t="s">
        <v>158</v>
      </c>
      <c r="F2280" t="str">
        <f t="shared" si="38"/>
        <v>Young</v>
      </c>
      <c r="G2280" s="49">
        <f>VLOOKUP(B2280,'Analysis 1.3'!$E$1:$F$15,2,FALSE)</f>
        <v>53.742268041237111</v>
      </c>
    </row>
    <row r="2281" spans="1:7" x14ac:dyDescent="0.3">
      <c r="A2281">
        <v>2280</v>
      </c>
      <c r="B2281" s="1" t="s">
        <v>99</v>
      </c>
      <c r="C2281" t="s">
        <v>151</v>
      </c>
      <c r="D2281">
        <v>53</v>
      </c>
      <c r="E2281" t="s">
        <v>158</v>
      </c>
      <c r="F2281" t="str">
        <f t="shared" si="38"/>
        <v>Middle</v>
      </c>
      <c r="G2281" s="49">
        <f>VLOOKUP(B2281,'Analysis 1.3'!$E$1:$F$15,2,FALSE)</f>
        <v>54.707207207207205</v>
      </c>
    </row>
    <row r="2282" spans="1:7" x14ac:dyDescent="0.3">
      <c r="A2282">
        <v>2281</v>
      </c>
      <c r="B2282" s="1" t="s">
        <v>99</v>
      </c>
      <c r="C2282" t="s">
        <v>152</v>
      </c>
      <c r="D2282">
        <v>31</v>
      </c>
      <c r="E2282" t="s">
        <v>158</v>
      </c>
      <c r="F2282" t="str">
        <f t="shared" si="38"/>
        <v>Young</v>
      </c>
      <c r="G2282" s="49">
        <f>VLOOKUP(B2282,'Analysis 1.3'!$E$1:$F$15,2,FALSE)</f>
        <v>54.707207207207205</v>
      </c>
    </row>
    <row r="2283" spans="1:7" x14ac:dyDescent="0.3">
      <c r="A2283">
        <v>2282</v>
      </c>
      <c r="B2283" s="1" t="s">
        <v>99</v>
      </c>
      <c r="C2283" t="s">
        <v>152</v>
      </c>
      <c r="D2283">
        <v>22</v>
      </c>
      <c r="E2283" t="s">
        <v>158</v>
      </c>
      <c r="F2283" t="str">
        <f t="shared" si="38"/>
        <v>Young</v>
      </c>
      <c r="G2283" s="49">
        <f>VLOOKUP(B2283,'Analysis 1.3'!$E$1:$F$15,2,FALSE)</f>
        <v>54.707207207207205</v>
      </c>
    </row>
    <row r="2284" spans="1:7" x14ac:dyDescent="0.3">
      <c r="A2284">
        <v>2283</v>
      </c>
      <c r="B2284" s="1" t="s">
        <v>99</v>
      </c>
      <c r="C2284" t="s">
        <v>152</v>
      </c>
      <c r="D2284">
        <v>24</v>
      </c>
      <c r="E2284" t="s">
        <v>158</v>
      </c>
      <c r="F2284" t="str">
        <f t="shared" si="38"/>
        <v>Young</v>
      </c>
      <c r="G2284" s="49">
        <f>VLOOKUP(B2284,'Analysis 1.3'!$E$1:$F$15,2,FALSE)</f>
        <v>54.707207207207205</v>
      </c>
    </row>
    <row r="2285" spans="1:7" x14ac:dyDescent="0.3">
      <c r="A2285">
        <v>2284</v>
      </c>
      <c r="B2285" s="1" t="s">
        <v>100</v>
      </c>
      <c r="C2285" t="s">
        <v>151</v>
      </c>
      <c r="D2285">
        <v>61</v>
      </c>
      <c r="E2285" t="s">
        <v>158</v>
      </c>
      <c r="F2285" t="str">
        <f t="shared" si="38"/>
        <v>Senior</v>
      </c>
      <c r="G2285" s="49">
        <f>VLOOKUP(B2285,'Analysis 1.3'!$E$1:$F$15,2,FALSE)</f>
        <v>54.003086419753089</v>
      </c>
    </row>
    <row r="2286" spans="1:7" x14ac:dyDescent="0.3">
      <c r="A2286">
        <v>2285</v>
      </c>
      <c r="B2286" s="1" t="s">
        <v>110</v>
      </c>
      <c r="C2286" t="s">
        <v>151</v>
      </c>
      <c r="D2286">
        <v>90</v>
      </c>
      <c r="E2286" t="s">
        <v>158</v>
      </c>
      <c r="F2286" t="str">
        <f t="shared" si="38"/>
        <v>Senior</v>
      </c>
      <c r="G2286" s="49">
        <f>VLOOKUP(B2286,'Analysis 1.3'!$E$1:$F$15,2,FALSE)</f>
        <v>49.222222222222221</v>
      </c>
    </row>
    <row r="2287" spans="1:7" x14ac:dyDescent="0.3">
      <c r="A2287">
        <v>2286</v>
      </c>
      <c r="B2287" s="1" t="s">
        <v>100</v>
      </c>
      <c r="C2287" t="s">
        <v>151</v>
      </c>
      <c r="D2287">
        <v>75</v>
      </c>
      <c r="E2287" t="s">
        <v>158</v>
      </c>
      <c r="F2287" t="str">
        <f t="shared" si="38"/>
        <v>Senior</v>
      </c>
      <c r="G2287" s="49">
        <f>VLOOKUP(B2287,'Analysis 1.3'!$E$1:$F$15,2,FALSE)</f>
        <v>54.003086419753089</v>
      </c>
    </row>
    <row r="2288" spans="1:7" x14ac:dyDescent="0.3">
      <c r="A2288">
        <v>2287</v>
      </c>
      <c r="B2288" s="1" t="s">
        <v>107</v>
      </c>
      <c r="C2288" t="s">
        <v>151</v>
      </c>
      <c r="D2288">
        <v>72</v>
      </c>
      <c r="E2288" t="s">
        <v>158</v>
      </c>
      <c r="F2288" t="str">
        <f t="shared" si="38"/>
        <v>Senior</v>
      </c>
      <c r="G2288" s="49">
        <f>VLOOKUP(B2288,'Analysis 1.3'!$E$1:$F$15,2,FALSE)</f>
        <v>49.778761061946902</v>
      </c>
    </row>
    <row r="2289" spans="1:7" x14ac:dyDescent="0.3">
      <c r="A2289">
        <v>2288</v>
      </c>
      <c r="B2289" s="1" t="s">
        <v>99</v>
      </c>
      <c r="C2289" t="s">
        <v>151</v>
      </c>
      <c r="D2289">
        <v>40</v>
      </c>
      <c r="E2289" t="s">
        <v>158</v>
      </c>
      <c r="F2289" t="str">
        <f t="shared" si="38"/>
        <v>Middle</v>
      </c>
      <c r="G2289" s="49">
        <f>VLOOKUP(B2289,'Analysis 1.3'!$E$1:$F$15,2,FALSE)</f>
        <v>54.707207207207205</v>
      </c>
    </row>
    <row r="2290" spans="1:7" x14ac:dyDescent="0.3">
      <c r="A2290">
        <v>2289</v>
      </c>
      <c r="B2290" s="1" t="s">
        <v>100</v>
      </c>
      <c r="C2290" t="s">
        <v>152</v>
      </c>
      <c r="D2290">
        <v>44</v>
      </c>
      <c r="E2290" t="s">
        <v>158</v>
      </c>
      <c r="F2290" t="str">
        <f t="shared" si="38"/>
        <v>Middle</v>
      </c>
      <c r="G2290" s="49">
        <f>VLOOKUP(B2290,'Analysis 1.3'!$E$1:$F$15,2,FALSE)</f>
        <v>54.003086419753089</v>
      </c>
    </row>
    <row r="2291" spans="1:7" x14ac:dyDescent="0.3">
      <c r="A2291">
        <v>2290</v>
      </c>
      <c r="B2291" s="1" t="s">
        <v>103</v>
      </c>
      <c r="C2291" t="s">
        <v>152</v>
      </c>
      <c r="D2291">
        <v>88</v>
      </c>
      <c r="E2291" t="s">
        <v>158</v>
      </c>
      <c r="F2291" t="str">
        <f t="shared" si="38"/>
        <v>Senior</v>
      </c>
      <c r="G2291" s="49">
        <f>VLOOKUP(B2291,'Analysis 1.3'!$E$1:$F$15,2,FALSE)</f>
        <v>54.725000000000001</v>
      </c>
    </row>
    <row r="2292" spans="1:7" x14ac:dyDescent="0.3">
      <c r="A2292">
        <v>2291</v>
      </c>
      <c r="B2292" s="1" t="s">
        <v>101</v>
      </c>
      <c r="C2292" t="s">
        <v>152</v>
      </c>
      <c r="D2292">
        <v>84</v>
      </c>
      <c r="E2292" t="s">
        <v>158</v>
      </c>
      <c r="F2292" t="str">
        <f t="shared" si="38"/>
        <v>Senior</v>
      </c>
      <c r="G2292" s="49">
        <f>VLOOKUP(B2292,'Analysis 1.3'!$E$1:$F$15,2,FALSE)</f>
        <v>52.833333333333336</v>
      </c>
    </row>
    <row r="2293" spans="1:7" x14ac:dyDescent="0.3">
      <c r="A2293">
        <v>2292</v>
      </c>
      <c r="B2293" s="1" t="s">
        <v>99</v>
      </c>
      <c r="C2293" t="s">
        <v>152</v>
      </c>
      <c r="D2293">
        <v>66</v>
      </c>
      <c r="E2293" t="s">
        <v>158</v>
      </c>
      <c r="F2293" t="str">
        <f t="shared" si="38"/>
        <v>Senior</v>
      </c>
      <c r="G2293" s="49">
        <f>VLOOKUP(B2293,'Analysis 1.3'!$E$1:$F$15,2,FALSE)</f>
        <v>54.707207207207205</v>
      </c>
    </row>
    <row r="2294" spans="1:7" x14ac:dyDescent="0.3">
      <c r="A2294">
        <v>2293</v>
      </c>
      <c r="B2294" s="1" t="s">
        <v>106</v>
      </c>
      <c r="C2294" t="s">
        <v>152</v>
      </c>
      <c r="D2294">
        <v>70</v>
      </c>
      <c r="E2294" t="s">
        <v>158</v>
      </c>
      <c r="F2294" t="str">
        <f t="shared" si="38"/>
        <v>Senior</v>
      </c>
      <c r="G2294" s="49">
        <f>VLOOKUP(B2294,'Analysis 1.3'!$E$1:$F$15,2,FALSE)</f>
        <v>53.742268041237111</v>
      </c>
    </row>
    <row r="2295" spans="1:7" x14ac:dyDescent="0.3">
      <c r="A2295">
        <v>2294</v>
      </c>
      <c r="B2295" s="1" t="s">
        <v>100</v>
      </c>
      <c r="C2295" t="s">
        <v>151</v>
      </c>
      <c r="D2295">
        <v>32</v>
      </c>
      <c r="E2295" t="s">
        <v>158</v>
      </c>
      <c r="F2295" t="str">
        <f t="shared" si="38"/>
        <v>Young</v>
      </c>
      <c r="G2295" s="49">
        <f>VLOOKUP(B2295,'Analysis 1.3'!$E$1:$F$15,2,FALSE)</f>
        <v>54.003086419753089</v>
      </c>
    </row>
    <row r="2296" spans="1:7" x14ac:dyDescent="0.3">
      <c r="A2296">
        <v>2295</v>
      </c>
      <c r="B2296" s="1" t="s">
        <v>99</v>
      </c>
      <c r="C2296" t="s">
        <v>152</v>
      </c>
      <c r="D2296">
        <v>33</v>
      </c>
      <c r="E2296" t="s">
        <v>158</v>
      </c>
      <c r="F2296" t="str">
        <f t="shared" si="38"/>
        <v>Young</v>
      </c>
      <c r="G2296" s="49">
        <f>VLOOKUP(B2296,'Analysis 1.3'!$E$1:$F$15,2,FALSE)</f>
        <v>54.707207207207205</v>
      </c>
    </row>
    <row r="2297" spans="1:7" x14ac:dyDescent="0.3">
      <c r="A2297">
        <v>2296</v>
      </c>
      <c r="B2297" s="1" t="s">
        <v>100</v>
      </c>
      <c r="C2297" t="s">
        <v>152</v>
      </c>
      <c r="D2297">
        <v>28</v>
      </c>
      <c r="E2297" t="s">
        <v>158</v>
      </c>
      <c r="F2297" t="str">
        <f t="shared" si="38"/>
        <v>Young</v>
      </c>
      <c r="G2297" s="49">
        <f>VLOOKUP(B2297,'Analysis 1.3'!$E$1:$F$15,2,FALSE)</f>
        <v>54.003086419753089</v>
      </c>
    </row>
    <row r="2298" spans="1:7" x14ac:dyDescent="0.3">
      <c r="A2298">
        <v>2297</v>
      </c>
      <c r="B2298" s="1" t="s">
        <v>106</v>
      </c>
      <c r="C2298" t="s">
        <v>151</v>
      </c>
      <c r="D2298">
        <v>50</v>
      </c>
      <c r="E2298" t="s">
        <v>158</v>
      </c>
      <c r="F2298" t="str">
        <f t="shared" si="38"/>
        <v>Middle</v>
      </c>
      <c r="G2298" s="49">
        <f>VLOOKUP(B2298,'Analysis 1.3'!$E$1:$F$15,2,FALSE)</f>
        <v>53.742268041237111</v>
      </c>
    </row>
    <row r="2299" spans="1:7" x14ac:dyDescent="0.3">
      <c r="A2299">
        <v>2298</v>
      </c>
      <c r="B2299" s="1" t="s">
        <v>99</v>
      </c>
      <c r="C2299" t="s">
        <v>152</v>
      </c>
      <c r="D2299">
        <v>40</v>
      </c>
      <c r="E2299" t="s">
        <v>158</v>
      </c>
      <c r="F2299" t="str">
        <f t="shared" si="38"/>
        <v>Middle</v>
      </c>
      <c r="G2299" s="49">
        <f>VLOOKUP(B2299,'Analysis 1.3'!$E$1:$F$15,2,FALSE)</f>
        <v>54.707207207207205</v>
      </c>
    </row>
    <row r="2300" spans="1:7" x14ac:dyDescent="0.3">
      <c r="A2300">
        <v>2299</v>
      </c>
      <c r="B2300" s="1" t="s">
        <v>99</v>
      </c>
      <c r="C2300" t="s">
        <v>152</v>
      </c>
      <c r="D2300">
        <v>58</v>
      </c>
      <c r="E2300" t="s">
        <v>158</v>
      </c>
      <c r="F2300" t="str">
        <f t="shared" si="38"/>
        <v>Middle</v>
      </c>
      <c r="G2300" s="49">
        <f>VLOOKUP(B2300,'Analysis 1.3'!$E$1:$F$15,2,FALSE)</f>
        <v>54.707207207207205</v>
      </c>
    </row>
    <row r="2301" spans="1:7" x14ac:dyDescent="0.3">
      <c r="A2301">
        <v>2300</v>
      </c>
      <c r="B2301" s="1" t="s">
        <v>99</v>
      </c>
      <c r="C2301" t="s">
        <v>151</v>
      </c>
      <c r="D2301">
        <v>61</v>
      </c>
      <c r="E2301" t="s">
        <v>158</v>
      </c>
      <c r="F2301" t="str">
        <f t="shared" si="38"/>
        <v>Senior</v>
      </c>
      <c r="G2301" s="49">
        <f>VLOOKUP(B2301,'Analysis 1.3'!$E$1:$F$15,2,FALSE)</f>
        <v>54.707207207207205</v>
      </c>
    </row>
    <row r="2302" spans="1:7" x14ac:dyDescent="0.3">
      <c r="A2302">
        <v>2301</v>
      </c>
      <c r="B2302" s="1" t="s">
        <v>108</v>
      </c>
      <c r="C2302" t="s">
        <v>152</v>
      </c>
      <c r="D2302">
        <v>38</v>
      </c>
      <c r="E2302" t="s">
        <v>158</v>
      </c>
      <c r="F2302" t="str">
        <f t="shared" si="38"/>
        <v>Middle</v>
      </c>
      <c r="G2302" s="49">
        <f>VLOOKUP(B2302,'Analysis 1.3'!$E$1:$F$15,2,FALSE)</f>
        <v>53.469696969696969</v>
      </c>
    </row>
    <row r="2303" spans="1:7" x14ac:dyDescent="0.3">
      <c r="A2303">
        <v>2302</v>
      </c>
      <c r="B2303" s="1" t="s">
        <v>105</v>
      </c>
      <c r="C2303" t="s">
        <v>151</v>
      </c>
      <c r="D2303">
        <v>70</v>
      </c>
      <c r="E2303" t="s">
        <v>158</v>
      </c>
      <c r="F2303" t="str">
        <f t="shared" si="38"/>
        <v>Senior</v>
      </c>
      <c r="G2303" s="49">
        <f>VLOOKUP(B2303,'Analysis 1.3'!$E$1:$F$15,2,FALSE)</f>
        <v>48.434944237918216</v>
      </c>
    </row>
    <row r="2304" spans="1:7" x14ac:dyDescent="0.3">
      <c r="A2304">
        <v>2303</v>
      </c>
      <c r="B2304" s="1" t="s">
        <v>104</v>
      </c>
      <c r="C2304" t="s">
        <v>152</v>
      </c>
      <c r="D2304">
        <v>55</v>
      </c>
      <c r="E2304" t="s">
        <v>158</v>
      </c>
      <c r="F2304" t="str">
        <f t="shared" si="38"/>
        <v>Middle</v>
      </c>
      <c r="G2304" s="49">
        <f>VLOOKUP(B2304,'Analysis 1.3'!$E$1:$F$15,2,FALSE)</f>
        <v>47.441860465116278</v>
      </c>
    </row>
    <row r="2305" spans="1:7" x14ac:dyDescent="0.3">
      <c r="A2305">
        <v>2304</v>
      </c>
      <c r="B2305" s="1" t="s">
        <v>99</v>
      </c>
      <c r="C2305" t="s">
        <v>152</v>
      </c>
      <c r="D2305">
        <v>86</v>
      </c>
      <c r="E2305" t="s">
        <v>158</v>
      </c>
      <c r="F2305" t="str">
        <f t="shared" si="38"/>
        <v>Senior</v>
      </c>
      <c r="G2305" s="49">
        <f>VLOOKUP(B2305,'Analysis 1.3'!$E$1:$F$15,2,FALSE)</f>
        <v>54.707207207207205</v>
      </c>
    </row>
    <row r="2306" spans="1:7" x14ac:dyDescent="0.3">
      <c r="A2306">
        <v>2305</v>
      </c>
      <c r="B2306" s="1" t="s">
        <v>99</v>
      </c>
      <c r="C2306" t="s">
        <v>151</v>
      </c>
      <c r="D2306">
        <v>18</v>
      </c>
      <c r="E2306" t="s">
        <v>158</v>
      </c>
      <c r="F2306" t="str">
        <f t="shared" si="38"/>
        <v>Young</v>
      </c>
      <c r="G2306" s="49">
        <f>VLOOKUP(B2306,'Analysis 1.3'!$E$1:$F$15,2,FALSE)</f>
        <v>54.707207207207205</v>
      </c>
    </row>
    <row r="2307" spans="1:7" x14ac:dyDescent="0.3">
      <c r="A2307">
        <v>2306</v>
      </c>
      <c r="B2307" s="1" t="s">
        <v>105</v>
      </c>
      <c r="C2307" t="s">
        <v>151</v>
      </c>
      <c r="D2307">
        <v>44</v>
      </c>
      <c r="E2307" t="s">
        <v>158</v>
      </c>
      <c r="F2307" t="str">
        <f t="shared" ref="F2307:F2370" si="39">_xlfn.IFS(D2307&gt;=60, "Senior", D2307&lt;35, "Young", D2307&lt;60, "Middle")</f>
        <v>Middle</v>
      </c>
      <c r="G2307" s="49">
        <f>VLOOKUP(B2307,'Analysis 1.3'!$E$1:$F$15,2,FALSE)</f>
        <v>48.434944237918216</v>
      </c>
    </row>
    <row r="2308" spans="1:7" x14ac:dyDescent="0.3">
      <c r="A2308">
        <v>2307</v>
      </c>
      <c r="B2308" s="1" t="s">
        <v>99</v>
      </c>
      <c r="C2308" t="s">
        <v>151</v>
      </c>
      <c r="D2308">
        <v>66</v>
      </c>
      <c r="E2308" t="s">
        <v>158</v>
      </c>
      <c r="F2308" t="str">
        <f t="shared" si="39"/>
        <v>Senior</v>
      </c>
      <c r="G2308" s="49">
        <f>VLOOKUP(B2308,'Analysis 1.3'!$E$1:$F$15,2,FALSE)</f>
        <v>54.707207207207205</v>
      </c>
    </row>
    <row r="2309" spans="1:7" x14ac:dyDescent="0.3">
      <c r="A2309">
        <v>2308</v>
      </c>
      <c r="B2309" s="1" t="s">
        <v>103</v>
      </c>
      <c r="C2309" t="s">
        <v>152</v>
      </c>
      <c r="D2309">
        <v>32</v>
      </c>
      <c r="E2309" t="s">
        <v>158</v>
      </c>
      <c r="F2309" t="str">
        <f t="shared" si="39"/>
        <v>Young</v>
      </c>
      <c r="G2309" s="49">
        <f>VLOOKUP(B2309,'Analysis 1.3'!$E$1:$F$15,2,FALSE)</f>
        <v>54.725000000000001</v>
      </c>
    </row>
    <row r="2310" spans="1:7" x14ac:dyDescent="0.3">
      <c r="A2310">
        <v>2309</v>
      </c>
      <c r="B2310" s="1" t="s">
        <v>107</v>
      </c>
      <c r="C2310" t="s">
        <v>152</v>
      </c>
      <c r="D2310">
        <v>25</v>
      </c>
      <c r="E2310" t="s">
        <v>158</v>
      </c>
      <c r="F2310" t="str">
        <f t="shared" si="39"/>
        <v>Young</v>
      </c>
      <c r="G2310" s="49">
        <f>VLOOKUP(B2310,'Analysis 1.3'!$E$1:$F$15,2,FALSE)</f>
        <v>49.778761061946902</v>
      </c>
    </row>
    <row r="2311" spans="1:7" x14ac:dyDescent="0.3">
      <c r="A2311">
        <v>2310</v>
      </c>
      <c r="B2311" s="1" t="s">
        <v>100</v>
      </c>
      <c r="C2311" t="s">
        <v>152</v>
      </c>
      <c r="D2311">
        <v>38</v>
      </c>
      <c r="E2311" t="s">
        <v>158</v>
      </c>
      <c r="F2311" t="str">
        <f t="shared" si="39"/>
        <v>Middle</v>
      </c>
      <c r="G2311" s="49">
        <f>VLOOKUP(B2311,'Analysis 1.3'!$E$1:$F$15,2,FALSE)</f>
        <v>54.003086419753089</v>
      </c>
    </row>
    <row r="2312" spans="1:7" x14ac:dyDescent="0.3">
      <c r="A2312">
        <v>2311</v>
      </c>
      <c r="B2312" s="1" t="s">
        <v>105</v>
      </c>
      <c r="C2312" t="s">
        <v>151</v>
      </c>
      <c r="D2312">
        <v>36</v>
      </c>
      <c r="E2312" t="s">
        <v>158</v>
      </c>
      <c r="F2312" t="str">
        <f t="shared" si="39"/>
        <v>Middle</v>
      </c>
      <c r="G2312" s="49">
        <f>VLOOKUP(B2312,'Analysis 1.3'!$E$1:$F$15,2,FALSE)</f>
        <v>48.434944237918216</v>
      </c>
    </row>
    <row r="2313" spans="1:7" x14ac:dyDescent="0.3">
      <c r="A2313">
        <v>2312</v>
      </c>
      <c r="B2313" s="1" t="s">
        <v>99</v>
      </c>
      <c r="C2313" t="s">
        <v>151</v>
      </c>
      <c r="D2313">
        <v>56</v>
      </c>
      <c r="E2313" t="s">
        <v>158</v>
      </c>
      <c r="F2313" t="str">
        <f t="shared" si="39"/>
        <v>Middle</v>
      </c>
      <c r="G2313" s="49">
        <f>VLOOKUP(B2313,'Analysis 1.3'!$E$1:$F$15,2,FALSE)</f>
        <v>54.707207207207205</v>
      </c>
    </row>
    <row r="2314" spans="1:7" x14ac:dyDescent="0.3">
      <c r="A2314">
        <v>2313</v>
      </c>
      <c r="B2314" s="1" t="s">
        <v>104</v>
      </c>
      <c r="C2314" t="s">
        <v>152</v>
      </c>
      <c r="D2314">
        <v>31</v>
      </c>
      <c r="E2314" t="s">
        <v>158</v>
      </c>
      <c r="F2314" t="str">
        <f t="shared" si="39"/>
        <v>Young</v>
      </c>
      <c r="G2314" s="49">
        <f>VLOOKUP(B2314,'Analysis 1.3'!$E$1:$F$15,2,FALSE)</f>
        <v>47.441860465116278</v>
      </c>
    </row>
    <row r="2315" spans="1:7" x14ac:dyDescent="0.3">
      <c r="A2315">
        <v>2314</v>
      </c>
      <c r="B2315" s="1" t="s">
        <v>99</v>
      </c>
      <c r="C2315" t="s">
        <v>152</v>
      </c>
      <c r="D2315">
        <v>18</v>
      </c>
      <c r="E2315" t="s">
        <v>158</v>
      </c>
      <c r="F2315" t="str">
        <f t="shared" si="39"/>
        <v>Young</v>
      </c>
      <c r="G2315" s="49">
        <f>VLOOKUP(B2315,'Analysis 1.3'!$E$1:$F$15,2,FALSE)</f>
        <v>54.707207207207205</v>
      </c>
    </row>
    <row r="2316" spans="1:7" x14ac:dyDescent="0.3">
      <c r="A2316">
        <v>2315</v>
      </c>
      <c r="B2316" s="1" t="s">
        <v>99</v>
      </c>
      <c r="C2316" t="s">
        <v>152</v>
      </c>
      <c r="D2316">
        <v>60</v>
      </c>
      <c r="E2316" t="s">
        <v>158</v>
      </c>
      <c r="F2316" t="str">
        <f t="shared" si="39"/>
        <v>Senior</v>
      </c>
      <c r="G2316" s="49">
        <f>VLOOKUP(B2316,'Analysis 1.3'!$E$1:$F$15,2,FALSE)</f>
        <v>54.707207207207205</v>
      </c>
    </row>
    <row r="2317" spans="1:7" x14ac:dyDescent="0.3">
      <c r="A2317">
        <v>2316</v>
      </c>
      <c r="B2317" s="1" t="s">
        <v>100</v>
      </c>
      <c r="C2317" t="s">
        <v>151</v>
      </c>
      <c r="D2317">
        <v>33</v>
      </c>
      <c r="E2317" t="s">
        <v>158</v>
      </c>
      <c r="F2317" t="str">
        <f t="shared" si="39"/>
        <v>Young</v>
      </c>
      <c r="G2317" s="49">
        <f>VLOOKUP(B2317,'Analysis 1.3'!$E$1:$F$15,2,FALSE)</f>
        <v>54.003086419753089</v>
      </c>
    </row>
    <row r="2318" spans="1:7" x14ac:dyDescent="0.3">
      <c r="A2318">
        <v>2317</v>
      </c>
      <c r="B2318" s="1" t="s">
        <v>99</v>
      </c>
      <c r="C2318" t="s">
        <v>151</v>
      </c>
      <c r="D2318">
        <v>86</v>
      </c>
      <c r="E2318" t="s">
        <v>158</v>
      </c>
      <c r="F2318" t="str">
        <f t="shared" si="39"/>
        <v>Senior</v>
      </c>
      <c r="G2318" s="49">
        <f>VLOOKUP(B2318,'Analysis 1.3'!$E$1:$F$15,2,FALSE)</f>
        <v>54.707207207207205</v>
      </c>
    </row>
    <row r="2319" spans="1:7" x14ac:dyDescent="0.3">
      <c r="A2319">
        <v>2318</v>
      </c>
      <c r="B2319" s="1" t="s">
        <v>100</v>
      </c>
      <c r="C2319" t="s">
        <v>152</v>
      </c>
      <c r="D2319">
        <v>59</v>
      </c>
      <c r="E2319" t="s">
        <v>158</v>
      </c>
      <c r="F2319" t="str">
        <f t="shared" si="39"/>
        <v>Middle</v>
      </c>
      <c r="G2319" s="49">
        <f>VLOOKUP(B2319,'Analysis 1.3'!$E$1:$F$15,2,FALSE)</f>
        <v>54.003086419753089</v>
      </c>
    </row>
    <row r="2320" spans="1:7" x14ac:dyDescent="0.3">
      <c r="A2320">
        <v>2319</v>
      </c>
      <c r="B2320" s="1" t="s">
        <v>100</v>
      </c>
      <c r="C2320" t="s">
        <v>151</v>
      </c>
      <c r="D2320">
        <v>72</v>
      </c>
      <c r="E2320" t="s">
        <v>158</v>
      </c>
      <c r="F2320" t="str">
        <f t="shared" si="39"/>
        <v>Senior</v>
      </c>
      <c r="G2320" s="49">
        <f>VLOOKUP(B2320,'Analysis 1.3'!$E$1:$F$15,2,FALSE)</f>
        <v>54.003086419753089</v>
      </c>
    </row>
    <row r="2321" spans="1:7" x14ac:dyDescent="0.3">
      <c r="A2321">
        <v>2320</v>
      </c>
      <c r="B2321" s="1" t="s">
        <v>104</v>
      </c>
      <c r="C2321" t="s">
        <v>151</v>
      </c>
      <c r="D2321">
        <v>88</v>
      </c>
      <c r="E2321" t="s">
        <v>158</v>
      </c>
      <c r="F2321" t="str">
        <f t="shared" si="39"/>
        <v>Senior</v>
      </c>
      <c r="G2321" s="49">
        <f>VLOOKUP(B2321,'Analysis 1.3'!$E$1:$F$15,2,FALSE)</f>
        <v>47.441860465116278</v>
      </c>
    </row>
    <row r="2322" spans="1:7" x14ac:dyDescent="0.3">
      <c r="A2322">
        <v>2321</v>
      </c>
      <c r="B2322" s="1" t="s">
        <v>109</v>
      </c>
      <c r="C2322" t="s">
        <v>152</v>
      </c>
      <c r="D2322">
        <v>39</v>
      </c>
      <c r="E2322" t="s">
        <v>158</v>
      </c>
      <c r="F2322" t="str">
        <f t="shared" si="39"/>
        <v>Middle</v>
      </c>
      <c r="G2322" s="49">
        <f>VLOOKUP(B2322,'Analysis 1.3'!$E$1:$F$15,2,FALSE)</f>
        <v>49.655172413793103</v>
      </c>
    </row>
    <row r="2323" spans="1:7" x14ac:dyDescent="0.3">
      <c r="A2323">
        <v>2322</v>
      </c>
      <c r="B2323" s="1" t="s">
        <v>99</v>
      </c>
      <c r="C2323" t="s">
        <v>152</v>
      </c>
      <c r="D2323">
        <v>54</v>
      </c>
      <c r="E2323" t="s">
        <v>158</v>
      </c>
      <c r="F2323" t="str">
        <f t="shared" si="39"/>
        <v>Middle</v>
      </c>
      <c r="G2323" s="49">
        <f>VLOOKUP(B2323,'Analysis 1.3'!$E$1:$F$15,2,FALSE)</f>
        <v>54.707207207207205</v>
      </c>
    </row>
    <row r="2324" spans="1:7" x14ac:dyDescent="0.3">
      <c r="A2324">
        <v>2323</v>
      </c>
      <c r="B2324" s="1" t="s">
        <v>107</v>
      </c>
      <c r="C2324" t="s">
        <v>152</v>
      </c>
      <c r="D2324">
        <v>58</v>
      </c>
      <c r="E2324" t="s">
        <v>158</v>
      </c>
      <c r="F2324" t="str">
        <f t="shared" si="39"/>
        <v>Middle</v>
      </c>
      <c r="G2324" s="49">
        <f>VLOOKUP(B2324,'Analysis 1.3'!$E$1:$F$15,2,FALSE)</f>
        <v>49.778761061946902</v>
      </c>
    </row>
    <row r="2325" spans="1:7" x14ac:dyDescent="0.3">
      <c r="A2325">
        <v>2324</v>
      </c>
      <c r="B2325" s="1" t="s">
        <v>100</v>
      </c>
      <c r="C2325" t="s">
        <v>151</v>
      </c>
      <c r="D2325">
        <v>29</v>
      </c>
      <c r="E2325" t="s">
        <v>158</v>
      </c>
      <c r="F2325" t="str">
        <f t="shared" si="39"/>
        <v>Young</v>
      </c>
      <c r="G2325" s="49">
        <f>VLOOKUP(B2325,'Analysis 1.3'!$E$1:$F$15,2,FALSE)</f>
        <v>54.003086419753089</v>
      </c>
    </row>
    <row r="2326" spans="1:7" x14ac:dyDescent="0.3">
      <c r="A2326">
        <v>2325</v>
      </c>
      <c r="B2326" s="1" t="s">
        <v>101</v>
      </c>
      <c r="C2326" t="s">
        <v>151</v>
      </c>
      <c r="D2326">
        <v>36</v>
      </c>
      <c r="E2326" t="s">
        <v>158</v>
      </c>
      <c r="F2326" t="str">
        <f t="shared" si="39"/>
        <v>Middle</v>
      </c>
      <c r="G2326" s="49">
        <f>VLOOKUP(B2326,'Analysis 1.3'!$E$1:$F$15,2,FALSE)</f>
        <v>52.833333333333336</v>
      </c>
    </row>
    <row r="2327" spans="1:7" x14ac:dyDescent="0.3">
      <c r="A2327">
        <v>2326</v>
      </c>
      <c r="B2327" s="1" t="s">
        <v>107</v>
      </c>
      <c r="C2327" t="s">
        <v>151</v>
      </c>
      <c r="D2327">
        <v>38</v>
      </c>
      <c r="E2327" t="s">
        <v>158</v>
      </c>
      <c r="F2327" t="str">
        <f t="shared" si="39"/>
        <v>Middle</v>
      </c>
      <c r="G2327" s="49">
        <f>VLOOKUP(B2327,'Analysis 1.3'!$E$1:$F$15,2,FALSE)</f>
        <v>49.778761061946902</v>
      </c>
    </row>
    <row r="2328" spans="1:7" x14ac:dyDescent="0.3">
      <c r="A2328">
        <v>2327</v>
      </c>
      <c r="B2328" s="1" t="s">
        <v>99</v>
      </c>
      <c r="C2328" t="s">
        <v>151</v>
      </c>
      <c r="D2328">
        <v>53</v>
      </c>
      <c r="E2328" t="s">
        <v>158</v>
      </c>
      <c r="F2328" t="str">
        <f t="shared" si="39"/>
        <v>Middle</v>
      </c>
      <c r="G2328" s="49">
        <f>VLOOKUP(B2328,'Analysis 1.3'!$E$1:$F$15,2,FALSE)</f>
        <v>54.707207207207205</v>
      </c>
    </row>
    <row r="2329" spans="1:7" x14ac:dyDescent="0.3">
      <c r="A2329">
        <v>2328</v>
      </c>
      <c r="B2329" s="1" t="s">
        <v>99</v>
      </c>
      <c r="C2329" t="s">
        <v>151</v>
      </c>
      <c r="D2329">
        <v>18</v>
      </c>
      <c r="E2329" t="s">
        <v>158</v>
      </c>
      <c r="F2329" t="str">
        <f t="shared" si="39"/>
        <v>Young</v>
      </c>
      <c r="G2329" s="49">
        <f>VLOOKUP(B2329,'Analysis 1.3'!$E$1:$F$15,2,FALSE)</f>
        <v>54.707207207207205</v>
      </c>
    </row>
    <row r="2330" spans="1:7" x14ac:dyDescent="0.3">
      <c r="A2330">
        <v>2329</v>
      </c>
      <c r="B2330" s="1" t="s">
        <v>100</v>
      </c>
      <c r="C2330" t="s">
        <v>151</v>
      </c>
      <c r="D2330">
        <v>39</v>
      </c>
      <c r="E2330" t="s">
        <v>158</v>
      </c>
      <c r="F2330" t="str">
        <f t="shared" si="39"/>
        <v>Middle</v>
      </c>
      <c r="G2330" s="49">
        <f>VLOOKUP(B2330,'Analysis 1.3'!$E$1:$F$15,2,FALSE)</f>
        <v>54.003086419753089</v>
      </c>
    </row>
    <row r="2331" spans="1:7" x14ac:dyDescent="0.3">
      <c r="A2331">
        <v>2330</v>
      </c>
      <c r="B2331" s="1" t="s">
        <v>99</v>
      </c>
      <c r="C2331" t="s">
        <v>152</v>
      </c>
      <c r="D2331">
        <v>23</v>
      </c>
      <c r="E2331" t="s">
        <v>158</v>
      </c>
      <c r="F2331" t="str">
        <f t="shared" si="39"/>
        <v>Young</v>
      </c>
      <c r="G2331" s="49">
        <f>VLOOKUP(B2331,'Analysis 1.3'!$E$1:$F$15,2,FALSE)</f>
        <v>54.707207207207205</v>
      </c>
    </row>
    <row r="2332" spans="1:7" x14ac:dyDescent="0.3">
      <c r="A2332">
        <v>2331</v>
      </c>
      <c r="B2332" s="1" t="s">
        <v>99</v>
      </c>
      <c r="C2332" t="s">
        <v>151</v>
      </c>
      <c r="D2332">
        <v>73</v>
      </c>
      <c r="E2332" t="s">
        <v>158</v>
      </c>
      <c r="F2332" t="str">
        <f t="shared" si="39"/>
        <v>Senior</v>
      </c>
      <c r="G2332" s="49">
        <f>VLOOKUP(B2332,'Analysis 1.3'!$E$1:$F$15,2,FALSE)</f>
        <v>54.707207207207205</v>
      </c>
    </row>
    <row r="2333" spans="1:7" x14ac:dyDescent="0.3">
      <c r="A2333">
        <v>2332</v>
      </c>
      <c r="B2333" s="1" t="s">
        <v>105</v>
      </c>
      <c r="C2333" t="s">
        <v>151</v>
      </c>
      <c r="D2333">
        <v>62</v>
      </c>
      <c r="E2333" t="s">
        <v>158</v>
      </c>
      <c r="F2333" t="str">
        <f t="shared" si="39"/>
        <v>Senior</v>
      </c>
      <c r="G2333" s="49">
        <f>VLOOKUP(B2333,'Analysis 1.3'!$E$1:$F$15,2,FALSE)</f>
        <v>48.434944237918216</v>
      </c>
    </row>
    <row r="2334" spans="1:7" x14ac:dyDescent="0.3">
      <c r="A2334">
        <v>2333</v>
      </c>
      <c r="B2334" s="1" t="s">
        <v>100</v>
      </c>
      <c r="C2334" t="s">
        <v>151</v>
      </c>
      <c r="D2334">
        <v>34</v>
      </c>
      <c r="E2334" t="s">
        <v>158</v>
      </c>
      <c r="F2334" t="str">
        <f t="shared" si="39"/>
        <v>Young</v>
      </c>
      <c r="G2334" s="49">
        <f>VLOOKUP(B2334,'Analysis 1.3'!$E$1:$F$15,2,FALSE)</f>
        <v>54.003086419753089</v>
      </c>
    </row>
    <row r="2335" spans="1:7" x14ac:dyDescent="0.3">
      <c r="A2335">
        <v>2334</v>
      </c>
      <c r="B2335" s="1" t="s">
        <v>100</v>
      </c>
      <c r="C2335" t="s">
        <v>151</v>
      </c>
      <c r="D2335">
        <v>77</v>
      </c>
      <c r="E2335" t="s">
        <v>158</v>
      </c>
      <c r="F2335" t="str">
        <f t="shared" si="39"/>
        <v>Senior</v>
      </c>
      <c r="G2335" s="49">
        <f>VLOOKUP(B2335,'Analysis 1.3'!$E$1:$F$15,2,FALSE)</f>
        <v>54.003086419753089</v>
      </c>
    </row>
    <row r="2336" spans="1:7" x14ac:dyDescent="0.3">
      <c r="A2336">
        <v>2335</v>
      </c>
      <c r="B2336" s="1" t="s">
        <v>102</v>
      </c>
      <c r="C2336" t="s">
        <v>152</v>
      </c>
      <c r="D2336">
        <v>65</v>
      </c>
      <c r="E2336" t="s">
        <v>158</v>
      </c>
      <c r="F2336" t="str">
        <f t="shared" si="39"/>
        <v>Senior</v>
      </c>
      <c r="G2336" s="49">
        <f>VLOOKUP(B2336,'Analysis 1.3'!$E$1:$F$15,2,FALSE)</f>
        <v>59.060606060606062</v>
      </c>
    </row>
    <row r="2337" spans="1:7" x14ac:dyDescent="0.3">
      <c r="A2337">
        <v>2336</v>
      </c>
      <c r="B2337" s="1" t="s">
        <v>102</v>
      </c>
      <c r="C2337" t="s">
        <v>152</v>
      </c>
      <c r="D2337">
        <v>43</v>
      </c>
      <c r="E2337" t="s">
        <v>158</v>
      </c>
      <c r="F2337" t="str">
        <f t="shared" si="39"/>
        <v>Middle</v>
      </c>
      <c r="G2337" s="49">
        <f>VLOOKUP(B2337,'Analysis 1.3'!$E$1:$F$15,2,FALSE)</f>
        <v>59.060606060606062</v>
      </c>
    </row>
    <row r="2338" spans="1:7" x14ac:dyDescent="0.3">
      <c r="A2338">
        <v>2337</v>
      </c>
      <c r="B2338" s="1" t="s">
        <v>105</v>
      </c>
      <c r="C2338" t="s">
        <v>151</v>
      </c>
      <c r="D2338">
        <v>85</v>
      </c>
      <c r="E2338" t="s">
        <v>158</v>
      </c>
      <c r="F2338" t="str">
        <f t="shared" si="39"/>
        <v>Senior</v>
      </c>
      <c r="G2338" s="49">
        <f>VLOOKUP(B2338,'Analysis 1.3'!$E$1:$F$15,2,FALSE)</f>
        <v>48.434944237918216</v>
      </c>
    </row>
    <row r="2339" spans="1:7" x14ac:dyDescent="0.3">
      <c r="A2339">
        <v>2338</v>
      </c>
      <c r="B2339" s="1" t="s">
        <v>99</v>
      </c>
      <c r="C2339" t="s">
        <v>152</v>
      </c>
      <c r="D2339">
        <v>90</v>
      </c>
      <c r="E2339" t="s">
        <v>158</v>
      </c>
      <c r="F2339" t="str">
        <f t="shared" si="39"/>
        <v>Senior</v>
      </c>
      <c r="G2339" s="49">
        <f>VLOOKUP(B2339,'Analysis 1.3'!$E$1:$F$15,2,FALSE)</f>
        <v>54.707207207207205</v>
      </c>
    </row>
    <row r="2340" spans="1:7" x14ac:dyDescent="0.3">
      <c r="A2340">
        <v>2339</v>
      </c>
      <c r="B2340" s="1" t="s">
        <v>105</v>
      </c>
      <c r="C2340" t="s">
        <v>152</v>
      </c>
      <c r="D2340">
        <v>32</v>
      </c>
      <c r="E2340" t="s">
        <v>158</v>
      </c>
      <c r="F2340" t="str">
        <f t="shared" si="39"/>
        <v>Young</v>
      </c>
      <c r="G2340" s="49">
        <f>VLOOKUP(B2340,'Analysis 1.3'!$E$1:$F$15,2,FALSE)</f>
        <v>48.434944237918216</v>
      </c>
    </row>
    <row r="2341" spans="1:7" x14ac:dyDescent="0.3">
      <c r="A2341">
        <v>2340</v>
      </c>
      <c r="B2341" s="1" t="s">
        <v>99</v>
      </c>
      <c r="C2341" t="s">
        <v>152</v>
      </c>
      <c r="D2341">
        <v>35</v>
      </c>
      <c r="E2341" t="s">
        <v>158</v>
      </c>
      <c r="F2341" t="str">
        <f t="shared" si="39"/>
        <v>Middle</v>
      </c>
      <c r="G2341" s="49">
        <f>VLOOKUP(B2341,'Analysis 1.3'!$E$1:$F$15,2,FALSE)</f>
        <v>54.707207207207205</v>
      </c>
    </row>
    <row r="2342" spans="1:7" x14ac:dyDescent="0.3">
      <c r="A2342">
        <v>2341</v>
      </c>
      <c r="B2342" s="1" t="s">
        <v>104</v>
      </c>
      <c r="C2342" t="s">
        <v>151</v>
      </c>
      <c r="D2342">
        <v>48</v>
      </c>
      <c r="E2342" t="s">
        <v>158</v>
      </c>
      <c r="F2342" t="str">
        <f t="shared" si="39"/>
        <v>Middle</v>
      </c>
      <c r="G2342" s="49">
        <f>VLOOKUP(B2342,'Analysis 1.3'!$E$1:$F$15,2,FALSE)</f>
        <v>47.441860465116278</v>
      </c>
    </row>
    <row r="2343" spans="1:7" x14ac:dyDescent="0.3">
      <c r="A2343">
        <v>2342</v>
      </c>
      <c r="B2343" s="1" t="s">
        <v>100</v>
      </c>
      <c r="C2343" t="s">
        <v>152</v>
      </c>
      <c r="D2343">
        <v>46</v>
      </c>
      <c r="E2343" t="s">
        <v>158</v>
      </c>
      <c r="F2343" t="str">
        <f t="shared" si="39"/>
        <v>Middle</v>
      </c>
      <c r="G2343" s="49">
        <f>VLOOKUP(B2343,'Analysis 1.3'!$E$1:$F$15,2,FALSE)</f>
        <v>54.003086419753089</v>
      </c>
    </row>
    <row r="2344" spans="1:7" x14ac:dyDescent="0.3">
      <c r="A2344">
        <v>2343</v>
      </c>
      <c r="B2344" s="1" t="s">
        <v>105</v>
      </c>
      <c r="C2344" t="s">
        <v>152</v>
      </c>
      <c r="D2344">
        <v>33</v>
      </c>
      <c r="E2344" t="s">
        <v>158</v>
      </c>
      <c r="F2344" t="str">
        <f t="shared" si="39"/>
        <v>Young</v>
      </c>
      <c r="G2344" s="49">
        <f>VLOOKUP(B2344,'Analysis 1.3'!$E$1:$F$15,2,FALSE)</f>
        <v>48.434944237918216</v>
      </c>
    </row>
    <row r="2345" spans="1:7" x14ac:dyDescent="0.3">
      <c r="A2345">
        <v>2344</v>
      </c>
      <c r="B2345" s="1" t="s">
        <v>99</v>
      </c>
      <c r="C2345" t="s">
        <v>152</v>
      </c>
      <c r="D2345">
        <v>55</v>
      </c>
      <c r="E2345" t="s">
        <v>158</v>
      </c>
      <c r="F2345" t="str">
        <f t="shared" si="39"/>
        <v>Middle</v>
      </c>
      <c r="G2345" s="49">
        <f>VLOOKUP(B2345,'Analysis 1.3'!$E$1:$F$15,2,FALSE)</f>
        <v>54.707207207207205</v>
      </c>
    </row>
    <row r="2346" spans="1:7" x14ac:dyDescent="0.3">
      <c r="A2346">
        <v>2345</v>
      </c>
      <c r="B2346" s="1" t="s">
        <v>106</v>
      </c>
      <c r="C2346" t="s">
        <v>151</v>
      </c>
      <c r="D2346">
        <v>59</v>
      </c>
      <c r="E2346" t="s">
        <v>158</v>
      </c>
      <c r="F2346" t="str">
        <f t="shared" si="39"/>
        <v>Middle</v>
      </c>
      <c r="G2346" s="49">
        <f>VLOOKUP(B2346,'Analysis 1.3'!$E$1:$F$15,2,FALSE)</f>
        <v>53.742268041237111</v>
      </c>
    </row>
    <row r="2347" spans="1:7" x14ac:dyDescent="0.3">
      <c r="A2347">
        <v>2346</v>
      </c>
      <c r="B2347" s="1" t="s">
        <v>107</v>
      </c>
      <c r="C2347" t="s">
        <v>151</v>
      </c>
      <c r="D2347">
        <v>29</v>
      </c>
      <c r="E2347" t="s">
        <v>158</v>
      </c>
      <c r="F2347" t="str">
        <f t="shared" si="39"/>
        <v>Young</v>
      </c>
      <c r="G2347" s="49">
        <f>VLOOKUP(B2347,'Analysis 1.3'!$E$1:$F$15,2,FALSE)</f>
        <v>49.778761061946902</v>
      </c>
    </row>
    <row r="2348" spans="1:7" x14ac:dyDescent="0.3">
      <c r="A2348">
        <v>2347</v>
      </c>
      <c r="B2348" s="1" t="s">
        <v>100</v>
      </c>
      <c r="C2348" t="s">
        <v>152</v>
      </c>
      <c r="D2348">
        <v>61</v>
      </c>
      <c r="E2348" t="s">
        <v>158</v>
      </c>
      <c r="F2348" t="str">
        <f t="shared" si="39"/>
        <v>Senior</v>
      </c>
      <c r="G2348" s="49">
        <f>VLOOKUP(B2348,'Analysis 1.3'!$E$1:$F$15,2,FALSE)</f>
        <v>54.003086419753089</v>
      </c>
    </row>
    <row r="2349" spans="1:7" x14ac:dyDescent="0.3">
      <c r="A2349">
        <v>2348</v>
      </c>
      <c r="B2349" s="1" t="s">
        <v>105</v>
      </c>
      <c r="C2349" t="s">
        <v>152</v>
      </c>
      <c r="D2349">
        <v>88</v>
      </c>
      <c r="E2349" t="s">
        <v>158</v>
      </c>
      <c r="F2349" t="str">
        <f t="shared" si="39"/>
        <v>Senior</v>
      </c>
      <c r="G2349" s="49">
        <f>VLOOKUP(B2349,'Analysis 1.3'!$E$1:$F$15,2,FALSE)</f>
        <v>48.434944237918216</v>
      </c>
    </row>
    <row r="2350" spans="1:7" x14ac:dyDescent="0.3">
      <c r="A2350">
        <v>2349</v>
      </c>
      <c r="B2350" s="1" t="s">
        <v>101</v>
      </c>
      <c r="C2350" t="s">
        <v>151</v>
      </c>
      <c r="D2350">
        <v>37</v>
      </c>
      <c r="E2350" t="s">
        <v>158</v>
      </c>
      <c r="F2350" t="str">
        <f t="shared" si="39"/>
        <v>Middle</v>
      </c>
      <c r="G2350" s="49">
        <f>VLOOKUP(B2350,'Analysis 1.3'!$E$1:$F$15,2,FALSE)</f>
        <v>52.833333333333336</v>
      </c>
    </row>
    <row r="2351" spans="1:7" x14ac:dyDescent="0.3">
      <c r="A2351">
        <v>2350</v>
      </c>
      <c r="B2351" s="1" t="s">
        <v>105</v>
      </c>
      <c r="C2351" t="s">
        <v>152</v>
      </c>
      <c r="D2351">
        <v>82</v>
      </c>
      <c r="E2351" t="s">
        <v>158</v>
      </c>
      <c r="F2351" t="str">
        <f t="shared" si="39"/>
        <v>Senior</v>
      </c>
      <c r="G2351" s="49">
        <f>VLOOKUP(B2351,'Analysis 1.3'!$E$1:$F$15,2,FALSE)</f>
        <v>48.434944237918216</v>
      </c>
    </row>
    <row r="2352" spans="1:7" x14ac:dyDescent="0.3">
      <c r="A2352">
        <v>2351</v>
      </c>
      <c r="B2352" s="1" t="s">
        <v>99</v>
      </c>
      <c r="C2352" t="s">
        <v>151</v>
      </c>
      <c r="D2352">
        <v>43</v>
      </c>
      <c r="E2352" t="s">
        <v>158</v>
      </c>
      <c r="F2352" t="str">
        <f t="shared" si="39"/>
        <v>Middle</v>
      </c>
      <c r="G2352" s="49">
        <f>VLOOKUP(B2352,'Analysis 1.3'!$E$1:$F$15,2,FALSE)</f>
        <v>54.707207207207205</v>
      </c>
    </row>
    <row r="2353" spans="1:7" x14ac:dyDescent="0.3">
      <c r="A2353">
        <v>2352</v>
      </c>
      <c r="B2353" s="1" t="s">
        <v>99</v>
      </c>
      <c r="C2353" t="s">
        <v>152</v>
      </c>
      <c r="D2353">
        <v>35</v>
      </c>
      <c r="E2353" t="s">
        <v>158</v>
      </c>
      <c r="F2353" t="str">
        <f t="shared" si="39"/>
        <v>Middle</v>
      </c>
      <c r="G2353" s="49">
        <f>VLOOKUP(B2353,'Analysis 1.3'!$E$1:$F$15,2,FALSE)</f>
        <v>54.707207207207205</v>
      </c>
    </row>
    <row r="2354" spans="1:7" x14ac:dyDescent="0.3">
      <c r="A2354">
        <v>2353</v>
      </c>
      <c r="B2354" s="1" t="s">
        <v>99</v>
      </c>
      <c r="C2354" t="s">
        <v>151</v>
      </c>
      <c r="D2354">
        <v>27</v>
      </c>
      <c r="E2354" t="s">
        <v>158</v>
      </c>
      <c r="F2354" t="str">
        <f t="shared" si="39"/>
        <v>Young</v>
      </c>
      <c r="G2354" s="49">
        <f>VLOOKUP(B2354,'Analysis 1.3'!$E$1:$F$15,2,FALSE)</f>
        <v>54.707207207207205</v>
      </c>
    </row>
    <row r="2355" spans="1:7" x14ac:dyDescent="0.3">
      <c r="A2355">
        <v>2354</v>
      </c>
      <c r="B2355" s="1" t="s">
        <v>99</v>
      </c>
      <c r="C2355" t="s">
        <v>152</v>
      </c>
      <c r="D2355">
        <v>36</v>
      </c>
      <c r="E2355" t="s">
        <v>158</v>
      </c>
      <c r="F2355" t="str">
        <f t="shared" si="39"/>
        <v>Middle</v>
      </c>
      <c r="G2355" s="49">
        <f>VLOOKUP(B2355,'Analysis 1.3'!$E$1:$F$15,2,FALSE)</f>
        <v>54.707207207207205</v>
      </c>
    </row>
    <row r="2356" spans="1:7" x14ac:dyDescent="0.3">
      <c r="A2356">
        <v>2355</v>
      </c>
      <c r="B2356" s="1" t="s">
        <v>99</v>
      </c>
      <c r="C2356" t="s">
        <v>152</v>
      </c>
      <c r="D2356">
        <v>24</v>
      </c>
      <c r="E2356" t="s">
        <v>158</v>
      </c>
      <c r="F2356" t="str">
        <f t="shared" si="39"/>
        <v>Young</v>
      </c>
      <c r="G2356" s="49">
        <f>VLOOKUP(B2356,'Analysis 1.3'!$E$1:$F$15,2,FALSE)</f>
        <v>54.707207207207205</v>
      </c>
    </row>
    <row r="2357" spans="1:7" x14ac:dyDescent="0.3">
      <c r="A2357">
        <v>2356</v>
      </c>
      <c r="B2357" s="1" t="s">
        <v>100</v>
      </c>
      <c r="C2357" t="s">
        <v>152</v>
      </c>
      <c r="D2357">
        <v>68</v>
      </c>
      <c r="E2357" t="s">
        <v>158</v>
      </c>
      <c r="F2357" t="str">
        <f t="shared" si="39"/>
        <v>Senior</v>
      </c>
      <c r="G2357" s="49">
        <f>VLOOKUP(B2357,'Analysis 1.3'!$E$1:$F$15,2,FALSE)</f>
        <v>54.003086419753089</v>
      </c>
    </row>
    <row r="2358" spans="1:7" x14ac:dyDescent="0.3">
      <c r="A2358">
        <v>2357</v>
      </c>
      <c r="B2358" s="1" t="s">
        <v>105</v>
      </c>
      <c r="C2358" t="s">
        <v>151</v>
      </c>
      <c r="D2358">
        <v>89</v>
      </c>
      <c r="E2358" t="s">
        <v>158</v>
      </c>
      <c r="F2358" t="str">
        <f t="shared" si="39"/>
        <v>Senior</v>
      </c>
      <c r="G2358" s="49">
        <f>VLOOKUP(B2358,'Analysis 1.3'!$E$1:$F$15,2,FALSE)</f>
        <v>48.434944237918216</v>
      </c>
    </row>
    <row r="2359" spans="1:7" x14ac:dyDescent="0.3">
      <c r="A2359">
        <v>2358</v>
      </c>
      <c r="B2359" s="1" t="s">
        <v>105</v>
      </c>
      <c r="C2359" t="s">
        <v>151</v>
      </c>
      <c r="D2359">
        <v>31</v>
      </c>
      <c r="E2359" t="s">
        <v>158</v>
      </c>
      <c r="F2359" t="str">
        <f t="shared" si="39"/>
        <v>Young</v>
      </c>
      <c r="G2359" s="49">
        <f>VLOOKUP(B2359,'Analysis 1.3'!$E$1:$F$15,2,FALSE)</f>
        <v>48.434944237918216</v>
      </c>
    </row>
    <row r="2360" spans="1:7" x14ac:dyDescent="0.3">
      <c r="A2360">
        <v>2359</v>
      </c>
      <c r="B2360" s="1" t="s">
        <v>99</v>
      </c>
      <c r="C2360" t="s">
        <v>151</v>
      </c>
      <c r="D2360">
        <v>37</v>
      </c>
      <c r="E2360" t="s">
        <v>158</v>
      </c>
      <c r="F2360" t="str">
        <f t="shared" si="39"/>
        <v>Middle</v>
      </c>
      <c r="G2360" s="49">
        <f>VLOOKUP(B2360,'Analysis 1.3'!$E$1:$F$15,2,FALSE)</f>
        <v>54.707207207207205</v>
      </c>
    </row>
    <row r="2361" spans="1:7" x14ac:dyDescent="0.3">
      <c r="A2361">
        <v>2360</v>
      </c>
      <c r="B2361" s="1" t="s">
        <v>109</v>
      </c>
      <c r="C2361" t="s">
        <v>151</v>
      </c>
      <c r="D2361">
        <v>50</v>
      </c>
      <c r="E2361" t="s">
        <v>158</v>
      </c>
      <c r="F2361" t="str">
        <f t="shared" si="39"/>
        <v>Middle</v>
      </c>
      <c r="G2361" s="49">
        <f>VLOOKUP(B2361,'Analysis 1.3'!$E$1:$F$15,2,FALSE)</f>
        <v>49.655172413793103</v>
      </c>
    </row>
    <row r="2362" spans="1:7" x14ac:dyDescent="0.3">
      <c r="A2362">
        <v>2361</v>
      </c>
      <c r="B2362" s="1" t="s">
        <v>105</v>
      </c>
      <c r="C2362" t="s">
        <v>152</v>
      </c>
      <c r="D2362">
        <v>86</v>
      </c>
      <c r="E2362" t="s">
        <v>158</v>
      </c>
      <c r="F2362" t="str">
        <f t="shared" si="39"/>
        <v>Senior</v>
      </c>
      <c r="G2362" s="49">
        <f>VLOOKUP(B2362,'Analysis 1.3'!$E$1:$F$15,2,FALSE)</f>
        <v>48.434944237918216</v>
      </c>
    </row>
    <row r="2363" spans="1:7" x14ac:dyDescent="0.3">
      <c r="A2363">
        <v>2362</v>
      </c>
      <c r="B2363" s="1" t="s">
        <v>105</v>
      </c>
      <c r="C2363" t="s">
        <v>152</v>
      </c>
      <c r="D2363">
        <v>87</v>
      </c>
      <c r="E2363" t="s">
        <v>158</v>
      </c>
      <c r="F2363" t="str">
        <f t="shared" si="39"/>
        <v>Senior</v>
      </c>
      <c r="G2363" s="49">
        <f>VLOOKUP(B2363,'Analysis 1.3'!$E$1:$F$15,2,FALSE)</f>
        <v>48.434944237918216</v>
      </c>
    </row>
    <row r="2364" spans="1:7" x14ac:dyDescent="0.3">
      <c r="A2364">
        <v>2363</v>
      </c>
      <c r="B2364" s="1" t="s">
        <v>107</v>
      </c>
      <c r="C2364" t="s">
        <v>152</v>
      </c>
      <c r="D2364">
        <v>87</v>
      </c>
      <c r="E2364" t="s">
        <v>158</v>
      </c>
      <c r="F2364" t="str">
        <f t="shared" si="39"/>
        <v>Senior</v>
      </c>
      <c r="G2364" s="49">
        <f>VLOOKUP(B2364,'Analysis 1.3'!$E$1:$F$15,2,FALSE)</f>
        <v>49.778761061946902</v>
      </c>
    </row>
    <row r="2365" spans="1:7" x14ac:dyDescent="0.3">
      <c r="A2365">
        <v>2364</v>
      </c>
      <c r="B2365" s="1" t="s">
        <v>107</v>
      </c>
      <c r="C2365" t="s">
        <v>152</v>
      </c>
      <c r="D2365">
        <v>63</v>
      </c>
      <c r="E2365" t="s">
        <v>158</v>
      </c>
      <c r="F2365" t="str">
        <f t="shared" si="39"/>
        <v>Senior</v>
      </c>
      <c r="G2365" s="49">
        <f>VLOOKUP(B2365,'Analysis 1.3'!$E$1:$F$15,2,FALSE)</f>
        <v>49.778761061946902</v>
      </c>
    </row>
    <row r="2366" spans="1:7" x14ac:dyDescent="0.3">
      <c r="A2366">
        <v>2365</v>
      </c>
      <c r="B2366" s="1" t="s">
        <v>108</v>
      </c>
      <c r="C2366" t="s">
        <v>151</v>
      </c>
      <c r="D2366">
        <v>33</v>
      </c>
      <c r="E2366" t="s">
        <v>158</v>
      </c>
      <c r="F2366" t="str">
        <f t="shared" si="39"/>
        <v>Young</v>
      </c>
      <c r="G2366" s="49">
        <f>VLOOKUP(B2366,'Analysis 1.3'!$E$1:$F$15,2,FALSE)</f>
        <v>53.469696969696969</v>
      </c>
    </row>
    <row r="2367" spans="1:7" x14ac:dyDescent="0.3">
      <c r="A2367">
        <v>2366</v>
      </c>
      <c r="B2367" s="1" t="s">
        <v>106</v>
      </c>
      <c r="C2367" t="s">
        <v>151</v>
      </c>
      <c r="D2367">
        <v>90</v>
      </c>
      <c r="E2367" t="s">
        <v>158</v>
      </c>
      <c r="F2367" t="str">
        <f t="shared" si="39"/>
        <v>Senior</v>
      </c>
      <c r="G2367" s="49">
        <f>VLOOKUP(B2367,'Analysis 1.3'!$E$1:$F$15,2,FALSE)</f>
        <v>53.742268041237111</v>
      </c>
    </row>
    <row r="2368" spans="1:7" x14ac:dyDescent="0.3">
      <c r="A2368">
        <v>2367</v>
      </c>
      <c r="B2368" s="1" t="s">
        <v>99</v>
      </c>
      <c r="C2368" t="s">
        <v>152</v>
      </c>
      <c r="D2368">
        <v>68</v>
      </c>
      <c r="E2368" t="s">
        <v>158</v>
      </c>
      <c r="F2368" t="str">
        <f t="shared" si="39"/>
        <v>Senior</v>
      </c>
      <c r="G2368" s="49">
        <f>VLOOKUP(B2368,'Analysis 1.3'!$E$1:$F$15,2,FALSE)</f>
        <v>54.707207207207205</v>
      </c>
    </row>
    <row r="2369" spans="1:7" x14ac:dyDescent="0.3">
      <c r="A2369">
        <v>2368</v>
      </c>
      <c r="B2369" s="1" t="s">
        <v>110</v>
      </c>
      <c r="C2369" t="s">
        <v>152</v>
      </c>
      <c r="D2369">
        <v>81</v>
      </c>
      <c r="E2369" t="s">
        <v>158</v>
      </c>
      <c r="F2369" t="str">
        <f t="shared" si="39"/>
        <v>Senior</v>
      </c>
      <c r="G2369" s="49">
        <f>VLOOKUP(B2369,'Analysis 1.3'!$E$1:$F$15,2,FALSE)</f>
        <v>49.222222222222221</v>
      </c>
    </row>
    <row r="2370" spans="1:7" x14ac:dyDescent="0.3">
      <c r="A2370">
        <v>2369</v>
      </c>
      <c r="B2370" s="1" t="s">
        <v>107</v>
      </c>
      <c r="C2370" t="s">
        <v>152</v>
      </c>
      <c r="D2370">
        <v>90</v>
      </c>
      <c r="E2370" t="s">
        <v>158</v>
      </c>
      <c r="F2370" t="str">
        <f t="shared" si="39"/>
        <v>Senior</v>
      </c>
      <c r="G2370" s="49">
        <f>VLOOKUP(B2370,'Analysis 1.3'!$E$1:$F$15,2,FALSE)</f>
        <v>49.778761061946902</v>
      </c>
    </row>
    <row r="2371" spans="1:7" x14ac:dyDescent="0.3">
      <c r="A2371">
        <v>2370</v>
      </c>
      <c r="B2371" s="1" t="s">
        <v>99</v>
      </c>
      <c r="C2371" t="s">
        <v>151</v>
      </c>
      <c r="D2371">
        <v>26</v>
      </c>
      <c r="E2371" t="s">
        <v>158</v>
      </c>
      <c r="F2371" t="str">
        <f t="shared" ref="F2371:F2434" si="40">_xlfn.IFS(D2371&gt;=60, "Senior", D2371&lt;35, "Young", D2371&lt;60, "Middle")</f>
        <v>Young</v>
      </c>
      <c r="G2371" s="49">
        <f>VLOOKUP(B2371,'Analysis 1.3'!$E$1:$F$15,2,FALSE)</f>
        <v>54.707207207207205</v>
      </c>
    </row>
    <row r="2372" spans="1:7" x14ac:dyDescent="0.3">
      <c r="A2372">
        <v>2371</v>
      </c>
      <c r="B2372" s="1" t="s">
        <v>104</v>
      </c>
      <c r="C2372" t="s">
        <v>152</v>
      </c>
      <c r="D2372">
        <v>88</v>
      </c>
      <c r="E2372" t="s">
        <v>158</v>
      </c>
      <c r="F2372" t="str">
        <f t="shared" si="40"/>
        <v>Senior</v>
      </c>
      <c r="G2372" s="49">
        <f>VLOOKUP(B2372,'Analysis 1.3'!$E$1:$F$15,2,FALSE)</f>
        <v>47.441860465116278</v>
      </c>
    </row>
    <row r="2373" spans="1:7" x14ac:dyDescent="0.3">
      <c r="A2373">
        <v>2372</v>
      </c>
      <c r="B2373" s="1" t="s">
        <v>99</v>
      </c>
      <c r="C2373" t="s">
        <v>151</v>
      </c>
      <c r="D2373">
        <v>58</v>
      </c>
      <c r="E2373" t="s">
        <v>158</v>
      </c>
      <c r="F2373" t="str">
        <f t="shared" si="40"/>
        <v>Middle</v>
      </c>
      <c r="G2373" s="49">
        <f>VLOOKUP(B2373,'Analysis 1.3'!$E$1:$F$15,2,FALSE)</f>
        <v>54.707207207207205</v>
      </c>
    </row>
    <row r="2374" spans="1:7" x14ac:dyDescent="0.3">
      <c r="A2374">
        <v>2373</v>
      </c>
      <c r="B2374" s="1" t="s">
        <v>102</v>
      </c>
      <c r="C2374" t="s">
        <v>151</v>
      </c>
      <c r="D2374">
        <v>61</v>
      </c>
      <c r="E2374" t="s">
        <v>158</v>
      </c>
      <c r="F2374" t="str">
        <f t="shared" si="40"/>
        <v>Senior</v>
      </c>
      <c r="G2374" s="49">
        <f>VLOOKUP(B2374,'Analysis 1.3'!$E$1:$F$15,2,FALSE)</f>
        <v>59.060606060606062</v>
      </c>
    </row>
    <row r="2375" spans="1:7" x14ac:dyDescent="0.3">
      <c r="A2375">
        <v>2374</v>
      </c>
      <c r="B2375" s="1" t="s">
        <v>99</v>
      </c>
      <c r="C2375" t="s">
        <v>152</v>
      </c>
      <c r="D2375">
        <v>77</v>
      </c>
      <c r="E2375" t="s">
        <v>158</v>
      </c>
      <c r="F2375" t="str">
        <f t="shared" si="40"/>
        <v>Senior</v>
      </c>
      <c r="G2375" s="49">
        <f>VLOOKUP(B2375,'Analysis 1.3'!$E$1:$F$15,2,FALSE)</f>
        <v>54.707207207207205</v>
      </c>
    </row>
    <row r="2376" spans="1:7" x14ac:dyDescent="0.3">
      <c r="A2376">
        <v>2375</v>
      </c>
      <c r="B2376" s="1" t="s">
        <v>100</v>
      </c>
      <c r="C2376" t="s">
        <v>152</v>
      </c>
      <c r="D2376">
        <v>72</v>
      </c>
      <c r="E2376" t="s">
        <v>158</v>
      </c>
      <c r="F2376" t="str">
        <f t="shared" si="40"/>
        <v>Senior</v>
      </c>
      <c r="G2376" s="49">
        <f>VLOOKUP(B2376,'Analysis 1.3'!$E$1:$F$15,2,FALSE)</f>
        <v>54.003086419753089</v>
      </c>
    </row>
    <row r="2377" spans="1:7" x14ac:dyDescent="0.3">
      <c r="A2377">
        <v>2376</v>
      </c>
      <c r="B2377" s="1" t="s">
        <v>99</v>
      </c>
      <c r="C2377" t="s">
        <v>152</v>
      </c>
      <c r="D2377">
        <v>30</v>
      </c>
      <c r="E2377" t="s">
        <v>158</v>
      </c>
      <c r="F2377" t="str">
        <f t="shared" si="40"/>
        <v>Young</v>
      </c>
      <c r="G2377" s="49">
        <f>VLOOKUP(B2377,'Analysis 1.3'!$E$1:$F$15,2,FALSE)</f>
        <v>54.707207207207205</v>
      </c>
    </row>
    <row r="2378" spans="1:7" x14ac:dyDescent="0.3">
      <c r="A2378">
        <v>2377</v>
      </c>
      <c r="B2378" s="1" t="s">
        <v>105</v>
      </c>
      <c r="C2378" t="s">
        <v>152</v>
      </c>
      <c r="D2378">
        <v>78</v>
      </c>
      <c r="E2378" t="s">
        <v>158</v>
      </c>
      <c r="F2378" t="str">
        <f t="shared" si="40"/>
        <v>Senior</v>
      </c>
      <c r="G2378" s="49">
        <f>VLOOKUP(B2378,'Analysis 1.3'!$E$1:$F$15,2,FALSE)</f>
        <v>48.434944237918216</v>
      </c>
    </row>
    <row r="2379" spans="1:7" x14ac:dyDescent="0.3">
      <c r="A2379">
        <v>2378</v>
      </c>
      <c r="B2379" s="1" t="s">
        <v>101</v>
      </c>
      <c r="C2379" t="s">
        <v>151</v>
      </c>
      <c r="D2379">
        <v>72</v>
      </c>
      <c r="E2379" t="s">
        <v>158</v>
      </c>
      <c r="F2379" t="str">
        <f t="shared" si="40"/>
        <v>Senior</v>
      </c>
      <c r="G2379" s="49">
        <f>VLOOKUP(B2379,'Analysis 1.3'!$E$1:$F$15,2,FALSE)</f>
        <v>52.833333333333336</v>
      </c>
    </row>
    <row r="2380" spans="1:7" x14ac:dyDescent="0.3">
      <c r="A2380">
        <v>2379</v>
      </c>
      <c r="B2380" s="1" t="s">
        <v>99</v>
      </c>
      <c r="C2380" t="s">
        <v>151</v>
      </c>
      <c r="D2380">
        <v>78</v>
      </c>
      <c r="E2380" t="s">
        <v>158</v>
      </c>
      <c r="F2380" t="str">
        <f t="shared" si="40"/>
        <v>Senior</v>
      </c>
      <c r="G2380" s="49">
        <f>VLOOKUP(B2380,'Analysis 1.3'!$E$1:$F$15,2,FALSE)</f>
        <v>54.707207207207205</v>
      </c>
    </row>
    <row r="2381" spans="1:7" x14ac:dyDescent="0.3">
      <c r="A2381">
        <v>2380</v>
      </c>
      <c r="B2381" s="1" t="s">
        <v>101</v>
      </c>
      <c r="C2381" t="s">
        <v>152</v>
      </c>
      <c r="D2381">
        <v>33</v>
      </c>
      <c r="E2381" t="s">
        <v>158</v>
      </c>
      <c r="F2381" t="str">
        <f t="shared" si="40"/>
        <v>Young</v>
      </c>
      <c r="G2381" s="49">
        <f>VLOOKUP(B2381,'Analysis 1.3'!$E$1:$F$15,2,FALSE)</f>
        <v>52.833333333333336</v>
      </c>
    </row>
    <row r="2382" spans="1:7" x14ac:dyDescent="0.3">
      <c r="A2382">
        <v>2381</v>
      </c>
      <c r="B2382" s="1" t="s">
        <v>99</v>
      </c>
      <c r="C2382" t="s">
        <v>152</v>
      </c>
      <c r="D2382">
        <v>59</v>
      </c>
      <c r="E2382" t="s">
        <v>158</v>
      </c>
      <c r="F2382" t="str">
        <f t="shared" si="40"/>
        <v>Middle</v>
      </c>
      <c r="G2382" s="49">
        <f>VLOOKUP(B2382,'Analysis 1.3'!$E$1:$F$15,2,FALSE)</f>
        <v>54.707207207207205</v>
      </c>
    </row>
    <row r="2383" spans="1:7" x14ac:dyDescent="0.3">
      <c r="A2383">
        <v>2382</v>
      </c>
      <c r="B2383" s="1" t="s">
        <v>100</v>
      </c>
      <c r="C2383" t="s">
        <v>151</v>
      </c>
      <c r="D2383">
        <v>53</v>
      </c>
      <c r="E2383" t="s">
        <v>158</v>
      </c>
      <c r="F2383" t="str">
        <f t="shared" si="40"/>
        <v>Middle</v>
      </c>
      <c r="G2383" s="49">
        <f>VLOOKUP(B2383,'Analysis 1.3'!$E$1:$F$15,2,FALSE)</f>
        <v>54.003086419753089</v>
      </c>
    </row>
    <row r="2384" spans="1:7" x14ac:dyDescent="0.3">
      <c r="A2384">
        <v>2383</v>
      </c>
      <c r="B2384" s="1" t="s">
        <v>99</v>
      </c>
      <c r="C2384" t="s">
        <v>152</v>
      </c>
      <c r="D2384">
        <v>37</v>
      </c>
      <c r="E2384" t="s">
        <v>158</v>
      </c>
      <c r="F2384" t="str">
        <f t="shared" si="40"/>
        <v>Middle</v>
      </c>
      <c r="G2384" s="49">
        <f>VLOOKUP(B2384,'Analysis 1.3'!$E$1:$F$15,2,FALSE)</f>
        <v>54.707207207207205</v>
      </c>
    </row>
    <row r="2385" spans="1:7" x14ac:dyDescent="0.3">
      <c r="A2385">
        <v>2384</v>
      </c>
      <c r="B2385" s="1" t="s">
        <v>99</v>
      </c>
      <c r="C2385" t="s">
        <v>151</v>
      </c>
      <c r="D2385">
        <v>36</v>
      </c>
      <c r="E2385" t="s">
        <v>158</v>
      </c>
      <c r="F2385" t="str">
        <f t="shared" si="40"/>
        <v>Middle</v>
      </c>
      <c r="G2385" s="49">
        <f>VLOOKUP(B2385,'Analysis 1.3'!$E$1:$F$15,2,FALSE)</f>
        <v>54.707207207207205</v>
      </c>
    </row>
    <row r="2386" spans="1:7" x14ac:dyDescent="0.3">
      <c r="A2386">
        <v>2385</v>
      </c>
      <c r="B2386" s="1" t="s">
        <v>99</v>
      </c>
      <c r="C2386" t="s">
        <v>151</v>
      </c>
      <c r="D2386">
        <v>53</v>
      </c>
      <c r="E2386" t="s">
        <v>158</v>
      </c>
      <c r="F2386" t="str">
        <f t="shared" si="40"/>
        <v>Middle</v>
      </c>
      <c r="G2386" s="49">
        <f>VLOOKUP(B2386,'Analysis 1.3'!$E$1:$F$15,2,FALSE)</f>
        <v>54.707207207207205</v>
      </c>
    </row>
    <row r="2387" spans="1:7" x14ac:dyDescent="0.3">
      <c r="A2387">
        <v>2386</v>
      </c>
      <c r="B2387" s="1" t="s">
        <v>105</v>
      </c>
      <c r="C2387" t="s">
        <v>152</v>
      </c>
      <c r="D2387">
        <v>41</v>
      </c>
      <c r="E2387" t="s">
        <v>158</v>
      </c>
      <c r="F2387" t="str">
        <f t="shared" si="40"/>
        <v>Middle</v>
      </c>
      <c r="G2387" s="49">
        <f>VLOOKUP(B2387,'Analysis 1.3'!$E$1:$F$15,2,FALSE)</f>
        <v>48.434944237918216</v>
      </c>
    </row>
    <row r="2388" spans="1:7" x14ac:dyDescent="0.3">
      <c r="A2388">
        <v>2387</v>
      </c>
      <c r="B2388" s="1" t="s">
        <v>105</v>
      </c>
      <c r="C2388" t="s">
        <v>152</v>
      </c>
      <c r="D2388">
        <v>30</v>
      </c>
      <c r="E2388" t="s">
        <v>158</v>
      </c>
      <c r="F2388" t="str">
        <f t="shared" si="40"/>
        <v>Young</v>
      </c>
      <c r="G2388" s="49">
        <f>VLOOKUP(B2388,'Analysis 1.3'!$E$1:$F$15,2,FALSE)</f>
        <v>48.434944237918216</v>
      </c>
    </row>
    <row r="2389" spans="1:7" x14ac:dyDescent="0.3">
      <c r="A2389">
        <v>2388</v>
      </c>
      <c r="B2389" s="1" t="s">
        <v>99</v>
      </c>
      <c r="C2389" t="s">
        <v>152</v>
      </c>
      <c r="D2389">
        <v>61</v>
      </c>
      <c r="E2389" t="s">
        <v>158</v>
      </c>
      <c r="F2389" t="str">
        <f t="shared" si="40"/>
        <v>Senior</v>
      </c>
      <c r="G2389" s="49">
        <f>VLOOKUP(B2389,'Analysis 1.3'!$E$1:$F$15,2,FALSE)</f>
        <v>54.707207207207205</v>
      </c>
    </row>
    <row r="2390" spans="1:7" x14ac:dyDescent="0.3">
      <c r="A2390">
        <v>2389</v>
      </c>
      <c r="B2390" s="1" t="s">
        <v>99</v>
      </c>
      <c r="C2390" t="s">
        <v>151</v>
      </c>
      <c r="D2390">
        <v>69</v>
      </c>
      <c r="E2390" t="s">
        <v>158</v>
      </c>
      <c r="F2390" t="str">
        <f t="shared" si="40"/>
        <v>Senior</v>
      </c>
      <c r="G2390" s="49">
        <f>VLOOKUP(B2390,'Analysis 1.3'!$E$1:$F$15,2,FALSE)</f>
        <v>54.707207207207205</v>
      </c>
    </row>
    <row r="2391" spans="1:7" x14ac:dyDescent="0.3">
      <c r="A2391">
        <v>2390</v>
      </c>
      <c r="B2391" s="1" t="s">
        <v>100</v>
      </c>
      <c r="C2391" t="s">
        <v>152</v>
      </c>
      <c r="D2391">
        <v>82</v>
      </c>
      <c r="E2391" t="s">
        <v>158</v>
      </c>
      <c r="F2391" t="str">
        <f t="shared" si="40"/>
        <v>Senior</v>
      </c>
      <c r="G2391" s="49">
        <f>VLOOKUP(B2391,'Analysis 1.3'!$E$1:$F$15,2,FALSE)</f>
        <v>54.003086419753089</v>
      </c>
    </row>
    <row r="2392" spans="1:7" x14ac:dyDescent="0.3">
      <c r="A2392">
        <v>2391</v>
      </c>
      <c r="B2392" s="1" t="s">
        <v>99</v>
      </c>
      <c r="C2392" t="s">
        <v>152</v>
      </c>
      <c r="D2392">
        <v>19</v>
      </c>
      <c r="E2392" t="s">
        <v>158</v>
      </c>
      <c r="F2392" t="str">
        <f t="shared" si="40"/>
        <v>Young</v>
      </c>
      <c r="G2392" s="49">
        <f>VLOOKUP(B2392,'Analysis 1.3'!$E$1:$F$15,2,FALSE)</f>
        <v>54.707207207207205</v>
      </c>
    </row>
    <row r="2393" spans="1:7" x14ac:dyDescent="0.3">
      <c r="A2393">
        <v>2392</v>
      </c>
      <c r="B2393" s="1" t="s">
        <v>101</v>
      </c>
      <c r="C2393" t="s">
        <v>151</v>
      </c>
      <c r="D2393">
        <v>42</v>
      </c>
      <c r="E2393" t="s">
        <v>158</v>
      </c>
      <c r="F2393" t="str">
        <f t="shared" si="40"/>
        <v>Middle</v>
      </c>
      <c r="G2393" s="49">
        <f>VLOOKUP(B2393,'Analysis 1.3'!$E$1:$F$15,2,FALSE)</f>
        <v>52.833333333333336</v>
      </c>
    </row>
    <row r="2394" spans="1:7" x14ac:dyDescent="0.3">
      <c r="A2394">
        <v>2393</v>
      </c>
      <c r="B2394" s="1" t="s">
        <v>107</v>
      </c>
      <c r="C2394" t="s">
        <v>151</v>
      </c>
      <c r="D2394">
        <v>43</v>
      </c>
      <c r="E2394" t="s">
        <v>158</v>
      </c>
      <c r="F2394" t="str">
        <f t="shared" si="40"/>
        <v>Middle</v>
      </c>
      <c r="G2394" s="49">
        <f>VLOOKUP(B2394,'Analysis 1.3'!$E$1:$F$15,2,FALSE)</f>
        <v>49.778761061946902</v>
      </c>
    </row>
    <row r="2395" spans="1:7" x14ac:dyDescent="0.3">
      <c r="A2395">
        <v>2394</v>
      </c>
      <c r="B2395" s="1" t="s">
        <v>105</v>
      </c>
      <c r="C2395" t="s">
        <v>152</v>
      </c>
      <c r="D2395">
        <v>74</v>
      </c>
      <c r="E2395" t="s">
        <v>158</v>
      </c>
      <c r="F2395" t="str">
        <f t="shared" si="40"/>
        <v>Senior</v>
      </c>
      <c r="G2395" s="49">
        <f>VLOOKUP(B2395,'Analysis 1.3'!$E$1:$F$15,2,FALSE)</f>
        <v>48.434944237918216</v>
      </c>
    </row>
    <row r="2396" spans="1:7" x14ac:dyDescent="0.3">
      <c r="A2396">
        <v>2395</v>
      </c>
      <c r="B2396" s="1" t="s">
        <v>99</v>
      </c>
      <c r="C2396" t="s">
        <v>152</v>
      </c>
      <c r="D2396">
        <v>35</v>
      </c>
      <c r="E2396" t="s">
        <v>158</v>
      </c>
      <c r="F2396" t="str">
        <f t="shared" si="40"/>
        <v>Middle</v>
      </c>
      <c r="G2396" s="49">
        <f>VLOOKUP(B2396,'Analysis 1.3'!$E$1:$F$15,2,FALSE)</f>
        <v>54.707207207207205</v>
      </c>
    </row>
    <row r="2397" spans="1:7" x14ac:dyDescent="0.3">
      <c r="A2397">
        <v>2396</v>
      </c>
      <c r="B2397" s="1" t="s">
        <v>99</v>
      </c>
      <c r="C2397" t="s">
        <v>152</v>
      </c>
      <c r="D2397">
        <v>19</v>
      </c>
      <c r="E2397" t="s">
        <v>158</v>
      </c>
      <c r="F2397" t="str">
        <f t="shared" si="40"/>
        <v>Young</v>
      </c>
      <c r="G2397" s="49">
        <f>VLOOKUP(B2397,'Analysis 1.3'!$E$1:$F$15,2,FALSE)</f>
        <v>54.707207207207205</v>
      </c>
    </row>
    <row r="2398" spans="1:7" x14ac:dyDescent="0.3">
      <c r="A2398">
        <v>2397</v>
      </c>
      <c r="B2398" s="1" t="s">
        <v>99</v>
      </c>
      <c r="C2398" t="s">
        <v>152</v>
      </c>
      <c r="D2398">
        <v>77</v>
      </c>
      <c r="E2398" t="s">
        <v>158</v>
      </c>
      <c r="F2398" t="str">
        <f t="shared" si="40"/>
        <v>Senior</v>
      </c>
      <c r="G2398" s="49">
        <f>VLOOKUP(B2398,'Analysis 1.3'!$E$1:$F$15,2,FALSE)</f>
        <v>54.707207207207205</v>
      </c>
    </row>
    <row r="2399" spans="1:7" x14ac:dyDescent="0.3">
      <c r="A2399">
        <v>2398</v>
      </c>
      <c r="B2399" s="1" t="s">
        <v>100</v>
      </c>
      <c r="C2399" t="s">
        <v>152</v>
      </c>
      <c r="D2399">
        <v>46</v>
      </c>
      <c r="E2399" t="s">
        <v>158</v>
      </c>
      <c r="F2399" t="str">
        <f t="shared" si="40"/>
        <v>Middle</v>
      </c>
      <c r="G2399" s="49">
        <f>VLOOKUP(B2399,'Analysis 1.3'!$E$1:$F$15,2,FALSE)</f>
        <v>54.003086419753089</v>
      </c>
    </row>
    <row r="2400" spans="1:7" x14ac:dyDescent="0.3">
      <c r="A2400">
        <v>2399</v>
      </c>
      <c r="B2400" s="1" t="s">
        <v>99</v>
      </c>
      <c r="C2400" t="s">
        <v>151</v>
      </c>
      <c r="D2400">
        <v>32</v>
      </c>
      <c r="E2400" t="s">
        <v>158</v>
      </c>
      <c r="F2400" t="str">
        <f t="shared" si="40"/>
        <v>Young</v>
      </c>
      <c r="G2400" s="49">
        <f>VLOOKUP(B2400,'Analysis 1.3'!$E$1:$F$15,2,FALSE)</f>
        <v>54.707207207207205</v>
      </c>
    </row>
    <row r="2401" spans="1:7" x14ac:dyDescent="0.3">
      <c r="A2401">
        <v>2400</v>
      </c>
      <c r="B2401" s="1" t="s">
        <v>99</v>
      </c>
      <c r="C2401" t="s">
        <v>151</v>
      </c>
      <c r="D2401">
        <v>64</v>
      </c>
      <c r="E2401" t="s">
        <v>158</v>
      </c>
      <c r="F2401" t="str">
        <f t="shared" si="40"/>
        <v>Senior</v>
      </c>
      <c r="G2401" s="49">
        <f>VLOOKUP(B2401,'Analysis 1.3'!$E$1:$F$15,2,FALSE)</f>
        <v>54.707207207207205</v>
      </c>
    </row>
    <row r="2402" spans="1:7" x14ac:dyDescent="0.3">
      <c r="A2402">
        <v>2401</v>
      </c>
      <c r="B2402" s="1" t="s">
        <v>99</v>
      </c>
      <c r="C2402" t="s">
        <v>151</v>
      </c>
      <c r="D2402">
        <v>34</v>
      </c>
      <c r="E2402" t="s">
        <v>158</v>
      </c>
      <c r="F2402" t="str">
        <f t="shared" si="40"/>
        <v>Young</v>
      </c>
      <c r="G2402" s="49">
        <f>VLOOKUP(B2402,'Analysis 1.3'!$E$1:$F$15,2,FALSE)</f>
        <v>54.707207207207205</v>
      </c>
    </row>
    <row r="2403" spans="1:7" x14ac:dyDescent="0.3">
      <c r="A2403">
        <v>2402</v>
      </c>
      <c r="B2403" s="1" t="s">
        <v>100</v>
      </c>
      <c r="C2403" t="s">
        <v>151</v>
      </c>
      <c r="D2403">
        <v>61</v>
      </c>
      <c r="E2403" t="s">
        <v>158</v>
      </c>
      <c r="F2403" t="str">
        <f t="shared" si="40"/>
        <v>Senior</v>
      </c>
      <c r="G2403" s="49">
        <f>VLOOKUP(B2403,'Analysis 1.3'!$E$1:$F$15,2,FALSE)</f>
        <v>54.003086419753089</v>
      </c>
    </row>
    <row r="2404" spans="1:7" x14ac:dyDescent="0.3">
      <c r="A2404">
        <v>2403</v>
      </c>
      <c r="B2404" s="1" t="s">
        <v>106</v>
      </c>
      <c r="C2404" t="s">
        <v>152</v>
      </c>
      <c r="D2404">
        <v>87</v>
      </c>
      <c r="E2404" t="s">
        <v>158</v>
      </c>
      <c r="F2404" t="str">
        <f t="shared" si="40"/>
        <v>Senior</v>
      </c>
      <c r="G2404" s="49">
        <f>VLOOKUP(B2404,'Analysis 1.3'!$E$1:$F$15,2,FALSE)</f>
        <v>53.742268041237111</v>
      </c>
    </row>
    <row r="2405" spans="1:7" x14ac:dyDescent="0.3">
      <c r="A2405">
        <v>2404</v>
      </c>
      <c r="B2405" s="1" t="s">
        <v>101</v>
      </c>
      <c r="C2405" t="s">
        <v>151</v>
      </c>
      <c r="D2405">
        <v>39</v>
      </c>
      <c r="E2405" t="s">
        <v>158</v>
      </c>
      <c r="F2405" t="str">
        <f t="shared" si="40"/>
        <v>Middle</v>
      </c>
      <c r="G2405" s="49">
        <f>VLOOKUP(B2405,'Analysis 1.3'!$E$1:$F$15,2,FALSE)</f>
        <v>52.833333333333336</v>
      </c>
    </row>
    <row r="2406" spans="1:7" x14ac:dyDescent="0.3">
      <c r="A2406">
        <v>2405</v>
      </c>
      <c r="B2406" s="1" t="s">
        <v>99</v>
      </c>
      <c r="C2406" t="s">
        <v>152</v>
      </c>
      <c r="D2406">
        <v>63</v>
      </c>
      <c r="E2406" t="s">
        <v>158</v>
      </c>
      <c r="F2406" t="str">
        <f t="shared" si="40"/>
        <v>Senior</v>
      </c>
      <c r="G2406" s="49">
        <f>VLOOKUP(B2406,'Analysis 1.3'!$E$1:$F$15,2,FALSE)</f>
        <v>54.707207207207205</v>
      </c>
    </row>
    <row r="2407" spans="1:7" x14ac:dyDescent="0.3">
      <c r="A2407">
        <v>2406</v>
      </c>
      <c r="B2407" s="1" t="s">
        <v>99</v>
      </c>
      <c r="C2407" t="s">
        <v>151</v>
      </c>
      <c r="D2407">
        <v>76</v>
      </c>
      <c r="E2407" t="s">
        <v>158</v>
      </c>
      <c r="F2407" t="str">
        <f t="shared" si="40"/>
        <v>Senior</v>
      </c>
      <c r="G2407" s="49">
        <f>VLOOKUP(B2407,'Analysis 1.3'!$E$1:$F$15,2,FALSE)</f>
        <v>54.707207207207205</v>
      </c>
    </row>
    <row r="2408" spans="1:7" x14ac:dyDescent="0.3">
      <c r="A2408">
        <v>2407</v>
      </c>
      <c r="B2408" s="1" t="s">
        <v>99</v>
      </c>
      <c r="C2408" t="s">
        <v>151</v>
      </c>
      <c r="D2408">
        <v>78</v>
      </c>
      <c r="E2408" t="s">
        <v>158</v>
      </c>
      <c r="F2408" t="str">
        <f t="shared" si="40"/>
        <v>Senior</v>
      </c>
      <c r="G2408" s="49">
        <f>VLOOKUP(B2408,'Analysis 1.3'!$E$1:$F$15,2,FALSE)</f>
        <v>54.707207207207205</v>
      </c>
    </row>
    <row r="2409" spans="1:7" x14ac:dyDescent="0.3">
      <c r="A2409">
        <v>2408</v>
      </c>
      <c r="B2409" s="1" t="s">
        <v>99</v>
      </c>
      <c r="C2409" t="s">
        <v>152</v>
      </c>
      <c r="D2409">
        <v>27</v>
      </c>
      <c r="E2409" t="s">
        <v>158</v>
      </c>
      <c r="F2409" t="str">
        <f t="shared" si="40"/>
        <v>Young</v>
      </c>
      <c r="G2409" s="49">
        <f>VLOOKUP(B2409,'Analysis 1.3'!$E$1:$F$15,2,FALSE)</f>
        <v>54.707207207207205</v>
      </c>
    </row>
    <row r="2410" spans="1:7" x14ac:dyDescent="0.3">
      <c r="A2410">
        <v>2409</v>
      </c>
      <c r="B2410" s="1" t="s">
        <v>101</v>
      </c>
      <c r="C2410" t="s">
        <v>152</v>
      </c>
      <c r="D2410">
        <v>30</v>
      </c>
      <c r="E2410" t="s">
        <v>158</v>
      </c>
      <c r="F2410" t="str">
        <f t="shared" si="40"/>
        <v>Young</v>
      </c>
      <c r="G2410" s="49">
        <f>VLOOKUP(B2410,'Analysis 1.3'!$E$1:$F$15,2,FALSE)</f>
        <v>52.833333333333336</v>
      </c>
    </row>
    <row r="2411" spans="1:7" x14ac:dyDescent="0.3">
      <c r="A2411">
        <v>2410</v>
      </c>
      <c r="B2411" s="1" t="s">
        <v>100</v>
      </c>
      <c r="C2411" t="s">
        <v>151</v>
      </c>
      <c r="D2411">
        <v>89</v>
      </c>
      <c r="E2411" t="s">
        <v>158</v>
      </c>
      <c r="F2411" t="str">
        <f t="shared" si="40"/>
        <v>Senior</v>
      </c>
      <c r="G2411" s="49">
        <f>VLOOKUP(B2411,'Analysis 1.3'!$E$1:$F$15,2,FALSE)</f>
        <v>54.003086419753089</v>
      </c>
    </row>
    <row r="2412" spans="1:7" x14ac:dyDescent="0.3">
      <c r="A2412">
        <v>2411</v>
      </c>
      <c r="B2412" s="1" t="s">
        <v>104</v>
      </c>
      <c r="C2412" t="s">
        <v>151</v>
      </c>
      <c r="D2412">
        <v>88</v>
      </c>
      <c r="E2412" t="s">
        <v>158</v>
      </c>
      <c r="F2412" t="str">
        <f t="shared" si="40"/>
        <v>Senior</v>
      </c>
      <c r="G2412" s="49">
        <f>VLOOKUP(B2412,'Analysis 1.3'!$E$1:$F$15,2,FALSE)</f>
        <v>47.441860465116278</v>
      </c>
    </row>
    <row r="2413" spans="1:7" x14ac:dyDescent="0.3">
      <c r="A2413">
        <v>2412</v>
      </c>
      <c r="B2413" s="1" t="s">
        <v>99</v>
      </c>
      <c r="C2413" t="s">
        <v>151</v>
      </c>
      <c r="D2413">
        <v>19</v>
      </c>
      <c r="E2413" t="s">
        <v>158</v>
      </c>
      <c r="F2413" t="str">
        <f t="shared" si="40"/>
        <v>Young</v>
      </c>
      <c r="G2413" s="49">
        <f>VLOOKUP(B2413,'Analysis 1.3'!$E$1:$F$15,2,FALSE)</f>
        <v>54.707207207207205</v>
      </c>
    </row>
    <row r="2414" spans="1:7" x14ac:dyDescent="0.3">
      <c r="A2414">
        <v>2413</v>
      </c>
      <c r="B2414" s="1" t="s">
        <v>106</v>
      </c>
      <c r="C2414" t="s">
        <v>151</v>
      </c>
      <c r="D2414">
        <v>31</v>
      </c>
      <c r="E2414" t="s">
        <v>158</v>
      </c>
      <c r="F2414" t="str">
        <f t="shared" si="40"/>
        <v>Young</v>
      </c>
      <c r="G2414" s="49">
        <f>VLOOKUP(B2414,'Analysis 1.3'!$E$1:$F$15,2,FALSE)</f>
        <v>53.742268041237111</v>
      </c>
    </row>
    <row r="2415" spans="1:7" x14ac:dyDescent="0.3">
      <c r="A2415">
        <v>2414</v>
      </c>
      <c r="B2415" s="1" t="s">
        <v>105</v>
      </c>
      <c r="C2415" t="s">
        <v>152</v>
      </c>
      <c r="D2415">
        <v>34</v>
      </c>
      <c r="E2415" t="s">
        <v>158</v>
      </c>
      <c r="F2415" t="str">
        <f t="shared" si="40"/>
        <v>Young</v>
      </c>
      <c r="G2415" s="49">
        <f>VLOOKUP(B2415,'Analysis 1.3'!$E$1:$F$15,2,FALSE)</f>
        <v>48.434944237918216</v>
      </c>
    </row>
    <row r="2416" spans="1:7" x14ac:dyDescent="0.3">
      <c r="A2416">
        <v>2415</v>
      </c>
      <c r="B2416" s="1" t="s">
        <v>103</v>
      </c>
      <c r="C2416" t="s">
        <v>152</v>
      </c>
      <c r="D2416">
        <v>54</v>
      </c>
      <c r="E2416" t="s">
        <v>158</v>
      </c>
      <c r="F2416" t="str">
        <f t="shared" si="40"/>
        <v>Middle</v>
      </c>
      <c r="G2416" s="49">
        <f>VLOOKUP(B2416,'Analysis 1.3'!$E$1:$F$15,2,FALSE)</f>
        <v>54.725000000000001</v>
      </c>
    </row>
    <row r="2417" spans="1:7" x14ac:dyDescent="0.3">
      <c r="A2417">
        <v>2416</v>
      </c>
      <c r="B2417" s="1" t="s">
        <v>105</v>
      </c>
      <c r="C2417" t="s">
        <v>152</v>
      </c>
      <c r="D2417">
        <v>26</v>
      </c>
      <c r="E2417" t="s">
        <v>158</v>
      </c>
      <c r="F2417" t="str">
        <f t="shared" si="40"/>
        <v>Young</v>
      </c>
      <c r="G2417" s="49">
        <f>VLOOKUP(B2417,'Analysis 1.3'!$E$1:$F$15,2,FALSE)</f>
        <v>48.434944237918216</v>
      </c>
    </row>
    <row r="2418" spans="1:7" x14ac:dyDescent="0.3">
      <c r="A2418">
        <v>2417</v>
      </c>
      <c r="B2418" s="1" t="s">
        <v>99</v>
      </c>
      <c r="C2418" t="s">
        <v>151</v>
      </c>
      <c r="D2418">
        <v>52</v>
      </c>
      <c r="E2418" t="s">
        <v>158</v>
      </c>
      <c r="F2418" t="str">
        <f t="shared" si="40"/>
        <v>Middle</v>
      </c>
      <c r="G2418" s="49">
        <f>VLOOKUP(B2418,'Analysis 1.3'!$E$1:$F$15,2,FALSE)</f>
        <v>54.707207207207205</v>
      </c>
    </row>
    <row r="2419" spans="1:7" x14ac:dyDescent="0.3">
      <c r="A2419">
        <v>2418</v>
      </c>
      <c r="B2419" s="1" t="s">
        <v>99</v>
      </c>
      <c r="C2419" t="s">
        <v>151</v>
      </c>
      <c r="D2419">
        <v>65</v>
      </c>
      <c r="E2419" t="s">
        <v>158</v>
      </c>
      <c r="F2419" t="str">
        <f t="shared" si="40"/>
        <v>Senior</v>
      </c>
      <c r="G2419" s="49">
        <f>VLOOKUP(B2419,'Analysis 1.3'!$E$1:$F$15,2,FALSE)</f>
        <v>54.707207207207205</v>
      </c>
    </row>
    <row r="2420" spans="1:7" x14ac:dyDescent="0.3">
      <c r="A2420">
        <v>2419</v>
      </c>
      <c r="B2420" s="1" t="s">
        <v>107</v>
      </c>
      <c r="C2420" t="s">
        <v>151</v>
      </c>
      <c r="D2420">
        <v>83</v>
      </c>
      <c r="E2420" t="s">
        <v>158</v>
      </c>
      <c r="F2420" t="str">
        <f t="shared" si="40"/>
        <v>Senior</v>
      </c>
      <c r="G2420" s="49">
        <f>VLOOKUP(B2420,'Analysis 1.3'!$E$1:$F$15,2,FALSE)</f>
        <v>49.778761061946902</v>
      </c>
    </row>
    <row r="2421" spans="1:7" x14ac:dyDescent="0.3">
      <c r="A2421">
        <v>2420</v>
      </c>
      <c r="B2421" s="1" t="s">
        <v>100</v>
      </c>
      <c r="C2421" t="s">
        <v>151</v>
      </c>
      <c r="D2421">
        <v>65</v>
      </c>
      <c r="E2421" t="s">
        <v>158</v>
      </c>
      <c r="F2421" t="str">
        <f t="shared" si="40"/>
        <v>Senior</v>
      </c>
      <c r="G2421" s="49">
        <f>VLOOKUP(B2421,'Analysis 1.3'!$E$1:$F$15,2,FALSE)</f>
        <v>54.003086419753089</v>
      </c>
    </row>
    <row r="2422" spans="1:7" x14ac:dyDescent="0.3">
      <c r="A2422">
        <v>2421</v>
      </c>
      <c r="B2422" s="1" t="s">
        <v>107</v>
      </c>
      <c r="C2422" t="s">
        <v>152</v>
      </c>
      <c r="D2422">
        <v>78</v>
      </c>
      <c r="E2422" t="s">
        <v>158</v>
      </c>
      <c r="F2422" t="str">
        <f t="shared" si="40"/>
        <v>Senior</v>
      </c>
      <c r="G2422" s="49">
        <f>VLOOKUP(B2422,'Analysis 1.3'!$E$1:$F$15,2,FALSE)</f>
        <v>49.778761061946902</v>
      </c>
    </row>
    <row r="2423" spans="1:7" x14ac:dyDescent="0.3">
      <c r="A2423">
        <v>2422</v>
      </c>
      <c r="B2423" s="1" t="s">
        <v>99</v>
      </c>
      <c r="C2423" t="s">
        <v>151</v>
      </c>
      <c r="D2423">
        <v>31</v>
      </c>
      <c r="E2423" t="s">
        <v>158</v>
      </c>
      <c r="F2423" t="str">
        <f t="shared" si="40"/>
        <v>Young</v>
      </c>
      <c r="G2423" s="49">
        <f>VLOOKUP(B2423,'Analysis 1.3'!$E$1:$F$15,2,FALSE)</f>
        <v>54.707207207207205</v>
      </c>
    </row>
    <row r="2424" spans="1:7" x14ac:dyDescent="0.3">
      <c r="A2424">
        <v>2423</v>
      </c>
      <c r="B2424" s="1" t="s">
        <v>101</v>
      </c>
      <c r="C2424" t="s">
        <v>152</v>
      </c>
      <c r="D2424">
        <v>88</v>
      </c>
      <c r="E2424" t="s">
        <v>158</v>
      </c>
      <c r="F2424" t="str">
        <f t="shared" si="40"/>
        <v>Senior</v>
      </c>
      <c r="G2424" s="49">
        <f>VLOOKUP(B2424,'Analysis 1.3'!$E$1:$F$15,2,FALSE)</f>
        <v>52.833333333333336</v>
      </c>
    </row>
    <row r="2425" spans="1:7" x14ac:dyDescent="0.3">
      <c r="A2425">
        <v>2424</v>
      </c>
      <c r="B2425" s="1" t="s">
        <v>99</v>
      </c>
      <c r="C2425" t="s">
        <v>152</v>
      </c>
      <c r="D2425">
        <v>73</v>
      </c>
      <c r="E2425" t="s">
        <v>158</v>
      </c>
      <c r="F2425" t="str">
        <f t="shared" si="40"/>
        <v>Senior</v>
      </c>
      <c r="G2425" s="49">
        <f>VLOOKUP(B2425,'Analysis 1.3'!$E$1:$F$15,2,FALSE)</f>
        <v>54.707207207207205</v>
      </c>
    </row>
    <row r="2426" spans="1:7" x14ac:dyDescent="0.3">
      <c r="A2426">
        <v>2425</v>
      </c>
      <c r="B2426" s="1" t="s">
        <v>101</v>
      </c>
      <c r="C2426" t="s">
        <v>151</v>
      </c>
      <c r="D2426">
        <v>76</v>
      </c>
      <c r="E2426" t="s">
        <v>158</v>
      </c>
      <c r="F2426" t="str">
        <f t="shared" si="40"/>
        <v>Senior</v>
      </c>
      <c r="G2426" s="49">
        <f>VLOOKUP(B2426,'Analysis 1.3'!$E$1:$F$15,2,FALSE)</f>
        <v>52.833333333333336</v>
      </c>
    </row>
    <row r="2427" spans="1:7" x14ac:dyDescent="0.3">
      <c r="A2427">
        <v>2426</v>
      </c>
      <c r="B2427" s="1" t="s">
        <v>99</v>
      </c>
      <c r="C2427" t="s">
        <v>151</v>
      </c>
      <c r="D2427">
        <v>57</v>
      </c>
      <c r="E2427" t="s">
        <v>158</v>
      </c>
      <c r="F2427" t="str">
        <f t="shared" si="40"/>
        <v>Middle</v>
      </c>
      <c r="G2427" s="49">
        <f>VLOOKUP(B2427,'Analysis 1.3'!$E$1:$F$15,2,FALSE)</f>
        <v>54.707207207207205</v>
      </c>
    </row>
    <row r="2428" spans="1:7" x14ac:dyDescent="0.3">
      <c r="A2428">
        <v>2427</v>
      </c>
      <c r="B2428" s="1" t="s">
        <v>105</v>
      </c>
      <c r="C2428" t="s">
        <v>152</v>
      </c>
      <c r="D2428">
        <v>30</v>
      </c>
      <c r="E2428" t="s">
        <v>158</v>
      </c>
      <c r="F2428" t="str">
        <f t="shared" si="40"/>
        <v>Young</v>
      </c>
      <c r="G2428" s="49">
        <f>VLOOKUP(B2428,'Analysis 1.3'!$E$1:$F$15,2,FALSE)</f>
        <v>48.434944237918216</v>
      </c>
    </row>
    <row r="2429" spans="1:7" x14ac:dyDescent="0.3">
      <c r="A2429">
        <v>2428</v>
      </c>
      <c r="B2429" s="1" t="s">
        <v>100</v>
      </c>
      <c r="C2429" t="s">
        <v>152</v>
      </c>
      <c r="D2429">
        <v>74</v>
      </c>
      <c r="E2429" t="s">
        <v>158</v>
      </c>
      <c r="F2429" t="str">
        <f t="shared" si="40"/>
        <v>Senior</v>
      </c>
      <c r="G2429" s="49">
        <f>VLOOKUP(B2429,'Analysis 1.3'!$E$1:$F$15,2,FALSE)</f>
        <v>54.003086419753089</v>
      </c>
    </row>
    <row r="2430" spans="1:7" x14ac:dyDescent="0.3">
      <c r="A2430">
        <v>2429</v>
      </c>
      <c r="B2430" s="1" t="s">
        <v>99</v>
      </c>
      <c r="C2430" t="s">
        <v>151</v>
      </c>
      <c r="D2430">
        <v>38</v>
      </c>
      <c r="E2430" t="s">
        <v>158</v>
      </c>
      <c r="F2430" t="str">
        <f t="shared" si="40"/>
        <v>Middle</v>
      </c>
      <c r="G2430" s="49">
        <f>VLOOKUP(B2430,'Analysis 1.3'!$E$1:$F$15,2,FALSE)</f>
        <v>54.707207207207205</v>
      </c>
    </row>
    <row r="2431" spans="1:7" x14ac:dyDescent="0.3">
      <c r="A2431">
        <v>2430</v>
      </c>
      <c r="B2431" s="1" t="s">
        <v>99</v>
      </c>
      <c r="C2431" t="s">
        <v>152</v>
      </c>
      <c r="D2431">
        <v>76</v>
      </c>
      <c r="E2431" t="s">
        <v>158</v>
      </c>
      <c r="F2431" t="str">
        <f t="shared" si="40"/>
        <v>Senior</v>
      </c>
      <c r="G2431" s="49">
        <f>VLOOKUP(B2431,'Analysis 1.3'!$E$1:$F$15,2,FALSE)</f>
        <v>54.707207207207205</v>
      </c>
    </row>
    <row r="2432" spans="1:7" x14ac:dyDescent="0.3">
      <c r="A2432">
        <v>2431</v>
      </c>
      <c r="B2432" s="1" t="s">
        <v>100</v>
      </c>
      <c r="C2432" t="s">
        <v>152</v>
      </c>
      <c r="D2432">
        <v>46</v>
      </c>
      <c r="E2432" t="s">
        <v>158</v>
      </c>
      <c r="F2432" t="str">
        <f t="shared" si="40"/>
        <v>Middle</v>
      </c>
      <c r="G2432" s="49">
        <f>VLOOKUP(B2432,'Analysis 1.3'!$E$1:$F$15,2,FALSE)</f>
        <v>54.003086419753089</v>
      </c>
    </row>
    <row r="2433" spans="1:7" x14ac:dyDescent="0.3">
      <c r="A2433">
        <v>2432</v>
      </c>
      <c r="B2433" s="1" t="s">
        <v>109</v>
      </c>
      <c r="C2433" t="s">
        <v>151</v>
      </c>
      <c r="D2433">
        <v>70</v>
      </c>
      <c r="E2433" t="s">
        <v>158</v>
      </c>
      <c r="F2433" t="str">
        <f t="shared" si="40"/>
        <v>Senior</v>
      </c>
      <c r="G2433" s="49">
        <f>VLOOKUP(B2433,'Analysis 1.3'!$E$1:$F$15,2,FALSE)</f>
        <v>49.655172413793103</v>
      </c>
    </row>
    <row r="2434" spans="1:7" x14ac:dyDescent="0.3">
      <c r="A2434">
        <v>2433</v>
      </c>
      <c r="B2434" s="1" t="s">
        <v>105</v>
      </c>
      <c r="C2434" t="s">
        <v>152</v>
      </c>
      <c r="D2434">
        <v>58</v>
      </c>
      <c r="E2434" t="s">
        <v>158</v>
      </c>
      <c r="F2434" t="str">
        <f t="shared" si="40"/>
        <v>Middle</v>
      </c>
      <c r="G2434" s="49">
        <f>VLOOKUP(B2434,'Analysis 1.3'!$E$1:$F$15,2,FALSE)</f>
        <v>48.434944237918216</v>
      </c>
    </row>
    <row r="2435" spans="1:7" x14ac:dyDescent="0.3">
      <c r="A2435">
        <v>2434</v>
      </c>
      <c r="B2435" s="1" t="s">
        <v>101</v>
      </c>
      <c r="C2435" t="s">
        <v>151</v>
      </c>
      <c r="D2435">
        <v>29</v>
      </c>
      <c r="E2435" t="s">
        <v>158</v>
      </c>
      <c r="F2435" t="str">
        <f t="shared" ref="F2435:F2498" si="41">_xlfn.IFS(D2435&gt;=60, "Senior", D2435&lt;35, "Young", D2435&lt;60, "Middle")</f>
        <v>Young</v>
      </c>
      <c r="G2435" s="49">
        <f>VLOOKUP(B2435,'Analysis 1.3'!$E$1:$F$15,2,FALSE)</f>
        <v>52.833333333333336</v>
      </c>
    </row>
    <row r="2436" spans="1:7" x14ac:dyDescent="0.3">
      <c r="A2436">
        <v>2435</v>
      </c>
      <c r="B2436" s="1" t="s">
        <v>105</v>
      </c>
      <c r="C2436" t="s">
        <v>152</v>
      </c>
      <c r="D2436">
        <v>82</v>
      </c>
      <c r="E2436" t="s">
        <v>158</v>
      </c>
      <c r="F2436" t="str">
        <f t="shared" si="41"/>
        <v>Senior</v>
      </c>
      <c r="G2436" s="49">
        <f>VLOOKUP(B2436,'Analysis 1.3'!$E$1:$F$15,2,FALSE)</f>
        <v>48.434944237918216</v>
      </c>
    </row>
    <row r="2437" spans="1:7" x14ac:dyDescent="0.3">
      <c r="A2437">
        <v>2436</v>
      </c>
      <c r="B2437" s="1" t="s">
        <v>99</v>
      </c>
      <c r="C2437" t="s">
        <v>151</v>
      </c>
      <c r="D2437">
        <v>42</v>
      </c>
      <c r="E2437" t="s">
        <v>158</v>
      </c>
      <c r="F2437" t="str">
        <f t="shared" si="41"/>
        <v>Middle</v>
      </c>
      <c r="G2437" s="49">
        <f>VLOOKUP(B2437,'Analysis 1.3'!$E$1:$F$15,2,FALSE)</f>
        <v>54.707207207207205</v>
      </c>
    </row>
    <row r="2438" spans="1:7" x14ac:dyDescent="0.3">
      <c r="A2438">
        <v>2437</v>
      </c>
      <c r="B2438" s="1" t="s">
        <v>108</v>
      </c>
      <c r="C2438" t="s">
        <v>151</v>
      </c>
      <c r="D2438">
        <v>65</v>
      </c>
      <c r="E2438" t="s">
        <v>158</v>
      </c>
      <c r="F2438" t="str">
        <f t="shared" si="41"/>
        <v>Senior</v>
      </c>
      <c r="G2438" s="49">
        <f>VLOOKUP(B2438,'Analysis 1.3'!$E$1:$F$15,2,FALSE)</f>
        <v>53.469696969696969</v>
      </c>
    </row>
    <row r="2439" spans="1:7" x14ac:dyDescent="0.3">
      <c r="A2439">
        <v>2438</v>
      </c>
      <c r="B2439" s="1" t="s">
        <v>105</v>
      </c>
      <c r="C2439" t="s">
        <v>151</v>
      </c>
      <c r="D2439">
        <v>25</v>
      </c>
      <c r="E2439" t="s">
        <v>158</v>
      </c>
      <c r="F2439" t="str">
        <f t="shared" si="41"/>
        <v>Young</v>
      </c>
      <c r="G2439" s="49">
        <f>VLOOKUP(B2439,'Analysis 1.3'!$E$1:$F$15,2,FALSE)</f>
        <v>48.434944237918216</v>
      </c>
    </row>
    <row r="2440" spans="1:7" x14ac:dyDescent="0.3">
      <c r="A2440">
        <v>2439</v>
      </c>
      <c r="B2440" s="1" t="s">
        <v>99</v>
      </c>
      <c r="C2440" t="s">
        <v>151</v>
      </c>
      <c r="D2440">
        <v>84</v>
      </c>
      <c r="E2440" t="s">
        <v>158</v>
      </c>
      <c r="F2440" t="str">
        <f t="shared" si="41"/>
        <v>Senior</v>
      </c>
      <c r="G2440" s="49">
        <f>VLOOKUP(B2440,'Analysis 1.3'!$E$1:$F$15,2,FALSE)</f>
        <v>54.707207207207205</v>
      </c>
    </row>
    <row r="2441" spans="1:7" x14ac:dyDescent="0.3">
      <c r="A2441">
        <v>2440</v>
      </c>
      <c r="B2441" s="1" t="s">
        <v>107</v>
      </c>
      <c r="C2441" t="s">
        <v>151</v>
      </c>
      <c r="D2441">
        <v>61</v>
      </c>
      <c r="E2441" t="s">
        <v>158</v>
      </c>
      <c r="F2441" t="str">
        <f t="shared" si="41"/>
        <v>Senior</v>
      </c>
      <c r="G2441" s="49">
        <f>VLOOKUP(B2441,'Analysis 1.3'!$E$1:$F$15,2,FALSE)</f>
        <v>49.778761061946902</v>
      </c>
    </row>
    <row r="2442" spans="1:7" x14ac:dyDescent="0.3">
      <c r="A2442">
        <v>2441</v>
      </c>
      <c r="B2442" s="1" t="s">
        <v>99</v>
      </c>
      <c r="C2442" t="s">
        <v>152</v>
      </c>
      <c r="D2442">
        <v>68</v>
      </c>
      <c r="E2442" t="s">
        <v>158</v>
      </c>
      <c r="F2442" t="str">
        <f t="shared" si="41"/>
        <v>Senior</v>
      </c>
      <c r="G2442" s="49">
        <f>VLOOKUP(B2442,'Analysis 1.3'!$E$1:$F$15,2,FALSE)</f>
        <v>54.707207207207205</v>
      </c>
    </row>
    <row r="2443" spans="1:7" x14ac:dyDescent="0.3">
      <c r="A2443">
        <v>2442</v>
      </c>
      <c r="B2443" s="1" t="s">
        <v>99</v>
      </c>
      <c r="C2443" t="s">
        <v>151</v>
      </c>
      <c r="D2443">
        <v>70</v>
      </c>
      <c r="E2443" t="s">
        <v>158</v>
      </c>
      <c r="F2443" t="str">
        <f t="shared" si="41"/>
        <v>Senior</v>
      </c>
      <c r="G2443" s="49">
        <f>VLOOKUP(B2443,'Analysis 1.3'!$E$1:$F$15,2,FALSE)</f>
        <v>54.707207207207205</v>
      </c>
    </row>
    <row r="2444" spans="1:7" x14ac:dyDescent="0.3">
      <c r="A2444">
        <v>2443</v>
      </c>
      <c r="B2444" s="1" t="s">
        <v>105</v>
      </c>
      <c r="C2444" t="s">
        <v>151</v>
      </c>
      <c r="D2444">
        <v>23</v>
      </c>
      <c r="E2444" t="s">
        <v>158</v>
      </c>
      <c r="F2444" t="str">
        <f t="shared" si="41"/>
        <v>Young</v>
      </c>
      <c r="G2444" s="49">
        <f>VLOOKUP(B2444,'Analysis 1.3'!$E$1:$F$15,2,FALSE)</f>
        <v>48.434944237918216</v>
      </c>
    </row>
    <row r="2445" spans="1:7" x14ac:dyDescent="0.3">
      <c r="A2445">
        <v>2444</v>
      </c>
      <c r="B2445" s="1" t="s">
        <v>105</v>
      </c>
      <c r="C2445" t="s">
        <v>152</v>
      </c>
      <c r="D2445">
        <v>89</v>
      </c>
      <c r="E2445" t="s">
        <v>158</v>
      </c>
      <c r="F2445" t="str">
        <f t="shared" si="41"/>
        <v>Senior</v>
      </c>
      <c r="G2445" s="49">
        <f>VLOOKUP(B2445,'Analysis 1.3'!$E$1:$F$15,2,FALSE)</f>
        <v>48.434944237918216</v>
      </c>
    </row>
    <row r="2446" spans="1:7" x14ac:dyDescent="0.3">
      <c r="A2446">
        <v>2445</v>
      </c>
      <c r="B2446" s="1" t="s">
        <v>99</v>
      </c>
      <c r="C2446" t="s">
        <v>151</v>
      </c>
      <c r="D2446">
        <v>46</v>
      </c>
      <c r="E2446" t="s">
        <v>158</v>
      </c>
      <c r="F2446" t="str">
        <f t="shared" si="41"/>
        <v>Middle</v>
      </c>
      <c r="G2446" s="49">
        <f>VLOOKUP(B2446,'Analysis 1.3'!$E$1:$F$15,2,FALSE)</f>
        <v>54.707207207207205</v>
      </c>
    </row>
    <row r="2447" spans="1:7" x14ac:dyDescent="0.3">
      <c r="A2447">
        <v>2446</v>
      </c>
      <c r="B2447" s="1" t="s">
        <v>100</v>
      </c>
      <c r="C2447" t="s">
        <v>151</v>
      </c>
      <c r="D2447">
        <v>47</v>
      </c>
      <c r="E2447" t="s">
        <v>158</v>
      </c>
      <c r="F2447" t="str">
        <f t="shared" si="41"/>
        <v>Middle</v>
      </c>
      <c r="G2447" s="49">
        <f>VLOOKUP(B2447,'Analysis 1.3'!$E$1:$F$15,2,FALSE)</f>
        <v>54.003086419753089</v>
      </c>
    </row>
    <row r="2448" spans="1:7" x14ac:dyDescent="0.3">
      <c r="A2448">
        <v>2447</v>
      </c>
      <c r="B2448" s="1" t="s">
        <v>110</v>
      </c>
      <c r="C2448" t="s">
        <v>152</v>
      </c>
      <c r="D2448">
        <v>25</v>
      </c>
      <c r="E2448" t="s">
        <v>158</v>
      </c>
      <c r="F2448" t="str">
        <f t="shared" si="41"/>
        <v>Young</v>
      </c>
      <c r="G2448" s="49">
        <f>VLOOKUP(B2448,'Analysis 1.3'!$E$1:$F$15,2,FALSE)</f>
        <v>49.222222222222221</v>
      </c>
    </row>
    <row r="2449" spans="1:7" x14ac:dyDescent="0.3">
      <c r="A2449">
        <v>2448</v>
      </c>
      <c r="B2449" s="1" t="s">
        <v>105</v>
      </c>
      <c r="C2449" t="s">
        <v>152</v>
      </c>
      <c r="D2449">
        <v>55</v>
      </c>
      <c r="E2449" t="s">
        <v>158</v>
      </c>
      <c r="F2449" t="str">
        <f t="shared" si="41"/>
        <v>Middle</v>
      </c>
      <c r="G2449" s="49">
        <f>VLOOKUP(B2449,'Analysis 1.3'!$E$1:$F$15,2,FALSE)</f>
        <v>48.434944237918216</v>
      </c>
    </row>
    <row r="2450" spans="1:7" x14ac:dyDescent="0.3">
      <c r="A2450">
        <v>2449</v>
      </c>
      <c r="B2450" s="1" t="s">
        <v>105</v>
      </c>
      <c r="C2450" t="s">
        <v>151</v>
      </c>
      <c r="D2450">
        <v>57</v>
      </c>
      <c r="E2450" t="s">
        <v>158</v>
      </c>
      <c r="F2450" t="str">
        <f t="shared" si="41"/>
        <v>Middle</v>
      </c>
      <c r="G2450" s="49">
        <f>VLOOKUP(B2450,'Analysis 1.3'!$E$1:$F$15,2,FALSE)</f>
        <v>48.434944237918216</v>
      </c>
    </row>
    <row r="2451" spans="1:7" x14ac:dyDescent="0.3">
      <c r="A2451">
        <v>2450</v>
      </c>
      <c r="B2451" s="1" t="s">
        <v>105</v>
      </c>
      <c r="C2451" t="s">
        <v>151</v>
      </c>
      <c r="D2451">
        <v>21</v>
      </c>
      <c r="E2451" t="s">
        <v>158</v>
      </c>
      <c r="F2451" t="str">
        <f t="shared" si="41"/>
        <v>Young</v>
      </c>
      <c r="G2451" s="49">
        <f>VLOOKUP(B2451,'Analysis 1.3'!$E$1:$F$15,2,FALSE)</f>
        <v>48.434944237918216</v>
      </c>
    </row>
    <row r="2452" spans="1:7" x14ac:dyDescent="0.3">
      <c r="A2452">
        <v>2451</v>
      </c>
      <c r="B2452" s="1" t="s">
        <v>99</v>
      </c>
      <c r="C2452" t="s">
        <v>152</v>
      </c>
      <c r="D2452">
        <v>89</v>
      </c>
      <c r="E2452" t="s">
        <v>158</v>
      </c>
      <c r="F2452" t="str">
        <f t="shared" si="41"/>
        <v>Senior</v>
      </c>
      <c r="G2452" s="49">
        <f>VLOOKUP(B2452,'Analysis 1.3'!$E$1:$F$15,2,FALSE)</f>
        <v>54.707207207207205</v>
      </c>
    </row>
    <row r="2453" spans="1:7" x14ac:dyDescent="0.3">
      <c r="A2453">
        <v>2452</v>
      </c>
      <c r="B2453" s="1" t="s">
        <v>106</v>
      </c>
      <c r="C2453" t="s">
        <v>152</v>
      </c>
      <c r="D2453">
        <v>48</v>
      </c>
      <c r="E2453" t="s">
        <v>158</v>
      </c>
      <c r="F2453" t="str">
        <f t="shared" si="41"/>
        <v>Middle</v>
      </c>
      <c r="G2453" s="49">
        <f>VLOOKUP(B2453,'Analysis 1.3'!$E$1:$F$15,2,FALSE)</f>
        <v>53.742268041237111</v>
      </c>
    </row>
    <row r="2454" spans="1:7" x14ac:dyDescent="0.3">
      <c r="A2454">
        <v>2453</v>
      </c>
      <c r="B2454" s="1" t="s">
        <v>99</v>
      </c>
      <c r="C2454" t="s">
        <v>151</v>
      </c>
      <c r="D2454">
        <v>37</v>
      </c>
      <c r="E2454" t="s">
        <v>158</v>
      </c>
      <c r="F2454" t="str">
        <f t="shared" si="41"/>
        <v>Middle</v>
      </c>
      <c r="G2454" s="49">
        <f>VLOOKUP(B2454,'Analysis 1.3'!$E$1:$F$15,2,FALSE)</f>
        <v>54.707207207207205</v>
      </c>
    </row>
    <row r="2455" spans="1:7" x14ac:dyDescent="0.3">
      <c r="A2455">
        <v>2454</v>
      </c>
      <c r="B2455" s="1" t="s">
        <v>105</v>
      </c>
      <c r="C2455" t="s">
        <v>151</v>
      </c>
      <c r="D2455">
        <v>21</v>
      </c>
      <c r="E2455" t="s">
        <v>158</v>
      </c>
      <c r="F2455" t="str">
        <f t="shared" si="41"/>
        <v>Young</v>
      </c>
      <c r="G2455" s="49">
        <f>VLOOKUP(B2455,'Analysis 1.3'!$E$1:$F$15,2,FALSE)</f>
        <v>48.434944237918216</v>
      </c>
    </row>
    <row r="2456" spans="1:7" x14ac:dyDescent="0.3">
      <c r="A2456">
        <v>2455</v>
      </c>
      <c r="B2456" s="1" t="s">
        <v>99</v>
      </c>
      <c r="C2456" t="s">
        <v>151</v>
      </c>
      <c r="D2456">
        <v>68</v>
      </c>
      <c r="E2456" t="s">
        <v>158</v>
      </c>
      <c r="F2456" t="str">
        <f t="shared" si="41"/>
        <v>Senior</v>
      </c>
      <c r="G2456" s="49">
        <f>VLOOKUP(B2456,'Analysis 1.3'!$E$1:$F$15,2,FALSE)</f>
        <v>54.707207207207205</v>
      </c>
    </row>
    <row r="2457" spans="1:7" x14ac:dyDescent="0.3">
      <c r="A2457">
        <v>2456</v>
      </c>
      <c r="B2457" s="1" t="s">
        <v>100</v>
      </c>
      <c r="C2457" t="s">
        <v>151</v>
      </c>
      <c r="D2457">
        <v>77</v>
      </c>
      <c r="E2457" t="s">
        <v>158</v>
      </c>
      <c r="F2457" t="str">
        <f t="shared" si="41"/>
        <v>Senior</v>
      </c>
      <c r="G2457" s="49">
        <f>VLOOKUP(B2457,'Analysis 1.3'!$E$1:$F$15,2,FALSE)</f>
        <v>54.003086419753089</v>
      </c>
    </row>
    <row r="2458" spans="1:7" x14ac:dyDescent="0.3">
      <c r="A2458">
        <v>2457</v>
      </c>
      <c r="B2458" s="1" t="s">
        <v>99</v>
      </c>
      <c r="C2458" t="s">
        <v>151</v>
      </c>
      <c r="D2458">
        <v>50</v>
      </c>
      <c r="E2458" t="s">
        <v>158</v>
      </c>
      <c r="F2458" t="str">
        <f t="shared" si="41"/>
        <v>Middle</v>
      </c>
      <c r="G2458" s="49">
        <f>VLOOKUP(B2458,'Analysis 1.3'!$E$1:$F$15,2,FALSE)</f>
        <v>54.707207207207205</v>
      </c>
    </row>
    <row r="2459" spans="1:7" x14ac:dyDescent="0.3">
      <c r="A2459">
        <v>2458</v>
      </c>
      <c r="B2459" s="1" t="s">
        <v>99</v>
      </c>
      <c r="C2459" t="s">
        <v>151</v>
      </c>
      <c r="D2459">
        <v>72</v>
      </c>
      <c r="E2459" t="s">
        <v>158</v>
      </c>
      <c r="F2459" t="str">
        <f t="shared" si="41"/>
        <v>Senior</v>
      </c>
      <c r="G2459" s="49">
        <f>VLOOKUP(B2459,'Analysis 1.3'!$E$1:$F$15,2,FALSE)</f>
        <v>54.707207207207205</v>
      </c>
    </row>
    <row r="2460" spans="1:7" x14ac:dyDescent="0.3">
      <c r="A2460">
        <v>2459</v>
      </c>
      <c r="B2460" s="1" t="s">
        <v>99</v>
      </c>
      <c r="C2460" t="s">
        <v>151</v>
      </c>
      <c r="D2460">
        <v>72</v>
      </c>
      <c r="E2460" t="s">
        <v>158</v>
      </c>
      <c r="F2460" t="str">
        <f t="shared" si="41"/>
        <v>Senior</v>
      </c>
      <c r="G2460" s="49">
        <f>VLOOKUP(B2460,'Analysis 1.3'!$E$1:$F$15,2,FALSE)</f>
        <v>54.707207207207205</v>
      </c>
    </row>
    <row r="2461" spans="1:7" x14ac:dyDescent="0.3">
      <c r="A2461">
        <v>2460</v>
      </c>
      <c r="B2461" s="1" t="s">
        <v>103</v>
      </c>
      <c r="C2461" t="s">
        <v>152</v>
      </c>
      <c r="D2461">
        <v>67</v>
      </c>
      <c r="E2461" t="s">
        <v>158</v>
      </c>
      <c r="F2461" t="str">
        <f t="shared" si="41"/>
        <v>Senior</v>
      </c>
      <c r="G2461" s="49">
        <f>VLOOKUP(B2461,'Analysis 1.3'!$E$1:$F$15,2,FALSE)</f>
        <v>54.725000000000001</v>
      </c>
    </row>
    <row r="2462" spans="1:7" x14ac:dyDescent="0.3">
      <c r="A2462">
        <v>2461</v>
      </c>
      <c r="B2462" s="1" t="s">
        <v>99</v>
      </c>
      <c r="C2462" t="s">
        <v>151</v>
      </c>
      <c r="D2462">
        <v>40</v>
      </c>
      <c r="E2462" t="s">
        <v>158</v>
      </c>
      <c r="F2462" t="str">
        <f t="shared" si="41"/>
        <v>Middle</v>
      </c>
      <c r="G2462" s="49">
        <f>VLOOKUP(B2462,'Analysis 1.3'!$E$1:$F$15,2,FALSE)</f>
        <v>54.707207207207205</v>
      </c>
    </row>
    <row r="2463" spans="1:7" x14ac:dyDescent="0.3">
      <c r="A2463">
        <v>2462</v>
      </c>
      <c r="B2463" s="1" t="s">
        <v>99</v>
      </c>
      <c r="C2463" t="s">
        <v>151</v>
      </c>
      <c r="D2463">
        <v>50</v>
      </c>
      <c r="E2463" t="s">
        <v>158</v>
      </c>
      <c r="F2463" t="str">
        <f t="shared" si="41"/>
        <v>Middle</v>
      </c>
      <c r="G2463" s="49">
        <f>VLOOKUP(B2463,'Analysis 1.3'!$E$1:$F$15,2,FALSE)</f>
        <v>54.707207207207205</v>
      </c>
    </row>
    <row r="2464" spans="1:7" x14ac:dyDescent="0.3">
      <c r="A2464">
        <v>2463</v>
      </c>
      <c r="B2464" s="1" t="s">
        <v>99</v>
      </c>
      <c r="C2464" t="s">
        <v>151</v>
      </c>
      <c r="D2464">
        <v>58</v>
      </c>
      <c r="E2464" t="s">
        <v>158</v>
      </c>
      <c r="F2464" t="str">
        <f t="shared" si="41"/>
        <v>Middle</v>
      </c>
      <c r="G2464" s="49">
        <f>VLOOKUP(B2464,'Analysis 1.3'!$E$1:$F$15,2,FALSE)</f>
        <v>54.707207207207205</v>
      </c>
    </row>
    <row r="2465" spans="1:7" x14ac:dyDescent="0.3">
      <c r="A2465">
        <v>2464</v>
      </c>
      <c r="B2465" s="1" t="s">
        <v>100</v>
      </c>
      <c r="C2465" t="s">
        <v>152</v>
      </c>
      <c r="D2465">
        <v>57</v>
      </c>
      <c r="E2465" t="s">
        <v>158</v>
      </c>
      <c r="F2465" t="str">
        <f t="shared" si="41"/>
        <v>Middle</v>
      </c>
      <c r="G2465" s="49">
        <f>VLOOKUP(B2465,'Analysis 1.3'!$E$1:$F$15,2,FALSE)</f>
        <v>54.003086419753089</v>
      </c>
    </row>
    <row r="2466" spans="1:7" x14ac:dyDescent="0.3">
      <c r="A2466">
        <v>2465</v>
      </c>
      <c r="B2466" s="1" t="s">
        <v>101</v>
      </c>
      <c r="C2466" t="s">
        <v>152</v>
      </c>
      <c r="D2466">
        <v>38</v>
      </c>
      <c r="E2466" t="s">
        <v>158</v>
      </c>
      <c r="F2466" t="str">
        <f t="shared" si="41"/>
        <v>Middle</v>
      </c>
      <c r="G2466" s="49">
        <f>VLOOKUP(B2466,'Analysis 1.3'!$E$1:$F$15,2,FALSE)</f>
        <v>52.833333333333336</v>
      </c>
    </row>
    <row r="2467" spans="1:7" x14ac:dyDescent="0.3">
      <c r="A2467">
        <v>2466</v>
      </c>
      <c r="B2467" s="1" t="s">
        <v>99</v>
      </c>
      <c r="C2467" t="s">
        <v>152</v>
      </c>
      <c r="D2467">
        <v>39</v>
      </c>
      <c r="E2467" t="s">
        <v>158</v>
      </c>
      <c r="F2467" t="str">
        <f t="shared" si="41"/>
        <v>Middle</v>
      </c>
      <c r="G2467" s="49">
        <f>VLOOKUP(B2467,'Analysis 1.3'!$E$1:$F$15,2,FALSE)</f>
        <v>54.707207207207205</v>
      </c>
    </row>
    <row r="2468" spans="1:7" x14ac:dyDescent="0.3">
      <c r="A2468">
        <v>2467</v>
      </c>
      <c r="B2468" s="1" t="s">
        <v>100</v>
      </c>
      <c r="C2468" t="s">
        <v>151</v>
      </c>
      <c r="D2468">
        <v>37</v>
      </c>
      <c r="E2468" t="s">
        <v>158</v>
      </c>
      <c r="F2468" t="str">
        <f t="shared" si="41"/>
        <v>Middle</v>
      </c>
      <c r="G2468" s="49">
        <f>VLOOKUP(B2468,'Analysis 1.3'!$E$1:$F$15,2,FALSE)</f>
        <v>54.003086419753089</v>
      </c>
    </row>
    <row r="2469" spans="1:7" x14ac:dyDescent="0.3">
      <c r="A2469">
        <v>2468</v>
      </c>
      <c r="B2469" s="1" t="s">
        <v>99</v>
      </c>
      <c r="C2469" t="s">
        <v>152</v>
      </c>
      <c r="D2469">
        <v>64</v>
      </c>
      <c r="E2469" t="s">
        <v>158</v>
      </c>
      <c r="F2469" t="str">
        <f t="shared" si="41"/>
        <v>Senior</v>
      </c>
      <c r="G2469" s="49">
        <f>VLOOKUP(B2469,'Analysis 1.3'!$E$1:$F$15,2,FALSE)</f>
        <v>54.707207207207205</v>
      </c>
    </row>
    <row r="2470" spans="1:7" x14ac:dyDescent="0.3">
      <c r="A2470">
        <v>2469</v>
      </c>
      <c r="B2470" s="1" t="s">
        <v>101</v>
      </c>
      <c r="C2470" t="s">
        <v>152</v>
      </c>
      <c r="D2470">
        <v>41</v>
      </c>
      <c r="E2470" t="s">
        <v>158</v>
      </c>
      <c r="F2470" t="str">
        <f t="shared" si="41"/>
        <v>Middle</v>
      </c>
      <c r="G2470" s="49">
        <f>VLOOKUP(B2470,'Analysis 1.3'!$E$1:$F$15,2,FALSE)</f>
        <v>52.833333333333336</v>
      </c>
    </row>
    <row r="2471" spans="1:7" x14ac:dyDescent="0.3">
      <c r="A2471">
        <v>2470</v>
      </c>
      <c r="B2471" s="1" t="s">
        <v>99</v>
      </c>
      <c r="C2471" t="s">
        <v>152</v>
      </c>
      <c r="D2471">
        <v>49</v>
      </c>
      <c r="E2471" t="s">
        <v>158</v>
      </c>
      <c r="F2471" t="str">
        <f t="shared" si="41"/>
        <v>Middle</v>
      </c>
      <c r="G2471" s="49">
        <f>VLOOKUP(B2471,'Analysis 1.3'!$E$1:$F$15,2,FALSE)</f>
        <v>54.707207207207205</v>
      </c>
    </row>
    <row r="2472" spans="1:7" x14ac:dyDescent="0.3">
      <c r="A2472">
        <v>2471</v>
      </c>
      <c r="B2472" s="1" t="s">
        <v>99</v>
      </c>
      <c r="C2472" t="s">
        <v>151</v>
      </c>
      <c r="D2472">
        <v>57</v>
      </c>
      <c r="E2472" t="s">
        <v>158</v>
      </c>
      <c r="F2472" t="str">
        <f t="shared" si="41"/>
        <v>Middle</v>
      </c>
      <c r="G2472" s="49">
        <f>VLOOKUP(B2472,'Analysis 1.3'!$E$1:$F$15,2,FALSE)</f>
        <v>54.707207207207205</v>
      </c>
    </row>
    <row r="2473" spans="1:7" x14ac:dyDescent="0.3">
      <c r="A2473">
        <v>2472</v>
      </c>
      <c r="B2473" s="1" t="s">
        <v>107</v>
      </c>
      <c r="C2473" t="s">
        <v>152</v>
      </c>
      <c r="D2473">
        <v>44</v>
      </c>
      <c r="E2473" t="s">
        <v>158</v>
      </c>
      <c r="F2473" t="str">
        <f t="shared" si="41"/>
        <v>Middle</v>
      </c>
      <c r="G2473" s="49">
        <f>VLOOKUP(B2473,'Analysis 1.3'!$E$1:$F$15,2,FALSE)</f>
        <v>49.778761061946902</v>
      </c>
    </row>
    <row r="2474" spans="1:7" x14ac:dyDescent="0.3">
      <c r="A2474">
        <v>2473</v>
      </c>
      <c r="B2474" s="1" t="s">
        <v>108</v>
      </c>
      <c r="C2474" t="s">
        <v>151</v>
      </c>
      <c r="D2474">
        <v>42</v>
      </c>
      <c r="E2474" t="s">
        <v>158</v>
      </c>
      <c r="F2474" t="str">
        <f t="shared" si="41"/>
        <v>Middle</v>
      </c>
      <c r="G2474" s="49">
        <f>VLOOKUP(B2474,'Analysis 1.3'!$E$1:$F$15,2,FALSE)</f>
        <v>53.469696969696969</v>
      </c>
    </row>
    <row r="2475" spans="1:7" x14ac:dyDescent="0.3">
      <c r="A2475">
        <v>2474</v>
      </c>
      <c r="B2475" s="1" t="s">
        <v>109</v>
      </c>
      <c r="C2475" t="s">
        <v>151</v>
      </c>
      <c r="D2475">
        <v>63</v>
      </c>
      <c r="E2475" t="s">
        <v>158</v>
      </c>
      <c r="F2475" t="str">
        <f t="shared" si="41"/>
        <v>Senior</v>
      </c>
      <c r="G2475" s="49">
        <f>VLOOKUP(B2475,'Analysis 1.3'!$E$1:$F$15,2,FALSE)</f>
        <v>49.655172413793103</v>
      </c>
    </row>
    <row r="2476" spans="1:7" x14ac:dyDescent="0.3">
      <c r="A2476">
        <v>2475</v>
      </c>
      <c r="B2476" s="1" t="s">
        <v>99</v>
      </c>
      <c r="C2476" t="s">
        <v>152</v>
      </c>
      <c r="D2476">
        <v>78</v>
      </c>
      <c r="E2476" t="s">
        <v>158</v>
      </c>
      <c r="F2476" t="str">
        <f t="shared" si="41"/>
        <v>Senior</v>
      </c>
      <c r="G2476" s="49">
        <f>VLOOKUP(B2476,'Analysis 1.3'!$E$1:$F$15,2,FALSE)</f>
        <v>54.707207207207205</v>
      </c>
    </row>
    <row r="2477" spans="1:7" x14ac:dyDescent="0.3">
      <c r="A2477">
        <v>2476</v>
      </c>
      <c r="B2477" s="1" t="s">
        <v>105</v>
      </c>
      <c r="C2477" t="s">
        <v>152</v>
      </c>
      <c r="D2477">
        <v>86</v>
      </c>
      <c r="E2477" t="s">
        <v>158</v>
      </c>
      <c r="F2477" t="str">
        <f t="shared" si="41"/>
        <v>Senior</v>
      </c>
      <c r="G2477" s="49">
        <f>VLOOKUP(B2477,'Analysis 1.3'!$E$1:$F$15,2,FALSE)</f>
        <v>48.434944237918216</v>
      </c>
    </row>
    <row r="2478" spans="1:7" x14ac:dyDescent="0.3">
      <c r="A2478">
        <v>2477</v>
      </c>
      <c r="B2478" s="1" t="s">
        <v>99</v>
      </c>
      <c r="C2478" t="s">
        <v>151</v>
      </c>
      <c r="D2478">
        <v>69</v>
      </c>
      <c r="E2478" t="s">
        <v>158</v>
      </c>
      <c r="F2478" t="str">
        <f t="shared" si="41"/>
        <v>Senior</v>
      </c>
      <c r="G2478" s="49">
        <f>VLOOKUP(B2478,'Analysis 1.3'!$E$1:$F$15,2,FALSE)</f>
        <v>54.707207207207205</v>
      </c>
    </row>
    <row r="2479" spans="1:7" x14ac:dyDescent="0.3">
      <c r="A2479">
        <v>2478</v>
      </c>
      <c r="B2479" s="1" t="s">
        <v>101</v>
      </c>
      <c r="C2479" t="s">
        <v>151</v>
      </c>
      <c r="D2479">
        <v>83</v>
      </c>
      <c r="E2479" t="s">
        <v>158</v>
      </c>
      <c r="F2479" t="str">
        <f t="shared" si="41"/>
        <v>Senior</v>
      </c>
      <c r="G2479" s="49">
        <f>VLOOKUP(B2479,'Analysis 1.3'!$E$1:$F$15,2,FALSE)</f>
        <v>52.833333333333336</v>
      </c>
    </row>
    <row r="2480" spans="1:7" x14ac:dyDescent="0.3">
      <c r="A2480">
        <v>2479</v>
      </c>
      <c r="B2480" s="1" t="s">
        <v>99</v>
      </c>
      <c r="C2480" t="s">
        <v>152</v>
      </c>
      <c r="D2480">
        <v>89</v>
      </c>
      <c r="E2480" t="s">
        <v>158</v>
      </c>
      <c r="F2480" t="str">
        <f t="shared" si="41"/>
        <v>Senior</v>
      </c>
      <c r="G2480" s="49">
        <f>VLOOKUP(B2480,'Analysis 1.3'!$E$1:$F$15,2,FALSE)</f>
        <v>54.707207207207205</v>
      </c>
    </row>
    <row r="2481" spans="1:7" x14ac:dyDescent="0.3">
      <c r="A2481">
        <v>2480</v>
      </c>
      <c r="B2481" s="1" t="s">
        <v>108</v>
      </c>
      <c r="C2481" t="s">
        <v>151</v>
      </c>
      <c r="D2481">
        <v>47</v>
      </c>
      <c r="E2481" t="s">
        <v>158</v>
      </c>
      <c r="F2481" t="str">
        <f t="shared" si="41"/>
        <v>Middle</v>
      </c>
      <c r="G2481" s="49">
        <f>VLOOKUP(B2481,'Analysis 1.3'!$E$1:$F$15,2,FALSE)</f>
        <v>53.469696969696969</v>
      </c>
    </row>
    <row r="2482" spans="1:7" x14ac:dyDescent="0.3">
      <c r="A2482">
        <v>2481</v>
      </c>
      <c r="B2482" s="1" t="s">
        <v>105</v>
      </c>
      <c r="C2482" t="s">
        <v>151</v>
      </c>
      <c r="D2482">
        <v>56</v>
      </c>
      <c r="E2482" t="s">
        <v>158</v>
      </c>
      <c r="F2482" t="str">
        <f t="shared" si="41"/>
        <v>Middle</v>
      </c>
      <c r="G2482" s="49">
        <f>VLOOKUP(B2482,'Analysis 1.3'!$E$1:$F$15,2,FALSE)</f>
        <v>48.434944237918216</v>
      </c>
    </row>
    <row r="2483" spans="1:7" x14ac:dyDescent="0.3">
      <c r="A2483">
        <v>2482</v>
      </c>
      <c r="B2483" s="1" t="s">
        <v>109</v>
      </c>
      <c r="C2483" t="s">
        <v>151</v>
      </c>
      <c r="D2483">
        <v>61</v>
      </c>
      <c r="E2483" t="s">
        <v>158</v>
      </c>
      <c r="F2483" t="str">
        <f t="shared" si="41"/>
        <v>Senior</v>
      </c>
      <c r="G2483" s="49">
        <f>VLOOKUP(B2483,'Analysis 1.3'!$E$1:$F$15,2,FALSE)</f>
        <v>49.655172413793103</v>
      </c>
    </row>
    <row r="2484" spans="1:7" x14ac:dyDescent="0.3">
      <c r="A2484">
        <v>2483</v>
      </c>
      <c r="B2484" s="1" t="s">
        <v>102</v>
      </c>
      <c r="C2484" t="s">
        <v>152</v>
      </c>
      <c r="D2484">
        <v>90</v>
      </c>
      <c r="E2484" t="s">
        <v>158</v>
      </c>
      <c r="F2484" t="str">
        <f t="shared" si="41"/>
        <v>Senior</v>
      </c>
      <c r="G2484" s="49">
        <f>VLOOKUP(B2484,'Analysis 1.3'!$E$1:$F$15,2,FALSE)</f>
        <v>59.060606060606062</v>
      </c>
    </row>
    <row r="2485" spans="1:7" x14ac:dyDescent="0.3">
      <c r="A2485">
        <v>2484</v>
      </c>
      <c r="B2485" s="1" t="s">
        <v>99</v>
      </c>
      <c r="C2485" t="s">
        <v>151</v>
      </c>
      <c r="D2485">
        <v>55</v>
      </c>
      <c r="E2485" t="s">
        <v>158</v>
      </c>
      <c r="F2485" t="str">
        <f t="shared" si="41"/>
        <v>Middle</v>
      </c>
      <c r="G2485" s="49">
        <f>VLOOKUP(B2485,'Analysis 1.3'!$E$1:$F$15,2,FALSE)</f>
        <v>54.707207207207205</v>
      </c>
    </row>
    <row r="2486" spans="1:7" x14ac:dyDescent="0.3">
      <c r="A2486">
        <v>2485</v>
      </c>
      <c r="B2486" s="1" t="s">
        <v>101</v>
      </c>
      <c r="C2486" t="s">
        <v>152</v>
      </c>
      <c r="D2486">
        <v>64</v>
      </c>
      <c r="E2486" t="s">
        <v>158</v>
      </c>
      <c r="F2486" t="str">
        <f t="shared" si="41"/>
        <v>Senior</v>
      </c>
      <c r="G2486" s="49">
        <f>VLOOKUP(B2486,'Analysis 1.3'!$E$1:$F$15,2,FALSE)</f>
        <v>52.833333333333336</v>
      </c>
    </row>
    <row r="2487" spans="1:7" x14ac:dyDescent="0.3">
      <c r="A2487">
        <v>2486</v>
      </c>
      <c r="B2487" s="1" t="s">
        <v>108</v>
      </c>
      <c r="C2487" t="s">
        <v>152</v>
      </c>
      <c r="D2487">
        <v>60</v>
      </c>
      <c r="E2487" t="s">
        <v>158</v>
      </c>
      <c r="F2487" t="str">
        <f t="shared" si="41"/>
        <v>Senior</v>
      </c>
      <c r="G2487" s="49">
        <f>VLOOKUP(B2487,'Analysis 1.3'!$E$1:$F$15,2,FALSE)</f>
        <v>53.469696969696969</v>
      </c>
    </row>
    <row r="2488" spans="1:7" x14ac:dyDescent="0.3">
      <c r="A2488">
        <v>2487</v>
      </c>
      <c r="B2488" s="1" t="s">
        <v>99</v>
      </c>
      <c r="C2488" t="s">
        <v>152</v>
      </c>
      <c r="D2488">
        <v>89</v>
      </c>
      <c r="E2488" t="s">
        <v>158</v>
      </c>
      <c r="F2488" t="str">
        <f t="shared" si="41"/>
        <v>Senior</v>
      </c>
      <c r="G2488" s="49">
        <f>VLOOKUP(B2488,'Analysis 1.3'!$E$1:$F$15,2,FALSE)</f>
        <v>54.707207207207205</v>
      </c>
    </row>
    <row r="2489" spans="1:7" x14ac:dyDescent="0.3">
      <c r="A2489">
        <v>2488</v>
      </c>
      <c r="B2489" s="1" t="s">
        <v>101</v>
      </c>
      <c r="C2489" t="s">
        <v>152</v>
      </c>
      <c r="D2489">
        <v>67</v>
      </c>
      <c r="E2489" t="s">
        <v>158</v>
      </c>
      <c r="F2489" t="str">
        <f t="shared" si="41"/>
        <v>Senior</v>
      </c>
      <c r="G2489" s="49">
        <f>VLOOKUP(B2489,'Analysis 1.3'!$E$1:$F$15,2,FALSE)</f>
        <v>52.833333333333336</v>
      </c>
    </row>
    <row r="2490" spans="1:7" x14ac:dyDescent="0.3">
      <c r="A2490">
        <v>2489</v>
      </c>
      <c r="B2490" s="1" t="s">
        <v>99</v>
      </c>
      <c r="C2490" t="s">
        <v>151</v>
      </c>
      <c r="D2490">
        <v>68</v>
      </c>
      <c r="E2490" t="s">
        <v>158</v>
      </c>
      <c r="F2490" t="str">
        <f t="shared" si="41"/>
        <v>Senior</v>
      </c>
      <c r="G2490" s="49">
        <f>VLOOKUP(B2490,'Analysis 1.3'!$E$1:$F$15,2,FALSE)</f>
        <v>54.707207207207205</v>
      </c>
    </row>
    <row r="2491" spans="1:7" x14ac:dyDescent="0.3">
      <c r="A2491">
        <v>2490</v>
      </c>
      <c r="B2491" s="1" t="s">
        <v>99</v>
      </c>
      <c r="C2491" t="s">
        <v>152</v>
      </c>
      <c r="D2491">
        <v>31</v>
      </c>
      <c r="E2491" t="s">
        <v>158</v>
      </c>
      <c r="F2491" t="str">
        <f t="shared" si="41"/>
        <v>Young</v>
      </c>
      <c r="G2491" s="49">
        <f>VLOOKUP(B2491,'Analysis 1.3'!$E$1:$F$15,2,FALSE)</f>
        <v>54.707207207207205</v>
      </c>
    </row>
    <row r="2492" spans="1:7" x14ac:dyDescent="0.3">
      <c r="A2492">
        <v>2491</v>
      </c>
      <c r="B2492" s="1" t="s">
        <v>102</v>
      </c>
      <c r="C2492" t="s">
        <v>151</v>
      </c>
      <c r="D2492">
        <v>69</v>
      </c>
      <c r="E2492" t="s">
        <v>158</v>
      </c>
      <c r="F2492" t="str">
        <f t="shared" si="41"/>
        <v>Senior</v>
      </c>
      <c r="G2492" s="49">
        <f>VLOOKUP(B2492,'Analysis 1.3'!$E$1:$F$15,2,FALSE)</f>
        <v>59.060606060606062</v>
      </c>
    </row>
    <row r="2493" spans="1:7" x14ac:dyDescent="0.3">
      <c r="A2493">
        <v>2492</v>
      </c>
      <c r="B2493" s="1" t="s">
        <v>100</v>
      </c>
      <c r="C2493" t="s">
        <v>151</v>
      </c>
      <c r="D2493">
        <v>82</v>
      </c>
      <c r="E2493" t="s">
        <v>158</v>
      </c>
      <c r="F2493" t="str">
        <f t="shared" si="41"/>
        <v>Senior</v>
      </c>
      <c r="G2493" s="49">
        <f>VLOOKUP(B2493,'Analysis 1.3'!$E$1:$F$15,2,FALSE)</f>
        <v>54.003086419753089</v>
      </c>
    </row>
    <row r="2494" spans="1:7" x14ac:dyDescent="0.3">
      <c r="A2494">
        <v>2493</v>
      </c>
      <c r="B2494" s="1" t="s">
        <v>99</v>
      </c>
      <c r="C2494" t="s">
        <v>152</v>
      </c>
      <c r="D2494">
        <v>65</v>
      </c>
      <c r="E2494" t="s">
        <v>158</v>
      </c>
      <c r="F2494" t="str">
        <f t="shared" si="41"/>
        <v>Senior</v>
      </c>
      <c r="G2494" s="49">
        <f>VLOOKUP(B2494,'Analysis 1.3'!$E$1:$F$15,2,FALSE)</f>
        <v>54.707207207207205</v>
      </c>
    </row>
    <row r="2495" spans="1:7" x14ac:dyDescent="0.3">
      <c r="A2495">
        <v>2494</v>
      </c>
      <c r="B2495" s="1" t="s">
        <v>104</v>
      </c>
      <c r="C2495" t="s">
        <v>151</v>
      </c>
      <c r="D2495">
        <v>29</v>
      </c>
      <c r="E2495" t="s">
        <v>158</v>
      </c>
      <c r="F2495" t="str">
        <f t="shared" si="41"/>
        <v>Young</v>
      </c>
      <c r="G2495" s="49">
        <f>VLOOKUP(B2495,'Analysis 1.3'!$E$1:$F$15,2,FALSE)</f>
        <v>47.441860465116278</v>
      </c>
    </row>
    <row r="2496" spans="1:7" x14ac:dyDescent="0.3">
      <c r="A2496">
        <v>2495</v>
      </c>
      <c r="B2496" s="1" t="s">
        <v>101</v>
      </c>
      <c r="C2496" t="s">
        <v>151</v>
      </c>
      <c r="D2496" s="9">
        <v>54</v>
      </c>
      <c r="E2496" t="s">
        <v>158</v>
      </c>
      <c r="F2496" t="str">
        <f t="shared" si="41"/>
        <v>Middle</v>
      </c>
      <c r="G2496" s="49">
        <f>VLOOKUP(B2496,'Analysis 1.3'!$E$1:$F$15,2,FALSE)</f>
        <v>52.833333333333336</v>
      </c>
    </row>
    <row r="2497" spans="1:7" x14ac:dyDescent="0.3">
      <c r="A2497">
        <v>2496</v>
      </c>
      <c r="B2497" s="1" t="s">
        <v>100</v>
      </c>
      <c r="C2497" t="s">
        <v>152</v>
      </c>
      <c r="D2497">
        <v>89</v>
      </c>
      <c r="E2497" t="s">
        <v>158</v>
      </c>
      <c r="F2497" t="str">
        <f t="shared" si="41"/>
        <v>Senior</v>
      </c>
      <c r="G2497" s="49">
        <f>VLOOKUP(B2497,'Analysis 1.3'!$E$1:$F$15,2,FALSE)</f>
        <v>54.003086419753089</v>
      </c>
    </row>
    <row r="2498" spans="1:7" x14ac:dyDescent="0.3">
      <c r="A2498">
        <v>2497</v>
      </c>
      <c r="B2498" s="1" t="s">
        <v>105</v>
      </c>
      <c r="C2498" t="s">
        <v>151</v>
      </c>
      <c r="D2498">
        <v>74</v>
      </c>
      <c r="E2498" t="s">
        <v>158</v>
      </c>
      <c r="F2498" t="str">
        <f t="shared" si="41"/>
        <v>Senior</v>
      </c>
      <c r="G2498" s="49">
        <f>VLOOKUP(B2498,'Analysis 1.3'!$E$1:$F$15,2,FALSE)</f>
        <v>48.434944237918216</v>
      </c>
    </row>
    <row r="2499" spans="1:7" x14ac:dyDescent="0.3">
      <c r="A2499">
        <v>2498</v>
      </c>
      <c r="B2499" s="1" t="s">
        <v>101</v>
      </c>
      <c r="C2499" t="s">
        <v>151</v>
      </c>
      <c r="D2499">
        <v>35</v>
      </c>
      <c r="E2499" t="s">
        <v>158</v>
      </c>
      <c r="F2499" t="str">
        <f t="shared" ref="F2499:F2501" si="42">_xlfn.IFS(D2499&gt;=60, "Senior", D2499&lt;35, "Young", D2499&lt;60, "Middle")</f>
        <v>Middle</v>
      </c>
      <c r="G2499" s="49">
        <f>VLOOKUP(B2499,'Analysis 1.3'!$E$1:$F$15,2,FALSE)</f>
        <v>52.833333333333336</v>
      </c>
    </row>
    <row r="2500" spans="1:7" x14ac:dyDescent="0.3">
      <c r="A2500">
        <v>2499</v>
      </c>
      <c r="B2500" s="1" t="s">
        <v>99</v>
      </c>
      <c r="C2500" t="s">
        <v>152</v>
      </c>
      <c r="D2500">
        <v>86</v>
      </c>
      <c r="E2500" t="s">
        <v>158</v>
      </c>
      <c r="F2500" t="str">
        <f t="shared" si="42"/>
        <v>Senior</v>
      </c>
      <c r="G2500" s="49">
        <f>VLOOKUP(B2500,'Analysis 1.3'!$E$1:$F$15,2,FALSE)</f>
        <v>54.707207207207205</v>
      </c>
    </row>
    <row r="2501" spans="1:7" x14ac:dyDescent="0.3">
      <c r="A2501">
        <v>2500</v>
      </c>
      <c r="B2501" s="1" t="s">
        <v>108</v>
      </c>
      <c r="C2501" t="s">
        <v>152</v>
      </c>
      <c r="D2501">
        <v>46</v>
      </c>
      <c r="E2501" t="s">
        <v>158</v>
      </c>
      <c r="F2501" t="str">
        <f t="shared" si="42"/>
        <v>Middle</v>
      </c>
      <c r="G2501" s="49">
        <f>VLOOKUP(B2501,'Analysis 1.3'!$E$1:$F$15,2,FALSE)</f>
        <v>53.469696969696969</v>
      </c>
    </row>
  </sheetData>
  <autoFilter ref="A1:F2501" xr:uid="{7CCE620A-65B1-4B79-AAAC-F58F5A66403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097F-60C5-4D3D-86B3-23A725C3CF40}">
  <sheetPr>
    <tabColor theme="7"/>
  </sheetPr>
  <dimension ref="A1:E2501"/>
  <sheetViews>
    <sheetView workbookViewId="0">
      <selection activeCell="F24" sqref="F24"/>
    </sheetView>
  </sheetViews>
  <sheetFormatPr defaultRowHeight="14.4" x14ac:dyDescent="0.3"/>
  <cols>
    <col min="1" max="1" width="11.21875" bestFit="1" customWidth="1"/>
    <col min="2" max="2" width="16.21875" bestFit="1" customWidth="1"/>
  </cols>
  <sheetData>
    <row r="1" spans="1:5" x14ac:dyDescent="0.3">
      <c r="A1" s="4" t="s">
        <v>2</v>
      </c>
      <c r="B1" s="4" t="s">
        <v>114</v>
      </c>
      <c r="C1" s="4" t="s">
        <v>149</v>
      </c>
      <c r="D1" s="4" t="s">
        <v>150</v>
      </c>
      <c r="E1" s="4" t="s">
        <v>153</v>
      </c>
    </row>
    <row r="2" spans="1:5" x14ac:dyDescent="0.3">
      <c r="A2">
        <v>1</v>
      </c>
      <c r="B2" s="1" t="s">
        <v>100</v>
      </c>
      <c r="C2" t="s">
        <v>151</v>
      </c>
      <c r="D2">
        <v>31</v>
      </c>
      <c r="E2" t="s">
        <v>154</v>
      </c>
    </row>
    <row r="3" spans="1:5" x14ac:dyDescent="0.3">
      <c r="A3">
        <v>2</v>
      </c>
      <c r="B3" s="1" t="s">
        <v>105</v>
      </c>
      <c r="C3" t="s">
        <v>151</v>
      </c>
      <c r="D3">
        <v>49</v>
      </c>
      <c r="E3" t="s">
        <v>154</v>
      </c>
    </row>
    <row r="4" spans="1:5" x14ac:dyDescent="0.3">
      <c r="A4">
        <v>3</v>
      </c>
      <c r="B4" s="1" t="s">
        <v>99</v>
      </c>
      <c r="C4" t="s">
        <v>151</v>
      </c>
      <c r="D4">
        <v>39</v>
      </c>
      <c r="E4" t="s">
        <v>154</v>
      </c>
    </row>
    <row r="5" spans="1:5" x14ac:dyDescent="0.3">
      <c r="A5">
        <v>4</v>
      </c>
      <c r="B5" s="1" t="s">
        <v>101</v>
      </c>
      <c r="C5" t="s">
        <v>151</v>
      </c>
      <c r="E5" t="s">
        <v>154</v>
      </c>
    </row>
    <row r="6" spans="1:5" x14ac:dyDescent="0.3">
      <c r="A6">
        <v>5</v>
      </c>
      <c r="B6" s="1" t="s">
        <v>108</v>
      </c>
      <c r="C6" t="s">
        <v>151</v>
      </c>
      <c r="D6">
        <v>81</v>
      </c>
      <c r="E6" t="s">
        <v>154</v>
      </c>
    </row>
    <row r="7" spans="1:5" x14ac:dyDescent="0.3">
      <c r="A7">
        <v>6</v>
      </c>
      <c r="B7" s="1" t="s">
        <v>99</v>
      </c>
      <c r="C7" t="s">
        <v>152</v>
      </c>
      <c r="D7">
        <v>62</v>
      </c>
      <c r="E7" t="s">
        <v>154</v>
      </c>
    </row>
    <row r="8" spans="1:5" x14ac:dyDescent="0.3">
      <c r="A8">
        <v>7</v>
      </c>
      <c r="B8" s="1" t="s">
        <v>106</v>
      </c>
      <c r="C8" t="s">
        <v>151</v>
      </c>
      <c r="D8">
        <v>76</v>
      </c>
      <c r="E8" t="s">
        <v>154</v>
      </c>
    </row>
    <row r="9" spans="1:5" x14ac:dyDescent="0.3">
      <c r="A9">
        <v>8</v>
      </c>
      <c r="B9" s="1" t="s">
        <v>100</v>
      </c>
      <c r="C9" t="s">
        <v>152</v>
      </c>
      <c r="D9">
        <v>70</v>
      </c>
      <c r="E9" t="s">
        <v>154</v>
      </c>
    </row>
    <row r="10" spans="1:5" x14ac:dyDescent="0.3">
      <c r="A10">
        <v>9</v>
      </c>
      <c r="B10" s="1" t="s">
        <v>100</v>
      </c>
      <c r="C10" t="s">
        <v>152</v>
      </c>
      <c r="D10">
        <v>75</v>
      </c>
      <c r="E10" t="s">
        <v>154</v>
      </c>
    </row>
    <row r="11" spans="1:5" x14ac:dyDescent="0.3">
      <c r="A11">
        <v>10</v>
      </c>
      <c r="B11" s="1" t="s">
        <v>103</v>
      </c>
      <c r="C11" t="s">
        <v>152</v>
      </c>
      <c r="D11">
        <v>32</v>
      </c>
      <c r="E11" t="s">
        <v>154</v>
      </c>
    </row>
    <row r="12" spans="1:5" x14ac:dyDescent="0.3">
      <c r="A12">
        <v>11</v>
      </c>
      <c r="B12" s="1" t="s">
        <v>99</v>
      </c>
      <c r="C12" t="s">
        <v>152</v>
      </c>
      <c r="D12">
        <v>82</v>
      </c>
      <c r="E12" t="s">
        <v>154</v>
      </c>
    </row>
    <row r="13" spans="1:5" x14ac:dyDescent="0.3">
      <c r="A13">
        <v>12</v>
      </c>
      <c r="B13" s="1" t="s">
        <v>105</v>
      </c>
      <c r="C13" t="s">
        <v>152</v>
      </c>
      <c r="D13">
        <v>65</v>
      </c>
      <c r="E13" t="s">
        <v>154</v>
      </c>
    </row>
    <row r="14" spans="1:5" x14ac:dyDescent="0.3">
      <c r="A14">
        <v>13</v>
      </c>
      <c r="B14" s="1" t="s">
        <v>105</v>
      </c>
      <c r="C14" t="s">
        <v>152</v>
      </c>
      <c r="D14">
        <v>84</v>
      </c>
      <c r="E14" t="s">
        <v>154</v>
      </c>
    </row>
    <row r="15" spans="1:5" x14ac:dyDescent="0.3">
      <c r="A15">
        <v>14</v>
      </c>
      <c r="B15" s="1" t="s">
        <v>101</v>
      </c>
      <c r="C15" t="s">
        <v>151</v>
      </c>
      <c r="D15">
        <v>64</v>
      </c>
      <c r="E15" t="s">
        <v>154</v>
      </c>
    </row>
    <row r="16" spans="1:5" x14ac:dyDescent="0.3">
      <c r="A16">
        <v>15</v>
      </c>
      <c r="B16" s="1" t="s">
        <v>109</v>
      </c>
      <c r="C16" t="s">
        <v>152</v>
      </c>
      <c r="D16">
        <v>48</v>
      </c>
      <c r="E16" t="s">
        <v>154</v>
      </c>
    </row>
    <row r="17" spans="1:5" x14ac:dyDescent="0.3">
      <c r="A17">
        <v>16</v>
      </c>
      <c r="B17" s="1" t="s">
        <v>103</v>
      </c>
      <c r="C17" t="s">
        <v>152</v>
      </c>
      <c r="D17">
        <v>81</v>
      </c>
      <c r="E17" t="s">
        <v>154</v>
      </c>
    </row>
    <row r="18" spans="1:5" x14ac:dyDescent="0.3">
      <c r="A18">
        <v>17</v>
      </c>
      <c r="B18" s="1" t="s">
        <v>99</v>
      </c>
      <c r="C18" t="s">
        <v>151</v>
      </c>
      <c r="D18">
        <v>63</v>
      </c>
      <c r="E18" t="s">
        <v>154</v>
      </c>
    </row>
    <row r="19" spans="1:5" x14ac:dyDescent="0.3">
      <c r="A19">
        <v>18</v>
      </c>
      <c r="B19" s="1" t="s">
        <v>99</v>
      </c>
      <c r="C19" t="s">
        <v>152</v>
      </c>
      <c r="D19">
        <v>85</v>
      </c>
      <c r="E19" t="s">
        <v>154</v>
      </c>
    </row>
    <row r="20" spans="1:5" x14ac:dyDescent="0.3">
      <c r="A20">
        <v>19</v>
      </c>
      <c r="B20" s="1" t="s">
        <v>99</v>
      </c>
      <c r="C20" t="s">
        <v>152</v>
      </c>
      <c r="D20">
        <v>35</v>
      </c>
      <c r="E20" t="s">
        <v>154</v>
      </c>
    </row>
    <row r="21" spans="1:5" x14ac:dyDescent="0.3">
      <c r="A21">
        <v>20</v>
      </c>
      <c r="B21" s="1" t="s">
        <v>99</v>
      </c>
      <c r="C21" t="s">
        <v>152</v>
      </c>
      <c r="D21">
        <v>38</v>
      </c>
      <c r="E21" t="s">
        <v>154</v>
      </c>
    </row>
    <row r="22" spans="1:5" x14ac:dyDescent="0.3">
      <c r="A22">
        <v>21</v>
      </c>
      <c r="B22" s="1" t="s">
        <v>105</v>
      </c>
      <c r="C22" t="s">
        <v>152</v>
      </c>
      <c r="D22">
        <v>68</v>
      </c>
      <c r="E22" t="s">
        <v>154</v>
      </c>
    </row>
    <row r="23" spans="1:5" x14ac:dyDescent="0.3">
      <c r="A23">
        <v>22</v>
      </c>
      <c r="B23" s="1" t="s">
        <v>105</v>
      </c>
      <c r="C23" t="s">
        <v>152</v>
      </c>
      <c r="D23">
        <v>78</v>
      </c>
      <c r="E23" t="s">
        <v>154</v>
      </c>
    </row>
    <row r="24" spans="1:5" x14ac:dyDescent="0.3">
      <c r="A24">
        <v>23</v>
      </c>
      <c r="B24" s="1" t="s">
        <v>105</v>
      </c>
      <c r="C24" t="s">
        <v>152</v>
      </c>
      <c r="D24">
        <v>62</v>
      </c>
      <c r="E24" t="s">
        <v>154</v>
      </c>
    </row>
    <row r="25" spans="1:5" x14ac:dyDescent="0.3">
      <c r="A25">
        <v>24</v>
      </c>
      <c r="B25" s="1" t="s">
        <v>105</v>
      </c>
      <c r="C25" t="s">
        <v>152</v>
      </c>
      <c r="D25">
        <v>47</v>
      </c>
      <c r="E25" t="s">
        <v>154</v>
      </c>
    </row>
    <row r="26" spans="1:5" x14ac:dyDescent="0.3">
      <c r="A26">
        <v>25</v>
      </c>
      <c r="B26" s="1" t="s">
        <v>99</v>
      </c>
      <c r="C26" t="s">
        <v>151</v>
      </c>
      <c r="D26">
        <v>59</v>
      </c>
      <c r="E26" t="s">
        <v>154</v>
      </c>
    </row>
    <row r="27" spans="1:5" x14ac:dyDescent="0.3">
      <c r="A27">
        <v>26</v>
      </c>
      <c r="B27" s="1" t="s">
        <v>100</v>
      </c>
      <c r="C27" t="s">
        <v>151</v>
      </c>
      <c r="D27">
        <v>27</v>
      </c>
      <c r="E27" t="s">
        <v>154</v>
      </c>
    </row>
    <row r="28" spans="1:5" x14ac:dyDescent="0.3">
      <c r="A28">
        <v>27</v>
      </c>
      <c r="B28" s="1" t="s">
        <v>99</v>
      </c>
      <c r="C28" t="s">
        <v>152</v>
      </c>
      <c r="D28">
        <v>66</v>
      </c>
      <c r="E28" t="s">
        <v>154</v>
      </c>
    </row>
    <row r="29" spans="1:5" x14ac:dyDescent="0.3">
      <c r="A29">
        <v>28</v>
      </c>
      <c r="B29" s="1" t="s">
        <v>106</v>
      </c>
      <c r="C29" t="s">
        <v>151</v>
      </c>
      <c r="D29">
        <v>77</v>
      </c>
      <c r="E29" t="s">
        <v>154</v>
      </c>
    </row>
    <row r="30" spans="1:5" x14ac:dyDescent="0.3">
      <c r="A30">
        <v>29</v>
      </c>
      <c r="B30" s="1" t="s">
        <v>105</v>
      </c>
      <c r="C30" t="s">
        <v>152</v>
      </c>
      <c r="D30">
        <v>19</v>
      </c>
      <c r="E30" t="s">
        <v>154</v>
      </c>
    </row>
    <row r="31" spans="1:5" x14ac:dyDescent="0.3">
      <c r="A31">
        <v>30</v>
      </c>
      <c r="B31" s="1" t="s">
        <v>100</v>
      </c>
      <c r="C31" t="s">
        <v>152</v>
      </c>
      <c r="D31">
        <v>72</v>
      </c>
      <c r="E31" t="s">
        <v>154</v>
      </c>
    </row>
    <row r="32" spans="1:5" x14ac:dyDescent="0.3">
      <c r="A32">
        <v>31</v>
      </c>
      <c r="B32" s="1" t="s">
        <v>99</v>
      </c>
      <c r="C32" t="s">
        <v>151</v>
      </c>
      <c r="D32">
        <v>22</v>
      </c>
      <c r="E32" t="s">
        <v>154</v>
      </c>
    </row>
    <row r="33" spans="1:5" x14ac:dyDescent="0.3">
      <c r="A33">
        <v>32</v>
      </c>
      <c r="B33" s="1" t="s">
        <v>105</v>
      </c>
      <c r="C33" t="s">
        <v>152</v>
      </c>
      <c r="D33">
        <v>55</v>
      </c>
      <c r="E33" t="s">
        <v>154</v>
      </c>
    </row>
    <row r="34" spans="1:5" x14ac:dyDescent="0.3">
      <c r="A34">
        <v>33</v>
      </c>
      <c r="B34" s="1" t="s">
        <v>105</v>
      </c>
      <c r="C34" t="s">
        <v>151</v>
      </c>
      <c r="D34">
        <v>53</v>
      </c>
      <c r="E34" t="s">
        <v>154</v>
      </c>
    </row>
    <row r="35" spans="1:5" x14ac:dyDescent="0.3">
      <c r="A35">
        <v>34</v>
      </c>
      <c r="B35" s="1" t="s">
        <v>101</v>
      </c>
      <c r="C35" t="s">
        <v>152</v>
      </c>
      <c r="D35">
        <v>20</v>
      </c>
      <c r="E35" t="s">
        <v>154</v>
      </c>
    </row>
    <row r="36" spans="1:5" x14ac:dyDescent="0.3">
      <c r="A36">
        <v>35</v>
      </c>
      <c r="B36" s="1" t="s">
        <v>101</v>
      </c>
      <c r="C36" t="s">
        <v>151</v>
      </c>
      <c r="D36">
        <v>19</v>
      </c>
      <c r="E36" t="s">
        <v>154</v>
      </c>
    </row>
    <row r="37" spans="1:5" x14ac:dyDescent="0.3">
      <c r="A37">
        <v>36</v>
      </c>
      <c r="B37" s="1" t="s">
        <v>99</v>
      </c>
      <c r="C37" t="s">
        <v>151</v>
      </c>
      <c r="D37">
        <v>63</v>
      </c>
      <c r="E37" t="s">
        <v>154</v>
      </c>
    </row>
    <row r="38" spans="1:5" x14ac:dyDescent="0.3">
      <c r="A38">
        <v>37</v>
      </c>
      <c r="B38" s="1" t="s">
        <v>105</v>
      </c>
      <c r="C38" t="s">
        <v>151</v>
      </c>
      <c r="D38">
        <v>35</v>
      </c>
      <c r="E38" t="s">
        <v>154</v>
      </c>
    </row>
    <row r="39" spans="1:5" x14ac:dyDescent="0.3">
      <c r="A39">
        <v>38</v>
      </c>
      <c r="B39" s="1" t="s">
        <v>104</v>
      </c>
      <c r="C39" t="s">
        <v>151</v>
      </c>
      <c r="D39">
        <v>53</v>
      </c>
      <c r="E39" t="s">
        <v>154</v>
      </c>
    </row>
    <row r="40" spans="1:5" x14ac:dyDescent="0.3">
      <c r="A40">
        <v>39</v>
      </c>
      <c r="B40" s="1" t="s">
        <v>99</v>
      </c>
      <c r="C40" t="s">
        <v>152</v>
      </c>
      <c r="D40">
        <v>46</v>
      </c>
      <c r="E40" t="s">
        <v>154</v>
      </c>
    </row>
    <row r="41" spans="1:5" x14ac:dyDescent="0.3">
      <c r="A41">
        <v>40</v>
      </c>
      <c r="B41" s="1" t="s">
        <v>101</v>
      </c>
      <c r="C41" t="s">
        <v>152</v>
      </c>
      <c r="D41">
        <v>37</v>
      </c>
      <c r="E41" t="s">
        <v>154</v>
      </c>
    </row>
    <row r="42" spans="1:5" x14ac:dyDescent="0.3">
      <c r="A42">
        <v>41</v>
      </c>
      <c r="B42" s="1" t="s">
        <v>101</v>
      </c>
      <c r="C42" t="s">
        <v>152</v>
      </c>
      <c r="D42">
        <v>42</v>
      </c>
      <c r="E42" t="s">
        <v>154</v>
      </c>
    </row>
    <row r="43" spans="1:5" x14ac:dyDescent="0.3">
      <c r="A43">
        <v>42</v>
      </c>
      <c r="B43" s="1" t="s">
        <v>105</v>
      </c>
      <c r="C43" t="s">
        <v>152</v>
      </c>
      <c r="D43">
        <v>43</v>
      </c>
      <c r="E43" t="s">
        <v>154</v>
      </c>
    </row>
    <row r="44" spans="1:5" x14ac:dyDescent="0.3">
      <c r="A44">
        <v>43</v>
      </c>
      <c r="B44" s="1" t="s">
        <v>106</v>
      </c>
      <c r="C44" t="s">
        <v>152</v>
      </c>
      <c r="D44">
        <v>55</v>
      </c>
      <c r="E44" t="s">
        <v>154</v>
      </c>
    </row>
    <row r="45" spans="1:5" x14ac:dyDescent="0.3">
      <c r="A45">
        <v>44</v>
      </c>
      <c r="B45" s="1" t="s">
        <v>106</v>
      </c>
      <c r="C45" t="s">
        <v>151</v>
      </c>
      <c r="D45">
        <v>90</v>
      </c>
      <c r="E45" t="s">
        <v>154</v>
      </c>
    </row>
    <row r="46" spans="1:5" x14ac:dyDescent="0.3">
      <c r="A46">
        <v>45</v>
      </c>
      <c r="B46" s="1" t="s">
        <v>99</v>
      </c>
      <c r="C46" t="s">
        <v>151</v>
      </c>
      <c r="D46">
        <v>89</v>
      </c>
      <c r="E46" t="s">
        <v>154</v>
      </c>
    </row>
    <row r="47" spans="1:5" x14ac:dyDescent="0.3">
      <c r="A47">
        <v>46</v>
      </c>
      <c r="B47" s="1" t="s">
        <v>102</v>
      </c>
      <c r="C47" t="s">
        <v>152</v>
      </c>
      <c r="D47">
        <v>66</v>
      </c>
      <c r="E47" t="s">
        <v>154</v>
      </c>
    </row>
    <row r="48" spans="1:5" x14ac:dyDescent="0.3">
      <c r="A48">
        <v>47</v>
      </c>
      <c r="B48" s="1" t="s">
        <v>105</v>
      </c>
      <c r="C48" t="s">
        <v>151</v>
      </c>
      <c r="D48">
        <v>25</v>
      </c>
      <c r="E48" t="s">
        <v>154</v>
      </c>
    </row>
    <row r="49" spans="1:5" x14ac:dyDescent="0.3">
      <c r="A49">
        <v>48</v>
      </c>
      <c r="B49" s="1" t="s">
        <v>99</v>
      </c>
      <c r="C49" t="s">
        <v>152</v>
      </c>
      <c r="D49">
        <v>66</v>
      </c>
      <c r="E49" t="s">
        <v>154</v>
      </c>
    </row>
    <row r="50" spans="1:5" x14ac:dyDescent="0.3">
      <c r="A50">
        <v>49</v>
      </c>
      <c r="B50" s="1" t="s">
        <v>100</v>
      </c>
      <c r="C50" t="s">
        <v>152</v>
      </c>
      <c r="D50">
        <v>30</v>
      </c>
      <c r="E50" t="s">
        <v>154</v>
      </c>
    </row>
    <row r="51" spans="1:5" x14ac:dyDescent="0.3">
      <c r="A51">
        <v>50</v>
      </c>
      <c r="B51" s="1" t="s">
        <v>103</v>
      </c>
      <c r="C51" t="s">
        <v>152</v>
      </c>
      <c r="D51">
        <v>83</v>
      </c>
      <c r="E51" t="s">
        <v>154</v>
      </c>
    </row>
    <row r="52" spans="1:5" x14ac:dyDescent="0.3">
      <c r="A52">
        <v>51</v>
      </c>
      <c r="B52" s="1" t="s">
        <v>99</v>
      </c>
      <c r="C52" t="s">
        <v>152</v>
      </c>
      <c r="D52">
        <v>63</v>
      </c>
      <c r="E52" t="s">
        <v>154</v>
      </c>
    </row>
    <row r="53" spans="1:5" x14ac:dyDescent="0.3">
      <c r="A53">
        <v>52</v>
      </c>
      <c r="B53" s="1" t="s">
        <v>99</v>
      </c>
      <c r="C53" t="s">
        <v>152</v>
      </c>
      <c r="D53">
        <v>75</v>
      </c>
      <c r="E53" t="s">
        <v>154</v>
      </c>
    </row>
    <row r="54" spans="1:5" x14ac:dyDescent="0.3">
      <c r="A54">
        <v>53</v>
      </c>
      <c r="B54" s="1" t="s">
        <v>107</v>
      </c>
      <c r="C54" t="s">
        <v>151</v>
      </c>
      <c r="D54">
        <v>62</v>
      </c>
      <c r="E54" t="s">
        <v>154</v>
      </c>
    </row>
    <row r="55" spans="1:5" x14ac:dyDescent="0.3">
      <c r="A55">
        <v>54</v>
      </c>
      <c r="B55" s="1" t="s">
        <v>113</v>
      </c>
      <c r="C55" t="s">
        <v>152</v>
      </c>
      <c r="D55">
        <v>52</v>
      </c>
      <c r="E55" t="s">
        <v>154</v>
      </c>
    </row>
    <row r="56" spans="1:5" x14ac:dyDescent="0.3">
      <c r="A56">
        <v>55</v>
      </c>
      <c r="B56" s="1" t="s">
        <v>108</v>
      </c>
      <c r="C56" t="s">
        <v>152</v>
      </c>
      <c r="D56">
        <v>32</v>
      </c>
      <c r="E56" t="s">
        <v>154</v>
      </c>
    </row>
    <row r="57" spans="1:5" x14ac:dyDescent="0.3">
      <c r="A57">
        <v>56</v>
      </c>
      <c r="B57" s="1" t="s">
        <v>101</v>
      </c>
      <c r="C57" t="s">
        <v>152</v>
      </c>
      <c r="D57">
        <v>32</v>
      </c>
      <c r="E57" t="s">
        <v>154</v>
      </c>
    </row>
    <row r="58" spans="1:5" x14ac:dyDescent="0.3">
      <c r="A58">
        <v>57</v>
      </c>
      <c r="B58" s="1" t="s">
        <v>113</v>
      </c>
      <c r="C58" t="s">
        <v>151</v>
      </c>
      <c r="D58">
        <v>79</v>
      </c>
      <c r="E58" t="s">
        <v>154</v>
      </c>
    </row>
    <row r="59" spans="1:5" x14ac:dyDescent="0.3">
      <c r="A59">
        <v>58</v>
      </c>
      <c r="B59" s="1" t="s">
        <v>109</v>
      </c>
      <c r="C59" t="s">
        <v>151</v>
      </c>
      <c r="D59">
        <v>29</v>
      </c>
      <c r="E59" t="s">
        <v>154</v>
      </c>
    </row>
    <row r="60" spans="1:5" x14ac:dyDescent="0.3">
      <c r="A60">
        <v>59</v>
      </c>
      <c r="B60" s="1" t="s">
        <v>101</v>
      </c>
      <c r="C60" t="s">
        <v>152</v>
      </c>
      <c r="D60">
        <v>70</v>
      </c>
      <c r="E60" t="s">
        <v>154</v>
      </c>
    </row>
    <row r="61" spans="1:5" x14ac:dyDescent="0.3">
      <c r="A61">
        <v>60</v>
      </c>
      <c r="B61" s="1" t="s">
        <v>99</v>
      </c>
      <c r="C61" t="s">
        <v>151</v>
      </c>
      <c r="D61">
        <v>60</v>
      </c>
      <c r="E61" t="s">
        <v>154</v>
      </c>
    </row>
    <row r="62" spans="1:5" x14ac:dyDescent="0.3">
      <c r="A62">
        <v>61</v>
      </c>
      <c r="B62" s="1" t="s">
        <v>105</v>
      </c>
      <c r="C62" t="s">
        <v>152</v>
      </c>
      <c r="D62">
        <v>47</v>
      </c>
      <c r="E62" t="s">
        <v>154</v>
      </c>
    </row>
    <row r="63" spans="1:5" x14ac:dyDescent="0.3">
      <c r="A63">
        <v>62</v>
      </c>
      <c r="B63" s="1" t="s">
        <v>99</v>
      </c>
      <c r="C63" t="s">
        <v>152</v>
      </c>
      <c r="D63">
        <v>42</v>
      </c>
      <c r="E63" t="s">
        <v>154</v>
      </c>
    </row>
    <row r="64" spans="1:5" x14ac:dyDescent="0.3">
      <c r="A64">
        <v>63</v>
      </c>
      <c r="B64" s="1" t="s">
        <v>103</v>
      </c>
      <c r="C64" t="s">
        <v>151</v>
      </c>
      <c r="D64">
        <v>23</v>
      </c>
      <c r="E64" t="s">
        <v>154</v>
      </c>
    </row>
    <row r="65" spans="1:5" x14ac:dyDescent="0.3">
      <c r="A65">
        <v>64</v>
      </c>
      <c r="B65" s="1" t="s">
        <v>99</v>
      </c>
      <c r="C65" t="s">
        <v>151</v>
      </c>
      <c r="D65">
        <v>74</v>
      </c>
      <c r="E65" t="s">
        <v>154</v>
      </c>
    </row>
    <row r="66" spans="1:5" x14ac:dyDescent="0.3">
      <c r="A66">
        <v>65</v>
      </c>
      <c r="B66" s="1" t="s">
        <v>105</v>
      </c>
      <c r="C66" t="s">
        <v>152</v>
      </c>
      <c r="D66">
        <v>37</v>
      </c>
      <c r="E66" t="s">
        <v>154</v>
      </c>
    </row>
    <row r="67" spans="1:5" x14ac:dyDescent="0.3">
      <c r="A67">
        <v>66</v>
      </c>
      <c r="B67" s="1" t="s">
        <v>101</v>
      </c>
      <c r="C67" t="s">
        <v>151</v>
      </c>
      <c r="D67">
        <v>30</v>
      </c>
      <c r="E67" t="s">
        <v>154</v>
      </c>
    </row>
    <row r="68" spans="1:5" x14ac:dyDescent="0.3">
      <c r="A68">
        <v>67</v>
      </c>
      <c r="B68" s="1" t="s">
        <v>107</v>
      </c>
      <c r="C68" t="s">
        <v>151</v>
      </c>
      <c r="D68">
        <v>51</v>
      </c>
      <c r="E68" t="s">
        <v>154</v>
      </c>
    </row>
    <row r="69" spans="1:5" x14ac:dyDescent="0.3">
      <c r="A69">
        <v>68</v>
      </c>
      <c r="B69" s="1" t="s">
        <v>102</v>
      </c>
      <c r="C69" t="s">
        <v>152</v>
      </c>
      <c r="D69">
        <v>42</v>
      </c>
      <c r="E69" t="s">
        <v>154</v>
      </c>
    </row>
    <row r="70" spans="1:5" x14ac:dyDescent="0.3">
      <c r="A70">
        <v>69</v>
      </c>
      <c r="B70" s="1" t="s">
        <v>99</v>
      </c>
      <c r="C70" t="s">
        <v>151</v>
      </c>
      <c r="D70">
        <v>39</v>
      </c>
      <c r="E70" t="s">
        <v>154</v>
      </c>
    </row>
    <row r="71" spans="1:5" x14ac:dyDescent="0.3">
      <c r="A71">
        <v>70</v>
      </c>
      <c r="B71" s="1" t="s">
        <v>105</v>
      </c>
      <c r="C71" t="s">
        <v>151</v>
      </c>
      <c r="D71">
        <v>38</v>
      </c>
      <c r="E71" t="s">
        <v>154</v>
      </c>
    </row>
    <row r="72" spans="1:5" x14ac:dyDescent="0.3">
      <c r="A72">
        <v>71</v>
      </c>
      <c r="B72" s="1" t="s">
        <v>113</v>
      </c>
      <c r="C72" t="s">
        <v>151</v>
      </c>
      <c r="D72">
        <v>48</v>
      </c>
      <c r="E72" t="s">
        <v>154</v>
      </c>
    </row>
    <row r="73" spans="1:5" x14ac:dyDescent="0.3">
      <c r="A73">
        <v>72</v>
      </c>
      <c r="B73" s="1" t="s">
        <v>105</v>
      </c>
      <c r="C73" t="s">
        <v>152</v>
      </c>
      <c r="D73">
        <v>18</v>
      </c>
      <c r="E73" t="s">
        <v>154</v>
      </c>
    </row>
    <row r="74" spans="1:5" x14ac:dyDescent="0.3">
      <c r="A74">
        <v>73</v>
      </c>
      <c r="B74" s="1" t="s">
        <v>109</v>
      </c>
      <c r="C74" t="s">
        <v>152</v>
      </c>
      <c r="D74">
        <v>34</v>
      </c>
      <c r="E74" t="s">
        <v>154</v>
      </c>
    </row>
    <row r="75" spans="1:5" x14ac:dyDescent="0.3">
      <c r="A75">
        <v>74</v>
      </c>
      <c r="B75" s="1" t="s">
        <v>99</v>
      </c>
      <c r="C75" t="s">
        <v>152</v>
      </c>
      <c r="D75">
        <v>28</v>
      </c>
      <c r="E75" t="s">
        <v>154</v>
      </c>
    </row>
    <row r="76" spans="1:5" x14ac:dyDescent="0.3">
      <c r="A76">
        <v>75</v>
      </c>
      <c r="B76" s="1" t="s">
        <v>101</v>
      </c>
      <c r="C76" t="s">
        <v>152</v>
      </c>
      <c r="D76">
        <v>36</v>
      </c>
      <c r="E76" t="s">
        <v>154</v>
      </c>
    </row>
    <row r="77" spans="1:5" x14ac:dyDescent="0.3">
      <c r="A77">
        <v>76</v>
      </c>
      <c r="B77" s="1" t="s">
        <v>99</v>
      </c>
      <c r="C77" t="s">
        <v>151</v>
      </c>
      <c r="D77">
        <v>56</v>
      </c>
      <c r="E77" t="s">
        <v>154</v>
      </c>
    </row>
    <row r="78" spans="1:5" x14ac:dyDescent="0.3">
      <c r="A78">
        <v>77</v>
      </c>
      <c r="B78" s="1" t="s">
        <v>99</v>
      </c>
      <c r="C78" t="s">
        <v>151</v>
      </c>
      <c r="D78">
        <v>38</v>
      </c>
      <c r="E78" t="s">
        <v>154</v>
      </c>
    </row>
    <row r="79" spans="1:5" x14ac:dyDescent="0.3">
      <c r="A79">
        <v>78</v>
      </c>
      <c r="B79" s="1" t="s">
        <v>101</v>
      </c>
      <c r="C79" t="s">
        <v>151</v>
      </c>
      <c r="D79">
        <v>68</v>
      </c>
      <c r="E79" t="s">
        <v>154</v>
      </c>
    </row>
    <row r="80" spans="1:5" x14ac:dyDescent="0.3">
      <c r="A80">
        <v>79</v>
      </c>
      <c r="B80" s="1" t="s">
        <v>113</v>
      </c>
      <c r="C80" t="s">
        <v>152</v>
      </c>
      <c r="D80">
        <v>28</v>
      </c>
      <c r="E80" t="s">
        <v>154</v>
      </c>
    </row>
    <row r="81" spans="1:5" x14ac:dyDescent="0.3">
      <c r="A81">
        <v>80</v>
      </c>
      <c r="B81" s="1" t="s">
        <v>99</v>
      </c>
      <c r="C81" t="s">
        <v>151</v>
      </c>
      <c r="D81">
        <v>37</v>
      </c>
      <c r="E81" t="s">
        <v>154</v>
      </c>
    </row>
    <row r="82" spans="1:5" x14ac:dyDescent="0.3">
      <c r="A82">
        <v>81</v>
      </c>
      <c r="B82" s="1" t="s">
        <v>99</v>
      </c>
      <c r="C82" t="s">
        <v>151</v>
      </c>
      <c r="D82">
        <v>86</v>
      </c>
      <c r="E82" t="s">
        <v>154</v>
      </c>
    </row>
    <row r="83" spans="1:5" x14ac:dyDescent="0.3">
      <c r="A83">
        <v>82</v>
      </c>
      <c r="B83" s="1" t="s">
        <v>105</v>
      </c>
      <c r="C83" t="s">
        <v>152</v>
      </c>
      <c r="D83">
        <v>28</v>
      </c>
      <c r="E83" t="s">
        <v>154</v>
      </c>
    </row>
    <row r="84" spans="1:5" x14ac:dyDescent="0.3">
      <c r="A84">
        <v>83</v>
      </c>
      <c r="B84" s="1" t="s">
        <v>107</v>
      </c>
      <c r="C84" t="s">
        <v>152</v>
      </c>
      <c r="D84">
        <v>31</v>
      </c>
      <c r="E84" t="s">
        <v>154</v>
      </c>
    </row>
    <row r="85" spans="1:5" x14ac:dyDescent="0.3">
      <c r="A85">
        <v>84</v>
      </c>
      <c r="B85" s="1" t="s">
        <v>99</v>
      </c>
      <c r="C85" t="s">
        <v>151</v>
      </c>
      <c r="D85">
        <v>85</v>
      </c>
      <c r="E85" t="s">
        <v>154</v>
      </c>
    </row>
    <row r="86" spans="1:5" x14ac:dyDescent="0.3">
      <c r="A86">
        <v>85</v>
      </c>
      <c r="B86" s="1" t="s">
        <v>107</v>
      </c>
      <c r="C86" t="s">
        <v>151</v>
      </c>
      <c r="D86">
        <v>20</v>
      </c>
      <c r="E86" t="s">
        <v>154</v>
      </c>
    </row>
    <row r="87" spans="1:5" x14ac:dyDescent="0.3">
      <c r="A87">
        <v>86</v>
      </c>
      <c r="B87" s="1" t="s">
        <v>107</v>
      </c>
      <c r="C87" t="s">
        <v>152</v>
      </c>
      <c r="D87">
        <v>89</v>
      </c>
      <c r="E87" t="s">
        <v>154</v>
      </c>
    </row>
    <row r="88" spans="1:5" x14ac:dyDescent="0.3">
      <c r="A88">
        <v>87</v>
      </c>
      <c r="B88" s="1" t="s">
        <v>113</v>
      </c>
      <c r="C88" t="s">
        <v>151</v>
      </c>
      <c r="D88">
        <v>62</v>
      </c>
      <c r="E88" t="s">
        <v>154</v>
      </c>
    </row>
    <row r="89" spans="1:5" x14ac:dyDescent="0.3">
      <c r="A89">
        <v>88</v>
      </c>
      <c r="B89" s="1" t="s">
        <v>99</v>
      </c>
      <c r="C89" t="s">
        <v>151</v>
      </c>
      <c r="D89">
        <v>76</v>
      </c>
      <c r="E89" t="s">
        <v>154</v>
      </c>
    </row>
    <row r="90" spans="1:5" x14ac:dyDescent="0.3">
      <c r="A90">
        <v>89</v>
      </c>
      <c r="B90" s="1" t="s">
        <v>107</v>
      </c>
      <c r="C90" t="s">
        <v>151</v>
      </c>
      <c r="D90">
        <v>33</v>
      </c>
      <c r="E90" t="s">
        <v>154</v>
      </c>
    </row>
    <row r="91" spans="1:5" x14ac:dyDescent="0.3">
      <c r="A91">
        <v>90</v>
      </c>
      <c r="B91" s="1" t="s">
        <v>99</v>
      </c>
      <c r="C91" t="s">
        <v>152</v>
      </c>
      <c r="D91">
        <v>48</v>
      </c>
      <c r="E91" t="s">
        <v>154</v>
      </c>
    </row>
    <row r="92" spans="1:5" x14ac:dyDescent="0.3">
      <c r="A92">
        <v>91</v>
      </c>
      <c r="B92" s="1" t="s">
        <v>105</v>
      </c>
      <c r="C92" t="s">
        <v>151</v>
      </c>
      <c r="D92">
        <v>61</v>
      </c>
      <c r="E92" t="s">
        <v>154</v>
      </c>
    </row>
    <row r="93" spans="1:5" x14ac:dyDescent="0.3">
      <c r="A93">
        <v>92</v>
      </c>
      <c r="B93" s="1" t="s">
        <v>108</v>
      </c>
      <c r="C93" t="s">
        <v>151</v>
      </c>
      <c r="D93">
        <v>75</v>
      </c>
      <c r="E93" t="s">
        <v>154</v>
      </c>
    </row>
    <row r="94" spans="1:5" x14ac:dyDescent="0.3">
      <c r="A94">
        <v>93</v>
      </c>
      <c r="B94" s="1" t="s">
        <v>105</v>
      </c>
      <c r="C94" t="s">
        <v>151</v>
      </c>
      <c r="D94">
        <v>87</v>
      </c>
      <c r="E94" t="s">
        <v>154</v>
      </c>
    </row>
    <row r="95" spans="1:5" x14ac:dyDescent="0.3">
      <c r="A95">
        <v>94</v>
      </c>
      <c r="B95" s="1" t="s">
        <v>108</v>
      </c>
      <c r="C95" t="s">
        <v>151</v>
      </c>
      <c r="D95">
        <v>65</v>
      </c>
      <c r="E95" t="s">
        <v>154</v>
      </c>
    </row>
    <row r="96" spans="1:5" x14ac:dyDescent="0.3">
      <c r="A96">
        <v>95</v>
      </c>
      <c r="B96" s="1" t="s">
        <v>113</v>
      </c>
      <c r="C96" t="s">
        <v>151</v>
      </c>
      <c r="D96">
        <v>50</v>
      </c>
      <c r="E96" t="s">
        <v>154</v>
      </c>
    </row>
    <row r="97" spans="1:5" x14ac:dyDescent="0.3">
      <c r="A97">
        <v>96</v>
      </c>
      <c r="B97" s="1" t="s">
        <v>99</v>
      </c>
      <c r="C97" t="s">
        <v>151</v>
      </c>
      <c r="D97">
        <v>43</v>
      </c>
      <c r="E97" t="s">
        <v>154</v>
      </c>
    </row>
    <row r="98" spans="1:5" x14ac:dyDescent="0.3">
      <c r="A98">
        <v>97</v>
      </c>
      <c r="B98" s="1" t="s">
        <v>99</v>
      </c>
      <c r="C98" t="s">
        <v>152</v>
      </c>
      <c r="D98">
        <v>84</v>
      </c>
      <c r="E98" t="s">
        <v>154</v>
      </c>
    </row>
    <row r="99" spans="1:5" x14ac:dyDescent="0.3">
      <c r="A99">
        <v>98</v>
      </c>
      <c r="B99" s="1" t="s">
        <v>108</v>
      </c>
      <c r="C99" t="s">
        <v>151</v>
      </c>
      <c r="D99">
        <v>35</v>
      </c>
      <c r="E99" t="s">
        <v>154</v>
      </c>
    </row>
    <row r="100" spans="1:5" x14ac:dyDescent="0.3">
      <c r="A100">
        <v>99</v>
      </c>
      <c r="B100" s="1" t="s">
        <v>101</v>
      </c>
      <c r="C100" t="s">
        <v>152</v>
      </c>
      <c r="D100">
        <v>79</v>
      </c>
      <c r="E100" t="s">
        <v>154</v>
      </c>
    </row>
    <row r="101" spans="1:5" x14ac:dyDescent="0.3">
      <c r="A101">
        <v>100</v>
      </c>
      <c r="B101" s="1" t="s">
        <v>111</v>
      </c>
      <c r="C101" t="s">
        <v>151</v>
      </c>
      <c r="D101">
        <v>85</v>
      </c>
      <c r="E101" t="s">
        <v>154</v>
      </c>
    </row>
    <row r="102" spans="1:5" x14ac:dyDescent="0.3">
      <c r="A102">
        <v>101</v>
      </c>
      <c r="B102" s="1" t="s">
        <v>99</v>
      </c>
      <c r="C102" t="s">
        <v>152</v>
      </c>
      <c r="D102">
        <v>63</v>
      </c>
      <c r="E102" t="s">
        <v>154</v>
      </c>
    </row>
    <row r="103" spans="1:5" x14ac:dyDescent="0.3">
      <c r="A103">
        <v>102</v>
      </c>
      <c r="B103" s="1" t="s">
        <v>99</v>
      </c>
      <c r="C103" t="s">
        <v>152</v>
      </c>
      <c r="D103">
        <v>43</v>
      </c>
      <c r="E103" t="s">
        <v>154</v>
      </c>
    </row>
    <row r="104" spans="1:5" x14ac:dyDescent="0.3">
      <c r="A104">
        <v>103</v>
      </c>
      <c r="B104" s="1" t="s">
        <v>113</v>
      </c>
      <c r="C104" t="s">
        <v>151</v>
      </c>
      <c r="D104">
        <v>24</v>
      </c>
      <c r="E104" t="s">
        <v>154</v>
      </c>
    </row>
    <row r="105" spans="1:5" x14ac:dyDescent="0.3">
      <c r="A105">
        <v>104</v>
      </c>
      <c r="B105" s="1" t="s">
        <v>101</v>
      </c>
      <c r="C105" t="s">
        <v>151</v>
      </c>
      <c r="D105">
        <v>46</v>
      </c>
      <c r="E105" t="s">
        <v>154</v>
      </c>
    </row>
    <row r="106" spans="1:5" x14ac:dyDescent="0.3">
      <c r="A106">
        <v>105</v>
      </c>
      <c r="B106" s="1" t="s">
        <v>99</v>
      </c>
      <c r="C106" t="s">
        <v>151</v>
      </c>
      <c r="D106">
        <v>80</v>
      </c>
      <c r="E106" t="s">
        <v>154</v>
      </c>
    </row>
    <row r="107" spans="1:5" x14ac:dyDescent="0.3">
      <c r="A107">
        <v>106</v>
      </c>
      <c r="B107" s="1" t="s">
        <v>101</v>
      </c>
      <c r="C107" t="s">
        <v>152</v>
      </c>
      <c r="D107">
        <v>40</v>
      </c>
      <c r="E107" t="s">
        <v>154</v>
      </c>
    </row>
    <row r="108" spans="1:5" x14ac:dyDescent="0.3">
      <c r="A108">
        <v>107</v>
      </c>
      <c r="B108" s="1" t="s">
        <v>99</v>
      </c>
      <c r="C108" t="s">
        <v>151</v>
      </c>
      <c r="D108">
        <v>48</v>
      </c>
      <c r="E108" t="s">
        <v>154</v>
      </c>
    </row>
    <row r="109" spans="1:5" x14ac:dyDescent="0.3">
      <c r="A109">
        <v>108</v>
      </c>
      <c r="B109" s="1" t="s">
        <v>105</v>
      </c>
      <c r="C109" t="s">
        <v>151</v>
      </c>
      <c r="D109">
        <v>63</v>
      </c>
      <c r="E109" t="s">
        <v>154</v>
      </c>
    </row>
    <row r="110" spans="1:5" x14ac:dyDescent="0.3">
      <c r="A110">
        <v>109</v>
      </c>
      <c r="B110" s="1" t="s">
        <v>99</v>
      </c>
      <c r="C110" t="s">
        <v>152</v>
      </c>
      <c r="D110">
        <v>32</v>
      </c>
      <c r="E110" t="s">
        <v>154</v>
      </c>
    </row>
    <row r="111" spans="1:5" x14ac:dyDescent="0.3">
      <c r="A111">
        <v>110</v>
      </c>
      <c r="B111" s="1" t="s">
        <v>99</v>
      </c>
      <c r="C111" t="s">
        <v>151</v>
      </c>
      <c r="D111">
        <v>78</v>
      </c>
      <c r="E111" t="s">
        <v>154</v>
      </c>
    </row>
    <row r="112" spans="1:5" x14ac:dyDescent="0.3">
      <c r="A112">
        <v>111</v>
      </c>
      <c r="B112" s="1" t="s">
        <v>113</v>
      </c>
      <c r="C112" t="s">
        <v>152</v>
      </c>
      <c r="D112">
        <v>27</v>
      </c>
      <c r="E112" t="s">
        <v>154</v>
      </c>
    </row>
    <row r="113" spans="1:5" x14ac:dyDescent="0.3">
      <c r="A113">
        <v>112</v>
      </c>
      <c r="B113" s="1" t="s">
        <v>99</v>
      </c>
      <c r="C113" t="s">
        <v>151</v>
      </c>
      <c r="D113">
        <v>70</v>
      </c>
      <c r="E113" t="s">
        <v>154</v>
      </c>
    </row>
    <row r="114" spans="1:5" x14ac:dyDescent="0.3">
      <c r="A114">
        <v>113</v>
      </c>
      <c r="B114" s="1" t="s">
        <v>99</v>
      </c>
      <c r="C114" t="s">
        <v>152</v>
      </c>
      <c r="D114">
        <v>72</v>
      </c>
      <c r="E114" t="s">
        <v>154</v>
      </c>
    </row>
    <row r="115" spans="1:5" x14ac:dyDescent="0.3">
      <c r="A115">
        <v>114</v>
      </c>
      <c r="B115" s="1" t="s">
        <v>99</v>
      </c>
      <c r="C115" t="s">
        <v>151</v>
      </c>
      <c r="D115">
        <v>38</v>
      </c>
      <c r="E115" t="s">
        <v>154</v>
      </c>
    </row>
    <row r="116" spans="1:5" x14ac:dyDescent="0.3">
      <c r="A116">
        <v>115</v>
      </c>
      <c r="B116" s="1" t="s">
        <v>99</v>
      </c>
      <c r="C116" t="s">
        <v>152</v>
      </c>
      <c r="D116">
        <v>64</v>
      </c>
      <c r="E116" t="s">
        <v>154</v>
      </c>
    </row>
    <row r="117" spans="1:5" x14ac:dyDescent="0.3">
      <c r="A117">
        <v>116</v>
      </c>
      <c r="B117" s="1" t="s">
        <v>108</v>
      </c>
      <c r="C117" t="s">
        <v>151</v>
      </c>
      <c r="D117">
        <v>88</v>
      </c>
      <c r="E117" t="s">
        <v>154</v>
      </c>
    </row>
    <row r="118" spans="1:5" x14ac:dyDescent="0.3">
      <c r="A118">
        <v>117</v>
      </c>
      <c r="B118" s="1" t="s">
        <v>113</v>
      </c>
      <c r="C118" t="s">
        <v>152</v>
      </c>
      <c r="D118">
        <v>28</v>
      </c>
      <c r="E118" t="s">
        <v>154</v>
      </c>
    </row>
    <row r="119" spans="1:5" x14ac:dyDescent="0.3">
      <c r="A119">
        <v>118</v>
      </c>
      <c r="B119" s="1" t="s">
        <v>99</v>
      </c>
      <c r="C119" t="s">
        <v>152</v>
      </c>
      <c r="D119">
        <v>25</v>
      </c>
      <c r="E119" t="s">
        <v>154</v>
      </c>
    </row>
    <row r="120" spans="1:5" x14ac:dyDescent="0.3">
      <c r="A120">
        <v>119</v>
      </c>
      <c r="B120" s="1" t="s">
        <v>101</v>
      </c>
      <c r="C120" t="s">
        <v>152</v>
      </c>
      <c r="D120">
        <v>90</v>
      </c>
      <c r="E120" t="s">
        <v>154</v>
      </c>
    </row>
    <row r="121" spans="1:5" x14ac:dyDescent="0.3">
      <c r="A121">
        <v>120</v>
      </c>
      <c r="B121" s="1" t="s">
        <v>99</v>
      </c>
      <c r="C121" t="s">
        <v>151</v>
      </c>
      <c r="D121">
        <v>77</v>
      </c>
      <c r="E121" t="s">
        <v>154</v>
      </c>
    </row>
    <row r="122" spans="1:5" x14ac:dyDescent="0.3">
      <c r="A122">
        <v>121</v>
      </c>
      <c r="B122" s="1" t="s">
        <v>113</v>
      </c>
      <c r="C122" t="s">
        <v>152</v>
      </c>
      <c r="D122">
        <v>25</v>
      </c>
      <c r="E122" t="s">
        <v>154</v>
      </c>
    </row>
    <row r="123" spans="1:5" x14ac:dyDescent="0.3">
      <c r="A123">
        <v>122</v>
      </c>
      <c r="B123" s="1" t="s">
        <v>105</v>
      </c>
      <c r="C123" t="s">
        <v>151</v>
      </c>
      <c r="D123">
        <v>41</v>
      </c>
      <c r="E123" t="s">
        <v>154</v>
      </c>
    </row>
    <row r="124" spans="1:5" x14ac:dyDescent="0.3">
      <c r="A124">
        <v>123</v>
      </c>
      <c r="B124" s="1" t="s">
        <v>102</v>
      </c>
      <c r="C124" t="s">
        <v>152</v>
      </c>
      <c r="D124">
        <v>69</v>
      </c>
      <c r="E124" t="s">
        <v>154</v>
      </c>
    </row>
    <row r="125" spans="1:5" x14ac:dyDescent="0.3">
      <c r="A125">
        <v>124</v>
      </c>
      <c r="B125" s="1" t="s">
        <v>113</v>
      </c>
      <c r="C125" t="s">
        <v>152</v>
      </c>
      <c r="D125">
        <v>52</v>
      </c>
      <c r="E125" t="s">
        <v>154</v>
      </c>
    </row>
    <row r="126" spans="1:5" x14ac:dyDescent="0.3">
      <c r="A126">
        <v>125</v>
      </c>
      <c r="B126" s="1" t="s">
        <v>105</v>
      </c>
      <c r="C126" t="s">
        <v>152</v>
      </c>
      <c r="D126">
        <v>58</v>
      </c>
      <c r="E126" t="s">
        <v>154</v>
      </c>
    </row>
    <row r="127" spans="1:5" x14ac:dyDescent="0.3">
      <c r="A127">
        <v>126</v>
      </c>
      <c r="B127" s="1" t="s">
        <v>99</v>
      </c>
      <c r="C127" t="s">
        <v>152</v>
      </c>
      <c r="D127">
        <v>67</v>
      </c>
      <c r="E127" t="s">
        <v>154</v>
      </c>
    </row>
    <row r="128" spans="1:5" x14ac:dyDescent="0.3">
      <c r="A128">
        <v>127</v>
      </c>
      <c r="B128" s="1" t="s">
        <v>108</v>
      </c>
      <c r="C128" t="s">
        <v>152</v>
      </c>
      <c r="D128">
        <v>57</v>
      </c>
      <c r="E128" t="s">
        <v>154</v>
      </c>
    </row>
    <row r="129" spans="1:5" x14ac:dyDescent="0.3">
      <c r="A129">
        <v>128</v>
      </c>
      <c r="B129" s="1" t="s">
        <v>99</v>
      </c>
      <c r="C129" t="s">
        <v>152</v>
      </c>
      <c r="D129">
        <v>55</v>
      </c>
      <c r="E129" t="s">
        <v>154</v>
      </c>
    </row>
    <row r="130" spans="1:5" x14ac:dyDescent="0.3">
      <c r="A130">
        <v>129</v>
      </c>
      <c r="B130" s="1" t="s">
        <v>99</v>
      </c>
      <c r="C130" t="s">
        <v>152</v>
      </c>
      <c r="D130">
        <v>21</v>
      </c>
      <c r="E130" t="s">
        <v>154</v>
      </c>
    </row>
    <row r="131" spans="1:5" x14ac:dyDescent="0.3">
      <c r="A131">
        <v>130</v>
      </c>
      <c r="B131" s="1" t="s">
        <v>99</v>
      </c>
      <c r="C131" t="s">
        <v>152</v>
      </c>
      <c r="D131">
        <v>50</v>
      </c>
      <c r="E131" t="s">
        <v>154</v>
      </c>
    </row>
    <row r="132" spans="1:5" x14ac:dyDescent="0.3">
      <c r="A132">
        <v>131</v>
      </c>
      <c r="B132" s="1" t="s">
        <v>107</v>
      </c>
      <c r="C132" t="s">
        <v>152</v>
      </c>
      <c r="D132">
        <v>90</v>
      </c>
      <c r="E132" t="s">
        <v>154</v>
      </c>
    </row>
    <row r="133" spans="1:5" x14ac:dyDescent="0.3">
      <c r="A133">
        <v>132</v>
      </c>
      <c r="B133" s="1" t="s">
        <v>105</v>
      </c>
      <c r="C133" t="s">
        <v>152</v>
      </c>
      <c r="D133">
        <v>50</v>
      </c>
      <c r="E133" t="s">
        <v>154</v>
      </c>
    </row>
    <row r="134" spans="1:5" x14ac:dyDescent="0.3">
      <c r="A134">
        <v>133</v>
      </c>
      <c r="B134" s="1" t="s">
        <v>108</v>
      </c>
      <c r="C134" t="s">
        <v>152</v>
      </c>
      <c r="D134">
        <v>71</v>
      </c>
      <c r="E134" t="s">
        <v>154</v>
      </c>
    </row>
    <row r="135" spans="1:5" x14ac:dyDescent="0.3">
      <c r="A135">
        <v>134</v>
      </c>
      <c r="B135" s="1" t="s">
        <v>101</v>
      </c>
      <c r="C135" t="s">
        <v>151</v>
      </c>
      <c r="D135">
        <v>82</v>
      </c>
      <c r="E135" t="s">
        <v>154</v>
      </c>
    </row>
    <row r="136" spans="1:5" x14ac:dyDescent="0.3">
      <c r="A136">
        <v>135</v>
      </c>
      <c r="B136" s="1" t="s">
        <v>105</v>
      </c>
      <c r="C136" t="s">
        <v>152</v>
      </c>
      <c r="D136">
        <v>27</v>
      </c>
      <c r="E136" t="s">
        <v>154</v>
      </c>
    </row>
    <row r="137" spans="1:5" x14ac:dyDescent="0.3">
      <c r="A137">
        <v>136</v>
      </c>
      <c r="B137" s="1" t="s">
        <v>99</v>
      </c>
      <c r="C137" t="s">
        <v>152</v>
      </c>
      <c r="D137">
        <v>36</v>
      </c>
      <c r="E137" t="s">
        <v>154</v>
      </c>
    </row>
    <row r="138" spans="1:5" x14ac:dyDescent="0.3">
      <c r="A138">
        <v>137</v>
      </c>
      <c r="B138" s="1" t="s">
        <v>113</v>
      </c>
      <c r="C138" t="s">
        <v>151</v>
      </c>
      <c r="D138">
        <v>25</v>
      </c>
      <c r="E138" t="s">
        <v>154</v>
      </c>
    </row>
    <row r="139" spans="1:5" x14ac:dyDescent="0.3">
      <c r="A139">
        <v>138</v>
      </c>
      <c r="B139" s="1" t="s">
        <v>99</v>
      </c>
      <c r="C139" t="s">
        <v>152</v>
      </c>
      <c r="D139">
        <v>27</v>
      </c>
      <c r="E139" t="s">
        <v>154</v>
      </c>
    </row>
    <row r="140" spans="1:5" x14ac:dyDescent="0.3">
      <c r="A140">
        <v>139</v>
      </c>
      <c r="B140" s="1" t="s">
        <v>99</v>
      </c>
      <c r="C140" t="s">
        <v>152</v>
      </c>
      <c r="D140">
        <v>75</v>
      </c>
      <c r="E140" t="s">
        <v>154</v>
      </c>
    </row>
    <row r="141" spans="1:5" x14ac:dyDescent="0.3">
      <c r="A141">
        <v>140</v>
      </c>
      <c r="B141" s="1" t="s">
        <v>99</v>
      </c>
      <c r="C141" t="s">
        <v>151</v>
      </c>
      <c r="D141">
        <v>58</v>
      </c>
      <c r="E141" t="s">
        <v>154</v>
      </c>
    </row>
    <row r="142" spans="1:5" x14ac:dyDescent="0.3">
      <c r="A142">
        <v>141</v>
      </c>
      <c r="B142" s="1" t="s">
        <v>99</v>
      </c>
      <c r="C142" t="s">
        <v>151</v>
      </c>
      <c r="D142">
        <v>38</v>
      </c>
      <c r="E142" t="s">
        <v>154</v>
      </c>
    </row>
    <row r="143" spans="1:5" x14ac:dyDescent="0.3">
      <c r="A143">
        <v>142</v>
      </c>
      <c r="B143" s="1" t="s">
        <v>113</v>
      </c>
      <c r="C143" t="s">
        <v>151</v>
      </c>
      <c r="D143">
        <v>77</v>
      </c>
      <c r="E143" t="s">
        <v>154</v>
      </c>
    </row>
    <row r="144" spans="1:5" x14ac:dyDescent="0.3">
      <c r="A144">
        <v>143</v>
      </c>
      <c r="B144" s="1" t="s">
        <v>99</v>
      </c>
      <c r="C144" t="s">
        <v>151</v>
      </c>
      <c r="D144">
        <v>46</v>
      </c>
      <c r="E144" t="s">
        <v>154</v>
      </c>
    </row>
    <row r="145" spans="1:5" x14ac:dyDescent="0.3">
      <c r="A145">
        <v>144</v>
      </c>
      <c r="B145" s="1" t="s">
        <v>108</v>
      </c>
      <c r="C145" t="s">
        <v>151</v>
      </c>
      <c r="D145">
        <v>27</v>
      </c>
      <c r="E145" t="s">
        <v>154</v>
      </c>
    </row>
    <row r="146" spans="1:5" x14ac:dyDescent="0.3">
      <c r="A146">
        <v>145</v>
      </c>
      <c r="B146" s="1" t="s">
        <v>107</v>
      </c>
      <c r="C146" t="s">
        <v>151</v>
      </c>
      <c r="D146">
        <v>18</v>
      </c>
      <c r="E146" t="s">
        <v>154</v>
      </c>
    </row>
    <row r="147" spans="1:5" x14ac:dyDescent="0.3">
      <c r="A147">
        <v>146</v>
      </c>
      <c r="B147" s="1" t="s">
        <v>103</v>
      </c>
      <c r="C147" t="s">
        <v>151</v>
      </c>
      <c r="D147">
        <v>85</v>
      </c>
      <c r="E147" t="s">
        <v>154</v>
      </c>
    </row>
    <row r="148" spans="1:5" x14ac:dyDescent="0.3">
      <c r="A148">
        <v>147</v>
      </c>
      <c r="B148" s="1" t="s">
        <v>99</v>
      </c>
      <c r="C148" t="s">
        <v>152</v>
      </c>
      <c r="D148">
        <v>29</v>
      </c>
      <c r="E148" t="s">
        <v>154</v>
      </c>
    </row>
    <row r="149" spans="1:5" x14ac:dyDescent="0.3">
      <c r="A149">
        <v>148</v>
      </c>
      <c r="B149" s="1" t="s">
        <v>105</v>
      </c>
      <c r="C149" t="s">
        <v>152</v>
      </c>
      <c r="D149">
        <v>33</v>
      </c>
      <c r="E149" t="s">
        <v>154</v>
      </c>
    </row>
    <row r="150" spans="1:5" x14ac:dyDescent="0.3">
      <c r="A150">
        <v>149</v>
      </c>
      <c r="B150" s="1" t="s">
        <v>108</v>
      </c>
      <c r="C150" t="s">
        <v>152</v>
      </c>
      <c r="D150">
        <v>73</v>
      </c>
      <c r="E150" t="s">
        <v>154</v>
      </c>
    </row>
    <row r="151" spans="1:5" x14ac:dyDescent="0.3">
      <c r="A151">
        <v>150</v>
      </c>
      <c r="B151" s="1" t="s">
        <v>99</v>
      </c>
      <c r="C151" t="s">
        <v>152</v>
      </c>
      <c r="D151">
        <v>31</v>
      </c>
      <c r="E151" t="s">
        <v>154</v>
      </c>
    </row>
    <row r="152" spans="1:5" x14ac:dyDescent="0.3">
      <c r="A152">
        <v>151</v>
      </c>
      <c r="B152" s="1" t="s">
        <v>109</v>
      </c>
      <c r="C152" t="s">
        <v>151</v>
      </c>
      <c r="D152">
        <v>76</v>
      </c>
      <c r="E152" t="s">
        <v>154</v>
      </c>
    </row>
    <row r="153" spans="1:5" x14ac:dyDescent="0.3">
      <c r="A153">
        <v>152</v>
      </c>
      <c r="B153" s="1" t="s">
        <v>107</v>
      </c>
      <c r="C153" t="s">
        <v>152</v>
      </c>
      <c r="D153">
        <v>26</v>
      </c>
      <c r="E153" t="s">
        <v>154</v>
      </c>
    </row>
    <row r="154" spans="1:5" x14ac:dyDescent="0.3">
      <c r="A154">
        <v>153</v>
      </c>
      <c r="B154" s="1" t="s">
        <v>99</v>
      </c>
      <c r="C154" t="s">
        <v>151</v>
      </c>
      <c r="D154">
        <v>19</v>
      </c>
      <c r="E154" t="s">
        <v>154</v>
      </c>
    </row>
    <row r="155" spans="1:5" x14ac:dyDescent="0.3">
      <c r="A155">
        <v>154</v>
      </c>
      <c r="B155" s="1" t="s">
        <v>107</v>
      </c>
      <c r="C155" t="s">
        <v>151</v>
      </c>
      <c r="D155">
        <v>37</v>
      </c>
      <c r="E155" t="s">
        <v>154</v>
      </c>
    </row>
    <row r="156" spans="1:5" x14ac:dyDescent="0.3">
      <c r="A156">
        <v>155</v>
      </c>
      <c r="B156" s="1" t="s">
        <v>113</v>
      </c>
      <c r="C156" t="s">
        <v>151</v>
      </c>
      <c r="D156">
        <v>56</v>
      </c>
      <c r="E156" t="s">
        <v>154</v>
      </c>
    </row>
    <row r="157" spans="1:5" x14ac:dyDescent="0.3">
      <c r="A157">
        <v>156</v>
      </c>
      <c r="B157" s="1" t="s">
        <v>100</v>
      </c>
      <c r="C157" t="s">
        <v>152</v>
      </c>
      <c r="D157">
        <v>32</v>
      </c>
      <c r="E157" t="s">
        <v>154</v>
      </c>
    </row>
    <row r="158" spans="1:5" x14ac:dyDescent="0.3">
      <c r="A158">
        <v>157</v>
      </c>
      <c r="B158" s="1" t="s">
        <v>101</v>
      </c>
      <c r="C158" t="s">
        <v>152</v>
      </c>
      <c r="D158">
        <v>50</v>
      </c>
      <c r="E158" t="s">
        <v>154</v>
      </c>
    </row>
    <row r="159" spans="1:5" x14ac:dyDescent="0.3">
      <c r="A159">
        <v>158</v>
      </c>
      <c r="B159" s="1" t="s">
        <v>99</v>
      </c>
      <c r="C159" t="s">
        <v>152</v>
      </c>
      <c r="D159">
        <v>41</v>
      </c>
      <c r="E159" t="s">
        <v>154</v>
      </c>
    </row>
    <row r="160" spans="1:5" x14ac:dyDescent="0.3">
      <c r="A160">
        <v>159</v>
      </c>
      <c r="B160" s="1" t="s">
        <v>99</v>
      </c>
      <c r="C160" t="s">
        <v>151</v>
      </c>
      <c r="D160">
        <v>25</v>
      </c>
      <c r="E160" t="s">
        <v>154</v>
      </c>
    </row>
    <row r="161" spans="1:5" x14ac:dyDescent="0.3">
      <c r="A161">
        <v>160</v>
      </c>
      <c r="B161" s="1" t="s">
        <v>99</v>
      </c>
      <c r="C161" t="s">
        <v>151</v>
      </c>
      <c r="D161">
        <v>48</v>
      </c>
      <c r="E161" t="s">
        <v>154</v>
      </c>
    </row>
    <row r="162" spans="1:5" x14ac:dyDescent="0.3">
      <c r="A162">
        <v>161</v>
      </c>
      <c r="B162" s="1" t="s">
        <v>100</v>
      </c>
      <c r="C162" t="s">
        <v>152</v>
      </c>
      <c r="D162">
        <v>68</v>
      </c>
      <c r="E162" t="s">
        <v>154</v>
      </c>
    </row>
    <row r="163" spans="1:5" x14ac:dyDescent="0.3">
      <c r="A163">
        <v>162</v>
      </c>
      <c r="B163" s="1" t="s">
        <v>99</v>
      </c>
      <c r="C163" t="s">
        <v>152</v>
      </c>
      <c r="D163">
        <v>63</v>
      </c>
      <c r="E163" t="s">
        <v>154</v>
      </c>
    </row>
    <row r="164" spans="1:5" x14ac:dyDescent="0.3">
      <c r="A164">
        <v>163</v>
      </c>
      <c r="B164" s="1" t="s">
        <v>99</v>
      </c>
      <c r="C164" t="s">
        <v>152</v>
      </c>
      <c r="D164">
        <v>81</v>
      </c>
      <c r="E164" t="s">
        <v>154</v>
      </c>
    </row>
    <row r="165" spans="1:5" x14ac:dyDescent="0.3">
      <c r="A165">
        <v>164</v>
      </c>
      <c r="B165" s="1" t="s">
        <v>99</v>
      </c>
      <c r="C165" t="s">
        <v>151</v>
      </c>
      <c r="D165">
        <v>36</v>
      </c>
      <c r="E165" t="s">
        <v>154</v>
      </c>
    </row>
    <row r="166" spans="1:5" x14ac:dyDescent="0.3">
      <c r="A166">
        <v>165</v>
      </c>
      <c r="B166" s="1" t="s">
        <v>110</v>
      </c>
      <c r="C166" t="s">
        <v>151</v>
      </c>
      <c r="D166">
        <v>32</v>
      </c>
      <c r="E166" t="s">
        <v>154</v>
      </c>
    </row>
    <row r="167" spans="1:5" x14ac:dyDescent="0.3">
      <c r="A167">
        <v>166</v>
      </c>
      <c r="B167" s="1" t="s">
        <v>100</v>
      </c>
      <c r="C167" t="s">
        <v>151</v>
      </c>
      <c r="D167">
        <v>27</v>
      </c>
      <c r="E167" t="s">
        <v>154</v>
      </c>
    </row>
    <row r="168" spans="1:5" x14ac:dyDescent="0.3">
      <c r="A168">
        <v>167</v>
      </c>
      <c r="B168" s="1" t="s">
        <v>101</v>
      </c>
      <c r="C168" t="s">
        <v>152</v>
      </c>
      <c r="D168">
        <v>27</v>
      </c>
      <c r="E168" t="s">
        <v>154</v>
      </c>
    </row>
    <row r="169" spans="1:5" x14ac:dyDescent="0.3">
      <c r="A169">
        <v>168</v>
      </c>
      <c r="B169" s="1" t="s">
        <v>100</v>
      </c>
      <c r="C169" t="s">
        <v>152</v>
      </c>
      <c r="D169">
        <v>55</v>
      </c>
      <c r="E169" t="s">
        <v>154</v>
      </c>
    </row>
    <row r="170" spans="1:5" x14ac:dyDescent="0.3">
      <c r="A170">
        <v>169</v>
      </c>
      <c r="B170" s="1" t="s">
        <v>100</v>
      </c>
      <c r="C170" t="s">
        <v>152</v>
      </c>
      <c r="D170">
        <v>42</v>
      </c>
      <c r="E170" t="s">
        <v>154</v>
      </c>
    </row>
    <row r="171" spans="1:5" x14ac:dyDescent="0.3">
      <c r="A171">
        <v>170</v>
      </c>
      <c r="B171" s="1" t="s">
        <v>107</v>
      </c>
      <c r="C171" t="s">
        <v>151</v>
      </c>
      <c r="D171">
        <v>83</v>
      </c>
      <c r="E171" t="s">
        <v>154</v>
      </c>
    </row>
    <row r="172" spans="1:5" x14ac:dyDescent="0.3">
      <c r="A172">
        <v>171</v>
      </c>
      <c r="B172" s="1" t="s">
        <v>99</v>
      </c>
      <c r="C172" t="s">
        <v>151</v>
      </c>
      <c r="D172">
        <v>31</v>
      </c>
      <c r="E172" t="s">
        <v>154</v>
      </c>
    </row>
    <row r="173" spans="1:5" x14ac:dyDescent="0.3">
      <c r="A173">
        <v>172</v>
      </c>
      <c r="B173" s="1" t="s">
        <v>99</v>
      </c>
      <c r="C173" t="s">
        <v>151</v>
      </c>
      <c r="D173">
        <v>36</v>
      </c>
      <c r="E173" t="s">
        <v>154</v>
      </c>
    </row>
    <row r="174" spans="1:5" x14ac:dyDescent="0.3">
      <c r="A174">
        <v>173</v>
      </c>
      <c r="B174" s="1" t="s">
        <v>113</v>
      </c>
      <c r="C174" t="s">
        <v>151</v>
      </c>
      <c r="D174">
        <v>59</v>
      </c>
      <c r="E174" t="s">
        <v>154</v>
      </c>
    </row>
    <row r="175" spans="1:5" x14ac:dyDescent="0.3">
      <c r="A175">
        <v>174</v>
      </c>
      <c r="B175" s="1" t="s">
        <v>107</v>
      </c>
      <c r="C175" t="s">
        <v>151</v>
      </c>
      <c r="D175">
        <v>68</v>
      </c>
      <c r="E175" t="s">
        <v>154</v>
      </c>
    </row>
    <row r="176" spans="1:5" x14ac:dyDescent="0.3">
      <c r="A176">
        <v>175</v>
      </c>
      <c r="B176" s="1" t="s">
        <v>99</v>
      </c>
      <c r="C176" t="s">
        <v>151</v>
      </c>
      <c r="D176">
        <v>70</v>
      </c>
      <c r="E176" t="s">
        <v>154</v>
      </c>
    </row>
    <row r="177" spans="1:5" x14ac:dyDescent="0.3">
      <c r="A177">
        <v>176</v>
      </c>
      <c r="B177" s="1" t="s">
        <v>100</v>
      </c>
      <c r="C177" t="s">
        <v>151</v>
      </c>
      <c r="D177">
        <v>46</v>
      </c>
      <c r="E177" t="s">
        <v>154</v>
      </c>
    </row>
    <row r="178" spans="1:5" x14ac:dyDescent="0.3">
      <c r="A178">
        <v>177</v>
      </c>
      <c r="B178" s="1" t="s">
        <v>113</v>
      </c>
      <c r="C178" t="s">
        <v>151</v>
      </c>
      <c r="D178">
        <v>75</v>
      </c>
      <c r="E178" t="s">
        <v>154</v>
      </c>
    </row>
    <row r="179" spans="1:5" x14ac:dyDescent="0.3">
      <c r="A179">
        <v>178</v>
      </c>
      <c r="B179" s="1" t="s">
        <v>113</v>
      </c>
      <c r="C179" t="s">
        <v>152</v>
      </c>
      <c r="D179">
        <v>24</v>
      </c>
      <c r="E179" t="s">
        <v>154</v>
      </c>
    </row>
    <row r="180" spans="1:5" x14ac:dyDescent="0.3">
      <c r="A180">
        <v>179</v>
      </c>
      <c r="B180" s="1" t="s">
        <v>100</v>
      </c>
      <c r="C180" t="s">
        <v>152</v>
      </c>
      <c r="D180">
        <v>27</v>
      </c>
      <c r="E180" t="s">
        <v>154</v>
      </c>
    </row>
    <row r="181" spans="1:5" x14ac:dyDescent="0.3">
      <c r="A181">
        <v>180</v>
      </c>
      <c r="B181" s="1" t="s">
        <v>99</v>
      </c>
      <c r="C181" t="s">
        <v>152</v>
      </c>
      <c r="D181">
        <v>81</v>
      </c>
      <c r="E181" t="s">
        <v>154</v>
      </c>
    </row>
    <row r="182" spans="1:5" x14ac:dyDescent="0.3">
      <c r="A182">
        <v>181</v>
      </c>
      <c r="B182" s="1" t="s">
        <v>104</v>
      </c>
      <c r="C182" t="s">
        <v>152</v>
      </c>
      <c r="D182">
        <v>28</v>
      </c>
      <c r="E182" t="s">
        <v>154</v>
      </c>
    </row>
    <row r="183" spans="1:5" x14ac:dyDescent="0.3">
      <c r="A183">
        <v>182</v>
      </c>
      <c r="B183" s="1" t="s">
        <v>101</v>
      </c>
      <c r="C183" t="s">
        <v>151</v>
      </c>
      <c r="D183">
        <v>77</v>
      </c>
      <c r="E183" t="s">
        <v>154</v>
      </c>
    </row>
    <row r="184" spans="1:5" x14ac:dyDescent="0.3">
      <c r="A184">
        <v>183</v>
      </c>
      <c r="B184" s="1" t="s">
        <v>113</v>
      </c>
      <c r="C184" t="s">
        <v>151</v>
      </c>
      <c r="D184">
        <v>66</v>
      </c>
      <c r="E184" t="s">
        <v>154</v>
      </c>
    </row>
    <row r="185" spans="1:5" x14ac:dyDescent="0.3">
      <c r="A185">
        <v>184</v>
      </c>
      <c r="B185" s="1" t="s">
        <v>106</v>
      </c>
      <c r="C185" t="s">
        <v>151</v>
      </c>
      <c r="D185">
        <v>79</v>
      </c>
      <c r="E185" t="s">
        <v>154</v>
      </c>
    </row>
    <row r="186" spans="1:5" x14ac:dyDescent="0.3">
      <c r="A186">
        <v>185</v>
      </c>
      <c r="B186" s="1" t="s">
        <v>104</v>
      </c>
      <c r="C186" t="s">
        <v>151</v>
      </c>
      <c r="D186">
        <v>86</v>
      </c>
      <c r="E186" t="s">
        <v>154</v>
      </c>
    </row>
    <row r="187" spans="1:5" x14ac:dyDescent="0.3">
      <c r="A187">
        <v>186</v>
      </c>
      <c r="B187" s="1" t="s">
        <v>106</v>
      </c>
      <c r="C187" t="s">
        <v>152</v>
      </c>
      <c r="D187">
        <v>63</v>
      </c>
      <c r="E187" t="s">
        <v>154</v>
      </c>
    </row>
    <row r="188" spans="1:5" x14ac:dyDescent="0.3">
      <c r="A188">
        <v>187</v>
      </c>
      <c r="B188" s="1" t="s">
        <v>100</v>
      </c>
      <c r="C188" t="s">
        <v>152</v>
      </c>
      <c r="D188">
        <v>68</v>
      </c>
      <c r="E188" t="s">
        <v>154</v>
      </c>
    </row>
    <row r="189" spans="1:5" x14ac:dyDescent="0.3">
      <c r="A189">
        <v>188</v>
      </c>
      <c r="B189" s="1" t="s">
        <v>113</v>
      </c>
      <c r="C189" t="s">
        <v>152</v>
      </c>
      <c r="D189">
        <v>72</v>
      </c>
      <c r="E189" t="s">
        <v>154</v>
      </c>
    </row>
    <row r="190" spans="1:5" x14ac:dyDescent="0.3">
      <c r="A190">
        <v>189</v>
      </c>
      <c r="B190" s="1" t="s">
        <v>99</v>
      </c>
      <c r="C190" t="s">
        <v>152</v>
      </c>
      <c r="D190">
        <v>59</v>
      </c>
      <c r="E190" t="s">
        <v>154</v>
      </c>
    </row>
    <row r="191" spans="1:5" x14ac:dyDescent="0.3">
      <c r="A191">
        <v>190</v>
      </c>
      <c r="B191" s="1" t="s">
        <v>100</v>
      </c>
      <c r="C191" t="s">
        <v>151</v>
      </c>
      <c r="D191">
        <v>71</v>
      </c>
      <c r="E191" t="s">
        <v>154</v>
      </c>
    </row>
    <row r="192" spans="1:5" x14ac:dyDescent="0.3">
      <c r="A192">
        <v>191</v>
      </c>
      <c r="B192" s="1" t="s">
        <v>109</v>
      </c>
      <c r="C192" t="s">
        <v>152</v>
      </c>
      <c r="D192">
        <v>23</v>
      </c>
      <c r="E192" t="s">
        <v>154</v>
      </c>
    </row>
    <row r="193" spans="1:5" x14ac:dyDescent="0.3">
      <c r="A193">
        <v>192</v>
      </c>
      <c r="B193" s="1" t="s">
        <v>99</v>
      </c>
      <c r="C193" t="s">
        <v>152</v>
      </c>
      <c r="D193">
        <v>66</v>
      </c>
      <c r="E193" t="s">
        <v>154</v>
      </c>
    </row>
    <row r="194" spans="1:5" x14ac:dyDescent="0.3">
      <c r="A194">
        <v>193</v>
      </c>
      <c r="B194" s="1" t="s">
        <v>113</v>
      </c>
      <c r="C194" t="s">
        <v>152</v>
      </c>
      <c r="D194">
        <v>84</v>
      </c>
      <c r="E194" t="s">
        <v>154</v>
      </c>
    </row>
    <row r="195" spans="1:5" x14ac:dyDescent="0.3">
      <c r="A195">
        <v>194</v>
      </c>
      <c r="B195" s="1" t="s">
        <v>113</v>
      </c>
      <c r="C195" t="s">
        <v>152</v>
      </c>
      <c r="D195">
        <v>64</v>
      </c>
      <c r="E195" t="s">
        <v>154</v>
      </c>
    </row>
    <row r="196" spans="1:5" x14ac:dyDescent="0.3">
      <c r="A196">
        <v>195</v>
      </c>
      <c r="B196" s="1" t="s">
        <v>99</v>
      </c>
      <c r="C196" t="s">
        <v>152</v>
      </c>
      <c r="D196">
        <v>51</v>
      </c>
      <c r="E196" t="s">
        <v>154</v>
      </c>
    </row>
    <row r="197" spans="1:5" x14ac:dyDescent="0.3">
      <c r="A197">
        <v>196</v>
      </c>
      <c r="B197" s="1" t="s">
        <v>99</v>
      </c>
      <c r="C197" t="s">
        <v>151</v>
      </c>
      <c r="D197">
        <v>77</v>
      </c>
      <c r="E197" t="s">
        <v>154</v>
      </c>
    </row>
    <row r="198" spans="1:5" x14ac:dyDescent="0.3">
      <c r="A198">
        <v>197</v>
      </c>
      <c r="B198" s="1" t="s">
        <v>99</v>
      </c>
      <c r="C198" t="s">
        <v>151</v>
      </c>
      <c r="D198">
        <v>38</v>
      </c>
      <c r="E198" t="s">
        <v>154</v>
      </c>
    </row>
    <row r="199" spans="1:5" x14ac:dyDescent="0.3">
      <c r="A199">
        <v>198</v>
      </c>
      <c r="B199" s="1" t="s">
        <v>99</v>
      </c>
      <c r="C199" t="s">
        <v>151</v>
      </c>
      <c r="D199">
        <v>30</v>
      </c>
      <c r="E199" t="s">
        <v>154</v>
      </c>
    </row>
    <row r="200" spans="1:5" x14ac:dyDescent="0.3">
      <c r="A200">
        <v>199</v>
      </c>
      <c r="B200" s="1" t="s">
        <v>101</v>
      </c>
      <c r="C200" t="s">
        <v>152</v>
      </c>
      <c r="D200">
        <v>67</v>
      </c>
      <c r="E200" t="s">
        <v>154</v>
      </c>
    </row>
    <row r="201" spans="1:5" x14ac:dyDescent="0.3">
      <c r="A201">
        <v>200</v>
      </c>
      <c r="B201" s="1" t="s">
        <v>107</v>
      </c>
      <c r="C201" t="s">
        <v>151</v>
      </c>
      <c r="D201">
        <v>27</v>
      </c>
      <c r="E201" t="s">
        <v>154</v>
      </c>
    </row>
    <row r="202" spans="1:5" x14ac:dyDescent="0.3">
      <c r="A202">
        <v>201</v>
      </c>
      <c r="B202" s="1" t="s">
        <v>101</v>
      </c>
      <c r="C202" t="s">
        <v>152</v>
      </c>
      <c r="D202">
        <v>50</v>
      </c>
      <c r="E202" t="s">
        <v>154</v>
      </c>
    </row>
    <row r="203" spans="1:5" x14ac:dyDescent="0.3">
      <c r="A203">
        <v>202</v>
      </c>
      <c r="B203" s="1" t="s">
        <v>99</v>
      </c>
      <c r="C203" t="s">
        <v>151</v>
      </c>
      <c r="D203">
        <v>86</v>
      </c>
      <c r="E203" t="s">
        <v>154</v>
      </c>
    </row>
    <row r="204" spans="1:5" x14ac:dyDescent="0.3">
      <c r="A204">
        <v>203</v>
      </c>
      <c r="B204" s="1" t="s">
        <v>102</v>
      </c>
      <c r="C204" t="s">
        <v>152</v>
      </c>
      <c r="D204">
        <v>75</v>
      </c>
      <c r="E204" t="s">
        <v>154</v>
      </c>
    </row>
    <row r="205" spans="1:5" x14ac:dyDescent="0.3">
      <c r="A205">
        <v>204</v>
      </c>
      <c r="B205" s="1" t="s">
        <v>100</v>
      </c>
      <c r="C205" t="s">
        <v>151</v>
      </c>
      <c r="D205">
        <v>89</v>
      </c>
      <c r="E205" t="s">
        <v>154</v>
      </c>
    </row>
    <row r="206" spans="1:5" x14ac:dyDescent="0.3">
      <c r="A206">
        <v>205</v>
      </c>
      <c r="B206" s="1" t="s">
        <v>107</v>
      </c>
      <c r="C206" t="s">
        <v>152</v>
      </c>
      <c r="D206">
        <v>45</v>
      </c>
      <c r="E206" t="s">
        <v>154</v>
      </c>
    </row>
    <row r="207" spans="1:5" x14ac:dyDescent="0.3">
      <c r="A207">
        <v>206</v>
      </c>
      <c r="B207" s="1" t="s">
        <v>99</v>
      </c>
      <c r="C207" t="s">
        <v>152</v>
      </c>
      <c r="D207">
        <v>56</v>
      </c>
      <c r="E207" t="s">
        <v>154</v>
      </c>
    </row>
    <row r="208" spans="1:5" x14ac:dyDescent="0.3">
      <c r="A208">
        <v>207</v>
      </c>
      <c r="B208" s="1" t="s">
        <v>108</v>
      </c>
      <c r="C208" t="s">
        <v>151</v>
      </c>
      <c r="D208">
        <v>76</v>
      </c>
      <c r="E208" t="s">
        <v>154</v>
      </c>
    </row>
    <row r="209" spans="1:5" x14ac:dyDescent="0.3">
      <c r="A209">
        <v>208</v>
      </c>
      <c r="B209" s="1" t="s">
        <v>99</v>
      </c>
      <c r="C209" t="s">
        <v>152</v>
      </c>
      <c r="D209">
        <v>19</v>
      </c>
      <c r="E209" t="s">
        <v>154</v>
      </c>
    </row>
    <row r="210" spans="1:5" x14ac:dyDescent="0.3">
      <c r="A210">
        <v>209</v>
      </c>
      <c r="B210" s="1" t="s">
        <v>100</v>
      </c>
      <c r="C210" t="s">
        <v>151</v>
      </c>
      <c r="D210">
        <v>79</v>
      </c>
      <c r="E210" t="s">
        <v>154</v>
      </c>
    </row>
    <row r="211" spans="1:5" x14ac:dyDescent="0.3">
      <c r="A211">
        <v>210</v>
      </c>
      <c r="B211" s="1" t="s">
        <v>99</v>
      </c>
      <c r="C211" t="s">
        <v>151</v>
      </c>
      <c r="D211">
        <v>59</v>
      </c>
      <c r="E211" t="s">
        <v>154</v>
      </c>
    </row>
    <row r="212" spans="1:5" x14ac:dyDescent="0.3">
      <c r="A212">
        <v>211</v>
      </c>
      <c r="B212" s="1" t="s">
        <v>100</v>
      </c>
      <c r="C212" t="s">
        <v>152</v>
      </c>
      <c r="D212">
        <v>79</v>
      </c>
      <c r="E212" t="s">
        <v>154</v>
      </c>
    </row>
    <row r="213" spans="1:5" x14ac:dyDescent="0.3">
      <c r="A213">
        <v>212</v>
      </c>
      <c r="B213" s="1" t="s">
        <v>109</v>
      </c>
      <c r="C213" t="s">
        <v>152</v>
      </c>
      <c r="D213">
        <v>19</v>
      </c>
      <c r="E213" t="s">
        <v>154</v>
      </c>
    </row>
    <row r="214" spans="1:5" x14ac:dyDescent="0.3">
      <c r="A214">
        <v>213</v>
      </c>
      <c r="B214" s="1" t="s">
        <v>99</v>
      </c>
      <c r="C214" t="s">
        <v>152</v>
      </c>
      <c r="D214">
        <v>52</v>
      </c>
      <c r="E214" t="s">
        <v>154</v>
      </c>
    </row>
    <row r="215" spans="1:5" x14ac:dyDescent="0.3">
      <c r="A215">
        <v>214</v>
      </c>
      <c r="B215" s="1" t="s">
        <v>99</v>
      </c>
      <c r="C215" t="s">
        <v>152</v>
      </c>
      <c r="D215">
        <v>18</v>
      </c>
      <c r="E215" t="s">
        <v>154</v>
      </c>
    </row>
    <row r="216" spans="1:5" x14ac:dyDescent="0.3">
      <c r="A216">
        <v>215</v>
      </c>
      <c r="B216" s="1" t="s">
        <v>99</v>
      </c>
      <c r="C216" t="s">
        <v>151</v>
      </c>
      <c r="D216">
        <v>60</v>
      </c>
      <c r="E216" t="s">
        <v>154</v>
      </c>
    </row>
    <row r="217" spans="1:5" x14ac:dyDescent="0.3">
      <c r="A217">
        <v>216</v>
      </c>
      <c r="B217" s="1" t="s">
        <v>113</v>
      </c>
      <c r="C217" t="s">
        <v>151</v>
      </c>
      <c r="D217">
        <v>45</v>
      </c>
      <c r="E217" t="s">
        <v>154</v>
      </c>
    </row>
    <row r="218" spans="1:5" x14ac:dyDescent="0.3">
      <c r="A218">
        <v>217</v>
      </c>
      <c r="B218" s="1" t="s">
        <v>99</v>
      </c>
      <c r="C218" t="s">
        <v>152</v>
      </c>
      <c r="D218">
        <v>60</v>
      </c>
      <c r="E218" t="s">
        <v>154</v>
      </c>
    </row>
    <row r="219" spans="1:5" x14ac:dyDescent="0.3">
      <c r="A219">
        <v>218</v>
      </c>
      <c r="B219" s="1" t="s">
        <v>100</v>
      </c>
      <c r="C219" t="s">
        <v>152</v>
      </c>
      <c r="D219">
        <v>34</v>
      </c>
      <c r="E219" t="s">
        <v>154</v>
      </c>
    </row>
    <row r="220" spans="1:5" x14ac:dyDescent="0.3">
      <c r="A220">
        <v>219</v>
      </c>
      <c r="B220" s="1" t="s">
        <v>99</v>
      </c>
      <c r="C220" t="s">
        <v>151</v>
      </c>
      <c r="D220">
        <v>36</v>
      </c>
      <c r="E220" t="s">
        <v>154</v>
      </c>
    </row>
    <row r="221" spans="1:5" x14ac:dyDescent="0.3">
      <c r="A221">
        <v>220</v>
      </c>
      <c r="B221" s="1" t="s">
        <v>101</v>
      </c>
      <c r="C221" t="s">
        <v>151</v>
      </c>
      <c r="D221">
        <v>71</v>
      </c>
      <c r="E221" t="s">
        <v>154</v>
      </c>
    </row>
    <row r="222" spans="1:5" x14ac:dyDescent="0.3">
      <c r="A222">
        <v>221</v>
      </c>
      <c r="B222" s="1" t="s">
        <v>101</v>
      </c>
      <c r="C222" t="s">
        <v>151</v>
      </c>
      <c r="D222">
        <v>64</v>
      </c>
      <c r="E222" t="s">
        <v>154</v>
      </c>
    </row>
    <row r="223" spans="1:5" x14ac:dyDescent="0.3">
      <c r="A223">
        <v>222</v>
      </c>
      <c r="B223" s="1" t="s">
        <v>103</v>
      </c>
      <c r="C223" t="s">
        <v>151</v>
      </c>
      <c r="D223">
        <v>37</v>
      </c>
      <c r="E223" t="s">
        <v>154</v>
      </c>
    </row>
    <row r="224" spans="1:5" x14ac:dyDescent="0.3">
      <c r="A224">
        <v>223</v>
      </c>
      <c r="B224" s="1" t="s">
        <v>113</v>
      </c>
      <c r="C224" t="s">
        <v>151</v>
      </c>
      <c r="D224">
        <v>41</v>
      </c>
      <c r="E224" t="s">
        <v>154</v>
      </c>
    </row>
    <row r="225" spans="1:5" x14ac:dyDescent="0.3">
      <c r="A225">
        <v>224</v>
      </c>
      <c r="B225" s="1" t="s">
        <v>113</v>
      </c>
      <c r="C225" t="s">
        <v>151</v>
      </c>
      <c r="D225">
        <v>64</v>
      </c>
      <c r="E225" t="s">
        <v>154</v>
      </c>
    </row>
    <row r="226" spans="1:5" x14ac:dyDescent="0.3">
      <c r="A226">
        <v>225</v>
      </c>
      <c r="B226" s="1" t="s">
        <v>106</v>
      </c>
      <c r="C226" t="s">
        <v>152</v>
      </c>
      <c r="D226">
        <v>83</v>
      </c>
      <c r="E226" t="s">
        <v>154</v>
      </c>
    </row>
    <row r="227" spans="1:5" x14ac:dyDescent="0.3">
      <c r="A227">
        <v>226</v>
      </c>
      <c r="B227" s="1" t="s">
        <v>99</v>
      </c>
      <c r="C227" t="s">
        <v>151</v>
      </c>
      <c r="D227">
        <v>31</v>
      </c>
      <c r="E227" t="s">
        <v>154</v>
      </c>
    </row>
    <row r="228" spans="1:5" x14ac:dyDescent="0.3">
      <c r="A228">
        <v>227</v>
      </c>
      <c r="B228" s="1" t="s">
        <v>99</v>
      </c>
      <c r="C228" t="s">
        <v>152</v>
      </c>
      <c r="D228">
        <v>77</v>
      </c>
      <c r="E228" t="s">
        <v>154</v>
      </c>
    </row>
    <row r="229" spans="1:5" x14ac:dyDescent="0.3">
      <c r="A229">
        <v>228</v>
      </c>
      <c r="B229" s="1" t="s">
        <v>100</v>
      </c>
      <c r="C229" t="s">
        <v>152</v>
      </c>
      <c r="D229">
        <v>34</v>
      </c>
      <c r="E229" t="s">
        <v>154</v>
      </c>
    </row>
    <row r="230" spans="1:5" x14ac:dyDescent="0.3">
      <c r="A230">
        <v>229</v>
      </c>
      <c r="B230" s="1" t="s">
        <v>100</v>
      </c>
      <c r="C230" t="s">
        <v>151</v>
      </c>
      <c r="D230">
        <v>54</v>
      </c>
      <c r="E230" t="s">
        <v>154</v>
      </c>
    </row>
    <row r="231" spans="1:5" x14ac:dyDescent="0.3">
      <c r="A231">
        <v>230</v>
      </c>
      <c r="B231" s="1" t="s">
        <v>99</v>
      </c>
      <c r="C231" t="s">
        <v>151</v>
      </c>
      <c r="D231">
        <v>79</v>
      </c>
      <c r="E231" t="s">
        <v>154</v>
      </c>
    </row>
    <row r="232" spans="1:5" x14ac:dyDescent="0.3">
      <c r="A232">
        <v>231</v>
      </c>
      <c r="B232" s="1" t="s">
        <v>99</v>
      </c>
      <c r="C232" t="s">
        <v>151</v>
      </c>
      <c r="D232">
        <v>41</v>
      </c>
      <c r="E232" t="s">
        <v>154</v>
      </c>
    </row>
    <row r="233" spans="1:5" x14ac:dyDescent="0.3">
      <c r="A233">
        <v>232</v>
      </c>
      <c r="B233" s="1" t="s">
        <v>99</v>
      </c>
      <c r="C233" t="s">
        <v>152</v>
      </c>
      <c r="D233">
        <v>45</v>
      </c>
      <c r="E233" t="s">
        <v>154</v>
      </c>
    </row>
    <row r="234" spans="1:5" x14ac:dyDescent="0.3">
      <c r="A234">
        <v>233</v>
      </c>
      <c r="B234" s="1" t="s">
        <v>107</v>
      </c>
      <c r="C234" t="s">
        <v>152</v>
      </c>
      <c r="D234">
        <v>30</v>
      </c>
      <c r="E234" t="s">
        <v>154</v>
      </c>
    </row>
    <row r="235" spans="1:5" x14ac:dyDescent="0.3">
      <c r="A235">
        <v>234</v>
      </c>
      <c r="B235" s="1" t="s">
        <v>104</v>
      </c>
      <c r="C235" t="s">
        <v>151</v>
      </c>
      <c r="D235">
        <v>37</v>
      </c>
      <c r="E235" t="s">
        <v>154</v>
      </c>
    </row>
    <row r="236" spans="1:5" x14ac:dyDescent="0.3">
      <c r="A236">
        <v>235</v>
      </c>
      <c r="B236" s="1" t="s">
        <v>99</v>
      </c>
      <c r="C236" t="s">
        <v>151</v>
      </c>
      <c r="D236">
        <v>41</v>
      </c>
      <c r="E236" t="s">
        <v>154</v>
      </c>
    </row>
    <row r="237" spans="1:5" x14ac:dyDescent="0.3">
      <c r="A237">
        <v>236</v>
      </c>
      <c r="B237" s="1" t="s">
        <v>99</v>
      </c>
      <c r="C237" t="s">
        <v>152</v>
      </c>
      <c r="D237">
        <v>80</v>
      </c>
      <c r="E237" t="s">
        <v>154</v>
      </c>
    </row>
    <row r="238" spans="1:5" x14ac:dyDescent="0.3">
      <c r="A238">
        <v>237</v>
      </c>
      <c r="B238" s="1" t="s">
        <v>100</v>
      </c>
      <c r="C238" t="s">
        <v>152</v>
      </c>
      <c r="D238">
        <v>57</v>
      </c>
      <c r="E238" t="s">
        <v>154</v>
      </c>
    </row>
    <row r="239" spans="1:5" x14ac:dyDescent="0.3">
      <c r="A239">
        <v>238</v>
      </c>
      <c r="B239" s="1" t="s">
        <v>107</v>
      </c>
      <c r="C239" t="s">
        <v>151</v>
      </c>
      <c r="D239">
        <v>41</v>
      </c>
      <c r="E239" t="s">
        <v>154</v>
      </c>
    </row>
    <row r="240" spans="1:5" x14ac:dyDescent="0.3">
      <c r="A240">
        <v>239</v>
      </c>
      <c r="B240" s="1" t="s">
        <v>113</v>
      </c>
      <c r="C240" t="s">
        <v>152</v>
      </c>
      <c r="D240">
        <v>77</v>
      </c>
      <c r="E240" t="s">
        <v>154</v>
      </c>
    </row>
    <row r="241" spans="1:5" x14ac:dyDescent="0.3">
      <c r="A241">
        <v>240</v>
      </c>
      <c r="B241" s="1" t="s">
        <v>99</v>
      </c>
      <c r="C241" t="s">
        <v>151</v>
      </c>
      <c r="D241">
        <v>63</v>
      </c>
      <c r="E241" t="s">
        <v>154</v>
      </c>
    </row>
    <row r="242" spans="1:5" x14ac:dyDescent="0.3">
      <c r="A242">
        <v>241</v>
      </c>
      <c r="B242" s="1" t="s">
        <v>99</v>
      </c>
      <c r="C242" t="s">
        <v>152</v>
      </c>
      <c r="D242">
        <v>22</v>
      </c>
      <c r="E242" t="s">
        <v>154</v>
      </c>
    </row>
    <row r="243" spans="1:5" x14ac:dyDescent="0.3">
      <c r="A243">
        <v>242</v>
      </c>
      <c r="B243" s="1" t="s">
        <v>99</v>
      </c>
      <c r="C243" t="s">
        <v>152</v>
      </c>
      <c r="D243">
        <v>87</v>
      </c>
      <c r="E243" t="s">
        <v>154</v>
      </c>
    </row>
    <row r="244" spans="1:5" x14ac:dyDescent="0.3">
      <c r="A244">
        <v>243</v>
      </c>
      <c r="B244" s="1" t="s">
        <v>99</v>
      </c>
      <c r="C244" t="s">
        <v>151</v>
      </c>
      <c r="D244">
        <v>18</v>
      </c>
      <c r="E244" t="s">
        <v>154</v>
      </c>
    </row>
    <row r="245" spans="1:5" x14ac:dyDescent="0.3">
      <c r="A245">
        <v>244</v>
      </c>
      <c r="B245" s="1" t="s">
        <v>106</v>
      </c>
      <c r="C245" t="s">
        <v>152</v>
      </c>
      <c r="D245">
        <v>69</v>
      </c>
      <c r="E245" t="s">
        <v>154</v>
      </c>
    </row>
    <row r="246" spans="1:5" x14ac:dyDescent="0.3">
      <c r="A246">
        <v>245</v>
      </c>
      <c r="B246" s="1" t="s">
        <v>113</v>
      </c>
      <c r="C246" t="s">
        <v>151</v>
      </c>
      <c r="D246">
        <v>63</v>
      </c>
      <c r="E246" t="s">
        <v>154</v>
      </c>
    </row>
    <row r="247" spans="1:5" x14ac:dyDescent="0.3">
      <c r="A247">
        <v>246</v>
      </c>
      <c r="B247" s="1" t="s">
        <v>100</v>
      </c>
      <c r="C247" t="s">
        <v>152</v>
      </c>
      <c r="D247">
        <v>67</v>
      </c>
      <c r="E247" t="s">
        <v>154</v>
      </c>
    </row>
    <row r="248" spans="1:5" x14ac:dyDescent="0.3">
      <c r="A248">
        <v>247</v>
      </c>
      <c r="B248" s="1" t="s">
        <v>100</v>
      </c>
      <c r="C248" t="s">
        <v>151</v>
      </c>
      <c r="D248">
        <v>45</v>
      </c>
      <c r="E248" t="s">
        <v>154</v>
      </c>
    </row>
    <row r="249" spans="1:5" x14ac:dyDescent="0.3">
      <c r="A249">
        <v>248</v>
      </c>
      <c r="B249" s="1" t="s">
        <v>99</v>
      </c>
      <c r="C249" t="s">
        <v>152</v>
      </c>
      <c r="D249">
        <v>47</v>
      </c>
      <c r="E249" t="s">
        <v>154</v>
      </c>
    </row>
    <row r="250" spans="1:5" x14ac:dyDescent="0.3">
      <c r="A250">
        <v>249</v>
      </c>
      <c r="B250" s="1" t="s">
        <v>99</v>
      </c>
      <c r="C250" t="s">
        <v>151</v>
      </c>
      <c r="D250">
        <v>58</v>
      </c>
      <c r="E250" t="s">
        <v>154</v>
      </c>
    </row>
    <row r="251" spans="1:5" x14ac:dyDescent="0.3">
      <c r="A251">
        <v>250</v>
      </c>
      <c r="B251" s="1" t="s">
        <v>113</v>
      </c>
      <c r="C251" t="s">
        <v>152</v>
      </c>
      <c r="D251">
        <v>51</v>
      </c>
      <c r="E251" t="s">
        <v>154</v>
      </c>
    </row>
    <row r="252" spans="1:5" x14ac:dyDescent="0.3">
      <c r="A252">
        <v>251</v>
      </c>
      <c r="B252" s="1" t="s">
        <v>100</v>
      </c>
      <c r="C252" t="s">
        <v>151</v>
      </c>
      <c r="D252">
        <v>49</v>
      </c>
      <c r="E252" t="s">
        <v>154</v>
      </c>
    </row>
    <row r="253" spans="1:5" x14ac:dyDescent="0.3">
      <c r="A253">
        <v>252</v>
      </c>
      <c r="B253" s="1" t="s">
        <v>99</v>
      </c>
      <c r="C253" t="s">
        <v>152</v>
      </c>
      <c r="D253">
        <v>89</v>
      </c>
      <c r="E253" t="s">
        <v>154</v>
      </c>
    </row>
    <row r="254" spans="1:5" x14ac:dyDescent="0.3">
      <c r="A254">
        <v>253</v>
      </c>
      <c r="B254" s="1" t="s">
        <v>100</v>
      </c>
      <c r="C254" t="s">
        <v>152</v>
      </c>
      <c r="D254">
        <v>67</v>
      </c>
      <c r="E254" t="s">
        <v>154</v>
      </c>
    </row>
    <row r="255" spans="1:5" x14ac:dyDescent="0.3">
      <c r="A255">
        <v>254</v>
      </c>
      <c r="B255" s="1" t="s">
        <v>100</v>
      </c>
      <c r="C255" t="s">
        <v>152</v>
      </c>
      <c r="D255">
        <v>88</v>
      </c>
      <c r="E255" t="s">
        <v>154</v>
      </c>
    </row>
    <row r="256" spans="1:5" x14ac:dyDescent="0.3">
      <c r="A256">
        <v>255</v>
      </c>
      <c r="B256" s="1" t="s">
        <v>107</v>
      </c>
      <c r="C256" t="s">
        <v>151</v>
      </c>
      <c r="D256">
        <v>62</v>
      </c>
      <c r="E256" t="s">
        <v>154</v>
      </c>
    </row>
    <row r="257" spans="1:5" x14ac:dyDescent="0.3">
      <c r="A257">
        <v>256</v>
      </c>
      <c r="B257" s="1" t="s">
        <v>101</v>
      </c>
      <c r="C257" t="s">
        <v>151</v>
      </c>
      <c r="D257">
        <v>72</v>
      </c>
      <c r="E257" t="s">
        <v>154</v>
      </c>
    </row>
    <row r="258" spans="1:5" x14ac:dyDescent="0.3">
      <c r="A258">
        <v>257</v>
      </c>
      <c r="B258" s="1" t="s">
        <v>99</v>
      </c>
      <c r="C258" t="s">
        <v>151</v>
      </c>
      <c r="D258">
        <v>32</v>
      </c>
      <c r="E258" t="s">
        <v>154</v>
      </c>
    </row>
    <row r="259" spans="1:5" x14ac:dyDescent="0.3">
      <c r="A259">
        <v>258</v>
      </c>
      <c r="B259" s="1" t="s">
        <v>113</v>
      </c>
      <c r="C259" t="s">
        <v>152</v>
      </c>
      <c r="D259">
        <v>40</v>
      </c>
      <c r="E259" t="s">
        <v>154</v>
      </c>
    </row>
    <row r="260" spans="1:5" x14ac:dyDescent="0.3">
      <c r="A260">
        <v>259</v>
      </c>
      <c r="B260" s="1" t="s">
        <v>113</v>
      </c>
      <c r="C260" t="s">
        <v>151</v>
      </c>
      <c r="D260">
        <v>58</v>
      </c>
      <c r="E260" t="s">
        <v>154</v>
      </c>
    </row>
    <row r="261" spans="1:5" x14ac:dyDescent="0.3">
      <c r="A261">
        <v>260</v>
      </c>
      <c r="B261" s="1" t="s">
        <v>99</v>
      </c>
      <c r="C261" t="s">
        <v>152</v>
      </c>
      <c r="D261">
        <v>88</v>
      </c>
      <c r="E261" t="s">
        <v>154</v>
      </c>
    </row>
    <row r="262" spans="1:5" x14ac:dyDescent="0.3">
      <c r="A262">
        <v>261</v>
      </c>
      <c r="B262" s="1" t="s">
        <v>100</v>
      </c>
      <c r="C262" t="s">
        <v>151</v>
      </c>
      <c r="D262">
        <v>21</v>
      </c>
      <c r="E262" t="s">
        <v>154</v>
      </c>
    </row>
    <row r="263" spans="1:5" x14ac:dyDescent="0.3">
      <c r="A263">
        <v>262</v>
      </c>
      <c r="B263" s="1" t="s">
        <v>102</v>
      </c>
      <c r="C263" t="s">
        <v>151</v>
      </c>
      <c r="D263">
        <v>78</v>
      </c>
      <c r="E263" t="s">
        <v>154</v>
      </c>
    </row>
    <row r="264" spans="1:5" x14ac:dyDescent="0.3">
      <c r="A264">
        <v>263</v>
      </c>
      <c r="B264" s="1" t="s">
        <v>99</v>
      </c>
      <c r="C264" t="s">
        <v>152</v>
      </c>
      <c r="D264">
        <v>76</v>
      </c>
      <c r="E264" t="s">
        <v>154</v>
      </c>
    </row>
    <row r="265" spans="1:5" x14ac:dyDescent="0.3">
      <c r="A265">
        <v>264</v>
      </c>
      <c r="B265" s="1" t="s">
        <v>99</v>
      </c>
      <c r="C265" t="s">
        <v>151</v>
      </c>
      <c r="D265">
        <v>46</v>
      </c>
      <c r="E265" t="s">
        <v>154</v>
      </c>
    </row>
    <row r="266" spans="1:5" x14ac:dyDescent="0.3">
      <c r="A266">
        <v>265</v>
      </c>
      <c r="B266" s="1" t="s">
        <v>101</v>
      </c>
      <c r="C266" t="s">
        <v>151</v>
      </c>
      <c r="D266">
        <v>66</v>
      </c>
      <c r="E266" t="s">
        <v>154</v>
      </c>
    </row>
    <row r="267" spans="1:5" x14ac:dyDescent="0.3">
      <c r="A267">
        <v>266</v>
      </c>
      <c r="B267" s="1" t="s">
        <v>99</v>
      </c>
      <c r="C267" t="s">
        <v>152</v>
      </c>
      <c r="D267">
        <v>37</v>
      </c>
      <c r="E267" t="s">
        <v>154</v>
      </c>
    </row>
    <row r="268" spans="1:5" x14ac:dyDescent="0.3">
      <c r="A268">
        <v>267</v>
      </c>
      <c r="B268" s="1" t="s">
        <v>99</v>
      </c>
      <c r="C268" t="s">
        <v>152</v>
      </c>
      <c r="D268">
        <v>31</v>
      </c>
      <c r="E268" t="s">
        <v>154</v>
      </c>
    </row>
    <row r="269" spans="1:5" x14ac:dyDescent="0.3">
      <c r="A269">
        <v>268</v>
      </c>
      <c r="B269" s="1" t="s">
        <v>113</v>
      </c>
      <c r="C269" t="s">
        <v>151</v>
      </c>
      <c r="D269">
        <v>47</v>
      </c>
      <c r="E269" t="s">
        <v>154</v>
      </c>
    </row>
    <row r="270" spans="1:5" x14ac:dyDescent="0.3">
      <c r="A270">
        <v>269</v>
      </c>
      <c r="B270" s="1" t="s">
        <v>99</v>
      </c>
      <c r="C270" t="s">
        <v>152</v>
      </c>
      <c r="D270">
        <v>86</v>
      </c>
      <c r="E270" t="s">
        <v>154</v>
      </c>
    </row>
    <row r="271" spans="1:5" x14ac:dyDescent="0.3">
      <c r="A271">
        <v>270</v>
      </c>
      <c r="B271" s="1" t="s">
        <v>101</v>
      </c>
      <c r="C271" t="s">
        <v>152</v>
      </c>
      <c r="D271">
        <v>74</v>
      </c>
      <c r="E271" t="s">
        <v>154</v>
      </c>
    </row>
    <row r="272" spans="1:5" x14ac:dyDescent="0.3">
      <c r="A272">
        <v>271</v>
      </c>
      <c r="B272" s="1" t="s">
        <v>99</v>
      </c>
      <c r="C272" t="s">
        <v>151</v>
      </c>
      <c r="D272">
        <v>68</v>
      </c>
      <c r="E272" t="s">
        <v>154</v>
      </c>
    </row>
    <row r="273" spans="1:5" x14ac:dyDescent="0.3">
      <c r="A273">
        <v>272</v>
      </c>
      <c r="B273" s="1" t="s">
        <v>100</v>
      </c>
      <c r="C273" t="s">
        <v>151</v>
      </c>
      <c r="D273">
        <v>43</v>
      </c>
      <c r="E273" t="s">
        <v>154</v>
      </c>
    </row>
    <row r="274" spans="1:5" x14ac:dyDescent="0.3">
      <c r="A274">
        <v>273</v>
      </c>
      <c r="B274" s="1" t="s">
        <v>99</v>
      </c>
      <c r="C274" t="s">
        <v>151</v>
      </c>
      <c r="D274">
        <v>34</v>
      </c>
      <c r="E274" t="s">
        <v>154</v>
      </c>
    </row>
    <row r="275" spans="1:5" x14ac:dyDescent="0.3">
      <c r="A275">
        <v>274</v>
      </c>
      <c r="B275" s="1" t="s">
        <v>99</v>
      </c>
      <c r="C275" t="s">
        <v>151</v>
      </c>
      <c r="D275">
        <v>44</v>
      </c>
      <c r="E275" t="s">
        <v>154</v>
      </c>
    </row>
    <row r="276" spans="1:5" x14ac:dyDescent="0.3">
      <c r="A276">
        <v>275</v>
      </c>
      <c r="B276" s="1" t="s">
        <v>107</v>
      </c>
      <c r="C276" t="s">
        <v>152</v>
      </c>
      <c r="D276">
        <v>42</v>
      </c>
      <c r="E276" t="s">
        <v>154</v>
      </c>
    </row>
    <row r="277" spans="1:5" x14ac:dyDescent="0.3">
      <c r="A277">
        <v>276</v>
      </c>
      <c r="B277" s="1" t="s">
        <v>113</v>
      </c>
      <c r="C277" t="s">
        <v>152</v>
      </c>
      <c r="D277">
        <v>59</v>
      </c>
      <c r="E277" t="s">
        <v>154</v>
      </c>
    </row>
    <row r="278" spans="1:5" x14ac:dyDescent="0.3">
      <c r="A278">
        <v>277</v>
      </c>
      <c r="B278" s="1" t="s">
        <v>99</v>
      </c>
      <c r="C278" t="s">
        <v>152</v>
      </c>
      <c r="D278">
        <v>85</v>
      </c>
      <c r="E278" t="s">
        <v>154</v>
      </c>
    </row>
    <row r="279" spans="1:5" x14ac:dyDescent="0.3">
      <c r="A279">
        <v>278</v>
      </c>
      <c r="B279" s="1" t="s">
        <v>99</v>
      </c>
      <c r="C279" t="s">
        <v>152</v>
      </c>
      <c r="D279">
        <v>26</v>
      </c>
      <c r="E279" t="s">
        <v>154</v>
      </c>
    </row>
    <row r="280" spans="1:5" x14ac:dyDescent="0.3">
      <c r="A280">
        <v>279</v>
      </c>
      <c r="B280" s="1" t="s">
        <v>113</v>
      </c>
      <c r="C280" t="s">
        <v>151</v>
      </c>
      <c r="D280">
        <v>80</v>
      </c>
      <c r="E280" t="s">
        <v>154</v>
      </c>
    </row>
    <row r="281" spans="1:5" x14ac:dyDescent="0.3">
      <c r="A281">
        <v>280</v>
      </c>
      <c r="B281" s="1" t="s">
        <v>99</v>
      </c>
      <c r="C281" t="s">
        <v>151</v>
      </c>
      <c r="D281">
        <v>51</v>
      </c>
      <c r="E281" t="s">
        <v>154</v>
      </c>
    </row>
    <row r="282" spans="1:5" x14ac:dyDescent="0.3">
      <c r="A282">
        <v>281</v>
      </c>
      <c r="B282" s="1" t="s">
        <v>99</v>
      </c>
      <c r="C282" t="s">
        <v>151</v>
      </c>
      <c r="D282">
        <v>75</v>
      </c>
      <c r="E282" t="s">
        <v>154</v>
      </c>
    </row>
    <row r="283" spans="1:5" x14ac:dyDescent="0.3">
      <c r="A283">
        <v>282</v>
      </c>
      <c r="B283" s="1" t="s">
        <v>99</v>
      </c>
      <c r="C283" t="s">
        <v>152</v>
      </c>
      <c r="D283">
        <v>43</v>
      </c>
      <c r="E283" t="s">
        <v>154</v>
      </c>
    </row>
    <row r="284" spans="1:5" x14ac:dyDescent="0.3">
      <c r="A284">
        <v>283</v>
      </c>
      <c r="B284" s="1" t="s">
        <v>99</v>
      </c>
      <c r="C284" t="s">
        <v>151</v>
      </c>
      <c r="D284">
        <v>18</v>
      </c>
      <c r="E284" t="s">
        <v>154</v>
      </c>
    </row>
    <row r="285" spans="1:5" x14ac:dyDescent="0.3">
      <c r="A285">
        <v>284</v>
      </c>
      <c r="B285" s="1" t="s">
        <v>99</v>
      </c>
      <c r="C285" t="s">
        <v>151</v>
      </c>
      <c r="D285">
        <v>82</v>
      </c>
      <c r="E285" t="s">
        <v>154</v>
      </c>
    </row>
    <row r="286" spans="1:5" x14ac:dyDescent="0.3">
      <c r="A286">
        <v>285</v>
      </c>
      <c r="B286" s="1" t="s">
        <v>101</v>
      </c>
      <c r="C286" t="s">
        <v>151</v>
      </c>
      <c r="D286">
        <v>36</v>
      </c>
      <c r="E286" t="s">
        <v>154</v>
      </c>
    </row>
    <row r="287" spans="1:5" x14ac:dyDescent="0.3">
      <c r="A287">
        <v>286</v>
      </c>
      <c r="B287" s="1" t="s">
        <v>99</v>
      </c>
      <c r="C287" t="s">
        <v>151</v>
      </c>
      <c r="D287">
        <v>79</v>
      </c>
      <c r="E287" t="s">
        <v>154</v>
      </c>
    </row>
    <row r="288" spans="1:5" x14ac:dyDescent="0.3">
      <c r="A288">
        <v>287</v>
      </c>
      <c r="B288" s="1" t="s">
        <v>106</v>
      </c>
      <c r="C288" t="s">
        <v>151</v>
      </c>
      <c r="D288">
        <v>86</v>
      </c>
      <c r="E288" t="s">
        <v>154</v>
      </c>
    </row>
    <row r="289" spans="1:5" x14ac:dyDescent="0.3">
      <c r="A289">
        <v>288</v>
      </c>
      <c r="B289" s="1" t="s">
        <v>99</v>
      </c>
      <c r="C289" t="s">
        <v>151</v>
      </c>
      <c r="D289">
        <v>38</v>
      </c>
      <c r="E289" t="s">
        <v>154</v>
      </c>
    </row>
    <row r="290" spans="1:5" x14ac:dyDescent="0.3">
      <c r="A290">
        <v>289</v>
      </c>
      <c r="B290" s="1" t="s">
        <v>100</v>
      </c>
      <c r="C290" t="s">
        <v>151</v>
      </c>
      <c r="D290">
        <v>82</v>
      </c>
      <c r="E290" t="s">
        <v>154</v>
      </c>
    </row>
    <row r="291" spans="1:5" x14ac:dyDescent="0.3">
      <c r="A291">
        <v>290</v>
      </c>
      <c r="B291" s="1" t="s">
        <v>105</v>
      </c>
      <c r="C291" t="s">
        <v>152</v>
      </c>
      <c r="D291">
        <v>71</v>
      </c>
      <c r="E291" t="s">
        <v>154</v>
      </c>
    </row>
    <row r="292" spans="1:5" x14ac:dyDescent="0.3">
      <c r="A292">
        <v>291</v>
      </c>
      <c r="B292" s="1" t="s">
        <v>113</v>
      </c>
      <c r="C292" t="s">
        <v>152</v>
      </c>
      <c r="D292">
        <v>44</v>
      </c>
      <c r="E292" t="s">
        <v>154</v>
      </c>
    </row>
    <row r="293" spans="1:5" x14ac:dyDescent="0.3">
      <c r="A293">
        <v>292</v>
      </c>
      <c r="B293" s="1" t="s">
        <v>113</v>
      </c>
      <c r="C293" t="s">
        <v>151</v>
      </c>
      <c r="D293">
        <v>66</v>
      </c>
      <c r="E293" t="s">
        <v>154</v>
      </c>
    </row>
    <row r="294" spans="1:5" x14ac:dyDescent="0.3">
      <c r="A294">
        <v>293</v>
      </c>
      <c r="B294" s="1" t="s">
        <v>113</v>
      </c>
      <c r="C294" t="s">
        <v>152</v>
      </c>
      <c r="D294">
        <v>76</v>
      </c>
      <c r="E294" t="s">
        <v>154</v>
      </c>
    </row>
    <row r="295" spans="1:5" x14ac:dyDescent="0.3">
      <c r="A295">
        <v>294</v>
      </c>
      <c r="B295" s="1" t="s">
        <v>100</v>
      </c>
      <c r="C295" t="s">
        <v>152</v>
      </c>
      <c r="D295">
        <v>30</v>
      </c>
      <c r="E295" t="s">
        <v>154</v>
      </c>
    </row>
    <row r="296" spans="1:5" x14ac:dyDescent="0.3">
      <c r="A296">
        <v>295</v>
      </c>
      <c r="B296" s="1" t="s">
        <v>113</v>
      </c>
      <c r="C296" t="s">
        <v>152</v>
      </c>
      <c r="D296">
        <v>44</v>
      </c>
      <c r="E296" t="s">
        <v>154</v>
      </c>
    </row>
    <row r="297" spans="1:5" x14ac:dyDescent="0.3">
      <c r="A297">
        <v>296</v>
      </c>
      <c r="B297" s="1" t="s">
        <v>108</v>
      </c>
      <c r="C297" t="s">
        <v>152</v>
      </c>
      <c r="D297">
        <v>70</v>
      </c>
      <c r="E297" t="s">
        <v>154</v>
      </c>
    </row>
    <row r="298" spans="1:5" x14ac:dyDescent="0.3">
      <c r="A298">
        <v>297</v>
      </c>
      <c r="B298" s="1" t="s">
        <v>113</v>
      </c>
      <c r="C298" t="s">
        <v>151</v>
      </c>
      <c r="D298">
        <v>25</v>
      </c>
      <c r="E298" t="s">
        <v>154</v>
      </c>
    </row>
    <row r="299" spans="1:5" x14ac:dyDescent="0.3">
      <c r="A299">
        <v>298</v>
      </c>
      <c r="B299" s="1" t="s">
        <v>105</v>
      </c>
      <c r="C299" t="s">
        <v>151</v>
      </c>
      <c r="D299">
        <v>34</v>
      </c>
      <c r="E299" t="s">
        <v>154</v>
      </c>
    </row>
    <row r="300" spans="1:5" x14ac:dyDescent="0.3">
      <c r="A300">
        <v>299</v>
      </c>
      <c r="B300" s="1" t="s">
        <v>113</v>
      </c>
      <c r="C300" t="s">
        <v>151</v>
      </c>
      <c r="D300">
        <v>58</v>
      </c>
      <c r="E300" t="s">
        <v>154</v>
      </c>
    </row>
    <row r="301" spans="1:5" x14ac:dyDescent="0.3">
      <c r="A301">
        <v>300</v>
      </c>
      <c r="B301" s="1" t="s">
        <v>113</v>
      </c>
      <c r="C301" t="s">
        <v>152</v>
      </c>
      <c r="D301">
        <v>66</v>
      </c>
      <c r="E301" t="s">
        <v>154</v>
      </c>
    </row>
    <row r="302" spans="1:5" x14ac:dyDescent="0.3">
      <c r="A302">
        <v>301</v>
      </c>
      <c r="B302" s="1" t="s">
        <v>113</v>
      </c>
      <c r="C302" t="s">
        <v>151</v>
      </c>
      <c r="D302">
        <v>46</v>
      </c>
      <c r="E302" t="s">
        <v>154</v>
      </c>
    </row>
    <row r="303" spans="1:5" x14ac:dyDescent="0.3">
      <c r="A303">
        <v>302</v>
      </c>
      <c r="B303" s="1" t="s">
        <v>109</v>
      </c>
      <c r="C303" t="s">
        <v>152</v>
      </c>
      <c r="D303">
        <v>29</v>
      </c>
      <c r="E303" t="s">
        <v>154</v>
      </c>
    </row>
    <row r="304" spans="1:5" x14ac:dyDescent="0.3">
      <c r="A304">
        <v>303</v>
      </c>
      <c r="B304" s="1" t="s">
        <v>113</v>
      </c>
      <c r="C304" t="s">
        <v>152</v>
      </c>
      <c r="D304">
        <v>73</v>
      </c>
      <c r="E304" t="s">
        <v>154</v>
      </c>
    </row>
    <row r="305" spans="1:5" x14ac:dyDescent="0.3">
      <c r="A305">
        <v>304</v>
      </c>
      <c r="B305" s="1" t="s">
        <v>113</v>
      </c>
      <c r="C305" t="s">
        <v>152</v>
      </c>
      <c r="D305">
        <v>71</v>
      </c>
      <c r="E305" t="s">
        <v>154</v>
      </c>
    </row>
    <row r="306" spans="1:5" x14ac:dyDescent="0.3">
      <c r="A306">
        <v>305</v>
      </c>
      <c r="B306" s="1" t="s">
        <v>101</v>
      </c>
      <c r="C306" t="s">
        <v>152</v>
      </c>
      <c r="D306">
        <v>58</v>
      </c>
      <c r="E306" t="s">
        <v>154</v>
      </c>
    </row>
    <row r="307" spans="1:5" x14ac:dyDescent="0.3">
      <c r="A307">
        <v>306</v>
      </c>
      <c r="B307" s="1" t="s">
        <v>113</v>
      </c>
      <c r="C307" t="s">
        <v>152</v>
      </c>
      <c r="D307">
        <v>20</v>
      </c>
      <c r="E307" t="s">
        <v>154</v>
      </c>
    </row>
    <row r="308" spans="1:5" x14ac:dyDescent="0.3">
      <c r="A308">
        <v>307</v>
      </c>
      <c r="B308" s="1" t="s">
        <v>100</v>
      </c>
      <c r="C308" t="s">
        <v>151</v>
      </c>
      <c r="D308">
        <v>65</v>
      </c>
      <c r="E308" t="s">
        <v>154</v>
      </c>
    </row>
    <row r="309" spans="1:5" x14ac:dyDescent="0.3">
      <c r="A309">
        <v>308</v>
      </c>
      <c r="B309" s="1" t="s">
        <v>105</v>
      </c>
      <c r="C309" t="s">
        <v>152</v>
      </c>
      <c r="D309">
        <v>40</v>
      </c>
      <c r="E309" t="s">
        <v>154</v>
      </c>
    </row>
    <row r="310" spans="1:5" x14ac:dyDescent="0.3">
      <c r="A310">
        <v>309</v>
      </c>
      <c r="B310" s="1" t="s">
        <v>104</v>
      </c>
      <c r="C310" t="s">
        <v>151</v>
      </c>
      <c r="D310">
        <v>70</v>
      </c>
      <c r="E310" t="s">
        <v>154</v>
      </c>
    </row>
    <row r="311" spans="1:5" x14ac:dyDescent="0.3">
      <c r="A311">
        <v>310</v>
      </c>
      <c r="B311" s="1" t="s">
        <v>100</v>
      </c>
      <c r="C311" t="s">
        <v>151</v>
      </c>
      <c r="D311">
        <v>22</v>
      </c>
      <c r="E311" t="s">
        <v>154</v>
      </c>
    </row>
    <row r="312" spans="1:5" x14ac:dyDescent="0.3">
      <c r="A312">
        <v>311</v>
      </c>
      <c r="B312" s="1" t="s">
        <v>101</v>
      </c>
      <c r="C312" t="s">
        <v>151</v>
      </c>
      <c r="D312">
        <v>45</v>
      </c>
      <c r="E312" t="s">
        <v>154</v>
      </c>
    </row>
    <row r="313" spans="1:5" x14ac:dyDescent="0.3">
      <c r="A313">
        <v>312</v>
      </c>
      <c r="B313" s="1" t="s">
        <v>107</v>
      </c>
      <c r="C313" t="s">
        <v>151</v>
      </c>
      <c r="D313">
        <v>38</v>
      </c>
      <c r="E313" t="s">
        <v>154</v>
      </c>
    </row>
    <row r="314" spans="1:5" x14ac:dyDescent="0.3">
      <c r="A314">
        <v>313</v>
      </c>
      <c r="B314" s="1" t="s">
        <v>113</v>
      </c>
      <c r="C314" t="s">
        <v>152</v>
      </c>
      <c r="D314">
        <v>61</v>
      </c>
      <c r="E314" t="s">
        <v>154</v>
      </c>
    </row>
    <row r="315" spans="1:5" x14ac:dyDescent="0.3">
      <c r="A315">
        <v>314</v>
      </c>
      <c r="B315" s="1" t="s">
        <v>105</v>
      </c>
      <c r="C315" t="s">
        <v>151</v>
      </c>
      <c r="D315">
        <v>38</v>
      </c>
      <c r="E315" t="s">
        <v>154</v>
      </c>
    </row>
    <row r="316" spans="1:5" x14ac:dyDescent="0.3">
      <c r="A316">
        <v>315</v>
      </c>
      <c r="B316" s="1" t="s">
        <v>113</v>
      </c>
      <c r="C316" t="s">
        <v>152</v>
      </c>
      <c r="D316">
        <v>85</v>
      </c>
      <c r="E316" t="s">
        <v>154</v>
      </c>
    </row>
    <row r="317" spans="1:5" x14ac:dyDescent="0.3">
      <c r="A317">
        <v>316</v>
      </c>
      <c r="B317" s="1" t="s">
        <v>113</v>
      </c>
      <c r="C317" t="s">
        <v>152</v>
      </c>
      <c r="D317">
        <v>89</v>
      </c>
      <c r="E317" t="s">
        <v>154</v>
      </c>
    </row>
    <row r="318" spans="1:5" x14ac:dyDescent="0.3">
      <c r="A318">
        <v>317</v>
      </c>
      <c r="B318" s="1" t="s">
        <v>100</v>
      </c>
      <c r="C318" t="s">
        <v>151</v>
      </c>
      <c r="D318">
        <v>24</v>
      </c>
      <c r="E318" t="s">
        <v>154</v>
      </c>
    </row>
    <row r="319" spans="1:5" x14ac:dyDescent="0.3">
      <c r="A319">
        <v>318</v>
      </c>
      <c r="B319" s="1" t="s">
        <v>113</v>
      </c>
      <c r="C319" t="s">
        <v>152</v>
      </c>
      <c r="D319">
        <v>35</v>
      </c>
      <c r="E319" t="s">
        <v>154</v>
      </c>
    </row>
    <row r="320" spans="1:5" x14ac:dyDescent="0.3">
      <c r="A320">
        <v>319</v>
      </c>
      <c r="B320" s="1" t="s">
        <v>113</v>
      </c>
      <c r="C320" t="s">
        <v>152</v>
      </c>
      <c r="D320">
        <v>39</v>
      </c>
      <c r="E320" t="s">
        <v>154</v>
      </c>
    </row>
    <row r="321" spans="1:5" x14ac:dyDescent="0.3">
      <c r="A321">
        <v>320</v>
      </c>
      <c r="B321" s="1" t="s">
        <v>109</v>
      </c>
      <c r="C321" t="s">
        <v>151</v>
      </c>
      <c r="D321">
        <v>47</v>
      </c>
      <c r="E321" t="s">
        <v>154</v>
      </c>
    </row>
    <row r="322" spans="1:5" x14ac:dyDescent="0.3">
      <c r="A322">
        <v>321</v>
      </c>
      <c r="B322" s="1" t="s">
        <v>113</v>
      </c>
      <c r="C322" t="s">
        <v>151</v>
      </c>
      <c r="D322">
        <v>30</v>
      </c>
      <c r="E322" t="s">
        <v>154</v>
      </c>
    </row>
    <row r="323" spans="1:5" x14ac:dyDescent="0.3">
      <c r="A323">
        <v>322</v>
      </c>
      <c r="B323" s="1" t="s">
        <v>113</v>
      </c>
      <c r="C323" t="s">
        <v>151</v>
      </c>
      <c r="D323">
        <v>22</v>
      </c>
      <c r="E323" t="s">
        <v>154</v>
      </c>
    </row>
    <row r="324" spans="1:5" x14ac:dyDescent="0.3">
      <c r="A324">
        <v>323</v>
      </c>
      <c r="B324" s="1" t="s">
        <v>100</v>
      </c>
      <c r="C324" t="s">
        <v>151</v>
      </c>
      <c r="D324">
        <v>49</v>
      </c>
      <c r="E324" t="s">
        <v>154</v>
      </c>
    </row>
    <row r="325" spans="1:5" x14ac:dyDescent="0.3">
      <c r="A325">
        <v>324</v>
      </c>
      <c r="B325" s="1" t="s">
        <v>101</v>
      </c>
      <c r="C325" t="s">
        <v>152</v>
      </c>
      <c r="D325">
        <v>28</v>
      </c>
      <c r="E325" t="s">
        <v>154</v>
      </c>
    </row>
    <row r="326" spans="1:5" x14ac:dyDescent="0.3">
      <c r="A326">
        <v>325</v>
      </c>
      <c r="B326" s="1" t="s">
        <v>100</v>
      </c>
      <c r="C326" t="s">
        <v>151</v>
      </c>
      <c r="D326">
        <v>30</v>
      </c>
      <c r="E326" t="s">
        <v>154</v>
      </c>
    </row>
    <row r="327" spans="1:5" x14ac:dyDescent="0.3">
      <c r="A327">
        <v>326</v>
      </c>
      <c r="B327" s="1" t="s">
        <v>111</v>
      </c>
      <c r="C327" t="s">
        <v>151</v>
      </c>
      <c r="D327">
        <v>54</v>
      </c>
      <c r="E327" t="s">
        <v>154</v>
      </c>
    </row>
    <row r="328" spans="1:5" x14ac:dyDescent="0.3">
      <c r="A328">
        <v>327</v>
      </c>
      <c r="B328" s="1" t="s">
        <v>113</v>
      </c>
      <c r="C328" t="s">
        <v>152</v>
      </c>
      <c r="D328">
        <v>32</v>
      </c>
      <c r="E328" t="s">
        <v>154</v>
      </c>
    </row>
    <row r="329" spans="1:5" x14ac:dyDescent="0.3">
      <c r="A329">
        <v>328</v>
      </c>
      <c r="B329" s="1" t="s">
        <v>113</v>
      </c>
      <c r="C329" t="s">
        <v>151</v>
      </c>
      <c r="D329">
        <v>44</v>
      </c>
      <c r="E329" t="s">
        <v>154</v>
      </c>
    </row>
    <row r="330" spans="1:5" x14ac:dyDescent="0.3">
      <c r="A330">
        <v>329</v>
      </c>
      <c r="B330" s="1" t="s">
        <v>105</v>
      </c>
      <c r="C330" t="s">
        <v>152</v>
      </c>
      <c r="D330">
        <v>55</v>
      </c>
      <c r="E330" t="s">
        <v>154</v>
      </c>
    </row>
    <row r="331" spans="1:5" x14ac:dyDescent="0.3">
      <c r="A331">
        <v>330</v>
      </c>
      <c r="B331" s="1" t="s">
        <v>113</v>
      </c>
      <c r="C331" t="s">
        <v>152</v>
      </c>
      <c r="D331">
        <v>43</v>
      </c>
      <c r="E331" t="s">
        <v>154</v>
      </c>
    </row>
    <row r="332" spans="1:5" x14ac:dyDescent="0.3">
      <c r="A332">
        <v>331</v>
      </c>
      <c r="B332" s="1" t="s">
        <v>106</v>
      </c>
      <c r="C332" t="s">
        <v>151</v>
      </c>
      <c r="D332">
        <v>24</v>
      </c>
      <c r="E332" t="s">
        <v>154</v>
      </c>
    </row>
    <row r="333" spans="1:5" x14ac:dyDescent="0.3">
      <c r="A333">
        <v>332</v>
      </c>
      <c r="B333" s="1" t="s">
        <v>113</v>
      </c>
      <c r="C333" t="s">
        <v>151</v>
      </c>
      <c r="D333">
        <v>78</v>
      </c>
      <c r="E333" t="s">
        <v>154</v>
      </c>
    </row>
    <row r="334" spans="1:5" x14ac:dyDescent="0.3">
      <c r="A334">
        <v>333</v>
      </c>
      <c r="B334" s="1" t="s">
        <v>109</v>
      </c>
      <c r="C334" t="s">
        <v>151</v>
      </c>
      <c r="D334">
        <v>43</v>
      </c>
      <c r="E334" t="s">
        <v>154</v>
      </c>
    </row>
    <row r="335" spans="1:5" x14ac:dyDescent="0.3">
      <c r="A335">
        <v>334</v>
      </c>
      <c r="B335" s="1" t="s">
        <v>100</v>
      </c>
      <c r="C335" t="s">
        <v>151</v>
      </c>
      <c r="D335">
        <v>18</v>
      </c>
      <c r="E335" t="s">
        <v>154</v>
      </c>
    </row>
    <row r="336" spans="1:5" x14ac:dyDescent="0.3">
      <c r="A336">
        <v>335</v>
      </c>
      <c r="B336" s="1" t="s">
        <v>113</v>
      </c>
      <c r="C336" t="s">
        <v>152</v>
      </c>
      <c r="D336">
        <v>65</v>
      </c>
      <c r="E336" t="s">
        <v>154</v>
      </c>
    </row>
    <row r="337" spans="1:5" x14ac:dyDescent="0.3">
      <c r="A337">
        <v>336</v>
      </c>
      <c r="B337" s="1" t="s">
        <v>105</v>
      </c>
      <c r="C337" t="s">
        <v>152</v>
      </c>
      <c r="D337">
        <v>26</v>
      </c>
      <c r="E337" t="s">
        <v>154</v>
      </c>
    </row>
    <row r="338" spans="1:5" x14ac:dyDescent="0.3">
      <c r="A338">
        <v>337</v>
      </c>
      <c r="B338" s="1" t="s">
        <v>106</v>
      </c>
      <c r="C338" t="s">
        <v>151</v>
      </c>
      <c r="D338">
        <v>58</v>
      </c>
      <c r="E338" t="s">
        <v>154</v>
      </c>
    </row>
    <row r="339" spans="1:5" x14ac:dyDescent="0.3">
      <c r="A339">
        <v>338</v>
      </c>
      <c r="B339" s="1" t="s">
        <v>113</v>
      </c>
      <c r="C339" t="s">
        <v>152</v>
      </c>
      <c r="D339">
        <v>51</v>
      </c>
      <c r="E339" t="s">
        <v>154</v>
      </c>
    </row>
    <row r="340" spans="1:5" x14ac:dyDescent="0.3">
      <c r="A340">
        <v>339</v>
      </c>
      <c r="B340" s="1" t="s">
        <v>100</v>
      </c>
      <c r="C340" t="s">
        <v>152</v>
      </c>
      <c r="D340">
        <v>25</v>
      </c>
      <c r="E340" t="s">
        <v>154</v>
      </c>
    </row>
    <row r="341" spans="1:5" x14ac:dyDescent="0.3">
      <c r="A341">
        <v>340</v>
      </c>
      <c r="B341" s="1" t="s">
        <v>100</v>
      </c>
      <c r="C341" t="s">
        <v>151</v>
      </c>
      <c r="D341">
        <v>68</v>
      </c>
      <c r="E341" t="s">
        <v>154</v>
      </c>
    </row>
    <row r="342" spans="1:5" x14ac:dyDescent="0.3">
      <c r="A342">
        <v>341</v>
      </c>
      <c r="B342" s="1" t="s">
        <v>105</v>
      </c>
      <c r="C342" t="s">
        <v>152</v>
      </c>
      <c r="D342">
        <v>44</v>
      </c>
      <c r="E342" t="s">
        <v>154</v>
      </c>
    </row>
    <row r="343" spans="1:5" x14ac:dyDescent="0.3">
      <c r="A343">
        <v>342</v>
      </c>
      <c r="B343" s="1" t="s">
        <v>113</v>
      </c>
      <c r="C343" t="s">
        <v>152</v>
      </c>
      <c r="D343">
        <v>65</v>
      </c>
      <c r="E343" t="s">
        <v>154</v>
      </c>
    </row>
    <row r="344" spans="1:5" x14ac:dyDescent="0.3">
      <c r="A344">
        <v>343</v>
      </c>
      <c r="B344" s="1" t="s">
        <v>113</v>
      </c>
      <c r="C344" t="s">
        <v>152</v>
      </c>
      <c r="D344">
        <v>88</v>
      </c>
      <c r="E344" t="s">
        <v>154</v>
      </c>
    </row>
    <row r="345" spans="1:5" x14ac:dyDescent="0.3">
      <c r="A345">
        <v>344</v>
      </c>
      <c r="B345" s="1" t="s">
        <v>102</v>
      </c>
      <c r="C345" t="s">
        <v>152</v>
      </c>
      <c r="D345">
        <v>84</v>
      </c>
      <c r="E345" t="s">
        <v>154</v>
      </c>
    </row>
    <row r="346" spans="1:5" x14ac:dyDescent="0.3">
      <c r="A346">
        <v>345</v>
      </c>
      <c r="B346" s="1" t="s">
        <v>113</v>
      </c>
      <c r="C346" t="s">
        <v>152</v>
      </c>
      <c r="D346">
        <v>31</v>
      </c>
      <c r="E346" t="s">
        <v>154</v>
      </c>
    </row>
    <row r="347" spans="1:5" x14ac:dyDescent="0.3">
      <c r="A347">
        <v>346</v>
      </c>
      <c r="B347" s="1" t="s">
        <v>105</v>
      </c>
      <c r="C347" t="s">
        <v>152</v>
      </c>
      <c r="D347">
        <v>27</v>
      </c>
      <c r="E347" t="s">
        <v>154</v>
      </c>
    </row>
    <row r="348" spans="1:5" x14ac:dyDescent="0.3">
      <c r="A348">
        <v>347</v>
      </c>
      <c r="B348" s="1" t="s">
        <v>108</v>
      </c>
      <c r="C348" t="s">
        <v>152</v>
      </c>
      <c r="D348">
        <v>59</v>
      </c>
      <c r="E348" t="s">
        <v>154</v>
      </c>
    </row>
    <row r="349" spans="1:5" x14ac:dyDescent="0.3">
      <c r="A349">
        <v>348</v>
      </c>
      <c r="B349" s="1" t="s">
        <v>100</v>
      </c>
      <c r="C349" t="s">
        <v>151</v>
      </c>
      <c r="D349">
        <v>61</v>
      </c>
      <c r="E349" t="s">
        <v>154</v>
      </c>
    </row>
    <row r="350" spans="1:5" x14ac:dyDescent="0.3">
      <c r="A350">
        <v>349</v>
      </c>
      <c r="B350" s="1" t="s">
        <v>108</v>
      </c>
      <c r="C350" t="s">
        <v>152</v>
      </c>
      <c r="D350">
        <v>55</v>
      </c>
      <c r="E350" t="s">
        <v>154</v>
      </c>
    </row>
    <row r="351" spans="1:5" x14ac:dyDescent="0.3">
      <c r="A351">
        <v>350</v>
      </c>
      <c r="B351" s="1" t="s">
        <v>109</v>
      </c>
      <c r="C351" t="s">
        <v>152</v>
      </c>
      <c r="D351">
        <v>39</v>
      </c>
      <c r="E351" t="s">
        <v>154</v>
      </c>
    </row>
    <row r="352" spans="1:5" x14ac:dyDescent="0.3">
      <c r="A352">
        <v>351</v>
      </c>
      <c r="B352" s="1" t="s">
        <v>101</v>
      </c>
      <c r="C352" t="s">
        <v>152</v>
      </c>
      <c r="D352">
        <v>87</v>
      </c>
      <c r="E352" t="s">
        <v>154</v>
      </c>
    </row>
    <row r="353" spans="1:5" x14ac:dyDescent="0.3">
      <c r="A353">
        <v>352</v>
      </c>
      <c r="B353" s="1" t="s">
        <v>100</v>
      </c>
      <c r="C353" t="s">
        <v>151</v>
      </c>
      <c r="D353">
        <v>72</v>
      </c>
      <c r="E353" t="s">
        <v>154</v>
      </c>
    </row>
    <row r="354" spans="1:5" x14ac:dyDescent="0.3">
      <c r="A354">
        <v>353</v>
      </c>
      <c r="B354" s="1" t="s">
        <v>100</v>
      </c>
      <c r="C354" t="s">
        <v>152</v>
      </c>
      <c r="D354">
        <v>66</v>
      </c>
      <c r="E354" t="s">
        <v>154</v>
      </c>
    </row>
    <row r="355" spans="1:5" x14ac:dyDescent="0.3">
      <c r="A355">
        <v>354</v>
      </c>
      <c r="B355" s="1" t="s">
        <v>113</v>
      </c>
      <c r="C355" t="s">
        <v>151</v>
      </c>
      <c r="D355">
        <v>29</v>
      </c>
      <c r="E355" t="s">
        <v>154</v>
      </c>
    </row>
    <row r="356" spans="1:5" x14ac:dyDescent="0.3">
      <c r="A356">
        <v>355</v>
      </c>
      <c r="B356" s="1" t="s">
        <v>100</v>
      </c>
      <c r="C356" t="s">
        <v>152</v>
      </c>
      <c r="D356">
        <v>49</v>
      </c>
      <c r="E356" t="s">
        <v>154</v>
      </c>
    </row>
    <row r="357" spans="1:5" x14ac:dyDescent="0.3">
      <c r="A357">
        <v>356</v>
      </c>
      <c r="B357" s="1" t="s">
        <v>113</v>
      </c>
      <c r="C357" t="s">
        <v>151</v>
      </c>
      <c r="D357">
        <v>41</v>
      </c>
      <c r="E357" t="s">
        <v>154</v>
      </c>
    </row>
    <row r="358" spans="1:5" x14ac:dyDescent="0.3">
      <c r="A358">
        <v>357</v>
      </c>
      <c r="B358" s="1" t="s">
        <v>103</v>
      </c>
      <c r="C358" t="s">
        <v>152</v>
      </c>
      <c r="D358">
        <v>70</v>
      </c>
      <c r="E358" t="s">
        <v>154</v>
      </c>
    </row>
    <row r="359" spans="1:5" x14ac:dyDescent="0.3">
      <c r="A359">
        <v>358</v>
      </c>
      <c r="B359" s="1" t="s">
        <v>105</v>
      </c>
      <c r="C359" t="s">
        <v>151</v>
      </c>
      <c r="D359">
        <v>50</v>
      </c>
      <c r="E359" t="s">
        <v>154</v>
      </c>
    </row>
    <row r="360" spans="1:5" x14ac:dyDescent="0.3">
      <c r="A360">
        <v>359</v>
      </c>
      <c r="B360" s="1" t="s">
        <v>100</v>
      </c>
      <c r="C360" t="s">
        <v>152</v>
      </c>
      <c r="D360">
        <v>37</v>
      </c>
      <c r="E360" t="s">
        <v>154</v>
      </c>
    </row>
    <row r="361" spans="1:5" x14ac:dyDescent="0.3">
      <c r="A361">
        <v>360</v>
      </c>
      <c r="B361" s="1" t="s">
        <v>113</v>
      </c>
      <c r="C361" t="s">
        <v>151</v>
      </c>
      <c r="D361">
        <v>32</v>
      </c>
      <c r="E361" t="s">
        <v>154</v>
      </c>
    </row>
    <row r="362" spans="1:5" x14ac:dyDescent="0.3">
      <c r="A362">
        <v>361</v>
      </c>
      <c r="B362" s="1" t="s">
        <v>107</v>
      </c>
      <c r="C362" t="s">
        <v>151</v>
      </c>
      <c r="D362">
        <v>87</v>
      </c>
      <c r="E362" t="s">
        <v>154</v>
      </c>
    </row>
    <row r="363" spans="1:5" x14ac:dyDescent="0.3">
      <c r="A363">
        <v>362</v>
      </c>
      <c r="B363" s="1" t="s">
        <v>113</v>
      </c>
      <c r="C363" t="s">
        <v>151</v>
      </c>
      <c r="D363">
        <v>68</v>
      </c>
      <c r="E363" t="s">
        <v>154</v>
      </c>
    </row>
    <row r="364" spans="1:5" x14ac:dyDescent="0.3">
      <c r="A364">
        <v>363</v>
      </c>
      <c r="B364" s="1" t="s">
        <v>113</v>
      </c>
      <c r="C364" t="s">
        <v>152</v>
      </c>
      <c r="D364">
        <v>48</v>
      </c>
      <c r="E364" t="s">
        <v>154</v>
      </c>
    </row>
    <row r="365" spans="1:5" x14ac:dyDescent="0.3">
      <c r="A365">
        <v>364</v>
      </c>
      <c r="B365" s="1" t="s">
        <v>105</v>
      </c>
      <c r="C365" t="s">
        <v>151</v>
      </c>
      <c r="D365">
        <v>18</v>
      </c>
      <c r="E365" t="s">
        <v>154</v>
      </c>
    </row>
    <row r="366" spans="1:5" x14ac:dyDescent="0.3">
      <c r="A366">
        <v>365</v>
      </c>
      <c r="B366" s="1" t="s">
        <v>100</v>
      </c>
      <c r="C366" t="s">
        <v>151</v>
      </c>
      <c r="D366">
        <v>46</v>
      </c>
      <c r="E366" t="s">
        <v>154</v>
      </c>
    </row>
    <row r="367" spans="1:5" x14ac:dyDescent="0.3">
      <c r="A367">
        <v>366</v>
      </c>
      <c r="B367" s="1" t="s">
        <v>113</v>
      </c>
      <c r="C367" t="s">
        <v>152</v>
      </c>
      <c r="D367">
        <v>79</v>
      </c>
      <c r="E367" t="s">
        <v>154</v>
      </c>
    </row>
    <row r="368" spans="1:5" x14ac:dyDescent="0.3">
      <c r="A368">
        <v>367</v>
      </c>
      <c r="B368" s="1" t="s">
        <v>113</v>
      </c>
      <c r="C368" t="s">
        <v>151</v>
      </c>
      <c r="D368">
        <v>23</v>
      </c>
      <c r="E368" t="s">
        <v>154</v>
      </c>
    </row>
    <row r="369" spans="1:5" x14ac:dyDescent="0.3">
      <c r="A369">
        <v>368</v>
      </c>
      <c r="B369" s="1" t="s">
        <v>102</v>
      </c>
      <c r="C369" t="s">
        <v>152</v>
      </c>
      <c r="D369">
        <v>58</v>
      </c>
      <c r="E369" t="s">
        <v>154</v>
      </c>
    </row>
    <row r="370" spans="1:5" x14ac:dyDescent="0.3">
      <c r="A370">
        <v>369</v>
      </c>
      <c r="B370" s="1" t="s">
        <v>100</v>
      </c>
      <c r="C370" t="s">
        <v>152</v>
      </c>
      <c r="D370">
        <v>39</v>
      </c>
      <c r="E370" t="s">
        <v>154</v>
      </c>
    </row>
    <row r="371" spans="1:5" x14ac:dyDescent="0.3">
      <c r="A371">
        <v>370</v>
      </c>
      <c r="B371" s="1" t="s">
        <v>101</v>
      </c>
      <c r="C371" t="s">
        <v>152</v>
      </c>
      <c r="D371">
        <v>35</v>
      </c>
      <c r="E371" t="s">
        <v>154</v>
      </c>
    </row>
    <row r="372" spans="1:5" x14ac:dyDescent="0.3">
      <c r="A372">
        <v>371</v>
      </c>
      <c r="B372" s="1" t="s">
        <v>105</v>
      </c>
      <c r="C372" t="s">
        <v>151</v>
      </c>
      <c r="D372">
        <v>68</v>
      </c>
      <c r="E372" t="s">
        <v>154</v>
      </c>
    </row>
    <row r="373" spans="1:5" x14ac:dyDescent="0.3">
      <c r="A373">
        <v>372</v>
      </c>
      <c r="B373" s="1" t="s">
        <v>113</v>
      </c>
      <c r="C373" t="s">
        <v>151</v>
      </c>
      <c r="D373">
        <v>60</v>
      </c>
      <c r="E373" t="s">
        <v>154</v>
      </c>
    </row>
    <row r="374" spans="1:5" x14ac:dyDescent="0.3">
      <c r="A374">
        <v>373</v>
      </c>
      <c r="B374" s="1" t="s">
        <v>113</v>
      </c>
      <c r="C374" t="s">
        <v>152</v>
      </c>
      <c r="D374">
        <v>89</v>
      </c>
      <c r="E374" t="s">
        <v>154</v>
      </c>
    </row>
    <row r="375" spans="1:5" x14ac:dyDescent="0.3">
      <c r="A375">
        <v>374</v>
      </c>
      <c r="B375" s="1" t="s">
        <v>108</v>
      </c>
      <c r="C375" t="s">
        <v>151</v>
      </c>
      <c r="D375">
        <v>71</v>
      </c>
      <c r="E375" t="s">
        <v>154</v>
      </c>
    </row>
    <row r="376" spans="1:5" x14ac:dyDescent="0.3">
      <c r="A376">
        <v>375</v>
      </c>
      <c r="B376" s="1" t="s">
        <v>101</v>
      </c>
      <c r="C376" t="s">
        <v>152</v>
      </c>
      <c r="D376">
        <v>45</v>
      </c>
      <c r="E376" t="s">
        <v>154</v>
      </c>
    </row>
    <row r="377" spans="1:5" x14ac:dyDescent="0.3">
      <c r="A377">
        <v>376</v>
      </c>
      <c r="B377" s="1" t="s">
        <v>113</v>
      </c>
      <c r="C377" t="s">
        <v>152</v>
      </c>
      <c r="D377">
        <v>89</v>
      </c>
      <c r="E377" t="s">
        <v>154</v>
      </c>
    </row>
    <row r="378" spans="1:5" x14ac:dyDescent="0.3">
      <c r="A378">
        <v>377</v>
      </c>
      <c r="B378" s="1" t="s">
        <v>113</v>
      </c>
      <c r="C378" t="s">
        <v>152</v>
      </c>
      <c r="D378">
        <v>56</v>
      </c>
      <c r="E378" t="s">
        <v>154</v>
      </c>
    </row>
    <row r="379" spans="1:5" x14ac:dyDescent="0.3">
      <c r="A379">
        <v>378</v>
      </c>
      <c r="B379" s="1" t="s">
        <v>110</v>
      </c>
      <c r="C379" t="s">
        <v>151</v>
      </c>
      <c r="D379">
        <v>69</v>
      </c>
      <c r="E379" t="s">
        <v>154</v>
      </c>
    </row>
    <row r="380" spans="1:5" x14ac:dyDescent="0.3">
      <c r="A380">
        <v>379</v>
      </c>
      <c r="B380" s="1" t="s">
        <v>113</v>
      </c>
      <c r="C380" t="s">
        <v>151</v>
      </c>
      <c r="D380">
        <v>58</v>
      </c>
      <c r="E380" t="s">
        <v>154</v>
      </c>
    </row>
    <row r="381" spans="1:5" x14ac:dyDescent="0.3">
      <c r="A381">
        <v>380</v>
      </c>
      <c r="B381" s="1" t="s">
        <v>100</v>
      </c>
      <c r="C381" t="s">
        <v>152</v>
      </c>
      <c r="D381">
        <v>29</v>
      </c>
      <c r="E381" t="s">
        <v>154</v>
      </c>
    </row>
    <row r="382" spans="1:5" x14ac:dyDescent="0.3">
      <c r="A382">
        <v>381</v>
      </c>
      <c r="B382" s="1" t="s">
        <v>107</v>
      </c>
      <c r="C382" t="s">
        <v>151</v>
      </c>
      <c r="D382">
        <v>86</v>
      </c>
      <c r="E382" t="s">
        <v>154</v>
      </c>
    </row>
    <row r="383" spans="1:5" x14ac:dyDescent="0.3">
      <c r="A383">
        <v>382</v>
      </c>
      <c r="B383" s="1" t="s">
        <v>113</v>
      </c>
      <c r="C383" t="s">
        <v>151</v>
      </c>
      <c r="D383">
        <v>81</v>
      </c>
      <c r="E383" t="s">
        <v>154</v>
      </c>
    </row>
    <row r="384" spans="1:5" x14ac:dyDescent="0.3">
      <c r="A384">
        <v>383</v>
      </c>
      <c r="B384" s="1" t="s">
        <v>100</v>
      </c>
      <c r="C384" t="s">
        <v>152</v>
      </c>
      <c r="D384">
        <v>57</v>
      </c>
      <c r="E384" t="s">
        <v>154</v>
      </c>
    </row>
    <row r="385" spans="1:5" x14ac:dyDescent="0.3">
      <c r="A385">
        <v>384</v>
      </c>
      <c r="B385" s="1" t="s">
        <v>101</v>
      </c>
      <c r="C385" t="s">
        <v>151</v>
      </c>
      <c r="D385">
        <v>87</v>
      </c>
      <c r="E385" t="s">
        <v>154</v>
      </c>
    </row>
    <row r="386" spans="1:5" x14ac:dyDescent="0.3">
      <c r="A386">
        <v>385</v>
      </c>
      <c r="B386" s="1" t="s">
        <v>101</v>
      </c>
      <c r="C386" t="s">
        <v>152</v>
      </c>
      <c r="D386">
        <v>54</v>
      </c>
      <c r="E386" t="s">
        <v>154</v>
      </c>
    </row>
    <row r="387" spans="1:5" x14ac:dyDescent="0.3">
      <c r="A387">
        <v>386</v>
      </c>
      <c r="B387" s="1" t="s">
        <v>113</v>
      </c>
      <c r="C387" t="s">
        <v>152</v>
      </c>
      <c r="D387">
        <v>75</v>
      </c>
      <c r="E387" t="s">
        <v>154</v>
      </c>
    </row>
    <row r="388" spans="1:5" x14ac:dyDescent="0.3">
      <c r="A388">
        <v>387</v>
      </c>
      <c r="B388" s="1" t="s">
        <v>101</v>
      </c>
      <c r="C388" t="s">
        <v>152</v>
      </c>
      <c r="D388">
        <v>41</v>
      </c>
      <c r="E388" t="s">
        <v>154</v>
      </c>
    </row>
    <row r="389" spans="1:5" x14ac:dyDescent="0.3">
      <c r="A389">
        <v>388</v>
      </c>
      <c r="B389" s="1" t="s">
        <v>103</v>
      </c>
      <c r="C389" t="s">
        <v>151</v>
      </c>
      <c r="D389">
        <v>68</v>
      </c>
      <c r="E389" t="s">
        <v>154</v>
      </c>
    </row>
    <row r="390" spans="1:5" x14ac:dyDescent="0.3">
      <c r="A390">
        <v>389</v>
      </c>
      <c r="B390" s="1" t="s">
        <v>101</v>
      </c>
      <c r="C390" t="s">
        <v>152</v>
      </c>
      <c r="D390">
        <v>22</v>
      </c>
      <c r="E390" t="s">
        <v>154</v>
      </c>
    </row>
    <row r="391" spans="1:5" x14ac:dyDescent="0.3">
      <c r="A391">
        <v>390</v>
      </c>
      <c r="B391" s="1" t="s">
        <v>113</v>
      </c>
      <c r="C391" t="s">
        <v>151</v>
      </c>
      <c r="D391">
        <v>89</v>
      </c>
      <c r="E391" t="s">
        <v>154</v>
      </c>
    </row>
    <row r="392" spans="1:5" x14ac:dyDescent="0.3">
      <c r="A392">
        <v>391</v>
      </c>
      <c r="B392" s="1" t="s">
        <v>100</v>
      </c>
      <c r="C392" t="s">
        <v>152</v>
      </c>
      <c r="D392">
        <v>86</v>
      </c>
      <c r="E392" t="s">
        <v>154</v>
      </c>
    </row>
    <row r="393" spans="1:5" x14ac:dyDescent="0.3">
      <c r="A393">
        <v>392</v>
      </c>
      <c r="B393" s="1" t="s">
        <v>113</v>
      </c>
      <c r="C393" t="s">
        <v>151</v>
      </c>
      <c r="D393">
        <v>79</v>
      </c>
      <c r="E393" t="s">
        <v>154</v>
      </c>
    </row>
    <row r="394" spans="1:5" x14ac:dyDescent="0.3">
      <c r="A394">
        <v>393</v>
      </c>
      <c r="B394" s="1" t="s">
        <v>113</v>
      </c>
      <c r="C394" t="s">
        <v>152</v>
      </c>
      <c r="D394">
        <v>19</v>
      </c>
      <c r="E394" t="s">
        <v>154</v>
      </c>
    </row>
    <row r="395" spans="1:5" x14ac:dyDescent="0.3">
      <c r="A395">
        <v>394</v>
      </c>
      <c r="B395" s="1" t="s">
        <v>113</v>
      </c>
      <c r="C395" t="s">
        <v>152</v>
      </c>
      <c r="D395">
        <v>65</v>
      </c>
      <c r="E395" t="s">
        <v>154</v>
      </c>
    </row>
    <row r="396" spans="1:5" x14ac:dyDescent="0.3">
      <c r="A396">
        <v>395</v>
      </c>
      <c r="B396" s="1" t="s">
        <v>113</v>
      </c>
      <c r="C396" t="s">
        <v>152</v>
      </c>
      <c r="D396">
        <v>22</v>
      </c>
      <c r="E396" t="s">
        <v>154</v>
      </c>
    </row>
    <row r="397" spans="1:5" x14ac:dyDescent="0.3">
      <c r="A397">
        <v>396</v>
      </c>
      <c r="B397" s="1" t="s">
        <v>105</v>
      </c>
      <c r="C397" t="s">
        <v>152</v>
      </c>
      <c r="D397">
        <v>53</v>
      </c>
      <c r="E397" t="s">
        <v>154</v>
      </c>
    </row>
    <row r="398" spans="1:5" x14ac:dyDescent="0.3">
      <c r="A398">
        <v>397</v>
      </c>
      <c r="B398" s="1" t="s">
        <v>105</v>
      </c>
      <c r="C398" t="s">
        <v>152</v>
      </c>
      <c r="D398">
        <v>30</v>
      </c>
      <c r="E398" t="s">
        <v>154</v>
      </c>
    </row>
    <row r="399" spans="1:5" x14ac:dyDescent="0.3">
      <c r="A399">
        <v>398</v>
      </c>
      <c r="B399" s="1" t="s">
        <v>100</v>
      </c>
      <c r="C399" t="s">
        <v>151</v>
      </c>
      <c r="D399">
        <v>50</v>
      </c>
      <c r="E399" t="s">
        <v>154</v>
      </c>
    </row>
    <row r="400" spans="1:5" x14ac:dyDescent="0.3">
      <c r="A400">
        <v>399</v>
      </c>
      <c r="B400" s="1" t="s">
        <v>113</v>
      </c>
      <c r="C400" t="s">
        <v>152</v>
      </c>
      <c r="D400">
        <v>83</v>
      </c>
      <c r="E400" t="s">
        <v>154</v>
      </c>
    </row>
    <row r="401" spans="1:5" x14ac:dyDescent="0.3">
      <c r="A401">
        <v>400</v>
      </c>
      <c r="B401" s="1" t="s">
        <v>101</v>
      </c>
      <c r="C401" t="s">
        <v>151</v>
      </c>
      <c r="D401">
        <v>80</v>
      </c>
      <c r="E401" t="s">
        <v>154</v>
      </c>
    </row>
    <row r="402" spans="1:5" x14ac:dyDescent="0.3">
      <c r="A402">
        <v>401</v>
      </c>
      <c r="B402" s="1" t="s">
        <v>113</v>
      </c>
      <c r="C402" t="s">
        <v>151</v>
      </c>
      <c r="D402">
        <v>36</v>
      </c>
      <c r="E402" t="s">
        <v>154</v>
      </c>
    </row>
    <row r="403" spans="1:5" x14ac:dyDescent="0.3">
      <c r="A403">
        <v>402</v>
      </c>
      <c r="B403" s="1" t="s">
        <v>113</v>
      </c>
      <c r="C403" t="s">
        <v>151</v>
      </c>
      <c r="D403">
        <v>27</v>
      </c>
      <c r="E403" t="s">
        <v>154</v>
      </c>
    </row>
    <row r="404" spans="1:5" x14ac:dyDescent="0.3">
      <c r="A404">
        <v>403</v>
      </c>
      <c r="B404" s="1" t="s">
        <v>102</v>
      </c>
      <c r="C404" t="s">
        <v>151</v>
      </c>
      <c r="D404">
        <v>61</v>
      </c>
      <c r="E404" t="s">
        <v>154</v>
      </c>
    </row>
    <row r="405" spans="1:5" x14ac:dyDescent="0.3">
      <c r="A405">
        <v>404</v>
      </c>
      <c r="B405" s="1" t="s">
        <v>109</v>
      </c>
      <c r="C405" t="s">
        <v>152</v>
      </c>
      <c r="D405">
        <v>26</v>
      </c>
      <c r="E405" t="s">
        <v>154</v>
      </c>
    </row>
    <row r="406" spans="1:5" x14ac:dyDescent="0.3">
      <c r="A406">
        <v>405</v>
      </c>
      <c r="B406" s="1" t="s">
        <v>113</v>
      </c>
      <c r="C406" t="s">
        <v>152</v>
      </c>
      <c r="D406">
        <v>83</v>
      </c>
      <c r="E406" t="s">
        <v>154</v>
      </c>
    </row>
    <row r="407" spans="1:5" x14ac:dyDescent="0.3">
      <c r="A407">
        <v>406</v>
      </c>
      <c r="B407" s="1" t="s">
        <v>113</v>
      </c>
      <c r="C407" t="s">
        <v>152</v>
      </c>
      <c r="D407">
        <v>34</v>
      </c>
      <c r="E407" t="s">
        <v>154</v>
      </c>
    </row>
    <row r="408" spans="1:5" x14ac:dyDescent="0.3">
      <c r="A408">
        <v>407</v>
      </c>
      <c r="B408" s="1" t="s">
        <v>100</v>
      </c>
      <c r="C408" t="s">
        <v>152</v>
      </c>
      <c r="D408">
        <v>90</v>
      </c>
      <c r="E408" t="s">
        <v>154</v>
      </c>
    </row>
    <row r="409" spans="1:5" x14ac:dyDescent="0.3">
      <c r="A409">
        <v>408</v>
      </c>
      <c r="B409" s="1" t="s">
        <v>100</v>
      </c>
      <c r="C409" t="s">
        <v>151</v>
      </c>
      <c r="D409">
        <v>38</v>
      </c>
      <c r="E409" t="s">
        <v>154</v>
      </c>
    </row>
    <row r="410" spans="1:5" x14ac:dyDescent="0.3">
      <c r="A410">
        <v>409</v>
      </c>
      <c r="B410" s="1" t="s">
        <v>105</v>
      </c>
      <c r="C410" t="s">
        <v>151</v>
      </c>
      <c r="D410">
        <v>64</v>
      </c>
      <c r="E410" t="s">
        <v>154</v>
      </c>
    </row>
    <row r="411" spans="1:5" x14ac:dyDescent="0.3">
      <c r="A411">
        <v>410</v>
      </c>
      <c r="B411" s="1" t="s">
        <v>113</v>
      </c>
      <c r="C411" t="s">
        <v>152</v>
      </c>
      <c r="D411">
        <v>39</v>
      </c>
      <c r="E411" t="s">
        <v>154</v>
      </c>
    </row>
    <row r="412" spans="1:5" x14ac:dyDescent="0.3">
      <c r="A412">
        <v>411</v>
      </c>
      <c r="B412" s="1" t="s">
        <v>106</v>
      </c>
      <c r="C412" t="s">
        <v>151</v>
      </c>
      <c r="D412">
        <v>31</v>
      </c>
      <c r="E412" t="s">
        <v>154</v>
      </c>
    </row>
    <row r="413" spans="1:5" x14ac:dyDescent="0.3">
      <c r="A413">
        <v>412</v>
      </c>
      <c r="B413" s="1" t="s">
        <v>113</v>
      </c>
      <c r="C413" t="s">
        <v>152</v>
      </c>
      <c r="D413">
        <v>41</v>
      </c>
      <c r="E413" t="s">
        <v>154</v>
      </c>
    </row>
    <row r="414" spans="1:5" x14ac:dyDescent="0.3">
      <c r="A414">
        <v>413</v>
      </c>
      <c r="B414" s="1" t="s">
        <v>105</v>
      </c>
      <c r="C414" t="s">
        <v>151</v>
      </c>
      <c r="D414">
        <v>47</v>
      </c>
      <c r="E414" t="s">
        <v>154</v>
      </c>
    </row>
    <row r="415" spans="1:5" x14ac:dyDescent="0.3">
      <c r="A415">
        <v>414</v>
      </c>
      <c r="B415" s="1" t="s">
        <v>113</v>
      </c>
      <c r="C415" t="s">
        <v>151</v>
      </c>
      <c r="D415">
        <v>86</v>
      </c>
      <c r="E415" t="s">
        <v>154</v>
      </c>
    </row>
    <row r="416" spans="1:5" x14ac:dyDescent="0.3">
      <c r="A416">
        <v>415</v>
      </c>
      <c r="B416" s="1" t="s">
        <v>113</v>
      </c>
      <c r="C416" t="s">
        <v>151</v>
      </c>
      <c r="D416">
        <v>60</v>
      </c>
      <c r="E416" t="s">
        <v>154</v>
      </c>
    </row>
    <row r="417" spans="1:5" x14ac:dyDescent="0.3">
      <c r="A417">
        <v>416</v>
      </c>
      <c r="B417" s="1" t="s">
        <v>113</v>
      </c>
      <c r="C417" t="s">
        <v>152</v>
      </c>
      <c r="D417">
        <v>64</v>
      </c>
      <c r="E417" t="s">
        <v>154</v>
      </c>
    </row>
    <row r="418" spans="1:5" x14ac:dyDescent="0.3">
      <c r="A418">
        <v>417</v>
      </c>
      <c r="B418" s="1" t="s">
        <v>100</v>
      </c>
      <c r="C418" t="s">
        <v>151</v>
      </c>
      <c r="D418">
        <v>53</v>
      </c>
      <c r="E418" t="s">
        <v>154</v>
      </c>
    </row>
    <row r="419" spans="1:5" x14ac:dyDescent="0.3">
      <c r="A419">
        <v>418</v>
      </c>
      <c r="B419" s="1" t="s">
        <v>106</v>
      </c>
      <c r="C419" t="s">
        <v>152</v>
      </c>
      <c r="D419">
        <v>22</v>
      </c>
      <c r="E419" t="s">
        <v>154</v>
      </c>
    </row>
    <row r="420" spans="1:5" x14ac:dyDescent="0.3">
      <c r="A420">
        <v>419</v>
      </c>
      <c r="B420" s="1" t="s">
        <v>100</v>
      </c>
      <c r="C420" t="s">
        <v>151</v>
      </c>
      <c r="D420">
        <v>66</v>
      </c>
      <c r="E420" t="s">
        <v>154</v>
      </c>
    </row>
    <row r="421" spans="1:5" x14ac:dyDescent="0.3">
      <c r="A421">
        <v>420</v>
      </c>
      <c r="B421" s="1" t="s">
        <v>105</v>
      </c>
      <c r="C421" t="s">
        <v>152</v>
      </c>
      <c r="D421">
        <v>72</v>
      </c>
      <c r="E421" t="s">
        <v>154</v>
      </c>
    </row>
    <row r="422" spans="1:5" x14ac:dyDescent="0.3">
      <c r="A422">
        <v>421</v>
      </c>
      <c r="B422" s="1" t="s">
        <v>107</v>
      </c>
      <c r="C422" t="s">
        <v>151</v>
      </c>
      <c r="D422">
        <v>90</v>
      </c>
      <c r="E422" t="s">
        <v>154</v>
      </c>
    </row>
    <row r="423" spans="1:5" x14ac:dyDescent="0.3">
      <c r="A423">
        <v>422</v>
      </c>
      <c r="B423" s="1" t="s">
        <v>113</v>
      </c>
      <c r="C423" t="s">
        <v>152</v>
      </c>
      <c r="D423">
        <v>64</v>
      </c>
      <c r="E423" t="s">
        <v>154</v>
      </c>
    </row>
    <row r="424" spans="1:5" x14ac:dyDescent="0.3">
      <c r="A424">
        <v>423</v>
      </c>
      <c r="B424" s="1" t="s">
        <v>106</v>
      </c>
      <c r="C424" t="s">
        <v>152</v>
      </c>
      <c r="D424">
        <v>27</v>
      </c>
      <c r="E424" t="s">
        <v>154</v>
      </c>
    </row>
    <row r="425" spans="1:5" x14ac:dyDescent="0.3">
      <c r="A425">
        <v>424</v>
      </c>
      <c r="B425" s="1" t="s">
        <v>105</v>
      </c>
      <c r="C425" t="s">
        <v>151</v>
      </c>
      <c r="D425">
        <v>66</v>
      </c>
      <c r="E425" t="s">
        <v>154</v>
      </c>
    </row>
    <row r="426" spans="1:5" x14ac:dyDescent="0.3">
      <c r="A426">
        <v>425</v>
      </c>
      <c r="B426" s="1" t="s">
        <v>113</v>
      </c>
      <c r="C426" t="s">
        <v>151</v>
      </c>
      <c r="D426">
        <v>51</v>
      </c>
      <c r="E426" t="s">
        <v>154</v>
      </c>
    </row>
    <row r="427" spans="1:5" x14ac:dyDescent="0.3">
      <c r="A427">
        <v>426</v>
      </c>
      <c r="B427" s="1" t="s">
        <v>106</v>
      </c>
      <c r="C427" t="s">
        <v>152</v>
      </c>
      <c r="D427">
        <v>78</v>
      </c>
      <c r="E427" t="s">
        <v>154</v>
      </c>
    </row>
    <row r="428" spans="1:5" x14ac:dyDescent="0.3">
      <c r="A428">
        <v>427</v>
      </c>
      <c r="B428" s="1" t="s">
        <v>113</v>
      </c>
      <c r="C428" t="s">
        <v>151</v>
      </c>
      <c r="D428">
        <v>59</v>
      </c>
      <c r="E428" t="s">
        <v>154</v>
      </c>
    </row>
    <row r="429" spans="1:5" x14ac:dyDescent="0.3">
      <c r="A429">
        <v>428</v>
      </c>
      <c r="B429" s="1" t="s">
        <v>101</v>
      </c>
      <c r="C429" t="s">
        <v>152</v>
      </c>
      <c r="D429">
        <v>87</v>
      </c>
      <c r="E429" t="s">
        <v>154</v>
      </c>
    </row>
    <row r="430" spans="1:5" x14ac:dyDescent="0.3">
      <c r="A430">
        <v>429</v>
      </c>
      <c r="B430" s="1" t="s">
        <v>109</v>
      </c>
      <c r="C430" t="s">
        <v>152</v>
      </c>
      <c r="D430">
        <v>58</v>
      </c>
      <c r="E430" t="s">
        <v>154</v>
      </c>
    </row>
    <row r="431" spans="1:5" x14ac:dyDescent="0.3">
      <c r="A431">
        <v>430</v>
      </c>
      <c r="B431" s="1" t="s">
        <v>113</v>
      </c>
      <c r="C431" t="s">
        <v>151</v>
      </c>
      <c r="D431">
        <v>82</v>
      </c>
      <c r="E431" t="s">
        <v>154</v>
      </c>
    </row>
    <row r="432" spans="1:5" x14ac:dyDescent="0.3">
      <c r="A432">
        <v>431</v>
      </c>
      <c r="B432" s="1" t="s">
        <v>113</v>
      </c>
      <c r="C432" t="s">
        <v>152</v>
      </c>
      <c r="D432">
        <v>34</v>
      </c>
      <c r="E432" t="s">
        <v>154</v>
      </c>
    </row>
    <row r="433" spans="1:5" x14ac:dyDescent="0.3">
      <c r="A433">
        <v>432</v>
      </c>
      <c r="B433" s="1" t="s">
        <v>105</v>
      </c>
      <c r="C433" t="s">
        <v>152</v>
      </c>
      <c r="D433">
        <v>32</v>
      </c>
      <c r="E433" t="s">
        <v>154</v>
      </c>
    </row>
    <row r="434" spans="1:5" x14ac:dyDescent="0.3">
      <c r="A434">
        <v>433</v>
      </c>
      <c r="B434" s="1" t="s">
        <v>113</v>
      </c>
      <c r="C434" t="s">
        <v>151</v>
      </c>
      <c r="D434">
        <v>55</v>
      </c>
      <c r="E434" t="s">
        <v>154</v>
      </c>
    </row>
    <row r="435" spans="1:5" x14ac:dyDescent="0.3">
      <c r="A435">
        <v>434</v>
      </c>
      <c r="B435" s="1" t="s">
        <v>103</v>
      </c>
      <c r="C435" t="s">
        <v>151</v>
      </c>
      <c r="D435">
        <v>21</v>
      </c>
      <c r="E435" t="s">
        <v>154</v>
      </c>
    </row>
    <row r="436" spans="1:5" x14ac:dyDescent="0.3">
      <c r="A436">
        <v>435</v>
      </c>
      <c r="B436" s="1" t="s">
        <v>113</v>
      </c>
      <c r="C436" t="s">
        <v>152</v>
      </c>
      <c r="D436">
        <v>89</v>
      </c>
      <c r="E436" t="s">
        <v>154</v>
      </c>
    </row>
    <row r="437" spans="1:5" x14ac:dyDescent="0.3">
      <c r="A437">
        <v>436</v>
      </c>
      <c r="B437" s="1" t="s">
        <v>105</v>
      </c>
      <c r="C437" t="s">
        <v>151</v>
      </c>
      <c r="D437">
        <v>81</v>
      </c>
      <c r="E437" t="s">
        <v>154</v>
      </c>
    </row>
    <row r="438" spans="1:5" x14ac:dyDescent="0.3">
      <c r="A438">
        <v>437</v>
      </c>
      <c r="B438" s="1" t="s">
        <v>99</v>
      </c>
      <c r="C438" t="s">
        <v>152</v>
      </c>
      <c r="D438">
        <v>22</v>
      </c>
      <c r="E438" t="s">
        <v>154</v>
      </c>
    </row>
    <row r="439" spans="1:5" x14ac:dyDescent="0.3">
      <c r="A439">
        <v>438</v>
      </c>
      <c r="B439" s="1" t="s">
        <v>99</v>
      </c>
      <c r="C439" t="s">
        <v>151</v>
      </c>
      <c r="D439">
        <v>25</v>
      </c>
      <c r="E439" t="s">
        <v>154</v>
      </c>
    </row>
    <row r="440" spans="1:5" x14ac:dyDescent="0.3">
      <c r="A440">
        <v>439</v>
      </c>
      <c r="B440" s="1" t="s">
        <v>105</v>
      </c>
      <c r="C440" t="s">
        <v>151</v>
      </c>
      <c r="D440">
        <v>74</v>
      </c>
      <c r="E440" t="s">
        <v>154</v>
      </c>
    </row>
    <row r="441" spans="1:5" x14ac:dyDescent="0.3">
      <c r="A441">
        <v>440</v>
      </c>
      <c r="B441" s="1" t="s">
        <v>109</v>
      </c>
      <c r="C441" t="s">
        <v>151</v>
      </c>
      <c r="D441">
        <v>83</v>
      </c>
      <c r="E441" t="s">
        <v>154</v>
      </c>
    </row>
    <row r="442" spans="1:5" x14ac:dyDescent="0.3">
      <c r="A442">
        <v>441</v>
      </c>
      <c r="B442" s="1" t="s">
        <v>99</v>
      </c>
      <c r="C442" t="s">
        <v>151</v>
      </c>
      <c r="D442">
        <v>77</v>
      </c>
      <c r="E442" t="s">
        <v>154</v>
      </c>
    </row>
    <row r="443" spans="1:5" x14ac:dyDescent="0.3">
      <c r="A443">
        <v>442</v>
      </c>
      <c r="B443" s="1" t="s">
        <v>99</v>
      </c>
      <c r="C443" t="s">
        <v>151</v>
      </c>
      <c r="D443">
        <v>62</v>
      </c>
      <c r="E443" t="s">
        <v>154</v>
      </c>
    </row>
    <row r="444" spans="1:5" x14ac:dyDescent="0.3">
      <c r="A444">
        <v>443</v>
      </c>
      <c r="B444" s="1" t="s">
        <v>99</v>
      </c>
      <c r="C444" t="s">
        <v>152</v>
      </c>
      <c r="D444">
        <v>18</v>
      </c>
      <c r="E444" t="s">
        <v>154</v>
      </c>
    </row>
    <row r="445" spans="1:5" x14ac:dyDescent="0.3">
      <c r="A445">
        <v>444</v>
      </c>
      <c r="B445" s="1" t="s">
        <v>105</v>
      </c>
      <c r="C445" t="s">
        <v>152</v>
      </c>
      <c r="D445">
        <v>23</v>
      </c>
      <c r="E445" t="s">
        <v>154</v>
      </c>
    </row>
    <row r="446" spans="1:5" x14ac:dyDescent="0.3">
      <c r="A446">
        <v>445</v>
      </c>
      <c r="B446" s="1" t="s">
        <v>99</v>
      </c>
      <c r="C446" t="s">
        <v>152</v>
      </c>
      <c r="D446">
        <v>47</v>
      </c>
      <c r="E446" t="s">
        <v>154</v>
      </c>
    </row>
    <row r="447" spans="1:5" x14ac:dyDescent="0.3">
      <c r="A447">
        <v>446</v>
      </c>
      <c r="B447" s="1" t="s">
        <v>99</v>
      </c>
      <c r="C447" t="s">
        <v>151</v>
      </c>
      <c r="D447">
        <v>67</v>
      </c>
      <c r="E447" t="s">
        <v>154</v>
      </c>
    </row>
    <row r="448" spans="1:5" x14ac:dyDescent="0.3">
      <c r="A448">
        <v>447</v>
      </c>
      <c r="B448" s="1" t="s">
        <v>99</v>
      </c>
      <c r="C448" t="s">
        <v>152</v>
      </c>
      <c r="D448">
        <v>77</v>
      </c>
      <c r="E448" t="s">
        <v>154</v>
      </c>
    </row>
    <row r="449" spans="1:5" x14ac:dyDescent="0.3">
      <c r="A449">
        <v>448</v>
      </c>
      <c r="B449" s="1" t="s">
        <v>101</v>
      </c>
      <c r="C449" t="s">
        <v>151</v>
      </c>
      <c r="D449">
        <v>64</v>
      </c>
      <c r="E449" t="s">
        <v>154</v>
      </c>
    </row>
    <row r="450" spans="1:5" x14ac:dyDescent="0.3">
      <c r="A450">
        <v>449</v>
      </c>
      <c r="B450" s="1" t="s">
        <v>99</v>
      </c>
      <c r="C450" t="s">
        <v>151</v>
      </c>
      <c r="D450">
        <v>53</v>
      </c>
      <c r="E450" t="s">
        <v>154</v>
      </c>
    </row>
    <row r="451" spans="1:5" x14ac:dyDescent="0.3">
      <c r="A451">
        <v>450</v>
      </c>
      <c r="B451" s="1" t="s">
        <v>107</v>
      </c>
      <c r="C451" t="s">
        <v>152</v>
      </c>
      <c r="D451">
        <v>53</v>
      </c>
      <c r="E451" t="s">
        <v>154</v>
      </c>
    </row>
    <row r="452" spans="1:5" x14ac:dyDescent="0.3">
      <c r="A452">
        <v>451</v>
      </c>
      <c r="B452" s="1" t="s">
        <v>103</v>
      </c>
      <c r="C452" t="s">
        <v>151</v>
      </c>
      <c r="D452">
        <v>74</v>
      </c>
      <c r="E452" t="s">
        <v>154</v>
      </c>
    </row>
    <row r="453" spans="1:5" x14ac:dyDescent="0.3">
      <c r="A453">
        <v>452</v>
      </c>
      <c r="B453" s="1" t="s">
        <v>105</v>
      </c>
      <c r="C453" t="s">
        <v>151</v>
      </c>
      <c r="D453">
        <v>75</v>
      </c>
      <c r="E453" t="s">
        <v>154</v>
      </c>
    </row>
    <row r="454" spans="1:5" x14ac:dyDescent="0.3">
      <c r="A454">
        <v>453</v>
      </c>
      <c r="B454" s="1" t="s">
        <v>100</v>
      </c>
      <c r="C454" t="s">
        <v>151</v>
      </c>
      <c r="D454">
        <v>52</v>
      </c>
      <c r="E454" t="s">
        <v>154</v>
      </c>
    </row>
    <row r="455" spans="1:5" x14ac:dyDescent="0.3">
      <c r="A455">
        <v>454</v>
      </c>
      <c r="B455" s="1" t="s">
        <v>99</v>
      </c>
      <c r="C455" t="s">
        <v>152</v>
      </c>
      <c r="D455">
        <v>37</v>
      </c>
      <c r="E455" t="s">
        <v>154</v>
      </c>
    </row>
    <row r="456" spans="1:5" x14ac:dyDescent="0.3">
      <c r="A456">
        <v>455</v>
      </c>
      <c r="B456" s="1" t="s">
        <v>109</v>
      </c>
      <c r="C456" t="s">
        <v>152</v>
      </c>
      <c r="D456">
        <v>52</v>
      </c>
      <c r="E456" t="s">
        <v>154</v>
      </c>
    </row>
    <row r="457" spans="1:5" x14ac:dyDescent="0.3">
      <c r="A457">
        <v>456</v>
      </c>
      <c r="B457" s="1" t="s">
        <v>101</v>
      </c>
      <c r="C457" t="s">
        <v>151</v>
      </c>
      <c r="D457">
        <v>75</v>
      </c>
      <c r="E457" t="s">
        <v>154</v>
      </c>
    </row>
    <row r="458" spans="1:5" x14ac:dyDescent="0.3">
      <c r="A458">
        <v>457</v>
      </c>
      <c r="B458" s="1" t="s">
        <v>108</v>
      </c>
      <c r="C458" t="s">
        <v>152</v>
      </c>
      <c r="D458">
        <v>54</v>
      </c>
      <c r="E458" t="s">
        <v>154</v>
      </c>
    </row>
    <row r="459" spans="1:5" x14ac:dyDescent="0.3">
      <c r="A459">
        <v>458</v>
      </c>
      <c r="B459" s="1" t="s">
        <v>102</v>
      </c>
      <c r="C459" t="s">
        <v>151</v>
      </c>
      <c r="D459">
        <v>60</v>
      </c>
      <c r="E459" t="s">
        <v>154</v>
      </c>
    </row>
    <row r="460" spans="1:5" x14ac:dyDescent="0.3">
      <c r="A460">
        <v>459</v>
      </c>
      <c r="B460" s="1" t="s">
        <v>107</v>
      </c>
      <c r="C460" t="s">
        <v>152</v>
      </c>
      <c r="D460">
        <v>30</v>
      </c>
      <c r="E460" t="s">
        <v>154</v>
      </c>
    </row>
    <row r="461" spans="1:5" x14ac:dyDescent="0.3">
      <c r="A461">
        <v>460</v>
      </c>
      <c r="B461" s="1" t="s">
        <v>101</v>
      </c>
      <c r="C461" t="s">
        <v>152</v>
      </c>
      <c r="D461">
        <v>58</v>
      </c>
      <c r="E461" t="s">
        <v>154</v>
      </c>
    </row>
    <row r="462" spans="1:5" x14ac:dyDescent="0.3">
      <c r="A462">
        <v>461</v>
      </c>
      <c r="B462" s="1" t="s">
        <v>101</v>
      </c>
      <c r="C462" t="s">
        <v>151</v>
      </c>
      <c r="D462">
        <v>77</v>
      </c>
      <c r="E462" t="s">
        <v>154</v>
      </c>
    </row>
    <row r="463" spans="1:5" x14ac:dyDescent="0.3">
      <c r="A463">
        <v>462</v>
      </c>
      <c r="B463" s="1" t="s">
        <v>99</v>
      </c>
      <c r="C463" t="s">
        <v>152</v>
      </c>
      <c r="D463">
        <v>80</v>
      </c>
      <c r="E463" t="s">
        <v>154</v>
      </c>
    </row>
    <row r="464" spans="1:5" x14ac:dyDescent="0.3">
      <c r="A464">
        <v>463</v>
      </c>
      <c r="B464" s="1" t="s">
        <v>109</v>
      </c>
      <c r="C464" t="s">
        <v>151</v>
      </c>
      <c r="D464">
        <v>55</v>
      </c>
      <c r="E464" t="s">
        <v>154</v>
      </c>
    </row>
    <row r="465" spans="1:5" x14ac:dyDescent="0.3">
      <c r="A465">
        <v>464</v>
      </c>
      <c r="B465" s="1" t="s">
        <v>107</v>
      </c>
      <c r="C465" t="s">
        <v>152</v>
      </c>
      <c r="D465">
        <v>26</v>
      </c>
      <c r="E465" t="s">
        <v>154</v>
      </c>
    </row>
    <row r="466" spans="1:5" x14ac:dyDescent="0.3">
      <c r="A466">
        <v>465</v>
      </c>
      <c r="B466" s="1" t="s">
        <v>99</v>
      </c>
      <c r="C466" t="s">
        <v>151</v>
      </c>
      <c r="D466">
        <v>49</v>
      </c>
      <c r="E466" t="s">
        <v>154</v>
      </c>
    </row>
    <row r="467" spans="1:5" x14ac:dyDescent="0.3">
      <c r="A467">
        <v>466</v>
      </c>
      <c r="B467" s="1" t="s">
        <v>107</v>
      </c>
      <c r="C467" t="s">
        <v>152</v>
      </c>
      <c r="D467">
        <v>32</v>
      </c>
      <c r="E467" t="s">
        <v>154</v>
      </c>
    </row>
    <row r="468" spans="1:5" x14ac:dyDescent="0.3">
      <c r="A468">
        <v>467</v>
      </c>
      <c r="B468" s="1" t="s">
        <v>100</v>
      </c>
      <c r="C468" t="s">
        <v>151</v>
      </c>
      <c r="D468">
        <v>62</v>
      </c>
      <c r="E468" t="s">
        <v>154</v>
      </c>
    </row>
    <row r="469" spans="1:5" x14ac:dyDescent="0.3">
      <c r="A469">
        <v>468</v>
      </c>
      <c r="B469" s="1" t="s">
        <v>103</v>
      </c>
      <c r="C469" t="s">
        <v>151</v>
      </c>
      <c r="D469">
        <v>64</v>
      </c>
      <c r="E469" t="s">
        <v>154</v>
      </c>
    </row>
    <row r="470" spans="1:5" x14ac:dyDescent="0.3">
      <c r="A470">
        <v>469</v>
      </c>
      <c r="B470" s="1" t="s">
        <v>100</v>
      </c>
      <c r="C470" t="s">
        <v>152</v>
      </c>
      <c r="D470">
        <v>90</v>
      </c>
      <c r="E470" t="s">
        <v>154</v>
      </c>
    </row>
    <row r="471" spans="1:5" x14ac:dyDescent="0.3">
      <c r="A471">
        <v>470</v>
      </c>
      <c r="B471" s="1" t="s">
        <v>99</v>
      </c>
      <c r="C471" t="s">
        <v>152</v>
      </c>
      <c r="D471">
        <v>32</v>
      </c>
      <c r="E471" t="s">
        <v>154</v>
      </c>
    </row>
    <row r="472" spans="1:5" x14ac:dyDescent="0.3">
      <c r="A472">
        <v>471</v>
      </c>
      <c r="B472" s="1" t="s">
        <v>102</v>
      </c>
      <c r="C472" t="s">
        <v>152</v>
      </c>
      <c r="D472">
        <v>79</v>
      </c>
      <c r="E472" t="s">
        <v>154</v>
      </c>
    </row>
    <row r="473" spans="1:5" x14ac:dyDescent="0.3">
      <c r="A473">
        <v>472</v>
      </c>
      <c r="B473" s="1" t="s">
        <v>100</v>
      </c>
      <c r="C473" t="s">
        <v>151</v>
      </c>
      <c r="D473">
        <v>45</v>
      </c>
      <c r="E473" t="s">
        <v>154</v>
      </c>
    </row>
    <row r="474" spans="1:5" x14ac:dyDescent="0.3">
      <c r="A474">
        <v>473</v>
      </c>
      <c r="B474" s="1" t="s">
        <v>111</v>
      </c>
      <c r="C474" t="s">
        <v>152</v>
      </c>
      <c r="D474">
        <v>19</v>
      </c>
      <c r="E474" t="s">
        <v>154</v>
      </c>
    </row>
    <row r="475" spans="1:5" x14ac:dyDescent="0.3">
      <c r="A475">
        <v>474</v>
      </c>
      <c r="B475" s="1" t="s">
        <v>102</v>
      </c>
      <c r="C475" t="s">
        <v>151</v>
      </c>
      <c r="D475">
        <v>74</v>
      </c>
      <c r="E475" t="s">
        <v>154</v>
      </c>
    </row>
    <row r="476" spans="1:5" x14ac:dyDescent="0.3">
      <c r="A476">
        <v>475</v>
      </c>
      <c r="B476" s="1" t="s">
        <v>99</v>
      </c>
      <c r="C476" t="s">
        <v>152</v>
      </c>
      <c r="D476">
        <v>51</v>
      </c>
      <c r="E476" t="s">
        <v>154</v>
      </c>
    </row>
    <row r="477" spans="1:5" x14ac:dyDescent="0.3">
      <c r="A477">
        <v>476</v>
      </c>
      <c r="B477" s="1" t="s">
        <v>99</v>
      </c>
      <c r="C477" t="s">
        <v>152</v>
      </c>
      <c r="D477">
        <v>80</v>
      </c>
      <c r="E477" t="s">
        <v>154</v>
      </c>
    </row>
    <row r="478" spans="1:5" x14ac:dyDescent="0.3">
      <c r="A478">
        <v>477</v>
      </c>
      <c r="B478" s="1" t="s">
        <v>101</v>
      </c>
      <c r="C478" t="s">
        <v>151</v>
      </c>
      <c r="D478">
        <v>31</v>
      </c>
      <c r="E478" t="s">
        <v>154</v>
      </c>
    </row>
    <row r="479" spans="1:5" x14ac:dyDescent="0.3">
      <c r="A479">
        <v>478</v>
      </c>
      <c r="B479" s="1" t="s">
        <v>105</v>
      </c>
      <c r="C479" t="s">
        <v>152</v>
      </c>
      <c r="D479">
        <v>38</v>
      </c>
      <c r="E479" t="s">
        <v>154</v>
      </c>
    </row>
    <row r="480" spans="1:5" x14ac:dyDescent="0.3">
      <c r="A480">
        <v>479</v>
      </c>
      <c r="B480" s="1" t="s">
        <v>102</v>
      </c>
      <c r="C480" t="s">
        <v>151</v>
      </c>
      <c r="D480">
        <v>81</v>
      </c>
      <c r="E480" t="s">
        <v>154</v>
      </c>
    </row>
    <row r="481" spans="1:5" x14ac:dyDescent="0.3">
      <c r="A481">
        <v>480</v>
      </c>
      <c r="B481" s="1" t="s">
        <v>102</v>
      </c>
      <c r="C481" t="s">
        <v>151</v>
      </c>
      <c r="D481">
        <v>46</v>
      </c>
      <c r="E481" t="s">
        <v>154</v>
      </c>
    </row>
    <row r="482" spans="1:5" x14ac:dyDescent="0.3">
      <c r="A482">
        <v>481</v>
      </c>
      <c r="B482" s="1" t="s">
        <v>101</v>
      </c>
      <c r="C482" t="s">
        <v>152</v>
      </c>
      <c r="D482">
        <v>49</v>
      </c>
      <c r="E482" t="s">
        <v>154</v>
      </c>
    </row>
    <row r="483" spans="1:5" x14ac:dyDescent="0.3">
      <c r="A483">
        <v>482</v>
      </c>
      <c r="B483" s="1" t="s">
        <v>100</v>
      </c>
      <c r="C483" t="s">
        <v>151</v>
      </c>
      <c r="D483">
        <v>82</v>
      </c>
      <c r="E483" t="s">
        <v>154</v>
      </c>
    </row>
    <row r="484" spans="1:5" x14ac:dyDescent="0.3">
      <c r="A484">
        <v>483</v>
      </c>
      <c r="B484" s="1" t="s">
        <v>100</v>
      </c>
      <c r="C484" t="s">
        <v>152</v>
      </c>
      <c r="D484">
        <v>27</v>
      </c>
      <c r="E484" t="s">
        <v>154</v>
      </c>
    </row>
    <row r="485" spans="1:5" x14ac:dyDescent="0.3">
      <c r="A485">
        <v>484</v>
      </c>
      <c r="B485" s="1" t="s">
        <v>99</v>
      </c>
      <c r="C485" t="s">
        <v>152</v>
      </c>
      <c r="D485">
        <v>70</v>
      </c>
      <c r="E485" t="s">
        <v>154</v>
      </c>
    </row>
    <row r="486" spans="1:5" x14ac:dyDescent="0.3">
      <c r="A486">
        <v>485</v>
      </c>
      <c r="B486" s="1" t="s">
        <v>100</v>
      </c>
      <c r="C486" t="s">
        <v>151</v>
      </c>
      <c r="D486">
        <v>19</v>
      </c>
      <c r="E486" t="s">
        <v>154</v>
      </c>
    </row>
    <row r="487" spans="1:5" x14ac:dyDescent="0.3">
      <c r="A487">
        <v>486</v>
      </c>
      <c r="B487" s="1" t="s">
        <v>104</v>
      </c>
      <c r="C487" t="s">
        <v>152</v>
      </c>
      <c r="D487">
        <v>66</v>
      </c>
      <c r="E487" t="s">
        <v>154</v>
      </c>
    </row>
    <row r="488" spans="1:5" x14ac:dyDescent="0.3">
      <c r="A488">
        <v>487</v>
      </c>
      <c r="B488" s="1" t="s">
        <v>101</v>
      </c>
      <c r="C488" t="s">
        <v>152</v>
      </c>
      <c r="D488">
        <v>81</v>
      </c>
      <c r="E488" t="s">
        <v>154</v>
      </c>
    </row>
    <row r="489" spans="1:5" x14ac:dyDescent="0.3">
      <c r="A489">
        <v>488</v>
      </c>
      <c r="B489" s="1" t="s">
        <v>99</v>
      </c>
      <c r="C489" t="s">
        <v>152</v>
      </c>
      <c r="D489">
        <v>19</v>
      </c>
      <c r="E489" t="s">
        <v>154</v>
      </c>
    </row>
    <row r="490" spans="1:5" x14ac:dyDescent="0.3">
      <c r="A490">
        <v>489</v>
      </c>
      <c r="B490" s="1" t="s">
        <v>99</v>
      </c>
      <c r="C490" t="s">
        <v>152</v>
      </c>
      <c r="D490">
        <v>76</v>
      </c>
      <c r="E490" t="s">
        <v>154</v>
      </c>
    </row>
    <row r="491" spans="1:5" x14ac:dyDescent="0.3">
      <c r="A491">
        <v>490</v>
      </c>
      <c r="B491" s="1" t="s">
        <v>105</v>
      </c>
      <c r="C491" t="s">
        <v>151</v>
      </c>
      <c r="D491">
        <v>37</v>
      </c>
      <c r="E491" t="s">
        <v>154</v>
      </c>
    </row>
    <row r="492" spans="1:5" x14ac:dyDescent="0.3">
      <c r="A492">
        <v>491</v>
      </c>
      <c r="B492" s="1" t="s">
        <v>101</v>
      </c>
      <c r="C492" t="s">
        <v>151</v>
      </c>
      <c r="D492">
        <v>59</v>
      </c>
      <c r="E492" t="s">
        <v>154</v>
      </c>
    </row>
    <row r="493" spans="1:5" x14ac:dyDescent="0.3">
      <c r="A493">
        <v>492</v>
      </c>
      <c r="B493" s="1" t="s">
        <v>105</v>
      </c>
      <c r="C493" t="s">
        <v>152</v>
      </c>
      <c r="D493">
        <v>32</v>
      </c>
      <c r="E493" t="s">
        <v>154</v>
      </c>
    </row>
    <row r="494" spans="1:5" x14ac:dyDescent="0.3">
      <c r="A494">
        <v>493</v>
      </c>
      <c r="B494" s="1" t="s">
        <v>99</v>
      </c>
      <c r="C494" t="s">
        <v>152</v>
      </c>
      <c r="D494">
        <v>82</v>
      </c>
      <c r="E494" t="s">
        <v>154</v>
      </c>
    </row>
    <row r="495" spans="1:5" x14ac:dyDescent="0.3">
      <c r="A495">
        <v>494</v>
      </c>
      <c r="B495" s="1" t="s">
        <v>100</v>
      </c>
      <c r="C495" t="s">
        <v>151</v>
      </c>
      <c r="D495">
        <v>19</v>
      </c>
      <c r="E495" t="s">
        <v>154</v>
      </c>
    </row>
    <row r="496" spans="1:5" x14ac:dyDescent="0.3">
      <c r="A496">
        <v>495</v>
      </c>
      <c r="B496" s="1" t="s">
        <v>99</v>
      </c>
      <c r="C496" t="s">
        <v>152</v>
      </c>
      <c r="D496">
        <v>52</v>
      </c>
      <c r="E496" t="s">
        <v>154</v>
      </c>
    </row>
    <row r="497" spans="1:5" x14ac:dyDescent="0.3">
      <c r="A497">
        <v>496</v>
      </c>
      <c r="B497" s="1" t="s">
        <v>101</v>
      </c>
      <c r="C497" t="s">
        <v>152</v>
      </c>
      <c r="D497">
        <v>24</v>
      </c>
      <c r="E497" t="s">
        <v>154</v>
      </c>
    </row>
    <row r="498" spans="1:5" x14ac:dyDescent="0.3">
      <c r="A498">
        <v>497</v>
      </c>
      <c r="B498" s="1" t="s">
        <v>99</v>
      </c>
      <c r="C498" t="s">
        <v>151</v>
      </c>
      <c r="D498">
        <v>88</v>
      </c>
      <c r="E498" t="s">
        <v>154</v>
      </c>
    </row>
    <row r="499" spans="1:5" x14ac:dyDescent="0.3">
      <c r="A499">
        <v>498</v>
      </c>
      <c r="B499" s="1" t="s">
        <v>109</v>
      </c>
      <c r="C499" t="s">
        <v>152</v>
      </c>
      <c r="D499">
        <v>32</v>
      </c>
      <c r="E499" t="s">
        <v>154</v>
      </c>
    </row>
    <row r="500" spans="1:5" x14ac:dyDescent="0.3">
      <c r="A500">
        <v>499</v>
      </c>
      <c r="B500" s="1" t="s">
        <v>101</v>
      </c>
      <c r="C500" t="s">
        <v>151</v>
      </c>
      <c r="D500">
        <v>89</v>
      </c>
      <c r="E500" t="s">
        <v>154</v>
      </c>
    </row>
    <row r="501" spans="1:5" x14ac:dyDescent="0.3">
      <c r="A501">
        <v>500</v>
      </c>
      <c r="B501" s="1" t="s">
        <v>99</v>
      </c>
      <c r="C501" t="s">
        <v>152</v>
      </c>
      <c r="D501">
        <v>77</v>
      </c>
      <c r="E501" t="s">
        <v>154</v>
      </c>
    </row>
    <row r="502" spans="1:5" x14ac:dyDescent="0.3">
      <c r="A502">
        <v>501</v>
      </c>
      <c r="B502" s="1" t="s">
        <v>105</v>
      </c>
      <c r="C502" t="s">
        <v>152</v>
      </c>
      <c r="D502">
        <v>45</v>
      </c>
      <c r="E502" t="s">
        <v>155</v>
      </c>
    </row>
    <row r="503" spans="1:5" x14ac:dyDescent="0.3">
      <c r="A503">
        <v>502</v>
      </c>
      <c r="B503" s="1" t="s">
        <v>105</v>
      </c>
      <c r="C503" t="s">
        <v>151</v>
      </c>
      <c r="D503">
        <v>72</v>
      </c>
      <c r="E503" t="s">
        <v>155</v>
      </c>
    </row>
    <row r="504" spans="1:5" x14ac:dyDescent="0.3">
      <c r="A504">
        <v>503</v>
      </c>
      <c r="B504" s="1" t="s">
        <v>99</v>
      </c>
      <c r="C504" t="s">
        <v>152</v>
      </c>
      <c r="D504">
        <v>58</v>
      </c>
      <c r="E504" t="s">
        <v>155</v>
      </c>
    </row>
    <row r="505" spans="1:5" x14ac:dyDescent="0.3">
      <c r="A505">
        <v>504</v>
      </c>
      <c r="B505" s="1" t="s">
        <v>102</v>
      </c>
      <c r="C505" t="s">
        <v>151</v>
      </c>
      <c r="D505">
        <v>48</v>
      </c>
      <c r="E505" t="s">
        <v>155</v>
      </c>
    </row>
    <row r="506" spans="1:5" x14ac:dyDescent="0.3">
      <c r="A506">
        <v>505</v>
      </c>
      <c r="B506" s="1" t="s">
        <v>105</v>
      </c>
      <c r="C506" t="s">
        <v>152</v>
      </c>
      <c r="D506">
        <v>63</v>
      </c>
      <c r="E506" t="s">
        <v>155</v>
      </c>
    </row>
    <row r="507" spans="1:5" x14ac:dyDescent="0.3">
      <c r="A507">
        <v>506</v>
      </c>
      <c r="B507" s="1" t="s">
        <v>99</v>
      </c>
      <c r="C507" t="s">
        <v>151</v>
      </c>
      <c r="D507">
        <v>45</v>
      </c>
      <c r="E507" t="s">
        <v>155</v>
      </c>
    </row>
    <row r="508" spans="1:5" x14ac:dyDescent="0.3">
      <c r="A508">
        <v>507</v>
      </c>
      <c r="B508" s="1" t="s">
        <v>99</v>
      </c>
      <c r="C508" t="s">
        <v>151</v>
      </c>
      <c r="D508">
        <v>35</v>
      </c>
      <c r="E508" t="s">
        <v>155</v>
      </c>
    </row>
    <row r="509" spans="1:5" x14ac:dyDescent="0.3">
      <c r="A509">
        <v>508</v>
      </c>
      <c r="B509" s="1" t="s">
        <v>110</v>
      </c>
      <c r="C509" t="s">
        <v>152</v>
      </c>
      <c r="D509">
        <v>65</v>
      </c>
      <c r="E509" t="s">
        <v>155</v>
      </c>
    </row>
    <row r="510" spans="1:5" x14ac:dyDescent="0.3">
      <c r="A510">
        <v>509</v>
      </c>
      <c r="B510" s="1" t="s">
        <v>100</v>
      </c>
      <c r="C510" t="s">
        <v>151</v>
      </c>
      <c r="D510">
        <v>24</v>
      </c>
      <c r="E510" t="s">
        <v>155</v>
      </c>
    </row>
    <row r="511" spans="1:5" x14ac:dyDescent="0.3">
      <c r="A511">
        <v>510</v>
      </c>
      <c r="B511" s="1" t="s">
        <v>99</v>
      </c>
      <c r="C511" t="s">
        <v>152</v>
      </c>
      <c r="D511">
        <v>39</v>
      </c>
      <c r="E511" t="s">
        <v>155</v>
      </c>
    </row>
    <row r="512" spans="1:5" x14ac:dyDescent="0.3">
      <c r="A512">
        <v>511</v>
      </c>
      <c r="B512" s="1" t="s">
        <v>99</v>
      </c>
      <c r="C512" t="s">
        <v>151</v>
      </c>
      <c r="D512">
        <v>60</v>
      </c>
      <c r="E512" t="s">
        <v>155</v>
      </c>
    </row>
    <row r="513" spans="1:5" x14ac:dyDescent="0.3">
      <c r="A513">
        <v>512</v>
      </c>
      <c r="B513" s="1" t="s">
        <v>105</v>
      </c>
      <c r="C513" t="s">
        <v>152</v>
      </c>
      <c r="D513">
        <v>74</v>
      </c>
      <c r="E513" t="s">
        <v>155</v>
      </c>
    </row>
    <row r="514" spans="1:5" x14ac:dyDescent="0.3">
      <c r="A514">
        <v>513</v>
      </c>
      <c r="B514" s="1" t="s">
        <v>99</v>
      </c>
      <c r="C514" t="s">
        <v>152</v>
      </c>
      <c r="D514">
        <v>29</v>
      </c>
      <c r="E514" t="s">
        <v>155</v>
      </c>
    </row>
    <row r="515" spans="1:5" x14ac:dyDescent="0.3">
      <c r="A515">
        <v>514</v>
      </c>
      <c r="B515" s="1" t="s">
        <v>99</v>
      </c>
      <c r="C515" t="s">
        <v>152</v>
      </c>
      <c r="D515">
        <v>89</v>
      </c>
      <c r="E515" t="s">
        <v>155</v>
      </c>
    </row>
    <row r="516" spans="1:5" x14ac:dyDescent="0.3">
      <c r="A516">
        <v>515</v>
      </c>
      <c r="B516" s="1" t="s">
        <v>105</v>
      </c>
      <c r="C516" t="s">
        <v>152</v>
      </c>
      <c r="D516">
        <v>37</v>
      </c>
      <c r="E516" t="s">
        <v>155</v>
      </c>
    </row>
    <row r="517" spans="1:5" x14ac:dyDescent="0.3">
      <c r="A517">
        <v>516</v>
      </c>
      <c r="B517" s="1" t="s">
        <v>100</v>
      </c>
      <c r="C517" t="s">
        <v>151</v>
      </c>
      <c r="D517">
        <v>51</v>
      </c>
      <c r="E517" t="s">
        <v>155</v>
      </c>
    </row>
    <row r="518" spans="1:5" x14ac:dyDescent="0.3">
      <c r="A518">
        <v>517</v>
      </c>
      <c r="B518" s="1" t="s">
        <v>101</v>
      </c>
      <c r="C518" t="s">
        <v>152</v>
      </c>
      <c r="D518">
        <v>77</v>
      </c>
      <c r="E518" t="s">
        <v>155</v>
      </c>
    </row>
    <row r="519" spans="1:5" x14ac:dyDescent="0.3">
      <c r="A519">
        <v>518</v>
      </c>
      <c r="B519" s="1" t="s">
        <v>105</v>
      </c>
      <c r="C519" t="s">
        <v>151</v>
      </c>
      <c r="D519">
        <v>53</v>
      </c>
      <c r="E519" t="s">
        <v>155</v>
      </c>
    </row>
    <row r="520" spans="1:5" x14ac:dyDescent="0.3">
      <c r="A520">
        <v>519</v>
      </c>
      <c r="B520" s="1" t="s">
        <v>100</v>
      </c>
      <c r="C520" t="s">
        <v>151</v>
      </c>
      <c r="D520">
        <v>70</v>
      </c>
      <c r="E520" t="s">
        <v>155</v>
      </c>
    </row>
    <row r="521" spans="1:5" x14ac:dyDescent="0.3">
      <c r="A521">
        <v>520</v>
      </c>
      <c r="B521" s="1" t="s">
        <v>105</v>
      </c>
      <c r="C521" t="s">
        <v>151</v>
      </c>
      <c r="D521">
        <v>81</v>
      </c>
      <c r="E521" t="s">
        <v>155</v>
      </c>
    </row>
    <row r="522" spans="1:5" x14ac:dyDescent="0.3">
      <c r="A522">
        <v>521</v>
      </c>
      <c r="B522" s="1" t="s">
        <v>113</v>
      </c>
      <c r="C522" t="s">
        <v>151</v>
      </c>
      <c r="D522">
        <v>66</v>
      </c>
      <c r="E522" t="s">
        <v>155</v>
      </c>
    </row>
    <row r="523" spans="1:5" x14ac:dyDescent="0.3">
      <c r="A523">
        <v>522</v>
      </c>
      <c r="B523" s="1" t="s">
        <v>99</v>
      </c>
      <c r="C523" t="s">
        <v>152</v>
      </c>
      <c r="D523">
        <v>77</v>
      </c>
      <c r="E523" t="s">
        <v>155</v>
      </c>
    </row>
    <row r="524" spans="1:5" x14ac:dyDescent="0.3">
      <c r="A524">
        <v>523</v>
      </c>
      <c r="B524" s="1" t="s">
        <v>99</v>
      </c>
      <c r="C524" t="s">
        <v>151</v>
      </c>
      <c r="D524">
        <v>26</v>
      </c>
      <c r="E524" t="s">
        <v>155</v>
      </c>
    </row>
    <row r="525" spans="1:5" x14ac:dyDescent="0.3">
      <c r="A525">
        <v>524</v>
      </c>
      <c r="B525" s="1" t="s">
        <v>110</v>
      </c>
      <c r="C525" t="s">
        <v>152</v>
      </c>
      <c r="D525">
        <v>63</v>
      </c>
      <c r="E525" t="s">
        <v>155</v>
      </c>
    </row>
    <row r="526" spans="1:5" x14ac:dyDescent="0.3">
      <c r="A526">
        <v>525</v>
      </c>
      <c r="B526" s="1" t="s">
        <v>113</v>
      </c>
      <c r="C526" t="s">
        <v>152</v>
      </c>
      <c r="D526">
        <v>20</v>
      </c>
      <c r="E526" t="s">
        <v>155</v>
      </c>
    </row>
    <row r="527" spans="1:5" x14ac:dyDescent="0.3">
      <c r="A527">
        <v>526</v>
      </c>
      <c r="B527" s="1" t="s">
        <v>99</v>
      </c>
      <c r="C527" t="s">
        <v>151</v>
      </c>
      <c r="D527">
        <v>49</v>
      </c>
      <c r="E527" t="s">
        <v>155</v>
      </c>
    </row>
    <row r="528" spans="1:5" x14ac:dyDescent="0.3">
      <c r="A528">
        <v>527</v>
      </c>
      <c r="B528" s="1" t="s">
        <v>99</v>
      </c>
      <c r="C528" t="s">
        <v>152</v>
      </c>
      <c r="D528">
        <v>19</v>
      </c>
      <c r="E528" t="s">
        <v>155</v>
      </c>
    </row>
    <row r="529" spans="1:5" x14ac:dyDescent="0.3">
      <c r="A529">
        <v>528</v>
      </c>
      <c r="B529" s="1" t="s">
        <v>99</v>
      </c>
      <c r="C529" t="s">
        <v>151</v>
      </c>
      <c r="D529">
        <v>36</v>
      </c>
      <c r="E529" t="s">
        <v>155</v>
      </c>
    </row>
    <row r="530" spans="1:5" x14ac:dyDescent="0.3">
      <c r="A530">
        <v>529</v>
      </c>
      <c r="B530" s="1" t="s">
        <v>113</v>
      </c>
      <c r="C530" t="s">
        <v>151</v>
      </c>
      <c r="D530">
        <v>44</v>
      </c>
      <c r="E530" t="s">
        <v>155</v>
      </c>
    </row>
    <row r="531" spans="1:5" x14ac:dyDescent="0.3">
      <c r="A531">
        <v>530</v>
      </c>
      <c r="B531" s="1" t="s">
        <v>101</v>
      </c>
      <c r="C531" t="s">
        <v>152</v>
      </c>
      <c r="D531">
        <v>23</v>
      </c>
      <c r="E531" t="s">
        <v>155</v>
      </c>
    </row>
    <row r="532" spans="1:5" x14ac:dyDescent="0.3">
      <c r="A532">
        <v>531</v>
      </c>
      <c r="B532" s="1" t="s">
        <v>99</v>
      </c>
      <c r="C532" t="s">
        <v>152</v>
      </c>
      <c r="D532">
        <v>43</v>
      </c>
      <c r="E532" t="s">
        <v>155</v>
      </c>
    </row>
    <row r="533" spans="1:5" x14ac:dyDescent="0.3">
      <c r="A533">
        <v>532</v>
      </c>
      <c r="B533" s="1" t="s">
        <v>99</v>
      </c>
      <c r="C533" t="s">
        <v>152</v>
      </c>
      <c r="D533">
        <v>84</v>
      </c>
      <c r="E533" t="s">
        <v>155</v>
      </c>
    </row>
    <row r="534" spans="1:5" x14ac:dyDescent="0.3">
      <c r="A534">
        <v>533</v>
      </c>
      <c r="B534" s="1" t="s">
        <v>99</v>
      </c>
      <c r="C534" t="s">
        <v>152</v>
      </c>
      <c r="D534">
        <v>55</v>
      </c>
      <c r="E534" t="s">
        <v>155</v>
      </c>
    </row>
    <row r="535" spans="1:5" x14ac:dyDescent="0.3">
      <c r="A535">
        <v>534</v>
      </c>
      <c r="B535" s="1" t="s">
        <v>113</v>
      </c>
      <c r="C535" t="s">
        <v>151</v>
      </c>
      <c r="D535">
        <v>90</v>
      </c>
      <c r="E535" t="s">
        <v>155</v>
      </c>
    </row>
    <row r="536" spans="1:5" x14ac:dyDescent="0.3">
      <c r="A536">
        <v>535</v>
      </c>
      <c r="B536" s="1" t="s">
        <v>104</v>
      </c>
      <c r="C536" t="s">
        <v>151</v>
      </c>
      <c r="D536">
        <v>45</v>
      </c>
      <c r="E536" t="s">
        <v>155</v>
      </c>
    </row>
    <row r="537" spans="1:5" x14ac:dyDescent="0.3">
      <c r="A537">
        <v>536</v>
      </c>
      <c r="B537" s="1" t="s">
        <v>109</v>
      </c>
      <c r="C537" t="s">
        <v>152</v>
      </c>
      <c r="D537">
        <v>69</v>
      </c>
      <c r="E537" t="s">
        <v>155</v>
      </c>
    </row>
    <row r="538" spans="1:5" x14ac:dyDescent="0.3">
      <c r="A538">
        <v>537</v>
      </c>
      <c r="B538" s="1" t="s">
        <v>101</v>
      </c>
      <c r="C538" t="s">
        <v>152</v>
      </c>
      <c r="D538">
        <v>58</v>
      </c>
      <c r="E538" t="s">
        <v>155</v>
      </c>
    </row>
    <row r="539" spans="1:5" x14ac:dyDescent="0.3">
      <c r="A539">
        <v>538</v>
      </c>
      <c r="B539" s="1" t="s">
        <v>113</v>
      </c>
      <c r="C539" t="s">
        <v>151</v>
      </c>
      <c r="D539">
        <v>32</v>
      </c>
      <c r="E539" t="s">
        <v>155</v>
      </c>
    </row>
    <row r="540" spans="1:5" x14ac:dyDescent="0.3">
      <c r="A540">
        <v>539</v>
      </c>
      <c r="B540" s="1" t="s">
        <v>113</v>
      </c>
      <c r="C540" t="s">
        <v>152</v>
      </c>
      <c r="D540">
        <v>24</v>
      </c>
      <c r="E540" t="s">
        <v>155</v>
      </c>
    </row>
    <row r="541" spans="1:5" x14ac:dyDescent="0.3">
      <c r="A541">
        <v>540</v>
      </c>
      <c r="B541" s="1" t="s">
        <v>101</v>
      </c>
      <c r="C541" t="s">
        <v>151</v>
      </c>
      <c r="D541">
        <v>27</v>
      </c>
      <c r="E541" t="s">
        <v>155</v>
      </c>
    </row>
    <row r="542" spans="1:5" x14ac:dyDescent="0.3">
      <c r="A542">
        <v>541</v>
      </c>
      <c r="B542" s="1" t="s">
        <v>99</v>
      </c>
      <c r="C542" t="s">
        <v>151</v>
      </c>
      <c r="D542">
        <v>85</v>
      </c>
      <c r="E542" t="s">
        <v>155</v>
      </c>
    </row>
    <row r="543" spans="1:5" x14ac:dyDescent="0.3">
      <c r="A543">
        <v>542</v>
      </c>
      <c r="B543" s="1" t="s">
        <v>101</v>
      </c>
      <c r="C543" t="s">
        <v>152</v>
      </c>
      <c r="D543">
        <v>33</v>
      </c>
      <c r="E543" t="s">
        <v>155</v>
      </c>
    </row>
    <row r="544" spans="1:5" x14ac:dyDescent="0.3">
      <c r="A544">
        <v>543</v>
      </c>
      <c r="B544" s="1" t="s">
        <v>100</v>
      </c>
      <c r="C544" t="s">
        <v>152</v>
      </c>
      <c r="D544">
        <v>80</v>
      </c>
      <c r="E544" t="s">
        <v>155</v>
      </c>
    </row>
    <row r="545" spans="1:5" x14ac:dyDescent="0.3">
      <c r="A545">
        <v>544</v>
      </c>
      <c r="B545" s="1" t="s">
        <v>106</v>
      </c>
      <c r="C545" t="s">
        <v>151</v>
      </c>
      <c r="D545">
        <v>39</v>
      </c>
      <c r="E545" t="s">
        <v>155</v>
      </c>
    </row>
    <row r="546" spans="1:5" x14ac:dyDescent="0.3">
      <c r="A546">
        <v>545</v>
      </c>
      <c r="B546" s="1" t="s">
        <v>99</v>
      </c>
      <c r="C546" t="s">
        <v>151</v>
      </c>
      <c r="D546">
        <v>76</v>
      </c>
      <c r="E546" t="s">
        <v>155</v>
      </c>
    </row>
    <row r="547" spans="1:5" x14ac:dyDescent="0.3">
      <c r="A547">
        <v>546</v>
      </c>
      <c r="B547" s="1" t="s">
        <v>99</v>
      </c>
      <c r="C547" t="s">
        <v>151</v>
      </c>
      <c r="D547">
        <v>57</v>
      </c>
      <c r="E547" t="s">
        <v>155</v>
      </c>
    </row>
    <row r="548" spans="1:5" x14ac:dyDescent="0.3">
      <c r="A548">
        <v>547</v>
      </c>
      <c r="B548" s="1" t="s">
        <v>99</v>
      </c>
      <c r="C548" t="s">
        <v>152</v>
      </c>
      <c r="D548">
        <v>69</v>
      </c>
      <c r="E548" t="s">
        <v>155</v>
      </c>
    </row>
    <row r="549" spans="1:5" x14ac:dyDescent="0.3">
      <c r="A549">
        <v>548</v>
      </c>
      <c r="B549" s="1" t="s">
        <v>99</v>
      </c>
      <c r="C549" t="s">
        <v>151</v>
      </c>
      <c r="D549">
        <v>48</v>
      </c>
      <c r="E549" t="s">
        <v>155</v>
      </c>
    </row>
    <row r="550" spans="1:5" x14ac:dyDescent="0.3">
      <c r="A550">
        <v>549</v>
      </c>
      <c r="B550" s="1" t="s">
        <v>99</v>
      </c>
      <c r="C550" t="s">
        <v>151</v>
      </c>
      <c r="D550">
        <v>70</v>
      </c>
      <c r="E550" t="s">
        <v>155</v>
      </c>
    </row>
    <row r="551" spans="1:5" x14ac:dyDescent="0.3">
      <c r="A551">
        <v>550</v>
      </c>
      <c r="B551" s="1" t="s">
        <v>99</v>
      </c>
      <c r="C551" t="s">
        <v>151</v>
      </c>
      <c r="D551">
        <v>31</v>
      </c>
      <c r="E551" t="s">
        <v>155</v>
      </c>
    </row>
    <row r="552" spans="1:5" x14ac:dyDescent="0.3">
      <c r="A552">
        <v>551</v>
      </c>
      <c r="B552" s="1" t="s">
        <v>110</v>
      </c>
      <c r="C552" t="s">
        <v>151</v>
      </c>
      <c r="D552">
        <v>20</v>
      </c>
      <c r="E552" t="s">
        <v>155</v>
      </c>
    </row>
    <row r="553" spans="1:5" x14ac:dyDescent="0.3">
      <c r="A553">
        <v>552</v>
      </c>
      <c r="B553" s="1" t="s">
        <v>113</v>
      </c>
      <c r="C553" t="s">
        <v>152</v>
      </c>
      <c r="D553">
        <v>67</v>
      </c>
      <c r="E553" t="s">
        <v>155</v>
      </c>
    </row>
    <row r="554" spans="1:5" x14ac:dyDescent="0.3">
      <c r="A554">
        <v>553</v>
      </c>
      <c r="B554" s="1" t="s">
        <v>101</v>
      </c>
      <c r="C554" t="s">
        <v>151</v>
      </c>
      <c r="D554">
        <v>34</v>
      </c>
      <c r="E554" t="s">
        <v>155</v>
      </c>
    </row>
    <row r="555" spans="1:5" x14ac:dyDescent="0.3">
      <c r="A555">
        <v>554</v>
      </c>
      <c r="B555" s="1" t="s">
        <v>113</v>
      </c>
      <c r="C555" t="s">
        <v>152</v>
      </c>
      <c r="D555">
        <v>29</v>
      </c>
      <c r="E555" t="s">
        <v>155</v>
      </c>
    </row>
    <row r="556" spans="1:5" x14ac:dyDescent="0.3">
      <c r="A556">
        <v>555</v>
      </c>
      <c r="B556" s="1" t="s">
        <v>99</v>
      </c>
      <c r="C556" t="s">
        <v>152</v>
      </c>
      <c r="D556">
        <v>90</v>
      </c>
      <c r="E556" t="s">
        <v>155</v>
      </c>
    </row>
    <row r="557" spans="1:5" x14ac:dyDescent="0.3">
      <c r="A557">
        <v>556</v>
      </c>
      <c r="B557" s="1" t="s">
        <v>100</v>
      </c>
      <c r="C557" t="s">
        <v>152</v>
      </c>
      <c r="D557">
        <v>72</v>
      </c>
      <c r="E557" t="s">
        <v>155</v>
      </c>
    </row>
    <row r="558" spans="1:5" x14ac:dyDescent="0.3">
      <c r="A558">
        <v>557</v>
      </c>
      <c r="B558" s="1" t="s">
        <v>109</v>
      </c>
      <c r="C558" t="s">
        <v>151</v>
      </c>
      <c r="D558">
        <v>84</v>
      </c>
      <c r="E558" t="s">
        <v>155</v>
      </c>
    </row>
    <row r="559" spans="1:5" x14ac:dyDescent="0.3">
      <c r="A559">
        <v>558</v>
      </c>
      <c r="B559" s="1" t="s">
        <v>113</v>
      </c>
      <c r="C559" t="s">
        <v>152</v>
      </c>
      <c r="D559">
        <v>72</v>
      </c>
      <c r="E559" t="s">
        <v>155</v>
      </c>
    </row>
    <row r="560" spans="1:5" x14ac:dyDescent="0.3">
      <c r="A560">
        <v>559</v>
      </c>
      <c r="B560" s="1" t="s">
        <v>108</v>
      </c>
      <c r="C560" t="s">
        <v>152</v>
      </c>
      <c r="D560">
        <v>70</v>
      </c>
      <c r="E560" t="s">
        <v>155</v>
      </c>
    </row>
    <row r="561" spans="1:5" x14ac:dyDescent="0.3">
      <c r="A561">
        <v>560</v>
      </c>
      <c r="B561" s="1" t="s">
        <v>108</v>
      </c>
      <c r="C561" t="s">
        <v>152</v>
      </c>
      <c r="D561">
        <v>81</v>
      </c>
      <c r="E561" t="s">
        <v>155</v>
      </c>
    </row>
    <row r="562" spans="1:5" x14ac:dyDescent="0.3">
      <c r="A562">
        <v>561</v>
      </c>
      <c r="B562" s="1" t="s">
        <v>102</v>
      </c>
      <c r="C562" t="s">
        <v>152</v>
      </c>
      <c r="D562">
        <v>33</v>
      </c>
      <c r="E562" t="s">
        <v>155</v>
      </c>
    </row>
    <row r="563" spans="1:5" x14ac:dyDescent="0.3">
      <c r="A563">
        <v>562</v>
      </c>
      <c r="B563" s="1" t="s">
        <v>106</v>
      </c>
      <c r="C563" t="s">
        <v>152</v>
      </c>
      <c r="D563">
        <v>75</v>
      </c>
      <c r="E563" t="s">
        <v>155</v>
      </c>
    </row>
    <row r="564" spans="1:5" x14ac:dyDescent="0.3">
      <c r="A564">
        <v>563</v>
      </c>
      <c r="B564" s="1" t="s">
        <v>100</v>
      </c>
      <c r="C564" t="s">
        <v>152</v>
      </c>
      <c r="D564">
        <v>80</v>
      </c>
      <c r="E564" t="s">
        <v>155</v>
      </c>
    </row>
    <row r="565" spans="1:5" x14ac:dyDescent="0.3">
      <c r="A565">
        <v>564</v>
      </c>
      <c r="B565" s="1" t="s">
        <v>99</v>
      </c>
      <c r="C565" t="s">
        <v>152</v>
      </c>
      <c r="D565">
        <v>83</v>
      </c>
      <c r="E565" t="s">
        <v>155</v>
      </c>
    </row>
    <row r="566" spans="1:5" x14ac:dyDescent="0.3">
      <c r="A566">
        <v>565</v>
      </c>
      <c r="B566" s="1" t="s">
        <v>100</v>
      </c>
      <c r="C566" t="s">
        <v>151</v>
      </c>
      <c r="D566">
        <v>62</v>
      </c>
      <c r="E566" t="s">
        <v>155</v>
      </c>
    </row>
    <row r="567" spans="1:5" x14ac:dyDescent="0.3">
      <c r="A567">
        <v>566</v>
      </c>
      <c r="B567" s="1" t="s">
        <v>99</v>
      </c>
      <c r="C567" t="s">
        <v>151</v>
      </c>
      <c r="D567">
        <v>74</v>
      </c>
      <c r="E567" t="s">
        <v>155</v>
      </c>
    </row>
    <row r="568" spans="1:5" x14ac:dyDescent="0.3">
      <c r="A568">
        <v>567</v>
      </c>
      <c r="B568" s="1" t="s">
        <v>101</v>
      </c>
      <c r="C568" t="s">
        <v>151</v>
      </c>
      <c r="D568">
        <v>37</v>
      </c>
      <c r="E568" t="s">
        <v>155</v>
      </c>
    </row>
    <row r="569" spans="1:5" x14ac:dyDescent="0.3">
      <c r="A569">
        <v>568</v>
      </c>
      <c r="B569" s="1" t="s">
        <v>100</v>
      </c>
      <c r="C569" t="s">
        <v>152</v>
      </c>
      <c r="D569">
        <v>82</v>
      </c>
      <c r="E569" t="s">
        <v>155</v>
      </c>
    </row>
    <row r="570" spans="1:5" x14ac:dyDescent="0.3">
      <c r="A570">
        <v>569</v>
      </c>
      <c r="B570" s="1" t="s">
        <v>99</v>
      </c>
      <c r="C570" t="s">
        <v>151</v>
      </c>
      <c r="D570">
        <v>62</v>
      </c>
      <c r="E570" t="s">
        <v>155</v>
      </c>
    </row>
    <row r="571" spans="1:5" x14ac:dyDescent="0.3">
      <c r="A571">
        <v>570</v>
      </c>
      <c r="B571" s="1" t="s">
        <v>113</v>
      </c>
      <c r="C571" t="s">
        <v>152</v>
      </c>
      <c r="D571">
        <v>66</v>
      </c>
      <c r="E571" t="s">
        <v>155</v>
      </c>
    </row>
    <row r="572" spans="1:5" x14ac:dyDescent="0.3">
      <c r="A572">
        <v>571</v>
      </c>
      <c r="B572" s="1" t="s">
        <v>102</v>
      </c>
      <c r="C572" t="s">
        <v>152</v>
      </c>
      <c r="D572">
        <v>88</v>
      </c>
      <c r="E572" t="s">
        <v>155</v>
      </c>
    </row>
    <row r="573" spans="1:5" x14ac:dyDescent="0.3">
      <c r="A573">
        <v>572</v>
      </c>
      <c r="B573" s="1" t="s">
        <v>100</v>
      </c>
      <c r="C573" t="s">
        <v>152</v>
      </c>
      <c r="D573">
        <v>79</v>
      </c>
      <c r="E573" t="s">
        <v>155</v>
      </c>
    </row>
    <row r="574" spans="1:5" x14ac:dyDescent="0.3">
      <c r="A574">
        <v>573</v>
      </c>
      <c r="B574" s="1" t="s">
        <v>100</v>
      </c>
      <c r="C574" t="s">
        <v>152</v>
      </c>
      <c r="D574">
        <v>69</v>
      </c>
      <c r="E574" t="s">
        <v>155</v>
      </c>
    </row>
    <row r="575" spans="1:5" x14ac:dyDescent="0.3">
      <c r="A575">
        <v>574</v>
      </c>
      <c r="B575" s="1" t="s">
        <v>99</v>
      </c>
      <c r="C575" t="s">
        <v>152</v>
      </c>
      <c r="D575">
        <v>41</v>
      </c>
      <c r="E575" t="s">
        <v>155</v>
      </c>
    </row>
    <row r="576" spans="1:5" x14ac:dyDescent="0.3">
      <c r="A576">
        <v>575</v>
      </c>
      <c r="B576" s="1" t="s">
        <v>113</v>
      </c>
      <c r="C576" t="s">
        <v>152</v>
      </c>
      <c r="D576">
        <v>85</v>
      </c>
      <c r="E576" t="s">
        <v>155</v>
      </c>
    </row>
    <row r="577" spans="1:5" x14ac:dyDescent="0.3">
      <c r="A577">
        <v>576</v>
      </c>
      <c r="B577" s="1" t="s">
        <v>99</v>
      </c>
      <c r="C577" t="s">
        <v>151</v>
      </c>
      <c r="D577">
        <v>47</v>
      </c>
      <c r="E577" t="s">
        <v>155</v>
      </c>
    </row>
    <row r="578" spans="1:5" x14ac:dyDescent="0.3">
      <c r="A578">
        <v>577</v>
      </c>
      <c r="B578" s="1" t="s">
        <v>100</v>
      </c>
      <c r="C578" t="s">
        <v>152</v>
      </c>
      <c r="D578">
        <v>74</v>
      </c>
      <c r="E578" t="s">
        <v>155</v>
      </c>
    </row>
    <row r="579" spans="1:5" x14ac:dyDescent="0.3">
      <c r="A579">
        <v>578</v>
      </c>
      <c r="B579" s="1" t="s">
        <v>101</v>
      </c>
      <c r="C579" t="s">
        <v>152</v>
      </c>
      <c r="D579">
        <v>29</v>
      </c>
      <c r="E579" t="s">
        <v>155</v>
      </c>
    </row>
    <row r="580" spans="1:5" x14ac:dyDescent="0.3">
      <c r="A580">
        <v>579</v>
      </c>
      <c r="B580" s="1" t="s">
        <v>99</v>
      </c>
      <c r="C580" t="s">
        <v>152</v>
      </c>
      <c r="D580">
        <v>62</v>
      </c>
      <c r="E580" t="s">
        <v>155</v>
      </c>
    </row>
    <row r="581" spans="1:5" x14ac:dyDescent="0.3">
      <c r="A581">
        <v>580</v>
      </c>
      <c r="B581" s="1" t="s">
        <v>99</v>
      </c>
      <c r="C581" t="s">
        <v>152</v>
      </c>
      <c r="D581">
        <v>24</v>
      </c>
      <c r="E581" t="s">
        <v>155</v>
      </c>
    </row>
    <row r="582" spans="1:5" x14ac:dyDescent="0.3">
      <c r="A582">
        <v>581</v>
      </c>
      <c r="B582" s="1" t="s">
        <v>99</v>
      </c>
      <c r="C582" t="s">
        <v>151</v>
      </c>
      <c r="D582">
        <v>53</v>
      </c>
      <c r="E582" t="s">
        <v>155</v>
      </c>
    </row>
    <row r="583" spans="1:5" x14ac:dyDescent="0.3">
      <c r="A583">
        <v>582</v>
      </c>
      <c r="B583" s="1" t="s">
        <v>113</v>
      </c>
      <c r="C583" t="s">
        <v>151</v>
      </c>
      <c r="D583">
        <v>20</v>
      </c>
      <c r="E583" t="s">
        <v>155</v>
      </c>
    </row>
    <row r="584" spans="1:5" x14ac:dyDescent="0.3">
      <c r="A584">
        <v>583</v>
      </c>
      <c r="B584" s="1" t="s">
        <v>101</v>
      </c>
      <c r="C584" t="s">
        <v>151</v>
      </c>
      <c r="D584">
        <v>88</v>
      </c>
      <c r="E584" t="s">
        <v>155</v>
      </c>
    </row>
    <row r="585" spans="1:5" x14ac:dyDescent="0.3">
      <c r="A585">
        <v>584</v>
      </c>
      <c r="B585" s="1" t="s">
        <v>99</v>
      </c>
      <c r="C585" t="s">
        <v>152</v>
      </c>
      <c r="D585">
        <v>70</v>
      </c>
      <c r="E585" t="s">
        <v>155</v>
      </c>
    </row>
    <row r="586" spans="1:5" x14ac:dyDescent="0.3">
      <c r="A586">
        <v>585</v>
      </c>
      <c r="B586" s="1" t="s">
        <v>107</v>
      </c>
      <c r="C586" t="s">
        <v>152</v>
      </c>
      <c r="D586">
        <v>47</v>
      </c>
      <c r="E586" t="s">
        <v>155</v>
      </c>
    </row>
    <row r="587" spans="1:5" x14ac:dyDescent="0.3">
      <c r="A587">
        <v>586</v>
      </c>
      <c r="B587" s="1" t="s">
        <v>113</v>
      </c>
      <c r="C587" t="s">
        <v>152</v>
      </c>
      <c r="D587">
        <v>53</v>
      </c>
      <c r="E587" t="s">
        <v>155</v>
      </c>
    </row>
    <row r="588" spans="1:5" x14ac:dyDescent="0.3">
      <c r="A588">
        <v>587</v>
      </c>
      <c r="B588" s="1" t="s">
        <v>99</v>
      </c>
      <c r="C588" t="s">
        <v>151</v>
      </c>
      <c r="D588">
        <v>51</v>
      </c>
      <c r="E588" t="s">
        <v>155</v>
      </c>
    </row>
    <row r="589" spans="1:5" x14ac:dyDescent="0.3">
      <c r="A589">
        <v>588</v>
      </c>
      <c r="B589" s="1" t="s">
        <v>107</v>
      </c>
      <c r="C589" t="s">
        <v>152</v>
      </c>
      <c r="D589">
        <v>42</v>
      </c>
      <c r="E589" t="s">
        <v>155</v>
      </c>
    </row>
    <row r="590" spans="1:5" x14ac:dyDescent="0.3">
      <c r="A590">
        <v>589</v>
      </c>
      <c r="B590" s="1" t="s">
        <v>99</v>
      </c>
      <c r="C590" t="s">
        <v>151</v>
      </c>
      <c r="D590">
        <v>37</v>
      </c>
      <c r="E590" t="s">
        <v>155</v>
      </c>
    </row>
    <row r="591" spans="1:5" x14ac:dyDescent="0.3">
      <c r="A591">
        <v>590</v>
      </c>
      <c r="B591" s="1" t="s">
        <v>113</v>
      </c>
      <c r="C591" t="s">
        <v>152</v>
      </c>
      <c r="D591">
        <v>25</v>
      </c>
      <c r="E591" t="s">
        <v>155</v>
      </c>
    </row>
    <row r="592" spans="1:5" x14ac:dyDescent="0.3">
      <c r="A592">
        <v>591</v>
      </c>
      <c r="B592" s="1" t="s">
        <v>113</v>
      </c>
      <c r="C592" t="s">
        <v>151</v>
      </c>
      <c r="D592">
        <v>49</v>
      </c>
      <c r="E592" t="s">
        <v>155</v>
      </c>
    </row>
    <row r="593" spans="1:5" x14ac:dyDescent="0.3">
      <c r="A593">
        <v>592</v>
      </c>
      <c r="B593" s="1" t="s">
        <v>111</v>
      </c>
      <c r="C593" t="s">
        <v>152</v>
      </c>
      <c r="D593">
        <v>66</v>
      </c>
      <c r="E593" t="s">
        <v>155</v>
      </c>
    </row>
    <row r="594" spans="1:5" x14ac:dyDescent="0.3">
      <c r="A594">
        <v>593</v>
      </c>
      <c r="B594" s="1" t="s">
        <v>99</v>
      </c>
      <c r="C594" t="s">
        <v>152</v>
      </c>
      <c r="D594">
        <v>48</v>
      </c>
      <c r="E594" t="s">
        <v>155</v>
      </c>
    </row>
    <row r="595" spans="1:5" x14ac:dyDescent="0.3">
      <c r="A595">
        <v>594</v>
      </c>
      <c r="B595" s="1" t="s">
        <v>99</v>
      </c>
      <c r="C595" t="s">
        <v>152</v>
      </c>
      <c r="D595">
        <v>58</v>
      </c>
      <c r="E595" t="s">
        <v>155</v>
      </c>
    </row>
    <row r="596" spans="1:5" x14ac:dyDescent="0.3">
      <c r="A596">
        <v>595</v>
      </c>
      <c r="B596" s="1" t="s">
        <v>99</v>
      </c>
      <c r="C596" t="s">
        <v>152</v>
      </c>
      <c r="D596">
        <v>90</v>
      </c>
      <c r="E596" t="s">
        <v>155</v>
      </c>
    </row>
    <row r="597" spans="1:5" x14ac:dyDescent="0.3">
      <c r="A597">
        <v>596</v>
      </c>
      <c r="B597" s="1" t="s">
        <v>102</v>
      </c>
      <c r="C597" t="s">
        <v>151</v>
      </c>
      <c r="D597">
        <v>66</v>
      </c>
      <c r="E597" t="s">
        <v>155</v>
      </c>
    </row>
    <row r="598" spans="1:5" x14ac:dyDescent="0.3">
      <c r="A598">
        <v>597</v>
      </c>
      <c r="B598" s="1" t="s">
        <v>100</v>
      </c>
      <c r="C598" t="s">
        <v>152</v>
      </c>
      <c r="D598">
        <v>43</v>
      </c>
      <c r="E598" t="s">
        <v>155</v>
      </c>
    </row>
    <row r="599" spans="1:5" x14ac:dyDescent="0.3">
      <c r="A599">
        <v>598</v>
      </c>
      <c r="B599" s="1" t="s">
        <v>99</v>
      </c>
      <c r="C599" t="s">
        <v>152</v>
      </c>
      <c r="D599">
        <v>76</v>
      </c>
      <c r="E599" t="s">
        <v>155</v>
      </c>
    </row>
    <row r="600" spans="1:5" x14ac:dyDescent="0.3">
      <c r="A600">
        <v>599</v>
      </c>
      <c r="B600" s="1" t="s">
        <v>101</v>
      </c>
      <c r="C600" t="s">
        <v>152</v>
      </c>
      <c r="D600">
        <v>32</v>
      </c>
      <c r="E600" t="s">
        <v>155</v>
      </c>
    </row>
    <row r="601" spans="1:5" x14ac:dyDescent="0.3">
      <c r="A601">
        <v>600</v>
      </c>
      <c r="B601" s="1" t="s">
        <v>99</v>
      </c>
      <c r="C601" t="s">
        <v>151</v>
      </c>
      <c r="D601">
        <v>77</v>
      </c>
      <c r="E601" t="s">
        <v>155</v>
      </c>
    </row>
    <row r="602" spans="1:5" x14ac:dyDescent="0.3">
      <c r="A602">
        <v>601</v>
      </c>
      <c r="B602" s="1" t="s">
        <v>113</v>
      </c>
      <c r="C602" t="s">
        <v>151</v>
      </c>
      <c r="D602">
        <v>57</v>
      </c>
      <c r="E602" t="s">
        <v>155</v>
      </c>
    </row>
    <row r="603" spans="1:5" x14ac:dyDescent="0.3">
      <c r="A603">
        <v>602</v>
      </c>
      <c r="B603" s="1" t="s">
        <v>104</v>
      </c>
      <c r="C603" t="s">
        <v>152</v>
      </c>
      <c r="D603">
        <v>24</v>
      </c>
      <c r="E603" t="s">
        <v>155</v>
      </c>
    </row>
    <row r="604" spans="1:5" x14ac:dyDescent="0.3">
      <c r="A604">
        <v>603</v>
      </c>
      <c r="B604" s="1" t="s">
        <v>113</v>
      </c>
      <c r="C604" t="s">
        <v>151</v>
      </c>
      <c r="D604">
        <v>41</v>
      </c>
      <c r="E604" t="s">
        <v>155</v>
      </c>
    </row>
    <row r="605" spans="1:5" x14ac:dyDescent="0.3">
      <c r="A605">
        <v>604</v>
      </c>
      <c r="B605" s="1" t="s">
        <v>104</v>
      </c>
      <c r="C605" t="s">
        <v>152</v>
      </c>
      <c r="D605">
        <v>85</v>
      </c>
      <c r="E605" t="s">
        <v>155</v>
      </c>
    </row>
    <row r="606" spans="1:5" x14ac:dyDescent="0.3">
      <c r="A606">
        <v>605</v>
      </c>
      <c r="B606" s="1" t="s">
        <v>99</v>
      </c>
      <c r="C606" t="s">
        <v>151</v>
      </c>
      <c r="D606">
        <v>58</v>
      </c>
      <c r="E606" t="s">
        <v>155</v>
      </c>
    </row>
    <row r="607" spans="1:5" x14ac:dyDescent="0.3">
      <c r="A607">
        <v>606</v>
      </c>
      <c r="B607" s="1" t="s">
        <v>99</v>
      </c>
      <c r="C607" t="s">
        <v>151</v>
      </c>
      <c r="D607">
        <v>18</v>
      </c>
      <c r="E607" t="s">
        <v>155</v>
      </c>
    </row>
    <row r="608" spans="1:5" x14ac:dyDescent="0.3">
      <c r="A608">
        <v>607</v>
      </c>
      <c r="B608" s="1" t="s">
        <v>106</v>
      </c>
      <c r="C608" t="s">
        <v>152</v>
      </c>
      <c r="D608">
        <v>41</v>
      </c>
      <c r="E608" t="s">
        <v>155</v>
      </c>
    </row>
    <row r="609" spans="1:5" x14ac:dyDescent="0.3">
      <c r="A609">
        <v>608</v>
      </c>
      <c r="B609" s="1" t="s">
        <v>108</v>
      </c>
      <c r="C609" t="s">
        <v>151</v>
      </c>
      <c r="D609">
        <v>57</v>
      </c>
      <c r="E609" t="s">
        <v>155</v>
      </c>
    </row>
    <row r="610" spans="1:5" x14ac:dyDescent="0.3">
      <c r="A610">
        <v>609</v>
      </c>
      <c r="B610" s="1" t="s">
        <v>99</v>
      </c>
      <c r="C610" t="s">
        <v>151</v>
      </c>
      <c r="D610">
        <v>87</v>
      </c>
      <c r="E610" t="s">
        <v>155</v>
      </c>
    </row>
    <row r="611" spans="1:5" x14ac:dyDescent="0.3">
      <c r="A611">
        <v>610</v>
      </c>
      <c r="B611" s="1" t="s">
        <v>100</v>
      </c>
      <c r="C611" t="s">
        <v>152</v>
      </c>
      <c r="D611">
        <v>62</v>
      </c>
      <c r="E611" t="s">
        <v>155</v>
      </c>
    </row>
    <row r="612" spans="1:5" x14ac:dyDescent="0.3">
      <c r="A612">
        <v>611</v>
      </c>
      <c r="B612" s="1" t="s">
        <v>113</v>
      </c>
      <c r="C612" t="s">
        <v>151</v>
      </c>
      <c r="D612">
        <v>31</v>
      </c>
      <c r="E612" t="s">
        <v>155</v>
      </c>
    </row>
    <row r="613" spans="1:5" x14ac:dyDescent="0.3">
      <c r="A613">
        <v>612</v>
      </c>
      <c r="B613" s="1" t="s">
        <v>99</v>
      </c>
      <c r="C613" t="s">
        <v>151</v>
      </c>
      <c r="D613">
        <v>18</v>
      </c>
      <c r="E613" t="s">
        <v>155</v>
      </c>
    </row>
    <row r="614" spans="1:5" x14ac:dyDescent="0.3">
      <c r="A614">
        <v>613</v>
      </c>
      <c r="B614" s="1" t="s">
        <v>113</v>
      </c>
      <c r="C614" t="s">
        <v>152</v>
      </c>
      <c r="D614">
        <v>51</v>
      </c>
      <c r="E614" t="s">
        <v>155</v>
      </c>
    </row>
    <row r="615" spans="1:5" x14ac:dyDescent="0.3">
      <c r="A615">
        <v>614</v>
      </c>
      <c r="B615" s="1" t="s">
        <v>99</v>
      </c>
      <c r="C615" t="s">
        <v>151</v>
      </c>
      <c r="D615">
        <v>36</v>
      </c>
      <c r="E615" t="s">
        <v>155</v>
      </c>
    </row>
    <row r="616" spans="1:5" x14ac:dyDescent="0.3">
      <c r="A616">
        <v>615</v>
      </c>
      <c r="B616" s="1" t="s">
        <v>100</v>
      </c>
      <c r="C616" t="s">
        <v>152</v>
      </c>
      <c r="D616">
        <v>53</v>
      </c>
      <c r="E616" t="s">
        <v>155</v>
      </c>
    </row>
    <row r="617" spans="1:5" x14ac:dyDescent="0.3">
      <c r="A617">
        <v>616</v>
      </c>
      <c r="B617" s="1" t="s">
        <v>100</v>
      </c>
      <c r="C617" t="s">
        <v>151</v>
      </c>
      <c r="D617">
        <v>40</v>
      </c>
      <c r="E617" t="s">
        <v>155</v>
      </c>
    </row>
    <row r="618" spans="1:5" x14ac:dyDescent="0.3">
      <c r="A618">
        <v>617</v>
      </c>
      <c r="B618" s="1" t="s">
        <v>99</v>
      </c>
      <c r="C618" t="s">
        <v>152</v>
      </c>
      <c r="D618">
        <v>45</v>
      </c>
      <c r="E618" t="s">
        <v>155</v>
      </c>
    </row>
    <row r="619" spans="1:5" x14ac:dyDescent="0.3">
      <c r="A619">
        <v>618</v>
      </c>
      <c r="B619" s="1" t="s">
        <v>102</v>
      </c>
      <c r="C619" t="s">
        <v>152</v>
      </c>
      <c r="D619">
        <v>58</v>
      </c>
      <c r="E619" t="s">
        <v>155</v>
      </c>
    </row>
    <row r="620" spans="1:5" x14ac:dyDescent="0.3">
      <c r="A620">
        <v>619</v>
      </c>
      <c r="B620" s="1" t="s">
        <v>99</v>
      </c>
      <c r="C620" t="s">
        <v>152</v>
      </c>
      <c r="D620">
        <v>38</v>
      </c>
      <c r="E620" t="s">
        <v>155</v>
      </c>
    </row>
    <row r="621" spans="1:5" x14ac:dyDescent="0.3">
      <c r="A621">
        <v>620</v>
      </c>
      <c r="B621" s="1" t="s">
        <v>106</v>
      </c>
      <c r="C621" t="s">
        <v>151</v>
      </c>
      <c r="D621">
        <v>41</v>
      </c>
      <c r="E621" t="s">
        <v>155</v>
      </c>
    </row>
    <row r="622" spans="1:5" x14ac:dyDescent="0.3">
      <c r="A622">
        <v>621</v>
      </c>
      <c r="B622" s="1" t="s">
        <v>99</v>
      </c>
      <c r="C622" t="s">
        <v>152</v>
      </c>
      <c r="D622">
        <v>50</v>
      </c>
      <c r="E622" t="s">
        <v>155</v>
      </c>
    </row>
    <row r="623" spans="1:5" x14ac:dyDescent="0.3">
      <c r="A623">
        <v>622</v>
      </c>
      <c r="B623" s="1" t="s">
        <v>113</v>
      </c>
      <c r="C623" t="s">
        <v>151</v>
      </c>
      <c r="D623">
        <v>71</v>
      </c>
      <c r="E623" t="s">
        <v>155</v>
      </c>
    </row>
    <row r="624" spans="1:5" x14ac:dyDescent="0.3">
      <c r="A624">
        <v>623</v>
      </c>
      <c r="B624" s="1" t="s">
        <v>113</v>
      </c>
      <c r="C624" t="s">
        <v>152</v>
      </c>
      <c r="D624">
        <v>80</v>
      </c>
      <c r="E624" t="s">
        <v>155</v>
      </c>
    </row>
    <row r="625" spans="1:5" x14ac:dyDescent="0.3">
      <c r="A625">
        <v>624</v>
      </c>
      <c r="B625" s="1" t="s">
        <v>101</v>
      </c>
      <c r="C625" t="s">
        <v>151</v>
      </c>
      <c r="D625">
        <v>43</v>
      </c>
      <c r="E625" t="s">
        <v>155</v>
      </c>
    </row>
    <row r="626" spans="1:5" x14ac:dyDescent="0.3">
      <c r="A626">
        <v>625</v>
      </c>
      <c r="B626" s="1" t="s">
        <v>113</v>
      </c>
      <c r="C626" t="s">
        <v>151</v>
      </c>
      <c r="D626">
        <v>54</v>
      </c>
      <c r="E626" t="s">
        <v>155</v>
      </c>
    </row>
    <row r="627" spans="1:5" x14ac:dyDescent="0.3">
      <c r="A627">
        <v>626</v>
      </c>
      <c r="B627" s="1" t="s">
        <v>99</v>
      </c>
      <c r="C627" t="s">
        <v>152</v>
      </c>
      <c r="D627">
        <v>59</v>
      </c>
      <c r="E627" t="s">
        <v>155</v>
      </c>
    </row>
    <row r="628" spans="1:5" x14ac:dyDescent="0.3">
      <c r="A628">
        <v>627</v>
      </c>
      <c r="B628" s="1" t="s">
        <v>102</v>
      </c>
      <c r="C628" t="s">
        <v>151</v>
      </c>
      <c r="D628">
        <v>62</v>
      </c>
      <c r="E628" t="s">
        <v>155</v>
      </c>
    </row>
    <row r="629" spans="1:5" x14ac:dyDescent="0.3">
      <c r="A629">
        <v>628</v>
      </c>
      <c r="B629" s="1" t="s">
        <v>100</v>
      </c>
      <c r="C629" t="s">
        <v>152</v>
      </c>
      <c r="D629">
        <v>85</v>
      </c>
      <c r="E629" t="s">
        <v>155</v>
      </c>
    </row>
    <row r="630" spans="1:5" x14ac:dyDescent="0.3">
      <c r="A630">
        <v>629</v>
      </c>
      <c r="B630" s="1" t="s">
        <v>99</v>
      </c>
      <c r="C630" t="s">
        <v>151</v>
      </c>
      <c r="D630">
        <v>82</v>
      </c>
      <c r="E630" t="s">
        <v>155</v>
      </c>
    </row>
    <row r="631" spans="1:5" x14ac:dyDescent="0.3">
      <c r="A631">
        <v>630</v>
      </c>
      <c r="B631" s="1" t="s">
        <v>113</v>
      </c>
      <c r="C631" t="s">
        <v>152</v>
      </c>
      <c r="D631">
        <v>86</v>
      </c>
      <c r="E631" t="s">
        <v>155</v>
      </c>
    </row>
    <row r="632" spans="1:5" x14ac:dyDescent="0.3">
      <c r="A632">
        <v>631</v>
      </c>
      <c r="B632" s="1" t="s">
        <v>113</v>
      </c>
      <c r="C632" t="s">
        <v>152</v>
      </c>
      <c r="D632">
        <v>53</v>
      </c>
      <c r="E632" t="s">
        <v>155</v>
      </c>
    </row>
    <row r="633" spans="1:5" x14ac:dyDescent="0.3">
      <c r="A633">
        <v>632</v>
      </c>
      <c r="B633" s="1" t="s">
        <v>99</v>
      </c>
      <c r="C633" t="s">
        <v>152</v>
      </c>
      <c r="D633">
        <v>67</v>
      </c>
      <c r="E633" t="s">
        <v>155</v>
      </c>
    </row>
    <row r="634" spans="1:5" x14ac:dyDescent="0.3">
      <c r="A634">
        <v>633</v>
      </c>
      <c r="B634" s="1" t="s">
        <v>100</v>
      </c>
      <c r="C634" t="s">
        <v>152</v>
      </c>
      <c r="D634">
        <v>88</v>
      </c>
      <c r="E634" t="s">
        <v>155</v>
      </c>
    </row>
    <row r="635" spans="1:5" x14ac:dyDescent="0.3">
      <c r="A635">
        <v>634</v>
      </c>
      <c r="B635" s="1" t="s">
        <v>99</v>
      </c>
      <c r="C635" t="s">
        <v>151</v>
      </c>
      <c r="D635">
        <v>62</v>
      </c>
      <c r="E635" t="s">
        <v>155</v>
      </c>
    </row>
    <row r="636" spans="1:5" x14ac:dyDescent="0.3">
      <c r="A636">
        <v>635</v>
      </c>
      <c r="B636" s="1" t="s">
        <v>99</v>
      </c>
      <c r="C636" t="s">
        <v>151</v>
      </c>
      <c r="D636">
        <v>32</v>
      </c>
      <c r="E636" t="s">
        <v>155</v>
      </c>
    </row>
    <row r="637" spans="1:5" x14ac:dyDescent="0.3">
      <c r="A637">
        <v>636</v>
      </c>
      <c r="B637" s="1" t="s">
        <v>99</v>
      </c>
      <c r="C637" t="s">
        <v>151</v>
      </c>
      <c r="D637">
        <v>57</v>
      </c>
      <c r="E637" t="s">
        <v>155</v>
      </c>
    </row>
    <row r="638" spans="1:5" x14ac:dyDescent="0.3">
      <c r="A638">
        <v>637</v>
      </c>
      <c r="B638" s="1" t="s">
        <v>99</v>
      </c>
      <c r="C638" t="s">
        <v>151</v>
      </c>
      <c r="D638">
        <v>38</v>
      </c>
      <c r="E638" t="s">
        <v>155</v>
      </c>
    </row>
    <row r="639" spans="1:5" x14ac:dyDescent="0.3">
      <c r="A639">
        <v>638</v>
      </c>
      <c r="B639" s="1" t="s">
        <v>100</v>
      </c>
      <c r="C639" t="s">
        <v>151</v>
      </c>
      <c r="D639">
        <v>65</v>
      </c>
      <c r="E639" t="s">
        <v>155</v>
      </c>
    </row>
    <row r="640" spans="1:5" x14ac:dyDescent="0.3">
      <c r="A640">
        <v>639</v>
      </c>
      <c r="B640" s="1" t="s">
        <v>99</v>
      </c>
      <c r="C640" t="s">
        <v>152</v>
      </c>
      <c r="D640">
        <v>59</v>
      </c>
      <c r="E640" t="s">
        <v>155</v>
      </c>
    </row>
    <row r="641" spans="1:5" x14ac:dyDescent="0.3">
      <c r="A641">
        <v>640</v>
      </c>
      <c r="B641" s="1" t="s">
        <v>100</v>
      </c>
      <c r="C641" t="s">
        <v>152</v>
      </c>
      <c r="D641">
        <v>51</v>
      </c>
      <c r="E641" t="s">
        <v>155</v>
      </c>
    </row>
    <row r="642" spans="1:5" x14ac:dyDescent="0.3">
      <c r="A642">
        <v>641</v>
      </c>
      <c r="B642" s="1" t="s">
        <v>99</v>
      </c>
      <c r="C642" t="s">
        <v>151</v>
      </c>
      <c r="D642">
        <v>28</v>
      </c>
      <c r="E642" t="s">
        <v>155</v>
      </c>
    </row>
    <row r="643" spans="1:5" x14ac:dyDescent="0.3">
      <c r="A643">
        <v>642</v>
      </c>
      <c r="B643" s="1" t="s">
        <v>100</v>
      </c>
      <c r="C643" t="s">
        <v>152</v>
      </c>
      <c r="D643">
        <v>32</v>
      </c>
      <c r="E643" t="s">
        <v>155</v>
      </c>
    </row>
    <row r="644" spans="1:5" x14ac:dyDescent="0.3">
      <c r="A644">
        <v>643</v>
      </c>
      <c r="B644" s="1" t="s">
        <v>113</v>
      </c>
      <c r="C644" t="s">
        <v>152</v>
      </c>
      <c r="D644">
        <v>39</v>
      </c>
      <c r="E644" t="s">
        <v>155</v>
      </c>
    </row>
    <row r="645" spans="1:5" x14ac:dyDescent="0.3">
      <c r="A645">
        <v>644</v>
      </c>
      <c r="B645" s="1" t="s">
        <v>106</v>
      </c>
      <c r="C645" t="s">
        <v>151</v>
      </c>
      <c r="D645">
        <v>61</v>
      </c>
      <c r="E645" t="s">
        <v>155</v>
      </c>
    </row>
    <row r="646" spans="1:5" x14ac:dyDescent="0.3">
      <c r="A646">
        <v>645</v>
      </c>
      <c r="B646" s="1" t="s">
        <v>108</v>
      </c>
      <c r="C646" t="s">
        <v>152</v>
      </c>
      <c r="D646">
        <v>40</v>
      </c>
      <c r="E646" t="s">
        <v>155</v>
      </c>
    </row>
    <row r="647" spans="1:5" x14ac:dyDescent="0.3">
      <c r="A647">
        <v>646</v>
      </c>
      <c r="B647" s="1" t="s">
        <v>106</v>
      </c>
      <c r="C647" t="s">
        <v>152</v>
      </c>
      <c r="D647">
        <v>69</v>
      </c>
      <c r="E647" t="s">
        <v>155</v>
      </c>
    </row>
    <row r="648" spans="1:5" x14ac:dyDescent="0.3">
      <c r="A648">
        <v>647</v>
      </c>
      <c r="B648" s="1" t="s">
        <v>101</v>
      </c>
      <c r="C648" t="s">
        <v>151</v>
      </c>
      <c r="D648">
        <v>76</v>
      </c>
      <c r="E648" t="s">
        <v>155</v>
      </c>
    </row>
    <row r="649" spans="1:5" x14ac:dyDescent="0.3">
      <c r="A649">
        <v>648</v>
      </c>
      <c r="B649" s="1" t="s">
        <v>104</v>
      </c>
      <c r="C649" t="s">
        <v>152</v>
      </c>
      <c r="D649">
        <v>34</v>
      </c>
      <c r="E649" t="s">
        <v>155</v>
      </c>
    </row>
    <row r="650" spans="1:5" x14ac:dyDescent="0.3">
      <c r="A650">
        <v>649</v>
      </c>
      <c r="B650" s="1" t="s">
        <v>99</v>
      </c>
      <c r="C650" t="s">
        <v>152</v>
      </c>
      <c r="D650">
        <v>72</v>
      </c>
      <c r="E650" t="s">
        <v>155</v>
      </c>
    </row>
    <row r="651" spans="1:5" x14ac:dyDescent="0.3">
      <c r="A651">
        <v>650</v>
      </c>
      <c r="B651" s="1" t="s">
        <v>100</v>
      </c>
      <c r="C651" t="s">
        <v>152</v>
      </c>
      <c r="D651">
        <v>38</v>
      </c>
      <c r="E651" t="s">
        <v>155</v>
      </c>
    </row>
    <row r="652" spans="1:5" x14ac:dyDescent="0.3">
      <c r="A652">
        <v>651</v>
      </c>
      <c r="B652" s="1" t="s">
        <v>99</v>
      </c>
      <c r="C652" t="s">
        <v>152</v>
      </c>
      <c r="D652">
        <v>61</v>
      </c>
      <c r="E652" t="s">
        <v>155</v>
      </c>
    </row>
    <row r="653" spans="1:5" x14ac:dyDescent="0.3">
      <c r="A653">
        <v>652</v>
      </c>
      <c r="B653" s="1" t="s">
        <v>99</v>
      </c>
      <c r="C653" t="s">
        <v>152</v>
      </c>
      <c r="D653">
        <v>79</v>
      </c>
      <c r="E653" t="s">
        <v>155</v>
      </c>
    </row>
    <row r="654" spans="1:5" x14ac:dyDescent="0.3">
      <c r="A654">
        <v>653</v>
      </c>
      <c r="B654" s="1" t="s">
        <v>100</v>
      </c>
      <c r="C654" t="s">
        <v>152</v>
      </c>
      <c r="D654">
        <v>68</v>
      </c>
      <c r="E654" t="s">
        <v>155</v>
      </c>
    </row>
    <row r="655" spans="1:5" x14ac:dyDescent="0.3">
      <c r="A655">
        <v>654</v>
      </c>
      <c r="B655" s="1" t="s">
        <v>100</v>
      </c>
      <c r="C655" t="s">
        <v>151</v>
      </c>
      <c r="D655">
        <v>51</v>
      </c>
      <c r="E655" t="s">
        <v>155</v>
      </c>
    </row>
    <row r="656" spans="1:5" x14ac:dyDescent="0.3">
      <c r="A656">
        <v>655</v>
      </c>
      <c r="B656" s="1" t="s">
        <v>99</v>
      </c>
      <c r="C656" t="s">
        <v>151</v>
      </c>
      <c r="D656">
        <v>22</v>
      </c>
      <c r="E656" t="s">
        <v>155</v>
      </c>
    </row>
    <row r="657" spans="1:5" x14ac:dyDescent="0.3">
      <c r="A657">
        <v>656</v>
      </c>
      <c r="B657" s="1" t="s">
        <v>99</v>
      </c>
      <c r="C657" t="s">
        <v>152</v>
      </c>
      <c r="D657">
        <v>30</v>
      </c>
      <c r="E657" t="s">
        <v>155</v>
      </c>
    </row>
    <row r="658" spans="1:5" x14ac:dyDescent="0.3">
      <c r="A658">
        <v>657</v>
      </c>
      <c r="B658" s="1" t="s">
        <v>100</v>
      </c>
      <c r="C658" t="s">
        <v>151</v>
      </c>
      <c r="D658">
        <v>63</v>
      </c>
      <c r="E658" t="s">
        <v>155</v>
      </c>
    </row>
    <row r="659" spans="1:5" x14ac:dyDescent="0.3">
      <c r="A659">
        <v>658</v>
      </c>
      <c r="B659" s="1" t="s">
        <v>113</v>
      </c>
      <c r="C659" t="s">
        <v>151</v>
      </c>
      <c r="D659">
        <v>42</v>
      </c>
      <c r="E659" t="s">
        <v>155</v>
      </c>
    </row>
    <row r="660" spans="1:5" x14ac:dyDescent="0.3">
      <c r="A660">
        <v>659</v>
      </c>
      <c r="B660" s="1" t="s">
        <v>101</v>
      </c>
      <c r="C660" t="s">
        <v>152</v>
      </c>
      <c r="D660">
        <v>61</v>
      </c>
      <c r="E660" t="s">
        <v>155</v>
      </c>
    </row>
    <row r="661" spans="1:5" x14ac:dyDescent="0.3">
      <c r="A661">
        <v>660</v>
      </c>
      <c r="B661" s="1" t="s">
        <v>99</v>
      </c>
      <c r="C661" t="s">
        <v>151</v>
      </c>
      <c r="D661">
        <v>23</v>
      </c>
      <c r="E661" t="s">
        <v>155</v>
      </c>
    </row>
    <row r="662" spans="1:5" x14ac:dyDescent="0.3">
      <c r="A662">
        <v>661</v>
      </c>
      <c r="B662" s="1" t="s">
        <v>99</v>
      </c>
      <c r="C662" t="s">
        <v>152</v>
      </c>
      <c r="D662">
        <v>50</v>
      </c>
      <c r="E662" t="s">
        <v>155</v>
      </c>
    </row>
    <row r="663" spans="1:5" x14ac:dyDescent="0.3">
      <c r="A663">
        <v>662</v>
      </c>
      <c r="B663" s="1" t="s">
        <v>99</v>
      </c>
      <c r="C663" t="s">
        <v>152</v>
      </c>
      <c r="D663">
        <v>23</v>
      </c>
      <c r="E663" t="s">
        <v>155</v>
      </c>
    </row>
    <row r="664" spans="1:5" x14ac:dyDescent="0.3">
      <c r="A664">
        <v>663</v>
      </c>
      <c r="B664" s="1" t="s">
        <v>113</v>
      </c>
      <c r="C664" t="s">
        <v>151</v>
      </c>
      <c r="D664">
        <v>26</v>
      </c>
      <c r="E664" t="s">
        <v>155</v>
      </c>
    </row>
    <row r="665" spans="1:5" x14ac:dyDescent="0.3">
      <c r="A665">
        <v>664</v>
      </c>
      <c r="B665" s="1" t="s">
        <v>99</v>
      </c>
      <c r="C665" t="s">
        <v>151</v>
      </c>
      <c r="D665">
        <v>19</v>
      </c>
      <c r="E665" t="s">
        <v>155</v>
      </c>
    </row>
    <row r="666" spans="1:5" x14ac:dyDescent="0.3">
      <c r="A666">
        <v>665</v>
      </c>
      <c r="B666" s="1" t="s">
        <v>100</v>
      </c>
      <c r="C666" t="s">
        <v>151</v>
      </c>
      <c r="D666">
        <v>42</v>
      </c>
      <c r="E666" t="s">
        <v>155</v>
      </c>
    </row>
    <row r="667" spans="1:5" x14ac:dyDescent="0.3">
      <c r="A667">
        <v>666</v>
      </c>
      <c r="B667" s="1" t="s">
        <v>100</v>
      </c>
      <c r="C667" t="s">
        <v>152</v>
      </c>
      <c r="D667">
        <v>24</v>
      </c>
      <c r="E667" t="s">
        <v>155</v>
      </c>
    </row>
    <row r="668" spans="1:5" x14ac:dyDescent="0.3">
      <c r="A668">
        <v>667</v>
      </c>
      <c r="B668" s="1" t="s">
        <v>100</v>
      </c>
      <c r="C668" t="s">
        <v>151</v>
      </c>
      <c r="D668">
        <v>64</v>
      </c>
      <c r="E668" t="s">
        <v>155</v>
      </c>
    </row>
    <row r="669" spans="1:5" x14ac:dyDescent="0.3">
      <c r="A669">
        <v>668</v>
      </c>
      <c r="B669" s="1" t="s">
        <v>100</v>
      </c>
      <c r="C669" t="s">
        <v>152</v>
      </c>
      <c r="D669">
        <v>90</v>
      </c>
      <c r="E669" t="s">
        <v>155</v>
      </c>
    </row>
    <row r="670" spans="1:5" x14ac:dyDescent="0.3">
      <c r="A670">
        <v>669</v>
      </c>
      <c r="B670" s="1" t="s">
        <v>99</v>
      </c>
      <c r="C670" t="s">
        <v>151</v>
      </c>
      <c r="D670">
        <v>33</v>
      </c>
      <c r="E670" t="s">
        <v>155</v>
      </c>
    </row>
    <row r="671" spans="1:5" x14ac:dyDescent="0.3">
      <c r="A671">
        <v>670</v>
      </c>
      <c r="B671" s="1" t="s">
        <v>101</v>
      </c>
      <c r="C671" t="s">
        <v>152</v>
      </c>
      <c r="D671">
        <v>57</v>
      </c>
      <c r="E671" t="s">
        <v>155</v>
      </c>
    </row>
    <row r="672" spans="1:5" x14ac:dyDescent="0.3">
      <c r="A672">
        <v>671</v>
      </c>
      <c r="B672" s="1" t="s">
        <v>113</v>
      </c>
      <c r="C672" t="s">
        <v>151</v>
      </c>
      <c r="D672">
        <v>59</v>
      </c>
      <c r="E672" t="s">
        <v>155</v>
      </c>
    </row>
    <row r="673" spans="1:5" x14ac:dyDescent="0.3">
      <c r="A673">
        <v>672</v>
      </c>
      <c r="B673" s="1" t="s">
        <v>99</v>
      </c>
      <c r="C673" t="s">
        <v>152</v>
      </c>
      <c r="D673">
        <v>78</v>
      </c>
      <c r="E673" t="s">
        <v>155</v>
      </c>
    </row>
    <row r="674" spans="1:5" x14ac:dyDescent="0.3">
      <c r="A674">
        <v>673</v>
      </c>
      <c r="B674" s="1" t="s">
        <v>99</v>
      </c>
      <c r="C674" t="s">
        <v>151</v>
      </c>
      <c r="D674">
        <v>78</v>
      </c>
      <c r="E674" t="s">
        <v>155</v>
      </c>
    </row>
    <row r="675" spans="1:5" x14ac:dyDescent="0.3">
      <c r="A675">
        <v>674</v>
      </c>
      <c r="B675" s="1" t="s">
        <v>99</v>
      </c>
      <c r="C675" t="s">
        <v>152</v>
      </c>
      <c r="D675">
        <v>71</v>
      </c>
      <c r="E675" t="s">
        <v>155</v>
      </c>
    </row>
    <row r="676" spans="1:5" x14ac:dyDescent="0.3">
      <c r="A676">
        <v>675</v>
      </c>
      <c r="B676" s="1" t="s">
        <v>107</v>
      </c>
      <c r="C676" t="s">
        <v>152</v>
      </c>
      <c r="D676">
        <v>52</v>
      </c>
      <c r="E676" t="s">
        <v>155</v>
      </c>
    </row>
    <row r="677" spans="1:5" x14ac:dyDescent="0.3">
      <c r="A677">
        <v>676</v>
      </c>
      <c r="B677" s="1" t="s">
        <v>113</v>
      </c>
      <c r="C677" t="s">
        <v>152</v>
      </c>
      <c r="D677">
        <v>74</v>
      </c>
      <c r="E677" t="s">
        <v>155</v>
      </c>
    </row>
    <row r="678" spans="1:5" x14ac:dyDescent="0.3">
      <c r="A678">
        <v>677</v>
      </c>
      <c r="B678" s="1" t="s">
        <v>104</v>
      </c>
      <c r="C678" t="s">
        <v>151</v>
      </c>
      <c r="D678">
        <v>75</v>
      </c>
      <c r="E678" t="s">
        <v>155</v>
      </c>
    </row>
    <row r="679" spans="1:5" x14ac:dyDescent="0.3">
      <c r="A679">
        <v>678</v>
      </c>
      <c r="B679" s="1" t="s">
        <v>100</v>
      </c>
      <c r="C679" t="s">
        <v>152</v>
      </c>
      <c r="D679">
        <v>29</v>
      </c>
      <c r="E679" t="s">
        <v>155</v>
      </c>
    </row>
    <row r="680" spans="1:5" x14ac:dyDescent="0.3">
      <c r="A680">
        <v>679</v>
      </c>
      <c r="B680" s="1" t="s">
        <v>106</v>
      </c>
      <c r="C680" t="s">
        <v>151</v>
      </c>
      <c r="D680">
        <v>34</v>
      </c>
      <c r="E680" t="s">
        <v>155</v>
      </c>
    </row>
    <row r="681" spans="1:5" x14ac:dyDescent="0.3">
      <c r="A681">
        <v>680</v>
      </c>
      <c r="B681" s="1" t="s">
        <v>99</v>
      </c>
      <c r="C681" t="s">
        <v>151</v>
      </c>
      <c r="D681">
        <v>81</v>
      </c>
      <c r="E681" t="s">
        <v>155</v>
      </c>
    </row>
    <row r="682" spans="1:5" x14ac:dyDescent="0.3">
      <c r="A682">
        <v>681</v>
      </c>
      <c r="B682" s="1" t="s">
        <v>99</v>
      </c>
      <c r="C682" t="s">
        <v>151</v>
      </c>
      <c r="D682">
        <v>62</v>
      </c>
      <c r="E682" t="s">
        <v>155</v>
      </c>
    </row>
    <row r="683" spans="1:5" x14ac:dyDescent="0.3">
      <c r="A683">
        <v>682</v>
      </c>
      <c r="B683" s="1" t="s">
        <v>99</v>
      </c>
      <c r="C683" t="s">
        <v>151</v>
      </c>
      <c r="D683">
        <v>83</v>
      </c>
      <c r="E683" t="s">
        <v>155</v>
      </c>
    </row>
    <row r="684" spans="1:5" x14ac:dyDescent="0.3">
      <c r="A684">
        <v>683</v>
      </c>
      <c r="B684" s="1" t="s">
        <v>101</v>
      </c>
      <c r="C684" t="s">
        <v>152</v>
      </c>
      <c r="D684">
        <v>47</v>
      </c>
      <c r="E684" t="s">
        <v>155</v>
      </c>
    </row>
    <row r="685" spans="1:5" x14ac:dyDescent="0.3">
      <c r="A685">
        <v>684</v>
      </c>
      <c r="B685" s="1" t="s">
        <v>102</v>
      </c>
      <c r="C685" t="s">
        <v>152</v>
      </c>
      <c r="D685">
        <v>88</v>
      </c>
      <c r="E685" t="s">
        <v>155</v>
      </c>
    </row>
    <row r="686" spans="1:5" x14ac:dyDescent="0.3">
      <c r="A686">
        <v>685</v>
      </c>
      <c r="B686" s="1" t="s">
        <v>101</v>
      </c>
      <c r="C686" t="s">
        <v>151</v>
      </c>
      <c r="D686">
        <v>50</v>
      </c>
      <c r="E686" t="s">
        <v>155</v>
      </c>
    </row>
    <row r="687" spans="1:5" x14ac:dyDescent="0.3">
      <c r="A687">
        <v>686</v>
      </c>
      <c r="B687" s="1" t="s">
        <v>113</v>
      </c>
      <c r="C687" t="s">
        <v>152</v>
      </c>
      <c r="D687">
        <v>64</v>
      </c>
      <c r="E687" t="s">
        <v>155</v>
      </c>
    </row>
    <row r="688" spans="1:5" x14ac:dyDescent="0.3">
      <c r="A688">
        <v>687</v>
      </c>
      <c r="B688" s="1" t="s">
        <v>100</v>
      </c>
      <c r="C688" t="s">
        <v>152</v>
      </c>
      <c r="D688">
        <v>50</v>
      </c>
      <c r="E688" t="s">
        <v>155</v>
      </c>
    </row>
    <row r="689" spans="1:5" x14ac:dyDescent="0.3">
      <c r="A689">
        <v>688</v>
      </c>
      <c r="B689" s="1" t="s">
        <v>108</v>
      </c>
      <c r="C689" t="s">
        <v>152</v>
      </c>
      <c r="D689">
        <v>89</v>
      </c>
      <c r="E689" t="s">
        <v>155</v>
      </c>
    </row>
    <row r="690" spans="1:5" x14ac:dyDescent="0.3">
      <c r="A690">
        <v>689</v>
      </c>
      <c r="B690" s="1" t="s">
        <v>100</v>
      </c>
      <c r="C690" t="s">
        <v>152</v>
      </c>
      <c r="D690">
        <v>41</v>
      </c>
      <c r="E690" t="s">
        <v>155</v>
      </c>
    </row>
    <row r="691" spans="1:5" x14ac:dyDescent="0.3">
      <c r="A691">
        <v>690</v>
      </c>
      <c r="B691" s="1" t="s">
        <v>109</v>
      </c>
      <c r="C691" t="s">
        <v>151</v>
      </c>
      <c r="D691">
        <v>37</v>
      </c>
      <c r="E691" t="s">
        <v>155</v>
      </c>
    </row>
    <row r="692" spans="1:5" x14ac:dyDescent="0.3">
      <c r="A692">
        <v>691</v>
      </c>
      <c r="B692" s="1" t="s">
        <v>103</v>
      </c>
      <c r="C692" t="s">
        <v>152</v>
      </c>
      <c r="D692">
        <v>33</v>
      </c>
      <c r="E692" t="s">
        <v>155</v>
      </c>
    </row>
    <row r="693" spans="1:5" x14ac:dyDescent="0.3">
      <c r="A693">
        <v>692</v>
      </c>
      <c r="B693" s="1" t="s">
        <v>99</v>
      </c>
      <c r="C693" t="s">
        <v>152</v>
      </c>
      <c r="D693">
        <v>53</v>
      </c>
      <c r="E693" t="s">
        <v>155</v>
      </c>
    </row>
    <row r="694" spans="1:5" x14ac:dyDescent="0.3">
      <c r="A694">
        <v>693</v>
      </c>
      <c r="B694" s="1" t="s">
        <v>100</v>
      </c>
      <c r="C694" t="s">
        <v>151</v>
      </c>
      <c r="D694">
        <v>59</v>
      </c>
      <c r="E694" t="s">
        <v>155</v>
      </c>
    </row>
    <row r="695" spans="1:5" x14ac:dyDescent="0.3">
      <c r="A695">
        <v>694</v>
      </c>
      <c r="B695" s="1" t="s">
        <v>102</v>
      </c>
      <c r="C695" t="s">
        <v>151</v>
      </c>
      <c r="D695">
        <v>36</v>
      </c>
      <c r="E695" t="s">
        <v>155</v>
      </c>
    </row>
    <row r="696" spans="1:5" x14ac:dyDescent="0.3">
      <c r="A696">
        <v>695</v>
      </c>
      <c r="B696" s="1" t="s">
        <v>100</v>
      </c>
      <c r="C696" t="s">
        <v>151</v>
      </c>
      <c r="D696">
        <v>25</v>
      </c>
      <c r="E696" t="s">
        <v>155</v>
      </c>
    </row>
    <row r="697" spans="1:5" x14ac:dyDescent="0.3">
      <c r="A697">
        <v>696</v>
      </c>
      <c r="B697" s="1" t="s">
        <v>100</v>
      </c>
      <c r="C697" t="s">
        <v>152</v>
      </c>
      <c r="D697">
        <v>30</v>
      </c>
      <c r="E697" t="s">
        <v>155</v>
      </c>
    </row>
    <row r="698" spans="1:5" x14ac:dyDescent="0.3">
      <c r="A698">
        <v>697</v>
      </c>
      <c r="B698" s="1" t="s">
        <v>99</v>
      </c>
      <c r="C698" t="s">
        <v>152</v>
      </c>
      <c r="D698">
        <v>63</v>
      </c>
      <c r="E698" t="s">
        <v>155</v>
      </c>
    </row>
    <row r="699" spans="1:5" x14ac:dyDescent="0.3">
      <c r="A699">
        <v>698</v>
      </c>
      <c r="B699" s="1" t="s">
        <v>101</v>
      </c>
      <c r="C699" t="s">
        <v>151</v>
      </c>
      <c r="D699">
        <v>61</v>
      </c>
      <c r="E699" t="s">
        <v>155</v>
      </c>
    </row>
    <row r="700" spans="1:5" x14ac:dyDescent="0.3">
      <c r="A700">
        <v>699</v>
      </c>
      <c r="B700" s="1" t="s">
        <v>99</v>
      </c>
      <c r="C700" t="s">
        <v>152</v>
      </c>
      <c r="D700">
        <v>68</v>
      </c>
      <c r="E700" t="s">
        <v>155</v>
      </c>
    </row>
    <row r="701" spans="1:5" x14ac:dyDescent="0.3">
      <c r="A701">
        <v>700</v>
      </c>
      <c r="B701" s="1" t="s">
        <v>99</v>
      </c>
      <c r="C701" t="s">
        <v>152</v>
      </c>
      <c r="D701">
        <v>53</v>
      </c>
      <c r="E701" t="s">
        <v>155</v>
      </c>
    </row>
    <row r="702" spans="1:5" x14ac:dyDescent="0.3">
      <c r="A702">
        <v>701</v>
      </c>
      <c r="B702" s="1" t="s">
        <v>113</v>
      </c>
      <c r="C702" t="s">
        <v>151</v>
      </c>
      <c r="D702">
        <v>72</v>
      </c>
      <c r="E702" t="s">
        <v>155</v>
      </c>
    </row>
    <row r="703" spans="1:5" x14ac:dyDescent="0.3">
      <c r="A703">
        <v>702</v>
      </c>
      <c r="B703" s="1" t="s">
        <v>101</v>
      </c>
      <c r="C703" t="s">
        <v>152</v>
      </c>
      <c r="D703">
        <v>75</v>
      </c>
      <c r="E703" t="s">
        <v>155</v>
      </c>
    </row>
    <row r="704" spans="1:5" x14ac:dyDescent="0.3">
      <c r="A704">
        <v>703</v>
      </c>
      <c r="B704" s="1" t="s">
        <v>99</v>
      </c>
      <c r="C704" t="s">
        <v>151</v>
      </c>
      <c r="D704">
        <v>84</v>
      </c>
      <c r="E704" t="s">
        <v>155</v>
      </c>
    </row>
    <row r="705" spans="1:5" x14ac:dyDescent="0.3">
      <c r="A705">
        <v>704</v>
      </c>
      <c r="B705" s="1" t="s">
        <v>99</v>
      </c>
      <c r="C705" t="s">
        <v>152</v>
      </c>
      <c r="D705">
        <v>76</v>
      </c>
      <c r="E705" t="s">
        <v>155</v>
      </c>
    </row>
    <row r="706" spans="1:5" x14ac:dyDescent="0.3">
      <c r="A706">
        <v>705</v>
      </c>
      <c r="B706" s="1" t="s">
        <v>99</v>
      </c>
      <c r="C706" t="s">
        <v>152</v>
      </c>
      <c r="D706">
        <v>20</v>
      </c>
      <c r="E706" t="s">
        <v>155</v>
      </c>
    </row>
    <row r="707" spans="1:5" x14ac:dyDescent="0.3">
      <c r="A707">
        <v>706</v>
      </c>
      <c r="B707" s="1" t="s">
        <v>100</v>
      </c>
      <c r="C707" t="s">
        <v>151</v>
      </c>
      <c r="D707">
        <v>29</v>
      </c>
      <c r="E707" t="s">
        <v>155</v>
      </c>
    </row>
    <row r="708" spans="1:5" x14ac:dyDescent="0.3">
      <c r="A708">
        <v>707</v>
      </c>
      <c r="B708" s="1" t="s">
        <v>100</v>
      </c>
      <c r="C708" t="s">
        <v>151</v>
      </c>
      <c r="D708">
        <v>23</v>
      </c>
      <c r="E708" t="s">
        <v>155</v>
      </c>
    </row>
    <row r="709" spans="1:5" x14ac:dyDescent="0.3">
      <c r="A709">
        <v>708</v>
      </c>
      <c r="B709" s="1" t="s">
        <v>108</v>
      </c>
      <c r="C709" t="s">
        <v>151</v>
      </c>
      <c r="D709">
        <v>39</v>
      </c>
      <c r="E709" t="s">
        <v>155</v>
      </c>
    </row>
    <row r="710" spans="1:5" x14ac:dyDescent="0.3">
      <c r="A710">
        <v>709</v>
      </c>
      <c r="B710" s="1" t="s">
        <v>100</v>
      </c>
      <c r="C710" t="s">
        <v>152</v>
      </c>
      <c r="D710">
        <v>58</v>
      </c>
      <c r="E710" t="s">
        <v>155</v>
      </c>
    </row>
    <row r="711" spans="1:5" x14ac:dyDescent="0.3">
      <c r="A711">
        <v>710</v>
      </c>
      <c r="B711" s="1" t="s">
        <v>99</v>
      </c>
      <c r="C711" t="s">
        <v>151</v>
      </c>
      <c r="D711">
        <v>34</v>
      </c>
      <c r="E711" t="s">
        <v>155</v>
      </c>
    </row>
    <row r="712" spans="1:5" x14ac:dyDescent="0.3">
      <c r="A712">
        <v>711</v>
      </c>
      <c r="B712" s="1" t="s">
        <v>99</v>
      </c>
      <c r="C712" t="s">
        <v>151</v>
      </c>
      <c r="D712">
        <v>56</v>
      </c>
      <c r="E712" t="s">
        <v>155</v>
      </c>
    </row>
    <row r="713" spans="1:5" x14ac:dyDescent="0.3">
      <c r="A713">
        <v>712</v>
      </c>
      <c r="B713" s="1" t="s">
        <v>99</v>
      </c>
      <c r="C713" t="s">
        <v>151</v>
      </c>
      <c r="D713">
        <v>90</v>
      </c>
      <c r="E713" t="s">
        <v>155</v>
      </c>
    </row>
    <row r="714" spans="1:5" x14ac:dyDescent="0.3">
      <c r="A714">
        <v>713</v>
      </c>
      <c r="B714" s="1" t="s">
        <v>102</v>
      </c>
      <c r="C714" t="s">
        <v>151</v>
      </c>
      <c r="D714">
        <v>89</v>
      </c>
      <c r="E714" t="s">
        <v>155</v>
      </c>
    </row>
    <row r="715" spans="1:5" x14ac:dyDescent="0.3">
      <c r="A715">
        <v>714</v>
      </c>
      <c r="B715" s="1" t="s">
        <v>99</v>
      </c>
      <c r="C715" t="s">
        <v>151</v>
      </c>
      <c r="D715">
        <v>25</v>
      </c>
      <c r="E715" t="s">
        <v>155</v>
      </c>
    </row>
    <row r="716" spans="1:5" x14ac:dyDescent="0.3">
      <c r="A716">
        <v>715</v>
      </c>
      <c r="B716" s="1" t="s">
        <v>99</v>
      </c>
      <c r="C716" t="s">
        <v>151</v>
      </c>
      <c r="D716">
        <v>81</v>
      </c>
      <c r="E716" t="s">
        <v>155</v>
      </c>
    </row>
    <row r="717" spans="1:5" x14ac:dyDescent="0.3">
      <c r="A717">
        <v>716</v>
      </c>
      <c r="B717" s="1" t="s">
        <v>113</v>
      </c>
      <c r="C717" t="s">
        <v>151</v>
      </c>
      <c r="D717">
        <v>86</v>
      </c>
      <c r="E717" t="s">
        <v>155</v>
      </c>
    </row>
    <row r="718" spans="1:5" x14ac:dyDescent="0.3">
      <c r="A718">
        <v>717</v>
      </c>
      <c r="B718" s="1" t="s">
        <v>101</v>
      </c>
      <c r="C718" t="s">
        <v>151</v>
      </c>
      <c r="D718">
        <v>90</v>
      </c>
      <c r="E718" t="s">
        <v>155</v>
      </c>
    </row>
    <row r="719" spans="1:5" x14ac:dyDescent="0.3">
      <c r="A719">
        <v>718</v>
      </c>
      <c r="B719" s="1" t="s">
        <v>103</v>
      </c>
      <c r="C719" t="s">
        <v>152</v>
      </c>
      <c r="D719">
        <v>77</v>
      </c>
      <c r="E719" t="s">
        <v>155</v>
      </c>
    </row>
    <row r="720" spans="1:5" x14ac:dyDescent="0.3">
      <c r="A720">
        <v>719</v>
      </c>
      <c r="B720" s="1" t="s">
        <v>103</v>
      </c>
      <c r="C720" t="s">
        <v>151</v>
      </c>
      <c r="D720">
        <v>29</v>
      </c>
      <c r="E720" t="s">
        <v>155</v>
      </c>
    </row>
    <row r="721" spans="1:5" x14ac:dyDescent="0.3">
      <c r="A721">
        <v>720</v>
      </c>
      <c r="B721" s="1" t="s">
        <v>107</v>
      </c>
      <c r="C721" t="s">
        <v>151</v>
      </c>
      <c r="D721">
        <v>36</v>
      </c>
      <c r="E721" t="s">
        <v>155</v>
      </c>
    </row>
    <row r="722" spans="1:5" x14ac:dyDescent="0.3">
      <c r="A722">
        <v>721</v>
      </c>
      <c r="B722" s="1" t="s">
        <v>113</v>
      </c>
      <c r="C722" t="s">
        <v>151</v>
      </c>
      <c r="D722">
        <v>46</v>
      </c>
      <c r="E722" t="s">
        <v>155</v>
      </c>
    </row>
    <row r="723" spans="1:5" x14ac:dyDescent="0.3">
      <c r="A723">
        <v>722</v>
      </c>
      <c r="B723" s="1" t="s">
        <v>99</v>
      </c>
      <c r="C723" t="s">
        <v>152</v>
      </c>
      <c r="D723">
        <v>27</v>
      </c>
      <c r="E723" t="s">
        <v>155</v>
      </c>
    </row>
    <row r="724" spans="1:5" x14ac:dyDescent="0.3">
      <c r="A724">
        <v>723</v>
      </c>
      <c r="B724" s="1" t="s">
        <v>108</v>
      </c>
      <c r="C724" t="s">
        <v>152</v>
      </c>
      <c r="D724">
        <v>80</v>
      </c>
      <c r="E724" t="s">
        <v>155</v>
      </c>
    </row>
    <row r="725" spans="1:5" x14ac:dyDescent="0.3">
      <c r="A725">
        <v>724</v>
      </c>
      <c r="B725" s="1" t="s">
        <v>99</v>
      </c>
      <c r="C725" t="s">
        <v>151</v>
      </c>
      <c r="D725">
        <v>30</v>
      </c>
      <c r="E725" t="s">
        <v>155</v>
      </c>
    </row>
    <row r="726" spans="1:5" x14ac:dyDescent="0.3">
      <c r="A726">
        <v>725</v>
      </c>
      <c r="B726" s="1" t="s">
        <v>99</v>
      </c>
      <c r="C726" t="s">
        <v>151</v>
      </c>
      <c r="D726">
        <v>22</v>
      </c>
      <c r="E726" t="s">
        <v>155</v>
      </c>
    </row>
    <row r="727" spans="1:5" x14ac:dyDescent="0.3">
      <c r="A727">
        <v>726</v>
      </c>
      <c r="B727" s="1" t="s">
        <v>99</v>
      </c>
      <c r="C727" t="s">
        <v>151</v>
      </c>
      <c r="D727">
        <v>73</v>
      </c>
      <c r="E727" t="s">
        <v>155</v>
      </c>
    </row>
    <row r="728" spans="1:5" x14ac:dyDescent="0.3">
      <c r="A728">
        <v>727</v>
      </c>
      <c r="B728" s="1" t="s">
        <v>100</v>
      </c>
      <c r="C728" t="s">
        <v>151</v>
      </c>
      <c r="D728">
        <v>64</v>
      </c>
      <c r="E728" t="s">
        <v>155</v>
      </c>
    </row>
    <row r="729" spans="1:5" x14ac:dyDescent="0.3">
      <c r="A729">
        <v>728</v>
      </c>
      <c r="B729" s="1" t="s">
        <v>113</v>
      </c>
      <c r="C729" t="s">
        <v>152</v>
      </c>
      <c r="D729">
        <v>64</v>
      </c>
      <c r="E729" t="s">
        <v>155</v>
      </c>
    </row>
    <row r="730" spans="1:5" x14ac:dyDescent="0.3">
      <c r="A730">
        <v>729</v>
      </c>
      <c r="B730" s="1" t="s">
        <v>107</v>
      </c>
      <c r="C730" t="s">
        <v>151</v>
      </c>
      <c r="D730">
        <v>66</v>
      </c>
      <c r="E730" t="s">
        <v>155</v>
      </c>
    </row>
    <row r="731" spans="1:5" x14ac:dyDescent="0.3">
      <c r="A731">
        <v>730</v>
      </c>
      <c r="B731" s="1" t="s">
        <v>104</v>
      </c>
      <c r="C731" t="s">
        <v>152</v>
      </c>
      <c r="D731">
        <v>61</v>
      </c>
      <c r="E731" t="s">
        <v>155</v>
      </c>
    </row>
    <row r="732" spans="1:5" x14ac:dyDescent="0.3">
      <c r="A732">
        <v>731</v>
      </c>
      <c r="B732" s="1" t="s">
        <v>100</v>
      </c>
      <c r="C732" t="s">
        <v>151</v>
      </c>
      <c r="D732">
        <v>78</v>
      </c>
      <c r="E732" t="s">
        <v>155</v>
      </c>
    </row>
    <row r="733" spans="1:5" x14ac:dyDescent="0.3">
      <c r="A733">
        <v>732</v>
      </c>
      <c r="B733" s="1" t="s">
        <v>113</v>
      </c>
      <c r="C733" t="s">
        <v>152</v>
      </c>
      <c r="D733">
        <v>86</v>
      </c>
      <c r="E733" t="s">
        <v>155</v>
      </c>
    </row>
    <row r="734" spans="1:5" x14ac:dyDescent="0.3">
      <c r="A734">
        <v>733</v>
      </c>
      <c r="B734" s="1" t="s">
        <v>99</v>
      </c>
      <c r="C734" t="s">
        <v>151</v>
      </c>
      <c r="D734">
        <v>83</v>
      </c>
      <c r="E734" t="s">
        <v>155</v>
      </c>
    </row>
    <row r="735" spans="1:5" x14ac:dyDescent="0.3">
      <c r="A735">
        <v>734</v>
      </c>
      <c r="B735" s="1" t="s">
        <v>107</v>
      </c>
      <c r="C735" t="s">
        <v>152</v>
      </c>
      <c r="D735">
        <v>75</v>
      </c>
      <c r="E735" t="s">
        <v>155</v>
      </c>
    </row>
    <row r="736" spans="1:5" x14ac:dyDescent="0.3">
      <c r="A736">
        <v>735</v>
      </c>
      <c r="B736" s="1" t="s">
        <v>113</v>
      </c>
      <c r="C736" t="s">
        <v>152</v>
      </c>
      <c r="D736">
        <v>42</v>
      </c>
      <c r="E736" t="s">
        <v>155</v>
      </c>
    </row>
    <row r="737" spans="1:5" x14ac:dyDescent="0.3">
      <c r="A737">
        <v>736</v>
      </c>
      <c r="B737" s="1" t="s">
        <v>99</v>
      </c>
      <c r="C737" t="s">
        <v>151</v>
      </c>
      <c r="D737">
        <v>50</v>
      </c>
      <c r="E737" t="s">
        <v>155</v>
      </c>
    </row>
    <row r="738" spans="1:5" x14ac:dyDescent="0.3">
      <c r="A738">
        <v>737</v>
      </c>
      <c r="B738" s="1" t="s">
        <v>113</v>
      </c>
      <c r="C738" t="s">
        <v>151</v>
      </c>
      <c r="D738">
        <v>42</v>
      </c>
      <c r="E738" t="s">
        <v>155</v>
      </c>
    </row>
    <row r="739" spans="1:5" x14ac:dyDescent="0.3">
      <c r="A739">
        <v>738</v>
      </c>
      <c r="B739" s="1" t="s">
        <v>100</v>
      </c>
      <c r="C739" t="s">
        <v>151</v>
      </c>
      <c r="D739">
        <v>25</v>
      </c>
      <c r="E739" t="s">
        <v>155</v>
      </c>
    </row>
    <row r="740" spans="1:5" x14ac:dyDescent="0.3">
      <c r="A740">
        <v>739</v>
      </c>
      <c r="B740" s="1" t="s">
        <v>113</v>
      </c>
      <c r="C740" t="s">
        <v>152</v>
      </c>
      <c r="D740">
        <v>51</v>
      </c>
      <c r="E740" t="s">
        <v>155</v>
      </c>
    </row>
    <row r="741" spans="1:5" x14ac:dyDescent="0.3">
      <c r="A741">
        <v>740</v>
      </c>
      <c r="B741" s="1" t="s">
        <v>113</v>
      </c>
      <c r="C741" t="s">
        <v>151</v>
      </c>
      <c r="D741">
        <v>64</v>
      </c>
      <c r="E741" t="s">
        <v>155</v>
      </c>
    </row>
    <row r="742" spans="1:5" x14ac:dyDescent="0.3">
      <c r="A742">
        <v>741</v>
      </c>
      <c r="B742" s="1" t="s">
        <v>99</v>
      </c>
      <c r="C742" t="s">
        <v>152</v>
      </c>
      <c r="D742">
        <v>25</v>
      </c>
      <c r="E742" t="s">
        <v>155</v>
      </c>
    </row>
    <row r="743" spans="1:5" x14ac:dyDescent="0.3">
      <c r="A743">
        <v>742</v>
      </c>
      <c r="B743" s="1" t="s">
        <v>99</v>
      </c>
      <c r="C743" t="s">
        <v>152</v>
      </c>
      <c r="D743">
        <v>63</v>
      </c>
      <c r="E743" t="s">
        <v>155</v>
      </c>
    </row>
    <row r="744" spans="1:5" x14ac:dyDescent="0.3">
      <c r="A744">
        <v>743</v>
      </c>
      <c r="B744" s="1" t="s">
        <v>99</v>
      </c>
      <c r="C744" t="s">
        <v>152</v>
      </c>
      <c r="D744">
        <v>29</v>
      </c>
      <c r="E744" t="s">
        <v>155</v>
      </c>
    </row>
    <row r="745" spans="1:5" x14ac:dyDescent="0.3">
      <c r="A745">
        <v>744</v>
      </c>
      <c r="B745" s="1" t="s">
        <v>102</v>
      </c>
      <c r="C745" t="s">
        <v>151</v>
      </c>
      <c r="D745">
        <v>33</v>
      </c>
      <c r="E745" t="s">
        <v>155</v>
      </c>
    </row>
    <row r="746" spans="1:5" x14ac:dyDescent="0.3">
      <c r="A746">
        <v>745</v>
      </c>
      <c r="B746" s="1" t="s">
        <v>101</v>
      </c>
      <c r="C746" t="s">
        <v>151</v>
      </c>
      <c r="D746">
        <v>27</v>
      </c>
      <c r="E746" t="s">
        <v>155</v>
      </c>
    </row>
    <row r="747" spans="1:5" x14ac:dyDescent="0.3">
      <c r="A747">
        <v>746</v>
      </c>
      <c r="B747" s="1" t="s">
        <v>99</v>
      </c>
      <c r="C747" t="s">
        <v>152</v>
      </c>
      <c r="D747">
        <v>75</v>
      </c>
      <c r="E747" t="s">
        <v>155</v>
      </c>
    </row>
    <row r="748" spans="1:5" x14ac:dyDescent="0.3">
      <c r="A748">
        <v>747</v>
      </c>
      <c r="B748" s="1" t="s">
        <v>107</v>
      </c>
      <c r="C748" t="s">
        <v>152</v>
      </c>
      <c r="D748">
        <v>64</v>
      </c>
      <c r="E748" t="s">
        <v>155</v>
      </c>
    </row>
    <row r="749" spans="1:5" x14ac:dyDescent="0.3">
      <c r="A749">
        <v>748</v>
      </c>
      <c r="B749" s="1" t="s">
        <v>99</v>
      </c>
      <c r="C749" t="s">
        <v>152</v>
      </c>
      <c r="D749">
        <v>40</v>
      </c>
      <c r="E749" t="s">
        <v>155</v>
      </c>
    </row>
    <row r="750" spans="1:5" x14ac:dyDescent="0.3">
      <c r="A750">
        <v>749</v>
      </c>
      <c r="B750" s="1" t="s">
        <v>106</v>
      </c>
      <c r="C750" t="s">
        <v>152</v>
      </c>
      <c r="D750">
        <v>82</v>
      </c>
      <c r="E750" t="s">
        <v>155</v>
      </c>
    </row>
    <row r="751" spans="1:5" x14ac:dyDescent="0.3">
      <c r="A751">
        <v>750</v>
      </c>
      <c r="B751" s="1" t="s">
        <v>102</v>
      </c>
      <c r="C751" t="s">
        <v>151</v>
      </c>
      <c r="D751">
        <v>40</v>
      </c>
      <c r="E751" t="s">
        <v>155</v>
      </c>
    </row>
    <row r="752" spans="1:5" x14ac:dyDescent="0.3">
      <c r="A752">
        <v>751</v>
      </c>
      <c r="B752" s="1" t="s">
        <v>113</v>
      </c>
      <c r="C752" t="s">
        <v>151</v>
      </c>
      <c r="D752">
        <v>82</v>
      </c>
      <c r="E752" t="s">
        <v>155</v>
      </c>
    </row>
    <row r="753" spans="1:5" x14ac:dyDescent="0.3">
      <c r="A753">
        <v>752</v>
      </c>
      <c r="B753" s="1" t="s">
        <v>104</v>
      </c>
      <c r="C753" t="s">
        <v>151</v>
      </c>
      <c r="D753">
        <v>42</v>
      </c>
      <c r="E753" t="s">
        <v>155</v>
      </c>
    </row>
    <row r="754" spans="1:5" x14ac:dyDescent="0.3">
      <c r="A754">
        <v>753</v>
      </c>
      <c r="B754" s="1" t="s">
        <v>99</v>
      </c>
      <c r="C754" t="s">
        <v>151</v>
      </c>
      <c r="D754">
        <v>18</v>
      </c>
      <c r="E754" t="s">
        <v>155</v>
      </c>
    </row>
    <row r="755" spans="1:5" x14ac:dyDescent="0.3">
      <c r="A755">
        <v>754</v>
      </c>
      <c r="B755" s="1" t="s">
        <v>107</v>
      </c>
      <c r="C755" t="s">
        <v>152</v>
      </c>
      <c r="D755">
        <v>58</v>
      </c>
      <c r="E755" t="s">
        <v>155</v>
      </c>
    </row>
    <row r="756" spans="1:5" x14ac:dyDescent="0.3">
      <c r="A756">
        <v>755</v>
      </c>
      <c r="B756" s="1" t="s">
        <v>99</v>
      </c>
      <c r="C756" t="s">
        <v>151</v>
      </c>
      <c r="D756">
        <v>54</v>
      </c>
      <c r="E756" t="s">
        <v>155</v>
      </c>
    </row>
    <row r="757" spans="1:5" x14ac:dyDescent="0.3">
      <c r="A757">
        <v>756</v>
      </c>
      <c r="B757" s="1" t="s">
        <v>109</v>
      </c>
      <c r="C757" t="s">
        <v>152</v>
      </c>
      <c r="D757">
        <v>42</v>
      </c>
      <c r="E757" t="s">
        <v>155</v>
      </c>
    </row>
    <row r="758" spans="1:5" x14ac:dyDescent="0.3">
      <c r="A758">
        <v>757</v>
      </c>
      <c r="B758" s="1" t="s">
        <v>99</v>
      </c>
      <c r="C758" t="s">
        <v>152</v>
      </c>
      <c r="D758">
        <v>59</v>
      </c>
      <c r="E758" t="s">
        <v>155</v>
      </c>
    </row>
    <row r="759" spans="1:5" x14ac:dyDescent="0.3">
      <c r="A759">
        <v>758</v>
      </c>
      <c r="B759" s="1" t="s">
        <v>99</v>
      </c>
      <c r="C759" t="s">
        <v>152</v>
      </c>
      <c r="D759">
        <v>22</v>
      </c>
      <c r="E759" t="s">
        <v>155</v>
      </c>
    </row>
    <row r="760" spans="1:5" x14ac:dyDescent="0.3">
      <c r="A760">
        <v>759</v>
      </c>
      <c r="B760" s="1" t="s">
        <v>99</v>
      </c>
      <c r="C760" t="s">
        <v>151</v>
      </c>
      <c r="D760">
        <v>19</v>
      </c>
      <c r="E760" t="s">
        <v>155</v>
      </c>
    </row>
    <row r="761" spans="1:5" x14ac:dyDescent="0.3">
      <c r="A761">
        <v>760</v>
      </c>
      <c r="B761" s="1" t="s">
        <v>113</v>
      </c>
      <c r="C761" t="s">
        <v>151</v>
      </c>
      <c r="D761">
        <v>22</v>
      </c>
      <c r="E761" t="s">
        <v>155</v>
      </c>
    </row>
    <row r="762" spans="1:5" x14ac:dyDescent="0.3">
      <c r="A762">
        <v>761</v>
      </c>
      <c r="B762" s="1" t="s">
        <v>108</v>
      </c>
      <c r="C762" t="s">
        <v>151</v>
      </c>
      <c r="D762">
        <v>42</v>
      </c>
      <c r="E762" t="s">
        <v>155</v>
      </c>
    </row>
    <row r="763" spans="1:5" x14ac:dyDescent="0.3">
      <c r="A763">
        <v>762</v>
      </c>
      <c r="B763" s="1" t="s">
        <v>108</v>
      </c>
      <c r="C763" t="s">
        <v>152</v>
      </c>
      <c r="D763">
        <v>21</v>
      </c>
      <c r="E763" t="s">
        <v>155</v>
      </c>
    </row>
    <row r="764" spans="1:5" x14ac:dyDescent="0.3">
      <c r="A764">
        <v>763</v>
      </c>
      <c r="B764" s="1" t="s">
        <v>99</v>
      </c>
      <c r="C764" t="s">
        <v>151</v>
      </c>
      <c r="D764">
        <v>86</v>
      </c>
      <c r="E764" t="s">
        <v>155</v>
      </c>
    </row>
    <row r="765" spans="1:5" x14ac:dyDescent="0.3">
      <c r="A765">
        <v>764</v>
      </c>
      <c r="B765" s="1" t="s">
        <v>100</v>
      </c>
      <c r="C765" t="s">
        <v>152</v>
      </c>
      <c r="D765">
        <v>28</v>
      </c>
      <c r="E765" t="s">
        <v>155</v>
      </c>
    </row>
    <row r="766" spans="1:5" x14ac:dyDescent="0.3">
      <c r="A766">
        <v>765</v>
      </c>
      <c r="B766" s="1" t="s">
        <v>103</v>
      </c>
      <c r="C766" t="s">
        <v>152</v>
      </c>
      <c r="D766">
        <v>46</v>
      </c>
      <c r="E766" t="s">
        <v>155</v>
      </c>
    </row>
    <row r="767" spans="1:5" x14ac:dyDescent="0.3">
      <c r="A767">
        <v>766</v>
      </c>
      <c r="B767" s="1" t="s">
        <v>99</v>
      </c>
      <c r="C767" t="s">
        <v>152</v>
      </c>
      <c r="D767">
        <v>89</v>
      </c>
      <c r="E767" t="s">
        <v>155</v>
      </c>
    </row>
    <row r="768" spans="1:5" x14ac:dyDescent="0.3">
      <c r="A768">
        <v>767</v>
      </c>
      <c r="B768" s="1" t="s">
        <v>99</v>
      </c>
      <c r="C768" t="s">
        <v>151</v>
      </c>
      <c r="D768">
        <v>30</v>
      </c>
      <c r="E768" t="s">
        <v>155</v>
      </c>
    </row>
    <row r="769" spans="1:5" x14ac:dyDescent="0.3">
      <c r="A769">
        <v>768</v>
      </c>
      <c r="B769" s="1" t="s">
        <v>99</v>
      </c>
      <c r="C769" t="s">
        <v>152</v>
      </c>
      <c r="D769">
        <v>38</v>
      </c>
      <c r="E769" t="s">
        <v>155</v>
      </c>
    </row>
    <row r="770" spans="1:5" x14ac:dyDescent="0.3">
      <c r="A770">
        <v>769</v>
      </c>
      <c r="B770" s="1" t="s">
        <v>100</v>
      </c>
      <c r="C770" t="s">
        <v>151</v>
      </c>
      <c r="D770">
        <v>22</v>
      </c>
      <c r="E770" t="s">
        <v>155</v>
      </c>
    </row>
    <row r="771" spans="1:5" x14ac:dyDescent="0.3">
      <c r="A771">
        <v>770</v>
      </c>
      <c r="B771" s="1" t="s">
        <v>113</v>
      </c>
      <c r="C771" t="s">
        <v>151</v>
      </c>
      <c r="D771">
        <v>72</v>
      </c>
      <c r="E771" t="s">
        <v>155</v>
      </c>
    </row>
    <row r="772" spans="1:5" x14ac:dyDescent="0.3">
      <c r="A772">
        <v>771</v>
      </c>
      <c r="B772" s="1" t="s">
        <v>108</v>
      </c>
      <c r="C772" t="s">
        <v>151</v>
      </c>
      <c r="D772">
        <v>82</v>
      </c>
      <c r="E772" t="s">
        <v>155</v>
      </c>
    </row>
    <row r="773" spans="1:5" x14ac:dyDescent="0.3">
      <c r="A773">
        <v>772</v>
      </c>
      <c r="B773" s="1" t="s">
        <v>100</v>
      </c>
      <c r="C773" t="s">
        <v>152</v>
      </c>
      <c r="D773">
        <v>37</v>
      </c>
      <c r="E773" t="s">
        <v>155</v>
      </c>
    </row>
    <row r="774" spans="1:5" x14ac:dyDescent="0.3">
      <c r="A774">
        <v>773</v>
      </c>
      <c r="B774" s="1" t="s">
        <v>99</v>
      </c>
      <c r="C774" t="s">
        <v>151</v>
      </c>
      <c r="D774">
        <v>77</v>
      </c>
      <c r="E774" t="s">
        <v>155</v>
      </c>
    </row>
    <row r="775" spans="1:5" x14ac:dyDescent="0.3">
      <c r="A775">
        <v>774</v>
      </c>
      <c r="B775" s="1" t="s">
        <v>113</v>
      </c>
      <c r="C775" t="s">
        <v>151</v>
      </c>
      <c r="D775">
        <v>84</v>
      </c>
      <c r="E775" t="s">
        <v>155</v>
      </c>
    </row>
    <row r="776" spans="1:5" x14ac:dyDescent="0.3">
      <c r="A776">
        <v>775</v>
      </c>
      <c r="B776" s="1" t="s">
        <v>106</v>
      </c>
      <c r="C776" t="s">
        <v>151</v>
      </c>
      <c r="D776">
        <v>68</v>
      </c>
      <c r="E776" t="s">
        <v>155</v>
      </c>
    </row>
    <row r="777" spans="1:5" x14ac:dyDescent="0.3">
      <c r="A777">
        <v>776</v>
      </c>
      <c r="B777" s="1" t="s">
        <v>107</v>
      </c>
      <c r="C777" t="s">
        <v>151</v>
      </c>
      <c r="D777">
        <v>38</v>
      </c>
      <c r="E777" t="s">
        <v>155</v>
      </c>
    </row>
    <row r="778" spans="1:5" x14ac:dyDescent="0.3">
      <c r="A778">
        <v>777</v>
      </c>
      <c r="B778" s="1" t="s">
        <v>99</v>
      </c>
      <c r="C778" t="s">
        <v>151</v>
      </c>
      <c r="D778">
        <v>53</v>
      </c>
      <c r="E778" t="s">
        <v>155</v>
      </c>
    </row>
    <row r="779" spans="1:5" x14ac:dyDescent="0.3">
      <c r="A779">
        <v>778</v>
      </c>
      <c r="B779" s="1" t="s">
        <v>100</v>
      </c>
      <c r="C779" t="s">
        <v>152</v>
      </c>
      <c r="D779">
        <v>26</v>
      </c>
      <c r="E779" t="s">
        <v>155</v>
      </c>
    </row>
    <row r="780" spans="1:5" x14ac:dyDescent="0.3">
      <c r="A780">
        <v>779</v>
      </c>
      <c r="B780" s="1" t="s">
        <v>99</v>
      </c>
      <c r="C780" t="s">
        <v>151</v>
      </c>
      <c r="D780">
        <v>41</v>
      </c>
      <c r="E780" t="s">
        <v>155</v>
      </c>
    </row>
    <row r="781" spans="1:5" x14ac:dyDescent="0.3">
      <c r="A781">
        <v>780</v>
      </c>
      <c r="B781" s="1" t="s">
        <v>113</v>
      </c>
      <c r="C781" t="s">
        <v>151</v>
      </c>
      <c r="D781">
        <v>43</v>
      </c>
      <c r="E781" t="s">
        <v>155</v>
      </c>
    </row>
    <row r="782" spans="1:5" x14ac:dyDescent="0.3">
      <c r="A782">
        <v>781</v>
      </c>
      <c r="B782" s="1" t="s">
        <v>102</v>
      </c>
      <c r="C782" t="s">
        <v>152</v>
      </c>
      <c r="D782">
        <v>66</v>
      </c>
      <c r="E782" t="s">
        <v>155</v>
      </c>
    </row>
    <row r="783" spans="1:5" x14ac:dyDescent="0.3">
      <c r="A783">
        <v>782</v>
      </c>
      <c r="B783" s="1" t="s">
        <v>99</v>
      </c>
      <c r="C783" t="s">
        <v>152</v>
      </c>
      <c r="D783">
        <v>74</v>
      </c>
      <c r="E783" t="s">
        <v>155</v>
      </c>
    </row>
    <row r="784" spans="1:5" x14ac:dyDescent="0.3">
      <c r="A784">
        <v>783</v>
      </c>
      <c r="B784" s="1" t="s">
        <v>99</v>
      </c>
      <c r="C784" t="s">
        <v>152</v>
      </c>
      <c r="D784">
        <v>42</v>
      </c>
      <c r="E784" t="s">
        <v>155</v>
      </c>
    </row>
    <row r="785" spans="1:5" x14ac:dyDescent="0.3">
      <c r="A785">
        <v>784</v>
      </c>
      <c r="B785" s="1" t="s">
        <v>99</v>
      </c>
      <c r="C785" t="s">
        <v>151</v>
      </c>
      <c r="D785">
        <v>38</v>
      </c>
      <c r="E785" t="s">
        <v>155</v>
      </c>
    </row>
    <row r="786" spans="1:5" x14ac:dyDescent="0.3">
      <c r="A786">
        <v>785</v>
      </c>
      <c r="B786" s="1" t="s">
        <v>111</v>
      </c>
      <c r="C786" t="s">
        <v>151</v>
      </c>
      <c r="D786">
        <v>44</v>
      </c>
      <c r="E786" t="s">
        <v>155</v>
      </c>
    </row>
    <row r="787" spans="1:5" x14ac:dyDescent="0.3">
      <c r="A787">
        <v>786</v>
      </c>
      <c r="B787" s="1" t="s">
        <v>108</v>
      </c>
      <c r="C787" t="s">
        <v>151</v>
      </c>
      <c r="D787">
        <v>61</v>
      </c>
      <c r="E787" t="s">
        <v>155</v>
      </c>
    </row>
    <row r="788" spans="1:5" x14ac:dyDescent="0.3">
      <c r="A788">
        <v>787</v>
      </c>
      <c r="B788" s="1" t="s">
        <v>104</v>
      </c>
      <c r="C788" t="s">
        <v>152</v>
      </c>
      <c r="D788">
        <v>40</v>
      </c>
      <c r="E788" t="s">
        <v>155</v>
      </c>
    </row>
    <row r="789" spans="1:5" x14ac:dyDescent="0.3">
      <c r="A789">
        <v>788</v>
      </c>
      <c r="B789" s="1" t="s">
        <v>101</v>
      </c>
      <c r="C789" t="s">
        <v>151</v>
      </c>
      <c r="D789">
        <v>57</v>
      </c>
      <c r="E789" t="s">
        <v>155</v>
      </c>
    </row>
    <row r="790" spans="1:5" x14ac:dyDescent="0.3">
      <c r="A790">
        <v>789</v>
      </c>
      <c r="B790" s="1" t="s">
        <v>100</v>
      </c>
      <c r="C790" t="s">
        <v>151</v>
      </c>
      <c r="D790">
        <v>62</v>
      </c>
      <c r="E790" t="s">
        <v>155</v>
      </c>
    </row>
    <row r="791" spans="1:5" x14ac:dyDescent="0.3">
      <c r="A791">
        <v>790</v>
      </c>
      <c r="B791" s="1" t="s">
        <v>113</v>
      </c>
      <c r="C791" t="s">
        <v>151</v>
      </c>
      <c r="D791">
        <v>85</v>
      </c>
      <c r="E791" t="s">
        <v>155</v>
      </c>
    </row>
    <row r="792" spans="1:5" x14ac:dyDescent="0.3">
      <c r="A792">
        <v>791</v>
      </c>
      <c r="B792" s="1" t="s">
        <v>99</v>
      </c>
      <c r="C792" t="s">
        <v>151</v>
      </c>
      <c r="D792">
        <v>72</v>
      </c>
      <c r="E792" t="s">
        <v>155</v>
      </c>
    </row>
    <row r="793" spans="1:5" x14ac:dyDescent="0.3">
      <c r="A793">
        <v>792</v>
      </c>
      <c r="B793" s="1" t="s">
        <v>99</v>
      </c>
      <c r="C793" t="s">
        <v>152</v>
      </c>
      <c r="D793">
        <v>23</v>
      </c>
      <c r="E793" t="s">
        <v>155</v>
      </c>
    </row>
    <row r="794" spans="1:5" x14ac:dyDescent="0.3">
      <c r="A794">
        <v>793</v>
      </c>
      <c r="B794" s="1" t="s">
        <v>99</v>
      </c>
      <c r="C794" t="s">
        <v>152</v>
      </c>
      <c r="D794">
        <v>87</v>
      </c>
      <c r="E794" t="s">
        <v>155</v>
      </c>
    </row>
    <row r="795" spans="1:5" x14ac:dyDescent="0.3">
      <c r="A795">
        <v>794</v>
      </c>
      <c r="B795" s="1" t="s">
        <v>102</v>
      </c>
      <c r="C795" t="s">
        <v>151</v>
      </c>
      <c r="D795">
        <v>58</v>
      </c>
      <c r="E795" t="s">
        <v>155</v>
      </c>
    </row>
    <row r="796" spans="1:5" x14ac:dyDescent="0.3">
      <c r="A796">
        <v>795</v>
      </c>
      <c r="B796" s="1" t="s">
        <v>102</v>
      </c>
      <c r="C796" t="s">
        <v>151</v>
      </c>
      <c r="D796">
        <v>83</v>
      </c>
      <c r="E796" t="s">
        <v>155</v>
      </c>
    </row>
    <row r="797" spans="1:5" x14ac:dyDescent="0.3">
      <c r="A797">
        <v>796</v>
      </c>
      <c r="B797" s="1" t="s">
        <v>102</v>
      </c>
      <c r="C797" t="s">
        <v>152</v>
      </c>
      <c r="D797">
        <v>27</v>
      </c>
      <c r="E797" t="s">
        <v>155</v>
      </c>
    </row>
    <row r="798" spans="1:5" x14ac:dyDescent="0.3">
      <c r="A798">
        <v>797</v>
      </c>
      <c r="B798" s="1" t="s">
        <v>99</v>
      </c>
      <c r="C798" t="s">
        <v>152</v>
      </c>
      <c r="D798">
        <v>45</v>
      </c>
      <c r="E798" t="s">
        <v>155</v>
      </c>
    </row>
    <row r="799" spans="1:5" x14ac:dyDescent="0.3">
      <c r="A799">
        <v>798</v>
      </c>
      <c r="B799" s="1" t="s">
        <v>99</v>
      </c>
      <c r="C799" t="s">
        <v>151</v>
      </c>
      <c r="D799">
        <v>52</v>
      </c>
      <c r="E799" t="s">
        <v>155</v>
      </c>
    </row>
    <row r="800" spans="1:5" x14ac:dyDescent="0.3">
      <c r="A800">
        <v>799</v>
      </c>
      <c r="B800" s="1" t="s">
        <v>99</v>
      </c>
      <c r="C800" t="s">
        <v>152</v>
      </c>
      <c r="D800">
        <v>59</v>
      </c>
      <c r="E800" t="s">
        <v>155</v>
      </c>
    </row>
    <row r="801" spans="1:5" x14ac:dyDescent="0.3">
      <c r="A801">
        <v>800</v>
      </c>
      <c r="B801" s="1" t="s">
        <v>111</v>
      </c>
      <c r="C801" t="s">
        <v>151</v>
      </c>
      <c r="D801">
        <v>87</v>
      </c>
      <c r="E801" t="s">
        <v>155</v>
      </c>
    </row>
    <row r="802" spans="1:5" x14ac:dyDescent="0.3">
      <c r="A802">
        <v>801</v>
      </c>
      <c r="B802" s="1" t="s">
        <v>100</v>
      </c>
      <c r="C802" t="s">
        <v>151</v>
      </c>
      <c r="D802">
        <v>77</v>
      </c>
      <c r="E802" t="s">
        <v>155</v>
      </c>
    </row>
    <row r="803" spans="1:5" x14ac:dyDescent="0.3">
      <c r="A803">
        <v>802</v>
      </c>
      <c r="B803" s="1" t="s">
        <v>100</v>
      </c>
      <c r="C803" t="s">
        <v>152</v>
      </c>
      <c r="D803">
        <v>89</v>
      </c>
      <c r="E803" t="s">
        <v>155</v>
      </c>
    </row>
    <row r="804" spans="1:5" x14ac:dyDescent="0.3">
      <c r="A804">
        <v>803</v>
      </c>
      <c r="B804" s="1" t="s">
        <v>102</v>
      </c>
      <c r="C804" t="s">
        <v>151</v>
      </c>
      <c r="D804">
        <v>43</v>
      </c>
      <c r="E804" t="s">
        <v>155</v>
      </c>
    </row>
    <row r="805" spans="1:5" x14ac:dyDescent="0.3">
      <c r="A805">
        <v>804</v>
      </c>
      <c r="B805" s="1" t="s">
        <v>109</v>
      </c>
      <c r="C805" t="s">
        <v>152</v>
      </c>
      <c r="D805">
        <v>56</v>
      </c>
      <c r="E805" t="s">
        <v>155</v>
      </c>
    </row>
    <row r="806" spans="1:5" x14ac:dyDescent="0.3">
      <c r="A806">
        <v>805</v>
      </c>
      <c r="B806" s="1" t="s">
        <v>107</v>
      </c>
      <c r="C806" t="s">
        <v>151</v>
      </c>
      <c r="D806">
        <v>18</v>
      </c>
      <c r="E806" t="s">
        <v>155</v>
      </c>
    </row>
    <row r="807" spans="1:5" x14ac:dyDescent="0.3">
      <c r="A807">
        <v>806</v>
      </c>
      <c r="B807" s="1" t="s">
        <v>108</v>
      </c>
      <c r="C807" t="s">
        <v>151</v>
      </c>
      <c r="D807">
        <v>43</v>
      </c>
      <c r="E807" t="s">
        <v>155</v>
      </c>
    </row>
    <row r="808" spans="1:5" x14ac:dyDescent="0.3">
      <c r="A808">
        <v>807</v>
      </c>
      <c r="B808" s="1" t="s">
        <v>102</v>
      </c>
      <c r="C808" t="s">
        <v>152</v>
      </c>
      <c r="D808">
        <v>56</v>
      </c>
      <c r="E808" t="s">
        <v>155</v>
      </c>
    </row>
    <row r="809" spans="1:5" x14ac:dyDescent="0.3">
      <c r="A809">
        <v>808</v>
      </c>
      <c r="B809" s="1" t="s">
        <v>99</v>
      </c>
      <c r="C809" t="s">
        <v>152</v>
      </c>
      <c r="D809">
        <v>41</v>
      </c>
      <c r="E809" t="s">
        <v>155</v>
      </c>
    </row>
    <row r="810" spans="1:5" x14ac:dyDescent="0.3">
      <c r="A810">
        <v>809</v>
      </c>
      <c r="B810" s="1" t="s">
        <v>99</v>
      </c>
      <c r="C810" t="s">
        <v>151</v>
      </c>
      <c r="D810">
        <v>87</v>
      </c>
      <c r="E810" t="s">
        <v>155</v>
      </c>
    </row>
    <row r="811" spans="1:5" x14ac:dyDescent="0.3">
      <c r="A811">
        <v>810</v>
      </c>
      <c r="B811" s="1" t="s">
        <v>107</v>
      </c>
      <c r="C811" t="s">
        <v>151</v>
      </c>
      <c r="D811">
        <v>45</v>
      </c>
      <c r="E811" t="s">
        <v>155</v>
      </c>
    </row>
    <row r="812" spans="1:5" x14ac:dyDescent="0.3">
      <c r="A812">
        <v>811</v>
      </c>
      <c r="B812" s="1" t="s">
        <v>113</v>
      </c>
      <c r="C812" t="s">
        <v>152</v>
      </c>
      <c r="D812">
        <v>32</v>
      </c>
      <c r="E812" t="s">
        <v>155</v>
      </c>
    </row>
    <row r="813" spans="1:5" x14ac:dyDescent="0.3">
      <c r="A813">
        <v>812</v>
      </c>
      <c r="B813" s="1" t="s">
        <v>102</v>
      </c>
      <c r="C813" t="s">
        <v>152</v>
      </c>
      <c r="D813">
        <v>90</v>
      </c>
      <c r="E813" t="s">
        <v>155</v>
      </c>
    </row>
    <row r="814" spans="1:5" x14ac:dyDescent="0.3">
      <c r="A814">
        <v>813</v>
      </c>
      <c r="B814" s="1" t="s">
        <v>106</v>
      </c>
      <c r="C814" t="s">
        <v>151</v>
      </c>
      <c r="D814">
        <v>51</v>
      </c>
      <c r="E814" t="s">
        <v>155</v>
      </c>
    </row>
    <row r="815" spans="1:5" x14ac:dyDescent="0.3">
      <c r="A815">
        <v>814</v>
      </c>
      <c r="B815" s="1" t="s">
        <v>99</v>
      </c>
      <c r="C815" t="s">
        <v>152</v>
      </c>
      <c r="D815">
        <v>60</v>
      </c>
      <c r="E815" t="s">
        <v>155</v>
      </c>
    </row>
    <row r="816" spans="1:5" x14ac:dyDescent="0.3">
      <c r="A816">
        <v>815</v>
      </c>
      <c r="B816" s="1" t="s">
        <v>99</v>
      </c>
      <c r="C816" t="s">
        <v>151</v>
      </c>
      <c r="D816">
        <v>65</v>
      </c>
      <c r="E816" t="s">
        <v>155</v>
      </c>
    </row>
    <row r="817" spans="1:5" x14ac:dyDescent="0.3">
      <c r="A817">
        <v>816</v>
      </c>
      <c r="B817" s="1" t="s">
        <v>113</v>
      </c>
      <c r="C817" t="s">
        <v>151</v>
      </c>
      <c r="D817">
        <v>46</v>
      </c>
      <c r="E817" t="s">
        <v>155</v>
      </c>
    </row>
    <row r="818" spans="1:5" x14ac:dyDescent="0.3">
      <c r="A818">
        <v>817</v>
      </c>
      <c r="B818" s="1" t="s">
        <v>99</v>
      </c>
      <c r="C818" t="s">
        <v>151</v>
      </c>
      <c r="D818">
        <v>39</v>
      </c>
      <c r="E818" t="s">
        <v>155</v>
      </c>
    </row>
    <row r="819" spans="1:5" x14ac:dyDescent="0.3">
      <c r="A819">
        <v>818</v>
      </c>
      <c r="B819" s="1" t="s">
        <v>100</v>
      </c>
      <c r="C819" t="s">
        <v>152</v>
      </c>
      <c r="D819">
        <v>87</v>
      </c>
      <c r="E819" t="s">
        <v>155</v>
      </c>
    </row>
    <row r="820" spans="1:5" x14ac:dyDescent="0.3">
      <c r="A820">
        <v>819</v>
      </c>
      <c r="B820" s="1" t="s">
        <v>111</v>
      </c>
      <c r="C820" t="s">
        <v>152</v>
      </c>
      <c r="D820">
        <v>75</v>
      </c>
      <c r="E820" t="s">
        <v>155</v>
      </c>
    </row>
    <row r="821" spans="1:5" x14ac:dyDescent="0.3">
      <c r="A821">
        <v>820</v>
      </c>
      <c r="B821" s="1" t="s">
        <v>107</v>
      </c>
      <c r="C821" t="s">
        <v>151</v>
      </c>
      <c r="D821">
        <v>29</v>
      </c>
      <c r="E821" t="s">
        <v>155</v>
      </c>
    </row>
    <row r="822" spans="1:5" x14ac:dyDescent="0.3">
      <c r="A822">
        <v>821</v>
      </c>
      <c r="B822" s="1" t="s">
        <v>107</v>
      </c>
      <c r="C822" t="s">
        <v>152</v>
      </c>
      <c r="D822">
        <v>53</v>
      </c>
      <c r="E822" t="s">
        <v>155</v>
      </c>
    </row>
    <row r="823" spans="1:5" x14ac:dyDescent="0.3">
      <c r="A823">
        <v>822</v>
      </c>
      <c r="B823" s="1" t="s">
        <v>99</v>
      </c>
      <c r="C823" t="s">
        <v>152</v>
      </c>
      <c r="D823">
        <v>18</v>
      </c>
      <c r="E823" t="s">
        <v>155</v>
      </c>
    </row>
    <row r="824" spans="1:5" x14ac:dyDescent="0.3">
      <c r="A824">
        <v>823</v>
      </c>
      <c r="B824" s="1" t="s">
        <v>100</v>
      </c>
      <c r="C824" t="s">
        <v>152</v>
      </c>
      <c r="D824">
        <v>63</v>
      </c>
      <c r="E824" t="s">
        <v>155</v>
      </c>
    </row>
    <row r="825" spans="1:5" x14ac:dyDescent="0.3">
      <c r="A825">
        <v>824</v>
      </c>
      <c r="B825" s="1" t="s">
        <v>99</v>
      </c>
      <c r="C825" t="s">
        <v>152</v>
      </c>
      <c r="D825">
        <v>35</v>
      </c>
      <c r="E825" t="s">
        <v>155</v>
      </c>
    </row>
    <row r="826" spans="1:5" x14ac:dyDescent="0.3">
      <c r="A826">
        <v>825</v>
      </c>
      <c r="B826" s="1" t="s">
        <v>104</v>
      </c>
      <c r="C826" t="s">
        <v>151</v>
      </c>
      <c r="D826">
        <v>90</v>
      </c>
      <c r="E826" t="s">
        <v>155</v>
      </c>
    </row>
    <row r="827" spans="1:5" x14ac:dyDescent="0.3">
      <c r="A827">
        <v>826</v>
      </c>
      <c r="B827" s="1" t="s">
        <v>104</v>
      </c>
      <c r="C827" t="s">
        <v>151</v>
      </c>
      <c r="D827">
        <v>25</v>
      </c>
      <c r="E827" t="s">
        <v>155</v>
      </c>
    </row>
    <row r="828" spans="1:5" x14ac:dyDescent="0.3">
      <c r="A828">
        <v>827</v>
      </c>
      <c r="B828" s="1" t="s">
        <v>106</v>
      </c>
      <c r="C828" t="s">
        <v>151</v>
      </c>
      <c r="D828">
        <v>40</v>
      </c>
      <c r="E828" t="s">
        <v>155</v>
      </c>
    </row>
    <row r="829" spans="1:5" x14ac:dyDescent="0.3">
      <c r="A829">
        <v>828</v>
      </c>
      <c r="B829" s="1" t="s">
        <v>99</v>
      </c>
      <c r="C829" t="s">
        <v>152</v>
      </c>
      <c r="D829">
        <v>48</v>
      </c>
      <c r="E829" t="s">
        <v>155</v>
      </c>
    </row>
    <row r="830" spans="1:5" x14ac:dyDescent="0.3">
      <c r="A830">
        <v>829</v>
      </c>
      <c r="B830" s="1" t="s">
        <v>99</v>
      </c>
      <c r="C830" t="s">
        <v>152</v>
      </c>
      <c r="D830">
        <v>65</v>
      </c>
      <c r="E830" t="s">
        <v>155</v>
      </c>
    </row>
    <row r="831" spans="1:5" x14ac:dyDescent="0.3">
      <c r="A831">
        <v>830</v>
      </c>
      <c r="B831" s="1" t="s">
        <v>100</v>
      </c>
      <c r="C831" t="s">
        <v>151</v>
      </c>
      <c r="D831">
        <v>75</v>
      </c>
      <c r="E831" t="s">
        <v>155</v>
      </c>
    </row>
    <row r="832" spans="1:5" x14ac:dyDescent="0.3">
      <c r="A832">
        <v>831</v>
      </c>
      <c r="B832" s="1" t="s">
        <v>107</v>
      </c>
      <c r="C832" t="s">
        <v>152</v>
      </c>
      <c r="D832">
        <v>69</v>
      </c>
      <c r="E832" t="s">
        <v>155</v>
      </c>
    </row>
    <row r="833" spans="1:5" x14ac:dyDescent="0.3">
      <c r="A833">
        <v>832</v>
      </c>
      <c r="B833" s="1" t="s">
        <v>102</v>
      </c>
      <c r="C833" t="s">
        <v>151</v>
      </c>
      <c r="D833">
        <v>30</v>
      </c>
      <c r="E833" t="s">
        <v>155</v>
      </c>
    </row>
    <row r="834" spans="1:5" x14ac:dyDescent="0.3">
      <c r="A834">
        <v>833</v>
      </c>
      <c r="B834" s="1" t="s">
        <v>110</v>
      </c>
      <c r="C834" t="s">
        <v>152</v>
      </c>
      <c r="D834">
        <v>52</v>
      </c>
      <c r="E834" t="s">
        <v>155</v>
      </c>
    </row>
    <row r="835" spans="1:5" x14ac:dyDescent="0.3">
      <c r="A835">
        <v>834</v>
      </c>
      <c r="B835" s="1" t="s">
        <v>102</v>
      </c>
      <c r="C835" t="s">
        <v>151</v>
      </c>
      <c r="D835">
        <v>76</v>
      </c>
      <c r="E835" t="s">
        <v>155</v>
      </c>
    </row>
    <row r="836" spans="1:5" x14ac:dyDescent="0.3">
      <c r="A836">
        <v>835</v>
      </c>
      <c r="B836" s="1" t="s">
        <v>101</v>
      </c>
      <c r="C836" t="s">
        <v>152</v>
      </c>
      <c r="D836">
        <v>50</v>
      </c>
      <c r="E836" t="s">
        <v>155</v>
      </c>
    </row>
    <row r="837" spans="1:5" x14ac:dyDescent="0.3">
      <c r="A837">
        <v>836</v>
      </c>
      <c r="B837" s="1" t="s">
        <v>113</v>
      </c>
      <c r="C837" t="s">
        <v>151</v>
      </c>
      <c r="D837">
        <v>70</v>
      </c>
      <c r="E837" t="s">
        <v>155</v>
      </c>
    </row>
    <row r="838" spans="1:5" x14ac:dyDescent="0.3">
      <c r="A838">
        <v>837</v>
      </c>
      <c r="B838" s="1" t="s">
        <v>101</v>
      </c>
      <c r="C838" t="s">
        <v>152</v>
      </c>
      <c r="D838">
        <v>55</v>
      </c>
      <c r="E838" t="s">
        <v>155</v>
      </c>
    </row>
    <row r="839" spans="1:5" x14ac:dyDescent="0.3">
      <c r="A839">
        <v>838</v>
      </c>
      <c r="B839" s="1" t="s">
        <v>107</v>
      </c>
      <c r="C839" t="s">
        <v>152</v>
      </c>
      <c r="D839">
        <v>73</v>
      </c>
      <c r="E839" t="s">
        <v>155</v>
      </c>
    </row>
    <row r="840" spans="1:5" x14ac:dyDescent="0.3">
      <c r="A840">
        <v>839</v>
      </c>
      <c r="B840" s="1" t="s">
        <v>113</v>
      </c>
      <c r="C840" t="s">
        <v>151</v>
      </c>
      <c r="D840">
        <v>36</v>
      </c>
      <c r="E840" t="s">
        <v>155</v>
      </c>
    </row>
    <row r="841" spans="1:5" x14ac:dyDescent="0.3">
      <c r="A841">
        <v>840</v>
      </c>
      <c r="B841" s="1" t="s">
        <v>102</v>
      </c>
      <c r="C841" t="s">
        <v>152</v>
      </c>
      <c r="D841">
        <v>47</v>
      </c>
      <c r="E841" t="s">
        <v>155</v>
      </c>
    </row>
    <row r="842" spans="1:5" x14ac:dyDescent="0.3">
      <c r="A842">
        <v>841</v>
      </c>
      <c r="B842" s="1" t="s">
        <v>99</v>
      </c>
      <c r="C842" t="s">
        <v>152</v>
      </c>
      <c r="D842">
        <v>42</v>
      </c>
      <c r="E842" t="s">
        <v>155</v>
      </c>
    </row>
    <row r="843" spans="1:5" x14ac:dyDescent="0.3">
      <c r="A843">
        <v>842</v>
      </c>
      <c r="B843" s="1" t="s">
        <v>100</v>
      </c>
      <c r="C843" t="s">
        <v>151</v>
      </c>
      <c r="D843">
        <v>41</v>
      </c>
      <c r="E843" t="s">
        <v>155</v>
      </c>
    </row>
    <row r="844" spans="1:5" x14ac:dyDescent="0.3">
      <c r="A844">
        <v>843</v>
      </c>
      <c r="B844" s="1" t="s">
        <v>99</v>
      </c>
      <c r="C844" t="s">
        <v>152</v>
      </c>
      <c r="D844">
        <v>37</v>
      </c>
      <c r="E844" t="s">
        <v>155</v>
      </c>
    </row>
    <row r="845" spans="1:5" x14ac:dyDescent="0.3">
      <c r="A845">
        <v>844</v>
      </c>
      <c r="B845" s="1" t="s">
        <v>107</v>
      </c>
      <c r="C845" t="s">
        <v>151</v>
      </c>
      <c r="D845">
        <v>90</v>
      </c>
      <c r="E845" t="s">
        <v>155</v>
      </c>
    </row>
    <row r="846" spans="1:5" x14ac:dyDescent="0.3">
      <c r="A846">
        <v>845</v>
      </c>
      <c r="B846" s="1" t="s">
        <v>104</v>
      </c>
      <c r="C846" t="s">
        <v>151</v>
      </c>
      <c r="D846">
        <v>26</v>
      </c>
      <c r="E846" t="s">
        <v>155</v>
      </c>
    </row>
    <row r="847" spans="1:5" x14ac:dyDescent="0.3">
      <c r="A847">
        <v>846</v>
      </c>
      <c r="B847" s="1" t="s">
        <v>99</v>
      </c>
      <c r="C847" t="s">
        <v>151</v>
      </c>
      <c r="D847">
        <v>80</v>
      </c>
      <c r="E847" t="s">
        <v>155</v>
      </c>
    </row>
    <row r="848" spans="1:5" x14ac:dyDescent="0.3">
      <c r="A848">
        <v>847</v>
      </c>
      <c r="B848" s="1" t="s">
        <v>113</v>
      </c>
      <c r="C848" t="s">
        <v>151</v>
      </c>
      <c r="D848">
        <v>76</v>
      </c>
      <c r="E848" t="s">
        <v>155</v>
      </c>
    </row>
    <row r="849" spans="1:5" x14ac:dyDescent="0.3">
      <c r="A849">
        <v>848</v>
      </c>
      <c r="B849" s="1" t="s">
        <v>99</v>
      </c>
      <c r="C849" t="s">
        <v>152</v>
      </c>
      <c r="D849">
        <v>44</v>
      </c>
      <c r="E849" t="s">
        <v>155</v>
      </c>
    </row>
    <row r="850" spans="1:5" x14ac:dyDescent="0.3">
      <c r="A850">
        <v>849</v>
      </c>
      <c r="B850" s="1" t="s">
        <v>100</v>
      </c>
      <c r="C850" t="s">
        <v>151</v>
      </c>
      <c r="D850">
        <v>19</v>
      </c>
      <c r="E850" t="s">
        <v>155</v>
      </c>
    </row>
    <row r="851" spans="1:5" x14ac:dyDescent="0.3">
      <c r="A851">
        <v>850</v>
      </c>
      <c r="B851" s="1" t="s">
        <v>99</v>
      </c>
      <c r="C851" t="s">
        <v>152</v>
      </c>
      <c r="D851">
        <v>52</v>
      </c>
      <c r="E851" t="s">
        <v>155</v>
      </c>
    </row>
    <row r="852" spans="1:5" x14ac:dyDescent="0.3">
      <c r="A852">
        <v>851</v>
      </c>
      <c r="B852" s="1" t="s">
        <v>106</v>
      </c>
      <c r="C852" t="s">
        <v>152</v>
      </c>
      <c r="D852">
        <v>58</v>
      </c>
      <c r="E852" t="s">
        <v>155</v>
      </c>
    </row>
    <row r="853" spans="1:5" x14ac:dyDescent="0.3">
      <c r="A853">
        <v>852</v>
      </c>
      <c r="B853" s="1" t="s">
        <v>99</v>
      </c>
      <c r="C853" t="s">
        <v>151</v>
      </c>
      <c r="D853">
        <v>84</v>
      </c>
      <c r="E853" t="s">
        <v>155</v>
      </c>
    </row>
    <row r="854" spans="1:5" x14ac:dyDescent="0.3">
      <c r="A854">
        <v>853</v>
      </c>
      <c r="B854" s="1" t="s">
        <v>99</v>
      </c>
      <c r="C854" t="s">
        <v>151</v>
      </c>
      <c r="D854">
        <v>57</v>
      </c>
      <c r="E854" t="s">
        <v>155</v>
      </c>
    </row>
    <row r="855" spans="1:5" x14ac:dyDescent="0.3">
      <c r="A855">
        <v>854</v>
      </c>
      <c r="B855" s="1" t="s">
        <v>99</v>
      </c>
      <c r="C855" t="s">
        <v>152</v>
      </c>
      <c r="D855">
        <v>61</v>
      </c>
      <c r="E855" t="s">
        <v>155</v>
      </c>
    </row>
    <row r="856" spans="1:5" x14ac:dyDescent="0.3">
      <c r="A856">
        <v>855</v>
      </c>
      <c r="B856" s="1" t="s">
        <v>101</v>
      </c>
      <c r="C856" t="s">
        <v>151</v>
      </c>
      <c r="D856">
        <v>43</v>
      </c>
      <c r="E856" t="s">
        <v>155</v>
      </c>
    </row>
    <row r="857" spans="1:5" x14ac:dyDescent="0.3">
      <c r="A857">
        <v>856</v>
      </c>
      <c r="B857" s="1" t="s">
        <v>99</v>
      </c>
      <c r="C857" t="s">
        <v>151</v>
      </c>
      <c r="D857">
        <v>59</v>
      </c>
      <c r="E857" t="s">
        <v>155</v>
      </c>
    </row>
    <row r="858" spans="1:5" x14ac:dyDescent="0.3">
      <c r="A858">
        <v>857</v>
      </c>
      <c r="B858" s="1" t="s">
        <v>99</v>
      </c>
      <c r="C858" t="s">
        <v>152</v>
      </c>
      <c r="D858">
        <v>34</v>
      </c>
      <c r="E858" t="s">
        <v>155</v>
      </c>
    </row>
    <row r="859" spans="1:5" x14ac:dyDescent="0.3">
      <c r="A859">
        <v>858</v>
      </c>
      <c r="B859" s="1" t="s">
        <v>99</v>
      </c>
      <c r="C859" t="s">
        <v>152</v>
      </c>
      <c r="D859">
        <v>35</v>
      </c>
      <c r="E859" t="s">
        <v>155</v>
      </c>
    </row>
    <row r="860" spans="1:5" x14ac:dyDescent="0.3">
      <c r="A860">
        <v>859</v>
      </c>
      <c r="B860" s="1" t="s">
        <v>99</v>
      </c>
      <c r="C860" t="s">
        <v>151</v>
      </c>
      <c r="D860">
        <v>34</v>
      </c>
      <c r="E860" t="s">
        <v>155</v>
      </c>
    </row>
    <row r="861" spans="1:5" x14ac:dyDescent="0.3">
      <c r="A861">
        <v>860</v>
      </c>
      <c r="B861" s="1" t="s">
        <v>104</v>
      </c>
      <c r="C861" t="s">
        <v>151</v>
      </c>
      <c r="D861">
        <v>84</v>
      </c>
      <c r="E861" t="s">
        <v>155</v>
      </c>
    </row>
    <row r="862" spans="1:5" x14ac:dyDescent="0.3">
      <c r="A862">
        <v>861</v>
      </c>
      <c r="B862" s="1" t="s">
        <v>99</v>
      </c>
      <c r="C862" t="s">
        <v>152</v>
      </c>
      <c r="D862">
        <v>78</v>
      </c>
      <c r="E862" t="s">
        <v>155</v>
      </c>
    </row>
    <row r="863" spans="1:5" x14ac:dyDescent="0.3">
      <c r="A863">
        <v>862</v>
      </c>
      <c r="B863" s="1" t="s">
        <v>99</v>
      </c>
      <c r="C863" t="s">
        <v>152</v>
      </c>
      <c r="D863">
        <v>68</v>
      </c>
      <c r="E863" t="s">
        <v>155</v>
      </c>
    </row>
    <row r="864" spans="1:5" x14ac:dyDescent="0.3">
      <c r="A864">
        <v>863</v>
      </c>
      <c r="B864" s="1" t="s">
        <v>111</v>
      </c>
      <c r="C864" t="s">
        <v>152</v>
      </c>
      <c r="D864">
        <v>63</v>
      </c>
      <c r="E864" t="s">
        <v>155</v>
      </c>
    </row>
    <row r="865" spans="1:5" x14ac:dyDescent="0.3">
      <c r="A865">
        <v>864</v>
      </c>
      <c r="B865" s="1" t="s">
        <v>99</v>
      </c>
      <c r="C865" t="s">
        <v>152</v>
      </c>
      <c r="D865">
        <v>78</v>
      </c>
      <c r="E865" t="s">
        <v>155</v>
      </c>
    </row>
    <row r="866" spans="1:5" x14ac:dyDescent="0.3">
      <c r="A866">
        <v>865</v>
      </c>
      <c r="B866" s="1" t="s">
        <v>99</v>
      </c>
      <c r="C866" t="s">
        <v>151</v>
      </c>
      <c r="D866">
        <v>20</v>
      </c>
      <c r="E866" t="s">
        <v>155</v>
      </c>
    </row>
    <row r="867" spans="1:5" x14ac:dyDescent="0.3">
      <c r="A867">
        <v>866</v>
      </c>
      <c r="B867" s="1" t="s">
        <v>106</v>
      </c>
      <c r="C867" t="s">
        <v>152</v>
      </c>
      <c r="D867">
        <v>66</v>
      </c>
      <c r="E867" t="s">
        <v>155</v>
      </c>
    </row>
    <row r="868" spans="1:5" x14ac:dyDescent="0.3">
      <c r="A868">
        <v>867</v>
      </c>
      <c r="B868" s="1" t="s">
        <v>99</v>
      </c>
      <c r="C868" t="s">
        <v>152</v>
      </c>
      <c r="D868">
        <v>76</v>
      </c>
      <c r="E868" t="s">
        <v>155</v>
      </c>
    </row>
    <row r="869" spans="1:5" x14ac:dyDescent="0.3">
      <c r="A869">
        <v>868</v>
      </c>
      <c r="B869" s="1" t="s">
        <v>110</v>
      </c>
      <c r="C869" t="s">
        <v>152</v>
      </c>
      <c r="D869">
        <v>31</v>
      </c>
      <c r="E869" t="s">
        <v>155</v>
      </c>
    </row>
    <row r="870" spans="1:5" x14ac:dyDescent="0.3">
      <c r="A870">
        <v>869</v>
      </c>
      <c r="B870" s="1" t="s">
        <v>104</v>
      </c>
      <c r="C870" t="s">
        <v>152</v>
      </c>
      <c r="D870">
        <v>56</v>
      </c>
      <c r="E870" t="s">
        <v>155</v>
      </c>
    </row>
    <row r="871" spans="1:5" x14ac:dyDescent="0.3">
      <c r="A871">
        <v>870</v>
      </c>
      <c r="B871" s="1" t="s">
        <v>113</v>
      </c>
      <c r="C871" t="s">
        <v>151</v>
      </c>
      <c r="D871">
        <v>65</v>
      </c>
      <c r="E871" t="s">
        <v>155</v>
      </c>
    </row>
    <row r="872" spans="1:5" x14ac:dyDescent="0.3">
      <c r="A872">
        <v>871</v>
      </c>
      <c r="B872" s="1" t="s">
        <v>107</v>
      </c>
      <c r="C872" t="s">
        <v>152</v>
      </c>
      <c r="D872">
        <v>76</v>
      </c>
      <c r="E872" t="s">
        <v>155</v>
      </c>
    </row>
    <row r="873" spans="1:5" x14ac:dyDescent="0.3">
      <c r="A873">
        <v>872</v>
      </c>
      <c r="B873" s="1" t="s">
        <v>100</v>
      </c>
      <c r="C873" t="s">
        <v>152</v>
      </c>
      <c r="D873">
        <v>20</v>
      </c>
      <c r="E873" t="s">
        <v>155</v>
      </c>
    </row>
    <row r="874" spans="1:5" x14ac:dyDescent="0.3">
      <c r="A874">
        <v>873</v>
      </c>
      <c r="B874" s="1" t="s">
        <v>102</v>
      </c>
      <c r="C874" t="s">
        <v>151</v>
      </c>
      <c r="D874">
        <v>75</v>
      </c>
      <c r="E874" t="s">
        <v>155</v>
      </c>
    </row>
    <row r="875" spans="1:5" x14ac:dyDescent="0.3">
      <c r="A875">
        <v>874</v>
      </c>
      <c r="B875" s="1" t="s">
        <v>99</v>
      </c>
      <c r="C875" t="s">
        <v>152</v>
      </c>
      <c r="D875">
        <v>40</v>
      </c>
      <c r="E875" t="s">
        <v>155</v>
      </c>
    </row>
    <row r="876" spans="1:5" x14ac:dyDescent="0.3">
      <c r="A876">
        <v>875</v>
      </c>
      <c r="B876" s="1" t="s">
        <v>99</v>
      </c>
      <c r="C876" t="s">
        <v>151</v>
      </c>
      <c r="D876">
        <v>54</v>
      </c>
      <c r="E876" t="s">
        <v>155</v>
      </c>
    </row>
    <row r="877" spans="1:5" x14ac:dyDescent="0.3">
      <c r="A877">
        <v>876</v>
      </c>
      <c r="B877" s="1" t="s">
        <v>99</v>
      </c>
      <c r="C877" t="s">
        <v>151</v>
      </c>
      <c r="D877">
        <v>76</v>
      </c>
      <c r="E877" t="s">
        <v>155</v>
      </c>
    </row>
    <row r="878" spans="1:5" x14ac:dyDescent="0.3">
      <c r="A878">
        <v>877</v>
      </c>
      <c r="B878" s="1" t="s">
        <v>113</v>
      </c>
      <c r="C878" t="s">
        <v>151</v>
      </c>
      <c r="D878">
        <v>78</v>
      </c>
      <c r="E878" t="s">
        <v>155</v>
      </c>
    </row>
    <row r="879" spans="1:5" x14ac:dyDescent="0.3">
      <c r="A879">
        <v>878</v>
      </c>
      <c r="B879" s="1" t="s">
        <v>113</v>
      </c>
      <c r="C879" t="s">
        <v>152</v>
      </c>
      <c r="D879">
        <v>45</v>
      </c>
      <c r="E879" t="s">
        <v>155</v>
      </c>
    </row>
    <row r="880" spans="1:5" x14ac:dyDescent="0.3">
      <c r="A880">
        <v>879</v>
      </c>
      <c r="B880" s="1" t="s">
        <v>99</v>
      </c>
      <c r="C880" t="s">
        <v>152</v>
      </c>
      <c r="D880">
        <v>70</v>
      </c>
      <c r="E880" t="s">
        <v>155</v>
      </c>
    </row>
    <row r="881" spans="1:5" x14ac:dyDescent="0.3">
      <c r="A881">
        <v>880</v>
      </c>
      <c r="B881" s="1" t="s">
        <v>113</v>
      </c>
      <c r="C881" t="s">
        <v>151</v>
      </c>
      <c r="D881">
        <v>44</v>
      </c>
      <c r="E881" t="s">
        <v>155</v>
      </c>
    </row>
    <row r="882" spans="1:5" x14ac:dyDescent="0.3">
      <c r="A882">
        <v>881</v>
      </c>
      <c r="B882" s="1" t="s">
        <v>100</v>
      </c>
      <c r="C882" t="s">
        <v>151</v>
      </c>
      <c r="D882">
        <v>67</v>
      </c>
      <c r="E882" t="s">
        <v>155</v>
      </c>
    </row>
    <row r="883" spans="1:5" x14ac:dyDescent="0.3">
      <c r="A883">
        <v>882</v>
      </c>
      <c r="B883" s="1" t="s">
        <v>106</v>
      </c>
      <c r="C883" t="s">
        <v>151</v>
      </c>
      <c r="D883">
        <v>20</v>
      </c>
      <c r="E883" t="s">
        <v>155</v>
      </c>
    </row>
    <row r="884" spans="1:5" x14ac:dyDescent="0.3">
      <c r="A884">
        <v>883</v>
      </c>
      <c r="B884" s="1" t="s">
        <v>99</v>
      </c>
      <c r="C884" t="s">
        <v>151</v>
      </c>
      <c r="D884">
        <v>81</v>
      </c>
      <c r="E884" t="s">
        <v>155</v>
      </c>
    </row>
    <row r="885" spans="1:5" x14ac:dyDescent="0.3">
      <c r="A885">
        <v>884</v>
      </c>
      <c r="B885" s="1" t="s">
        <v>113</v>
      </c>
      <c r="C885" t="s">
        <v>151</v>
      </c>
      <c r="D885">
        <v>53</v>
      </c>
      <c r="E885" t="s">
        <v>155</v>
      </c>
    </row>
    <row r="886" spans="1:5" x14ac:dyDescent="0.3">
      <c r="A886">
        <v>885</v>
      </c>
      <c r="B886" s="1" t="s">
        <v>109</v>
      </c>
      <c r="C886" t="s">
        <v>152</v>
      </c>
      <c r="D886">
        <v>53</v>
      </c>
      <c r="E886" t="s">
        <v>155</v>
      </c>
    </row>
    <row r="887" spans="1:5" x14ac:dyDescent="0.3">
      <c r="A887">
        <v>886</v>
      </c>
      <c r="B887" s="1" t="s">
        <v>99</v>
      </c>
      <c r="C887" t="s">
        <v>151</v>
      </c>
      <c r="D887">
        <v>72</v>
      </c>
      <c r="E887" t="s">
        <v>155</v>
      </c>
    </row>
    <row r="888" spans="1:5" x14ac:dyDescent="0.3">
      <c r="A888">
        <v>887</v>
      </c>
      <c r="B888" s="1" t="s">
        <v>99</v>
      </c>
      <c r="C888" t="s">
        <v>152</v>
      </c>
      <c r="D888">
        <v>28</v>
      </c>
      <c r="E888" t="s">
        <v>155</v>
      </c>
    </row>
    <row r="889" spans="1:5" x14ac:dyDescent="0.3">
      <c r="A889">
        <v>888</v>
      </c>
      <c r="B889" s="1" t="s">
        <v>108</v>
      </c>
      <c r="C889" t="s">
        <v>151</v>
      </c>
      <c r="D889">
        <v>71</v>
      </c>
      <c r="E889" t="s">
        <v>155</v>
      </c>
    </row>
    <row r="890" spans="1:5" x14ac:dyDescent="0.3">
      <c r="A890">
        <v>889</v>
      </c>
      <c r="B890" s="1" t="s">
        <v>107</v>
      </c>
      <c r="C890" t="s">
        <v>152</v>
      </c>
      <c r="D890">
        <v>30</v>
      </c>
      <c r="E890" t="s">
        <v>155</v>
      </c>
    </row>
    <row r="891" spans="1:5" x14ac:dyDescent="0.3">
      <c r="A891">
        <v>890</v>
      </c>
      <c r="B891" s="1" t="s">
        <v>99</v>
      </c>
      <c r="C891" t="s">
        <v>152</v>
      </c>
      <c r="D891">
        <v>84</v>
      </c>
      <c r="E891" t="s">
        <v>155</v>
      </c>
    </row>
    <row r="892" spans="1:5" x14ac:dyDescent="0.3">
      <c r="A892">
        <v>891</v>
      </c>
      <c r="B892" s="1" t="s">
        <v>99</v>
      </c>
      <c r="C892" t="s">
        <v>151</v>
      </c>
      <c r="D892">
        <v>45</v>
      </c>
      <c r="E892" t="s">
        <v>155</v>
      </c>
    </row>
    <row r="893" spans="1:5" x14ac:dyDescent="0.3">
      <c r="A893">
        <v>892</v>
      </c>
      <c r="B893" s="1" t="s">
        <v>99</v>
      </c>
      <c r="C893" t="s">
        <v>152</v>
      </c>
      <c r="D893">
        <v>34</v>
      </c>
      <c r="E893" t="s">
        <v>155</v>
      </c>
    </row>
    <row r="894" spans="1:5" x14ac:dyDescent="0.3">
      <c r="A894">
        <v>893</v>
      </c>
      <c r="B894" s="1" t="s">
        <v>99</v>
      </c>
      <c r="C894" t="s">
        <v>151</v>
      </c>
      <c r="D894">
        <v>53</v>
      </c>
      <c r="E894" t="s">
        <v>155</v>
      </c>
    </row>
    <row r="895" spans="1:5" x14ac:dyDescent="0.3">
      <c r="A895">
        <v>894</v>
      </c>
      <c r="B895" s="1" t="s">
        <v>101</v>
      </c>
      <c r="C895" t="s">
        <v>152</v>
      </c>
      <c r="D895">
        <v>37</v>
      </c>
      <c r="E895" t="s">
        <v>155</v>
      </c>
    </row>
    <row r="896" spans="1:5" x14ac:dyDescent="0.3">
      <c r="A896">
        <v>895</v>
      </c>
      <c r="B896" s="1" t="s">
        <v>110</v>
      </c>
      <c r="C896" t="s">
        <v>151</v>
      </c>
      <c r="D896">
        <v>38</v>
      </c>
      <c r="E896" t="s">
        <v>155</v>
      </c>
    </row>
    <row r="897" spans="1:5" x14ac:dyDescent="0.3">
      <c r="A897">
        <v>896</v>
      </c>
      <c r="B897" s="1" t="s">
        <v>101</v>
      </c>
      <c r="C897" t="s">
        <v>152</v>
      </c>
      <c r="D897">
        <v>79</v>
      </c>
      <c r="E897" t="s">
        <v>155</v>
      </c>
    </row>
    <row r="898" spans="1:5" x14ac:dyDescent="0.3">
      <c r="A898">
        <v>897</v>
      </c>
      <c r="B898" s="1" t="s">
        <v>99</v>
      </c>
      <c r="C898" t="s">
        <v>151</v>
      </c>
      <c r="D898">
        <v>46</v>
      </c>
      <c r="E898" t="s">
        <v>155</v>
      </c>
    </row>
    <row r="899" spans="1:5" x14ac:dyDescent="0.3">
      <c r="A899">
        <v>898</v>
      </c>
      <c r="B899" s="1" t="s">
        <v>99</v>
      </c>
      <c r="C899" t="s">
        <v>151</v>
      </c>
      <c r="D899">
        <v>64</v>
      </c>
      <c r="E899" t="s">
        <v>155</v>
      </c>
    </row>
    <row r="900" spans="1:5" x14ac:dyDescent="0.3">
      <c r="A900">
        <v>899</v>
      </c>
      <c r="B900" s="1" t="s">
        <v>99</v>
      </c>
      <c r="C900" t="s">
        <v>152</v>
      </c>
      <c r="D900">
        <v>75</v>
      </c>
      <c r="E900" t="s">
        <v>155</v>
      </c>
    </row>
    <row r="901" spans="1:5" x14ac:dyDescent="0.3">
      <c r="A901">
        <v>900</v>
      </c>
      <c r="B901" s="1" t="s">
        <v>99</v>
      </c>
      <c r="C901" t="s">
        <v>151</v>
      </c>
      <c r="D901">
        <v>54</v>
      </c>
      <c r="E901" t="s">
        <v>155</v>
      </c>
    </row>
    <row r="902" spans="1:5" x14ac:dyDescent="0.3">
      <c r="A902">
        <v>901</v>
      </c>
      <c r="B902" s="1" t="s">
        <v>99</v>
      </c>
      <c r="C902" t="s">
        <v>152</v>
      </c>
      <c r="D902">
        <v>44</v>
      </c>
      <c r="E902" t="s">
        <v>155</v>
      </c>
    </row>
    <row r="903" spans="1:5" x14ac:dyDescent="0.3">
      <c r="A903">
        <v>902</v>
      </c>
      <c r="B903" s="1" t="s">
        <v>99</v>
      </c>
      <c r="C903" t="s">
        <v>152</v>
      </c>
      <c r="D903">
        <v>82</v>
      </c>
      <c r="E903" t="s">
        <v>155</v>
      </c>
    </row>
    <row r="904" spans="1:5" x14ac:dyDescent="0.3">
      <c r="A904">
        <v>903</v>
      </c>
      <c r="B904" s="1" t="s">
        <v>99</v>
      </c>
      <c r="C904" t="s">
        <v>151</v>
      </c>
      <c r="D904">
        <v>27</v>
      </c>
      <c r="E904" t="s">
        <v>155</v>
      </c>
    </row>
    <row r="905" spans="1:5" x14ac:dyDescent="0.3">
      <c r="A905">
        <v>904</v>
      </c>
      <c r="B905" s="1" t="s">
        <v>113</v>
      </c>
      <c r="C905" t="s">
        <v>152</v>
      </c>
      <c r="D905">
        <v>34</v>
      </c>
      <c r="E905" t="s">
        <v>155</v>
      </c>
    </row>
    <row r="906" spans="1:5" x14ac:dyDescent="0.3">
      <c r="A906">
        <v>905</v>
      </c>
      <c r="B906" s="1" t="s">
        <v>99</v>
      </c>
      <c r="C906" t="s">
        <v>152</v>
      </c>
      <c r="D906">
        <v>25</v>
      </c>
      <c r="E906" t="s">
        <v>155</v>
      </c>
    </row>
    <row r="907" spans="1:5" x14ac:dyDescent="0.3">
      <c r="A907">
        <v>906</v>
      </c>
      <c r="B907" s="1" t="s">
        <v>100</v>
      </c>
      <c r="C907" t="s">
        <v>151</v>
      </c>
      <c r="D907">
        <v>79</v>
      </c>
      <c r="E907" t="s">
        <v>155</v>
      </c>
    </row>
    <row r="908" spans="1:5" x14ac:dyDescent="0.3">
      <c r="A908">
        <v>907</v>
      </c>
      <c r="B908" s="1" t="s">
        <v>108</v>
      </c>
      <c r="C908" t="s">
        <v>151</v>
      </c>
      <c r="D908">
        <v>55</v>
      </c>
      <c r="E908" t="s">
        <v>155</v>
      </c>
    </row>
    <row r="909" spans="1:5" x14ac:dyDescent="0.3">
      <c r="A909">
        <v>908</v>
      </c>
      <c r="B909" s="1" t="s">
        <v>99</v>
      </c>
      <c r="C909" t="s">
        <v>152</v>
      </c>
      <c r="D909">
        <v>75</v>
      </c>
      <c r="E909" t="s">
        <v>155</v>
      </c>
    </row>
    <row r="910" spans="1:5" x14ac:dyDescent="0.3">
      <c r="A910">
        <v>909</v>
      </c>
      <c r="B910" s="1" t="s">
        <v>113</v>
      </c>
      <c r="C910" t="s">
        <v>151</v>
      </c>
      <c r="D910">
        <v>71</v>
      </c>
      <c r="E910" t="s">
        <v>155</v>
      </c>
    </row>
    <row r="911" spans="1:5" x14ac:dyDescent="0.3">
      <c r="A911">
        <v>910</v>
      </c>
      <c r="B911" s="1" t="s">
        <v>99</v>
      </c>
      <c r="C911" t="s">
        <v>151</v>
      </c>
      <c r="D911">
        <v>68</v>
      </c>
      <c r="E911" t="s">
        <v>155</v>
      </c>
    </row>
    <row r="912" spans="1:5" x14ac:dyDescent="0.3">
      <c r="A912">
        <v>911</v>
      </c>
      <c r="B912" s="1" t="s">
        <v>99</v>
      </c>
      <c r="C912" t="s">
        <v>152</v>
      </c>
      <c r="D912">
        <v>27</v>
      </c>
      <c r="E912" t="s">
        <v>155</v>
      </c>
    </row>
    <row r="913" spans="1:5" x14ac:dyDescent="0.3">
      <c r="A913">
        <v>912</v>
      </c>
      <c r="B913" s="1" t="s">
        <v>99</v>
      </c>
      <c r="C913" t="s">
        <v>151</v>
      </c>
      <c r="D913">
        <v>33</v>
      </c>
      <c r="E913" t="s">
        <v>155</v>
      </c>
    </row>
    <row r="914" spans="1:5" x14ac:dyDescent="0.3">
      <c r="A914">
        <v>913</v>
      </c>
      <c r="B914" s="1" t="s">
        <v>99</v>
      </c>
      <c r="C914" t="s">
        <v>152</v>
      </c>
      <c r="D914">
        <v>28</v>
      </c>
      <c r="E914" t="s">
        <v>155</v>
      </c>
    </row>
    <row r="915" spans="1:5" x14ac:dyDescent="0.3">
      <c r="A915">
        <v>914</v>
      </c>
      <c r="B915" s="1" t="s">
        <v>99</v>
      </c>
      <c r="C915" t="s">
        <v>152</v>
      </c>
      <c r="D915">
        <v>80</v>
      </c>
      <c r="E915" t="s">
        <v>155</v>
      </c>
    </row>
    <row r="916" spans="1:5" x14ac:dyDescent="0.3">
      <c r="A916">
        <v>915</v>
      </c>
      <c r="B916" s="1" t="s">
        <v>100</v>
      </c>
      <c r="C916" t="s">
        <v>151</v>
      </c>
      <c r="D916">
        <v>39</v>
      </c>
      <c r="E916" t="s">
        <v>155</v>
      </c>
    </row>
    <row r="917" spans="1:5" x14ac:dyDescent="0.3">
      <c r="A917">
        <v>916</v>
      </c>
      <c r="B917" s="1" t="s">
        <v>100</v>
      </c>
      <c r="C917" t="s">
        <v>151</v>
      </c>
      <c r="D917">
        <v>61</v>
      </c>
      <c r="E917" t="s">
        <v>155</v>
      </c>
    </row>
    <row r="918" spans="1:5" x14ac:dyDescent="0.3">
      <c r="A918">
        <v>917</v>
      </c>
      <c r="B918" s="1" t="s">
        <v>103</v>
      </c>
      <c r="C918" t="s">
        <v>152</v>
      </c>
      <c r="D918">
        <v>41</v>
      </c>
      <c r="E918" t="s">
        <v>155</v>
      </c>
    </row>
    <row r="919" spans="1:5" x14ac:dyDescent="0.3">
      <c r="A919">
        <v>918</v>
      </c>
      <c r="B919" s="1" t="s">
        <v>101</v>
      </c>
      <c r="C919" t="s">
        <v>151</v>
      </c>
      <c r="D919">
        <v>75</v>
      </c>
      <c r="E919" t="s">
        <v>155</v>
      </c>
    </row>
    <row r="920" spans="1:5" x14ac:dyDescent="0.3">
      <c r="A920">
        <v>919</v>
      </c>
      <c r="B920" s="1" t="s">
        <v>108</v>
      </c>
      <c r="C920" t="s">
        <v>151</v>
      </c>
      <c r="D920">
        <v>27</v>
      </c>
      <c r="E920" t="s">
        <v>155</v>
      </c>
    </row>
    <row r="921" spans="1:5" x14ac:dyDescent="0.3">
      <c r="A921">
        <v>920</v>
      </c>
      <c r="B921" s="1" t="s">
        <v>99</v>
      </c>
      <c r="C921" t="s">
        <v>151</v>
      </c>
      <c r="D921">
        <v>67</v>
      </c>
      <c r="E921" t="s">
        <v>155</v>
      </c>
    </row>
    <row r="922" spans="1:5" x14ac:dyDescent="0.3">
      <c r="A922">
        <v>921</v>
      </c>
      <c r="B922" s="1" t="s">
        <v>99</v>
      </c>
      <c r="C922" t="s">
        <v>152</v>
      </c>
      <c r="D922">
        <v>52</v>
      </c>
      <c r="E922" t="s">
        <v>155</v>
      </c>
    </row>
    <row r="923" spans="1:5" x14ac:dyDescent="0.3">
      <c r="A923">
        <v>922</v>
      </c>
      <c r="B923" s="1" t="s">
        <v>110</v>
      </c>
      <c r="C923" t="s">
        <v>152</v>
      </c>
      <c r="D923">
        <v>31</v>
      </c>
      <c r="E923" t="s">
        <v>155</v>
      </c>
    </row>
    <row r="924" spans="1:5" x14ac:dyDescent="0.3">
      <c r="A924">
        <v>923</v>
      </c>
      <c r="B924" s="1" t="s">
        <v>99</v>
      </c>
      <c r="C924" t="s">
        <v>152</v>
      </c>
      <c r="D924">
        <v>44</v>
      </c>
      <c r="E924" t="s">
        <v>155</v>
      </c>
    </row>
    <row r="925" spans="1:5" x14ac:dyDescent="0.3">
      <c r="A925">
        <v>924</v>
      </c>
      <c r="B925" s="1" t="s">
        <v>113</v>
      </c>
      <c r="C925" t="s">
        <v>151</v>
      </c>
      <c r="D925">
        <v>64</v>
      </c>
      <c r="E925" t="s">
        <v>155</v>
      </c>
    </row>
    <row r="926" spans="1:5" x14ac:dyDescent="0.3">
      <c r="A926">
        <v>925</v>
      </c>
      <c r="B926" s="1" t="s">
        <v>99</v>
      </c>
      <c r="C926" t="s">
        <v>152</v>
      </c>
      <c r="D926">
        <v>34</v>
      </c>
      <c r="E926" t="s">
        <v>155</v>
      </c>
    </row>
    <row r="927" spans="1:5" x14ac:dyDescent="0.3">
      <c r="A927">
        <v>926</v>
      </c>
      <c r="B927" s="1" t="s">
        <v>99</v>
      </c>
      <c r="C927" t="s">
        <v>152</v>
      </c>
      <c r="D927">
        <v>19</v>
      </c>
      <c r="E927" t="s">
        <v>155</v>
      </c>
    </row>
    <row r="928" spans="1:5" x14ac:dyDescent="0.3">
      <c r="A928">
        <v>927</v>
      </c>
      <c r="B928" s="1" t="s">
        <v>113</v>
      </c>
      <c r="C928" t="s">
        <v>151</v>
      </c>
      <c r="D928">
        <v>77</v>
      </c>
      <c r="E928" t="s">
        <v>155</v>
      </c>
    </row>
    <row r="929" spans="1:5" x14ac:dyDescent="0.3">
      <c r="A929">
        <v>928</v>
      </c>
      <c r="B929" s="1" t="s">
        <v>104</v>
      </c>
      <c r="C929" t="s">
        <v>152</v>
      </c>
      <c r="D929">
        <v>56</v>
      </c>
      <c r="E929" t="s">
        <v>155</v>
      </c>
    </row>
    <row r="930" spans="1:5" x14ac:dyDescent="0.3">
      <c r="A930">
        <v>929</v>
      </c>
      <c r="B930" s="1" t="s">
        <v>99</v>
      </c>
      <c r="C930" t="s">
        <v>151</v>
      </c>
      <c r="D930">
        <v>18</v>
      </c>
      <c r="E930" t="s">
        <v>155</v>
      </c>
    </row>
    <row r="931" spans="1:5" x14ac:dyDescent="0.3">
      <c r="A931">
        <v>930</v>
      </c>
      <c r="B931" s="1" t="s">
        <v>101</v>
      </c>
      <c r="C931" t="s">
        <v>151</v>
      </c>
      <c r="D931">
        <v>21</v>
      </c>
      <c r="E931" t="s">
        <v>155</v>
      </c>
    </row>
    <row r="932" spans="1:5" x14ac:dyDescent="0.3">
      <c r="A932">
        <v>931</v>
      </c>
      <c r="B932" s="1" t="s">
        <v>99</v>
      </c>
      <c r="C932" t="s">
        <v>152</v>
      </c>
      <c r="D932">
        <v>58</v>
      </c>
      <c r="E932" t="s">
        <v>155</v>
      </c>
    </row>
    <row r="933" spans="1:5" x14ac:dyDescent="0.3">
      <c r="A933">
        <v>932</v>
      </c>
      <c r="B933" s="1" t="s">
        <v>110</v>
      </c>
      <c r="C933" t="s">
        <v>152</v>
      </c>
      <c r="D933">
        <v>61</v>
      </c>
      <c r="E933" t="s">
        <v>155</v>
      </c>
    </row>
    <row r="934" spans="1:5" x14ac:dyDescent="0.3">
      <c r="A934">
        <v>933</v>
      </c>
      <c r="B934" s="1" t="s">
        <v>99</v>
      </c>
      <c r="C934" t="s">
        <v>152</v>
      </c>
      <c r="D934">
        <v>24</v>
      </c>
      <c r="E934" t="s">
        <v>155</v>
      </c>
    </row>
    <row r="935" spans="1:5" x14ac:dyDescent="0.3">
      <c r="A935">
        <v>934</v>
      </c>
      <c r="B935" s="1" t="s">
        <v>99</v>
      </c>
      <c r="C935" t="s">
        <v>151</v>
      </c>
      <c r="D935">
        <v>70</v>
      </c>
      <c r="E935" t="s">
        <v>155</v>
      </c>
    </row>
    <row r="936" spans="1:5" x14ac:dyDescent="0.3">
      <c r="A936">
        <v>935</v>
      </c>
      <c r="B936" s="1" t="s">
        <v>100</v>
      </c>
      <c r="C936" t="s">
        <v>151</v>
      </c>
      <c r="D936">
        <v>38</v>
      </c>
      <c r="E936" t="s">
        <v>155</v>
      </c>
    </row>
    <row r="937" spans="1:5" x14ac:dyDescent="0.3">
      <c r="A937">
        <v>936</v>
      </c>
      <c r="B937" s="1" t="s">
        <v>106</v>
      </c>
      <c r="C937" t="s">
        <v>151</v>
      </c>
      <c r="D937">
        <v>34</v>
      </c>
      <c r="E937" t="s">
        <v>155</v>
      </c>
    </row>
    <row r="938" spans="1:5" x14ac:dyDescent="0.3">
      <c r="A938">
        <v>937</v>
      </c>
      <c r="B938" s="1" t="s">
        <v>109</v>
      </c>
      <c r="C938" t="s">
        <v>152</v>
      </c>
      <c r="D938">
        <v>21</v>
      </c>
      <c r="E938" t="s">
        <v>155</v>
      </c>
    </row>
    <row r="939" spans="1:5" x14ac:dyDescent="0.3">
      <c r="A939">
        <v>938</v>
      </c>
      <c r="B939" s="1" t="s">
        <v>109</v>
      </c>
      <c r="C939" t="s">
        <v>152</v>
      </c>
      <c r="D939">
        <v>42</v>
      </c>
      <c r="E939" t="s">
        <v>155</v>
      </c>
    </row>
    <row r="940" spans="1:5" x14ac:dyDescent="0.3">
      <c r="A940">
        <v>939</v>
      </c>
      <c r="B940" s="1" t="s">
        <v>99</v>
      </c>
      <c r="C940" t="s">
        <v>151</v>
      </c>
      <c r="D940">
        <v>73</v>
      </c>
      <c r="E940" t="s">
        <v>155</v>
      </c>
    </row>
    <row r="941" spans="1:5" x14ac:dyDescent="0.3">
      <c r="A941">
        <v>940</v>
      </c>
      <c r="B941" s="1" t="s">
        <v>99</v>
      </c>
      <c r="C941" t="s">
        <v>151</v>
      </c>
      <c r="D941">
        <v>79</v>
      </c>
      <c r="E941" t="s">
        <v>155</v>
      </c>
    </row>
    <row r="942" spans="1:5" x14ac:dyDescent="0.3">
      <c r="A942">
        <v>941</v>
      </c>
      <c r="B942" s="1" t="s">
        <v>99</v>
      </c>
      <c r="C942" t="s">
        <v>151</v>
      </c>
      <c r="D942">
        <v>81</v>
      </c>
      <c r="E942" t="s">
        <v>155</v>
      </c>
    </row>
    <row r="943" spans="1:5" x14ac:dyDescent="0.3">
      <c r="A943">
        <v>942</v>
      </c>
      <c r="B943" s="1" t="s">
        <v>99</v>
      </c>
      <c r="C943" t="s">
        <v>152</v>
      </c>
      <c r="D943">
        <v>72</v>
      </c>
      <c r="E943" t="s">
        <v>155</v>
      </c>
    </row>
    <row r="944" spans="1:5" x14ac:dyDescent="0.3">
      <c r="A944">
        <v>943</v>
      </c>
      <c r="B944" s="1" t="s">
        <v>99</v>
      </c>
      <c r="C944" t="s">
        <v>152</v>
      </c>
      <c r="D944">
        <v>48</v>
      </c>
      <c r="E944" t="s">
        <v>155</v>
      </c>
    </row>
    <row r="945" spans="1:5" x14ac:dyDescent="0.3">
      <c r="A945">
        <v>944</v>
      </c>
      <c r="B945" s="1" t="s">
        <v>113</v>
      </c>
      <c r="C945" t="s">
        <v>151</v>
      </c>
      <c r="D945">
        <v>38</v>
      </c>
      <c r="E945" t="s">
        <v>155</v>
      </c>
    </row>
    <row r="946" spans="1:5" x14ac:dyDescent="0.3">
      <c r="A946">
        <v>945</v>
      </c>
      <c r="B946" s="1" t="s">
        <v>100</v>
      </c>
      <c r="C946" t="s">
        <v>151</v>
      </c>
      <c r="D946">
        <v>34</v>
      </c>
      <c r="E946" t="s">
        <v>155</v>
      </c>
    </row>
    <row r="947" spans="1:5" x14ac:dyDescent="0.3">
      <c r="A947">
        <v>946</v>
      </c>
      <c r="B947" s="1" t="s">
        <v>113</v>
      </c>
      <c r="C947" t="s">
        <v>151</v>
      </c>
      <c r="D947">
        <v>27</v>
      </c>
      <c r="E947" t="s">
        <v>155</v>
      </c>
    </row>
    <row r="948" spans="1:5" x14ac:dyDescent="0.3">
      <c r="A948">
        <v>947</v>
      </c>
      <c r="B948" s="1" t="s">
        <v>101</v>
      </c>
      <c r="C948" t="s">
        <v>152</v>
      </c>
      <c r="D948">
        <v>22</v>
      </c>
      <c r="E948" t="s">
        <v>155</v>
      </c>
    </row>
    <row r="949" spans="1:5" x14ac:dyDescent="0.3">
      <c r="A949">
        <v>948</v>
      </c>
      <c r="B949" s="1" t="s">
        <v>102</v>
      </c>
      <c r="C949" t="s">
        <v>151</v>
      </c>
      <c r="D949">
        <v>27</v>
      </c>
      <c r="E949" t="s">
        <v>155</v>
      </c>
    </row>
    <row r="950" spans="1:5" x14ac:dyDescent="0.3">
      <c r="A950">
        <v>949</v>
      </c>
      <c r="B950" s="1" t="s">
        <v>103</v>
      </c>
      <c r="C950" t="s">
        <v>151</v>
      </c>
      <c r="D950">
        <v>71</v>
      </c>
      <c r="E950" t="s">
        <v>155</v>
      </c>
    </row>
    <row r="951" spans="1:5" x14ac:dyDescent="0.3">
      <c r="A951">
        <v>950</v>
      </c>
      <c r="B951" s="1" t="s">
        <v>100</v>
      </c>
      <c r="C951" t="s">
        <v>151</v>
      </c>
      <c r="D951">
        <v>72</v>
      </c>
      <c r="E951" t="s">
        <v>155</v>
      </c>
    </row>
    <row r="952" spans="1:5" x14ac:dyDescent="0.3">
      <c r="A952">
        <v>951</v>
      </c>
      <c r="B952" s="1" t="s">
        <v>109</v>
      </c>
      <c r="C952" t="s">
        <v>151</v>
      </c>
      <c r="D952">
        <v>22</v>
      </c>
      <c r="E952" t="s">
        <v>155</v>
      </c>
    </row>
    <row r="953" spans="1:5" x14ac:dyDescent="0.3">
      <c r="A953">
        <v>952</v>
      </c>
      <c r="B953" s="1" t="s">
        <v>104</v>
      </c>
      <c r="C953" t="s">
        <v>152</v>
      </c>
      <c r="D953">
        <v>40</v>
      </c>
      <c r="E953" t="s">
        <v>155</v>
      </c>
    </row>
    <row r="954" spans="1:5" x14ac:dyDescent="0.3">
      <c r="A954">
        <v>953</v>
      </c>
      <c r="B954" s="1" t="s">
        <v>99</v>
      </c>
      <c r="C954" t="s">
        <v>152</v>
      </c>
      <c r="D954">
        <v>67</v>
      </c>
      <c r="E954" t="s">
        <v>155</v>
      </c>
    </row>
    <row r="955" spans="1:5" x14ac:dyDescent="0.3">
      <c r="A955">
        <v>954</v>
      </c>
      <c r="B955" s="1" t="s">
        <v>113</v>
      </c>
      <c r="C955" t="s">
        <v>151</v>
      </c>
      <c r="D955">
        <v>35</v>
      </c>
      <c r="E955" t="s">
        <v>155</v>
      </c>
    </row>
    <row r="956" spans="1:5" x14ac:dyDescent="0.3">
      <c r="A956">
        <v>955</v>
      </c>
      <c r="B956" s="1" t="s">
        <v>113</v>
      </c>
      <c r="C956" t="s">
        <v>151</v>
      </c>
      <c r="D956">
        <v>85</v>
      </c>
      <c r="E956" t="s">
        <v>155</v>
      </c>
    </row>
    <row r="957" spans="1:5" x14ac:dyDescent="0.3">
      <c r="A957">
        <v>956</v>
      </c>
      <c r="B957" s="1" t="s">
        <v>100</v>
      </c>
      <c r="C957" t="s">
        <v>151</v>
      </c>
      <c r="D957">
        <v>27</v>
      </c>
      <c r="E957" t="s">
        <v>155</v>
      </c>
    </row>
    <row r="958" spans="1:5" x14ac:dyDescent="0.3">
      <c r="A958">
        <v>957</v>
      </c>
      <c r="B958" s="1" t="s">
        <v>103</v>
      </c>
      <c r="C958" t="s">
        <v>152</v>
      </c>
      <c r="D958">
        <v>24</v>
      </c>
      <c r="E958" t="s">
        <v>155</v>
      </c>
    </row>
    <row r="959" spans="1:5" x14ac:dyDescent="0.3">
      <c r="A959">
        <v>958</v>
      </c>
      <c r="B959" s="1" t="s">
        <v>99</v>
      </c>
      <c r="C959" t="s">
        <v>151</v>
      </c>
      <c r="D959">
        <v>89</v>
      </c>
      <c r="E959" t="s">
        <v>155</v>
      </c>
    </row>
    <row r="960" spans="1:5" x14ac:dyDescent="0.3">
      <c r="A960">
        <v>959</v>
      </c>
      <c r="B960" s="1" t="s">
        <v>99</v>
      </c>
      <c r="C960" t="s">
        <v>152</v>
      </c>
      <c r="D960">
        <v>72</v>
      </c>
      <c r="E960" t="s">
        <v>155</v>
      </c>
    </row>
    <row r="961" spans="1:5" x14ac:dyDescent="0.3">
      <c r="A961">
        <v>960</v>
      </c>
      <c r="B961" s="1" t="s">
        <v>99</v>
      </c>
      <c r="C961" t="s">
        <v>152</v>
      </c>
      <c r="D961">
        <v>69</v>
      </c>
      <c r="E961" t="s">
        <v>155</v>
      </c>
    </row>
    <row r="962" spans="1:5" x14ac:dyDescent="0.3">
      <c r="A962">
        <v>961</v>
      </c>
      <c r="B962" s="1" t="s">
        <v>99</v>
      </c>
      <c r="C962" t="s">
        <v>152</v>
      </c>
      <c r="D962">
        <v>82</v>
      </c>
      <c r="E962" t="s">
        <v>155</v>
      </c>
    </row>
    <row r="963" spans="1:5" x14ac:dyDescent="0.3">
      <c r="A963">
        <v>962</v>
      </c>
      <c r="B963" s="1" t="s">
        <v>99</v>
      </c>
      <c r="C963" t="s">
        <v>152</v>
      </c>
      <c r="D963">
        <v>75</v>
      </c>
      <c r="E963" t="s">
        <v>155</v>
      </c>
    </row>
    <row r="964" spans="1:5" x14ac:dyDescent="0.3">
      <c r="A964">
        <v>963</v>
      </c>
      <c r="B964" s="1" t="s">
        <v>99</v>
      </c>
      <c r="C964" t="s">
        <v>152</v>
      </c>
      <c r="D964">
        <v>67</v>
      </c>
      <c r="E964" t="s">
        <v>155</v>
      </c>
    </row>
    <row r="965" spans="1:5" x14ac:dyDescent="0.3">
      <c r="A965">
        <v>964</v>
      </c>
      <c r="B965" s="1" t="s">
        <v>100</v>
      </c>
      <c r="C965" t="s">
        <v>152</v>
      </c>
      <c r="D965">
        <v>53</v>
      </c>
      <c r="E965" t="s">
        <v>155</v>
      </c>
    </row>
    <row r="966" spans="1:5" x14ac:dyDescent="0.3">
      <c r="A966">
        <v>965</v>
      </c>
      <c r="B966" s="1" t="s">
        <v>101</v>
      </c>
      <c r="C966" t="s">
        <v>152</v>
      </c>
      <c r="D966">
        <v>50</v>
      </c>
      <c r="E966" t="s">
        <v>155</v>
      </c>
    </row>
    <row r="967" spans="1:5" x14ac:dyDescent="0.3">
      <c r="A967">
        <v>966</v>
      </c>
      <c r="B967" s="1" t="s">
        <v>99</v>
      </c>
      <c r="C967" t="s">
        <v>152</v>
      </c>
      <c r="D967">
        <v>49</v>
      </c>
      <c r="E967" t="s">
        <v>155</v>
      </c>
    </row>
    <row r="968" spans="1:5" x14ac:dyDescent="0.3">
      <c r="A968">
        <v>967</v>
      </c>
      <c r="B968" s="1" t="s">
        <v>101</v>
      </c>
      <c r="C968" t="s">
        <v>152</v>
      </c>
      <c r="D968">
        <v>54</v>
      </c>
      <c r="E968" t="s">
        <v>155</v>
      </c>
    </row>
    <row r="969" spans="1:5" x14ac:dyDescent="0.3">
      <c r="A969">
        <v>968</v>
      </c>
      <c r="B969" s="1" t="s">
        <v>108</v>
      </c>
      <c r="C969" t="s">
        <v>152</v>
      </c>
      <c r="D969">
        <v>44</v>
      </c>
      <c r="E969" t="s">
        <v>155</v>
      </c>
    </row>
    <row r="970" spans="1:5" x14ac:dyDescent="0.3">
      <c r="A970">
        <v>969</v>
      </c>
      <c r="B970" s="1" t="s">
        <v>99</v>
      </c>
      <c r="C970" t="s">
        <v>152</v>
      </c>
      <c r="D970">
        <v>27</v>
      </c>
      <c r="E970" t="s">
        <v>155</v>
      </c>
    </row>
    <row r="971" spans="1:5" x14ac:dyDescent="0.3">
      <c r="A971">
        <v>970</v>
      </c>
      <c r="B971" s="1" t="s">
        <v>99</v>
      </c>
      <c r="C971" t="s">
        <v>151</v>
      </c>
      <c r="D971">
        <v>72</v>
      </c>
      <c r="E971" t="s">
        <v>155</v>
      </c>
    </row>
    <row r="972" spans="1:5" x14ac:dyDescent="0.3">
      <c r="A972">
        <v>971</v>
      </c>
      <c r="B972" s="1" t="s">
        <v>100</v>
      </c>
      <c r="C972" t="s">
        <v>151</v>
      </c>
      <c r="D972">
        <v>22</v>
      </c>
      <c r="E972" t="s">
        <v>155</v>
      </c>
    </row>
    <row r="973" spans="1:5" x14ac:dyDescent="0.3">
      <c r="A973">
        <v>972</v>
      </c>
      <c r="B973" s="1" t="s">
        <v>100</v>
      </c>
      <c r="C973" t="s">
        <v>152</v>
      </c>
      <c r="D973">
        <v>35</v>
      </c>
      <c r="E973" t="s">
        <v>155</v>
      </c>
    </row>
    <row r="974" spans="1:5" x14ac:dyDescent="0.3">
      <c r="A974">
        <v>973</v>
      </c>
      <c r="B974" s="1" t="s">
        <v>99</v>
      </c>
      <c r="C974" t="s">
        <v>151</v>
      </c>
      <c r="D974">
        <v>50</v>
      </c>
      <c r="E974" t="s">
        <v>155</v>
      </c>
    </row>
    <row r="975" spans="1:5" x14ac:dyDescent="0.3">
      <c r="A975">
        <v>974</v>
      </c>
      <c r="B975" s="1" t="s">
        <v>100</v>
      </c>
      <c r="C975" t="s">
        <v>151</v>
      </c>
      <c r="D975">
        <v>60</v>
      </c>
      <c r="E975" t="s">
        <v>155</v>
      </c>
    </row>
    <row r="976" spans="1:5" x14ac:dyDescent="0.3">
      <c r="A976">
        <v>975</v>
      </c>
      <c r="B976" s="1" t="s">
        <v>100</v>
      </c>
      <c r="C976" t="s">
        <v>151</v>
      </c>
      <c r="D976">
        <v>45</v>
      </c>
      <c r="E976" t="s">
        <v>155</v>
      </c>
    </row>
    <row r="977" spans="1:5" x14ac:dyDescent="0.3">
      <c r="A977">
        <v>976</v>
      </c>
      <c r="B977" s="1" t="s">
        <v>106</v>
      </c>
      <c r="C977" t="s">
        <v>152</v>
      </c>
      <c r="D977">
        <v>48</v>
      </c>
      <c r="E977" t="s">
        <v>155</v>
      </c>
    </row>
    <row r="978" spans="1:5" x14ac:dyDescent="0.3">
      <c r="A978">
        <v>977</v>
      </c>
      <c r="B978" s="1" t="s">
        <v>113</v>
      </c>
      <c r="C978" t="s">
        <v>151</v>
      </c>
      <c r="D978">
        <v>31</v>
      </c>
      <c r="E978" t="s">
        <v>155</v>
      </c>
    </row>
    <row r="979" spans="1:5" x14ac:dyDescent="0.3">
      <c r="A979">
        <v>978</v>
      </c>
      <c r="B979" s="1" t="s">
        <v>99</v>
      </c>
      <c r="C979" t="s">
        <v>151</v>
      </c>
      <c r="D979">
        <v>80</v>
      </c>
      <c r="E979" t="s">
        <v>155</v>
      </c>
    </row>
    <row r="980" spans="1:5" x14ac:dyDescent="0.3">
      <c r="A980">
        <v>979</v>
      </c>
      <c r="B980" s="1" t="s">
        <v>101</v>
      </c>
      <c r="C980" t="s">
        <v>152</v>
      </c>
      <c r="D980">
        <v>47</v>
      </c>
      <c r="E980" t="s">
        <v>155</v>
      </c>
    </row>
    <row r="981" spans="1:5" x14ac:dyDescent="0.3">
      <c r="A981">
        <v>980</v>
      </c>
      <c r="B981" s="1" t="s">
        <v>99</v>
      </c>
      <c r="C981" t="s">
        <v>152</v>
      </c>
      <c r="D981">
        <v>31</v>
      </c>
      <c r="E981" t="s">
        <v>155</v>
      </c>
    </row>
    <row r="982" spans="1:5" x14ac:dyDescent="0.3">
      <c r="A982">
        <v>981</v>
      </c>
      <c r="B982" s="1" t="s">
        <v>99</v>
      </c>
      <c r="C982" t="s">
        <v>152</v>
      </c>
      <c r="D982">
        <v>78</v>
      </c>
      <c r="E982" t="s">
        <v>155</v>
      </c>
    </row>
    <row r="983" spans="1:5" x14ac:dyDescent="0.3">
      <c r="A983">
        <v>982</v>
      </c>
      <c r="B983" s="1" t="s">
        <v>99</v>
      </c>
      <c r="C983" t="s">
        <v>152</v>
      </c>
      <c r="D983">
        <v>35</v>
      </c>
      <c r="E983" t="s">
        <v>155</v>
      </c>
    </row>
    <row r="984" spans="1:5" x14ac:dyDescent="0.3">
      <c r="A984">
        <v>983</v>
      </c>
      <c r="B984" s="1" t="s">
        <v>99</v>
      </c>
      <c r="C984" t="s">
        <v>151</v>
      </c>
      <c r="D984">
        <v>58</v>
      </c>
      <c r="E984" t="s">
        <v>155</v>
      </c>
    </row>
    <row r="985" spans="1:5" x14ac:dyDescent="0.3">
      <c r="A985">
        <v>984</v>
      </c>
      <c r="B985" s="1" t="s">
        <v>100</v>
      </c>
      <c r="C985" t="s">
        <v>152</v>
      </c>
      <c r="D985">
        <v>33</v>
      </c>
      <c r="E985" t="s">
        <v>155</v>
      </c>
    </row>
    <row r="986" spans="1:5" x14ac:dyDescent="0.3">
      <c r="A986">
        <v>985</v>
      </c>
      <c r="B986" s="1" t="s">
        <v>99</v>
      </c>
      <c r="C986" t="s">
        <v>151</v>
      </c>
      <c r="D986">
        <v>69</v>
      </c>
      <c r="E986" t="s">
        <v>155</v>
      </c>
    </row>
    <row r="987" spans="1:5" x14ac:dyDescent="0.3">
      <c r="A987">
        <v>986</v>
      </c>
      <c r="B987" s="1" t="s">
        <v>101</v>
      </c>
      <c r="C987" t="s">
        <v>152</v>
      </c>
      <c r="D987">
        <v>44</v>
      </c>
      <c r="E987" t="s">
        <v>155</v>
      </c>
    </row>
    <row r="988" spans="1:5" x14ac:dyDescent="0.3">
      <c r="A988">
        <v>987</v>
      </c>
      <c r="B988" s="1" t="s">
        <v>99</v>
      </c>
      <c r="C988" t="s">
        <v>152</v>
      </c>
      <c r="D988">
        <v>23</v>
      </c>
      <c r="E988" t="s">
        <v>155</v>
      </c>
    </row>
    <row r="989" spans="1:5" x14ac:dyDescent="0.3">
      <c r="A989">
        <v>988</v>
      </c>
      <c r="B989" s="1" t="s">
        <v>99</v>
      </c>
      <c r="C989" t="s">
        <v>151</v>
      </c>
      <c r="D989">
        <v>62</v>
      </c>
      <c r="E989" t="s">
        <v>155</v>
      </c>
    </row>
    <row r="990" spans="1:5" x14ac:dyDescent="0.3">
      <c r="A990">
        <v>989</v>
      </c>
      <c r="B990" s="1" t="s">
        <v>113</v>
      </c>
      <c r="C990" t="s">
        <v>152</v>
      </c>
      <c r="D990">
        <v>32</v>
      </c>
      <c r="E990" t="s">
        <v>155</v>
      </c>
    </row>
    <row r="991" spans="1:5" x14ac:dyDescent="0.3">
      <c r="A991">
        <v>990</v>
      </c>
      <c r="B991" s="1" t="s">
        <v>109</v>
      </c>
      <c r="C991" t="s">
        <v>151</v>
      </c>
      <c r="D991">
        <v>37</v>
      </c>
      <c r="E991" t="s">
        <v>155</v>
      </c>
    </row>
    <row r="992" spans="1:5" x14ac:dyDescent="0.3">
      <c r="A992">
        <v>991</v>
      </c>
      <c r="B992" s="1" t="s">
        <v>99</v>
      </c>
      <c r="C992" t="s">
        <v>152</v>
      </c>
      <c r="D992">
        <v>55</v>
      </c>
      <c r="E992" t="s">
        <v>155</v>
      </c>
    </row>
    <row r="993" spans="1:5" x14ac:dyDescent="0.3">
      <c r="A993">
        <v>992</v>
      </c>
      <c r="B993" s="1" t="s">
        <v>99</v>
      </c>
      <c r="C993" t="s">
        <v>151</v>
      </c>
      <c r="D993">
        <v>51</v>
      </c>
      <c r="E993" t="s">
        <v>155</v>
      </c>
    </row>
    <row r="994" spans="1:5" x14ac:dyDescent="0.3">
      <c r="A994">
        <v>993</v>
      </c>
      <c r="B994" s="1" t="s">
        <v>102</v>
      </c>
      <c r="C994" t="s">
        <v>152</v>
      </c>
      <c r="D994">
        <v>86</v>
      </c>
      <c r="E994" t="s">
        <v>155</v>
      </c>
    </row>
    <row r="995" spans="1:5" x14ac:dyDescent="0.3">
      <c r="A995">
        <v>994</v>
      </c>
      <c r="B995" s="1" t="s">
        <v>99</v>
      </c>
      <c r="C995" t="s">
        <v>151</v>
      </c>
      <c r="D995">
        <v>37</v>
      </c>
      <c r="E995" t="s">
        <v>155</v>
      </c>
    </row>
    <row r="996" spans="1:5" x14ac:dyDescent="0.3">
      <c r="A996">
        <v>995</v>
      </c>
      <c r="B996" s="1" t="s">
        <v>100</v>
      </c>
      <c r="C996" t="s">
        <v>152</v>
      </c>
      <c r="D996">
        <v>82</v>
      </c>
      <c r="E996" t="s">
        <v>155</v>
      </c>
    </row>
    <row r="997" spans="1:5" x14ac:dyDescent="0.3">
      <c r="A997">
        <v>996</v>
      </c>
      <c r="B997" s="1" t="s">
        <v>113</v>
      </c>
      <c r="C997" t="s">
        <v>152</v>
      </c>
      <c r="D997">
        <v>27</v>
      </c>
      <c r="E997" t="s">
        <v>155</v>
      </c>
    </row>
    <row r="998" spans="1:5" x14ac:dyDescent="0.3">
      <c r="A998">
        <v>997</v>
      </c>
      <c r="B998" s="1" t="s">
        <v>113</v>
      </c>
      <c r="C998" t="s">
        <v>152</v>
      </c>
      <c r="D998">
        <v>58</v>
      </c>
      <c r="E998" t="s">
        <v>155</v>
      </c>
    </row>
    <row r="999" spans="1:5" x14ac:dyDescent="0.3">
      <c r="A999">
        <v>998</v>
      </c>
      <c r="B999" s="1" t="s">
        <v>103</v>
      </c>
      <c r="C999" t="s">
        <v>152</v>
      </c>
      <c r="D999">
        <v>89</v>
      </c>
      <c r="E999" t="s">
        <v>155</v>
      </c>
    </row>
    <row r="1000" spans="1:5" x14ac:dyDescent="0.3">
      <c r="A1000">
        <v>999</v>
      </c>
      <c r="B1000" s="1" t="s">
        <v>99</v>
      </c>
      <c r="C1000" t="s">
        <v>151</v>
      </c>
      <c r="D1000">
        <v>74</v>
      </c>
      <c r="E1000" t="s">
        <v>155</v>
      </c>
    </row>
    <row r="1001" spans="1:5" x14ac:dyDescent="0.3">
      <c r="A1001">
        <v>1000</v>
      </c>
      <c r="B1001" s="1" t="s">
        <v>113</v>
      </c>
      <c r="C1001" t="s">
        <v>152</v>
      </c>
      <c r="D1001">
        <v>69</v>
      </c>
      <c r="E1001" t="s">
        <v>155</v>
      </c>
    </row>
    <row r="1002" spans="1:5" x14ac:dyDescent="0.3">
      <c r="A1002">
        <v>1001</v>
      </c>
      <c r="B1002" s="1" t="s">
        <v>99</v>
      </c>
      <c r="C1002" t="s">
        <v>152</v>
      </c>
      <c r="D1002">
        <v>41</v>
      </c>
      <c r="E1002" t="s">
        <v>156</v>
      </c>
    </row>
    <row r="1003" spans="1:5" x14ac:dyDescent="0.3">
      <c r="A1003">
        <v>1002</v>
      </c>
      <c r="B1003" s="1" t="s">
        <v>113</v>
      </c>
      <c r="C1003" t="s">
        <v>151</v>
      </c>
      <c r="D1003">
        <v>86</v>
      </c>
      <c r="E1003" t="s">
        <v>156</v>
      </c>
    </row>
    <row r="1004" spans="1:5" x14ac:dyDescent="0.3">
      <c r="A1004">
        <v>1003</v>
      </c>
      <c r="B1004" s="1" t="s">
        <v>99</v>
      </c>
      <c r="C1004" t="s">
        <v>152</v>
      </c>
      <c r="D1004">
        <v>64</v>
      </c>
      <c r="E1004" t="s">
        <v>156</v>
      </c>
    </row>
    <row r="1005" spans="1:5" x14ac:dyDescent="0.3">
      <c r="A1005">
        <v>1004</v>
      </c>
      <c r="B1005" s="1" t="s">
        <v>99</v>
      </c>
      <c r="C1005" t="s">
        <v>151</v>
      </c>
      <c r="D1005">
        <v>55</v>
      </c>
      <c r="E1005" t="s">
        <v>156</v>
      </c>
    </row>
    <row r="1006" spans="1:5" x14ac:dyDescent="0.3">
      <c r="A1006">
        <v>1005</v>
      </c>
      <c r="B1006" s="1" t="s">
        <v>100</v>
      </c>
      <c r="C1006" t="s">
        <v>151</v>
      </c>
      <c r="D1006">
        <v>60</v>
      </c>
      <c r="E1006" t="s">
        <v>156</v>
      </c>
    </row>
    <row r="1007" spans="1:5" x14ac:dyDescent="0.3">
      <c r="A1007">
        <v>1006</v>
      </c>
      <c r="B1007" s="1" t="s">
        <v>101</v>
      </c>
      <c r="C1007" t="s">
        <v>152</v>
      </c>
      <c r="D1007">
        <v>18</v>
      </c>
      <c r="E1007" t="s">
        <v>156</v>
      </c>
    </row>
    <row r="1008" spans="1:5" x14ac:dyDescent="0.3">
      <c r="A1008">
        <v>1007</v>
      </c>
      <c r="B1008" s="1" t="s">
        <v>99</v>
      </c>
      <c r="C1008" t="s">
        <v>152</v>
      </c>
      <c r="D1008">
        <v>62</v>
      </c>
      <c r="E1008" t="s">
        <v>156</v>
      </c>
    </row>
    <row r="1009" spans="1:5" x14ac:dyDescent="0.3">
      <c r="A1009">
        <v>1008</v>
      </c>
      <c r="B1009" s="1" t="s">
        <v>106</v>
      </c>
      <c r="C1009" t="s">
        <v>152</v>
      </c>
      <c r="D1009">
        <v>27</v>
      </c>
      <c r="E1009" t="s">
        <v>156</v>
      </c>
    </row>
    <row r="1010" spans="1:5" x14ac:dyDescent="0.3">
      <c r="A1010">
        <v>1009</v>
      </c>
      <c r="B1010" s="1" t="s">
        <v>99</v>
      </c>
      <c r="C1010" t="s">
        <v>152</v>
      </c>
      <c r="D1010">
        <v>44</v>
      </c>
      <c r="E1010" t="s">
        <v>156</v>
      </c>
    </row>
    <row r="1011" spans="1:5" x14ac:dyDescent="0.3">
      <c r="A1011">
        <v>1010</v>
      </c>
      <c r="B1011" s="1" t="s">
        <v>105</v>
      </c>
      <c r="C1011" t="s">
        <v>152</v>
      </c>
      <c r="D1011">
        <v>28</v>
      </c>
      <c r="E1011" t="s">
        <v>156</v>
      </c>
    </row>
    <row r="1012" spans="1:5" x14ac:dyDescent="0.3">
      <c r="A1012">
        <v>1011</v>
      </c>
      <c r="B1012" s="1" t="s">
        <v>100</v>
      </c>
      <c r="C1012" t="s">
        <v>151</v>
      </c>
      <c r="D1012">
        <v>20</v>
      </c>
      <c r="E1012" t="s">
        <v>156</v>
      </c>
    </row>
    <row r="1013" spans="1:5" x14ac:dyDescent="0.3">
      <c r="A1013">
        <v>1012</v>
      </c>
      <c r="B1013" s="1" t="s">
        <v>105</v>
      </c>
      <c r="C1013" t="s">
        <v>151</v>
      </c>
      <c r="D1013">
        <v>42</v>
      </c>
      <c r="E1013" t="s">
        <v>156</v>
      </c>
    </row>
    <row r="1014" spans="1:5" x14ac:dyDescent="0.3">
      <c r="A1014">
        <v>1013</v>
      </c>
      <c r="B1014" s="1" t="s">
        <v>113</v>
      </c>
      <c r="C1014" t="s">
        <v>152</v>
      </c>
      <c r="D1014">
        <v>54</v>
      </c>
      <c r="E1014" t="s">
        <v>156</v>
      </c>
    </row>
    <row r="1015" spans="1:5" x14ac:dyDescent="0.3">
      <c r="A1015">
        <v>1014</v>
      </c>
      <c r="B1015" s="1" t="s">
        <v>113</v>
      </c>
      <c r="C1015" t="s">
        <v>152</v>
      </c>
      <c r="D1015">
        <v>69</v>
      </c>
      <c r="E1015" t="s">
        <v>156</v>
      </c>
    </row>
    <row r="1016" spans="1:5" x14ac:dyDescent="0.3">
      <c r="A1016">
        <v>1015</v>
      </c>
      <c r="B1016" s="1" t="s">
        <v>107</v>
      </c>
      <c r="C1016" t="s">
        <v>152</v>
      </c>
      <c r="D1016">
        <v>50</v>
      </c>
      <c r="E1016" t="s">
        <v>156</v>
      </c>
    </row>
    <row r="1017" spans="1:5" x14ac:dyDescent="0.3">
      <c r="A1017">
        <v>1016</v>
      </c>
      <c r="B1017" s="1" t="s">
        <v>113</v>
      </c>
      <c r="C1017" t="s">
        <v>152</v>
      </c>
      <c r="D1017">
        <v>23</v>
      </c>
      <c r="E1017" t="s">
        <v>156</v>
      </c>
    </row>
    <row r="1018" spans="1:5" x14ac:dyDescent="0.3">
      <c r="A1018">
        <v>1017</v>
      </c>
      <c r="B1018" s="1" t="s">
        <v>113</v>
      </c>
      <c r="C1018" t="s">
        <v>151</v>
      </c>
      <c r="D1018">
        <v>38</v>
      </c>
      <c r="E1018" t="s">
        <v>156</v>
      </c>
    </row>
    <row r="1019" spans="1:5" x14ac:dyDescent="0.3">
      <c r="A1019">
        <v>1018</v>
      </c>
      <c r="B1019" s="1" t="s">
        <v>100</v>
      </c>
      <c r="C1019" t="s">
        <v>152</v>
      </c>
      <c r="D1019">
        <v>52</v>
      </c>
      <c r="E1019" t="s">
        <v>156</v>
      </c>
    </row>
    <row r="1020" spans="1:5" x14ac:dyDescent="0.3">
      <c r="A1020">
        <v>1019</v>
      </c>
      <c r="B1020" s="1" t="s">
        <v>107</v>
      </c>
      <c r="C1020" t="s">
        <v>152</v>
      </c>
      <c r="D1020">
        <v>64</v>
      </c>
      <c r="E1020" t="s">
        <v>156</v>
      </c>
    </row>
    <row r="1021" spans="1:5" x14ac:dyDescent="0.3">
      <c r="A1021">
        <v>1020</v>
      </c>
      <c r="B1021" s="1" t="s">
        <v>101</v>
      </c>
      <c r="C1021" t="s">
        <v>152</v>
      </c>
      <c r="D1021">
        <v>86</v>
      </c>
      <c r="E1021" t="s">
        <v>156</v>
      </c>
    </row>
    <row r="1022" spans="1:5" x14ac:dyDescent="0.3">
      <c r="A1022">
        <v>1021</v>
      </c>
      <c r="B1022" s="1" t="s">
        <v>106</v>
      </c>
      <c r="C1022" t="s">
        <v>151</v>
      </c>
      <c r="D1022">
        <v>49</v>
      </c>
      <c r="E1022" t="s">
        <v>156</v>
      </c>
    </row>
    <row r="1023" spans="1:5" x14ac:dyDescent="0.3">
      <c r="A1023">
        <v>1022</v>
      </c>
      <c r="B1023" s="1" t="s">
        <v>113</v>
      </c>
      <c r="C1023" t="s">
        <v>152</v>
      </c>
      <c r="D1023">
        <v>60</v>
      </c>
      <c r="E1023" t="s">
        <v>156</v>
      </c>
    </row>
    <row r="1024" spans="1:5" x14ac:dyDescent="0.3">
      <c r="A1024">
        <v>1023</v>
      </c>
      <c r="B1024" s="1" t="s">
        <v>109</v>
      </c>
      <c r="C1024" t="s">
        <v>151</v>
      </c>
      <c r="D1024">
        <v>52</v>
      </c>
      <c r="E1024" t="s">
        <v>156</v>
      </c>
    </row>
    <row r="1025" spans="1:5" x14ac:dyDescent="0.3">
      <c r="A1025">
        <v>1024</v>
      </c>
      <c r="B1025" s="1" t="s">
        <v>105</v>
      </c>
      <c r="C1025" t="s">
        <v>152</v>
      </c>
      <c r="D1025">
        <v>80</v>
      </c>
      <c r="E1025" t="s">
        <v>156</v>
      </c>
    </row>
    <row r="1026" spans="1:5" x14ac:dyDescent="0.3">
      <c r="A1026">
        <v>1025</v>
      </c>
      <c r="B1026" s="1" t="s">
        <v>101</v>
      </c>
      <c r="C1026" t="s">
        <v>151</v>
      </c>
      <c r="D1026">
        <v>48</v>
      </c>
      <c r="E1026" t="s">
        <v>156</v>
      </c>
    </row>
    <row r="1027" spans="1:5" x14ac:dyDescent="0.3">
      <c r="A1027">
        <v>1026</v>
      </c>
      <c r="B1027" s="1" t="s">
        <v>108</v>
      </c>
      <c r="C1027" t="s">
        <v>152</v>
      </c>
      <c r="D1027">
        <v>62</v>
      </c>
      <c r="E1027" t="s">
        <v>156</v>
      </c>
    </row>
    <row r="1028" spans="1:5" x14ac:dyDescent="0.3">
      <c r="A1028">
        <v>1027</v>
      </c>
      <c r="B1028" s="1" t="s">
        <v>105</v>
      </c>
      <c r="C1028" t="s">
        <v>151</v>
      </c>
      <c r="D1028">
        <v>45</v>
      </c>
      <c r="E1028" t="s">
        <v>156</v>
      </c>
    </row>
    <row r="1029" spans="1:5" x14ac:dyDescent="0.3">
      <c r="A1029">
        <v>1028</v>
      </c>
      <c r="B1029" s="1" t="s">
        <v>113</v>
      </c>
      <c r="C1029" t="s">
        <v>152</v>
      </c>
      <c r="D1029">
        <v>82</v>
      </c>
      <c r="E1029" t="s">
        <v>156</v>
      </c>
    </row>
    <row r="1030" spans="1:5" x14ac:dyDescent="0.3">
      <c r="A1030">
        <v>1029</v>
      </c>
      <c r="B1030" s="1" t="s">
        <v>105</v>
      </c>
      <c r="C1030" t="s">
        <v>152</v>
      </c>
      <c r="D1030">
        <v>45</v>
      </c>
      <c r="E1030" t="s">
        <v>156</v>
      </c>
    </row>
    <row r="1031" spans="1:5" x14ac:dyDescent="0.3">
      <c r="A1031">
        <v>1030</v>
      </c>
      <c r="B1031" s="1" t="s">
        <v>113</v>
      </c>
      <c r="C1031" t="s">
        <v>152</v>
      </c>
      <c r="D1031">
        <v>68</v>
      </c>
      <c r="E1031" t="s">
        <v>156</v>
      </c>
    </row>
    <row r="1032" spans="1:5" x14ac:dyDescent="0.3">
      <c r="A1032">
        <v>1031</v>
      </c>
      <c r="B1032" s="1" t="s">
        <v>101</v>
      </c>
      <c r="C1032" t="s">
        <v>151</v>
      </c>
      <c r="D1032">
        <v>40</v>
      </c>
      <c r="E1032" t="s">
        <v>156</v>
      </c>
    </row>
    <row r="1033" spans="1:5" x14ac:dyDescent="0.3">
      <c r="A1033">
        <v>1032</v>
      </c>
      <c r="B1033" s="1" t="s">
        <v>100</v>
      </c>
      <c r="C1033" t="s">
        <v>151</v>
      </c>
      <c r="D1033">
        <v>21</v>
      </c>
      <c r="E1033" t="s">
        <v>156</v>
      </c>
    </row>
    <row r="1034" spans="1:5" x14ac:dyDescent="0.3">
      <c r="A1034">
        <v>1033</v>
      </c>
      <c r="B1034" s="1" t="s">
        <v>113</v>
      </c>
      <c r="C1034" t="s">
        <v>152</v>
      </c>
      <c r="D1034">
        <v>56</v>
      </c>
      <c r="E1034" t="s">
        <v>156</v>
      </c>
    </row>
    <row r="1035" spans="1:5" x14ac:dyDescent="0.3">
      <c r="A1035">
        <v>1034</v>
      </c>
      <c r="B1035" s="1" t="s">
        <v>107</v>
      </c>
      <c r="C1035" t="s">
        <v>152</v>
      </c>
      <c r="D1035">
        <v>31</v>
      </c>
      <c r="E1035" t="s">
        <v>156</v>
      </c>
    </row>
    <row r="1036" spans="1:5" x14ac:dyDescent="0.3">
      <c r="A1036">
        <v>1035</v>
      </c>
      <c r="B1036" s="1" t="s">
        <v>113</v>
      </c>
      <c r="C1036" t="s">
        <v>151</v>
      </c>
      <c r="D1036">
        <v>56</v>
      </c>
      <c r="E1036" t="s">
        <v>156</v>
      </c>
    </row>
    <row r="1037" spans="1:5" x14ac:dyDescent="0.3">
      <c r="A1037">
        <v>1036</v>
      </c>
      <c r="B1037" s="1" t="s">
        <v>113</v>
      </c>
      <c r="C1037" t="s">
        <v>152</v>
      </c>
      <c r="D1037">
        <v>29</v>
      </c>
      <c r="E1037" t="s">
        <v>156</v>
      </c>
    </row>
    <row r="1038" spans="1:5" x14ac:dyDescent="0.3">
      <c r="A1038">
        <v>1037</v>
      </c>
      <c r="B1038" s="1" t="s">
        <v>113</v>
      </c>
      <c r="C1038" t="s">
        <v>152</v>
      </c>
      <c r="D1038">
        <v>21</v>
      </c>
      <c r="E1038" t="s">
        <v>156</v>
      </c>
    </row>
    <row r="1039" spans="1:5" x14ac:dyDescent="0.3">
      <c r="A1039">
        <v>1038</v>
      </c>
      <c r="B1039" s="1" t="s">
        <v>100</v>
      </c>
      <c r="C1039" t="s">
        <v>151</v>
      </c>
      <c r="D1039">
        <v>32</v>
      </c>
      <c r="E1039" t="s">
        <v>156</v>
      </c>
    </row>
    <row r="1040" spans="1:5" x14ac:dyDescent="0.3">
      <c r="A1040">
        <v>1039</v>
      </c>
      <c r="B1040" s="1" t="s">
        <v>105</v>
      </c>
      <c r="C1040" t="s">
        <v>152</v>
      </c>
      <c r="D1040">
        <v>66</v>
      </c>
      <c r="E1040" t="s">
        <v>156</v>
      </c>
    </row>
    <row r="1041" spans="1:5" x14ac:dyDescent="0.3">
      <c r="A1041">
        <v>1040</v>
      </c>
      <c r="B1041" s="1" t="s">
        <v>113</v>
      </c>
      <c r="C1041" t="s">
        <v>152</v>
      </c>
      <c r="D1041">
        <v>63</v>
      </c>
      <c r="E1041" t="s">
        <v>156</v>
      </c>
    </row>
    <row r="1042" spans="1:5" x14ac:dyDescent="0.3">
      <c r="A1042">
        <v>1041</v>
      </c>
      <c r="B1042" s="1" t="s">
        <v>107</v>
      </c>
      <c r="C1042" t="s">
        <v>151</v>
      </c>
      <c r="D1042">
        <v>30</v>
      </c>
      <c r="E1042" t="s">
        <v>156</v>
      </c>
    </row>
    <row r="1043" spans="1:5" x14ac:dyDescent="0.3">
      <c r="A1043">
        <v>1042</v>
      </c>
      <c r="B1043" s="1" t="s">
        <v>100</v>
      </c>
      <c r="C1043" t="s">
        <v>151</v>
      </c>
      <c r="D1043">
        <v>57</v>
      </c>
      <c r="E1043" t="s">
        <v>156</v>
      </c>
    </row>
    <row r="1044" spans="1:5" x14ac:dyDescent="0.3">
      <c r="A1044">
        <v>1043</v>
      </c>
      <c r="B1044" s="1" t="s">
        <v>113</v>
      </c>
      <c r="C1044" t="s">
        <v>152</v>
      </c>
      <c r="D1044">
        <v>42</v>
      </c>
      <c r="E1044" t="s">
        <v>156</v>
      </c>
    </row>
    <row r="1045" spans="1:5" x14ac:dyDescent="0.3">
      <c r="A1045">
        <v>1044</v>
      </c>
      <c r="B1045" s="1" t="s">
        <v>113</v>
      </c>
      <c r="C1045" t="s">
        <v>151</v>
      </c>
      <c r="D1045">
        <v>26</v>
      </c>
      <c r="E1045" t="s">
        <v>156</v>
      </c>
    </row>
    <row r="1046" spans="1:5" x14ac:dyDescent="0.3">
      <c r="A1046">
        <v>1045</v>
      </c>
      <c r="B1046" s="1" t="s">
        <v>105</v>
      </c>
      <c r="C1046" t="s">
        <v>152</v>
      </c>
      <c r="D1046">
        <v>19</v>
      </c>
      <c r="E1046" t="s">
        <v>156</v>
      </c>
    </row>
    <row r="1047" spans="1:5" x14ac:dyDescent="0.3">
      <c r="A1047">
        <v>1046</v>
      </c>
      <c r="B1047" s="1" t="s">
        <v>113</v>
      </c>
      <c r="C1047" t="s">
        <v>151</v>
      </c>
      <c r="D1047">
        <v>52</v>
      </c>
      <c r="E1047" t="s">
        <v>156</v>
      </c>
    </row>
    <row r="1048" spans="1:5" x14ac:dyDescent="0.3">
      <c r="A1048">
        <v>1047</v>
      </c>
      <c r="B1048" s="1" t="s">
        <v>107</v>
      </c>
      <c r="C1048" t="s">
        <v>152</v>
      </c>
      <c r="D1048">
        <v>20</v>
      </c>
      <c r="E1048" t="s">
        <v>156</v>
      </c>
    </row>
    <row r="1049" spans="1:5" x14ac:dyDescent="0.3">
      <c r="A1049">
        <v>1048</v>
      </c>
      <c r="B1049" s="1" t="s">
        <v>113</v>
      </c>
      <c r="C1049" t="s">
        <v>152</v>
      </c>
      <c r="D1049">
        <v>26</v>
      </c>
      <c r="E1049" t="s">
        <v>156</v>
      </c>
    </row>
    <row r="1050" spans="1:5" x14ac:dyDescent="0.3">
      <c r="A1050">
        <v>1049</v>
      </c>
      <c r="B1050" s="1" t="s">
        <v>105</v>
      </c>
      <c r="C1050" t="s">
        <v>151</v>
      </c>
      <c r="D1050">
        <v>83</v>
      </c>
      <c r="E1050" t="s">
        <v>156</v>
      </c>
    </row>
    <row r="1051" spans="1:5" x14ac:dyDescent="0.3">
      <c r="A1051">
        <v>1050</v>
      </c>
      <c r="B1051" s="1" t="s">
        <v>100</v>
      </c>
      <c r="C1051" t="s">
        <v>152</v>
      </c>
      <c r="D1051">
        <v>31</v>
      </c>
      <c r="E1051" t="s">
        <v>156</v>
      </c>
    </row>
    <row r="1052" spans="1:5" x14ac:dyDescent="0.3">
      <c r="A1052">
        <v>1051</v>
      </c>
      <c r="B1052" s="1" t="s">
        <v>105</v>
      </c>
      <c r="C1052" t="s">
        <v>151</v>
      </c>
      <c r="D1052">
        <v>36</v>
      </c>
      <c r="E1052" t="s">
        <v>156</v>
      </c>
    </row>
    <row r="1053" spans="1:5" x14ac:dyDescent="0.3">
      <c r="A1053">
        <v>1052</v>
      </c>
      <c r="B1053" s="1" t="s">
        <v>109</v>
      </c>
      <c r="C1053" t="s">
        <v>151</v>
      </c>
      <c r="D1053">
        <v>66</v>
      </c>
      <c r="E1053" t="s">
        <v>156</v>
      </c>
    </row>
    <row r="1054" spans="1:5" x14ac:dyDescent="0.3">
      <c r="A1054">
        <v>1053</v>
      </c>
      <c r="B1054" s="1" t="s">
        <v>113</v>
      </c>
      <c r="C1054" t="s">
        <v>152</v>
      </c>
      <c r="D1054">
        <v>67</v>
      </c>
      <c r="E1054" t="s">
        <v>156</v>
      </c>
    </row>
    <row r="1055" spans="1:5" x14ac:dyDescent="0.3">
      <c r="A1055">
        <v>1054</v>
      </c>
      <c r="B1055" s="1" t="s">
        <v>113</v>
      </c>
      <c r="C1055" t="s">
        <v>151</v>
      </c>
      <c r="D1055">
        <v>86</v>
      </c>
      <c r="E1055" t="s">
        <v>156</v>
      </c>
    </row>
    <row r="1056" spans="1:5" x14ac:dyDescent="0.3">
      <c r="A1056">
        <v>1055</v>
      </c>
      <c r="B1056" s="1" t="s">
        <v>113</v>
      </c>
      <c r="C1056" t="s">
        <v>151</v>
      </c>
      <c r="D1056">
        <v>21</v>
      </c>
      <c r="E1056" t="s">
        <v>156</v>
      </c>
    </row>
    <row r="1057" spans="1:5" x14ac:dyDescent="0.3">
      <c r="A1057">
        <v>1056</v>
      </c>
      <c r="B1057" s="1" t="s">
        <v>105</v>
      </c>
      <c r="C1057" t="s">
        <v>151</v>
      </c>
      <c r="D1057">
        <v>83</v>
      </c>
      <c r="E1057" t="s">
        <v>156</v>
      </c>
    </row>
    <row r="1058" spans="1:5" x14ac:dyDescent="0.3">
      <c r="A1058">
        <v>1057</v>
      </c>
      <c r="B1058" s="1" t="s">
        <v>105</v>
      </c>
      <c r="C1058" t="s">
        <v>151</v>
      </c>
      <c r="D1058">
        <v>71</v>
      </c>
      <c r="E1058" t="s">
        <v>156</v>
      </c>
    </row>
    <row r="1059" spans="1:5" x14ac:dyDescent="0.3">
      <c r="A1059">
        <v>1058</v>
      </c>
      <c r="B1059" s="1" t="s">
        <v>113</v>
      </c>
      <c r="C1059" t="s">
        <v>152</v>
      </c>
      <c r="D1059">
        <v>74</v>
      </c>
      <c r="E1059" t="s">
        <v>156</v>
      </c>
    </row>
    <row r="1060" spans="1:5" x14ac:dyDescent="0.3">
      <c r="A1060">
        <v>1059</v>
      </c>
      <c r="B1060" s="1" t="s">
        <v>113</v>
      </c>
      <c r="C1060" t="s">
        <v>152</v>
      </c>
      <c r="D1060">
        <v>75</v>
      </c>
      <c r="E1060" t="s">
        <v>156</v>
      </c>
    </row>
    <row r="1061" spans="1:5" x14ac:dyDescent="0.3">
      <c r="A1061">
        <v>1060</v>
      </c>
      <c r="B1061" s="1" t="s">
        <v>113</v>
      </c>
      <c r="C1061" t="s">
        <v>152</v>
      </c>
      <c r="D1061">
        <v>62</v>
      </c>
      <c r="E1061" t="s">
        <v>156</v>
      </c>
    </row>
    <row r="1062" spans="1:5" x14ac:dyDescent="0.3">
      <c r="A1062">
        <v>1061</v>
      </c>
      <c r="B1062" s="1" t="s">
        <v>102</v>
      </c>
      <c r="C1062" t="s">
        <v>152</v>
      </c>
      <c r="D1062">
        <v>61</v>
      </c>
      <c r="E1062" t="s">
        <v>156</v>
      </c>
    </row>
    <row r="1063" spans="1:5" x14ac:dyDescent="0.3">
      <c r="A1063">
        <v>1062</v>
      </c>
      <c r="B1063" s="1" t="s">
        <v>113</v>
      </c>
      <c r="C1063" t="s">
        <v>152</v>
      </c>
      <c r="D1063">
        <v>68</v>
      </c>
      <c r="E1063" t="s">
        <v>156</v>
      </c>
    </row>
    <row r="1064" spans="1:5" x14ac:dyDescent="0.3">
      <c r="A1064">
        <v>1063</v>
      </c>
      <c r="B1064" s="1" t="s">
        <v>113</v>
      </c>
      <c r="C1064" t="s">
        <v>152</v>
      </c>
      <c r="D1064">
        <v>82</v>
      </c>
      <c r="E1064" t="s">
        <v>156</v>
      </c>
    </row>
    <row r="1065" spans="1:5" x14ac:dyDescent="0.3">
      <c r="A1065">
        <v>1064</v>
      </c>
      <c r="B1065" s="1" t="s">
        <v>104</v>
      </c>
      <c r="C1065" t="s">
        <v>151</v>
      </c>
      <c r="D1065">
        <v>75</v>
      </c>
      <c r="E1065" t="s">
        <v>156</v>
      </c>
    </row>
    <row r="1066" spans="1:5" x14ac:dyDescent="0.3">
      <c r="A1066">
        <v>1065</v>
      </c>
      <c r="B1066" s="1" t="s">
        <v>103</v>
      </c>
      <c r="C1066" t="s">
        <v>152</v>
      </c>
      <c r="D1066">
        <v>25</v>
      </c>
      <c r="E1066" t="s">
        <v>156</v>
      </c>
    </row>
    <row r="1067" spans="1:5" x14ac:dyDescent="0.3">
      <c r="A1067">
        <v>1066</v>
      </c>
      <c r="B1067" s="1" t="s">
        <v>113</v>
      </c>
      <c r="C1067" t="s">
        <v>151</v>
      </c>
      <c r="D1067">
        <v>70</v>
      </c>
      <c r="E1067" t="s">
        <v>156</v>
      </c>
    </row>
    <row r="1068" spans="1:5" x14ac:dyDescent="0.3">
      <c r="A1068">
        <v>1067</v>
      </c>
      <c r="B1068" s="1" t="s">
        <v>113</v>
      </c>
      <c r="C1068" t="s">
        <v>152</v>
      </c>
      <c r="D1068">
        <v>60</v>
      </c>
      <c r="E1068" t="s">
        <v>156</v>
      </c>
    </row>
    <row r="1069" spans="1:5" x14ac:dyDescent="0.3">
      <c r="A1069">
        <v>1068</v>
      </c>
      <c r="B1069" s="1" t="s">
        <v>105</v>
      </c>
      <c r="C1069" t="s">
        <v>151</v>
      </c>
      <c r="D1069">
        <v>56</v>
      </c>
      <c r="E1069" t="s">
        <v>156</v>
      </c>
    </row>
    <row r="1070" spans="1:5" x14ac:dyDescent="0.3">
      <c r="A1070">
        <v>1069</v>
      </c>
      <c r="B1070" s="1" t="s">
        <v>101</v>
      </c>
      <c r="C1070" t="s">
        <v>151</v>
      </c>
      <c r="D1070">
        <v>80</v>
      </c>
      <c r="E1070" t="s">
        <v>156</v>
      </c>
    </row>
    <row r="1071" spans="1:5" x14ac:dyDescent="0.3">
      <c r="A1071">
        <v>1070</v>
      </c>
      <c r="B1071" s="1" t="s">
        <v>106</v>
      </c>
      <c r="C1071" t="s">
        <v>152</v>
      </c>
      <c r="D1071">
        <v>60</v>
      </c>
      <c r="E1071" t="s">
        <v>156</v>
      </c>
    </row>
    <row r="1072" spans="1:5" x14ac:dyDescent="0.3">
      <c r="A1072">
        <v>1071</v>
      </c>
      <c r="B1072" s="1" t="s">
        <v>113</v>
      </c>
      <c r="C1072" t="s">
        <v>152</v>
      </c>
      <c r="D1072">
        <v>32</v>
      </c>
      <c r="E1072" t="s">
        <v>156</v>
      </c>
    </row>
    <row r="1073" spans="1:5" x14ac:dyDescent="0.3">
      <c r="A1073">
        <v>1072</v>
      </c>
      <c r="B1073" s="1" t="s">
        <v>113</v>
      </c>
      <c r="C1073" t="s">
        <v>152</v>
      </c>
      <c r="D1073">
        <v>78</v>
      </c>
      <c r="E1073" t="s">
        <v>156</v>
      </c>
    </row>
    <row r="1074" spans="1:5" x14ac:dyDescent="0.3">
      <c r="A1074">
        <v>1073</v>
      </c>
      <c r="B1074" s="1" t="s">
        <v>105</v>
      </c>
      <c r="C1074" t="s">
        <v>152</v>
      </c>
      <c r="D1074">
        <v>60</v>
      </c>
      <c r="E1074" t="s">
        <v>156</v>
      </c>
    </row>
    <row r="1075" spans="1:5" x14ac:dyDescent="0.3">
      <c r="A1075">
        <v>1074</v>
      </c>
      <c r="B1075" s="1" t="s">
        <v>105</v>
      </c>
      <c r="C1075" t="s">
        <v>152</v>
      </c>
      <c r="D1075">
        <v>48</v>
      </c>
      <c r="E1075" t="s">
        <v>156</v>
      </c>
    </row>
    <row r="1076" spans="1:5" x14ac:dyDescent="0.3">
      <c r="A1076">
        <v>1075</v>
      </c>
      <c r="B1076" s="1" t="s">
        <v>108</v>
      </c>
      <c r="C1076" t="s">
        <v>151</v>
      </c>
      <c r="D1076">
        <v>55</v>
      </c>
      <c r="E1076" t="s">
        <v>156</v>
      </c>
    </row>
    <row r="1077" spans="1:5" x14ac:dyDescent="0.3">
      <c r="A1077">
        <v>1076</v>
      </c>
      <c r="B1077" s="1" t="s">
        <v>113</v>
      </c>
      <c r="C1077" t="s">
        <v>152</v>
      </c>
      <c r="D1077">
        <v>18</v>
      </c>
      <c r="E1077" t="s">
        <v>156</v>
      </c>
    </row>
    <row r="1078" spans="1:5" x14ac:dyDescent="0.3">
      <c r="A1078">
        <v>1077</v>
      </c>
      <c r="B1078" s="1" t="s">
        <v>113</v>
      </c>
      <c r="C1078" t="s">
        <v>151</v>
      </c>
      <c r="D1078">
        <v>24</v>
      </c>
      <c r="E1078" t="s">
        <v>156</v>
      </c>
    </row>
    <row r="1079" spans="1:5" x14ac:dyDescent="0.3">
      <c r="A1079">
        <v>1078</v>
      </c>
      <c r="B1079" s="1" t="s">
        <v>101</v>
      </c>
      <c r="C1079" t="s">
        <v>152</v>
      </c>
      <c r="D1079">
        <v>55</v>
      </c>
      <c r="E1079" t="s">
        <v>156</v>
      </c>
    </row>
    <row r="1080" spans="1:5" x14ac:dyDescent="0.3">
      <c r="A1080">
        <v>1079</v>
      </c>
      <c r="B1080" s="1" t="s">
        <v>113</v>
      </c>
      <c r="C1080" t="s">
        <v>152</v>
      </c>
      <c r="D1080">
        <v>29</v>
      </c>
      <c r="E1080" t="s">
        <v>156</v>
      </c>
    </row>
    <row r="1081" spans="1:5" x14ac:dyDescent="0.3">
      <c r="A1081">
        <v>1080</v>
      </c>
      <c r="B1081" s="1" t="s">
        <v>113</v>
      </c>
      <c r="C1081" t="s">
        <v>151</v>
      </c>
      <c r="D1081">
        <v>78</v>
      </c>
      <c r="E1081" t="s">
        <v>156</v>
      </c>
    </row>
    <row r="1082" spans="1:5" x14ac:dyDescent="0.3">
      <c r="A1082">
        <v>1081</v>
      </c>
      <c r="B1082" s="1" t="s">
        <v>107</v>
      </c>
      <c r="C1082" t="s">
        <v>152</v>
      </c>
      <c r="D1082">
        <v>77</v>
      </c>
      <c r="E1082" t="s">
        <v>156</v>
      </c>
    </row>
    <row r="1083" spans="1:5" x14ac:dyDescent="0.3">
      <c r="A1083">
        <v>1082</v>
      </c>
      <c r="B1083" s="1" t="s">
        <v>113</v>
      </c>
      <c r="C1083" t="s">
        <v>151</v>
      </c>
      <c r="D1083">
        <v>70</v>
      </c>
      <c r="E1083" t="s">
        <v>156</v>
      </c>
    </row>
    <row r="1084" spans="1:5" x14ac:dyDescent="0.3">
      <c r="A1084">
        <v>1083</v>
      </c>
      <c r="B1084" s="1" t="s">
        <v>105</v>
      </c>
      <c r="C1084" t="s">
        <v>152</v>
      </c>
      <c r="D1084">
        <v>25</v>
      </c>
      <c r="E1084" t="s">
        <v>156</v>
      </c>
    </row>
    <row r="1085" spans="1:5" x14ac:dyDescent="0.3">
      <c r="A1085">
        <v>1084</v>
      </c>
      <c r="B1085" s="1" t="s">
        <v>113</v>
      </c>
      <c r="C1085" t="s">
        <v>151</v>
      </c>
      <c r="D1085">
        <v>75</v>
      </c>
      <c r="E1085" t="s">
        <v>156</v>
      </c>
    </row>
    <row r="1086" spans="1:5" x14ac:dyDescent="0.3">
      <c r="A1086">
        <v>1085</v>
      </c>
      <c r="B1086" s="1" t="s">
        <v>105</v>
      </c>
      <c r="C1086" t="s">
        <v>151</v>
      </c>
      <c r="D1086">
        <v>78</v>
      </c>
      <c r="E1086" t="s">
        <v>156</v>
      </c>
    </row>
    <row r="1087" spans="1:5" x14ac:dyDescent="0.3">
      <c r="A1087">
        <v>1086</v>
      </c>
      <c r="B1087" s="1" t="s">
        <v>100</v>
      </c>
      <c r="C1087" t="s">
        <v>151</v>
      </c>
      <c r="D1087">
        <v>63</v>
      </c>
      <c r="E1087" t="s">
        <v>156</v>
      </c>
    </row>
    <row r="1088" spans="1:5" x14ac:dyDescent="0.3">
      <c r="A1088">
        <v>1087</v>
      </c>
      <c r="B1088" s="1" t="s">
        <v>113</v>
      </c>
      <c r="C1088" t="s">
        <v>152</v>
      </c>
      <c r="D1088">
        <v>32</v>
      </c>
      <c r="E1088" t="s">
        <v>156</v>
      </c>
    </row>
    <row r="1089" spans="1:5" x14ac:dyDescent="0.3">
      <c r="A1089">
        <v>1088</v>
      </c>
      <c r="B1089" s="1" t="s">
        <v>113</v>
      </c>
      <c r="C1089" t="s">
        <v>152</v>
      </c>
      <c r="D1089">
        <v>72</v>
      </c>
      <c r="E1089" t="s">
        <v>156</v>
      </c>
    </row>
    <row r="1090" spans="1:5" x14ac:dyDescent="0.3">
      <c r="A1090">
        <v>1089</v>
      </c>
      <c r="B1090" s="1" t="s">
        <v>100</v>
      </c>
      <c r="C1090" t="s">
        <v>151</v>
      </c>
      <c r="D1090">
        <v>28</v>
      </c>
      <c r="E1090" t="s">
        <v>156</v>
      </c>
    </row>
    <row r="1091" spans="1:5" x14ac:dyDescent="0.3">
      <c r="A1091">
        <v>1090</v>
      </c>
      <c r="B1091" s="1" t="s">
        <v>100</v>
      </c>
      <c r="C1091" t="s">
        <v>152</v>
      </c>
      <c r="D1091">
        <v>19</v>
      </c>
      <c r="E1091" t="s">
        <v>156</v>
      </c>
    </row>
    <row r="1092" spans="1:5" x14ac:dyDescent="0.3">
      <c r="A1092">
        <v>1091</v>
      </c>
      <c r="B1092" s="1" t="s">
        <v>100</v>
      </c>
      <c r="C1092" t="s">
        <v>152</v>
      </c>
      <c r="D1092">
        <v>26</v>
      </c>
      <c r="E1092" t="s">
        <v>156</v>
      </c>
    </row>
    <row r="1093" spans="1:5" x14ac:dyDescent="0.3">
      <c r="A1093">
        <v>1092</v>
      </c>
      <c r="B1093" s="1" t="s">
        <v>113</v>
      </c>
      <c r="C1093" t="s">
        <v>151</v>
      </c>
      <c r="D1093">
        <v>35</v>
      </c>
      <c r="E1093" t="s">
        <v>156</v>
      </c>
    </row>
    <row r="1094" spans="1:5" x14ac:dyDescent="0.3">
      <c r="A1094">
        <v>1093</v>
      </c>
      <c r="B1094" s="1" t="s">
        <v>113</v>
      </c>
      <c r="C1094" t="s">
        <v>152</v>
      </c>
      <c r="D1094">
        <v>34</v>
      </c>
      <c r="E1094" t="s">
        <v>156</v>
      </c>
    </row>
    <row r="1095" spans="1:5" x14ac:dyDescent="0.3">
      <c r="A1095">
        <v>1094</v>
      </c>
      <c r="B1095" s="1" t="s">
        <v>113</v>
      </c>
      <c r="C1095" t="s">
        <v>151</v>
      </c>
      <c r="D1095">
        <v>66</v>
      </c>
      <c r="E1095" t="s">
        <v>156</v>
      </c>
    </row>
    <row r="1096" spans="1:5" x14ac:dyDescent="0.3">
      <c r="A1096">
        <v>1095</v>
      </c>
      <c r="B1096" s="1" t="s">
        <v>113</v>
      </c>
      <c r="C1096" t="s">
        <v>151</v>
      </c>
      <c r="D1096">
        <v>58</v>
      </c>
      <c r="E1096" t="s">
        <v>156</v>
      </c>
    </row>
    <row r="1097" spans="1:5" x14ac:dyDescent="0.3">
      <c r="A1097">
        <v>1096</v>
      </c>
      <c r="B1097" s="1" t="s">
        <v>105</v>
      </c>
      <c r="C1097" t="s">
        <v>151</v>
      </c>
      <c r="D1097">
        <v>87</v>
      </c>
      <c r="E1097" t="s">
        <v>156</v>
      </c>
    </row>
    <row r="1098" spans="1:5" x14ac:dyDescent="0.3">
      <c r="A1098">
        <v>1097</v>
      </c>
      <c r="B1098" s="1" t="s">
        <v>113</v>
      </c>
      <c r="C1098" t="s">
        <v>152</v>
      </c>
      <c r="D1098">
        <v>81</v>
      </c>
      <c r="E1098" t="s">
        <v>156</v>
      </c>
    </row>
    <row r="1099" spans="1:5" x14ac:dyDescent="0.3">
      <c r="A1099">
        <v>1098</v>
      </c>
      <c r="B1099" s="1" t="s">
        <v>106</v>
      </c>
      <c r="C1099" t="s">
        <v>151</v>
      </c>
      <c r="D1099">
        <v>31</v>
      </c>
      <c r="E1099" t="s">
        <v>156</v>
      </c>
    </row>
    <row r="1100" spans="1:5" x14ac:dyDescent="0.3">
      <c r="A1100">
        <v>1099</v>
      </c>
      <c r="B1100" s="1" t="s">
        <v>100</v>
      </c>
      <c r="C1100" t="s">
        <v>152</v>
      </c>
      <c r="D1100">
        <v>76</v>
      </c>
      <c r="E1100" t="s">
        <v>156</v>
      </c>
    </row>
    <row r="1101" spans="1:5" x14ac:dyDescent="0.3">
      <c r="A1101">
        <v>1100</v>
      </c>
      <c r="B1101" s="1" t="s">
        <v>105</v>
      </c>
      <c r="C1101" t="s">
        <v>152</v>
      </c>
      <c r="D1101">
        <v>30</v>
      </c>
      <c r="E1101" t="s">
        <v>156</v>
      </c>
    </row>
    <row r="1102" spans="1:5" x14ac:dyDescent="0.3">
      <c r="A1102">
        <v>1101</v>
      </c>
      <c r="B1102" s="1" t="s">
        <v>113</v>
      </c>
      <c r="C1102" t="s">
        <v>152</v>
      </c>
      <c r="D1102">
        <v>27</v>
      </c>
      <c r="E1102" t="s">
        <v>156</v>
      </c>
    </row>
    <row r="1103" spans="1:5" x14ac:dyDescent="0.3">
      <c r="A1103">
        <v>1102</v>
      </c>
      <c r="B1103" s="1" t="s">
        <v>113</v>
      </c>
      <c r="C1103" t="s">
        <v>151</v>
      </c>
      <c r="D1103">
        <v>66</v>
      </c>
      <c r="E1103" t="s">
        <v>156</v>
      </c>
    </row>
    <row r="1104" spans="1:5" x14ac:dyDescent="0.3">
      <c r="A1104">
        <v>1103</v>
      </c>
      <c r="B1104" s="1" t="s">
        <v>113</v>
      </c>
      <c r="C1104" t="s">
        <v>152</v>
      </c>
      <c r="D1104">
        <v>32</v>
      </c>
      <c r="E1104" t="s">
        <v>156</v>
      </c>
    </row>
    <row r="1105" spans="1:5" x14ac:dyDescent="0.3">
      <c r="A1105">
        <v>1104</v>
      </c>
      <c r="B1105" s="1" t="s">
        <v>105</v>
      </c>
      <c r="C1105" t="s">
        <v>152</v>
      </c>
      <c r="D1105">
        <v>21</v>
      </c>
      <c r="E1105" t="s">
        <v>156</v>
      </c>
    </row>
    <row r="1106" spans="1:5" x14ac:dyDescent="0.3">
      <c r="A1106">
        <v>1105</v>
      </c>
      <c r="B1106" s="1" t="s">
        <v>100</v>
      </c>
      <c r="C1106" t="s">
        <v>152</v>
      </c>
      <c r="D1106">
        <v>79</v>
      </c>
      <c r="E1106" t="s">
        <v>156</v>
      </c>
    </row>
    <row r="1107" spans="1:5" x14ac:dyDescent="0.3">
      <c r="A1107">
        <v>1106</v>
      </c>
      <c r="B1107" s="1" t="s">
        <v>106</v>
      </c>
      <c r="C1107" t="s">
        <v>151</v>
      </c>
      <c r="D1107">
        <v>70</v>
      </c>
      <c r="E1107" t="s">
        <v>156</v>
      </c>
    </row>
    <row r="1108" spans="1:5" x14ac:dyDescent="0.3">
      <c r="A1108">
        <v>1107</v>
      </c>
      <c r="B1108" s="1" t="s">
        <v>113</v>
      </c>
      <c r="C1108" t="s">
        <v>152</v>
      </c>
      <c r="D1108">
        <v>40</v>
      </c>
      <c r="E1108" t="s">
        <v>156</v>
      </c>
    </row>
    <row r="1109" spans="1:5" x14ac:dyDescent="0.3">
      <c r="A1109">
        <v>1108</v>
      </c>
      <c r="B1109" s="1" t="s">
        <v>113</v>
      </c>
      <c r="C1109" t="s">
        <v>152</v>
      </c>
      <c r="D1109">
        <v>47</v>
      </c>
      <c r="E1109" t="s">
        <v>156</v>
      </c>
    </row>
    <row r="1110" spans="1:5" x14ac:dyDescent="0.3">
      <c r="A1110">
        <v>1109</v>
      </c>
      <c r="B1110" s="1" t="s">
        <v>113</v>
      </c>
      <c r="C1110" t="s">
        <v>152</v>
      </c>
      <c r="D1110">
        <v>86</v>
      </c>
      <c r="E1110" t="s">
        <v>156</v>
      </c>
    </row>
    <row r="1111" spans="1:5" x14ac:dyDescent="0.3">
      <c r="A1111">
        <v>1110</v>
      </c>
      <c r="B1111" s="1" t="s">
        <v>108</v>
      </c>
      <c r="C1111" t="s">
        <v>152</v>
      </c>
      <c r="D1111">
        <v>43</v>
      </c>
      <c r="E1111" t="s">
        <v>156</v>
      </c>
    </row>
    <row r="1112" spans="1:5" x14ac:dyDescent="0.3">
      <c r="A1112">
        <v>1111</v>
      </c>
      <c r="B1112" s="1" t="s">
        <v>110</v>
      </c>
      <c r="C1112" t="s">
        <v>152</v>
      </c>
      <c r="D1112">
        <v>31</v>
      </c>
      <c r="E1112" t="s">
        <v>156</v>
      </c>
    </row>
    <row r="1113" spans="1:5" x14ac:dyDescent="0.3">
      <c r="A1113">
        <v>1112</v>
      </c>
      <c r="B1113" s="1" t="s">
        <v>105</v>
      </c>
      <c r="C1113" t="s">
        <v>152</v>
      </c>
      <c r="D1113">
        <v>30</v>
      </c>
      <c r="E1113" t="s">
        <v>156</v>
      </c>
    </row>
    <row r="1114" spans="1:5" x14ac:dyDescent="0.3">
      <c r="A1114">
        <v>1113</v>
      </c>
      <c r="B1114" s="1" t="s">
        <v>106</v>
      </c>
      <c r="C1114" t="s">
        <v>152</v>
      </c>
      <c r="D1114">
        <v>39</v>
      </c>
      <c r="E1114" t="s">
        <v>156</v>
      </c>
    </row>
    <row r="1115" spans="1:5" x14ac:dyDescent="0.3">
      <c r="A1115">
        <v>1114</v>
      </c>
      <c r="B1115" s="1" t="s">
        <v>113</v>
      </c>
      <c r="C1115" t="s">
        <v>152</v>
      </c>
      <c r="D1115">
        <v>39</v>
      </c>
      <c r="E1115" t="s">
        <v>156</v>
      </c>
    </row>
    <row r="1116" spans="1:5" x14ac:dyDescent="0.3">
      <c r="A1116">
        <v>1115</v>
      </c>
      <c r="B1116" s="1" t="s">
        <v>102</v>
      </c>
      <c r="C1116" t="s">
        <v>151</v>
      </c>
      <c r="D1116">
        <v>22</v>
      </c>
      <c r="E1116" t="s">
        <v>156</v>
      </c>
    </row>
    <row r="1117" spans="1:5" x14ac:dyDescent="0.3">
      <c r="A1117">
        <v>1116</v>
      </c>
      <c r="B1117" s="1" t="s">
        <v>100</v>
      </c>
      <c r="C1117" t="s">
        <v>151</v>
      </c>
      <c r="D1117">
        <v>79</v>
      </c>
      <c r="E1117" t="s">
        <v>156</v>
      </c>
    </row>
    <row r="1118" spans="1:5" x14ac:dyDescent="0.3">
      <c r="A1118">
        <v>1117</v>
      </c>
      <c r="B1118" s="1" t="s">
        <v>101</v>
      </c>
      <c r="C1118" t="s">
        <v>152</v>
      </c>
      <c r="D1118">
        <v>63</v>
      </c>
      <c r="E1118" t="s">
        <v>156</v>
      </c>
    </row>
    <row r="1119" spans="1:5" x14ac:dyDescent="0.3">
      <c r="A1119">
        <v>1118</v>
      </c>
      <c r="B1119" s="1" t="s">
        <v>101</v>
      </c>
      <c r="C1119" t="s">
        <v>151</v>
      </c>
      <c r="D1119">
        <v>45</v>
      </c>
      <c r="E1119" t="s">
        <v>156</v>
      </c>
    </row>
    <row r="1120" spans="1:5" x14ac:dyDescent="0.3">
      <c r="A1120">
        <v>1119</v>
      </c>
      <c r="B1120" s="1" t="s">
        <v>101</v>
      </c>
      <c r="C1120" t="s">
        <v>151</v>
      </c>
      <c r="D1120">
        <v>89</v>
      </c>
      <c r="E1120" t="s">
        <v>156</v>
      </c>
    </row>
    <row r="1121" spans="1:5" x14ac:dyDescent="0.3">
      <c r="A1121">
        <v>1120</v>
      </c>
      <c r="B1121" s="1" t="s">
        <v>108</v>
      </c>
      <c r="C1121" t="s">
        <v>152</v>
      </c>
      <c r="D1121">
        <v>53</v>
      </c>
      <c r="E1121" t="s">
        <v>156</v>
      </c>
    </row>
    <row r="1122" spans="1:5" x14ac:dyDescent="0.3">
      <c r="A1122">
        <v>1121</v>
      </c>
      <c r="B1122" s="1" t="s">
        <v>113</v>
      </c>
      <c r="C1122" t="s">
        <v>152</v>
      </c>
      <c r="D1122">
        <v>51</v>
      </c>
      <c r="E1122" t="s">
        <v>156</v>
      </c>
    </row>
    <row r="1123" spans="1:5" x14ac:dyDescent="0.3">
      <c r="A1123">
        <v>1122</v>
      </c>
      <c r="B1123" s="1" t="s">
        <v>109</v>
      </c>
      <c r="C1123" t="s">
        <v>151</v>
      </c>
      <c r="D1123">
        <v>33</v>
      </c>
      <c r="E1123" t="s">
        <v>156</v>
      </c>
    </row>
    <row r="1124" spans="1:5" x14ac:dyDescent="0.3">
      <c r="A1124">
        <v>1123</v>
      </c>
      <c r="B1124" s="1" t="s">
        <v>100</v>
      </c>
      <c r="C1124" t="s">
        <v>152</v>
      </c>
      <c r="D1124">
        <v>54</v>
      </c>
      <c r="E1124" t="s">
        <v>156</v>
      </c>
    </row>
    <row r="1125" spans="1:5" x14ac:dyDescent="0.3">
      <c r="A1125">
        <v>1124</v>
      </c>
      <c r="B1125" s="1" t="s">
        <v>105</v>
      </c>
      <c r="C1125" t="s">
        <v>151</v>
      </c>
      <c r="D1125">
        <v>36</v>
      </c>
      <c r="E1125" t="s">
        <v>156</v>
      </c>
    </row>
    <row r="1126" spans="1:5" x14ac:dyDescent="0.3">
      <c r="A1126">
        <v>1125</v>
      </c>
      <c r="B1126" s="1" t="s">
        <v>106</v>
      </c>
      <c r="C1126" t="s">
        <v>151</v>
      </c>
      <c r="D1126">
        <v>18</v>
      </c>
      <c r="E1126" t="s">
        <v>156</v>
      </c>
    </row>
    <row r="1127" spans="1:5" x14ac:dyDescent="0.3">
      <c r="A1127">
        <v>1126</v>
      </c>
      <c r="B1127" s="1" t="s">
        <v>100</v>
      </c>
      <c r="C1127" t="s">
        <v>151</v>
      </c>
      <c r="D1127">
        <v>65</v>
      </c>
      <c r="E1127" t="s">
        <v>156</v>
      </c>
    </row>
    <row r="1128" spans="1:5" x14ac:dyDescent="0.3">
      <c r="A1128">
        <v>1127</v>
      </c>
      <c r="B1128" s="1" t="s">
        <v>103</v>
      </c>
      <c r="C1128" t="s">
        <v>152</v>
      </c>
      <c r="D1128">
        <v>83</v>
      </c>
      <c r="E1128" t="s">
        <v>156</v>
      </c>
    </row>
    <row r="1129" spans="1:5" x14ac:dyDescent="0.3">
      <c r="A1129">
        <v>1128</v>
      </c>
      <c r="B1129" s="1" t="s">
        <v>100</v>
      </c>
      <c r="C1129" t="s">
        <v>152</v>
      </c>
      <c r="D1129">
        <v>18</v>
      </c>
      <c r="E1129" t="s">
        <v>156</v>
      </c>
    </row>
    <row r="1130" spans="1:5" x14ac:dyDescent="0.3">
      <c r="A1130">
        <v>1129</v>
      </c>
      <c r="B1130" s="1" t="s">
        <v>113</v>
      </c>
      <c r="C1130" t="s">
        <v>151</v>
      </c>
      <c r="D1130">
        <v>67</v>
      </c>
      <c r="E1130" t="s">
        <v>156</v>
      </c>
    </row>
    <row r="1131" spans="1:5" x14ac:dyDescent="0.3">
      <c r="A1131">
        <v>1130</v>
      </c>
      <c r="B1131" s="1" t="s">
        <v>113</v>
      </c>
      <c r="C1131" t="s">
        <v>151</v>
      </c>
      <c r="D1131">
        <v>30</v>
      </c>
      <c r="E1131" t="s">
        <v>156</v>
      </c>
    </row>
    <row r="1132" spans="1:5" x14ac:dyDescent="0.3">
      <c r="A1132">
        <v>1131</v>
      </c>
      <c r="B1132" s="1" t="s">
        <v>101</v>
      </c>
      <c r="C1132" t="s">
        <v>152</v>
      </c>
      <c r="D1132">
        <v>38</v>
      </c>
      <c r="E1132" t="s">
        <v>156</v>
      </c>
    </row>
    <row r="1133" spans="1:5" x14ac:dyDescent="0.3">
      <c r="A1133">
        <v>1132</v>
      </c>
      <c r="B1133" s="1" t="s">
        <v>100</v>
      </c>
      <c r="C1133" t="s">
        <v>151</v>
      </c>
      <c r="D1133">
        <v>27</v>
      </c>
      <c r="E1133" t="s">
        <v>156</v>
      </c>
    </row>
    <row r="1134" spans="1:5" x14ac:dyDescent="0.3">
      <c r="A1134">
        <v>1133</v>
      </c>
      <c r="B1134" s="1" t="s">
        <v>113</v>
      </c>
      <c r="C1134" t="s">
        <v>152</v>
      </c>
      <c r="D1134">
        <v>59</v>
      </c>
      <c r="E1134" t="s">
        <v>156</v>
      </c>
    </row>
    <row r="1135" spans="1:5" x14ac:dyDescent="0.3">
      <c r="A1135">
        <v>1134</v>
      </c>
      <c r="B1135" s="1" t="s">
        <v>107</v>
      </c>
      <c r="C1135" t="s">
        <v>151</v>
      </c>
      <c r="D1135">
        <v>53</v>
      </c>
      <c r="E1135" t="s">
        <v>156</v>
      </c>
    </row>
    <row r="1136" spans="1:5" x14ac:dyDescent="0.3">
      <c r="A1136">
        <v>1135</v>
      </c>
      <c r="B1136" s="1" t="s">
        <v>113</v>
      </c>
      <c r="C1136" t="s">
        <v>151</v>
      </c>
      <c r="D1136">
        <v>74</v>
      </c>
      <c r="E1136" t="s">
        <v>156</v>
      </c>
    </row>
    <row r="1137" spans="1:5" x14ac:dyDescent="0.3">
      <c r="A1137">
        <v>1136</v>
      </c>
      <c r="B1137" s="1" t="s">
        <v>106</v>
      </c>
      <c r="C1137" t="s">
        <v>152</v>
      </c>
      <c r="D1137">
        <v>89</v>
      </c>
      <c r="E1137" t="s">
        <v>156</v>
      </c>
    </row>
    <row r="1138" spans="1:5" x14ac:dyDescent="0.3">
      <c r="A1138">
        <v>1137</v>
      </c>
      <c r="B1138" s="1" t="s">
        <v>100</v>
      </c>
      <c r="C1138" t="s">
        <v>151</v>
      </c>
      <c r="D1138">
        <v>52</v>
      </c>
      <c r="E1138" t="s">
        <v>156</v>
      </c>
    </row>
    <row r="1139" spans="1:5" x14ac:dyDescent="0.3">
      <c r="A1139">
        <v>1138</v>
      </c>
      <c r="B1139" s="1" t="s">
        <v>101</v>
      </c>
      <c r="C1139" t="s">
        <v>152</v>
      </c>
      <c r="D1139">
        <v>83</v>
      </c>
      <c r="E1139" t="s">
        <v>156</v>
      </c>
    </row>
    <row r="1140" spans="1:5" x14ac:dyDescent="0.3">
      <c r="A1140">
        <v>1139</v>
      </c>
      <c r="B1140" s="1" t="s">
        <v>99</v>
      </c>
      <c r="C1140" t="s">
        <v>152</v>
      </c>
      <c r="D1140">
        <v>84</v>
      </c>
      <c r="E1140" t="s">
        <v>156</v>
      </c>
    </row>
    <row r="1141" spans="1:5" x14ac:dyDescent="0.3">
      <c r="A1141">
        <v>1140</v>
      </c>
      <c r="B1141" s="1" t="s">
        <v>102</v>
      </c>
      <c r="C1141" t="s">
        <v>151</v>
      </c>
      <c r="D1141">
        <v>69</v>
      </c>
      <c r="E1141" t="s">
        <v>156</v>
      </c>
    </row>
    <row r="1142" spans="1:5" x14ac:dyDescent="0.3">
      <c r="A1142">
        <v>1141</v>
      </c>
      <c r="B1142" s="1" t="s">
        <v>100</v>
      </c>
      <c r="C1142" t="s">
        <v>151</v>
      </c>
      <c r="D1142">
        <v>60</v>
      </c>
      <c r="E1142" t="s">
        <v>156</v>
      </c>
    </row>
    <row r="1143" spans="1:5" x14ac:dyDescent="0.3">
      <c r="A1143">
        <v>1142</v>
      </c>
      <c r="B1143" s="1" t="s">
        <v>99</v>
      </c>
      <c r="C1143" t="s">
        <v>152</v>
      </c>
      <c r="D1143">
        <v>59</v>
      </c>
      <c r="E1143" t="s">
        <v>156</v>
      </c>
    </row>
    <row r="1144" spans="1:5" x14ac:dyDescent="0.3">
      <c r="A1144">
        <v>1143</v>
      </c>
      <c r="B1144" s="1" t="s">
        <v>107</v>
      </c>
      <c r="C1144" t="s">
        <v>151</v>
      </c>
      <c r="D1144">
        <v>59</v>
      </c>
      <c r="E1144" t="s">
        <v>156</v>
      </c>
    </row>
    <row r="1145" spans="1:5" x14ac:dyDescent="0.3">
      <c r="A1145">
        <v>1144</v>
      </c>
      <c r="B1145" s="1" t="s">
        <v>99</v>
      </c>
      <c r="C1145" t="s">
        <v>152</v>
      </c>
      <c r="D1145">
        <v>61</v>
      </c>
      <c r="E1145" t="s">
        <v>156</v>
      </c>
    </row>
    <row r="1146" spans="1:5" x14ac:dyDescent="0.3">
      <c r="A1146">
        <v>1145</v>
      </c>
      <c r="B1146" s="1" t="s">
        <v>99</v>
      </c>
      <c r="C1146" t="s">
        <v>152</v>
      </c>
      <c r="D1146">
        <v>50</v>
      </c>
      <c r="E1146" t="s">
        <v>156</v>
      </c>
    </row>
    <row r="1147" spans="1:5" x14ac:dyDescent="0.3">
      <c r="A1147">
        <v>1146</v>
      </c>
      <c r="B1147" s="1" t="s">
        <v>99</v>
      </c>
      <c r="C1147" t="s">
        <v>151</v>
      </c>
      <c r="D1147">
        <v>23</v>
      </c>
      <c r="E1147" t="s">
        <v>156</v>
      </c>
    </row>
    <row r="1148" spans="1:5" x14ac:dyDescent="0.3">
      <c r="A1148">
        <v>1147</v>
      </c>
      <c r="B1148" s="1" t="s">
        <v>100</v>
      </c>
      <c r="C1148" t="s">
        <v>151</v>
      </c>
      <c r="D1148">
        <v>53</v>
      </c>
      <c r="E1148" t="s">
        <v>156</v>
      </c>
    </row>
    <row r="1149" spans="1:5" x14ac:dyDescent="0.3">
      <c r="A1149">
        <v>1148</v>
      </c>
      <c r="B1149" s="1" t="s">
        <v>102</v>
      </c>
      <c r="C1149" t="s">
        <v>152</v>
      </c>
      <c r="D1149">
        <v>53</v>
      </c>
      <c r="E1149" t="s">
        <v>156</v>
      </c>
    </row>
    <row r="1150" spans="1:5" x14ac:dyDescent="0.3">
      <c r="A1150">
        <v>1149</v>
      </c>
      <c r="B1150" s="1" t="s">
        <v>99</v>
      </c>
      <c r="C1150" t="s">
        <v>151</v>
      </c>
      <c r="D1150">
        <v>31</v>
      </c>
      <c r="E1150" t="s">
        <v>156</v>
      </c>
    </row>
    <row r="1151" spans="1:5" x14ac:dyDescent="0.3">
      <c r="A1151">
        <v>1150</v>
      </c>
      <c r="B1151" s="1" t="s">
        <v>99</v>
      </c>
      <c r="C1151" t="s">
        <v>151</v>
      </c>
      <c r="D1151">
        <v>77</v>
      </c>
      <c r="E1151" t="s">
        <v>156</v>
      </c>
    </row>
    <row r="1152" spans="1:5" x14ac:dyDescent="0.3">
      <c r="A1152">
        <v>1151</v>
      </c>
      <c r="B1152" s="1" t="s">
        <v>101</v>
      </c>
      <c r="C1152" t="s">
        <v>152</v>
      </c>
      <c r="D1152">
        <v>76</v>
      </c>
      <c r="E1152" t="s">
        <v>156</v>
      </c>
    </row>
    <row r="1153" spans="1:5" x14ac:dyDescent="0.3">
      <c r="A1153">
        <v>1152</v>
      </c>
      <c r="B1153" s="1" t="s">
        <v>105</v>
      </c>
      <c r="C1153" t="s">
        <v>151</v>
      </c>
      <c r="D1153">
        <v>67</v>
      </c>
      <c r="E1153" t="s">
        <v>156</v>
      </c>
    </row>
    <row r="1154" spans="1:5" x14ac:dyDescent="0.3">
      <c r="A1154">
        <v>1153</v>
      </c>
      <c r="B1154" s="1" t="s">
        <v>107</v>
      </c>
      <c r="C1154" t="s">
        <v>152</v>
      </c>
      <c r="D1154">
        <v>39</v>
      </c>
      <c r="E1154" t="s">
        <v>156</v>
      </c>
    </row>
    <row r="1155" spans="1:5" x14ac:dyDescent="0.3">
      <c r="A1155">
        <v>1154</v>
      </c>
      <c r="B1155" s="1" t="s">
        <v>105</v>
      </c>
      <c r="C1155" t="s">
        <v>151</v>
      </c>
      <c r="D1155">
        <v>88</v>
      </c>
      <c r="E1155" t="s">
        <v>156</v>
      </c>
    </row>
    <row r="1156" spans="1:5" x14ac:dyDescent="0.3">
      <c r="A1156">
        <v>1155</v>
      </c>
      <c r="B1156" s="1" t="s">
        <v>105</v>
      </c>
      <c r="C1156" t="s">
        <v>151</v>
      </c>
      <c r="D1156">
        <v>58</v>
      </c>
      <c r="E1156" t="s">
        <v>156</v>
      </c>
    </row>
    <row r="1157" spans="1:5" x14ac:dyDescent="0.3">
      <c r="A1157">
        <v>1156</v>
      </c>
      <c r="B1157" s="1" t="s">
        <v>103</v>
      </c>
      <c r="C1157" t="s">
        <v>151</v>
      </c>
      <c r="D1157">
        <v>35</v>
      </c>
      <c r="E1157" t="s">
        <v>156</v>
      </c>
    </row>
    <row r="1158" spans="1:5" x14ac:dyDescent="0.3">
      <c r="A1158">
        <v>1157</v>
      </c>
      <c r="B1158" s="1" t="s">
        <v>106</v>
      </c>
      <c r="C1158" t="s">
        <v>152</v>
      </c>
      <c r="D1158">
        <v>70</v>
      </c>
      <c r="E1158" t="s">
        <v>156</v>
      </c>
    </row>
    <row r="1159" spans="1:5" x14ac:dyDescent="0.3">
      <c r="A1159">
        <v>1158</v>
      </c>
      <c r="B1159" s="1" t="s">
        <v>103</v>
      </c>
      <c r="C1159" t="s">
        <v>151</v>
      </c>
      <c r="D1159">
        <v>59</v>
      </c>
      <c r="E1159" t="s">
        <v>156</v>
      </c>
    </row>
    <row r="1160" spans="1:5" x14ac:dyDescent="0.3">
      <c r="A1160">
        <v>1159</v>
      </c>
      <c r="B1160" s="1" t="s">
        <v>99</v>
      </c>
      <c r="C1160" t="s">
        <v>152</v>
      </c>
      <c r="D1160">
        <v>58</v>
      </c>
      <c r="E1160" t="s">
        <v>156</v>
      </c>
    </row>
    <row r="1161" spans="1:5" x14ac:dyDescent="0.3">
      <c r="A1161">
        <v>1160</v>
      </c>
      <c r="B1161" s="1" t="s">
        <v>101</v>
      </c>
      <c r="C1161" t="s">
        <v>151</v>
      </c>
      <c r="D1161">
        <v>58</v>
      </c>
      <c r="E1161" t="s">
        <v>156</v>
      </c>
    </row>
    <row r="1162" spans="1:5" x14ac:dyDescent="0.3">
      <c r="A1162">
        <v>1161</v>
      </c>
      <c r="B1162" s="1" t="s">
        <v>105</v>
      </c>
      <c r="C1162" t="s">
        <v>152</v>
      </c>
      <c r="D1162">
        <v>36</v>
      </c>
      <c r="E1162" t="s">
        <v>156</v>
      </c>
    </row>
    <row r="1163" spans="1:5" x14ac:dyDescent="0.3">
      <c r="A1163">
        <v>1162</v>
      </c>
      <c r="B1163" s="1" t="s">
        <v>99</v>
      </c>
      <c r="C1163" t="s">
        <v>152</v>
      </c>
      <c r="D1163">
        <v>87</v>
      </c>
      <c r="E1163" t="s">
        <v>156</v>
      </c>
    </row>
    <row r="1164" spans="1:5" x14ac:dyDescent="0.3">
      <c r="A1164">
        <v>1163</v>
      </c>
      <c r="B1164" s="1" t="s">
        <v>108</v>
      </c>
      <c r="C1164" t="s">
        <v>152</v>
      </c>
      <c r="D1164">
        <v>72</v>
      </c>
      <c r="E1164" t="s">
        <v>156</v>
      </c>
    </row>
    <row r="1165" spans="1:5" x14ac:dyDescent="0.3">
      <c r="A1165">
        <v>1164</v>
      </c>
      <c r="B1165" s="1" t="s">
        <v>99</v>
      </c>
      <c r="C1165" t="s">
        <v>151</v>
      </c>
      <c r="D1165">
        <v>63</v>
      </c>
      <c r="E1165" t="s">
        <v>156</v>
      </c>
    </row>
    <row r="1166" spans="1:5" x14ac:dyDescent="0.3">
      <c r="A1166">
        <v>1165</v>
      </c>
      <c r="B1166" s="1" t="s">
        <v>105</v>
      </c>
      <c r="C1166" t="s">
        <v>151</v>
      </c>
      <c r="D1166">
        <v>28</v>
      </c>
      <c r="E1166" t="s">
        <v>156</v>
      </c>
    </row>
    <row r="1167" spans="1:5" x14ac:dyDescent="0.3">
      <c r="A1167">
        <v>1166</v>
      </c>
      <c r="B1167" s="1" t="s">
        <v>99</v>
      </c>
      <c r="C1167" t="s">
        <v>152</v>
      </c>
      <c r="D1167">
        <v>31</v>
      </c>
      <c r="E1167" t="s">
        <v>156</v>
      </c>
    </row>
    <row r="1168" spans="1:5" x14ac:dyDescent="0.3">
      <c r="A1168">
        <v>1167</v>
      </c>
      <c r="B1168" s="1" t="s">
        <v>99</v>
      </c>
      <c r="C1168" t="s">
        <v>151</v>
      </c>
      <c r="D1168">
        <v>78</v>
      </c>
      <c r="E1168" t="s">
        <v>156</v>
      </c>
    </row>
    <row r="1169" spans="1:5" x14ac:dyDescent="0.3">
      <c r="A1169">
        <v>1168</v>
      </c>
      <c r="B1169" s="1" t="s">
        <v>99</v>
      </c>
      <c r="C1169" t="s">
        <v>152</v>
      </c>
      <c r="D1169">
        <v>41</v>
      </c>
      <c r="E1169" t="s">
        <v>156</v>
      </c>
    </row>
    <row r="1170" spans="1:5" x14ac:dyDescent="0.3">
      <c r="A1170">
        <v>1169</v>
      </c>
      <c r="B1170" s="1" t="s">
        <v>100</v>
      </c>
      <c r="C1170" t="s">
        <v>151</v>
      </c>
      <c r="D1170">
        <v>26</v>
      </c>
      <c r="E1170" t="s">
        <v>156</v>
      </c>
    </row>
    <row r="1171" spans="1:5" x14ac:dyDescent="0.3">
      <c r="A1171">
        <v>1170</v>
      </c>
      <c r="B1171" s="1" t="s">
        <v>109</v>
      </c>
      <c r="C1171" t="s">
        <v>152</v>
      </c>
      <c r="D1171">
        <v>65</v>
      </c>
      <c r="E1171" t="s">
        <v>156</v>
      </c>
    </row>
    <row r="1172" spans="1:5" x14ac:dyDescent="0.3">
      <c r="A1172">
        <v>1171</v>
      </c>
      <c r="B1172" s="1" t="s">
        <v>100</v>
      </c>
      <c r="C1172" t="s">
        <v>151</v>
      </c>
      <c r="D1172">
        <v>53</v>
      </c>
      <c r="E1172" t="s">
        <v>156</v>
      </c>
    </row>
    <row r="1173" spans="1:5" x14ac:dyDescent="0.3">
      <c r="A1173">
        <v>1172</v>
      </c>
      <c r="B1173" s="1" t="s">
        <v>101</v>
      </c>
      <c r="C1173" t="s">
        <v>152</v>
      </c>
      <c r="D1173">
        <v>23</v>
      </c>
      <c r="E1173" t="s">
        <v>156</v>
      </c>
    </row>
    <row r="1174" spans="1:5" x14ac:dyDescent="0.3">
      <c r="A1174">
        <v>1173</v>
      </c>
      <c r="B1174" s="1" t="s">
        <v>99</v>
      </c>
      <c r="C1174" t="s">
        <v>151</v>
      </c>
      <c r="D1174">
        <v>84</v>
      </c>
      <c r="E1174" t="s">
        <v>156</v>
      </c>
    </row>
    <row r="1175" spans="1:5" x14ac:dyDescent="0.3">
      <c r="A1175">
        <v>1174</v>
      </c>
      <c r="B1175" s="1" t="s">
        <v>99</v>
      </c>
      <c r="C1175" t="s">
        <v>151</v>
      </c>
      <c r="D1175">
        <v>60</v>
      </c>
      <c r="E1175" t="s">
        <v>156</v>
      </c>
    </row>
    <row r="1176" spans="1:5" x14ac:dyDescent="0.3">
      <c r="A1176">
        <v>1175</v>
      </c>
      <c r="B1176" s="1" t="s">
        <v>109</v>
      </c>
      <c r="C1176" t="s">
        <v>152</v>
      </c>
      <c r="D1176">
        <v>87</v>
      </c>
      <c r="E1176" t="s">
        <v>156</v>
      </c>
    </row>
    <row r="1177" spans="1:5" x14ac:dyDescent="0.3">
      <c r="A1177">
        <v>1176</v>
      </c>
      <c r="B1177" s="1" t="s">
        <v>99</v>
      </c>
      <c r="C1177" t="s">
        <v>152</v>
      </c>
      <c r="D1177">
        <v>89</v>
      </c>
      <c r="E1177" t="s">
        <v>156</v>
      </c>
    </row>
    <row r="1178" spans="1:5" x14ac:dyDescent="0.3">
      <c r="A1178">
        <v>1177</v>
      </c>
      <c r="B1178" s="1" t="s">
        <v>108</v>
      </c>
      <c r="C1178" t="s">
        <v>152</v>
      </c>
      <c r="D1178">
        <v>90</v>
      </c>
      <c r="E1178" t="s">
        <v>156</v>
      </c>
    </row>
    <row r="1179" spans="1:5" x14ac:dyDescent="0.3">
      <c r="A1179">
        <v>1178</v>
      </c>
      <c r="B1179" s="1" t="s">
        <v>101</v>
      </c>
      <c r="C1179" t="s">
        <v>152</v>
      </c>
      <c r="D1179">
        <v>56</v>
      </c>
      <c r="E1179" t="s">
        <v>156</v>
      </c>
    </row>
    <row r="1180" spans="1:5" x14ac:dyDescent="0.3">
      <c r="A1180">
        <v>1179</v>
      </c>
      <c r="B1180" s="1" t="s">
        <v>105</v>
      </c>
      <c r="C1180" t="s">
        <v>152</v>
      </c>
      <c r="D1180">
        <v>49</v>
      </c>
      <c r="E1180" t="s">
        <v>156</v>
      </c>
    </row>
    <row r="1181" spans="1:5" x14ac:dyDescent="0.3">
      <c r="A1181">
        <v>1180</v>
      </c>
      <c r="B1181" s="1" t="s">
        <v>105</v>
      </c>
      <c r="C1181" t="s">
        <v>152</v>
      </c>
      <c r="D1181">
        <v>85</v>
      </c>
      <c r="E1181" t="s">
        <v>156</v>
      </c>
    </row>
    <row r="1182" spans="1:5" x14ac:dyDescent="0.3">
      <c r="A1182">
        <v>1181</v>
      </c>
      <c r="B1182" s="1" t="s">
        <v>106</v>
      </c>
      <c r="C1182" t="s">
        <v>152</v>
      </c>
      <c r="D1182">
        <v>68</v>
      </c>
      <c r="E1182" t="s">
        <v>156</v>
      </c>
    </row>
    <row r="1183" spans="1:5" x14ac:dyDescent="0.3">
      <c r="A1183">
        <v>1182</v>
      </c>
      <c r="B1183" s="1" t="s">
        <v>99</v>
      </c>
      <c r="C1183" t="s">
        <v>151</v>
      </c>
      <c r="D1183">
        <v>36</v>
      </c>
      <c r="E1183" t="s">
        <v>156</v>
      </c>
    </row>
    <row r="1184" spans="1:5" x14ac:dyDescent="0.3">
      <c r="A1184">
        <v>1183</v>
      </c>
      <c r="B1184" s="1" t="s">
        <v>100</v>
      </c>
      <c r="C1184" t="s">
        <v>151</v>
      </c>
      <c r="D1184">
        <v>66</v>
      </c>
      <c r="E1184" t="s">
        <v>156</v>
      </c>
    </row>
    <row r="1185" spans="1:5" x14ac:dyDescent="0.3">
      <c r="A1185">
        <v>1184</v>
      </c>
      <c r="B1185" s="1" t="s">
        <v>100</v>
      </c>
      <c r="C1185" t="s">
        <v>152</v>
      </c>
      <c r="D1185">
        <v>64</v>
      </c>
      <c r="E1185" t="s">
        <v>156</v>
      </c>
    </row>
    <row r="1186" spans="1:5" x14ac:dyDescent="0.3">
      <c r="A1186">
        <v>1185</v>
      </c>
      <c r="B1186" s="1" t="s">
        <v>101</v>
      </c>
      <c r="C1186" t="s">
        <v>152</v>
      </c>
      <c r="D1186">
        <v>34</v>
      </c>
      <c r="E1186" t="s">
        <v>156</v>
      </c>
    </row>
    <row r="1187" spans="1:5" x14ac:dyDescent="0.3">
      <c r="A1187">
        <v>1186</v>
      </c>
      <c r="B1187" s="1" t="s">
        <v>106</v>
      </c>
      <c r="C1187" t="s">
        <v>151</v>
      </c>
      <c r="D1187">
        <v>89</v>
      </c>
      <c r="E1187" t="s">
        <v>156</v>
      </c>
    </row>
    <row r="1188" spans="1:5" x14ac:dyDescent="0.3">
      <c r="A1188">
        <v>1187</v>
      </c>
      <c r="B1188" s="1" t="s">
        <v>101</v>
      </c>
      <c r="C1188" t="s">
        <v>151</v>
      </c>
      <c r="D1188">
        <v>31</v>
      </c>
      <c r="E1188" t="s">
        <v>156</v>
      </c>
    </row>
    <row r="1189" spans="1:5" x14ac:dyDescent="0.3">
      <c r="A1189">
        <v>1188</v>
      </c>
      <c r="B1189" s="1" t="s">
        <v>99</v>
      </c>
      <c r="C1189" t="s">
        <v>151</v>
      </c>
      <c r="D1189">
        <v>89</v>
      </c>
      <c r="E1189" t="s">
        <v>156</v>
      </c>
    </row>
    <row r="1190" spans="1:5" x14ac:dyDescent="0.3">
      <c r="A1190">
        <v>1189</v>
      </c>
      <c r="B1190" s="1" t="s">
        <v>100</v>
      </c>
      <c r="C1190" t="s">
        <v>152</v>
      </c>
      <c r="D1190">
        <v>69</v>
      </c>
      <c r="E1190" t="s">
        <v>156</v>
      </c>
    </row>
    <row r="1191" spans="1:5" x14ac:dyDescent="0.3">
      <c r="A1191">
        <v>1190</v>
      </c>
      <c r="B1191" s="1" t="s">
        <v>103</v>
      </c>
      <c r="C1191" t="s">
        <v>151</v>
      </c>
      <c r="D1191">
        <v>50</v>
      </c>
      <c r="E1191" t="s">
        <v>156</v>
      </c>
    </row>
    <row r="1192" spans="1:5" x14ac:dyDescent="0.3">
      <c r="A1192">
        <v>1191</v>
      </c>
      <c r="B1192" s="1" t="s">
        <v>101</v>
      </c>
      <c r="C1192" t="s">
        <v>151</v>
      </c>
      <c r="D1192">
        <v>48</v>
      </c>
      <c r="E1192" t="s">
        <v>156</v>
      </c>
    </row>
    <row r="1193" spans="1:5" x14ac:dyDescent="0.3">
      <c r="A1193">
        <v>1192</v>
      </c>
      <c r="B1193" s="1" t="s">
        <v>99</v>
      </c>
      <c r="C1193" t="s">
        <v>152</v>
      </c>
      <c r="D1193">
        <v>87</v>
      </c>
      <c r="E1193" t="s">
        <v>156</v>
      </c>
    </row>
    <row r="1194" spans="1:5" x14ac:dyDescent="0.3">
      <c r="A1194">
        <v>1193</v>
      </c>
      <c r="B1194" s="1" t="s">
        <v>107</v>
      </c>
      <c r="C1194" t="s">
        <v>151</v>
      </c>
      <c r="D1194">
        <v>69</v>
      </c>
      <c r="E1194" t="s">
        <v>156</v>
      </c>
    </row>
    <row r="1195" spans="1:5" x14ac:dyDescent="0.3">
      <c r="A1195">
        <v>1194</v>
      </c>
      <c r="B1195" s="1" t="s">
        <v>104</v>
      </c>
      <c r="C1195" t="s">
        <v>151</v>
      </c>
      <c r="D1195">
        <v>64</v>
      </c>
      <c r="E1195" t="s">
        <v>156</v>
      </c>
    </row>
    <row r="1196" spans="1:5" x14ac:dyDescent="0.3">
      <c r="A1196">
        <v>1195</v>
      </c>
      <c r="B1196" s="1" t="s">
        <v>105</v>
      </c>
      <c r="C1196" t="s">
        <v>151</v>
      </c>
      <c r="D1196">
        <v>35</v>
      </c>
      <c r="E1196" t="s">
        <v>156</v>
      </c>
    </row>
    <row r="1197" spans="1:5" x14ac:dyDescent="0.3">
      <c r="A1197">
        <v>1196</v>
      </c>
      <c r="B1197" s="1" t="s">
        <v>99</v>
      </c>
      <c r="C1197" t="s">
        <v>151</v>
      </c>
      <c r="D1197">
        <v>82</v>
      </c>
      <c r="E1197" t="s">
        <v>156</v>
      </c>
    </row>
    <row r="1198" spans="1:5" x14ac:dyDescent="0.3">
      <c r="A1198">
        <v>1197</v>
      </c>
      <c r="B1198" s="1" t="s">
        <v>106</v>
      </c>
      <c r="C1198" t="s">
        <v>152</v>
      </c>
      <c r="D1198">
        <v>55</v>
      </c>
      <c r="E1198" t="s">
        <v>156</v>
      </c>
    </row>
    <row r="1199" spans="1:5" x14ac:dyDescent="0.3">
      <c r="A1199">
        <v>1198</v>
      </c>
      <c r="B1199" s="1" t="s">
        <v>99</v>
      </c>
      <c r="C1199" t="s">
        <v>151</v>
      </c>
      <c r="D1199">
        <v>63</v>
      </c>
      <c r="E1199" t="s">
        <v>156</v>
      </c>
    </row>
    <row r="1200" spans="1:5" x14ac:dyDescent="0.3">
      <c r="A1200">
        <v>1199</v>
      </c>
      <c r="B1200" s="1" t="s">
        <v>107</v>
      </c>
      <c r="C1200" t="s">
        <v>151</v>
      </c>
      <c r="D1200">
        <v>38</v>
      </c>
      <c r="E1200" t="s">
        <v>156</v>
      </c>
    </row>
    <row r="1201" spans="1:5" x14ac:dyDescent="0.3">
      <c r="A1201">
        <v>1200</v>
      </c>
      <c r="B1201" s="1" t="s">
        <v>99</v>
      </c>
      <c r="C1201" t="s">
        <v>152</v>
      </c>
      <c r="D1201">
        <v>31</v>
      </c>
      <c r="E1201" t="s">
        <v>156</v>
      </c>
    </row>
    <row r="1202" spans="1:5" x14ac:dyDescent="0.3">
      <c r="A1202">
        <v>1201</v>
      </c>
      <c r="B1202" s="1" t="s">
        <v>100</v>
      </c>
      <c r="C1202" t="s">
        <v>151</v>
      </c>
      <c r="D1202">
        <v>89</v>
      </c>
      <c r="E1202" t="s">
        <v>156</v>
      </c>
    </row>
    <row r="1203" spans="1:5" x14ac:dyDescent="0.3">
      <c r="A1203">
        <v>1202</v>
      </c>
      <c r="B1203" s="1" t="s">
        <v>100</v>
      </c>
      <c r="C1203" t="s">
        <v>152</v>
      </c>
      <c r="D1203">
        <v>25</v>
      </c>
      <c r="E1203" t="s">
        <v>156</v>
      </c>
    </row>
    <row r="1204" spans="1:5" x14ac:dyDescent="0.3">
      <c r="A1204">
        <v>1203</v>
      </c>
      <c r="B1204" s="1" t="s">
        <v>99</v>
      </c>
      <c r="C1204" t="s">
        <v>151</v>
      </c>
      <c r="D1204">
        <v>64</v>
      </c>
      <c r="E1204" t="s">
        <v>156</v>
      </c>
    </row>
    <row r="1205" spans="1:5" x14ac:dyDescent="0.3">
      <c r="A1205">
        <v>1204</v>
      </c>
      <c r="B1205" s="1" t="s">
        <v>99</v>
      </c>
      <c r="C1205" t="s">
        <v>152</v>
      </c>
      <c r="D1205">
        <v>89</v>
      </c>
      <c r="E1205" t="s">
        <v>156</v>
      </c>
    </row>
    <row r="1206" spans="1:5" x14ac:dyDescent="0.3">
      <c r="A1206">
        <v>1205</v>
      </c>
      <c r="B1206" s="1" t="s">
        <v>105</v>
      </c>
      <c r="C1206" t="s">
        <v>152</v>
      </c>
      <c r="D1206">
        <v>89</v>
      </c>
      <c r="E1206" t="s">
        <v>156</v>
      </c>
    </row>
    <row r="1207" spans="1:5" x14ac:dyDescent="0.3">
      <c r="A1207">
        <v>1206</v>
      </c>
      <c r="B1207" s="1" t="s">
        <v>99</v>
      </c>
      <c r="C1207" t="s">
        <v>152</v>
      </c>
      <c r="D1207">
        <v>89</v>
      </c>
      <c r="E1207" t="s">
        <v>156</v>
      </c>
    </row>
    <row r="1208" spans="1:5" x14ac:dyDescent="0.3">
      <c r="A1208">
        <v>1207</v>
      </c>
      <c r="B1208" s="1" t="s">
        <v>107</v>
      </c>
      <c r="C1208" t="s">
        <v>152</v>
      </c>
      <c r="D1208">
        <v>44</v>
      </c>
      <c r="E1208" t="s">
        <v>156</v>
      </c>
    </row>
    <row r="1209" spans="1:5" x14ac:dyDescent="0.3">
      <c r="A1209">
        <v>1208</v>
      </c>
      <c r="B1209" s="1" t="s">
        <v>99</v>
      </c>
      <c r="C1209" t="s">
        <v>151</v>
      </c>
      <c r="D1209">
        <v>73</v>
      </c>
      <c r="E1209" t="s">
        <v>156</v>
      </c>
    </row>
    <row r="1210" spans="1:5" x14ac:dyDescent="0.3">
      <c r="A1210">
        <v>1209</v>
      </c>
      <c r="B1210" s="1" t="s">
        <v>102</v>
      </c>
      <c r="C1210" t="s">
        <v>151</v>
      </c>
      <c r="D1210">
        <v>38</v>
      </c>
      <c r="E1210" t="s">
        <v>156</v>
      </c>
    </row>
    <row r="1211" spans="1:5" x14ac:dyDescent="0.3">
      <c r="A1211">
        <v>1210</v>
      </c>
      <c r="B1211" s="1" t="s">
        <v>105</v>
      </c>
      <c r="C1211" t="s">
        <v>151</v>
      </c>
      <c r="D1211">
        <v>88</v>
      </c>
      <c r="E1211" t="s">
        <v>156</v>
      </c>
    </row>
    <row r="1212" spans="1:5" x14ac:dyDescent="0.3">
      <c r="A1212">
        <v>1211</v>
      </c>
      <c r="B1212" s="1" t="s">
        <v>99</v>
      </c>
      <c r="C1212" t="s">
        <v>152</v>
      </c>
      <c r="D1212">
        <v>41</v>
      </c>
      <c r="E1212" t="s">
        <v>156</v>
      </c>
    </row>
    <row r="1213" spans="1:5" x14ac:dyDescent="0.3">
      <c r="A1213">
        <v>1212</v>
      </c>
      <c r="B1213" s="1" t="s">
        <v>106</v>
      </c>
      <c r="C1213" t="s">
        <v>152</v>
      </c>
      <c r="D1213">
        <v>43</v>
      </c>
      <c r="E1213" t="s">
        <v>156</v>
      </c>
    </row>
    <row r="1214" spans="1:5" x14ac:dyDescent="0.3">
      <c r="A1214">
        <v>1213</v>
      </c>
      <c r="B1214" s="1" t="s">
        <v>105</v>
      </c>
      <c r="C1214" t="s">
        <v>152</v>
      </c>
      <c r="D1214">
        <v>75</v>
      </c>
      <c r="E1214" t="s">
        <v>156</v>
      </c>
    </row>
    <row r="1215" spans="1:5" x14ac:dyDescent="0.3">
      <c r="A1215">
        <v>1214</v>
      </c>
      <c r="B1215" s="1" t="s">
        <v>100</v>
      </c>
      <c r="C1215" t="s">
        <v>151</v>
      </c>
      <c r="D1215">
        <v>29</v>
      </c>
      <c r="E1215" t="s">
        <v>156</v>
      </c>
    </row>
    <row r="1216" spans="1:5" x14ac:dyDescent="0.3">
      <c r="A1216">
        <v>1215</v>
      </c>
      <c r="B1216" s="1" t="s">
        <v>99</v>
      </c>
      <c r="C1216" t="s">
        <v>151</v>
      </c>
      <c r="D1216">
        <v>33</v>
      </c>
      <c r="E1216" t="s">
        <v>156</v>
      </c>
    </row>
    <row r="1217" spans="1:5" x14ac:dyDescent="0.3">
      <c r="A1217">
        <v>1216</v>
      </c>
      <c r="B1217" s="1" t="s">
        <v>101</v>
      </c>
      <c r="C1217" t="s">
        <v>151</v>
      </c>
      <c r="D1217">
        <v>63</v>
      </c>
      <c r="E1217" t="s">
        <v>156</v>
      </c>
    </row>
    <row r="1218" spans="1:5" x14ac:dyDescent="0.3">
      <c r="A1218">
        <v>1217</v>
      </c>
      <c r="B1218" s="1" t="s">
        <v>99</v>
      </c>
      <c r="C1218" t="s">
        <v>152</v>
      </c>
      <c r="D1218">
        <v>68</v>
      </c>
      <c r="E1218" t="s">
        <v>156</v>
      </c>
    </row>
    <row r="1219" spans="1:5" x14ac:dyDescent="0.3">
      <c r="A1219">
        <v>1218</v>
      </c>
      <c r="B1219" s="1" t="s">
        <v>99</v>
      </c>
      <c r="C1219" t="s">
        <v>151</v>
      </c>
      <c r="D1219">
        <v>68</v>
      </c>
      <c r="E1219" t="s">
        <v>156</v>
      </c>
    </row>
    <row r="1220" spans="1:5" x14ac:dyDescent="0.3">
      <c r="A1220">
        <v>1219</v>
      </c>
      <c r="B1220" s="1" t="s">
        <v>99</v>
      </c>
      <c r="C1220" t="s">
        <v>151</v>
      </c>
      <c r="D1220">
        <v>19</v>
      </c>
      <c r="E1220" t="s">
        <v>156</v>
      </c>
    </row>
    <row r="1221" spans="1:5" x14ac:dyDescent="0.3">
      <c r="A1221">
        <v>1220</v>
      </c>
      <c r="B1221" s="1" t="s">
        <v>99</v>
      </c>
      <c r="C1221" t="s">
        <v>151</v>
      </c>
      <c r="D1221">
        <v>58</v>
      </c>
      <c r="E1221" t="s">
        <v>156</v>
      </c>
    </row>
    <row r="1222" spans="1:5" x14ac:dyDescent="0.3">
      <c r="A1222">
        <v>1221</v>
      </c>
      <c r="B1222" s="1" t="s">
        <v>108</v>
      </c>
      <c r="C1222" t="s">
        <v>151</v>
      </c>
      <c r="D1222">
        <v>54</v>
      </c>
      <c r="E1222" t="s">
        <v>156</v>
      </c>
    </row>
    <row r="1223" spans="1:5" x14ac:dyDescent="0.3">
      <c r="A1223">
        <v>1222</v>
      </c>
      <c r="B1223" s="1" t="s">
        <v>105</v>
      </c>
      <c r="C1223" t="s">
        <v>152</v>
      </c>
      <c r="D1223">
        <v>58</v>
      </c>
      <c r="E1223" t="s">
        <v>156</v>
      </c>
    </row>
    <row r="1224" spans="1:5" x14ac:dyDescent="0.3">
      <c r="A1224">
        <v>1223</v>
      </c>
      <c r="B1224" s="1" t="s">
        <v>99</v>
      </c>
      <c r="C1224" t="s">
        <v>151</v>
      </c>
      <c r="D1224">
        <v>63</v>
      </c>
      <c r="E1224" t="s">
        <v>156</v>
      </c>
    </row>
    <row r="1225" spans="1:5" x14ac:dyDescent="0.3">
      <c r="A1225">
        <v>1224</v>
      </c>
      <c r="B1225" s="1" t="s">
        <v>100</v>
      </c>
      <c r="C1225" t="s">
        <v>152</v>
      </c>
      <c r="D1225">
        <v>71</v>
      </c>
      <c r="E1225" t="s">
        <v>156</v>
      </c>
    </row>
    <row r="1226" spans="1:5" x14ac:dyDescent="0.3">
      <c r="A1226">
        <v>1225</v>
      </c>
      <c r="B1226" s="1" t="s">
        <v>105</v>
      </c>
      <c r="C1226" t="s">
        <v>151</v>
      </c>
      <c r="D1226">
        <v>84</v>
      </c>
      <c r="E1226" t="s">
        <v>156</v>
      </c>
    </row>
    <row r="1227" spans="1:5" x14ac:dyDescent="0.3">
      <c r="A1227">
        <v>1226</v>
      </c>
      <c r="B1227" s="1" t="s">
        <v>103</v>
      </c>
      <c r="C1227" t="s">
        <v>151</v>
      </c>
      <c r="D1227">
        <v>55</v>
      </c>
      <c r="E1227" t="s">
        <v>156</v>
      </c>
    </row>
    <row r="1228" spans="1:5" x14ac:dyDescent="0.3">
      <c r="A1228">
        <v>1227</v>
      </c>
      <c r="B1228" s="1" t="s">
        <v>99</v>
      </c>
      <c r="C1228" t="s">
        <v>152</v>
      </c>
      <c r="D1228">
        <v>40</v>
      </c>
      <c r="E1228" t="s">
        <v>156</v>
      </c>
    </row>
    <row r="1229" spans="1:5" x14ac:dyDescent="0.3">
      <c r="A1229">
        <v>1228</v>
      </c>
      <c r="B1229" s="1" t="s">
        <v>99</v>
      </c>
      <c r="C1229" t="s">
        <v>151</v>
      </c>
      <c r="D1229">
        <v>87</v>
      </c>
      <c r="E1229" t="s">
        <v>156</v>
      </c>
    </row>
    <row r="1230" spans="1:5" x14ac:dyDescent="0.3">
      <c r="A1230">
        <v>1229</v>
      </c>
      <c r="B1230" s="1" t="s">
        <v>101</v>
      </c>
      <c r="C1230" t="s">
        <v>152</v>
      </c>
      <c r="D1230">
        <v>67</v>
      </c>
      <c r="E1230" t="s">
        <v>156</v>
      </c>
    </row>
    <row r="1231" spans="1:5" x14ac:dyDescent="0.3">
      <c r="A1231">
        <v>1230</v>
      </c>
      <c r="B1231" s="1" t="s">
        <v>105</v>
      </c>
      <c r="C1231" t="s">
        <v>152</v>
      </c>
      <c r="D1231">
        <v>80</v>
      </c>
      <c r="E1231" t="s">
        <v>156</v>
      </c>
    </row>
    <row r="1232" spans="1:5" x14ac:dyDescent="0.3">
      <c r="A1232">
        <v>1231</v>
      </c>
      <c r="B1232" s="1" t="s">
        <v>104</v>
      </c>
      <c r="C1232" t="s">
        <v>151</v>
      </c>
      <c r="D1232">
        <v>83</v>
      </c>
      <c r="E1232" t="s">
        <v>156</v>
      </c>
    </row>
    <row r="1233" spans="1:5" x14ac:dyDescent="0.3">
      <c r="A1233">
        <v>1232</v>
      </c>
      <c r="B1233" s="1" t="s">
        <v>105</v>
      </c>
      <c r="C1233" t="s">
        <v>151</v>
      </c>
      <c r="D1233">
        <v>31</v>
      </c>
      <c r="E1233" t="s">
        <v>156</v>
      </c>
    </row>
    <row r="1234" spans="1:5" x14ac:dyDescent="0.3">
      <c r="A1234">
        <v>1233</v>
      </c>
      <c r="B1234" s="1" t="s">
        <v>111</v>
      </c>
      <c r="C1234" t="s">
        <v>152</v>
      </c>
      <c r="D1234">
        <v>47</v>
      </c>
      <c r="E1234" t="s">
        <v>156</v>
      </c>
    </row>
    <row r="1235" spans="1:5" x14ac:dyDescent="0.3">
      <c r="A1235">
        <v>1234</v>
      </c>
      <c r="B1235" s="1" t="s">
        <v>99</v>
      </c>
      <c r="C1235" t="s">
        <v>151</v>
      </c>
      <c r="D1235">
        <v>89</v>
      </c>
      <c r="E1235" t="s">
        <v>156</v>
      </c>
    </row>
    <row r="1236" spans="1:5" x14ac:dyDescent="0.3">
      <c r="A1236">
        <v>1235</v>
      </c>
      <c r="B1236" s="1" t="s">
        <v>106</v>
      </c>
      <c r="C1236" t="s">
        <v>151</v>
      </c>
      <c r="D1236">
        <v>69</v>
      </c>
      <c r="E1236" t="s">
        <v>156</v>
      </c>
    </row>
    <row r="1237" spans="1:5" x14ac:dyDescent="0.3">
      <c r="A1237">
        <v>1236</v>
      </c>
      <c r="B1237" s="1" t="s">
        <v>99</v>
      </c>
      <c r="C1237" t="s">
        <v>151</v>
      </c>
      <c r="D1237">
        <v>47</v>
      </c>
      <c r="E1237" t="s">
        <v>156</v>
      </c>
    </row>
    <row r="1238" spans="1:5" x14ac:dyDescent="0.3">
      <c r="A1238">
        <v>1237</v>
      </c>
      <c r="B1238" s="1" t="s">
        <v>99</v>
      </c>
      <c r="C1238" t="s">
        <v>152</v>
      </c>
      <c r="D1238">
        <v>87</v>
      </c>
      <c r="E1238" t="s">
        <v>156</v>
      </c>
    </row>
    <row r="1239" spans="1:5" x14ac:dyDescent="0.3">
      <c r="A1239">
        <v>1238</v>
      </c>
      <c r="B1239" s="1" t="s">
        <v>99</v>
      </c>
      <c r="C1239" t="s">
        <v>152</v>
      </c>
      <c r="D1239">
        <v>65</v>
      </c>
      <c r="E1239" t="s">
        <v>156</v>
      </c>
    </row>
    <row r="1240" spans="1:5" x14ac:dyDescent="0.3">
      <c r="A1240">
        <v>1239</v>
      </c>
      <c r="B1240" s="1" t="s">
        <v>105</v>
      </c>
      <c r="C1240" t="s">
        <v>152</v>
      </c>
      <c r="D1240">
        <v>86</v>
      </c>
      <c r="E1240" t="s">
        <v>156</v>
      </c>
    </row>
    <row r="1241" spans="1:5" x14ac:dyDescent="0.3">
      <c r="A1241">
        <v>1240</v>
      </c>
      <c r="B1241" s="1" t="s">
        <v>109</v>
      </c>
      <c r="C1241" t="s">
        <v>151</v>
      </c>
      <c r="D1241">
        <v>24</v>
      </c>
      <c r="E1241" t="s">
        <v>156</v>
      </c>
    </row>
    <row r="1242" spans="1:5" x14ac:dyDescent="0.3">
      <c r="A1242">
        <v>1241</v>
      </c>
      <c r="B1242" s="1" t="s">
        <v>104</v>
      </c>
      <c r="C1242" t="s">
        <v>152</v>
      </c>
      <c r="D1242">
        <v>34</v>
      </c>
      <c r="E1242" t="s">
        <v>156</v>
      </c>
    </row>
    <row r="1243" spans="1:5" x14ac:dyDescent="0.3">
      <c r="A1243">
        <v>1242</v>
      </c>
      <c r="B1243" s="1" t="s">
        <v>105</v>
      </c>
      <c r="C1243" t="s">
        <v>152</v>
      </c>
      <c r="D1243">
        <v>55</v>
      </c>
      <c r="E1243" t="s">
        <v>156</v>
      </c>
    </row>
    <row r="1244" spans="1:5" x14ac:dyDescent="0.3">
      <c r="A1244">
        <v>1243</v>
      </c>
      <c r="B1244" s="1" t="s">
        <v>105</v>
      </c>
      <c r="C1244" t="s">
        <v>151</v>
      </c>
      <c r="D1244">
        <v>24</v>
      </c>
      <c r="E1244" t="s">
        <v>156</v>
      </c>
    </row>
    <row r="1245" spans="1:5" x14ac:dyDescent="0.3">
      <c r="A1245">
        <v>1244</v>
      </c>
      <c r="B1245" s="1" t="s">
        <v>105</v>
      </c>
      <c r="C1245" t="s">
        <v>152</v>
      </c>
      <c r="D1245">
        <v>20</v>
      </c>
      <c r="E1245" t="s">
        <v>156</v>
      </c>
    </row>
    <row r="1246" spans="1:5" x14ac:dyDescent="0.3">
      <c r="A1246">
        <v>1245</v>
      </c>
      <c r="B1246" s="1" t="s">
        <v>105</v>
      </c>
      <c r="C1246" t="s">
        <v>152</v>
      </c>
      <c r="D1246">
        <v>62</v>
      </c>
      <c r="E1246" t="s">
        <v>156</v>
      </c>
    </row>
    <row r="1247" spans="1:5" x14ac:dyDescent="0.3">
      <c r="A1247">
        <v>1246</v>
      </c>
      <c r="B1247" s="1" t="s">
        <v>100</v>
      </c>
      <c r="C1247" t="s">
        <v>151</v>
      </c>
      <c r="D1247">
        <v>85</v>
      </c>
      <c r="E1247" t="s">
        <v>156</v>
      </c>
    </row>
    <row r="1248" spans="1:5" x14ac:dyDescent="0.3">
      <c r="A1248">
        <v>1247</v>
      </c>
      <c r="B1248" s="1" t="s">
        <v>99</v>
      </c>
      <c r="C1248" t="s">
        <v>152</v>
      </c>
      <c r="D1248">
        <v>24</v>
      </c>
      <c r="E1248" t="s">
        <v>156</v>
      </c>
    </row>
    <row r="1249" spans="1:5" x14ac:dyDescent="0.3">
      <c r="A1249">
        <v>1248</v>
      </c>
      <c r="B1249" s="1" t="s">
        <v>99</v>
      </c>
      <c r="C1249" t="s">
        <v>151</v>
      </c>
      <c r="D1249">
        <v>87</v>
      </c>
      <c r="E1249" t="s">
        <v>156</v>
      </c>
    </row>
    <row r="1250" spans="1:5" x14ac:dyDescent="0.3">
      <c r="A1250">
        <v>1249</v>
      </c>
      <c r="B1250" s="1" t="s">
        <v>99</v>
      </c>
      <c r="C1250" t="s">
        <v>152</v>
      </c>
      <c r="D1250">
        <v>76</v>
      </c>
      <c r="E1250" t="s">
        <v>156</v>
      </c>
    </row>
    <row r="1251" spans="1:5" x14ac:dyDescent="0.3">
      <c r="A1251">
        <v>1250</v>
      </c>
      <c r="B1251" s="1" t="s">
        <v>99</v>
      </c>
      <c r="C1251" t="s">
        <v>151</v>
      </c>
      <c r="D1251">
        <v>57</v>
      </c>
      <c r="E1251" t="s">
        <v>156</v>
      </c>
    </row>
    <row r="1252" spans="1:5" x14ac:dyDescent="0.3">
      <c r="A1252">
        <v>1251</v>
      </c>
      <c r="B1252" s="1" t="s">
        <v>99</v>
      </c>
      <c r="C1252" t="s">
        <v>151</v>
      </c>
      <c r="D1252">
        <v>31</v>
      </c>
      <c r="E1252" t="s">
        <v>156</v>
      </c>
    </row>
    <row r="1253" spans="1:5" x14ac:dyDescent="0.3">
      <c r="A1253">
        <v>1252</v>
      </c>
      <c r="B1253" s="1" t="s">
        <v>99</v>
      </c>
      <c r="C1253" t="s">
        <v>152</v>
      </c>
      <c r="D1253">
        <v>66</v>
      </c>
      <c r="E1253" t="s">
        <v>156</v>
      </c>
    </row>
    <row r="1254" spans="1:5" x14ac:dyDescent="0.3">
      <c r="A1254">
        <v>1253</v>
      </c>
      <c r="B1254" s="1" t="s">
        <v>99</v>
      </c>
      <c r="C1254" t="s">
        <v>152</v>
      </c>
      <c r="D1254">
        <v>79</v>
      </c>
      <c r="E1254" t="s">
        <v>156</v>
      </c>
    </row>
    <row r="1255" spans="1:5" x14ac:dyDescent="0.3">
      <c r="A1255">
        <v>1254</v>
      </c>
      <c r="B1255" s="1" t="s">
        <v>100</v>
      </c>
      <c r="C1255" t="s">
        <v>151</v>
      </c>
      <c r="D1255">
        <v>71</v>
      </c>
      <c r="E1255" t="s">
        <v>156</v>
      </c>
    </row>
    <row r="1256" spans="1:5" x14ac:dyDescent="0.3">
      <c r="A1256">
        <v>1255</v>
      </c>
      <c r="B1256" s="1" t="s">
        <v>105</v>
      </c>
      <c r="C1256" t="s">
        <v>151</v>
      </c>
      <c r="D1256">
        <v>77</v>
      </c>
      <c r="E1256" t="s">
        <v>156</v>
      </c>
    </row>
    <row r="1257" spans="1:5" x14ac:dyDescent="0.3">
      <c r="A1257">
        <v>1256</v>
      </c>
      <c r="B1257" s="1" t="s">
        <v>105</v>
      </c>
      <c r="C1257" t="s">
        <v>151</v>
      </c>
      <c r="D1257">
        <v>29</v>
      </c>
      <c r="E1257" t="s">
        <v>156</v>
      </c>
    </row>
    <row r="1258" spans="1:5" x14ac:dyDescent="0.3">
      <c r="A1258">
        <v>1257</v>
      </c>
      <c r="B1258" s="1" t="s">
        <v>99</v>
      </c>
      <c r="C1258" t="s">
        <v>151</v>
      </c>
      <c r="D1258">
        <v>69</v>
      </c>
      <c r="E1258" t="s">
        <v>156</v>
      </c>
    </row>
    <row r="1259" spans="1:5" x14ac:dyDescent="0.3">
      <c r="A1259">
        <v>1258</v>
      </c>
      <c r="B1259" s="1" t="s">
        <v>99</v>
      </c>
      <c r="C1259" t="s">
        <v>151</v>
      </c>
      <c r="D1259">
        <v>87</v>
      </c>
      <c r="E1259" t="s">
        <v>156</v>
      </c>
    </row>
    <row r="1260" spans="1:5" x14ac:dyDescent="0.3">
      <c r="A1260">
        <v>1259</v>
      </c>
      <c r="B1260" s="1" t="s">
        <v>99</v>
      </c>
      <c r="C1260" t="s">
        <v>151</v>
      </c>
      <c r="D1260">
        <v>45</v>
      </c>
      <c r="E1260" t="s">
        <v>156</v>
      </c>
    </row>
    <row r="1261" spans="1:5" x14ac:dyDescent="0.3">
      <c r="A1261">
        <v>1260</v>
      </c>
      <c r="B1261" s="1" t="s">
        <v>100</v>
      </c>
      <c r="C1261" t="s">
        <v>151</v>
      </c>
      <c r="E1261" t="s">
        <v>156</v>
      </c>
    </row>
    <row r="1262" spans="1:5" x14ac:dyDescent="0.3">
      <c r="A1262">
        <v>1261</v>
      </c>
      <c r="B1262" s="1" t="s">
        <v>99</v>
      </c>
      <c r="C1262" t="s">
        <v>151</v>
      </c>
      <c r="D1262">
        <v>49</v>
      </c>
      <c r="E1262" t="s">
        <v>156</v>
      </c>
    </row>
    <row r="1263" spans="1:5" x14ac:dyDescent="0.3">
      <c r="A1263">
        <v>1262</v>
      </c>
      <c r="B1263" s="1" t="s">
        <v>99</v>
      </c>
      <c r="C1263" t="s">
        <v>151</v>
      </c>
      <c r="D1263">
        <v>41</v>
      </c>
      <c r="E1263" t="s">
        <v>156</v>
      </c>
    </row>
    <row r="1264" spans="1:5" x14ac:dyDescent="0.3">
      <c r="A1264">
        <v>1263</v>
      </c>
      <c r="B1264" s="1" t="s">
        <v>99</v>
      </c>
      <c r="C1264" t="s">
        <v>152</v>
      </c>
      <c r="D1264">
        <v>78</v>
      </c>
      <c r="E1264" t="s">
        <v>156</v>
      </c>
    </row>
    <row r="1265" spans="1:5" x14ac:dyDescent="0.3">
      <c r="A1265">
        <v>1264</v>
      </c>
      <c r="B1265" s="1" t="s">
        <v>107</v>
      </c>
      <c r="C1265" t="s">
        <v>152</v>
      </c>
      <c r="D1265">
        <v>47</v>
      </c>
      <c r="E1265" t="s">
        <v>156</v>
      </c>
    </row>
    <row r="1266" spans="1:5" x14ac:dyDescent="0.3">
      <c r="A1266">
        <v>1265</v>
      </c>
      <c r="B1266" s="1" t="s">
        <v>99</v>
      </c>
      <c r="C1266" t="s">
        <v>151</v>
      </c>
      <c r="D1266">
        <v>72</v>
      </c>
      <c r="E1266" t="s">
        <v>156</v>
      </c>
    </row>
    <row r="1267" spans="1:5" x14ac:dyDescent="0.3">
      <c r="A1267">
        <v>1266</v>
      </c>
      <c r="B1267" s="1" t="s">
        <v>99</v>
      </c>
      <c r="C1267" t="s">
        <v>151</v>
      </c>
      <c r="D1267">
        <v>42</v>
      </c>
      <c r="E1267" t="s">
        <v>156</v>
      </c>
    </row>
    <row r="1268" spans="1:5" x14ac:dyDescent="0.3">
      <c r="A1268">
        <v>1267</v>
      </c>
      <c r="B1268" s="1" t="s">
        <v>107</v>
      </c>
      <c r="C1268" t="s">
        <v>151</v>
      </c>
      <c r="D1268">
        <v>62</v>
      </c>
      <c r="E1268" t="s">
        <v>156</v>
      </c>
    </row>
    <row r="1269" spans="1:5" x14ac:dyDescent="0.3">
      <c r="A1269">
        <v>1268</v>
      </c>
      <c r="B1269" s="1" t="s">
        <v>99</v>
      </c>
      <c r="C1269" t="s">
        <v>151</v>
      </c>
      <c r="D1269">
        <v>48</v>
      </c>
      <c r="E1269" t="s">
        <v>156</v>
      </c>
    </row>
    <row r="1270" spans="1:5" x14ac:dyDescent="0.3">
      <c r="A1270">
        <v>1269</v>
      </c>
      <c r="B1270" s="1" t="s">
        <v>110</v>
      </c>
      <c r="C1270" t="s">
        <v>151</v>
      </c>
      <c r="D1270">
        <v>48</v>
      </c>
      <c r="E1270" t="s">
        <v>156</v>
      </c>
    </row>
    <row r="1271" spans="1:5" x14ac:dyDescent="0.3">
      <c r="A1271">
        <v>1270</v>
      </c>
      <c r="B1271" s="1" t="s">
        <v>99</v>
      </c>
      <c r="C1271" t="s">
        <v>151</v>
      </c>
      <c r="D1271">
        <v>48</v>
      </c>
      <c r="E1271" t="s">
        <v>156</v>
      </c>
    </row>
    <row r="1272" spans="1:5" x14ac:dyDescent="0.3">
      <c r="A1272">
        <v>1271</v>
      </c>
      <c r="B1272" s="1" t="s">
        <v>100</v>
      </c>
      <c r="C1272" t="s">
        <v>152</v>
      </c>
      <c r="D1272">
        <v>43</v>
      </c>
      <c r="E1272" t="s">
        <v>156</v>
      </c>
    </row>
    <row r="1273" spans="1:5" x14ac:dyDescent="0.3">
      <c r="A1273">
        <v>1272</v>
      </c>
      <c r="B1273" s="1" t="s">
        <v>101</v>
      </c>
      <c r="C1273" t="s">
        <v>152</v>
      </c>
      <c r="D1273">
        <v>39</v>
      </c>
      <c r="E1273" t="s">
        <v>156</v>
      </c>
    </row>
    <row r="1274" spans="1:5" x14ac:dyDescent="0.3">
      <c r="A1274">
        <v>1273</v>
      </c>
      <c r="B1274" s="1" t="s">
        <v>105</v>
      </c>
      <c r="C1274" t="s">
        <v>152</v>
      </c>
      <c r="D1274">
        <v>18</v>
      </c>
      <c r="E1274" t="s">
        <v>156</v>
      </c>
    </row>
    <row r="1275" spans="1:5" x14ac:dyDescent="0.3">
      <c r="A1275">
        <v>1274</v>
      </c>
      <c r="B1275" s="1" t="s">
        <v>99</v>
      </c>
      <c r="C1275" t="s">
        <v>152</v>
      </c>
      <c r="D1275">
        <v>78</v>
      </c>
      <c r="E1275" t="s">
        <v>156</v>
      </c>
    </row>
    <row r="1276" spans="1:5" x14ac:dyDescent="0.3">
      <c r="A1276">
        <v>1275</v>
      </c>
      <c r="B1276" s="1" t="s">
        <v>106</v>
      </c>
      <c r="C1276" t="s">
        <v>152</v>
      </c>
      <c r="D1276">
        <v>88</v>
      </c>
      <c r="E1276" t="s">
        <v>156</v>
      </c>
    </row>
    <row r="1277" spans="1:5" x14ac:dyDescent="0.3">
      <c r="A1277">
        <v>1276</v>
      </c>
      <c r="B1277" s="1" t="s">
        <v>100</v>
      </c>
      <c r="C1277" t="s">
        <v>151</v>
      </c>
      <c r="D1277">
        <v>88</v>
      </c>
      <c r="E1277" t="s">
        <v>156</v>
      </c>
    </row>
    <row r="1278" spans="1:5" x14ac:dyDescent="0.3">
      <c r="A1278">
        <v>1277</v>
      </c>
      <c r="B1278" s="1" t="s">
        <v>110</v>
      </c>
      <c r="C1278" t="s">
        <v>152</v>
      </c>
      <c r="D1278">
        <v>73</v>
      </c>
      <c r="E1278" t="s">
        <v>156</v>
      </c>
    </row>
    <row r="1279" spans="1:5" x14ac:dyDescent="0.3">
      <c r="A1279">
        <v>1278</v>
      </c>
      <c r="B1279" s="1" t="s">
        <v>99</v>
      </c>
      <c r="C1279" t="s">
        <v>152</v>
      </c>
      <c r="D1279">
        <v>69</v>
      </c>
      <c r="E1279" t="s">
        <v>156</v>
      </c>
    </row>
    <row r="1280" spans="1:5" x14ac:dyDescent="0.3">
      <c r="A1280">
        <v>1279</v>
      </c>
      <c r="B1280" s="1" t="s">
        <v>99</v>
      </c>
      <c r="C1280" t="s">
        <v>152</v>
      </c>
      <c r="D1280">
        <v>52</v>
      </c>
      <c r="E1280" t="s">
        <v>156</v>
      </c>
    </row>
    <row r="1281" spans="1:5" x14ac:dyDescent="0.3">
      <c r="A1281">
        <v>1280</v>
      </c>
      <c r="B1281" s="1" t="s">
        <v>99</v>
      </c>
      <c r="C1281" t="s">
        <v>151</v>
      </c>
      <c r="D1281">
        <v>69</v>
      </c>
      <c r="E1281" t="s">
        <v>156</v>
      </c>
    </row>
    <row r="1282" spans="1:5" x14ac:dyDescent="0.3">
      <c r="A1282">
        <v>1281</v>
      </c>
      <c r="B1282" s="1" t="s">
        <v>105</v>
      </c>
      <c r="C1282" t="s">
        <v>152</v>
      </c>
      <c r="D1282">
        <v>61</v>
      </c>
      <c r="E1282" t="s">
        <v>156</v>
      </c>
    </row>
    <row r="1283" spans="1:5" x14ac:dyDescent="0.3">
      <c r="A1283">
        <v>1282</v>
      </c>
      <c r="B1283" s="1" t="s">
        <v>100</v>
      </c>
      <c r="C1283" t="s">
        <v>151</v>
      </c>
      <c r="D1283">
        <v>35</v>
      </c>
      <c r="E1283" t="s">
        <v>156</v>
      </c>
    </row>
    <row r="1284" spans="1:5" x14ac:dyDescent="0.3">
      <c r="A1284">
        <v>1283</v>
      </c>
      <c r="B1284" s="1" t="s">
        <v>99</v>
      </c>
      <c r="C1284" t="s">
        <v>151</v>
      </c>
      <c r="D1284">
        <v>30</v>
      </c>
      <c r="E1284" t="s">
        <v>156</v>
      </c>
    </row>
    <row r="1285" spans="1:5" x14ac:dyDescent="0.3">
      <c r="A1285">
        <v>1284</v>
      </c>
      <c r="B1285" s="1" t="s">
        <v>105</v>
      </c>
      <c r="C1285" t="s">
        <v>151</v>
      </c>
      <c r="D1285">
        <v>73</v>
      </c>
      <c r="E1285" t="s">
        <v>156</v>
      </c>
    </row>
    <row r="1286" spans="1:5" x14ac:dyDescent="0.3">
      <c r="A1286">
        <v>1285</v>
      </c>
      <c r="B1286" s="1" t="s">
        <v>105</v>
      </c>
      <c r="C1286" t="s">
        <v>152</v>
      </c>
      <c r="D1286">
        <v>56</v>
      </c>
      <c r="E1286" t="s">
        <v>156</v>
      </c>
    </row>
    <row r="1287" spans="1:5" x14ac:dyDescent="0.3">
      <c r="A1287">
        <v>1286</v>
      </c>
      <c r="B1287" s="1" t="s">
        <v>99</v>
      </c>
      <c r="C1287" t="s">
        <v>151</v>
      </c>
      <c r="D1287">
        <v>61</v>
      </c>
      <c r="E1287" t="s">
        <v>156</v>
      </c>
    </row>
    <row r="1288" spans="1:5" x14ac:dyDescent="0.3">
      <c r="A1288">
        <v>1287</v>
      </c>
      <c r="B1288" s="1" t="s">
        <v>99</v>
      </c>
      <c r="C1288" t="s">
        <v>151</v>
      </c>
      <c r="D1288">
        <v>55</v>
      </c>
      <c r="E1288" t="s">
        <v>156</v>
      </c>
    </row>
    <row r="1289" spans="1:5" x14ac:dyDescent="0.3">
      <c r="A1289">
        <v>1288</v>
      </c>
      <c r="B1289" s="1" t="s">
        <v>99</v>
      </c>
      <c r="C1289" t="s">
        <v>151</v>
      </c>
      <c r="D1289">
        <v>39</v>
      </c>
      <c r="E1289" t="s">
        <v>156</v>
      </c>
    </row>
    <row r="1290" spans="1:5" x14ac:dyDescent="0.3">
      <c r="A1290">
        <v>1289</v>
      </c>
      <c r="B1290" s="1" t="s">
        <v>99</v>
      </c>
      <c r="C1290" t="s">
        <v>152</v>
      </c>
      <c r="D1290">
        <v>30</v>
      </c>
      <c r="E1290" t="s">
        <v>156</v>
      </c>
    </row>
    <row r="1291" spans="1:5" x14ac:dyDescent="0.3">
      <c r="A1291">
        <v>1290</v>
      </c>
      <c r="B1291" s="1" t="s">
        <v>99</v>
      </c>
      <c r="C1291" t="s">
        <v>151</v>
      </c>
      <c r="D1291">
        <v>31</v>
      </c>
      <c r="E1291" t="s">
        <v>156</v>
      </c>
    </row>
    <row r="1292" spans="1:5" x14ac:dyDescent="0.3">
      <c r="A1292">
        <v>1291</v>
      </c>
      <c r="B1292" s="1" t="s">
        <v>99</v>
      </c>
      <c r="C1292" t="s">
        <v>152</v>
      </c>
      <c r="D1292">
        <v>72</v>
      </c>
      <c r="E1292" t="s">
        <v>156</v>
      </c>
    </row>
    <row r="1293" spans="1:5" x14ac:dyDescent="0.3">
      <c r="A1293">
        <v>1292</v>
      </c>
      <c r="B1293" s="1" t="s">
        <v>99</v>
      </c>
      <c r="C1293" t="s">
        <v>152</v>
      </c>
      <c r="D1293">
        <v>38</v>
      </c>
      <c r="E1293" t="s">
        <v>156</v>
      </c>
    </row>
    <row r="1294" spans="1:5" x14ac:dyDescent="0.3">
      <c r="A1294">
        <v>1293</v>
      </c>
      <c r="B1294" s="1" t="s">
        <v>99</v>
      </c>
      <c r="C1294" t="s">
        <v>151</v>
      </c>
      <c r="D1294">
        <v>38</v>
      </c>
      <c r="E1294" t="s">
        <v>156</v>
      </c>
    </row>
    <row r="1295" spans="1:5" x14ac:dyDescent="0.3">
      <c r="A1295">
        <v>1294</v>
      </c>
      <c r="B1295" s="1" t="s">
        <v>100</v>
      </c>
      <c r="C1295" t="s">
        <v>152</v>
      </c>
      <c r="D1295">
        <v>54</v>
      </c>
      <c r="E1295" t="s">
        <v>156</v>
      </c>
    </row>
    <row r="1296" spans="1:5" x14ac:dyDescent="0.3">
      <c r="A1296">
        <v>1295</v>
      </c>
      <c r="B1296" s="1" t="s">
        <v>102</v>
      </c>
      <c r="C1296" t="s">
        <v>152</v>
      </c>
      <c r="D1296">
        <v>86</v>
      </c>
      <c r="E1296" t="s">
        <v>156</v>
      </c>
    </row>
    <row r="1297" spans="1:5" x14ac:dyDescent="0.3">
      <c r="A1297">
        <v>1296</v>
      </c>
      <c r="B1297" s="1" t="s">
        <v>105</v>
      </c>
      <c r="C1297" t="s">
        <v>151</v>
      </c>
      <c r="D1297">
        <v>20</v>
      </c>
      <c r="E1297" t="s">
        <v>156</v>
      </c>
    </row>
    <row r="1298" spans="1:5" x14ac:dyDescent="0.3">
      <c r="A1298">
        <v>1297</v>
      </c>
      <c r="B1298" s="1" t="s">
        <v>99</v>
      </c>
      <c r="C1298" t="s">
        <v>152</v>
      </c>
      <c r="D1298">
        <v>86</v>
      </c>
      <c r="E1298" t="s">
        <v>156</v>
      </c>
    </row>
    <row r="1299" spans="1:5" x14ac:dyDescent="0.3">
      <c r="A1299">
        <v>1298</v>
      </c>
      <c r="B1299" s="1" t="s">
        <v>101</v>
      </c>
      <c r="C1299" t="s">
        <v>151</v>
      </c>
      <c r="D1299">
        <v>31</v>
      </c>
      <c r="E1299" t="s">
        <v>156</v>
      </c>
    </row>
    <row r="1300" spans="1:5" x14ac:dyDescent="0.3">
      <c r="A1300">
        <v>1299</v>
      </c>
      <c r="B1300" s="1" t="s">
        <v>99</v>
      </c>
      <c r="C1300" t="s">
        <v>151</v>
      </c>
      <c r="D1300">
        <v>44</v>
      </c>
      <c r="E1300" t="s">
        <v>156</v>
      </c>
    </row>
    <row r="1301" spans="1:5" x14ac:dyDescent="0.3">
      <c r="A1301">
        <v>1300</v>
      </c>
      <c r="B1301" s="1" t="s">
        <v>109</v>
      </c>
      <c r="C1301" t="s">
        <v>151</v>
      </c>
      <c r="D1301">
        <v>74</v>
      </c>
      <c r="E1301" t="s">
        <v>156</v>
      </c>
    </row>
    <row r="1302" spans="1:5" x14ac:dyDescent="0.3">
      <c r="A1302">
        <v>1301</v>
      </c>
      <c r="B1302" s="1" t="s">
        <v>105</v>
      </c>
      <c r="C1302" t="s">
        <v>151</v>
      </c>
      <c r="D1302">
        <v>84</v>
      </c>
      <c r="E1302" t="s">
        <v>156</v>
      </c>
    </row>
    <row r="1303" spans="1:5" x14ac:dyDescent="0.3">
      <c r="A1303">
        <v>1302</v>
      </c>
      <c r="B1303" s="1" t="s">
        <v>100</v>
      </c>
      <c r="C1303" t="s">
        <v>152</v>
      </c>
      <c r="D1303">
        <v>28</v>
      </c>
      <c r="E1303" t="s">
        <v>156</v>
      </c>
    </row>
    <row r="1304" spans="1:5" x14ac:dyDescent="0.3">
      <c r="A1304">
        <v>1303</v>
      </c>
      <c r="B1304" s="1" t="s">
        <v>105</v>
      </c>
      <c r="C1304" t="s">
        <v>151</v>
      </c>
      <c r="D1304">
        <v>81</v>
      </c>
      <c r="E1304" t="s">
        <v>156</v>
      </c>
    </row>
    <row r="1305" spans="1:5" x14ac:dyDescent="0.3">
      <c r="A1305">
        <v>1304</v>
      </c>
      <c r="B1305" s="1" t="s">
        <v>107</v>
      </c>
      <c r="C1305" t="s">
        <v>152</v>
      </c>
      <c r="D1305">
        <v>18</v>
      </c>
      <c r="E1305" t="s">
        <v>156</v>
      </c>
    </row>
    <row r="1306" spans="1:5" x14ac:dyDescent="0.3">
      <c r="A1306">
        <v>1305</v>
      </c>
      <c r="B1306" s="1" t="s">
        <v>100</v>
      </c>
      <c r="C1306" t="s">
        <v>151</v>
      </c>
      <c r="D1306">
        <v>58</v>
      </c>
      <c r="E1306" t="s">
        <v>156</v>
      </c>
    </row>
    <row r="1307" spans="1:5" x14ac:dyDescent="0.3">
      <c r="A1307">
        <v>1306</v>
      </c>
      <c r="B1307" s="1" t="s">
        <v>99</v>
      </c>
      <c r="C1307" t="s">
        <v>151</v>
      </c>
      <c r="D1307">
        <v>65</v>
      </c>
      <c r="E1307" t="s">
        <v>156</v>
      </c>
    </row>
    <row r="1308" spans="1:5" x14ac:dyDescent="0.3">
      <c r="A1308">
        <v>1307</v>
      </c>
      <c r="B1308" s="1" t="s">
        <v>100</v>
      </c>
      <c r="C1308" t="s">
        <v>152</v>
      </c>
      <c r="D1308">
        <v>78</v>
      </c>
      <c r="E1308" t="s">
        <v>156</v>
      </c>
    </row>
    <row r="1309" spans="1:5" x14ac:dyDescent="0.3">
      <c r="A1309">
        <v>1308</v>
      </c>
      <c r="B1309" s="1" t="s">
        <v>105</v>
      </c>
      <c r="C1309" t="s">
        <v>152</v>
      </c>
      <c r="D1309">
        <v>56</v>
      </c>
      <c r="E1309" t="s">
        <v>156</v>
      </c>
    </row>
    <row r="1310" spans="1:5" x14ac:dyDescent="0.3">
      <c r="A1310">
        <v>1309</v>
      </c>
      <c r="B1310" s="1" t="s">
        <v>99</v>
      </c>
      <c r="C1310" t="s">
        <v>152</v>
      </c>
      <c r="D1310">
        <v>88</v>
      </c>
      <c r="E1310" t="s">
        <v>156</v>
      </c>
    </row>
    <row r="1311" spans="1:5" x14ac:dyDescent="0.3">
      <c r="A1311">
        <v>1310</v>
      </c>
      <c r="B1311" s="1" t="s">
        <v>105</v>
      </c>
      <c r="C1311" t="s">
        <v>151</v>
      </c>
      <c r="D1311">
        <v>70</v>
      </c>
      <c r="E1311" t="s">
        <v>156</v>
      </c>
    </row>
    <row r="1312" spans="1:5" x14ac:dyDescent="0.3">
      <c r="A1312">
        <v>1311</v>
      </c>
      <c r="B1312" s="1" t="s">
        <v>99</v>
      </c>
      <c r="C1312" t="s">
        <v>151</v>
      </c>
      <c r="D1312">
        <v>20</v>
      </c>
      <c r="E1312" t="s">
        <v>156</v>
      </c>
    </row>
    <row r="1313" spans="1:5" x14ac:dyDescent="0.3">
      <c r="A1313">
        <v>1312</v>
      </c>
      <c r="B1313" s="1" t="s">
        <v>99</v>
      </c>
      <c r="C1313" t="s">
        <v>152</v>
      </c>
      <c r="D1313">
        <v>59</v>
      </c>
      <c r="E1313" t="s">
        <v>156</v>
      </c>
    </row>
    <row r="1314" spans="1:5" x14ac:dyDescent="0.3">
      <c r="A1314">
        <v>1313</v>
      </c>
      <c r="B1314" s="1" t="s">
        <v>99</v>
      </c>
      <c r="C1314" t="s">
        <v>151</v>
      </c>
      <c r="D1314">
        <v>61</v>
      </c>
      <c r="E1314" t="s">
        <v>156</v>
      </c>
    </row>
    <row r="1315" spans="1:5" x14ac:dyDescent="0.3">
      <c r="A1315">
        <v>1314</v>
      </c>
      <c r="B1315" s="1" t="s">
        <v>99</v>
      </c>
      <c r="C1315" t="s">
        <v>152</v>
      </c>
      <c r="D1315">
        <v>86</v>
      </c>
      <c r="E1315" t="s">
        <v>156</v>
      </c>
    </row>
    <row r="1316" spans="1:5" x14ac:dyDescent="0.3">
      <c r="A1316">
        <v>1315</v>
      </c>
      <c r="B1316" s="1" t="s">
        <v>99</v>
      </c>
      <c r="C1316" t="s">
        <v>152</v>
      </c>
      <c r="D1316">
        <v>76</v>
      </c>
      <c r="E1316" t="s">
        <v>156</v>
      </c>
    </row>
    <row r="1317" spans="1:5" x14ac:dyDescent="0.3">
      <c r="A1317">
        <v>1316</v>
      </c>
      <c r="B1317" s="1" t="s">
        <v>101</v>
      </c>
      <c r="C1317" t="s">
        <v>152</v>
      </c>
      <c r="D1317">
        <v>70</v>
      </c>
      <c r="E1317" t="s">
        <v>156</v>
      </c>
    </row>
    <row r="1318" spans="1:5" x14ac:dyDescent="0.3">
      <c r="A1318">
        <v>1317</v>
      </c>
      <c r="B1318" s="1" t="s">
        <v>100</v>
      </c>
      <c r="C1318" t="s">
        <v>151</v>
      </c>
      <c r="D1318">
        <v>54</v>
      </c>
      <c r="E1318" t="s">
        <v>156</v>
      </c>
    </row>
    <row r="1319" spans="1:5" x14ac:dyDescent="0.3">
      <c r="A1319">
        <v>1318</v>
      </c>
      <c r="B1319" s="1" t="s">
        <v>99</v>
      </c>
      <c r="C1319" t="s">
        <v>151</v>
      </c>
      <c r="D1319">
        <v>24</v>
      </c>
      <c r="E1319" t="s">
        <v>156</v>
      </c>
    </row>
    <row r="1320" spans="1:5" x14ac:dyDescent="0.3">
      <c r="A1320">
        <v>1319</v>
      </c>
      <c r="B1320" s="1" t="s">
        <v>99</v>
      </c>
      <c r="C1320" t="s">
        <v>152</v>
      </c>
      <c r="D1320">
        <v>19</v>
      </c>
      <c r="E1320" t="s">
        <v>156</v>
      </c>
    </row>
    <row r="1321" spans="1:5" x14ac:dyDescent="0.3">
      <c r="A1321">
        <v>1320</v>
      </c>
      <c r="B1321" s="1" t="s">
        <v>109</v>
      </c>
      <c r="C1321" t="s">
        <v>151</v>
      </c>
      <c r="D1321">
        <v>71</v>
      </c>
      <c r="E1321" t="s">
        <v>156</v>
      </c>
    </row>
    <row r="1322" spans="1:5" x14ac:dyDescent="0.3">
      <c r="A1322">
        <v>1321</v>
      </c>
      <c r="B1322" s="1" t="s">
        <v>107</v>
      </c>
      <c r="C1322" t="s">
        <v>152</v>
      </c>
      <c r="D1322">
        <v>83</v>
      </c>
      <c r="E1322" t="s">
        <v>156</v>
      </c>
    </row>
    <row r="1323" spans="1:5" x14ac:dyDescent="0.3">
      <c r="A1323">
        <v>1322</v>
      </c>
      <c r="B1323" s="1" t="s">
        <v>99</v>
      </c>
      <c r="C1323" t="s">
        <v>152</v>
      </c>
      <c r="D1323">
        <v>49</v>
      </c>
      <c r="E1323" t="s">
        <v>156</v>
      </c>
    </row>
    <row r="1324" spans="1:5" x14ac:dyDescent="0.3">
      <c r="A1324">
        <v>1323</v>
      </c>
      <c r="B1324" s="1" t="s">
        <v>110</v>
      </c>
      <c r="C1324" t="s">
        <v>152</v>
      </c>
      <c r="D1324">
        <v>81</v>
      </c>
      <c r="E1324" t="s">
        <v>156</v>
      </c>
    </row>
    <row r="1325" spans="1:5" x14ac:dyDescent="0.3">
      <c r="A1325">
        <v>1324</v>
      </c>
      <c r="B1325" s="1" t="s">
        <v>99</v>
      </c>
      <c r="C1325" t="s">
        <v>151</v>
      </c>
      <c r="D1325">
        <v>67</v>
      </c>
      <c r="E1325" t="s">
        <v>156</v>
      </c>
    </row>
    <row r="1326" spans="1:5" x14ac:dyDescent="0.3">
      <c r="A1326">
        <v>1325</v>
      </c>
      <c r="B1326" s="1" t="s">
        <v>105</v>
      </c>
      <c r="C1326" t="s">
        <v>152</v>
      </c>
      <c r="D1326">
        <v>29</v>
      </c>
      <c r="E1326" t="s">
        <v>156</v>
      </c>
    </row>
    <row r="1327" spans="1:5" x14ac:dyDescent="0.3">
      <c r="A1327">
        <v>1326</v>
      </c>
      <c r="B1327" s="1" t="s">
        <v>100</v>
      </c>
      <c r="C1327" t="s">
        <v>151</v>
      </c>
      <c r="D1327">
        <v>84</v>
      </c>
      <c r="E1327" t="s">
        <v>156</v>
      </c>
    </row>
    <row r="1328" spans="1:5" x14ac:dyDescent="0.3">
      <c r="A1328">
        <v>1327</v>
      </c>
      <c r="B1328" s="1" t="s">
        <v>100</v>
      </c>
      <c r="C1328" t="s">
        <v>151</v>
      </c>
      <c r="D1328">
        <v>34</v>
      </c>
      <c r="E1328" t="s">
        <v>156</v>
      </c>
    </row>
    <row r="1329" spans="1:5" x14ac:dyDescent="0.3">
      <c r="A1329">
        <v>1328</v>
      </c>
      <c r="B1329" s="1" t="s">
        <v>99</v>
      </c>
      <c r="C1329" t="s">
        <v>151</v>
      </c>
      <c r="D1329">
        <v>38</v>
      </c>
      <c r="E1329" t="s">
        <v>156</v>
      </c>
    </row>
    <row r="1330" spans="1:5" x14ac:dyDescent="0.3">
      <c r="A1330">
        <v>1329</v>
      </c>
      <c r="B1330" s="1" t="s">
        <v>99</v>
      </c>
      <c r="C1330" t="s">
        <v>151</v>
      </c>
      <c r="D1330">
        <v>62</v>
      </c>
      <c r="E1330" t="s">
        <v>156</v>
      </c>
    </row>
    <row r="1331" spans="1:5" x14ac:dyDescent="0.3">
      <c r="A1331">
        <v>1330</v>
      </c>
      <c r="B1331" s="1" t="s">
        <v>101</v>
      </c>
      <c r="C1331" t="s">
        <v>151</v>
      </c>
      <c r="D1331">
        <v>59</v>
      </c>
      <c r="E1331" t="s">
        <v>156</v>
      </c>
    </row>
    <row r="1332" spans="1:5" x14ac:dyDescent="0.3">
      <c r="A1332">
        <v>1331</v>
      </c>
      <c r="B1332" s="1" t="s">
        <v>99</v>
      </c>
      <c r="C1332" t="s">
        <v>152</v>
      </c>
      <c r="D1332">
        <v>84</v>
      </c>
      <c r="E1332" t="s">
        <v>156</v>
      </c>
    </row>
    <row r="1333" spans="1:5" x14ac:dyDescent="0.3">
      <c r="A1333">
        <v>1332</v>
      </c>
      <c r="B1333" s="1" t="s">
        <v>102</v>
      </c>
      <c r="C1333" t="s">
        <v>151</v>
      </c>
      <c r="D1333">
        <v>49</v>
      </c>
      <c r="E1333" t="s">
        <v>156</v>
      </c>
    </row>
    <row r="1334" spans="1:5" x14ac:dyDescent="0.3">
      <c r="A1334">
        <v>1333</v>
      </c>
      <c r="B1334" s="1" t="s">
        <v>99</v>
      </c>
      <c r="C1334" t="s">
        <v>151</v>
      </c>
      <c r="D1334">
        <v>31</v>
      </c>
      <c r="E1334" t="s">
        <v>156</v>
      </c>
    </row>
    <row r="1335" spans="1:5" x14ac:dyDescent="0.3">
      <c r="A1335">
        <v>1334</v>
      </c>
      <c r="B1335" s="1" t="s">
        <v>99</v>
      </c>
      <c r="C1335" t="s">
        <v>152</v>
      </c>
      <c r="D1335">
        <v>30</v>
      </c>
      <c r="E1335" t="s">
        <v>156</v>
      </c>
    </row>
    <row r="1336" spans="1:5" x14ac:dyDescent="0.3">
      <c r="A1336">
        <v>1335</v>
      </c>
      <c r="B1336" s="1" t="s">
        <v>99</v>
      </c>
      <c r="C1336" t="s">
        <v>152</v>
      </c>
      <c r="D1336">
        <v>70</v>
      </c>
      <c r="E1336" t="s">
        <v>156</v>
      </c>
    </row>
    <row r="1337" spans="1:5" x14ac:dyDescent="0.3">
      <c r="A1337">
        <v>1336</v>
      </c>
      <c r="B1337" s="1" t="s">
        <v>99</v>
      </c>
      <c r="C1337" t="s">
        <v>151</v>
      </c>
      <c r="D1337">
        <v>89</v>
      </c>
      <c r="E1337" t="s">
        <v>156</v>
      </c>
    </row>
    <row r="1338" spans="1:5" x14ac:dyDescent="0.3">
      <c r="A1338">
        <v>1337</v>
      </c>
      <c r="B1338" s="1" t="s">
        <v>105</v>
      </c>
      <c r="C1338" t="s">
        <v>152</v>
      </c>
      <c r="D1338">
        <v>54</v>
      </c>
      <c r="E1338" t="s">
        <v>156</v>
      </c>
    </row>
    <row r="1339" spans="1:5" x14ac:dyDescent="0.3">
      <c r="A1339">
        <v>1338</v>
      </c>
      <c r="B1339" s="1" t="s">
        <v>107</v>
      </c>
      <c r="C1339" t="s">
        <v>151</v>
      </c>
      <c r="D1339">
        <v>37</v>
      </c>
      <c r="E1339" t="s">
        <v>156</v>
      </c>
    </row>
    <row r="1340" spans="1:5" x14ac:dyDescent="0.3">
      <c r="A1340">
        <v>1339</v>
      </c>
      <c r="B1340" s="1" t="s">
        <v>100</v>
      </c>
      <c r="C1340" t="s">
        <v>151</v>
      </c>
      <c r="D1340">
        <v>34</v>
      </c>
      <c r="E1340" t="s">
        <v>156</v>
      </c>
    </row>
    <row r="1341" spans="1:5" x14ac:dyDescent="0.3">
      <c r="A1341">
        <v>1340</v>
      </c>
      <c r="B1341" s="1" t="s">
        <v>107</v>
      </c>
      <c r="C1341" t="s">
        <v>152</v>
      </c>
      <c r="D1341">
        <v>40</v>
      </c>
      <c r="E1341" t="s">
        <v>156</v>
      </c>
    </row>
    <row r="1342" spans="1:5" x14ac:dyDescent="0.3">
      <c r="A1342">
        <v>1341</v>
      </c>
      <c r="B1342" s="1" t="s">
        <v>100</v>
      </c>
      <c r="C1342" t="s">
        <v>152</v>
      </c>
      <c r="D1342">
        <v>56</v>
      </c>
      <c r="E1342" t="s">
        <v>156</v>
      </c>
    </row>
    <row r="1343" spans="1:5" x14ac:dyDescent="0.3">
      <c r="A1343">
        <v>1342</v>
      </c>
      <c r="B1343" s="1" t="s">
        <v>99</v>
      </c>
      <c r="C1343" t="s">
        <v>151</v>
      </c>
      <c r="D1343">
        <v>24</v>
      </c>
      <c r="E1343" t="s">
        <v>156</v>
      </c>
    </row>
    <row r="1344" spans="1:5" x14ac:dyDescent="0.3">
      <c r="A1344">
        <v>1343</v>
      </c>
      <c r="B1344" s="1" t="s">
        <v>99</v>
      </c>
      <c r="C1344" t="s">
        <v>152</v>
      </c>
      <c r="D1344">
        <v>32</v>
      </c>
      <c r="E1344" t="s">
        <v>156</v>
      </c>
    </row>
    <row r="1345" spans="1:5" x14ac:dyDescent="0.3">
      <c r="A1345">
        <v>1344</v>
      </c>
      <c r="B1345" s="1" t="s">
        <v>105</v>
      </c>
      <c r="C1345" t="s">
        <v>151</v>
      </c>
      <c r="D1345">
        <v>40</v>
      </c>
      <c r="E1345" t="s">
        <v>156</v>
      </c>
    </row>
    <row r="1346" spans="1:5" x14ac:dyDescent="0.3">
      <c r="A1346">
        <v>1345</v>
      </c>
      <c r="B1346" s="1" t="s">
        <v>99</v>
      </c>
      <c r="C1346" t="s">
        <v>151</v>
      </c>
      <c r="D1346">
        <v>58</v>
      </c>
      <c r="E1346" t="s">
        <v>156</v>
      </c>
    </row>
    <row r="1347" spans="1:5" x14ac:dyDescent="0.3">
      <c r="A1347">
        <v>1346</v>
      </c>
      <c r="B1347" s="1" t="s">
        <v>99</v>
      </c>
      <c r="C1347" t="s">
        <v>151</v>
      </c>
      <c r="D1347">
        <v>81</v>
      </c>
      <c r="E1347" t="s">
        <v>156</v>
      </c>
    </row>
    <row r="1348" spans="1:5" x14ac:dyDescent="0.3">
      <c r="A1348">
        <v>1347</v>
      </c>
      <c r="B1348" s="1" t="s">
        <v>100</v>
      </c>
      <c r="C1348" t="s">
        <v>151</v>
      </c>
      <c r="D1348">
        <v>55</v>
      </c>
      <c r="E1348" t="s">
        <v>156</v>
      </c>
    </row>
    <row r="1349" spans="1:5" x14ac:dyDescent="0.3">
      <c r="A1349">
        <v>1348</v>
      </c>
      <c r="B1349" s="1" t="s">
        <v>99</v>
      </c>
      <c r="C1349" t="s">
        <v>151</v>
      </c>
      <c r="D1349">
        <v>87</v>
      </c>
      <c r="E1349" t="s">
        <v>156</v>
      </c>
    </row>
    <row r="1350" spans="1:5" x14ac:dyDescent="0.3">
      <c r="A1350">
        <v>1349</v>
      </c>
      <c r="B1350" s="1" t="s">
        <v>101</v>
      </c>
      <c r="C1350" t="s">
        <v>151</v>
      </c>
      <c r="D1350">
        <v>66</v>
      </c>
      <c r="E1350" t="s">
        <v>156</v>
      </c>
    </row>
    <row r="1351" spans="1:5" x14ac:dyDescent="0.3">
      <c r="A1351">
        <v>1350</v>
      </c>
      <c r="B1351" s="1" t="s">
        <v>105</v>
      </c>
      <c r="C1351" t="s">
        <v>151</v>
      </c>
      <c r="D1351">
        <v>51</v>
      </c>
      <c r="E1351" t="s">
        <v>156</v>
      </c>
    </row>
    <row r="1352" spans="1:5" x14ac:dyDescent="0.3">
      <c r="A1352">
        <v>1351</v>
      </c>
      <c r="B1352" s="1" t="s">
        <v>105</v>
      </c>
      <c r="C1352" t="s">
        <v>152</v>
      </c>
      <c r="D1352">
        <v>42</v>
      </c>
      <c r="E1352" t="s">
        <v>156</v>
      </c>
    </row>
    <row r="1353" spans="1:5" x14ac:dyDescent="0.3">
      <c r="A1353">
        <v>1352</v>
      </c>
      <c r="B1353" s="1" t="s">
        <v>99</v>
      </c>
      <c r="C1353" t="s">
        <v>152</v>
      </c>
      <c r="D1353">
        <v>20</v>
      </c>
      <c r="E1353" t="s">
        <v>156</v>
      </c>
    </row>
    <row r="1354" spans="1:5" x14ac:dyDescent="0.3">
      <c r="A1354">
        <v>1353</v>
      </c>
      <c r="B1354" s="1" t="s">
        <v>99</v>
      </c>
      <c r="C1354" t="s">
        <v>151</v>
      </c>
      <c r="D1354">
        <v>27</v>
      </c>
      <c r="E1354" t="s">
        <v>156</v>
      </c>
    </row>
    <row r="1355" spans="1:5" x14ac:dyDescent="0.3">
      <c r="A1355">
        <v>1354</v>
      </c>
      <c r="B1355" s="1" t="s">
        <v>106</v>
      </c>
      <c r="C1355" t="s">
        <v>151</v>
      </c>
      <c r="D1355">
        <v>68</v>
      </c>
      <c r="E1355" t="s">
        <v>156</v>
      </c>
    </row>
    <row r="1356" spans="1:5" x14ac:dyDescent="0.3">
      <c r="A1356">
        <v>1355</v>
      </c>
      <c r="B1356" s="1" t="s">
        <v>105</v>
      </c>
      <c r="C1356" t="s">
        <v>151</v>
      </c>
      <c r="D1356">
        <v>83</v>
      </c>
      <c r="E1356" t="s">
        <v>156</v>
      </c>
    </row>
    <row r="1357" spans="1:5" x14ac:dyDescent="0.3">
      <c r="A1357">
        <v>1356</v>
      </c>
      <c r="B1357" s="1" t="s">
        <v>105</v>
      </c>
      <c r="C1357" t="s">
        <v>151</v>
      </c>
      <c r="D1357">
        <v>26</v>
      </c>
      <c r="E1357" t="s">
        <v>156</v>
      </c>
    </row>
    <row r="1358" spans="1:5" x14ac:dyDescent="0.3">
      <c r="A1358">
        <v>1357</v>
      </c>
      <c r="B1358" s="1" t="s">
        <v>111</v>
      </c>
      <c r="C1358" t="s">
        <v>151</v>
      </c>
      <c r="D1358">
        <v>43</v>
      </c>
      <c r="E1358" t="s">
        <v>156</v>
      </c>
    </row>
    <row r="1359" spans="1:5" x14ac:dyDescent="0.3">
      <c r="A1359">
        <v>1358</v>
      </c>
      <c r="B1359" s="1" t="s">
        <v>101</v>
      </c>
      <c r="C1359" t="s">
        <v>152</v>
      </c>
      <c r="D1359">
        <v>60</v>
      </c>
      <c r="E1359" t="s">
        <v>156</v>
      </c>
    </row>
    <row r="1360" spans="1:5" x14ac:dyDescent="0.3">
      <c r="A1360">
        <v>1359</v>
      </c>
      <c r="B1360" s="1" t="s">
        <v>99</v>
      </c>
      <c r="C1360" t="s">
        <v>151</v>
      </c>
      <c r="D1360">
        <v>78</v>
      </c>
      <c r="E1360" t="s">
        <v>156</v>
      </c>
    </row>
    <row r="1361" spans="1:5" x14ac:dyDescent="0.3">
      <c r="A1361">
        <v>1360</v>
      </c>
      <c r="B1361" s="1" t="s">
        <v>105</v>
      </c>
      <c r="C1361" t="s">
        <v>152</v>
      </c>
      <c r="D1361">
        <v>40</v>
      </c>
      <c r="E1361" t="s">
        <v>156</v>
      </c>
    </row>
    <row r="1362" spans="1:5" x14ac:dyDescent="0.3">
      <c r="A1362">
        <v>1361</v>
      </c>
      <c r="B1362" s="1" t="s">
        <v>105</v>
      </c>
      <c r="C1362" t="s">
        <v>152</v>
      </c>
      <c r="D1362">
        <v>50</v>
      </c>
      <c r="E1362" t="s">
        <v>156</v>
      </c>
    </row>
    <row r="1363" spans="1:5" x14ac:dyDescent="0.3">
      <c r="A1363">
        <v>1362</v>
      </c>
      <c r="B1363" s="1" t="s">
        <v>102</v>
      </c>
      <c r="C1363" t="s">
        <v>151</v>
      </c>
      <c r="D1363">
        <v>40</v>
      </c>
      <c r="E1363" t="s">
        <v>156</v>
      </c>
    </row>
    <row r="1364" spans="1:5" x14ac:dyDescent="0.3">
      <c r="A1364">
        <v>1363</v>
      </c>
      <c r="B1364" s="1" t="s">
        <v>100</v>
      </c>
      <c r="C1364" t="s">
        <v>152</v>
      </c>
      <c r="D1364">
        <v>81</v>
      </c>
      <c r="E1364" t="s">
        <v>156</v>
      </c>
    </row>
    <row r="1365" spans="1:5" x14ac:dyDescent="0.3">
      <c r="A1365">
        <v>1364</v>
      </c>
      <c r="B1365" s="1" t="s">
        <v>100</v>
      </c>
      <c r="C1365" t="s">
        <v>151</v>
      </c>
      <c r="D1365">
        <v>82</v>
      </c>
      <c r="E1365" t="s">
        <v>156</v>
      </c>
    </row>
    <row r="1366" spans="1:5" x14ac:dyDescent="0.3">
      <c r="A1366">
        <v>1365</v>
      </c>
      <c r="B1366" s="1" t="s">
        <v>99</v>
      </c>
      <c r="C1366" t="s">
        <v>152</v>
      </c>
      <c r="D1366">
        <v>53</v>
      </c>
      <c r="E1366" t="s">
        <v>156</v>
      </c>
    </row>
    <row r="1367" spans="1:5" x14ac:dyDescent="0.3">
      <c r="A1367">
        <v>1366</v>
      </c>
      <c r="B1367" s="1" t="s">
        <v>99</v>
      </c>
      <c r="C1367" t="s">
        <v>151</v>
      </c>
      <c r="D1367">
        <v>44</v>
      </c>
      <c r="E1367" t="s">
        <v>156</v>
      </c>
    </row>
    <row r="1368" spans="1:5" x14ac:dyDescent="0.3">
      <c r="A1368">
        <v>1367</v>
      </c>
      <c r="B1368" s="1" t="s">
        <v>107</v>
      </c>
      <c r="C1368" t="s">
        <v>152</v>
      </c>
      <c r="D1368">
        <v>25</v>
      </c>
      <c r="E1368" t="s">
        <v>156</v>
      </c>
    </row>
    <row r="1369" spans="1:5" x14ac:dyDescent="0.3">
      <c r="A1369">
        <v>1368</v>
      </c>
      <c r="B1369" s="1" t="s">
        <v>99</v>
      </c>
      <c r="C1369" t="s">
        <v>151</v>
      </c>
      <c r="D1369">
        <v>54</v>
      </c>
      <c r="E1369" t="s">
        <v>156</v>
      </c>
    </row>
    <row r="1370" spans="1:5" x14ac:dyDescent="0.3">
      <c r="A1370">
        <v>1369</v>
      </c>
      <c r="B1370" s="1" t="s">
        <v>99</v>
      </c>
      <c r="C1370" t="s">
        <v>152</v>
      </c>
      <c r="D1370">
        <v>87</v>
      </c>
      <c r="E1370" t="s">
        <v>156</v>
      </c>
    </row>
    <row r="1371" spans="1:5" x14ac:dyDescent="0.3">
      <c r="A1371">
        <v>1370</v>
      </c>
      <c r="B1371" s="1" t="s">
        <v>111</v>
      </c>
      <c r="C1371" t="s">
        <v>151</v>
      </c>
      <c r="D1371">
        <v>89</v>
      </c>
      <c r="E1371" t="s">
        <v>156</v>
      </c>
    </row>
    <row r="1372" spans="1:5" x14ac:dyDescent="0.3">
      <c r="A1372">
        <v>1371</v>
      </c>
      <c r="B1372" s="1" t="s">
        <v>99</v>
      </c>
      <c r="C1372" t="s">
        <v>151</v>
      </c>
      <c r="D1372">
        <v>29</v>
      </c>
      <c r="E1372" t="s">
        <v>156</v>
      </c>
    </row>
    <row r="1373" spans="1:5" x14ac:dyDescent="0.3">
      <c r="A1373">
        <v>1372</v>
      </c>
      <c r="B1373" s="1" t="s">
        <v>100</v>
      </c>
      <c r="C1373" t="s">
        <v>151</v>
      </c>
      <c r="D1373">
        <v>28</v>
      </c>
      <c r="E1373" t="s">
        <v>156</v>
      </c>
    </row>
    <row r="1374" spans="1:5" x14ac:dyDescent="0.3">
      <c r="A1374">
        <v>1373</v>
      </c>
      <c r="B1374" s="1" t="s">
        <v>101</v>
      </c>
      <c r="C1374" t="s">
        <v>152</v>
      </c>
      <c r="D1374">
        <v>43</v>
      </c>
      <c r="E1374" t="s">
        <v>156</v>
      </c>
    </row>
    <row r="1375" spans="1:5" x14ac:dyDescent="0.3">
      <c r="A1375">
        <v>1374</v>
      </c>
      <c r="B1375" s="1" t="s">
        <v>100</v>
      </c>
      <c r="C1375" t="s">
        <v>151</v>
      </c>
      <c r="D1375">
        <v>80</v>
      </c>
      <c r="E1375" t="s">
        <v>156</v>
      </c>
    </row>
    <row r="1376" spans="1:5" x14ac:dyDescent="0.3">
      <c r="A1376">
        <v>1375</v>
      </c>
      <c r="B1376" s="1" t="s">
        <v>99</v>
      </c>
      <c r="C1376" t="s">
        <v>151</v>
      </c>
      <c r="D1376">
        <v>59</v>
      </c>
      <c r="E1376" t="s">
        <v>156</v>
      </c>
    </row>
    <row r="1377" spans="1:5" x14ac:dyDescent="0.3">
      <c r="A1377">
        <v>1376</v>
      </c>
      <c r="B1377" s="1" t="s">
        <v>99</v>
      </c>
      <c r="C1377" t="s">
        <v>152</v>
      </c>
      <c r="D1377">
        <v>74</v>
      </c>
      <c r="E1377" t="s">
        <v>156</v>
      </c>
    </row>
    <row r="1378" spans="1:5" x14ac:dyDescent="0.3">
      <c r="A1378">
        <v>1377</v>
      </c>
      <c r="B1378" s="1" t="s">
        <v>109</v>
      </c>
      <c r="C1378" t="s">
        <v>151</v>
      </c>
      <c r="D1378">
        <v>33</v>
      </c>
      <c r="E1378" t="s">
        <v>156</v>
      </c>
    </row>
    <row r="1379" spans="1:5" x14ac:dyDescent="0.3">
      <c r="A1379">
        <v>1378</v>
      </c>
      <c r="B1379" s="1" t="s">
        <v>105</v>
      </c>
      <c r="C1379" t="s">
        <v>151</v>
      </c>
      <c r="D1379">
        <v>31</v>
      </c>
      <c r="E1379" t="s">
        <v>156</v>
      </c>
    </row>
    <row r="1380" spans="1:5" x14ac:dyDescent="0.3">
      <c r="A1380">
        <v>1379</v>
      </c>
      <c r="B1380" s="1" t="s">
        <v>99</v>
      </c>
      <c r="C1380" t="s">
        <v>151</v>
      </c>
      <c r="D1380">
        <v>62</v>
      </c>
      <c r="E1380" t="s">
        <v>156</v>
      </c>
    </row>
    <row r="1381" spans="1:5" x14ac:dyDescent="0.3">
      <c r="A1381">
        <v>1380</v>
      </c>
      <c r="B1381" s="1" t="s">
        <v>99</v>
      </c>
      <c r="C1381" t="s">
        <v>152</v>
      </c>
      <c r="D1381">
        <v>68</v>
      </c>
      <c r="E1381" t="s">
        <v>156</v>
      </c>
    </row>
    <row r="1382" spans="1:5" x14ac:dyDescent="0.3">
      <c r="A1382">
        <v>1381</v>
      </c>
      <c r="B1382" s="1" t="s">
        <v>99</v>
      </c>
      <c r="C1382" t="s">
        <v>151</v>
      </c>
      <c r="D1382">
        <v>28</v>
      </c>
      <c r="E1382" t="s">
        <v>156</v>
      </c>
    </row>
    <row r="1383" spans="1:5" x14ac:dyDescent="0.3">
      <c r="A1383">
        <v>1382</v>
      </c>
      <c r="B1383" s="1" t="s">
        <v>105</v>
      </c>
      <c r="C1383" t="s">
        <v>151</v>
      </c>
      <c r="D1383">
        <v>69</v>
      </c>
      <c r="E1383" t="s">
        <v>156</v>
      </c>
    </row>
    <row r="1384" spans="1:5" x14ac:dyDescent="0.3">
      <c r="A1384">
        <v>1383</v>
      </c>
      <c r="B1384" s="1" t="s">
        <v>100</v>
      </c>
      <c r="C1384" t="s">
        <v>151</v>
      </c>
      <c r="D1384">
        <v>50</v>
      </c>
      <c r="E1384" t="s">
        <v>156</v>
      </c>
    </row>
    <row r="1385" spans="1:5" x14ac:dyDescent="0.3">
      <c r="A1385">
        <v>1384</v>
      </c>
      <c r="B1385" s="1" t="s">
        <v>99</v>
      </c>
      <c r="C1385" t="s">
        <v>152</v>
      </c>
      <c r="D1385">
        <v>39</v>
      </c>
      <c r="E1385" t="s">
        <v>156</v>
      </c>
    </row>
    <row r="1386" spans="1:5" x14ac:dyDescent="0.3">
      <c r="A1386">
        <v>1385</v>
      </c>
      <c r="B1386" s="1" t="s">
        <v>99</v>
      </c>
      <c r="C1386" t="s">
        <v>151</v>
      </c>
      <c r="D1386">
        <v>32</v>
      </c>
      <c r="E1386" t="s">
        <v>156</v>
      </c>
    </row>
    <row r="1387" spans="1:5" x14ac:dyDescent="0.3">
      <c r="A1387">
        <v>1386</v>
      </c>
      <c r="B1387" s="1" t="s">
        <v>104</v>
      </c>
      <c r="C1387" t="s">
        <v>151</v>
      </c>
      <c r="D1387">
        <v>18</v>
      </c>
      <c r="E1387" t="s">
        <v>156</v>
      </c>
    </row>
    <row r="1388" spans="1:5" x14ac:dyDescent="0.3">
      <c r="A1388">
        <v>1387</v>
      </c>
      <c r="B1388" s="1" t="s">
        <v>99</v>
      </c>
      <c r="C1388" t="s">
        <v>151</v>
      </c>
      <c r="D1388">
        <v>90</v>
      </c>
      <c r="E1388" t="s">
        <v>156</v>
      </c>
    </row>
    <row r="1389" spans="1:5" x14ac:dyDescent="0.3">
      <c r="A1389">
        <v>1388</v>
      </c>
      <c r="B1389" s="1" t="s">
        <v>106</v>
      </c>
      <c r="C1389" t="s">
        <v>152</v>
      </c>
      <c r="D1389">
        <v>65</v>
      </c>
      <c r="E1389" t="s">
        <v>156</v>
      </c>
    </row>
    <row r="1390" spans="1:5" x14ac:dyDescent="0.3">
      <c r="A1390">
        <v>1389</v>
      </c>
      <c r="B1390" s="1" t="s">
        <v>99</v>
      </c>
      <c r="C1390" t="s">
        <v>152</v>
      </c>
      <c r="D1390">
        <v>29</v>
      </c>
      <c r="E1390" t="s">
        <v>156</v>
      </c>
    </row>
    <row r="1391" spans="1:5" x14ac:dyDescent="0.3">
      <c r="A1391">
        <v>1390</v>
      </c>
      <c r="B1391" s="1" t="s">
        <v>107</v>
      </c>
      <c r="C1391" t="s">
        <v>152</v>
      </c>
      <c r="D1391">
        <v>27</v>
      </c>
      <c r="E1391" t="s">
        <v>156</v>
      </c>
    </row>
    <row r="1392" spans="1:5" x14ac:dyDescent="0.3">
      <c r="A1392">
        <v>1391</v>
      </c>
      <c r="B1392" s="1" t="s">
        <v>99</v>
      </c>
      <c r="C1392" t="s">
        <v>151</v>
      </c>
      <c r="D1392">
        <v>61</v>
      </c>
      <c r="E1392" t="s">
        <v>156</v>
      </c>
    </row>
    <row r="1393" spans="1:5" x14ac:dyDescent="0.3">
      <c r="A1393">
        <v>1392</v>
      </c>
      <c r="B1393" s="1" t="s">
        <v>111</v>
      </c>
      <c r="C1393" t="s">
        <v>152</v>
      </c>
      <c r="D1393">
        <v>81</v>
      </c>
      <c r="E1393" t="s">
        <v>156</v>
      </c>
    </row>
    <row r="1394" spans="1:5" x14ac:dyDescent="0.3">
      <c r="A1394">
        <v>1393</v>
      </c>
      <c r="B1394" s="1" t="s">
        <v>107</v>
      </c>
      <c r="C1394" t="s">
        <v>152</v>
      </c>
      <c r="D1394">
        <v>76</v>
      </c>
      <c r="E1394" t="s">
        <v>156</v>
      </c>
    </row>
    <row r="1395" spans="1:5" x14ac:dyDescent="0.3">
      <c r="A1395">
        <v>1394</v>
      </c>
      <c r="B1395" s="1" t="s">
        <v>99</v>
      </c>
      <c r="C1395" t="s">
        <v>152</v>
      </c>
      <c r="D1395">
        <v>58</v>
      </c>
      <c r="E1395" t="s">
        <v>156</v>
      </c>
    </row>
    <row r="1396" spans="1:5" x14ac:dyDescent="0.3">
      <c r="A1396">
        <v>1395</v>
      </c>
      <c r="B1396" s="1" t="s">
        <v>99</v>
      </c>
      <c r="C1396" t="s">
        <v>152</v>
      </c>
      <c r="D1396">
        <v>63</v>
      </c>
      <c r="E1396" t="s">
        <v>156</v>
      </c>
    </row>
    <row r="1397" spans="1:5" x14ac:dyDescent="0.3">
      <c r="A1397">
        <v>1396</v>
      </c>
      <c r="B1397" s="1" t="s">
        <v>99</v>
      </c>
      <c r="C1397" t="s">
        <v>151</v>
      </c>
      <c r="D1397">
        <v>90</v>
      </c>
      <c r="E1397" t="s">
        <v>156</v>
      </c>
    </row>
    <row r="1398" spans="1:5" x14ac:dyDescent="0.3">
      <c r="A1398">
        <v>1397</v>
      </c>
      <c r="B1398" s="1" t="s">
        <v>105</v>
      </c>
      <c r="C1398" t="s">
        <v>151</v>
      </c>
      <c r="D1398">
        <v>22</v>
      </c>
      <c r="E1398" t="s">
        <v>156</v>
      </c>
    </row>
    <row r="1399" spans="1:5" x14ac:dyDescent="0.3">
      <c r="A1399">
        <v>1398</v>
      </c>
      <c r="B1399" s="1" t="s">
        <v>108</v>
      </c>
      <c r="C1399" t="s">
        <v>152</v>
      </c>
      <c r="D1399">
        <v>44</v>
      </c>
      <c r="E1399" t="s">
        <v>156</v>
      </c>
    </row>
    <row r="1400" spans="1:5" x14ac:dyDescent="0.3">
      <c r="A1400">
        <v>1399</v>
      </c>
      <c r="B1400" s="1" t="s">
        <v>101</v>
      </c>
      <c r="C1400" t="s">
        <v>152</v>
      </c>
      <c r="D1400">
        <v>24</v>
      </c>
      <c r="E1400" t="s">
        <v>156</v>
      </c>
    </row>
    <row r="1401" spans="1:5" x14ac:dyDescent="0.3">
      <c r="A1401">
        <v>1400</v>
      </c>
      <c r="B1401" s="1" t="s">
        <v>99</v>
      </c>
      <c r="C1401" t="s">
        <v>152</v>
      </c>
      <c r="D1401">
        <v>34</v>
      </c>
      <c r="E1401" t="s">
        <v>156</v>
      </c>
    </row>
    <row r="1402" spans="1:5" x14ac:dyDescent="0.3">
      <c r="A1402">
        <v>1401</v>
      </c>
      <c r="B1402" s="1" t="s">
        <v>102</v>
      </c>
      <c r="C1402" t="s">
        <v>151</v>
      </c>
      <c r="D1402">
        <v>53</v>
      </c>
      <c r="E1402" t="s">
        <v>156</v>
      </c>
    </row>
    <row r="1403" spans="1:5" x14ac:dyDescent="0.3">
      <c r="A1403">
        <v>1402</v>
      </c>
      <c r="B1403" s="1" t="s">
        <v>99</v>
      </c>
      <c r="C1403" t="s">
        <v>151</v>
      </c>
      <c r="D1403">
        <v>80</v>
      </c>
      <c r="E1403" t="s">
        <v>156</v>
      </c>
    </row>
    <row r="1404" spans="1:5" x14ac:dyDescent="0.3">
      <c r="A1404">
        <v>1403</v>
      </c>
      <c r="B1404" s="1" t="s">
        <v>99</v>
      </c>
      <c r="C1404" t="s">
        <v>151</v>
      </c>
      <c r="D1404">
        <v>81</v>
      </c>
      <c r="E1404" t="s">
        <v>156</v>
      </c>
    </row>
    <row r="1405" spans="1:5" x14ac:dyDescent="0.3">
      <c r="A1405">
        <v>1404</v>
      </c>
      <c r="B1405" s="1" t="s">
        <v>99</v>
      </c>
      <c r="C1405" t="s">
        <v>152</v>
      </c>
      <c r="D1405">
        <v>59</v>
      </c>
      <c r="E1405" t="s">
        <v>156</v>
      </c>
    </row>
    <row r="1406" spans="1:5" x14ac:dyDescent="0.3">
      <c r="A1406">
        <v>1405</v>
      </c>
      <c r="B1406" s="1" t="s">
        <v>99</v>
      </c>
      <c r="C1406" t="s">
        <v>152</v>
      </c>
      <c r="D1406">
        <v>65</v>
      </c>
      <c r="E1406" t="s">
        <v>156</v>
      </c>
    </row>
    <row r="1407" spans="1:5" x14ac:dyDescent="0.3">
      <c r="A1407">
        <v>1406</v>
      </c>
      <c r="B1407" s="1" t="s">
        <v>101</v>
      </c>
      <c r="C1407" t="s">
        <v>151</v>
      </c>
      <c r="D1407">
        <v>18</v>
      </c>
      <c r="E1407" t="s">
        <v>156</v>
      </c>
    </row>
    <row r="1408" spans="1:5" x14ac:dyDescent="0.3">
      <c r="A1408">
        <v>1407</v>
      </c>
      <c r="B1408" s="1" t="s">
        <v>99</v>
      </c>
      <c r="C1408" t="s">
        <v>152</v>
      </c>
      <c r="D1408">
        <v>37</v>
      </c>
      <c r="E1408" t="s">
        <v>156</v>
      </c>
    </row>
    <row r="1409" spans="1:5" x14ac:dyDescent="0.3">
      <c r="A1409">
        <v>1408</v>
      </c>
      <c r="B1409" s="1" t="s">
        <v>99</v>
      </c>
      <c r="C1409" t="s">
        <v>152</v>
      </c>
      <c r="D1409">
        <v>68</v>
      </c>
      <c r="E1409" t="s">
        <v>156</v>
      </c>
    </row>
    <row r="1410" spans="1:5" x14ac:dyDescent="0.3">
      <c r="A1410">
        <v>1409</v>
      </c>
      <c r="B1410" s="1" t="s">
        <v>99</v>
      </c>
      <c r="C1410" t="s">
        <v>152</v>
      </c>
      <c r="D1410">
        <v>63</v>
      </c>
      <c r="E1410" t="s">
        <v>156</v>
      </c>
    </row>
    <row r="1411" spans="1:5" x14ac:dyDescent="0.3">
      <c r="A1411">
        <v>1410</v>
      </c>
      <c r="B1411" s="1" t="s">
        <v>99</v>
      </c>
      <c r="C1411" t="s">
        <v>151</v>
      </c>
      <c r="D1411">
        <v>55</v>
      </c>
      <c r="E1411" t="s">
        <v>156</v>
      </c>
    </row>
    <row r="1412" spans="1:5" x14ac:dyDescent="0.3">
      <c r="A1412">
        <v>1411</v>
      </c>
      <c r="B1412" s="1" t="s">
        <v>105</v>
      </c>
      <c r="C1412" t="s">
        <v>152</v>
      </c>
      <c r="D1412">
        <v>52</v>
      </c>
      <c r="E1412" t="s">
        <v>156</v>
      </c>
    </row>
    <row r="1413" spans="1:5" x14ac:dyDescent="0.3">
      <c r="A1413">
        <v>1412</v>
      </c>
      <c r="B1413" s="1" t="s">
        <v>107</v>
      </c>
      <c r="C1413" t="s">
        <v>152</v>
      </c>
      <c r="D1413">
        <v>33</v>
      </c>
      <c r="E1413" t="s">
        <v>156</v>
      </c>
    </row>
    <row r="1414" spans="1:5" x14ac:dyDescent="0.3">
      <c r="A1414">
        <v>1413</v>
      </c>
      <c r="B1414" s="1" t="s">
        <v>105</v>
      </c>
      <c r="C1414" t="s">
        <v>151</v>
      </c>
      <c r="D1414">
        <v>26</v>
      </c>
      <c r="E1414" t="s">
        <v>156</v>
      </c>
    </row>
    <row r="1415" spans="1:5" x14ac:dyDescent="0.3">
      <c r="A1415">
        <v>1414</v>
      </c>
      <c r="B1415" s="1" t="s">
        <v>99</v>
      </c>
      <c r="C1415" t="s">
        <v>152</v>
      </c>
      <c r="D1415">
        <v>28</v>
      </c>
      <c r="E1415" t="s">
        <v>156</v>
      </c>
    </row>
    <row r="1416" spans="1:5" x14ac:dyDescent="0.3">
      <c r="A1416">
        <v>1415</v>
      </c>
      <c r="B1416" s="1" t="s">
        <v>100</v>
      </c>
      <c r="C1416" t="s">
        <v>152</v>
      </c>
      <c r="D1416">
        <v>71</v>
      </c>
      <c r="E1416" t="s">
        <v>156</v>
      </c>
    </row>
    <row r="1417" spans="1:5" x14ac:dyDescent="0.3">
      <c r="A1417">
        <v>1416</v>
      </c>
      <c r="B1417" s="1" t="s">
        <v>99</v>
      </c>
      <c r="C1417" t="s">
        <v>152</v>
      </c>
      <c r="D1417">
        <v>84</v>
      </c>
      <c r="E1417" t="s">
        <v>156</v>
      </c>
    </row>
    <row r="1418" spans="1:5" x14ac:dyDescent="0.3">
      <c r="A1418">
        <v>1417</v>
      </c>
      <c r="B1418" s="1" t="s">
        <v>100</v>
      </c>
      <c r="C1418" t="s">
        <v>152</v>
      </c>
      <c r="D1418">
        <v>73</v>
      </c>
      <c r="E1418" t="s">
        <v>156</v>
      </c>
    </row>
    <row r="1419" spans="1:5" x14ac:dyDescent="0.3">
      <c r="A1419">
        <v>1418</v>
      </c>
      <c r="B1419" s="1" t="s">
        <v>99</v>
      </c>
      <c r="C1419" t="s">
        <v>151</v>
      </c>
      <c r="D1419">
        <v>24</v>
      </c>
      <c r="E1419" t="s">
        <v>156</v>
      </c>
    </row>
    <row r="1420" spans="1:5" x14ac:dyDescent="0.3">
      <c r="A1420">
        <v>1419</v>
      </c>
      <c r="B1420" s="1" t="s">
        <v>99</v>
      </c>
      <c r="C1420" t="s">
        <v>152</v>
      </c>
      <c r="D1420">
        <v>50</v>
      </c>
      <c r="E1420" t="s">
        <v>156</v>
      </c>
    </row>
    <row r="1421" spans="1:5" x14ac:dyDescent="0.3">
      <c r="A1421">
        <v>1420</v>
      </c>
      <c r="B1421" s="1" t="s">
        <v>99</v>
      </c>
      <c r="C1421" t="s">
        <v>151</v>
      </c>
      <c r="D1421">
        <v>28</v>
      </c>
      <c r="E1421" t="s">
        <v>156</v>
      </c>
    </row>
    <row r="1422" spans="1:5" x14ac:dyDescent="0.3">
      <c r="A1422">
        <v>1421</v>
      </c>
      <c r="B1422" s="1" t="s">
        <v>105</v>
      </c>
      <c r="C1422" t="s">
        <v>151</v>
      </c>
      <c r="D1422">
        <v>21</v>
      </c>
      <c r="E1422" t="s">
        <v>156</v>
      </c>
    </row>
    <row r="1423" spans="1:5" x14ac:dyDescent="0.3">
      <c r="A1423">
        <v>1422</v>
      </c>
      <c r="B1423" s="1" t="s">
        <v>99</v>
      </c>
      <c r="C1423" t="s">
        <v>151</v>
      </c>
      <c r="D1423">
        <v>61</v>
      </c>
      <c r="E1423" t="s">
        <v>156</v>
      </c>
    </row>
    <row r="1424" spans="1:5" x14ac:dyDescent="0.3">
      <c r="A1424">
        <v>1423</v>
      </c>
      <c r="B1424" s="1" t="s">
        <v>99</v>
      </c>
      <c r="C1424" t="s">
        <v>151</v>
      </c>
      <c r="D1424">
        <v>78</v>
      </c>
      <c r="E1424" t="s">
        <v>156</v>
      </c>
    </row>
    <row r="1425" spans="1:5" x14ac:dyDescent="0.3">
      <c r="A1425">
        <v>1424</v>
      </c>
      <c r="B1425" s="1" t="s">
        <v>105</v>
      </c>
      <c r="C1425" t="s">
        <v>151</v>
      </c>
      <c r="D1425">
        <v>39</v>
      </c>
      <c r="E1425" t="s">
        <v>156</v>
      </c>
    </row>
    <row r="1426" spans="1:5" x14ac:dyDescent="0.3">
      <c r="A1426">
        <v>1425</v>
      </c>
      <c r="B1426" s="1" t="s">
        <v>101</v>
      </c>
      <c r="C1426" t="s">
        <v>152</v>
      </c>
      <c r="D1426">
        <v>79</v>
      </c>
      <c r="E1426" t="s">
        <v>156</v>
      </c>
    </row>
    <row r="1427" spans="1:5" x14ac:dyDescent="0.3">
      <c r="A1427">
        <v>1426</v>
      </c>
      <c r="B1427" s="1" t="s">
        <v>99</v>
      </c>
      <c r="C1427" t="s">
        <v>152</v>
      </c>
      <c r="D1427">
        <v>37</v>
      </c>
      <c r="E1427" t="s">
        <v>156</v>
      </c>
    </row>
    <row r="1428" spans="1:5" x14ac:dyDescent="0.3">
      <c r="A1428">
        <v>1427</v>
      </c>
      <c r="B1428" s="1" t="s">
        <v>107</v>
      </c>
      <c r="C1428" t="s">
        <v>152</v>
      </c>
      <c r="D1428">
        <v>18</v>
      </c>
      <c r="E1428" t="s">
        <v>156</v>
      </c>
    </row>
    <row r="1429" spans="1:5" x14ac:dyDescent="0.3">
      <c r="A1429">
        <v>1428</v>
      </c>
      <c r="B1429" s="1" t="s">
        <v>100</v>
      </c>
      <c r="C1429" t="s">
        <v>152</v>
      </c>
      <c r="D1429">
        <v>57</v>
      </c>
      <c r="E1429" t="s">
        <v>156</v>
      </c>
    </row>
    <row r="1430" spans="1:5" x14ac:dyDescent="0.3">
      <c r="A1430">
        <v>1429</v>
      </c>
      <c r="B1430" s="1" t="s">
        <v>104</v>
      </c>
      <c r="C1430" t="s">
        <v>152</v>
      </c>
      <c r="D1430">
        <v>47</v>
      </c>
      <c r="E1430" t="s">
        <v>156</v>
      </c>
    </row>
    <row r="1431" spans="1:5" x14ac:dyDescent="0.3">
      <c r="A1431">
        <v>1430</v>
      </c>
      <c r="B1431" s="1" t="s">
        <v>99</v>
      </c>
      <c r="C1431" t="s">
        <v>152</v>
      </c>
      <c r="D1431">
        <v>82</v>
      </c>
      <c r="E1431" t="s">
        <v>156</v>
      </c>
    </row>
    <row r="1432" spans="1:5" x14ac:dyDescent="0.3">
      <c r="A1432">
        <v>1431</v>
      </c>
      <c r="B1432" s="1" t="s">
        <v>99</v>
      </c>
      <c r="C1432" t="s">
        <v>151</v>
      </c>
      <c r="D1432">
        <v>63</v>
      </c>
      <c r="E1432" t="s">
        <v>156</v>
      </c>
    </row>
    <row r="1433" spans="1:5" x14ac:dyDescent="0.3">
      <c r="A1433">
        <v>1432</v>
      </c>
      <c r="B1433" s="1" t="s">
        <v>99</v>
      </c>
      <c r="C1433" t="s">
        <v>152</v>
      </c>
      <c r="D1433">
        <v>30</v>
      </c>
      <c r="E1433" t="s">
        <v>156</v>
      </c>
    </row>
    <row r="1434" spans="1:5" x14ac:dyDescent="0.3">
      <c r="A1434">
        <v>1433</v>
      </c>
      <c r="B1434" s="1" t="s">
        <v>101</v>
      </c>
      <c r="C1434" t="s">
        <v>152</v>
      </c>
      <c r="D1434">
        <v>28</v>
      </c>
      <c r="E1434" t="s">
        <v>156</v>
      </c>
    </row>
    <row r="1435" spans="1:5" x14ac:dyDescent="0.3">
      <c r="A1435">
        <v>1434</v>
      </c>
      <c r="B1435" s="1" t="s">
        <v>99</v>
      </c>
      <c r="C1435" t="s">
        <v>152</v>
      </c>
      <c r="D1435">
        <v>65</v>
      </c>
      <c r="E1435" t="s">
        <v>156</v>
      </c>
    </row>
    <row r="1436" spans="1:5" x14ac:dyDescent="0.3">
      <c r="A1436">
        <v>1435</v>
      </c>
      <c r="B1436" s="1" t="s">
        <v>100</v>
      </c>
      <c r="C1436" t="s">
        <v>152</v>
      </c>
      <c r="D1436">
        <v>45</v>
      </c>
      <c r="E1436" t="s">
        <v>156</v>
      </c>
    </row>
    <row r="1437" spans="1:5" x14ac:dyDescent="0.3">
      <c r="A1437">
        <v>1436</v>
      </c>
      <c r="B1437" s="1" t="s">
        <v>105</v>
      </c>
      <c r="C1437" t="s">
        <v>151</v>
      </c>
      <c r="D1437">
        <v>40</v>
      </c>
      <c r="E1437" t="s">
        <v>156</v>
      </c>
    </row>
    <row r="1438" spans="1:5" x14ac:dyDescent="0.3">
      <c r="A1438">
        <v>1437</v>
      </c>
      <c r="B1438" s="1" t="s">
        <v>99</v>
      </c>
      <c r="C1438" t="s">
        <v>151</v>
      </c>
      <c r="D1438">
        <v>80</v>
      </c>
      <c r="E1438" t="s">
        <v>156</v>
      </c>
    </row>
    <row r="1439" spans="1:5" x14ac:dyDescent="0.3">
      <c r="A1439">
        <v>1438</v>
      </c>
      <c r="B1439" s="1" t="s">
        <v>106</v>
      </c>
      <c r="C1439" t="s">
        <v>151</v>
      </c>
      <c r="D1439">
        <v>35</v>
      </c>
      <c r="E1439" t="s">
        <v>156</v>
      </c>
    </row>
    <row r="1440" spans="1:5" x14ac:dyDescent="0.3">
      <c r="A1440">
        <v>1439</v>
      </c>
      <c r="B1440" s="1" t="s">
        <v>105</v>
      </c>
      <c r="C1440" t="s">
        <v>151</v>
      </c>
      <c r="D1440">
        <v>40</v>
      </c>
      <c r="E1440" t="s">
        <v>156</v>
      </c>
    </row>
    <row r="1441" spans="1:5" x14ac:dyDescent="0.3">
      <c r="A1441">
        <v>1440</v>
      </c>
      <c r="B1441" s="1" t="s">
        <v>105</v>
      </c>
      <c r="C1441" t="s">
        <v>152</v>
      </c>
      <c r="D1441">
        <v>60</v>
      </c>
      <c r="E1441" t="s">
        <v>156</v>
      </c>
    </row>
    <row r="1442" spans="1:5" x14ac:dyDescent="0.3">
      <c r="A1442">
        <v>1441</v>
      </c>
      <c r="B1442" s="1" t="s">
        <v>101</v>
      </c>
      <c r="C1442" t="s">
        <v>151</v>
      </c>
      <c r="D1442">
        <v>65</v>
      </c>
      <c r="E1442" t="s">
        <v>156</v>
      </c>
    </row>
    <row r="1443" spans="1:5" x14ac:dyDescent="0.3">
      <c r="A1443">
        <v>1442</v>
      </c>
      <c r="B1443" s="1" t="s">
        <v>99</v>
      </c>
      <c r="C1443" t="s">
        <v>151</v>
      </c>
      <c r="D1443">
        <v>82</v>
      </c>
      <c r="E1443" t="s">
        <v>156</v>
      </c>
    </row>
    <row r="1444" spans="1:5" x14ac:dyDescent="0.3">
      <c r="A1444">
        <v>1443</v>
      </c>
      <c r="B1444" s="1" t="s">
        <v>99</v>
      </c>
      <c r="C1444" t="s">
        <v>152</v>
      </c>
      <c r="D1444">
        <v>43</v>
      </c>
      <c r="E1444" t="s">
        <v>156</v>
      </c>
    </row>
    <row r="1445" spans="1:5" x14ac:dyDescent="0.3">
      <c r="A1445">
        <v>1444</v>
      </c>
      <c r="B1445" s="1" t="s">
        <v>105</v>
      </c>
      <c r="C1445" t="s">
        <v>151</v>
      </c>
      <c r="D1445">
        <v>65</v>
      </c>
      <c r="E1445" t="s">
        <v>156</v>
      </c>
    </row>
    <row r="1446" spans="1:5" x14ac:dyDescent="0.3">
      <c r="A1446">
        <v>1445</v>
      </c>
      <c r="B1446" s="1" t="s">
        <v>99</v>
      </c>
      <c r="C1446" t="s">
        <v>151</v>
      </c>
      <c r="D1446">
        <v>51</v>
      </c>
      <c r="E1446" t="s">
        <v>156</v>
      </c>
    </row>
    <row r="1447" spans="1:5" x14ac:dyDescent="0.3">
      <c r="A1447">
        <v>1446</v>
      </c>
      <c r="B1447" s="1" t="s">
        <v>109</v>
      </c>
      <c r="C1447" t="s">
        <v>152</v>
      </c>
      <c r="D1447">
        <v>52</v>
      </c>
      <c r="E1447" t="s">
        <v>156</v>
      </c>
    </row>
    <row r="1448" spans="1:5" x14ac:dyDescent="0.3">
      <c r="A1448">
        <v>1447</v>
      </c>
      <c r="B1448" s="1" t="s">
        <v>106</v>
      </c>
      <c r="C1448" t="s">
        <v>152</v>
      </c>
      <c r="D1448">
        <v>20</v>
      </c>
      <c r="E1448" t="s">
        <v>156</v>
      </c>
    </row>
    <row r="1449" spans="1:5" x14ac:dyDescent="0.3">
      <c r="A1449">
        <v>1448</v>
      </c>
      <c r="B1449" s="1" t="s">
        <v>108</v>
      </c>
      <c r="C1449" t="s">
        <v>151</v>
      </c>
      <c r="D1449">
        <v>84</v>
      </c>
      <c r="E1449" t="s">
        <v>156</v>
      </c>
    </row>
    <row r="1450" spans="1:5" x14ac:dyDescent="0.3">
      <c r="A1450">
        <v>1449</v>
      </c>
      <c r="B1450" s="1" t="s">
        <v>99</v>
      </c>
      <c r="C1450" t="s">
        <v>152</v>
      </c>
      <c r="D1450">
        <v>82</v>
      </c>
      <c r="E1450" t="s">
        <v>156</v>
      </c>
    </row>
    <row r="1451" spans="1:5" x14ac:dyDescent="0.3">
      <c r="A1451">
        <v>1450</v>
      </c>
      <c r="B1451" s="1" t="s">
        <v>100</v>
      </c>
      <c r="C1451" t="s">
        <v>151</v>
      </c>
      <c r="D1451">
        <v>27</v>
      </c>
      <c r="E1451" t="s">
        <v>156</v>
      </c>
    </row>
    <row r="1452" spans="1:5" x14ac:dyDescent="0.3">
      <c r="A1452">
        <v>1451</v>
      </c>
      <c r="B1452" s="1" t="s">
        <v>99</v>
      </c>
      <c r="C1452" t="s">
        <v>152</v>
      </c>
      <c r="D1452">
        <v>51</v>
      </c>
      <c r="E1452" t="s">
        <v>156</v>
      </c>
    </row>
    <row r="1453" spans="1:5" x14ac:dyDescent="0.3">
      <c r="A1453">
        <v>1452</v>
      </c>
      <c r="B1453" s="1" t="s">
        <v>100</v>
      </c>
      <c r="C1453" t="s">
        <v>152</v>
      </c>
      <c r="D1453">
        <v>22</v>
      </c>
      <c r="E1453" t="s">
        <v>156</v>
      </c>
    </row>
    <row r="1454" spans="1:5" x14ac:dyDescent="0.3">
      <c r="A1454">
        <v>1453</v>
      </c>
      <c r="B1454" s="1" t="s">
        <v>106</v>
      </c>
      <c r="C1454" t="s">
        <v>151</v>
      </c>
      <c r="D1454">
        <v>24</v>
      </c>
      <c r="E1454" t="s">
        <v>156</v>
      </c>
    </row>
    <row r="1455" spans="1:5" x14ac:dyDescent="0.3">
      <c r="A1455">
        <v>1454</v>
      </c>
      <c r="B1455" s="1" t="s">
        <v>105</v>
      </c>
      <c r="C1455" t="s">
        <v>152</v>
      </c>
      <c r="D1455">
        <v>71</v>
      </c>
      <c r="E1455" t="s">
        <v>156</v>
      </c>
    </row>
    <row r="1456" spans="1:5" x14ac:dyDescent="0.3">
      <c r="A1456">
        <v>1455</v>
      </c>
      <c r="B1456" s="1" t="s">
        <v>99</v>
      </c>
      <c r="C1456" t="s">
        <v>152</v>
      </c>
      <c r="D1456">
        <v>87</v>
      </c>
      <c r="E1456" t="s">
        <v>156</v>
      </c>
    </row>
    <row r="1457" spans="1:5" x14ac:dyDescent="0.3">
      <c r="A1457">
        <v>1456</v>
      </c>
      <c r="B1457" s="1" t="s">
        <v>105</v>
      </c>
      <c r="C1457" t="s">
        <v>152</v>
      </c>
      <c r="D1457">
        <v>35</v>
      </c>
      <c r="E1457" t="s">
        <v>156</v>
      </c>
    </row>
    <row r="1458" spans="1:5" x14ac:dyDescent="0.3">
      <c r="A1458">
        <v>1457</v>
      </c>
      <c r="B1458" s="1" t="s">
        <v>101</v>
      </c>
      <c r="C1458" t="s">
        <v>151</v>
      </c>
      <c r="D1458">
        <v>49</v>
      </c>
      <c r="E1458" t="s">
        <v>156</v>
      </c>
    </row>
    <row r="1459" spans="1:5" x14ac:dyDescent="0.3">
      <c r="A1459">
        <v>1458</v>
      </c>
      <c r="B1459" s="1" t="s">
        <v>100</v>
      </c>
      <c r="C1459" t="s">
        <v>151</v>
      </c>
      <c r="D1459">
        <v>67</v>
      </c>
      <c r="E1459" t="s">
        <v>156</v>
      </c>
    </row>
    <row r="1460" spans="1:5" x14ac:dyDescent="0.3">
      <c r="A1460">
        <v>1459</v>
      </c>
      <c r="B1460" s="1" t="s">
        <v>100</v>
      </c>
      <c r="C1460" t="s">
        <v>151</v>
      </c>
      <c r="D1460">
        <v>59</v>
      </c>
      <c r="E1460" t="s">
        <v>156</v>
      </c>
    </row>
    <row r="1461" spans="1:5" x14ac:dyDescent="0.3">
      <c r="A1461">
        <v>1460</v>
      </c>
      <c r="B1461" s="1" t="s">
        <v>107</v>
      </c>
      <c r="C1461" t="s">
        <v>151</v>
      </c>
      <c r="D1461">
        <v>63</v>
      </c>
      <c r="E1461" t="s">
        <v>156</v>
      </c>
    </row>
    <row r="1462" spans="1:5" x14ac:dyDescent="0.3">
      <c r="A1462">
        <v>1461</v>
      </c>
      <c r="B1462" s="1" t="s">
        <v>99</v>
      </c>
      <c r="C1462" t="s">
        <v>151</v>
      </c>
      <c r="D1462">
        <v>77</v>
      </c>
      <c r="E1462" t="s">
        <v>156</v>
      </c>
    </row>
    <row r="1463" spans="1:5" x14ac:dyDescent="0.3">
      <c r="A1463">
        <v>1462</v>
      </c>
      <c r="B1463" s="1" t="s">
        <v>99</v>
      </c>
      <c r="C1463" t="s">
        <v>151</v>
      </c>
      <c r="D1463">
        <v>65</v>
      </c>
      <c r="E1463" t="s">
        <v>156</v>
      </c>
    </row>
    <row r="1464" spans="1:5" x14ac:dyDescent="0.3">
      <c r="A1464">
        <v>1463</v>
      </c>
      <c r="B1464" s="1" t="s">
        <v>101</v>
      </c>
      <c r="C1464" t="s">
        <v>152</v>
      </c>
      <c r="D1464">
        <v>31</v>
      </c>
      <c r="E1464" t="s">
        <v>156</v>
      </c>
    </row>
    <row r="1465" spans="1:5" x14ac:dyDescent="0.3">
      <c r="A1465">
        <v>1464</v>
      </c>
      <c r="B1465" s="1" t="s">
        <v>100</v>
      </c>
      <c r="C1465" t="s">
        <v>152</v>
      </c>
      <c r="D1465">
        <v>73</v>
      </c>
      <c r="E1465" t="s">
        <v>156</v>
      </c>
    </row>
    <row r="1466" spans="1:5" x14ac:dyDescent="0.3">
      <c r="A1466">
        <v>1465</v>
      </c>
      <c r="B1466" s="1" t="s">
        <v>100</v>
      </c>
      <c r="C1466" t="s">
        <v>151</v>
      </c>
      <c r="D1466">
        <v>71</v>
      </c>
      <c r="E1466" t="s">
        <v>156</v>
      </c>
    </row>
    <row r="1467" spans="1:5" x14ac:dyDescent="0.3">
      <c r="A1467">
        <v>1466</v>
      </c>
      <c r="B1467" s="1" t="s">
        <v>111</v>
      </c>
      <c r="C1467" t="s">
        <v>152</v>
      </c>
      <c r="D1467">
        <v>39</v>
      </c>
      <c r="E1467" t="s">
        <v>156</v>
      </c>
    </row>
    <row r="1468" spans="1:5" x14ac:dyDescent="0.3">
      <c r="A1468">
        <v>1467</v>
      </c>
      <c r="B1468" s="1" t="s">
        <v>99</v>
      </c>
      <c r="C1468" t="s">
        <v>152</v>
      </c>
      <c r="D1468">
        <v>18</v>
      </c>
      <c r="E1468" t="s">
        <v>156</v>
      </c>
    </row>
    <row r="1469" spans="1:5" x14ac:dyDescent="0.3">
      <c r="A1469">
        <v>1468</v>
      </c>
      <c r="B1469" s="1" t="s">
        <v>99</v>
      </c>
      <c r="C1469" t="s">
        <v>152</v>
      </c>
      <c r="D1469">
        <v>71</v>
      </c>
      <c r="E1469" t="s">
        <v>156</v>
      </c>
    </row>
    <row r="1470" spans="1:5" x14ac:dyDescent="0.3">
      <c r="A1470">
        <v>1469</v>
      </c>
      <c r="B1470" s="1" t="s">
        <v>107</v>
      </c>
      <c r="C1470" t="s">
        <v>152</v>
      </c>
      <c r="D1470">
        <v>38</v>
      </c>
      <c r="E1470" t="s">
        <v>156</v>
      </c>
    </row>
    <row r="1471" spans="1:5" x14ac:dyDescent="0.3">
      <c r="A1471">
        <v>1470</v>
      </c>
      <c r="B1471" s="1" t="s">
        <v>99</v>
      </c>
      <c r="C1471" t="s">
        <v>152</v>
      </c>
      <c r="D1471">
        <v>34</v>
      </c>
      <c r="E1471" t="s">
        <v>156</v>
      </c>
    </row>
    <row r="1472" spans="1:5" x14ac:dyDescent="0.3">
      <c r="A1472">
        <v>1471</v>
      </c>
      <c r="B1472" s="1" t="s">
        <v>107</v>
      </c>
      <c r="C1472" t="s">
        <v>152</v>
      </c>
      <c r="D1472">
        <v>69</v>
      </c>
      <c r="E1472" t="s">
        <v>156</v>
      </c>
    </row>
    <row r="1473" spans="1:5" x14ac:dyDescent="0.3">
      <c r="A1473">
        <v>1472</v>
      </c>
      <c r="B1473" s="1" t="s">
        <v>99</v>
      </c>
      <c r="C1473" t="s">
        <v>152</v>
      </c>
      <c r="D1473">
        <v>83</v>
      </c>
      <c r="E1473" t="s">
        <v>156</v>
      </c>
    </row>
    <row r="1474" spans="1:5" x14ac:dyDescent="0.3">
      <c r="A1474">
        <v>1473</v>
      </c>
      <c r="B1474" s="1" t="s">
        <v>99</v>
      </c>
      <c r="C1474" t="s">
        <v>152</v>
      </c>
      <c r="D1474">
        <v>40</v>
      </c>
      <c r="E1474" t="s">
        <v>156</v>
      </c>
    </row>
    <row r="1475" spans="1:5" x14ac:dyDescent="0.3">
      <c r="A1475">
        <v>1474</v>
      </c>
      <c r="B1475" s="1" t="s">
        <v>99</v>
      </c>
      <c r="C1475" t="s">
        <v>151</v>
      </c>
      <c r="D1475">
        <v>25</v>
      </c>
      <c r="E1475" t="s">
        <v>156</v>
      </c>
    </row>
    <row r="1476" spans="1:5" x14ac:dyDescent="0.3">
      <c r="A1476">
        <v>1475</v>
      </c>
      <c r="B1476" s="1" t="s">
        <v>105</v>
      </c>
      <c r="C1476" t="s">
        <v>152</v>
      </c>
      <c r="D1476">
        <v>25</v>
      </c>
      <c r="E1476" t="s">
        <v>156</v>
      </c>
    </row>
    <row r="1477" spans="1:5" x14ac:dyDescent="0.3">
      <c r="A1477">
        <v>1476</v>
      </c>
      <c r="B1477" s="1" t="s">
        <v>107</v>
      </c>
      <c r="C1477" t="s">
        <v>151</v>
      </c>
      <c r="D1477">
        <v>23</v>
      </c>
      <c r="E1477" t="s">
        <v>156</v>
      </c>
    </row>
    <row r="1478" spans="1:5" x14ac:dyDescent="0.3">
      <c r="A1478">
        <v>1477</v>
      </c>
      <c r="B1478" s="1" t="s">
        <v>105</v>
      </c>
      <c r="C1478" t="s">
        <v>152</v>
      </c>
      <c r="D1478">
        <v>73</v>
      </c>
      <c r="E1478" t="s">
        <v>156</v>
      </c>
    </row>
    <row r="1479" spans="1:5" x14ac:dyDescent="0.3">
      <c r="A1479">
        <v>1478</v>
      </c>
      <c r="B1479" s="1" t="s">
        <v>104</v>
      </c>
      <c r="C1479" t="s">
        <v>151</v>
      </c>
      <c r="D1479">
        <v>43</v>
      </c>
      <c r="E1479" t="s">
        <v>156</v>
      </c>
    </row>
    <row r="1480" spans="1:5" x14ac:dyDescent="0.3">
      <c r="A1480">
        <v>1479</v>
      </c>
      <c r="B1480" s="1" t="s">
        <v>99</v>
      </c>
      <c r="C1480" t="s">
        <v>152</v>
      </c>
      <c r="D1480">
        <v>87</v>
      </c>
      <c r="E1480" t="s">
        <v>156</v>
      </c>
    </row>
    <row r="1481" spans="1:5" x14ac:dyDescent="0.3">
      <c r="A1481">
        <v>1480</v>
      </c>
      <c r="B1481" s="1" t="s">
        <v>102</v>
      </c>
      <c r="C1481" t="s">
        <v>151</v>
      </c>
      <c r="D1481">
        <v>43</v>
      </c>
      <c r="E1481" t="s">
        <v>156</v>
      </c>
    </row>
    <row r="1482" spans="1:5" x14ac:dyDescent="0.3">
      <c r="A1482">
        <v>1481</v>
      </c>
      <c r="B1482" s="1" t="s">
        <v>99</v>
      </c>
      <c r="C1482" t="s">
        <v>151</v>
      </c>
      <c r="D1482">
        <v>53</v>
      </c>
      <c r="E1482" t="s">
        <v>156</v>
      </c>
    </row>
    <row r="1483" spans="1:5" x14ac:dyDescent="0.3">
      <c r="A1483">
        <v>1482</v>
      </c>
      <c r="B1483" s="1" t="s">
        <v>100</v>
      </c>
      <c r="C1483" t="s">
        <v>151</v>
      </c>
      <c r="D1483">
        <v>24</v>
      </c>
      <c r="E1483" t="s">
        <v>156</v>
      </c>
    </row>
    <row r="1484" spans="1:5" x14ac:dyDescent="0.3">
      <c r="A1484">
        <v>1483</v>
      </c>
      <c r="B1484" s="1" t="s">
        <v>99</v>
      </c>
      <c r="C1484" t="s">
        <v>151</v>
      </c>
      <c r="D1484">
        <v>82</v>
      </c>
      <c r="E1484" t="s">
        <v>156</v>
      </c>
    </row>
    <row r="1485" spans="1:5" x14ac:dyDescent="0.3">
      <c r="A1485">
        <v>1484</v>
      </c>
      <c r="B1485" s="1" t="s">
        <v>99</v>
      </c>
      <c r="C1485" t="s">
        <v>152</v>
      </c>
      <c r="D1485">
        <v>84</v>
      </c>
      <c r="E1485" t="s">
        <v>156</v>
      </c>
    </row>
    <row r="1486" spans="1:5" x14ac:dyDescent="0.3">
      <c r="A1486">
        <v>1485</v>
      </c>
      <c r="B1486" s="1" t="s">
        <v>105</v>
      </c>
      <c r="C1486" t="s">
        <v>152</v>
      </c>
      <c r="D1486">
        <v>38</v>
      </c>
      <c r="E1486" t="s">
        <v>156</v>
      </c>
    </row>
    <row r="1487" spans="1:5" x14ac:dyDescent="0.3">
      <c r="A1487">
        <v>1486</v>
      </c>
      <c r="B1487" s="1" t="s">
        <v>99</v>
      </c>
      <c r="C1487" t="s">
        <v>152</v>
      </c>
      <c r="D1487">
        <v>30</v>
      </c>
      <c r="E1487" t="s">
        <v>156</v>
      </c>
    </row>
    <row r="1488" spans="1:5" x14ac:dyDescent="0.3">
      <c r="A1488">
        <v>1487</v>
      </c>
      <c r="B1488" s="1" t="s">
        <v>107</v>
      </c>
      <c r="C1488" t="s">
        <v>151</v>
      </c>
      <c r="D1488">
        <v>76</v>
      </c>
      <c r="E1488" t="s">
        <v>156</v>
      </c>
    </row>
    <row r="1489" spans="1:5" x14ac:dyDescent="0.3">
      <c r="A1489">
        <v>1488</v>
      </c>
      <c r="B1489" s="1" t="s">
        <v>99</v>
      </c>
      <c r="C1489" t="s">
        <v>151</v>
      </c>
      <c r="D1489">
        <v>35</v>
      </c>
      <c r="E1489" t="s">
        <v>156</v>
      </c>
    </row>
    <row r="1490" spans="1:5" x14ac:dyDescent="0.3">
      <c r="A1490">
        <v>1489</v>
      </c>
      <c r="B1490" s="1" t="s">
        <v>105</v>
      </c>
      <c r="C1490" t="s">
        <v>152</v>
      </c>
      <c r="D1490">
        <v>46</v>
      </c>
      <c r="E1490" t="s">
        <v>156</v>
      </c>
    </row>
    <row r="1491" spans="1:5" x14ac:dyDescent="0.3">
      <c r="A1491">
        <v>1490</v>
      </c>
      <c r="B1491" s="1" t="s">
        <v>105</v>
      </c>
      <c r="C1491" t="s">
        <v>152</v>
      </c>
      <c r="D1491">
        <v>30</v>
      </c>
      <c r="E1491" t="s">
        <v>156</v>
      </c>
    </row>
    <row r="1492" spans="1:5" x14ac:dyDescent="0.3">
      <c r="A1492">
        <v>1491</v>
      </c>
      <c r="B1492" s="1" t="s">
        <v>99</v>
      </c>
      <c r="C1492" t="s">
        <v>152</v>
      </c>
      <c r="D1492">
        <v>67</v>
      </c>
      <c r="E1492" t="s">
        <v>156</v>
      </c>
    </row>
    <row r="1493" spans="1:5" x14ac:dyDescent="0.3">
      <c r="A1493">
        <v>1492</v>
      </c>
      <c r="B1493" s="1" t="s">
        <v>99</v>
      </c>
      <c r="C1493" t="s">
        <v>152</v>
      </c>
      <c r="D1493">
        <v>78</v>
      </c>
      <c r="E1493" t="s">
        <v>156</v>
      </c>
    </row>
    <row r="1494" spans="1:5" x14ac:dyDescent="0.3">
      <c r="A1494">
        <v>1493</v>
      </c>
      <c r="B1494" s="1" t="s">
        <v>108</v>
      </c>
      <c r="C1494" t="s">
        <v>152</v>
      </c>
      <c r="D1494">
        <v>25</v>
      </c>
      <c r="E1494" t="s">
        <v>156</v>
      </c>
    </row>
    <row r="1495" spans="1:5" x14ac:dyDescent="0.3">
      <c r="A1495">
        <v>1494</v>
      </c>
      <c r="B1495" s="1" t="s">
        <v>105</v>
      </c>
      <c r="C1495" t="s">
        <v>151</v>
      </c>
      <c r="D1495">
        <v>35</v>
      </c>
      <c r="E1495" t="s">
        <v>156</v>
      </c>
    </row>
    <row r="1496" spans="1:5" x14ac:dyDescent="0.3">
      <c r="A1496">
        <v>1495</v>
      </c>
      <c r="B1496" s="1" t="s">
        <v>108</v>
      </c>
      <c r="C1496" t="s">
        <v>151</v>
      </c>
      <c r="D1496">
        <v>34</v>
      </c>
      <c r="E1496" t="s">
        <v>156</v>
      </c>
    </row>
    <row r="1497" spans="1:5" x14ac:dyDescent="0.3">
      <c r="A1497">
        <v>1496</v>
      </c>
      <c r="B1497" s="1" t="s">
        <v>99</v>
      </c>
      <c r="C1497" t="s">
        <v>152</v>
      </c>
      <c r="D1497">
        <v>74</v>
      </c>
      <c r="E1497" t="s">
        <v>156</v>
      </c>
    </row>
    <row r="1498" spans="1:5" x14ac:dyDescent="0.3">
      <c r="A1498">
        <v>1497</v>
      </c>
      <c r="B1498" s="1" t="s">
        <v>105</v>
      </c>
      <c r="C1498" t="s">
        <v>152</v>
      </c>
      <c r="E1498" t="s">
        <v>156</v>
      </c>
    </row>
    <row r="1499" spans="1:5" x14ac:dyDescent="0.3">
      <c r="A1499">
        <v>1498</v>
      </c>
      <c r="B1499" s="1" t="s">
        <v>109</v>
      </c>
      <c r="C1499" t="s">
        <v>152</v>
      </c>
      <c r="D1499">
        <v>75</v>
      </c>
      <c r="E1499" t="s">
        <v>156</v>
      </c>
    </row>
    <row r="1500" spans="1:5" x14ac:dyDescent="0.3">
      <c r="A1500">
        <v>1499</v>
      </c>
      <c r="B1500" s="1" t="s">
        <v>99</v>
      </c>
      <c r="C1500" t="s">
        <v>152</v>
      </c>
      <c r="D1500">
        <v>48</v>
      </c>
      <c r="E1500" t="s">
        <v>156</v>
      </c>
    </row>
    <row r="1501" spans="1:5" x14ac:dyDescent="0.3">
      <c r="A1501">
        <v>1500</v>
      </c>
      <c r="B1501" s="1" t="s">
        <v>99</v>
      </c>
      <c r="C1501" t="s">
        <v>151</v>
      </c>
      <c r="D1501">
        <v>19</v>
      </c>
      <c r="E1501" t="s">
        <v>156</v>
      </c>
    </row>
    <row r="1502" spans="1:5" x14ac:dyDescent="0.3">
      <c r="A1502">
        <v>1501</v>
      </c>
      <c r="B1502" s="1" t="s">
        <v>99</v>
      </c>
      <c r="C1502" t="s">
        <v>151</v>
      </c>
      <c r="D1502">
        <v>51</v>
      </c>
      <c r="E1502" t="s">
        <v>157</v>
      </c>
    </row>
    <row r="1503" spans="1:5" x14ac:dyDescent="0.3">
      <c r="A1503">
        <v>1502</v>
      </c>
      <c r="B1503" s="1" t="s">
        <v>105</v>
      </c>
      <c r="C1503" t="s">
        <v>152</v>
      </c>
      <c r="D1503">
        <v>33</v>
      </c>
      <c r="E1503" t="s">
        <v>157</v>
      </c>
    </row>
    <row r="1504" spans="1:5" x14ac:dyDescent="0.3">
      <c r="A1504">
        <v>1503</v>
      </c>
      <c r="B1504" s="1" t="s">
        <v>103</v>
      </c>
      <c r="C1504" t="s">
        <v>152</v>
      </c>
      <c r="D1504">
        <v>79</v>
      </c>
      <c r="E1504" t="s">
        <v>157</v>
      </c>
    </row>
    <row r="1505" spans="1:5" x14ac:dyDescent="0.3">
      <c r="A1505">
        <v>1504</v>
      </c>
      <c r="B1505" s="1" t="s">
        <v>100</v>
      </c>
      <c r="C1505" t="s">
        <v>152</v>
      </c>
      <c r="D1505">
        <v>33</v>
      </c>
      <c r="E1505" t="s">
        <v>157</v>
      </c>
    </row>
    <row r="1506" spans="1:5" x14ac:dyDescent="0.3">
      <c r="A1506">
        <v>1505</v>
      </c>
      <c r="B1506" s="1" t="s">
        <v>99</v>
      </c>
      <c r="C1506" t="s">
        <v>151</v>
      </c>
      <c r="D1506">
        <v>48</v>
      </c>
      <c r="E1506" t="s">
        <v>157</v>
      </c>
    </row>
    <row r="1507" spans="1:5" x14ac:dyDescent="0.3">
      <c r="A1507">
        <v>1506</v>
      </c>
      <c r="B1507" s="1" t="s">
        <v>99</v>
      </c>
      <c r="C1507" t="s">
        <v>151</v>
      </c>
      <c r="D1507">
        <v>18</v>
      </c>
      <c r="E1507" t="s">
        <v>157</v>
      </c>
    </row>
    <row r="1508" spans="1:5" x14ac:dyDescent="0.3">
      <c r="A1508">
        <v>1507</v>
      </c>
      <c r="B1508" s="1" t="s">
        <v>99</v>
      </c>
      <c r="C1508" t="s">
        <v>152</v>
      </c>
      <c r="D1508">
        <v>78</v>
      </c>
      <c r="E1508" t="s">
        <v>157</v>
      </c>
    </row>
    <row r="1509" spans="1:5" x14ac:dyDescent="0.3">
      <c r="A1509">
        <v>1508</v>
      </c>
      <c r="B1509" s="1" t="s">
        <v>99</v>
      </c>
      <c r="C1509" t="s">
        <v>151</v>
      </c>
      <c r="D1509">
        <v>73</v>
      </c>
      <c r="E1509" t="s">
        <v>157</v>
      </c>
    </row>
    <row r="1510" spans="1:5" x14ac:dyDescent="0.3">
      <c r="A1510">
        <v>1509</v>
      </c>
      <c r="B1510" s="1" t="s">
        <v>99</v>
      </c>
      <c r="C1510" t="s">
        <v>151</v>
      </c>
      <c r="D1510">
        <v>31</v>
      </c>
      <c r="E1510" t="s">
        <v>157</v>
      </c>
    </row>
    <row r="1511" spans="1:5" x14ac:dyDescent="0.3">
      <c r="A1511">
        <v>1510</v>
      </c>
      <c r="B1511" s="1" t="s">
        <v>103</v>
      </c>
      <c r="C1511" t="s">
        <v>151</v>
      </c>
      <c r="D1511">
        <v>23</v>
      </c>
      <c r="E1511" t="s">
        <v>157</v>
      </c>
    </row>
    <row r="1512" spans="1:5" x14ac:dyDescent="0.3">
      <c r="A1512">
        <v>1511</v>
      </c>
      <c r="B1512" s="1" t="s">
        <v>99</v>
      </c>
      <c r="C1512" t="s">
        <v>151</v>
      </c>
      <c r="D1512">
        <v>19</v>
      </c>
      <c r="E1512" t="s">
        <v>157</v>
      </c>
    </row>
    <row r="1513" spans="1:5" x14ac:dyDescent="0.3">
      <c r="A1513">
        <v>1512</v>
      </c>
      <c r="B1513" s="1" t="s">
        <v>108</v>
      </c>
      <c r="C1513" t="s">
        <v>152</v>
      </c>
      <c r="D1513">
        <v>28</v>
      </c>
      <c r="E1513" t="s">
        <v>157</v>
      </c>
    </row>
    <row r="1514" spans="1:5" x14ac:dyDescent="0.3">
      <c r="A1514">
        <v>1513</v>
      </c>
      <c r="B1514" s="1" t="s">
        <v>99</v>
      </c>
      <c r="C1514" t="s">
        <v>152</v>
      </c>
      <c r="D1514">
        <v>76</v>
      </c>
      <c r="E1514" t="s">
        <v>157</v>
      </c>
    </row>
    <row r="1515" spans="1:5" x14ac:dyDescent="0.3">
      <c r="A1515">
        <v>1514</v>
      </c>
      <c r="B1515" s="1" t="s">
        <v>100</v>
      </c>
      <c r="C1515" t="s">
        <v>151</v>
      </c>
      <c r="D1515">
        <v>42</v>
      </c>
      <c r="E1515" t="s">
        <v>157</v>
      </c>
    </row>
    <row r="1516" spans="1:5" x14ac:dyDescent="0.3">
      <c r="A1516">
        <v>1515</v>
      </c>
      <c r="B1516" s="1" t="s">
        <v>99</v>
      </c>
      <c r="C1516" t="s">
        <v>151</v>
      </c>
      <c r="D1516">
        <v>54</v>
      </c>
      <c r="E1516" t="s">
        <v>157</v>
      </c>
    </row>
    <row r="1517" spans="1:5" x14ac:dyDescent="0.3">
      <c r="A1517">
        <v>1516</v>
      </c>
      <c r="B1517" s="1" t="s">
        <v>103</v>
      </c>
      <c r="C1517" t="s">
        <v>152</v>
      </c>
      <c r="D1517">
        <v>25</v>
      </c>
      <c r="E1517" t="s">
        <v>157</v>
      </c>
    </row>
    <row r="1518" spans="1:5" x14ac:dyDescent="0.3">
      <c r="A1518">
        <v>1517</v>
      </c>
      <c r="B1518" s="1" t="s">
        <v>100</v>
      </c>
      <c r="C1518" t="s">
        <v>152</v>
      </c>
      <c r="D1518">
        <v>48</v>
      </c>
      <c r="E1518" t="s">
        <v>157</v>
      </c>
    </row>
    <row r="1519" spans="1:5" x14ac:dyDescent="0.3">
      <c r="A1519">
        <v>1518</v>
      </c>
      <c r="B1519" s="1" t="s">
        <v>99</v>
      </c>
      <c r="C1519" t="s">
        <v>152</v>
      </c>
      <c r="D1519">
        <v>66</v>
      </c>
      <c r="E1519" t="s">
        <v>157</v>
      </c>
    </row>
    <row r="1520" spans="1:5" x14ac:dyDescent="0.3">
      <c r="A1520">
        <v>1519</v>
      </c>
      <c r="B1520" s="1" t="s">
        <v>105</v>
      </c>
      <c r="C1520" t="s">
        <v>151</v>
      </c>
      <c r="D1520">
        <v>20</v>
      </c>
      <c r="E1520" t="s">
        <v>157</v>
      </c>
    </row>
    <row r="1521" spans="1:5" x14ac:dyDescent="0.3">
      <c r="A1521">
        <v>1520</v>
      </c>
      <c r="B1521" s="1" t="s">
        <v>99</v>
      </c>
      <c r="C1521" t="s">
        <v>152</v>
      </c>
      <c r="D1521">
        <v>28</v>
      </c>
      <c r="E1521" t="s">
        <v>157</v>
      </c>
    </row>
    <row r="1522" spans="1:5" x14ac:dyDescent="0.3">
      <c r="A1522">
        <v>1521</v>
      </c>
      <c r="B1522" s="1" t="s">
        <v>99</v>
      </c>
      <c r="C1522" t="s">
        <v>152</v>
      </c>
      <c r="D1522">
        <v>88</v>
      </c>
      <c r="E1522" t="s">
        <v>157</v>
      </c>
    </row>
    <row r="1523" spans="1:5" x14ac:dyDescent="0.3">
      <c r="A1523">
        <v>1522</v>
      </c>
      <c r="B1523" s="1" t="s">
        <v>99</v>
      </c>
      <c r="C1523" t="s">
        <v>151</v>
      </c>
      <c r="D1523">
        <v>81</v>
      </c>
      <c r="E1523" t="s">
        <v>157</v>
      </c>
    </row>
    <row r="1524" spans="1:5" x14ac:dyDescent="0.3">
      <c r="A1524">
        <v>1523</v>
      </c>
      <c r="B1524" s="1" t="s">
        <v>105</v>
      </c>
      <c r="C1524" t="s">
        <v>151</v>
      </c>
      <c r="D1524">
        <v>50</v>
      </c>
      <c r="E1524" t="s">
        <v>157</v>
      </c>
    </row>
    <row r="1525" spans="1:5" x14ac:dyDescent="0.3">
      <c r="A1525">
        <v>1524</v>
      </c>
      <c r="B1525" s="1" t="s">
        <v>100</v>
      </c>
      <c r="C1525" t="s">
        <v>152</v>
      </c>
      <c r="D1525">
        <v>75</v>
      </c>
      <c r="E1525" t="s">
        <v>157</v>
      </c>
    </row>
    <row r="1526" spans="1:5" x14ac:dyDescent="0.3">
      <c r="A1526">
        <v>1525</v>
      </c>
      <c r="B1526" s="1" t="s">
        <v>107</v>
      </c>
      <c r="C1526" t="s">
        <v>152</v>
      </c>
      <c r="D1526">
        <v>87</v>
      </c>
      <c r="E1526" t="s">
        <v>157</v>
      </c>
    </row>
    <row r="1527" spans="1:5" x14ac:dyDescent="0.3">
      <c r="A1527">
        <v>1526</v>
      </c>
      <c r="B1527" s="1" t="s">
        <v>99</v>
      </c>
      <c r="C1527" t="s">
        <v>152</v>
      </c>
      <c r="D1527">
        <v>50</v>
      </c>
      <c r="E1527" t="s">
        <v>157</v>
      </c>
    </row>
    <row r="1528" spans="1:5" x14ac:dyDescent="0.3">
      <c r="A1528">
        <v>1527</v>
      </c>
      <c r="B1528" s="1" t="s">
        <v>107</v>
      </c>
      <c r="C1528" t="s">
        <v>152</v>
      </c>
      <c r="D1528">
        <v>73</v>
      </c>
      <c r="E1528" t="s">
        <v>157</v>
      </c>
    </row>
    <row r="1529" spans="1:5" x14ac:dyDescent="0.3">
      <c r="A1529">
        <v>1528</v>
      </c>
      <c r="B1529" s="1" t="s">
        <v>99</v>
      </c>
      <c r="C1529" t="s">
        <v>152</v>
      </c>
      <c r="D1529">
        <v>58</v>
      </c>
      <c r="E1529" t="s">
        <v>157</v>
      </c>
    </row>
    <row r="1530" spans="1:5" x14ac:dyDescent="0.3">
      <c r="A1530">
        <v>1529</v>
      </c>
      <c r="B1530" s="1" t="s">
        <v>102</v>
      </c>
      <c r="C1530" t="s">
        <v>151</v>
      </c>
      <c r="D1530">
        <v>27</v>
      </c>
      <c r="E1530" t="s">
        <v>157</v>
      </c>
    </row>
    <row r="1531" spans="1:5" x14ac:dyDescent="0.3">
      <c r="A1531">
        <v>1530</v>
      </c>
      <c r="B1531" s="1" t="s">
        <v>104</v>
      </c>
      <c r="C1531" t="s">
        <v>152</v>
      </c>
      <c r="D1531">
        <v>79</v>
      </c>
      <c r="E1531" t="s">
        <v>157</v>
      </c>
    </row>
    <row r="1532" spans="1:5" x14ac:dyDescent="0.3">
      <c r="A1532">
        <v>1531</v>
      </c>
      <c r="B1532" s="1" t="s">
        <v>106</v>
      </c>
      <c r="C1532" t="s">
        <v>152</v>
      </c>
      <c r="D1532">
        <v>41</v>
      </c>
      <c r="E1532" t="s">
        <v>157</v>
      </c>
    </row>
    <row r="1533" spans="1:5" x14ac:dyDescent="0.3">
      <c r="A1533">
        <v>1532</v>
      </c>
      <c r="B1533" s="1" t="s">
        <v>105</v>
      </c>
      <c r="C1533" t="s">
        <v>151</v>
      </c>
      <c r="D1533">
        <v>43</v>
      </c>
      <c r="E1533" t="s">
        <v>157</v>
      </c>
    </row>
    <row r="1534" spans="1:5" x14ac:dyDescent="0.3">
      <c r="A1534">
        <v>1533</v>
      </c>
      <c r="B1534" s="1" t="s">
        <v>102</v>
      </c>
      <c r="C1534" t="s">
        <v>151</v>
      </c>
      <c r="D1534">
        <v>49</v>
      </c>
      <c r="E1534" t="s">
        <v>157</v>
      </c>
    </row>
    <row r="1535" spans="1:5" x14ac:dyDescent="0.3">
      <c r="A1535">
        <v>1534</v>
      </c>
      <c r="B1535" s="1" t="s">
        <v>99</v>
      </c>
      <c r="C1535" t="s">
        <v>152</v>
      </c>
      <c r="D1535">
        <v>18</v>
      </c>
      <c r="E1535" t="s">
        <v>157</v>
      </c>
    </row>
    <row r="1536" spans="1:5" x14ac:dyDescent="0.3">
      <c r="A1536">
        <v>1535</v>
      </c>
      <c r="B1536" s="1" t="s">
        <v>100</v>
      </c>
      <c r="C1536" t="s">
        <v>151</v>
      </c>
      <c r="D1536">
        <v>41</v>
      </c>
      <c r="E1536" t="s">
        <v>157</v>
      </c>
    </row>
    <row r="1537" spans="1:5" x14ac:dyDescent="0.3">
      <c r="A1537">
        <v>1536</v>
      </c>
      <c r="B1537" s="1" t="s">
        <v>99</v>
      </c>
      <c r="C1537" t="s">
        <v>152</v>
      </c>
      <c r="D1537">
        <v>50</v>
      </c>
      <c r="E1537" t="s">
        <v>157</v>
      </c>
    </row>
    <row r="1538" spans="1:5" x14ac:dyDescent="0.3">
      <c r="A1538">
        <v>1537</v>
      </c>
      <c r="B1538" s="1" t="s">
        <v>99</v>
      </c>
      <c r="C1538" t="s">
        <v>152</v>
      </c>
      <c r="D1538">
        <v>83</v>
      </c>
      <c r="E1538" t="s">
        <v>157</v>
      </c>
    </row>
    <row r="1539" spans="1:5" x14ac:dyDescent="0.3">
      <c r="A1539">
        <v>1538</v>
      </c>
      <c r="B1539" s="1" t="s">
        <v>99</v>
      </c>
      <c r="C1539" t="s">
        <v>152</v>
      </c>
      <c r="D1539">
        <v>21</v>
      </c>
      <c r="E1539" t="s">
        <v>157</v>
      </c>
    </row>
    <row r="1540" spans="1:5" x14ac:dyDescent="0.3">
      <c r="A1540">
        <v>1539</v>
      </c>
      <c r="B1540" s="1" t="s">
        <v>99</v>
      </c>
      <c r="C1540" t="s">
        <v>152</v>
      </c>
      <c r="D1540">
        <v>73</v>
      </c>
      <c r="E1540" t="s">
        <v>157</v>
      </c>
    </row>
    <row r="1541" spans="1:5" x14ac:dyDescent="0.3">
      <c r="A1541">
        <v>1540</v>
      </c>
      <c r="B1541" s="1" t="s">
        <v>101</v>
      </c>
      <c r="C1541" t="s">
        <v>151</v>
      </c>
      <c r="D1541">
        <v>58</v>
      </c>
      <c r="E1541" t="s">
        <v>157</v>
      </c>
    </row>
    <row r="1542" spans="1:5" x14ac:dyDescent="0.3">
      <c r="A1542">
        <v>1541</v>
      </c>
      <c r="B1542" s="1" t="s">
        <v>100</v>
      </c>
      <c r="C1542" t="s">
        <v>151</v>
      </c>
      <c r="D1542">
        <v>50</v>
      </c>
      <c r="E1542" t="s">
        <v>157</v>
      </c>
    </row>
    <row r="1543" spans="1:5" x14ac:dyDescent="0.3">
      <c r="A1543">
        <v>1542</v>
      </c>
      <c r="B1543" s="1" t="s">
        <v>100</v>
      </c>
      <c r="C1543" t="s">
        <v>151</v>
      </c>
      <c r="D1543">
        <v>65</v>
      </c>
      <c r="E1543" t="s">
        <v>157</v>
      </c>
    </row>
    <row r="1544" spans="1:5" x14ac:dyDescent="0.3">
      <c r="A1544">
        <v>1543</v>
      </c>
      <c r="B1544" s="1" t="s">
        <v>99</v>
      </c>
      <c r="C1544" t="s">
        <v>151</v>
      </c>
      <c r="D1544">
        <v>68</v>
      </c>
      <c r="E1544" t="s">
        <v>157</v>
      </c>
    </row>
    <row r="1545" spans="1:5" x14ac:dyDescent="0.3">
      <c r="A1545">
        <v>1544</v>
      </c>
      <c r="B1545" s="1" t="s">
        <v>99</v>
      </c>
      <c r="C1545" t="s">
        <v>151</v>
      </c>
      <c r="D1545">
        <v>77</v>
      </c>
      <c r="E1545" t="s">
        <v>157</v>
      </c>
    </row>
    <row r="1546" spans="1:5" x14ac:dyDescent="0.3">
      <c r="A1546">
        <v>1545</v>
      </c>
      <c r="B1546" s="1" t="s">
        <v>103</v>
      </c>
      <c r="C1546" t="s">
        <v>152</v>
      </c>
      <c r="D1546">
        <v>30</v>
      </c>
      <c r="E1546" t="s">
        <v>157</v>
      </c>
    </row>
    <row r="1547" spans="1:5" x14ac:dyDescent="0.3">
      <c r="A1547">
        <v>1546</v>
      </c>
      <c r="B1547" s="1" t="s">
        <v>104</v>
      </c>
      <c r="C1547" t="s">
        <v>152</v>
      </c>
      <c r="D1547">
        <v>33</v>
      </c>
      <c r="E1547" t="s">
        <v>157</v>
      </c>
    </row>
    <row r="1548" spans="1:5" x14ac:dyDescent="0.3">
      <c r="A1548">
        <v>1547</v>
      </c>
      <c r="B1548" s="1" t="s">
        <v>100</v>
      </c>
      <c r="C1548" t="s">
        <v>151</v>
      </c>
      <c r="D1548">
        <v>37</v>
      </c>
      <c r="E1548" t="s">
        <v>157</v>
      </c>
    </row>
    <row r="1549" spans="1:5" x14ac:dyDescent="0.3">
      <c r="A1549">
        <v>1548</v>
      </c>
      <c r="B1549" s="1" t="s">
        <v>100</v>
      </c>
      <c r="C1549" t="s">
        <v>151</v>
      </c>
      <c r="D1549">
        <v>46</v>
      </c>
      <c r="E1549" t="s">
        <v>157</v>
      </c>
    </row>
    <row r="1550" spans="1:5" x14ac:dyDescent="0.3">
      <c r="A1550">
        <v>1549</v>
      </c>
      <c r="B1550" s="1" t="s">
        <v>99</v>
      </c>
      <c r="C1550" t="s">
        <v>152</v>
      </c>
      <c r="D1550">
        <v>70</v>
      </c>
      <c r="E1550" t="s">
        <v>157</v>
      </c>
    </row>
    <row r="1551" spans="1:5" x14ac:dyDescent="0.3">
      <c r="A1551">
        <v>1550</v>
      </c>
      <c r="B1551" s="1" t="s">
        <v>99</v>
      </c>
      <c r="C1551" t="s">
        <v>151</v>
      </c>
      <c r="D1551">
        <v>67</v>
      </c>
      <c r="E1551" t="s">
        <v>157</v>
      </c>
    </row>
    <row r="1552" spans="1:5" x14ac:dyDescent="0.3">
      <c r="A1552">
        <v>1551</v>
      </c>
      <c r="B1552" s="1" t="s">
        <v>99</v>
      </c>
      <c r="C1552" t="s">
        <v>151</v>
      </c>
      <c r="D1552">
        <v>21</v>
      </c>
      <c r="E1552" t="s">
        <v>157</v>
      </c>
    </row>
    <row r="1553" spans="1:5" x14ac:dyDescent="0.3">
      <c r="A1553">
        <v>1552</v>
      </c>
      <c r="B1553" s="1" t="s">
        <v>107</v>
      </c>
      <c r="C1553" t="s">
        <v>152</v>
      </c>
      <c r="D1553">
        <v>37</v>
      </c>
      <c r="E1553" t="s">
        <v>157</v>
      </c>
    </row>
    <row r="1554" spans="1:5" x14ac:dyDescent="0.3">
      <c r="A1554">
        <v>1553</v>
      </c>
      <c r="B1554" s="1" t="s">
        <v>100</v>
      </c>
      <c r="C1554" t="s">
        <v>151</v>
      </c>
      <c r="D1554">
        <v>81</v>
      </c>
      <c r="E1554" t="s">
        <v>157</v>
      </c>
    </row>
    <row r="1555" spans="1:5" x14ac:dyDescent="0.3">
      <c r="A1555">
        <v>1554</v>
      </c>
      <c r="B1555" s="1" t="s">
        <v>109</v>
      </c>
      <c r="C1555" t="s">
        <v>152</v>
      </c>
      <c r="D1555">
        <v>52</v>
      </c>
      <c r="E1555" t="s">
        <v>157</v>
      </c>
    </row>
    <row r="1556" spans="1:5" x14ac:dyDescent="0.3">
      <c r="A1556">
        <v>1555</v>
      </c>
      <c r="B1556" s="1" t="s">
        <v>99</v>
      </c>
      <c r="C1556" t="s">
        <v>152</v>
      </c>
      <c r="D1556">
        <v>28</v>
      </c>
      <c r="E1556" t="s">
        <v>157</v>
      </c>
    </row>
    <row r="1557" spans="1:5" x14ac:dyDescent="0.3">
      <c r="A1557">
        <v>1556</v>
      </c>
      <c r="B1557" s="1" t="s">
        <v>101</v>
      </c>
      <c r="C1557" t="s">
        <v>152</v>
      </c>
      <c r="D1557">
        <v>76</v>
      </c>
      <c r="E1557" t="s">
        <v>157</v>
      </c>
    </row>
    <row r="1558" spans="1:5" x14ac:dyDescent="0.3">
      <c r="A1558">
        <v>1557</v>
      </c>
      <c r="B1558" s="1" t="s">
        <v>99</v>
      </c>
      <c r="C1558" t="s">
        <v>151</v>
      </c>
      <c r="D1558">
        <v>28</v>
      </c>
      <c r="E1558" t="s">
        <v>157</v>
      </c>
    </row>
    <row r="1559" spans="1:5" x14ac:dyDescent="0.3">
      <c r="A1559">
        <v>1558</v>
      </c>
      <c r="B1559" s="1" t="s">
        <v>102</v>
      </c>
      <c r="C1559" t="s">
        <v>152</v>
      </c>
      <c r="D1559">
        <v>83</v>
      </c>
      <c r="E1559" t="s">
        <v>157</v>
      </c>
    </row>
    <row r="1560" spans="1:5" x14ac:dyDescent="0.3">
      <c r="A1560">
        <v>1559</v>
      </c>
      <c r="B1560" s="1" t="s">
        <v>105</v>
      </c>
      <c r="C1560" t="s">
        <v>152</v>
      </c>
      <c r="D1560">
        <v>68</v>
      </c>
      <c r="E1560" t="s">
        <v>157</v>
      </c>
    </row>
    <row r="1561" spans="1:5" x14ac:dyDescent="0.3">
      <c r="A1561">
        <v>1560</v>
      </c>
      <c r="B1561" s="1" t="s">
        <v>106</v>
      </c>
      <c r="C1561" t="s">
        <v>151</v>
      </c>
      <c r="D1561">
        <v>36</v>
      </c>
      <c r="E1561" t="s">
        <v>157</v>
      </c>
    </row>
    <row r="1562" spans="1:5" x14ac:dyDescent="0.3">
      <c r="A1562">
        <v>1561</v>
      </c>
      <c r="B1562" s="1" t="s">
        <v>110</v>
      </c>
      <c r="C1562" t="s">
        <v>152</v>
      </c>
      <c r="D1562">
        <v>28</v>
      </c>
      <c r="E1562" t="s">
        <v>157</v>
      </c>
    </row>
    <row r="1563" spans="1:5" x14ac:dyDescent="0.3">
      <c r="A1563">
        <v>1562</v>
      </c>
      <c r="B1563" s="1" t="s">
        <v>105</v>
      </c>
      <c r="C1563" t="s">
        <v>151</v>
      </c>
      <c r="D1563">
        <v>20</v>
      </c>
      <c r="E1563" t="s">
        <v>157</v>
      </c>
    </row>
    <row r="1564" spans="1:5" x14ac:dyDescent="0.3">
      <c r="A1564">
        <v>1563</v>
      </c>
      <c r="B1564" s="1" t="s">
        <v>103</v>
      </c>
      <c r="C1564" t="s">
        <v>152</v>
      </c>
      <c r="D1564">
        <v>65</v>
      </c>
      <c r="E1564" t="s">
        <v>157</v>
      </c>
    </row>
    <row r="1565" spans="1:5" x14ac:dyDescent="0.3">
      <c r="A1565">
        <v>1564</v>
      </c>
      <c r="B1565" s="1" t="s">
        <v>106</v>
      </c>
      <c r="C1565" t="s">
        <v>151</v>
      </c>
      <c r="D1565">
        <v>89</v>
      </c>
      <c r="E1565" t="s">
        <v>157</v>
      </c>
    </row>
    <row r="1566" spans="1:5" x14ac:dyDescent="0.3">
      <c r="A1566">
        <v>1565</v>
      </c>
      <c r="B1566" s="1" t="s">
        <v>102</v>
      </c>
      <c r="C1566" t="s">
        <v>151</v>
      </c>
      <c r="D1566">
        <v>64</v>
      </c>
      <c r="E1566" t="s">
        <v>157</v>
      </c>
    </row>
    <row r="1567" spans="1:5" x14ac:dyDescent="0.3">
      <c r="A1567">
        <v>1566</v>
      </c>
      <c r="B1567" s="1" t="s">
        <v>99</v>
      </c>
      <c r="C1567" t="s">
        <v>151</v>
      </c>
      <c r="D1567">
        <v>64</v>
      </c>
      <c r="E1567" t="s">
        <v>157</v>
      </c>
    </row>
    <row r="1568" spans="1:5" x14ac:dyDescent="0.3">
      <c r="A1568">
        <v>1567</v>
      </c>
      <c r="B1568" s="1" t="s">
        <v>99</v>
      </c>
      <c r="C1568" t="s">
        <v>151</v>
      </c>
      <c r="D1568">
        <v>25</v>
      </c>
      <c r="E1568" t="s">
        <v>157</v>
      </c>
    </row>
    <row r="1569" spans="1:5" x14ac:dyDescent="0.3">
      <c r="A1569">
        <v>1568</v>
      </c>
      <c r="B1569" s="1" t="s">
        <v>105</v>
      </c>
      <c r="C1569" t="s">
        <v>152</v>
      </c>
      <c r="D1569">
        <v>47</v>
      </c>
      <c r="E1569" t="s">
        <v>157</v>
      </c>
    </row>
    <row r="1570" spans="1:5" x14ac:dyDescent="0.3">
      <c r="A1570">
        <v>1569</v>
      </c>
      <c r="B1570" s="1" t="s">
        <v>105</v>
      </c>
      <c r="C1570" t="s">
        <v>152</v>
      </c>
      <c r="D1570">
        <v>20</v>
      </c>
      <c r="E1570" t="s">
        <v>157</v>
      </c>
    </row>
    <row r="1571" spans="1:5" x14ac:dyDescent="0.3">
      <c r="A1571">
        <v>1570</v>
      </c>
      <c r="B1571" s="1" t="s">
        <v>99</v>
      </c>
      <c r="C1571" t="s">
        <v>151</v>
      </c>
      <c r="D1571">
        <v>46</v>
      </c>
      <c r="E1571" t="s">
        <v>157</v>
      </c>
    </row>
    <row r="1572" spans="1:5" x14ac:dyDescent="0.3">
      <c r="A1572">
        <v>1571</v>
      </c>
      <c r="B1572" s="1" t="s">
        <v>99</v>
      </c>
      <c r="C1572" t="s">
        <v>152</v>
      </c>
      <c r="D1572">
        <v>71</v>
      </c>
      <c r="E1572" t="s">
        <v>157</v>
      </c>
    </row>
    <row r="1573" spans="1:5" x14ac:dyDescent="0.3">
      <c r="A1573">
        <v>1572</v>
      </c>
      <c r="B1573" s="1" t="s">
        <v>99</v>
      </c>
      <c r="C1573" t="s">
        <v>152</v>
      </c>
      <c r="D1573">
        <v>47</v>
      </c>
      <c r="E1573" t="s">
        <v>157</v>
      </c>
    </row>
    <row r="1574" spans="1:5" x14ac:dyDescent="0.3">
      <c r="A1574">
        <v>1573</v>
      </c>
      <c r="B1574" s="1" t="s">
        <v>107</v>
      </c>
      <c r="C1574" t="s">
        <v>152</v>
      </c>
      <c r="D1574">
        <v>72</v>
      </c>
      <c r="E1574" t="s">
        <v>157</v>
      </c>
    </row>
    <row r="1575" spans="1:5" x14ac:dyDescent="0.3">
      <c r="A1575">
        <v>1574</v>
      </c>
      <c r="B1575" s="1" t="s">
        <v>104</v>
      </c>
      <c r="C1575" t="s">
        <v>152</v>
      </c>
      <c r="D1575">
        <v>36</v>
      </c>
      <c r="E1575" t="s">
        <v>157</v>
      </c>
    </row>
    <row r="1576" spans="1:5" x14ac:dyDescent="0.3">
      <c r="A1576">
        <v>1575</v>
      </c>
      <c r="B1576" s="1" t="s">
        <v>99</v>
      </c>
      <c r="C1576" t="s">
        <v>151</v>
      </c>
      <c r="D1576">
        <v>84</v>
      </c>
      <c r="E1576" t="s">
        <v>157</v>
      </c>
    </row>
    <row r="1577" spans="1:5" x14ac:dyDescent="0.3">
      <c r="A1577">
        <v>1576</v>
      </c>
      <c r="B1577" s="1" t="s">
        <v>99</v>
      </c>
      <c r="C1577" t="s">
        <v>151</v>
      </c>
      <c r="D1577">
        <v>70</v>
      </c>
      <c r="E1577" t="s">
        <v>157</v>
      </c>
    </row>
    <row r="1578" spans="1:5" x14ac:dyDescent="0.3">
      <c r="A1578">
        <v>1577</v>
      </c>
      <c r="B1578" s="1" t="s">
        <v>100</v>
      </c>
      <c r="C1578" t="s">
        <v>151</v>
      </c>
      <c r="D1578">
        <v>55</v>
      </c>
      <c r="E1578" t="s">
        <v>157</v>
      </c>
    </row>
    <row r="1579" spans="1:5" x14ac:dyDescent="0.3">
      <c r="A1579">
        <v>1578</v>
      </c>
      <c r="B1579" s="1" t="s">
        <v>107</v>
      </c>
      <c r="C1579" t="s">
        <v>151</v>
      </c>
      <c r="D1579">
        <v>24</v>
      </c>
      <c r="E1579" t="s">
        <v>157</v>
      </c>
    </row>
    <row r="1580" spans="1:5" x14ac:dyDescent="0.3">
      <c r="A1580">
        <v>1579</v>
      </c>
      <c r="B1580" s="1" t="s">
        <v>100</v>
      </c>
      <c r="C1580" t="s">
        <v>152</v>
      </c>
      <c r="D1580">
        <v>74</v>
      </c>
      <c r="E1580" t="s">
        <v>157</v>
      </c>
    </row>
    <row r="1581" spans="1:5" x14ac:dyDescent="0.3">
      <c r="A1581">
        <v>1580</v>
      </c>
      <c r="B1581" s="1" t="s">
        <v>101</v>
      </c>
      <c r="C1581" t="s">
        <v>151</v>
      </c>
      <c r="D1581">
        <v>85</v>
      </c>
      <c r="E1581" t="s">
        <v>157</v>
      </c>
    </row>
    <row r="1582" spans="1:5" x14ac:dyDescent="0.3">
      <c r="A1582">
        <v>1581</v>
      </c>
      <c r="B1582" s="1" t="s">
        <v>99</v>
      </c>
      <c r="C1582" t="s">
        <v>151</v>
      </c>
      <c r="D1582">
        <v>79</v>
      </c>
      <c r="E1582" t="s">
        <v>157</v>
      </c>
    </row>
    <row r="1583" spans="1:5" x14ac:dyDescent="0.3">
      <c r="A1583">
        <v>1582</v>
      </c>
      <c r="B1583" s="1" t="s">
        <v>100</v>
      </c>
      <c r="C1583" t="s">
        <v>151</v>
      </c>
      <c r="D1583">
        <v>69</v>
      </c>
      <c r="E1583" t="s">
        <v>157</v>
      </c>
    </row>
    <row r="1584" spans="1:5" x14ac:dyDescent="0.3">
      <c r="A1584">
        <v>1583</v>
      </c>
      <c r="B1584" s="1" t="s">
        <v>106</v>
      </c>
      <c r="C1584" t="s">
        <v>152</v>
      </c>
      <c r="D1584">
        <v>73</v>
      </c>
      <c r="E1584" t="s">
        <v>157</v>
      </c>
    </row>
    <row r="1585" spans="1:5" x14ac:dyDescent="0.3">
      <c r="A1585">
        <v>1584</v>
      </c>
      <c r="B1585" s="1" t="s">
        <v>99</v>
      </c>
      <c r="C1585" t="s">
        <v>152</v>
      </c>
      <c r="D1585">
        <v>30</v>
      </c>
      <c r="E1585" t="s">
        <v>157</v>
      </c>
    </row>
    <row r="1586" spans="1:5" x14ac:dyDescent="0.3">
      <c r="A1586">
        <v>1585</v>
      </c>
      <c r="B1586" s="1" t="s">
        <v>100</v>
      </c>
      <c r="C1586" t="s">
        <v>152</v>
      </c>
      <c r="D1586">
        <v>51</v>
      </c>
      <c r="E1586" t="s">
        <v>157</v>
      </c>
    </row>
    <row r="1587" spans="1:5" x14ac:dyDescent="0.3">
      <c r="A1587">
        <v>1586</v>
      </c>
      <c r="B1587" s="1" t="s">
        <v>100</v>
      </c>
      <c r="C1587" t="s">
        <v>152</v>
      </c>
      <c r="D1587">
        <v>42</v>
      </c>
      <c r="E1587" t="s">
        <v>157</v>
      </c>
    </row>
    <row r="1588" spans="1:5" x14ac:dyDescent="0.3">
      <c r="A1588">
        <v>1587</v>
      </c>
      <c r="B1588" s="1" t="s">
        <v>99</v>
      </c>
      <c r="C1588" t="s">
        <v>151</v>
      </c>
      <c r="D1588">
        <v>41</v>
      </c>
      <c r="E1588" t="s">
        <v>157</v>
      </c>
    </row>
    <row r="1589" spans="1:5" x14ac:dyDescent="0.3">
      <c r="A1589">
        <v>1588</v>
      </c>
      <c r="B1589" s="1" t="s">
        <v>100</v>
      </c>
      <c r="C1589" t="s">
        <v>151</v>
      </c>
      <c r="D1589">
        <v>74</v>
      </c>
      <c r="E1589" t="s">
        <v>157</v>
      </c>
    </row>
    <row r="1590" spans="1:5" x14ac:dyDescent="0.3">
      <c r="A1590">
        <v>1589</v>
      </c>
      <c r="B1590" s="1" t="s">
        <v>99</v>
      </c>
      <c r="C1590" t="s">
        <v>152</v>
      </c>
      <c r="D1590">
        <v>20</v>
      </c>
      <c r="E1590" t="s">
        <v>157</v>
      </c>
    </row>
    <row r="1591" spans="1:5" x14ac:dyDescent="0.3">
      <c r="A1591">
        <v>1590</v>
      </c>
      <c r="B1591" s="1" t="s">
        <v>106</v>
      </c>
      <c r="C1591" t="s">
        <v>151</v>
      </c>
      <c r="D1591">
        <v>69</v>
      </c>
      <c r="E1591" t="s">
        <v>157</v>
      </c>
    </row>
    <row r="1592" spans="1:5" x14ac:dyDescent="0.3">
      <c r="A1592">
        <v>1591</v>
      </c>
      <c r="B1592" s="1" t="s">
        <v>99</v>
      </c>
      <c r="C1592" t="s">
        <v>151</v>
      </c>
      <c r="D1592">
        <v>61</v>
      </c>
      <c r="E1592" t="s">
        <v>157</v>
      </c>
    </row>
    <row r="1593" spans="1:5" x14ac:dyDescent="0.3">
      <c r="A1593">
        <v>1592</v>
      </c>
      <c r="B1593" s="1" t="s">
        <v>101</v>
      </c>
      <c r="C1593" t="s">
        <v>151</v>
      </c>
      <c r="D1593">
        <v>67</v>
      </c>
      <c r="E1593" t="s">
        <v>157</v>
      </c>
    </row>
    <row r="1594" spans="1:5" x14ac:dyDescent="0.3">
      <c r="A1594">
        <v>1593</v>
      </c>
      <c r="B1594" s="1" t="s">
        <v>100</v>
      </c>
      <c r="C1594" t="s">
        <v>152</v>
      </c>
      <c r="D1594">
        <v>34</v>
      </c>
      <c r="E1594" t="s">
        <v>157</v>
      </c>
    </row>
    <row r="1595" spans="1:5" x14ac:dyDescent="0.3">
      <c r="A1595">
        <v>1594</v>
      </c>
      <c r="B1595" s="1" t="s">
        <v>101</v>
      </c>
      <c r="C1595" t="s">
        <v>151</v>
      </c>
      <c r="D1595">
        <v>27</v>
      </c>
      <c r="E1595" t="s">
        <v>157</v>
      </c>
    </row>
    <row r="1596" spans="1:5" x14ac:dyDescent="0.3">
      <c r="A1596">
        <v>1595</v>
      </c>
      <c r="B1596" s="1" t="s">
        <v>99</v>
      </c>
      <c r="C1596" t="s">
        <v>152</v>
      </c>
      <c r="D1596">
        <v>67</v>
      </c>
      <c r="E1596" t="s">
        <v>157</v>
      </c>
    </row>
    <row r="1597" spans="1:5" x14ac:dyDescent="0.3">
      <c r="A1597">
        <v>1596</v>
      </c>
      <c r="B1597" s="1" t="s">
        <v>99</v>
      </c>
      <c r="C1597" t="s">
        <v>152</v>
      </c>
      <c r="D1597">
        <v>44</v>
      </c>
      <c r="E1597" t="s">
        <v>157</v>
      </c>
    </row>
    <row r="1598" spans="1:5" x14ac:dyDescent="0.3">
      <c r="A1598">
        <v>1597</v>
      </c>
      <c r="B1598" s="1" t="s">
        <v>108</v>
      </c>
      <c r="C1598" t="s">
        <v>152</v>
      </c>
      <c r="D1598">
        <v>44</v>
      </c>
      <c r="E1598" t="s">
        <v>157</v>
      </c>
    </row>
    <row r="1599" spans="1:5" x14ac:dyDescent="0.3">
      <c r="A1599">
        <v>1598</v>
      </c>
      <c r="B1599" s="1" t="s">
        <v>110</v>
      </c>
      <c r="C1599" t="s">
        <v>152</v>
      </c>
      <c r="D1599">
        <v>29</v>
      </c>
      <c r="E1599" t="s">
        <v>157</v>
      </c>
    </row>
    <row r="1600" spans="1:5" x14ac:dyDescent="0.3">
      <c r="A1600">
        <v>1599</v>
      </c>
      <c r="B1600" s="1" t="s">
        <v>99</v>
      </c>
      <c r="C1600" t="s">
        <v>151</v>
      </c>
      <c r="D1600">
        <v>81</v>
      </c>
      <c r="E1600" t="s">
        <v>157</v>
      </c>
    </row>
    <row r="1601" spans="1:5" x14ac:dyDescent="0.3">
      <c r="A1601">
        <v>1600</v>
      </c>
      <c r="B1601" s="1" t="s">
        <v>105</v>
      </c>
      <c r="C1601" t="s">
        <v>152</v>
      </c>
      <c r="D1601">
        <v>87</v>
      </c>
      <c r="E1601" t="s">
        <v>157</v>
      </c>
    </row>
    <row r="1602" spans="1:5" x14ac:dyDescent="0.3">
      <c r="A1602">
        <v>1601</v>
      </c>
      <c r="B1602" s="1" t="s">
        <v>100</v>
      </c>
      <c r="C1602" t="s">
        <v>152</v>
      </c>
      <c r="D1602">
        <v>22</v>
      </c>
      <c r="E1602" t="s">
        <v>157</v>
      </c>
    </row>
    <row r="1603" spans="1:5" x14ac:dyDescent="0.3">
      <c r="A1603">
        <v>1602</v>
      </c>
      <c r="B1603" s="1" t="s">
        <v>99</v>
      </c>
      <c r="C1603" t="s">
        <v>151</v>
      </c>
      <c r="D1603">
        <v>53</v>
      </c>
      <c r="E1603" t="s">
        <v>157</v>
      </c>
    </row>
    <row r="1604" spans="1:5" x14ac:dyDescent="0.3">
      <c r="A1604">
        <v>1603</v>
      </c>
      <c r="B1604" s="1" t="s">
        <v>99</v>
      </c>
      <c r="C1604" t="s">
        <v>151</v>
      </c>
      <c r="D1604">
        <v>73</v>
      </c>
      <c r="E1604" t="s">
        <v>157</v>
      </c>
    </row>
    <row r="1605" spans="1:5" x14ac:dyDescent="0.3">
      <c r="A1605">
        <v>1604</v>
      </c>
      <c r="B1605" s="1" t="s">
        <v>105</v>
      </c>
      <c r="C1605" t="s">
        <v>152</v>
      </c>
      <c r="D1605">
        <v>76</v>
      </c>
      <c r="E1605" t="s">
        <v>157</v>
      </c>
    </row>
    <row r="1606" spans="1:5" x14ac:dyDescent="0.3">
      <c r="A1606">
        <v>1605</v>
      </c>
      <c r="B1606" s="1" t="s">
        <v>105</v>
      </c>
      <c r="C1606" t="s">
        <v>152</v>
      </c>
      <c r="D1606">
        <v>45</v>
      </c>
      <c r="E1606" t="s">
        <v>157</v>
      </c>
    </row>
    <row r="1607" spans="1:5" x14ac:dyDescent="0.3">
      <c r="A1607">
        <v>1606</v>
      </c>
      <c r="B1607" s="1" t="s">
        <v>100</v>
      </c>
      <c r="C1607" t="s">
        <v>151</v>
      </c>
      <c r="D1607">
        <v>23</v>
      </c>
      <c r="E1607" t="s">
        <v>157</v>
      </c>
    </row>
    <row r="1608" spans="1:5" x14ac:dyDescent="0.3">
      <c r="A1608">
        <v>1607</v>
      </c>
      <c r="B1608" s="1" t="s">
        <v>101</v>
      </c>
      <c r="C1608" t="s">
        <v>151</v>
      </c>
      <c r="D1608">
        <v>65</v>
      </c>
      <c r="E1608" t="s">
        <v>157</v>
      </c>
    </row>
    <row r="1609" spans="1:5" x14ac:dyDescent="0.3">
      <c r="A1609">
        <v>1608</v>
      </c>
      <c r="B1609" s="1" t="s">
        <v>99</v>
      </c>
      <c r="C1609" t="s">
        <v>151</v>
      </c>
      <c r="D1609">
        <v>43</v>
      </c>
      <c r="E1609" t="s">
        <v>157</v>
      </c>
    </row>
    <row r="1610" spans="1:5" x14ac:dyDescent="0.3">
      <c r="A1610">
        <v>1609</v>
      </c>
      <c r="B1610" s="1" t="s">
        <v>99</v>
      </c>
      <c r="C1610" t="s">
        <v>152</v>
      </c>
      <c r="D1610">
        <v>64</v>
      </c>
      <c r="E1610" t="s">
        <v>157</v>
      </c>
    </row>
    <row r="1611" spans="1:5" x14ac:dyDescent="0.3">
      <c r="A1611">
        <v>1610</v>
      </c>
      <c r="B1611" s="1" t="s">
        <v>101</v>
      </c>
      <c r="C1611" t="s">
        <v>152</v>
      </c>
      <c r="D1611">
        <v>72</v>
      </c>
      <c r="E1611" t="s">
        <v>157</v>
      </c>
    </row>
    <row r="1612" spans="1:5" x14ac:dyDescent="0.3">
      <c r="A1612">
        <v>1611</v>
      </c>
      <c r="B1612" s="1" t="s">
        <v>100</v>
      </c>
      <c r="C1612" t="s">
        <v>151</v>
      </c>
      <c r="D1612">
        <v>37</v>
      </c>
      <c r="E1612" t="s">
        <v>157</v>
      </c>
    </row>
    <row r="1613" spans="1:5" x14ac:dyDescent="0.3">
      <c r="A1613">
        <v>1612</v>
      </c>
      <c r="B1613" s="1" t="s">
        <v>105</v>
      </c>
      <c r="C1613" t="s">
        <v>151</v>
      </c>
      <c r="D1613">
        <v>75</v>
      </c>
      <c r="E1613" t="s">
        <v>157</v>
      </c>
    </row>
    <row r="1614" spans="1:5" x14ac:dyDescent="0.3">
      <c r="A1614">
        <v>1613</v>
      </c>
      <c r="B1614" s="1" t="s">
        <v>99</v>
      </c>
      <c r="C1614" t="s">
        <v>151</v>
      </c>
      <c r="D1614">
        <v>71</v>
      </c>
      <c r="E1614" t="s">
        <v>157</v>
      </c>
    </row>
    <row r="1615" spans="1:5" x14ac:dyDescent="0.3">
      <c r="A1615">
        <v>1614</v>
      </c>
      <c r="B1615" s="1" t="s">
        <v>99</v>
      </c>
      <c r="C1615" t="s">
        <v>151</v>
      </c>
      <c r="D1615">
        <v>37</v>
      </c>
      <c r="E1615" t="s">
        <v>157</v>
      </c>
    </row>
    <row r="1616" spans="1:5" x14ac:dyDescent="0.3">
      <c r="A1616">
        <v>1615</v>
      </c>
      <c r="B1616" s="1" t="s">
        <v>105</v>
      </c>
      <c r="C1616" t="s">
        <v>151</v>
      </c>
      <c r="D1616">
        <v>64</v>
      </c>
      <c r="E1616" t="s">
        <v>157</v>
      </c>
    </row>
    <row r="1617" spans="1:5" x14ac:dyDescent="0.3">
      <c r="A1617">
        <v>1616</v>
      </c>
      <c r="B1617" s="1" t="s">
        <v>99</v>
      </c>
      <c r="C1617" t="s">
        <v>152</v>
      </c>
      <c r="D1617">
        <v>38</v>
      </c>
      <c r="E1617" t="s">
        <v>157</v>
      </c>
    </row>
    <row r="1618" spans="1:5" x14ac:dyDescent="0.3">
      <c r="A1618">
        <v>1617</v>
      </c>
      <c r="B1618" s="1" t="s">
        <v>104</v>
      </c>
      <c r="C1618" t="s">
        <v>151</v>
      </c>
      <c r="D1618">
        <v>50</v>
      </c>
      <c r="E1618" t="s">
        <v>157</v>
      </c>
    </row>
    <row r="1619" spans="1:5" x14ac:dyDescent="0.3">
      <c r="A1619">
        <v>1618</v>
      </c>
      <c r="B1619" s="1" t="s">
        <v>99</v>
      </c>
      <c r="C1619" t="s">
        <v>151</v>
      </c>
      <c r="D1619">
        <v>50</v>
      </c>
      <c r="E1619" t="s">
        <v>157</v>
      </c>
    </row>
    <row r="1620" spans="1:5" x14ac:dyDescent="0.3">
      <c r="A1620">
        <v>1619</v>
      </c>
      <c r="B1620" s="1" t="s">
        <v>99</v>
      </c>
      <c r="C1620" t="s">
        <v>151</v>
      </c>
      <c r="D1620">
        <v>56</v>
      </c>
      <c r="E1620" t="s">
        <v>157</v>
      </c>
    </row>
    <row r="1621" spans="1:5" x14ac:dyDescent="0.3">
      <c r="A1621">
        <v>1620</v>
      </c>
      <c r="B1621" s="1" t="s">
        <v>99</v>
      </c>
      <c r="C1621" t="s">
        <v>152</v>
      </c>
      <c r="D1621">
        <v>61</v>
      </c>
      <c r="E1621" t="s">
        <v>157</v>
      </c>
    </row>
    <row r="1622" spans="1:5" x14ac:dyDescent="0.3">
      <c r="A1622">
        <v>1621</v>
      </c>
      <c r="B1622" s="1" t="s">
        <v>101</v>
      </c>
      <c r="C1622" t="s">
        <v>151</v>
      </c>
      <c r="D1622">
        <v>21</v>
      </c>
      <c r="E1622" t="s">
        <v>157</v>
      </c>
    </row>
    <row r="1623" spans="1:5" x14ac:dyDescent="0.3">
      <c r="A1623">
        <v>1622</v>
      </c>
      <c r="B1623" s="1" t="s">
        <v>100</v>
      </c>
      <c r="C1623" t="s">
        <v>152</v>
      </c>
      <c r="D1623">
        <v>87</v>
      </c>
      <c r="E1623" t="s">
        <v>157</v>
      </c>
    </row>
    <row r="1624" spans="1:5" x14ac:dyDescent="0.3">
      <c r="A1624">
        <v>1623</v>
      </c>
      <c r="B1624" s="1" t="s">
        <v>105</v>
      </c>
      <c r="C1624" t="s">
        <v>151</v>
      </c>
      <c r="D1624">
        <v>46</v>
      </c>
      <c r="E1624" t="s">
        <v>157</v>
      </c>
    </row>
    <row r="1625" spans="1:5" x14ac:dyDescent="0.3">
      <c r="A1625">
        <v>1624</v>
      </c>
      <c r="B1625" s="1" t="s">
        <v>99</v>
      </c>
      <c r="C1625" t="s">
        <v>151</v>
      </c>
      <c r="D1625">
        <v>32</v>
      </c>
      <c r="E1625" t="s">
        <v>157</v>
      </c>
    </row>
    <row r="1626" spans="1:5" x14ac:dyDescent="0.3">
      <c r="A1626">
        <v>1625</v>
      </c>
      <c r="B1626" s="1" t="s">
        <v>109</v>
      </c>
      <c r="C1626" t="s">
        <v>152</v>
      </c>
      <c r="D1626">
        <v>61</v>
      </c>
      <c r="E1626" t="s">
        <v>157</v>
      </c>
    </row>
    <row r="1627" spans="1:5" x14ac:dyDescent="0.3">
      <c r="A1627">
        <v>1626</v>
      </c>
      <c r="B1627" s="1" t="s">
        <v>99</v>
      </c>
      <c r="C1627" t="s">
        <v>152</v>
      </c>
      <c r="D1627">
        <v>31</v>
      </c>
      <c r="E1627" t="s">
        <v>157</v>
      </c>
    </row>
    <row r="1628" spans="1:5" x14ac:dyDescent="0.3">
      <c r="A1628">
        <v>1627</v>
      </c>
      <c r="B1628" s="1" t="s">
        <v>101</v>
      </c>
      <c r="C1628" t="s">
        <v>152</v>
      </c>
      <c r="D1628">
        <v>61</v>
      </c>
      <c r="E1628" t="s">
        <v>157</v>
      </c>
    </row>
    <row r="1629" spans="1:5" x14ac:dyDescent="0.3">
      <c r="A1629">
        <v>1628</v>
      </c>
      <c r="B1629" s="1" t="s">
        <v>99</v>
      </c>
      <c r="C1629" t="s">
        <v>152</v>
      </c>
      <c r="D1629">
        <v>79</v>
      </c>
      <c r="E1629" t="s">
        <v>157</v>
      </c>
    </row>
    <row r="1630" spans="1:5" x14ac:dyDescent="0.3">
      <c r="A1630">
        <v>1629</v>
      </c>
      <c r="B1630" s="1" t="s">
        <v>99</v>
      </c>
      <c r="C1630" t="s">
        <v>152</v>
      </c>
      <c r="D1630">
        <v>73</v>
      </c>
      <c r="E1630" t="s">
        <v>157</v>
      </c>
    </row>
    <row r="1631" spans="1:5" x14ac:dyDescent="0.3">
      <c r="A1631">
        <v>1630</v>
      </c>
      <c r="B1631" s="1" t="s">
        <v>100</v>
      </c>
      <c r="C1631" t="s">
        <v>152</v>
      </c>
      <c r="D1631">
        <v>21</v>
      </c>
      <c r="E1631" t="s">
        <v>157</v>
      </c>
    </row>
    <row r="1632" spans="1:5" x14ac:dyDescent="0.3">
      <c r="A1632">
        <v>1631</v>
      </c>
      <c r="B1632" s="1" t="s">
        <v>99</v>
      </c>
      <c r="C1632" t="s">
        <v>152</v>
      </c>
      <c r="D1632">
        <v>80</v>
      </c>
      <c r="E1632" t="s">
        <v>157</v>
      </c>
    </row>
    <row r="1633" spans="1:5" x14ac:dyDescent="0.3">
      <c r="A1633">
        <v>1632</v>
      </c>
      <c r="B1633" s="1" t="s">
        <v>105</v>
      </c>
      <c r="C1633" t="s">
        <v>152</v>
      </c>
      <c r="D1633">
        <v>27</v>
      </c>
      <c r="E1633" t="s">
        <v>157</v>
      </c>
    </row>
    <row r="1634" spans="1:5" x14ac:dyDescent="0.3">
      <c r="A1634">
        <v>1633</v>
      </c>
      <c r="B1634" s="1" t="s">
        <v>101</v>
      </c>
      <c r="C1634" t="s">
        <v>151</v>
      </c>
      <c r="D1634">
        <v>64</v>
      </c>
      <c r="E1634" t="s">
        <v>157</v>
      </c>
    </row>
    <row r="1635" spans="1:5" x14ac:dyDescent="0.3">
      <c r="A1635">
        <v>1634</v>
      </c>
      <c r="B1635" s="1" t="s">
        <v>105</v>
      </c>
      <c r="C1635" t="s">
        <v>151</v>
      </c>
      <c r="D1635">
        <v>34</v>
      </c>
      <c r="E1635" t="s">
        <v>157</v>
      </c>
    </row>
    <row r="1636" spans="1:5" x14ac:dyDescent="0.3">
      <c r="A1636">
        <v>1635</v>
      </c>
      <c r="B1636" s="1" t="s">
        <v>99</v>
      </c>
      <c r="C1636" t="s">
        <v>151</v>
      </c>
      <c r="D1636">
        <v>41</v>
      </c>
      <c r="E1636" t="s">
        <v>157</v>
      </c>
    </row>
    <row r="1637" spans="1:5" x14ac:dyDescent="0.3">
      <c r="A1637">
        <v>1636</v>
      </c>
      <c r="B1637" s="1" t="s">
        <v>104</v>
      </c>
      <c r="C1637" t="s">
        <v>152</v>
      </c>
      <c r="D1637">
        <v>20</v>
      </c>
      <c r="E1637" t="s">
        <v>157</v>
      </c>
    </row>
    <row r="1638" spans="1:5" x14ac:dyDescent="0.3">
      <c r="A1638">
        <v>1637</v>
      </c>
      <c r="B1638" s="1" t="s">
        <v>109</v>
      </c>
      <c r="C1638" t="s">
        <v>152</v>
      </c>
      <c r="D1638">
        <v>55</v>
      </c>
      <c r="E1638" t="s">
        <v>157</v>
      </c>
    </row>
    <row r="1639" spans="1:5" x14ac:dyDescent="0.3">
      <c r="A1639">
        <v>1638</v>
      </c>
      <c r="B1639" s="1" t="s">
        <v>100</v>
      </c>
      <c r="C1639" t="s">
        <v>151</v>
      </c>
      <c r="D1639">
        <v>86</v>
      </c>
      <c r="E1639" t="s">
        <v>157</v>
      </c>
    </row>
    <row r="1640" spans="1:5" x14ac:dyDescent="0.3">
      <c r="A1640">
        <v>1639</v>
      </c>
      <c r="B1640" s="1" t="s">
        <v>101</v>
      </c>
      <c r="C1640" t="s">
        <v>151</v>
      </c>
      <c r="D1640">
        <v>57</v>
      </c>
      <c r="E1640" t="s">
        <v>157</v>
      </c>
    </row>
    <row r="1641" spans="1:5" x14ac:dyDescent="0.3">
      <c r="A1641">
        <v>1640</v>
      </c>
      <c r="B1641" s="1" t="s">
        <v>105</v>
      </c>
      <c r="C1641" t="s">
        <v>152</v>
      </c>
      <c r="D1641">
        <v>22</v>
      </c>
      <c r="E1641" t="s">
        <v>157</v>
      </c>
    </row>
    <row r="1642" spans="1:5" x14ac:dyDescent="0.3">
      <c r="A1642">
        <v>1641</v>
      </c>
      <c r="B1642" s="1" t="s">
        <v>109</v>
      </c>
      <c r="C1642" t="s">
        <v>151</v>
      </c>
      <c r="D1642">
        <v>85</v>
      </c>
      <c r="E1642" t="s">
        <v>157</v>
      </c>
    </row>
    <row r="1643" spans="1:5" x14ac:dyDescent="0.3">
      <c r="A1643">
        <v>1642</v>
      </c>
      <c r="B1643" s="1" t="s">
        <v>107</v>
      </c>
      <c r="C1643" t="s">
        <v>151</v>
      </c>
      <c r="D1643">
        <v>28</v>
      </c>
      <c r="E1643" t="s">
        <v>157</v>
      </c>
    </row>
    <row r="1644" spans="1:5" x14ac:dyDescent="0.3">
      <c r="A1644">
        <v>1643</v>
      </c>
      <c r="B1644" s="1" t="s">
        <v>101</v>
      </c>
      <c r="C1644" t="s">
        <v>152</v>
      </c>
      <c r="D1644">
        <v>29</v>
      </c>
      <c r="E1644" t="s">
        <v>157</v>
      </c>
    </row>
    <row r="1645" spans="1:5" x14ac:dyDescent="0.3">
      <c r="A1645">
        <v>1644</v>
      </c>
      <c r="B1645" s="1" t="s">
        <v>101</v>
      </c>
      <c r="C1645" t="s">
        <v>152</v>
      </c>
      <c r="D1645">
        <v>25</v>
      </c>
      <c r="E1645" t="s">
        <v>157</v>
      </c>
    </row>
    <row r="1646" spans="1:5" x14ac:dyDescent="0.3">
      <c r="A1646">
        <v>1645</v>
      </c>
      <c r="B1646" s="1" t="s">
        <v>101</v>
      </c>
      <c r="C1646" t="s">
        <v>151</v>
      </c>
      <c r="D1646">
        <v>86</v>
      </c>
      <c r="E1646" t="s">
        <v>157</v>
      </c>
    </row>
    <row r="1647" spans="1:5" x14ac:dyDescent="0.3">
      <c r="A1647">
        <v>1646</v>
      </c>
      <c r="B1647" s="1" t="s">
        <v>105</v>
      </c>
      <c r="C1647" t="s">
        <v>152</v>
      </c>
      <c r="D1647">
        <v>51</v>
      </c>
      <c r="E1647" t="s">
        <v>157</v>
      </c>
    </row>
    <row r="1648" spans="1:5" x14ac:dyDescent="0.3">
      <c r="A1648">
        <v>1647</v>
      </c>
      <c r="B1648" s="1" t="s">
        <v>99</v>
      </c>
      <c r="C1648" t="s">
        <v>152</v>
      </c>
      <c r="D1648">
        <v>22</v>
      </c>
      <c r="E1648" t="s">
        <v>157</v>
      </c>
    </row>
    <row r="1649" spans="1:5" x14ac:dyDescent="0.3">
      <c r="A1649">
        <v>1648</v>
      </c>
      <c r="B1649" s="1" t="s">
        <v>109</v>
      </c>
      <c r="C1649" t="s">
        <v>151</v>
      </c>
      <c r="D1649">
        <v>78</v>
      </c>
      <c r="E1649" t="s">
        <v>157</v>
      </c>
    </row>
    <row r="1650" spans="1:5" x14ac:dyDescent="0.3">
      <c r="A1650">
        <v>1649</v>
      </c>
      <c r="B1650" s="1" t="s">
        <v>99</v>
      </c>
      <c r="C1650" t="s">
        <v>151</v>
      </c>
      <c r="D1650">
        <v>27</v>
      </c>
      <c r="E1650" t="s">
        <v>157</v>
      </c>
    </row>
    <row r="1651" spans="1:5" x14ac:dyDescent="0.3">
      <c r="A1651">
        <v>1650</v>
      </c>
      <c r="B1651" s="1" t="s">
        <v>105</v>
      </c>
      <c r="C1651" t="s">
        <v>151</v>
      </c>
      <c r="D1651">
        <v>42</v>
      </c>
      <c r="E1651" t="s">
        <v>157</v>
      </c>
    </row>
    <row r="1652" spans="1:5" x14ac:dyDescent="0.3">
      <c r="A1652">
        <v>1651</v>
      </c>
      <c r="B1652" s="1" t="s">
        <v>101</v>
      </c>
      <c r="C1652" t="s">
        <v>151</v>
      </c>
      <c r="D1652">
        <v>53</v>
      </c>
      <c r="E1652" t="s">
        <v>157</v>
      </c>
    </row>
    <row r="1653" spans="1:5" x14ac:dyDescent="0.3">
      <c r="A1653">
        <v>1652</v>
      </c>
      <c r="B1653" s="1" t="s">
        <v>99</v>
      </c>
      <c r="C1653" t="s">
        <v>152</v>
      </c>
      <c r="D1653">
        <v>83</v>
      </c>
      <c r="E1653" t="s">
        <v>157</v>
      </c>
    </row>
    <row r="1654" spans="1:5" x14ac:dyDescent="0.3">
      <c r="A1654">
        <v>1653</v>
      </c>
      <c r="B1654" s="1" t="s">
        <v>100</v>
      </c>
      <c r="C1654" t="s">
        <v>151</v>
      </c>
      <c r="D1654">
        <v>30</v>
      </c>
      <c r="E1654" t="s">
        <v>157</v>
      </c>
    </row>
    <row r="1655" spans="1:5" x14ac:dyDescent="0.3">
      <c r="A1655">
        <v>1654</v>
      </c>
      <c r="B1655" s="1" t="s">
        <v>99</v>
      </c>
      <c r="C1655" t="s">
        <v>152</v>
      </c>
      <c r="D1655">
        <v>56</v>
      </c>
      <c r="E1655" t="s">
        <v>157</v>
      </c>
    </row>
    <row r="1656" spans="1:5" x14ac:dyDescent="0.3">
      <c r="A1656">
        <v>1655</v>
      </c>
      <c r="B1656" s="1" t="s">
        <v>99</v>
      </c>
      <c r="C1656" t="s">
        <v>152</v>
      </c>
      <c r="D1656">
        <v>72</v>
      </c>
      <c r="E1656" t="s">
        <v>157</v>
      </c>
    </row>
    <row r="1657" spans="1:5" x14ac:dyDescent="0.3">
      <c r="A1657">
        <v>1656</v>
      </c>
      <c r="B1657" s="1" t="s">
        <v>99</v>
      </c>
      <c r="C1657" t="s">
        <v>152</v>
      </c>
      <c r="D1657">
        <v>24</v>
      </c>
      <c r="E1657" t="s">
        <v>157</v>
      </c>
    </row>
    <row r="1658" spans="1:5" x14ac:dyDescent="0.3">
      <c r="A1658">
        <v>1657</v>
      </c>
      <c r="B1658" s="1" t="s">
        <v>109</v>
      </c>
      <c r="C1658" t="s">
        <v>152</v>
      </c>
      <c r="D1658">
        <v>21</v>
      </c>
      <c r="E1658" t="s">
        <v>157</v>
      </c>
    </row>
    <row r="1659" spans="1:5" x14ac:dyDescent="0.3">
      <c r="A1659">
        <v>1658</v>
      </c>
      <c r="B1659" s="1" t="s">
        <v>99</v>
      </c>
      <c r="C1659" t="s">
        <v>152</v>
      </c>
      <c r="D1659">
        <v>41</v>
      </c>
      <c r="E1659" t="s">
        <v>157</v>
      </c>
    </row>
    <row r="1660" spans="1:5" x14ac:dyDescent="0.3">
      <c r="A1660">
        <v>1659</v>
      </c>
      <c r="B1660" s="1" t="s">
        <v>105</v>
      </c>
      <c r="C1660" t="s">
        <v>151</v>
      </c>
      <c r="D1660">
        <v>59</v>
      </c>
      <c r="E1660" t="s">
        <v>157</v>
      </c>
    </row>
    <row r="1661" spans="1:5" x14ac:dyDescent="0.3">
      <c r="A1661">
        <v>1660</v>
      </c>
      <c r="B1661" s="1" t="s">
        <v>101</v>
      </c>
      <c r="C1661" t="s">
        <v>151</v>
      </c>
      <c r="D1661">
        <v>38</v>
      </c>
      <c r="E1661" t="s">
        <v>157</v>
      </c>
    </row>
    <row r="1662" spans="1:5" x14ac:dyDescent="0.3">
      <c r="A1662">
        <v>1661</v>
      </c>
      <c r="B1662" s="1" t="s">
        <v>100</v>
      </c>
      <c r="C1662" t="s">
        <v>152</v>
      </c>
      <c r="D1662">
        <v>33</v>
      </c>
      <c r="E1662" t="s">
        <v>157</v>
      </c>
    </row>
    <row r="1663" spans="1:5" x14ac:dyDescent="0.3">
      <c r="A1663">
        <v>1662</v>
      </c>
      <c r="B1663" s="1" t="s">
        <v>101</v>
      </c>
      <c r="C1663" t="s">
        <v>152</v>
      </c>
      <c r="D1663">
        <v>25</v>
      </c>
      <c r="E1663" t="s">
        <v>157</v>
      </c>
    </row>
    <row r="1664" spans="1:5" x14ac:dyDescent="0.3">
      <c r="A1664">
        <v>1663</v>
      </c>
      <c r="B1664" s="1" t="s">
        <v>104</v>
      </c>
      <c r="C1664" t="s">
        <v>152</v>
      </c>
      <c r="D1664">
        <v>60</v>
      </c>
      <c r="E1664" t="s">
        <v>157</v>
      </c>
    </row>
    <row r="1665" spans="1:5" x14ac:dyDescent="0.3">
      <c r="A1665">
        <v>1664</v>
      </c>
      <c r="B1665" s="1" t="s">
        <v>99</v>
      </c>
      <c r="C1665" t="s">
        <v>151</v>
      </c>
      <c r="D1665">
        <v>27</v>
      </c>
      <c r="E1665" t="s">
        <v>157</v>
      </c>
    </row>
    <row r="1666" spans="1:5" x14ac:dyDescent="0.3">
      <c r="A1666">
        <v>1665</v>
      </c>
      <c r="B1666" s="1" t="s">
        <v>110</v>
      </c>
      <c r="C1666" t="s">
        <v>152</v>
      </c>
      <c r="D1666">
        <v>19</v>
      </c>
      <c r="E1666" t="s">
        <v>157</v>
      </c>
    </row>
    <row r="1667" spans="1:5" x14ac:dyDescent="0.3">
      <c r="A1667">
        <v>1666</v>
      </c>
      <c r="B1667" s="1" t="s">
        <v>105</v>
      </c>
      <c r="C1667" t="s">
        <v>152</v>
      </c>
      <c r="D1667">
        <v>21</v>
      </c>
      <c r="E1667" t="s">
        <v>157</v>
      </c>
    </row>
    <row r="1668" spans="1:5" x14ac:dyDescent="0.3">
      <c r="A1668">
        <v>1667</v>
      </c>
      <c r="B1668" s="1" t="s">
        <v>100</v>
      </c>
      <c r="C1668" t="s">
        <v>152</v>
      </c>
      <c r="D1668">
        <v>73</v>
      </c>
      <c r="E1668" t="s">
        <v>157</v>
      </c>
    </row>
    <row r="1669" spans="1:5" x14ac:dyDescent="0.3">
      <c r="A1669">
        <v>1668</v>
      </c>
      <c r="B1669" s="1" t="s">
        <v>99</v>
      </c>
      <c r="C1669" t="s">
        <v>152</v>
      </c>
      <c r="D1669">
        <v>68</v>
      </c>
      <c r="E1669" t="s">
        <v>157</v>
      </c>
    </row>
    <row r="1670" spans="1:5" x14ac:dyDescent="0.3">
      <c r="A1670">
        <v>1669</v>
      </c>
      <c r="B1670" s="1" t="s">
        <v>101</v>
      </c>
      <c r="C1670" t="s">
        <v>151</v>
      </c>
      <c r="D1670">
        <v>28</v>
      </c>
      <c r="E1670" t="s">
        <v>157</v>
      </c>
    </row>
    <row r="1671" spans="1:5" x14ac:dyDescent="0.3">
      <c r="A1671">
        <v>1670</v>
      </c>
      <c r="B1671" s="1" t="s">
        <v>99</v>
      </c>
      <c r="C1671" t="s">
        <v>152</v>
      </c>
      <c r="D1671">
        <v>80</v>
      </c>
      <c r="E1671" t="s">
        <v>157</v>
      </c>
    </row>
    <row r="1672" spans="1:5" x14ac:dyDescent="0.3">
      <c r="A1672">
        <v>1671</v>
      </c>
      <c r="B1672" s="1" t="s">
        <v>99</v>
      </c>
      <c r="C1672" t="s">
        <v>151</v>
      </c>
      <c r="D1672">
        <v>56</v>
      </c>
      <c r="E1672" t="s">
        <v>157</v>
      </c>
    </row>
    <row r="1673" spans="1:5" x14ac:dyDescent="0.3">
      <c r="A1673">
        <v>1672</v>
      </c>
      <c r="B1673" s="1" t="s">
        <v>104</v>
      </c>
      <c r="C1673" t="s">
        <v>151</v>
      </c>
      <c r="D1673">
        <v>84</v>
      </c>
      <c r="E1673" t="s">
        <v>157</v>
      </c>
    </row>
    <row r="1674" spans="1:5" x14ac:dyDescent="0.3">
      <c r="A1674">
        <v>1673</v>
      </c>
      <c r="B1674" s="1" t="s">
        <v>105</v>
      </c>
      <c r="C1674" t="s">
        <v>151</v>
      </c>
      <c r="D1674">
        <v>30</v>
      </c>
      <c r="E1674" t="s">
        <v>157</v>
      </c>
    </row>
    <row r="1675" spans="1:5" x14ac:dyDescent="0.3">
      <c r="A1675">
        <v>1674</v>
      </c>
      <c r="B1675" s="1" t="s">
        <v>100</v>
      </c>
      <c r="C1675" t="s">
        <v>151</v>
      </c>
      <c r="D1675">
        <v>88</v>
      </c>
      <c r="E1675" t="s">
        <v>157</v>
      </c>
    </row>
    <row r="1676" spans="1:5" x14ac:dyDescent="0.3">
      <c r="A1676">
        <v>1675</v>
      </c>
      <c r="B1676" s="1" t="s">
        <v>99</v>
      </c>
      <c r="C1676" t="s">
        <v>152</v>
      </c>
      <c r="D1676">
        <v>57</v>
      </c>
      <c r="E1676" t="s">
        <v>157</v>
      </c>
    </row>
    <row r="1677" spans="1:5" x14ac:dyDescent="0.3">
      <c r="A1677">
        <v>1676</v>
      </c>
      <c r="B1677" s="1" t="s">
        <v>104</v>
      </c>
      <c r="C1677" t="s">
        <v>151</v>
      </c>
      <c r="D1677">
        <v>25</v>
      </c>
      <c r="E1677" t="s">
        <v>157</v>
      </c>
    </row>
    <row r="1678" spans="1:5" x14ac:dyDescent="0.3">
      <c r="A1678">
        <v>1677</v>
      </c>
      <c r="B1678" s="1" t="s">
        <v>107</v>
      </c>
      <c r="C1678" t="s">
        <v>152</v>
      </c>
      <c r="D1678">
        <v>51</v>
      </c>
      <c r="E1678" t="s">
        <v>157</v>
      </c>
    </row>
    <row r="1679" spans="1:5" x14ac:dyDescent="0.3">
      <c r="A1679">
        <v>1678</v>
      </c>
      <c r="B1679" s="1" t="s">
        <v>99</v>
      </c>
      <c r="C1679" t="s">
        <v>152</v>
      </c>
      <c r="D1679">
        <v>25</v>
      </c>
      <c r="E1679" t="s">
        <v>157</v>
      </c>
    </row>
    <row r="1680" spans="1:5" x14ac:dyDescent="0.3">
      <c r="A1680">
        <v>1679</v>
      </c>
      <c r="B1680" s="1" t="s">
        <v>101</v>
      </c>
      <c r="C1680" t="s">
        <v>152</v>
      </c>
      <c r="D1680">
        <v>59</v>
      </c>
      <c r="E1680" t="s">
        <v>157</v>
      </c>
    </row>
    <row r="1681" spans="1:5" x14ac:dyDescent="0.3">
      <c r="A1681">
        <v>1680</v>
      </c>
      <c r="B1681" s="1" t="s">
        <v>99</v>
      </c>
      <c r="C1681" t="s">
        <v>151</v>
      </c>
      <c r="D1681">
        <v>41</v>
      </c>
      <c r="E1681" t="s">
        <v>157</v>
      </c>
    </row>
    <row r="1682" spans="1:5" x14ac:dyDescent="0.3">
      <c r="A1682">
        <v>1681</v>
      </c>
      <c r="B1682" s="1" t="s">
        <v>105</v>
      </c>
      <c r="C1682" t="s">
        <v>152</v>
      </c>
      <c r="D1682">
        <v>38</v>
      </c>
      <c r="E1682" t="s">
        <v>157</v>
      </c>
    </row>
    <row r="1683" spans="1:5" x14ac:dyDescent="0.3">
      <c r="A1683">
        <v>1682</v>
      </c>
      <c r="B1683" s="1" t="s">
        <v>100</v>
      </c>
      <c r="C1683" t="s">
        <v>151</v>
      </c>
      <c r="D1683">
        <v>72</v>
      </c>
      <c r="E1683" t="s">
        <v>157</v>
      </c>
    </row>
    <row r="1684" spans="1:5" x14ac:dyDescent="0.3">
      <c r="A1684">
        <v>1683</v>
      </c>
      <c r="B1684" s="1" t="s">
        <v>108</v>
      </c>
      <c r="C1684" t="s">
        <v>151</v>
      </c>
      <c r="D1684">
        <v>37</v>
      </c>
      <c r="E1684" t="s">
        <v>157</v>
      </c>
    </row>
    <row r="1685" spans="1:5" x14ac:dyDescent="0.3">
      <c r="A1685">
        <v>1684</v>
      </c>
      <c r="B1685" s="1" t="s">
        <v>99</v>
      </c>
      <c r="C1685" t="s">
        <v>151</v>
      </c>
      <c r="D1685">
        <v>81</v>
      </c>
      <c r="E1685" t="s">
        <v>157</v>
      </c>
    </row>
    <row r="1686" spans="1:5" x14ac:dyDescent="0.3">
      <c r="A1686">
        <v>1685</v>
      </c>
      <c r="B1686" s="1" t="s">
        <v>99</v>
      </c>
      <c r="C1686" t="s">
        <v>152</v>
      </c>
      <c r="D1686">
        <v>74</v>
      </c>
      <c r="E1686" t="s">
        <v>157</v>
      </c>
    </row>
    <row r="1687" spans="1:5" x14ac:dyDescent="0.3">
      <c r="A1687">
        <v>1686</v>
      </c>
      <c r="B1687" s="1" t="s">
        <v>100</v>
      </c>
      <c r="C1687" t="s">
        <v>151</v>
      </c>
      <c r="D1687">
        <v>53</v>
      </c>
      <c r="E1687" t="s">
        <v>157</v>
      </c>
    </row>
    <row r="1688" spans="1:5" x14ac:dyDescent="0.3">
      <c r="A1688">
        <v>1687</v>
      </c>
      <c r="B1688" s="1" t="s">
        <v>101</v>
      </c>
      <c r="C1688" t="s">
        <v>151</v>
      </c>
      <c r="D1688">
        <v>38</v>
      </c>
      <c r="E1688" t="s">
        <v>157</v>
      </c>
    </row>
    <row r="1689" spans="1:5" x14ac:dyDescent="0.3">
      <c r="A1689">
        <v>1688</v>
      </c>
      <c r="B1689" s="1" t="s">
        <v>101</v>
      </c>
      <c r="C1689" t="s">
        <v>152</v>
      </c>
      <c r="D1689">
        <v>49</v>
      </c>
      <c r="E1689" t="s">
        <v>157</v>
      </c>
    </row>
    <row r="1690" spans="1:5" x14ac:dyDescent="0.3">
      <c r="A1690">
        <v>1689</v>
      </c>
      <c r="B1690" s="1" t="s">
        <v>101</v>
      </c>
      <c r="C1690" t="s">
        <v>151</v>
      </c>
      <c r="D1690">
        <v>50</v>
      </c>
      <c r="E1690" t="s">
        <v>157</v>
      </c>
    </row>
    <row r="1691" spans="1:5" x14ac:dyDescent="0.3">
      <c r="A1691">
        <v>1690</v>
      </c>
      <c r="B1691" s="1" t="s">
        <v>101</v>
      </c>
      <c r="C1691" t="s">
        <v>152</v>
      </c>
      <c r="D1691">
        <v>57</v>
      </c>
      <c r="E1691" t="s">
        <v>157</v>
      </c>
    </row>
    <row r="1692" spans="1:5" x14ac:dyDescent="0.3">
      <c r="A1692">
        <v>1691</v>
      </c>
      <c r="B1692" s="1" t="s">
        <v>99</v>
      </c>
      <c r="C1692" t="s">
        <v>151</v>
      </c>
      <c r="D1692">
        <v>43</v>
      </c>
      <c r="E1692" t="s">
        <v>157</v>
      </c>
    </row>
    <row r="1693" spans="1:5" x14ac:dyDescent="0.3">
      <c r="A1693">
        <v>1692</v>
      </c>
      <c r="B1693" s="1" t="s">
        <v>99</v>
      </c>
      <c r="C1693" t="s">
        <v>152</v>
      </c>
      <c r="D1693">
        <v>78</v>
      </c>
      <c r="E1693" t="s">
        <v>157</v>
      </c>
    </row>
    <row r="1694" spans="1:5" x14ac:dyDescent="0.3">
      <c r="A1694">
        <v>1693</v>
      </c>
      <c r="B1694" s="1" t="s">
        <v>100</v>
      </c>
      <c r="C1694" t="s">
        <v>152</v>
      </c>
      <c r="D1694">
        <v>63</v>
      </c>
      <c r="E1694" t="s">
        <v>157</v>
      </c>
    </row>
    <row r="1695" spans="1:5" x14ac:dyDescent="0.3">
      <c r="A1695">
        <v>1694</v>
      </c>
      <c r="B1695" s="1" t="s">
        <v>111</v>
      </c>
      <c r="C1695" t="s">
        <v>151</v>
      </c>
      <c r="D1695">
        <v>83</v>
      </c>
      <c r="E1695" t="s">
        <v>157</v>
      </c>
    </row>
    <row r="1696" spans="1:5" x14ac:dyDescent="0.3">
      <c r="A1696">
        <v>1695</v>
      </c>
      <c r="B1696" s="1" t="s">
        <v>105</v>
      </c>
      <c r="C1696" t="s">
        <v>152</v>
      </c>
      <c r="D1696">
        <v>37</v>
      </c>
      <c r="E1696" t="s">
        <v>157</v>
      </c>
    </row>
    <row r="1697" spans="1:5" x14ac:dyDescent="0.3">
      <c r="A1697">
        <v>1696</v>
      </c>
      <c r="B1697" s="1" t="s">
        <v>99</v>
      </c>
      <c r="C1697" t="s">
        <v>151</v>
      </c>
      <c r="D1697">
        <v>68</v>
      </c>
      <c r="E1697" t="s">
        <v>157</v>
      </c>
    </row>
    <row r="1698" spans="1:5" x14ac:dyDescent="0.3">
      <c r="A1698">
        <v>1697</v>
      </c>
      <c r="B1698" s="1" t="s">
        <v>100</v>
      </c>
      <c r="C1698" t="s">
        <v>152</v>
      </c>
      <c r="D1698">
        <v>65</v>
      </c>
      <c r="E1698" t="s">
        <v>157</v>
      </c>
    </row>
    <row r="1699" spans="1:5" x14ac:dyDescent="0.3">
      <c r="A1699">
        <v>1698</v>
      </c>
      <c r="B1699" s="1" t="s">
        <v>100</v>
      </c>
      <c r="C1699" t="s">
        <v>152</v>
      </c>
      <c r="D1699">
        <v>34</v>
      </c>
      <c r="E1699" t="s">
        <v>157</v>
      </c>
    </row>
    <row r="1700" spans="1:5" x14ac:dyDescent="0.3">
      <c r="A1700">
        <v>1699</v>
      </c>
      <c r="B1700" s="1" t="s">
        <v>101</v>
      </c>
      <c r="C1700" t="s">
        <v>152</v>
      </c>
      <c r="D1700">
        <v>21</v>
      </c>
      <c r="E1700" t="s">
        <v>157</v>
      </c>
    </row>
    <row r="1701" spans="1:5" x14ac:dyDescent="0.3">
      <c r="A1701">
        <v>1700</v>
      </c>
      <c r="B1701" s="1" t="s">
        <v>99</v>
      </c>
      <c r="C1701" t="s">
        <v>151</v>
      </c>
      <c r="D1701">
        <v>37</v>
      </c>
      <c r="E1701" t="s">
        <v>157</v>
      </c>
    </row>
    <row r="1702" spans="1:5" x14ac:dyDescent="0.3">
      <c r="A1702">
        <v>1701</v>
      </c>
      <c r="B1702" s="1" t="s">
        <v>99</v>
      </c>
      <c r="C1702" t="s">
        <v>152</v>
      </c>
      <c r="D1702">
        <v>41</v>
      </c>
      <c r="E1702" t="s">
        <v>157</v>
      </c>
    </row>
    <row r="1703" spans="1:5" x14ac:dyDescent="0.3">
      <c r="A1703">
        <v>1702</v>
      </c>
      <c r="B1703" s="1" t="s">
        <v>107</v>
      </c>
      <c r="C1703" t="s">
        <v>151</v>
      </c>
      <c r="D1703">
        <v>26</v>
      </c>
      <c r="E1703" t="s">
        <v>157</v>
      </c>
    </row>
    <row r="1704" spans="1:5" x14ac:dyDescent="0.3">
      <c r="A1704">
        <v>1703</v>
      </c>
      <c r="B1704" s="1" t="s">
        <v>100</v>
      </c>
      <c r="C1704" t="s">
        <v>152</v>
      </c>
      <c r="D1704">
        <v>85</v>
      </c>
      <c r="E1704" t="s">
        <v>157</v>
      </c>
    </row>
    <row r="1705" spans="1:5" x14ac:dyDescent="0.3">
      <c r="A1705">
        <v>1704</v>
      </c>
      <c r="B1705" s="1" t="s">
        <v>99</v>
      </c>
      <c r="C1705" t="s">
        <v>151</v>
      </c>
      <c r="D1705">
        <v>67</v>
      </c>
      <c r="E1705" t="s">
        <v>157</v>
      </c>
    </row>
    <row r="1706" spans="1:5" x14ac:dyDescent="0.3">
      <c r="A1706">
        <v>1705</v>
      </c>
      <c r="B1706" s="1" t="s">
        <v>100</v>
      </c>
      <c r="C1706" t="s">
        <v>152</v>
      </c>
      <c r="D1706">
        <v>30</v>
      </c>
      <c r="E1706" t="s">
        <v>157</v>
      </c>
    </row>
    <row r="1707" spans="1:5" x14ac:dyDescent="0.3">
      <c r="A1707">
        <v>1706</v>
      </c>
      <c r="B1707" s="1" t="s">
        <v>99</v>
      </c>
      <c r="C1707" t="s">
        <v>152</v>
      </c>
      <c r="D1707">
        <v>47</v>
      </c>
      <c r="E1707" t="s">
        <v>157</v>
      </c>
    </row>
    <row r="1708" spans="1:5" x14ac:dyDescent="0.3">
      <c r="A1708">
        <v>1707</v>
      </c>
      <c r="B1708" s="1" t="s">
        <v>100</v>
      </c>
      <c r="C1708" t="s">
        <v>152</v>
      </c>
      <c r="D1708">
        <v>85</v>
      </c>
      <c r="E1708" t="s">
        <v>157</v>
      </c>
    </row>
    <row r="1709" spans="1:5" x14ac:dyDescent="0.3">
      <c r="A1709">
        <v>1708</v>
      </c>
      <c r="B1709" s="1" t="s">
        <v>100</v>
      </c>
      <c r="C1709" t="s">
        <v>151</v>
      </c>
      <c r="D1709">
        <v>87</v>
      </c>
      <c r="E1709" t="s">
        <v>157</v>
      </c>
    </row>
    <row r="1710" spans="1:5" x14ac:dyDescent="0.3">
      <c r="A1710">
        <v>1709</v>
      </c>
      <c r="B1710" s="1" t="s">
        <v>99</v>
      </c>
      <c r="C1710" t="s">
        <v>151</v>
      </c>
      <c r="D1710">
        <v>26</v>
      </c>
      <c r="E1710" t="s">
        <v>157</v>
      </c>
    </row>
    <row r="1711" spans="1:5" x14ac:dyDescent="0.3">
      <c r="A1711">
        <v>1710</v>
      </c>
      <c r="B1711" s="1" t="s">
        <v>105</v>
      </c>
      <c r="C1711" t="s">
        <v>152</v>
      </c>
      <c r="D1711">
        <v>84</v>
      </c>
      <c r="E1711" t="s">
        <v>157</v>
      </c>
    </row>
    <row r="1712" spans="1:5" x14ac:dyDescent="0.3">
      <c r="A1712">
        <v>1711</v>
      </c>
      <c r="B1712" s="1" t="s">
        <v>99</v>
      </c>
      <c r="C1712" t="s">
        <v>152</v>
      </c>
      <c r="D1712">
        <v>39</v>
      </c>
      <c r="E1712" t="s">
        <v>157</v>
      </c>
    </row>
    <row r="1713" spans="1:5" x14ac:dyDescent="0.3">
      <c r="A1713">
        <v>1712</v>
      </c>
      <c r="B1713" s="1" t="s">
        <v>109</v>
      </c>
      <c r="C1713" t="s">
        <v>152</v>
      </c>
      <c r="D1713">
        <v>82</v>
      </c>
      <c r="E1713" t="s">
        <v>157</v>
      </c>
    </row>
    <row r="1714" spans="1:5" x14ac:dyDescent="0.3">
      <c r="A1714">
        <v>1713</v>
      </c>
      <c r="B1714" s="1" t="s">
        <v>100</v>
      </c>
      <c r="C1714" t="s">
        <v>151</v>
      </c>
      <c r="D1714">
        <v>87</v>
      </c>
      <c r="E1714" t="s">
        <v>157</v>
      </c>
    </row>
    <row r="1715" spans="1:5" x14ac:dyDescent="0.3">
      <c r="A1715">
        <v>1714</v>
      </c>
      <c r="B1715" s="1" t="s">
        <v>105</v>
      </c>
      <c r="C1715" t="s">
        <v>151</v>
      </c>
      <c r="D1715">
        <v>33</v>
      </c>
      <c r="E1715" t="s">
        <v>157</v>
      </c>
    </row>
    <row r="1716" spans="1:5" x14ac:dyDescent="0.3">
      <c r="A1716">
        <v>1715</v>
      </c>
      <c r="B1716" s="1" t="s">
        <v>99</v>
      </c>
      <c r="C1716" t="s">
        <v>151</v>
      </c>
      <c r="D1716">
        <v>41</v>
      </c>
      <c r="E1716" t="s">
        <v>157</v>
      </c>
    </row>
    <row r="1717" spans="1:5" x14ac:dyDescent="0.3">
      <c r="A1717">
        <v>1716</v>
      </c>
      <c r="B1717" s="1" t="s">
        <v>99</v>
      </c>
      <c r="C1717" t="s">
        <v>152</v>
      </c>
      <c r="D1717">
        <v>18</v>
      </c>
      <c r="E1717" t="s">
        <v>157</v>
      </c>
    </row>
    <row r="1718" spans="1:5" x14ac:dyDescent="0.3">
      <c r="A1718">
        <v>1717</v>
      </c>
      <c r="B1718" s="1" t="s">
        <v>101</v>
      </c>
      <c r="C1718" t="s">
        <v>151</v>
      </c>
      <c r="D1718">
        <v>33</v>
      </c>
      <c r="E1718" t="s">
        <v>157</v>
      </c>
    </row>
    <row r="1719" spans="1:5" x14ac:dyDescent="0.3">
      <c r="A1719">
        <v>1718</v>
      </c>
      <c r="B1719" s="1" t="s">
        <v>99</v>
      </c>
      <c r="C1719" t="s">
        <v>151</v>
      </c>
      <c r="D1719">
        <v>26</v>
      </c>
      <c r="E1719" t="s">
        <v>157</v>
      </c>
    </row>
    <row r="1720" spans="1:5" x14ac:dyDescent="0.3">
      <c r="A1720">
        <v>1719</v>
      </c>
      <c r="B1720" s="1" t="s">
        <v>107</v>
      </c>
      <c r="C1720" t="s">
        <v>152</v>
      </c>
      <c r="D1720">
        <v>23</v>
      </c>
      <c r="E1720" t="s">
        <v>157</v>
      </c>
    </row>
    <row r="1721" spans="1:5" x14ac:dyDescent="0.3">
      <c r="A1721">
        <v>1720</v>
      </c>
      <c r="B1721" s="1" t="s">
        <v>99</v>
      </c>
      <c r="C1721" t="s">
        <v>151</v>
      </c>
      <c r="D1721">
        <v>85</v>
      </c>
      <c r="E1721" t="s">
        <v>157</v>
      </c>
    </row>
    <row r="1722" spans="1:5" x14ac:dyDescent="0.3">
      <c r="A1722">
        <v>1721</v>
      </c>
      <c r="B1722" s="1" t="s">
        <v>109</v>
      </c>
      <c r="C1722" t="s">
        <v>152</v>
      </c>
      <c r="D1722">
        <v>22</v>
      </c>
      <c r="E1722" t="s">
        <v>157</v>
      </c>
    </row>
    <row r="1723" spans="1:5" x14ac:dyDescent="0.3">
      <c r="A1723">
        <v>1722</v>
      </c>
      <c r="B1723" s="1" t="s">
        <v>99</v>
      </c>
      <c r="C1723" t="s">
        <v>151</v>
      </c>
      <c r="D1723">
        <v>46</v>
      </c>
      <c r="E1723" t="s">
        <v>157</v>
      </c>
    </row>
    <row r="1724" spans="1:5" x14ac:dyDescent="0.3">
      <c r="A1724">
        <v>1723</v>
      </c>
      <c r="B1724" s="1" t="s">
        <v>105</v>
      </c>
      <c r="C1724" t="s">
        <v>151</v>
      </c>
      <c r="D1724">
        <v>82</v>
      </c>
      <c r="E1724" t="s">
        <v>157</v>
      </c>
    </row>
    <row r="1725" spans="1:5" x14ac:dyDescent="0.3">
      <c r="A1725">
        <v>1724</v>
      </c>
      <c r="B1725" s="1" t="s">
        <v>101</v>
      </c>
      <c r="C1725" t="s">
        <v>151</v>
      </c>
      <c r="D1725">
        <v>76</v>
      </c>
      <c r="E1725" t="s">
        <v>157</v>
      </c>
    </row>
    <row r="1726" spans="1:5" x14ac:dyDescent="0.3">
      <c r="A1726">
        <v>1725</v>
      </c>
      <c r="B1726" s="1" t="s">
        <v>99</v>
      </c>
      <c r="C1726" t="s">
        <v>151</v>
      </c>
      <c r="D1726">
        <v>81</v>
      </c>
      <c r="E1726" t="s">
        <v>157</v>
      </c>
    </row>
    <row r="1727" spans="1:5" x14ac:dyDescent="0.3">
      <c r="A1727">
        <v>1726</v>
      </c>
      <c r="B1727" s="1" t="s">
        <v>105</v>
      </c>
      <c r="C1727" t="s">
        <v>152</v>
      </c>
      <c r="D1727">
        <v>36</v>
      </c>
      <c r="E1727" t="s">
        <v>157</v>
      </c>
    </row>
    <row r="1728" spans="1:5" x14ac:dyDescent="0.3">
      <c r="A1728">
        <v>1727</v>
      </c>
      <c r="B1728" s="1" t="s">
        <v>99</v>
      </c>
      <c r="C1728" t="s">
        <v>151</v>
      </c>
      <c r="D1728">
        <v>75</v>
      </c>
      <c r="E1728" t="s">
        <v>157</v>
      </c>
    </row>
    <row r="1729" spans="1:5" x14ac:dyDescent="0.3">
      <c r="A1729">
        <v>1728</v>
      </c>
      <c r="B1729" s="1" t="s">
        <v>100</v>
      </c>
      <c r="C1729" t="s">
        <v>152</v>
      </c>
      <c r="D1729">
        <v>27</v>
      </c>
      <c r="E1729" t="s">
        <v>157</v>
      </c>
    </row>
    <row r="1730" spans="1:5" x14ac:dyDescent="0.3">
      <c r="A1730">
        <v>1729</v>
      </c>
      <c r="B1730" s="1" t="s">
        <v>101</v>
      </c>
      <c r="C1730" t="s">
        <v>151</v>
      </c>
      <c r="D1730">
        <v>72</v>
      </c>
      <c r="E1730" t="s">
        <v>157</v>
      </c>
    </row>
    <row r="1731" spans="1:5" x14ac:dyDescent="0.3">
      <c r="A1731">
        <v>1730</v>
      </c>
      <c r="B1731" s="1" t="s">
        <v>100</v>
      </c>
      <c r="C1731" t="s">
        <v>152</v>
      </c>
      <c r="D1731">
        <v>73</v>
      </c>
      <c r="E1731" t="s">
        <v>157</v>
      </c>
    </row>
    <row r="1732" spans="1:5" x14ac:dyDescent="0.3">
      <c r="A1732">
        <v>1731</v>
      </c>
      <c r="B1732" s="1" t="s">
        <v>105</v>
      </c>
      <c r="C1732" t="s">
        <v>151</v>
      </c>
      <c r="D1732">
        <v>65</v>
      </c>
      <c r="E1732" t="s">
        <v>157</v>
      </c>
    </row>
    <row r="1733" spans="1:5" x14ac:dyDescent="0.3">
      <c r="A1733">
        <v>1732</v>
      </c>
      <c r="B1733" s="1" t="s">
        <v>99</v>
      </c>
      <c r="C1733" t="s">
        <v>151</v>
      </c>
      <c r="D1733">
        <v>90</v>
      </c>
      <c r="E1733" t="s">
        <v>157</v>
      </c>
    </row>
    <row r="1734" spans="1:5" x14ac:dyDescent="0.3">
      <c r="A1734">
        <v>1733</v>
      </c>
      <c r="B1734" s="1" t="s">
        <v>107</v>
      </c>
      <c r="C1734" t="s">
        <v>151</v>
      </c>
      <c r="D1734">
        <v>32</v>
      </c>
      <c r="E1734" t="s">
        <v>157</v>
      </c>
    </row>
    <row r="1735" spans="1:5" x14ac:dyDescent="0.3">
      <c r="A1735">
        <v>1734</v>
      </c>
      <c r="B1735" s="1" t="s">
        <v>99</v>
      </c>
      <c r="C1735" t="s">
        <v>151</v>
      </c>
      <c r="D1735">
        <v>62</v>
      </c>
      <c r="E1735" t="s">
        <v>157</v>
      </c>
    </row>
    <row r="1736" spans="1:5" x14ac:dyDescent="0.3">
      <c r="A1736">
        <v>1735</v>
      </c>
      <c r="B1736" s="1" t="s">
        <v>102</v>
      </c>
      <c r="C1736" t="s">
        <v>151</v>
      </c>
      <c r="D1736">
        <v>76</v>
      </c>
      <c r="E1736" t="s">
        <v>157</v>
      </c>
    </row>
    <row r="1737" spans="1:5" x14ac:dyDescent="0.3">
      <c r="A1737">
        <v>1736</v>
      </c>
      <c r="B1737" s="1" t="s">
        <v>99</v>
      </c>
      <c r="C1737" t="s">
        <v>151</v>
      </c>
      <c r="D1737">
        <v>23</v>
      </c>
      <c r="E1737" t="s">
        <v>157</v>
      </c>
    </row>
    <row r="1738" spans="1:5" x14ac:dyDescent="0.3">
      <c r="A1738">
        <v>1737</v>
      </c>
      <c r="B1738" s="1" t="s">
        <v>106</v>
      </c>
      <c r="C1738" t="s">
        <v>151</v>
      </c>
      <c r="D1738">
        <v>60</v>
      </c>
      <c r="E1738" t="s">
        <v>157</v>
      </c>
    </row>
    <row r="1739" spans="1:5" x14ac:dyDescent="0.3">
      <c r="A1739">
        <v>1738</v>
      </c>
      <c r="B1739" s="1" t="s">
        <v>100</v>
      </c>
      <c r="C1739" t="s">
        <v>151</v>
      </c>
      <c r="D1739">
        <v>27</v>
      </c>
      <c r="E1739" t="s">
        <v>157</v>
      </c>
    </row>
    <row r="1740" spans="1:5" x14ac:dyDescent="0.3">
      <c r="A1740">
        <v>1739</v>
      </c>
      <c r="B1740" s="1" t="s">
        <v>105</v>
      </c>
      <c r="C1740" t="s">
        <v>152</v>
      </c>
      <c r="D1740">
        <v>44</v>
      </c>
      <c r="E1740" t="s">
        <v>157</v>
      </c>
    </row>
    <row r="1741" spans="1:5" x14ac:dyDescent="0.3">
      <c r="A1741">
        <v>1740</v>
      </c>
      <c r="B1741" s="1" t="s">
        <v>99</v>
      </c>
      <c r="C1741" t="s">
        <v>152</v>
      </c>
      <c r="D1741">
        <v>25</v>
      </c>
      <c r="E1741" t="s">
        <v>157</v>
      </c>
    </row>
    <row r="1742" spans="1:5" x14ac:dyDescent="0.3">
      <c r="A1742">
        <v>1741</v>
      </c>
      <c r="B1742" s="1" t="s">
        <v>99</v>
      </c>
      <c r="C1742" t="s">
        <v>152</v>
      </c>
      <c r="D1742">
        <v>71</v>
      </c>
      <c r="E1742" t="s">
        <v>157</v>
      </c>
    </row>
    <row r="1743" spans="1:5" x14ac:dyDescent="0.3">
      <c r="A1743">
        <v>1742</v>
      </c>
      <c r="B1743" s="1" t="s">
        <v>99</v>
      </c>
      <c r="C1743" t="s">
        <v>152</v>
      </c>
      <c r="D1743">
        <v>49</v>
      </c>
      <c r="E1743" t="s">
        <v>157</v>
      </c>
    </row>
    <row r="1744" spans="1:5" x14ac:dyDescent="0.3">
      <c r="A1744">
        <v>1743</v>
      </c>
      <c r="B1744" s="1" t="s">
        <v>99</v>
      </c>
      <c r="C1744" t="s">
        <v>152</v>
      </c>
      <c r="D1744">
        <v>30</v>
      </c>
      <c r="E1744" t="s">
        <v>157</v>
      </c>
    </row>
    <row r="1745" spans="1:5" x14ac:dyDescent="0.3">
      <c r="A1745">
        <v>1744</v>
      </c>
      <c r="B1745" s="1" t="s">
        <v>99</v>
      </c>
      <c r="C1745" t="s">
        <v>152</v>
      </c>
      <c r="D1745">
        <v>36</v>
      </c>
      <c r="E1745" t="s">
        <v>157</v>
      </c>
    </row>
    <row r="1746" spans="1:5" x14ac:dyDescent="0.3">
      <c r="A1746">
        <v>1745</v>
      </c>
      <c r="B1746" s="1" t="s">
        <v>99</v>
      </c>
      <c r="C1746" t="s">
        <v>152</v>
      </c>
      <c r="D1746">
        <v>54</v>
      </c>
      <c r="E1746" t="s">
        <v>157</v>
      </c>
    </row>
    <row r="1747" spans="1:5" x14ac:dyDescent="0.3">
      <c r="A1747">
        <v>1746</v>
      </c>
      <c r="B1747" s="1" t="s">
        <v>107</v>
      </c>
      <c r="C1747" t="s">
        <v>151</v>
      </c>
      <c r="D1747">
        <v>66</v>
      </c>
      <c r="E1747" t="s">
        <v>157</v>
      </c>
    </row>
    <row r="1748" spans="1:5" x14ac:dyDescent="0.3">
      <c r="A1748">
        <v>1747</v>
      </c>
      <c r="B1748" s="1" t="s">
        <v>99</v>
      </c>
      <c r="C1748" t="s">
        <v>152</v>
      </c>
      <c r="D1748">
        <v>61</v>
      </c>
      <c r="E1748" t="s">
        <v>157</v>
      </c>
    </row>
    <row r="1749" spans="1:5" x14ac:dyDescent="0.3">
      <c r="A1749">
        <v>1748</v>
      </c>
      <c r="B1749" s="1" t="s">
        <v>100</v>
      </c>
      <c r="C1749" t="s">
        <v>151</v>
      </c>
      <c r="D1749">
        <v>44</v>
      </c>
      <c r="E1749" t="s">
        <v>157</v>
      </c>
    </row>
    <row r="1750" spans="1:5" x14ac:dyDescent="0.3">
      <c r="A1750">
        <v>1749</v>
      </c>
      <c r="B1750" s="1" t="s">
        <v>104</v>
      </c>
      <c r="C1750" t="s">
        <v>151</v>
      </c>
      <c r="D1750">
        <v>30</v>
      </c>
      <c r="E1750" t="s">
        <v>157</v>
      </c>
    </row>
    <row r="1751" spans="1:5" x14ac:dyDescent="0.3">
      <c r="A1751">
        <v>1750</v>
      </c>
      <c r="B1751" s="1" t="s">
        <v>102</v>
      </c>
      <c r="C1751" t="s">
        <v>152</v>
      </c>
      <c r="D1751">
        <v>85</v>
      </c>
      <c r="E1751" t="s">
        <v>157</v>
      </c>
    </row>
    <row r="1752" spans="1:5" x14ac:dyDescent="0.3">
      <c r="A1752">
        <v>1751</v>
      </c>
      <c r="B1752" s="1" t="s">
        <v>99</v>
      </c>
      <c r="C1752" t="s">
        <v>151</v>
      </c>
      <c r="D1752">
        <v>78</v>
      </c>
      <c r="E1752" t="s">
        <v>157</v>
      </c>
    </row>
    <row r="1753" spans="1:5" x14ac:dyDescent="0.3">
      <c r="A1753">
        <v>1752</v>
      </c>
      <c r="B1753" s="1" t="s">
        <v>101</v>
      </c>
      <c r="C1753" t="s">
        <v>152</v>
      </c>
      <c r="D1753">
        <v>50</v>
      </c>
      <c r="E1753" t="s">
        <v>157</v>
      </c>
    </row>
    <row r="1754" spans="1:5" x14ac:dyDescent="0.3">
      <c r="A1754">
        <v>1753</v>
      </c>
      <c r="B1754" s="1" t="s">
        <v>99</v>
      </c>
      <c r="C1754" t="s">
        <v>152</v>
      </c>
      <c r="D1754">
        <v>68</v>
      </c>
      <c r="E1754" t="s">
        <v>157</v>
      </c>
    </row>
    <row r="1755" spans="1:5" x14ac:dyDescent="0.3">
      <c r="A1755">
        <v>1754</v>
      </c>
      <c r="B1755" s="1" t="s">
        <v>99</v>
      </c>
      <c r="C1755" t="s">
        <v>152</v>
      </c>
      <c r="D1755">
        <v>63</v>
      </c>
      <c r="E1755" t="s">
        <v>157</v>
      </c>
    </row>
    <row r="1756" spans="1:5" x14ac:dyDescent="0.3">
      <c r="A1756">
        <v>1755</v>
      </c>
      <c r="B1756" s="1" t="s">
        <v>105</v>
      </c>
      <c r="C1756" t="s">
        <v>151</v>
      </c>
      <c r="D1756">
        <v>66</v>
      </c>
      <c r="E1756" t="s">
        <v>157</v>
      </c>
    </row>
    <row r="1757" spans="1:5" x14ac:dyDescent="0.3">
      <c r="A1757">
        <v>1756</v>
      </c>
      <c r="B1757" s="1" t="s">
        <v>99</v>
      </c>
      <c r="C1757" t="s">
        <v>152</v>
      </c>
      <c r="D1757">
        <v>54</v>
      </c>
      <c r="E1757" t="s">
        <v>157</v>
      </c>
    </row>
    <row r="1758" spans="1:5" x14ac:dyDescent="0.3">
      <c r="A1758">
        <v>1757</v>
      </c>
      <c r="B1758" s="1" t="s">
        <v>105</v>
      </c>
      <c r="C1758" t="s">
        <v>151</v>
      </c>
      <c r="D1758">
        <v>20</v>
      </c>
      <c r="E1758" t="s">
        <v>157</v>
      </c>
    </row>
    <row r="1759" spans="1:5" x14ac:dyDescent="0.3">
      <c r="A1759">
        <v>1758</v>
      </c>
      <c r="B1759" s="1" t="s">
        <v>99</v>
      </c>
      <c r="C1759" t="s">
        <v>152</v>
      </c>
      <c r="D1759">
        <v>81</v>
      </c>
      <c r="E1759" t="s">
        <v>157</v>
      </c>
    </row>
    <row r="1760" spans="1:5" x14ac:dyDescent="0.3">
      <c r="A1760">
        <v>1759</v>
      </c>
      <c r="B1760" s="1" t="s">
        <v>105</v>
      </c>
      <c r="C1760" t="s">
        <v>152</v>
      </c>
      <c r="D1760">
        <v>22</v>
      </c>
      <c r="E1760" t="s">
        <v>157</v>
      </c>
    </row>
    <row r="1761" spans="1:5" x14ac:dyDescent="0.3">
      <c r="A1761">
        <v>1760</v>
      </c>
      <c r="B1761" s="1" t="s">
        <v>100</v>
      </c>
      <c r="C1761" t="s">
        <v>152</v>
      </c>
      <c r="D1761">
        <v>19</v>
      </c>
      <c r="E1761" t="s">
        <v>157</v>
      </c>
    </row>
    <row r="1762" spans="1:5" x14ac:dyDescent="0.3">
      <c r="A1762">
        <v>1761</v>
      </c>
      <c r="B1762" s="1" t="s">
        <v>105</v>
      </c>
      <c r="C1762" t="s">
        <v>152</v>
      </c>
      <c r="D1762">
        <v>30</v>
      </c>
      <c r="E1762" t="s">
        <v>157</v>
      </c>
    </row>
    <row r="1763" spans="1:5" x14ac:dyDescent="0.3">
      <c r="A1763">
        <v>1762</v>
      </c>
      <c r="B1763" s="1" t="s">
        <v>99</v>
      </c>
      <c r="C1763" t="s">
        <v>151</v>
      </c>
      <c r="D1763">
        <v>29</v>
      </c>
      <c r="E1763" t="s">
        <v>157</v>
      </c>
    </row>
    <row r="1764" spans="1:5" x14ac:dyDescent="0.3">
      <c r="A1764">
        <v>1763</v>
      </c>
      <c r="B1764" s="1" t="s">
        <v>99</v>
      </c>
      <c r="C1764" t="s">
        <v>152</v>
      </c>
      <c r="D1764">
        <v>84</v>
      </c>
      <c r="E1764" t="s">
        <v>157</v>
      </c>
    </row>
    <row r="1765" spans="1:5" x14ac:dyDescent="0.3">
      <c r="A1765">
        <v>1764</v>
      </c>
      <c r="B1765" s="1" t="s">
        <v>102</v>
      </c>
      <c r="C1765" t="s">
        <v>152</v>
      </c>
      <c r="D1765">
        <v>37</v>
      </c>
      <c r="E1765" t="s">
        <v>157</v>
      </c>
    </row>
    <row r="1766" spans="1:5" x14ac:dyDescent="0.3">
      <c r="A1766">
        <v>1765</v>
      </c>
      <c r="B1766" s="1" t="s">
        <v>99</v>
      </c>
      <c r="C1766" t="s">
        <v>152</v>
      </c>
      <c r="D1766">
        <v>18</v>
      </c>
      <c r="E1766" t="s">
        <v>157</v>
      </c>
    </row>
    <row r="1767" spans="1:5" x14ac:dyDescent="0.3">
      <c r="A1767">
        <v>1766</v>
      </c>
      <c r="B1767" s="1" t="s">
        <v>105</v>
      </c>
      <c r="C1767" t="s">
        <v>151</v>
      </c>
      <c r="D1767">
        <v>42</v>
      </c>
      <c r="E1767" t="s">
        <v>157</v>
      </c>
    </row>
    <row r="1768" spans="1:5" x14ac:dyDescent="0.3">
      <c r="A1768">
        <v>1767</v>
      </c>
      <c r="B1768" s="1" t="s">
        <v>100</v>
      </c>
      <c r="C1768" t="s">
        <v>152</v>
      </c>
      <c r="D1768">
        <v>52</v>
      </c>
      <c r="E1768" t="s">
        <v>157</v>
      </c>
    </row>
    <row r="1769" spans="1:5" x14ac:dyDescent="0.3">
      <c r="A1769">
        <v>1768</v>
      </c>
      <c r="B1769" s="1" t="s">
        <v>99</v>
      </c>
      <c r="C1769" t="s">
        <v>152</v>
      </c>
      <c r="D1769">
        <v>81</v>
      </c>
      <c r="E1769" t="s">
        <v>157</v>
      </c>
    </row>
    <row r="1770" spans="1:5" x14ac:dyDescent="0.3">
      <c r="A1770">
        <v>1769</v>
      </c>
      <c r="B1770" s="1" t="s">
        <v>105</v>
      </c>
      <c r="C1770" t="s">
        <v>151</v>
      </c>
      <c r="D1770">
        <v>27</v>
      </c>
      <c r="E1770" t="s">
        <v>157</v>
      </c>
    </row>
    <row r="1771" spans="1:5" x14ac:dyDescent="0.3">
      <c r="A1771">
        <v>1770</v>
      </c>
      <c r="B1771" s="1" t="s">
        <v>104</v>
      </c>
      <c r="C1771" t="s">
        <v>151</v>
      </c>
      <c r="D1771">
        <v>88</v>
      </c>
      <c r="E1771" t="s">
        <v>157</v>
      </c>
    </row>
    <row r="1772" spans="1:5" x14ac:dyDescent="0.3">
      <c r="A1772">
        <v>1771</v>
      </c>
      <c r="B1772" s="1" t="s">
        <v>107</v>
      </c>
      <c r="C1772" t="s">
        <v>151</v>
      </c>
      <c r="D1772">
        <v>80</v>
      </c>
      <c r="E1772" t="s">
        <v>157</v>
      </c>
    </row>
    <row r="1773" spans="1:5" x14ac:dyDescent="0.3">
      <c r="A1773">
        <v>1772</v>
      </c>
      <c r="B1773" s="1" t="s">
        <v>99</v>
      </c>
      <c r="C1773" t="s">
        <v>151</v>
      </c>
      <c r="D1773">
        <v>42</v>
      </c>
      <c r="E1773" t="s">
        <v>157</v>
      </c>
    </row>
    <row r="1774" spans="1:5" x14ac:dyDescent="0.3">
      <c r="A1774">
        <v>1773</v>
      </c>
      <c r="B1774" s="1" t="s">
        <v>99</v>
      </c>
      <c r="C1774" t="s">
        <v>152</v>
      </c>
      <c r="D1774">
        <v>22</v>
      </c>
      <c r="E1774" t="s">
        <v>157</v>
      </c>
    </row>
    <row r="1775" spans="1:5" x14ac:dyDescent="0.3">
      <c r="A1775">
        <v>1774</v>
      </c>
      <c r="B1775" s="1" t="s">
        <v>99</v>
      </c>
      <c r="C1775" t="s">
        <v>151</v>
      </c>
      <c r="D1775">
        <v>46</v>
      </c>
      <c r="E1775" t="s">
        <v>157</v>
      </c>
    </row>
    <row r="1776" spans="1:5" x14ac:dyDescent="0.3">
      <c r="A1776">
        <v>1775</v>
      </c>
      <c r="B1776" s="1" t="s">
        <v>99</v>
      </c>
      <c r="C1776" t="s">
        <v>152</v>
      </c>
      <c r="D1776">
        <v>42</v>
      </c>
      <c r="E1776" t="s">
        <v>157</v>
      </c>
    </row>
    <row r="1777" spans="1:5" x14ac:dyDescent="0.3">
      <c r="A1777">
        <v>1776</v>
      </c>
      <c r="B1777" s="1" t="s">
        <v>99</v>
      </c>
      <c r="C1777" t="s">
        <v>152</v>
      </c>
      <c r="D1777">
        <v>77</v>
      </c>
      <c r="E1777" t="s">
        <v>157</v>
      </c>
    </row>
    <row r="1778" spans="1:5" x14ac:dyDescent="0.3">
      <c r="A1778">
        <v>1777</v>
      </c>
      <c r="B1778" s="1" t="s">
        <v>99</v>
      </c>
      <c r="C1778" t="s">
        <v>152</v>
      </c>
      <c r="D1778">
        <v>58</v>
      </c>
      <c r="E1778" t="s">
        <v>157</v>
      </c>
    </row>
    <row r="1779" spans="1:5" x14ac:dyDescent="0.3">
      <c r="A1779">
        <v>1778</v>
      </c>
      <c r="B1779" s="1" t="s">
        <v>99</v>
      </c>
      <c r="C1779" t="s">
        <v>151</v>
      </c>
      <c r="D1779">
        <v>20</v>
      </c>
      <c r="E1779" t="s">
        <v>157</v>
      </c>
    </row>
    <row r="1780" spans="1:5" x14ac:dyDescent="0.3">
      <c r="A1780">
        <v>1779</v>
      </c>
      <c r="B1780" s="1" t="s">
        <v>99</v>
      </c>
      <c r="C1780" t="s">
        <v>152</v>
      </c>
      <c r="D1780">
        <v>88</v>
      </c>
      <c r="E1780" t="s">
        <v>157</v>
      </c>
    </row>
    <row r="1781" spans="1:5" x14ac:dyDescent="0.3">
      <c r="A1781">
        <v>1780</v>
      </c>
      <c r="B1781" s="1" t="s">
        <v>106</v>
      </c>
      <c r="C1781" t="s">
        <v>152</v>
      </c>
      <c r="D1781">
        <v>49</v>
      </c>
      <c r="E1781" t="s">
        <v>157</v>
      </c>
    </row>
    <row r="1782" spans="1:5" x14ac:dyDescent="0.3">
      <c r="A1782">
        <v>1781</v>
      </c>
      <c r="B1782" s="1" t="s">
        <v>108</v>
      </c>
      <c r="C1782" t="s">
        <v>152</v>
      </c>
      <c r="D1782">
        <v>29</v>
      </c>
      <c r="E1782" t="s">
        <v>157</v>
      </c>
    </row>
    <row r="1783" spans="1:5" x14ac:dyDescent="0.3">
      <c r="A1783">
        <v>1782</v>
      </c>
      <c r="B1783" s="1" t="s">
        <v>105</v>
      </c>
      <c r="C1783" t="s">
        <v>151</v>
      </c>
      <c r="D1783">
        <v>50</v>
      </c>
      <c r="E1783" t="s">
        <v>157</v>
      </c>
    </row>
    <row r="1784" spans="1:5" x14ac:dyDescent="0.3">
      <c r="A1784">
        <v>1783</v>
      </c>
      <c r="B1784" s="1" t="s">
        <v>99</v>
      </c>
      <c r="C1784" t="s">
        <v>151</v>
      </c>
      <c r="D1784">
        <v>27</v>
      </c>
      <c r="E1784" t="s">
        <v>157</v>
      </c>
    </row>
    <row r="1785" spans="1:5" x14ac:dyDescent="0.3">
      <c r="A1785">
        <v>1784</v>
      </c>
      <c r="B1785" s="1" t="s">
        <v>99</v>
      </c>
      <c r="C1785" t="s">
        <v>151</v>
      </c>
      <c r="D1785">
        <v>57</v>
      </c>
      <c r="E1785" t="s">
        <v>157</v>
      </c>
    </row>
    <row r="1786" spans="1:5" x14ac:dyDescent="0.3">
      <c r="A1786">
        <v>1785</v>
      </c>
      <c r="B1786" s="1" t="s">
        <v>106</v>
      </c>
      <c r="C1786" t="s">
        <v>152</v>
      </c>
      <c r="D1786">
        <v>42</v>
      </c>
      <c r="E1786" t="s">
        <v>157</v>
      </c>
    </row>
    <row r="1787" spans="1:5" x14ac:dyDescent="0.3">
      <c r="A1787">
        <v>1786</v>
      </c>
      <c r="B1787" s="1" t="s">
        <v>106</v>
      </c>
      <c r="C1787" t="s">
        <v>152</v>
      </c>
      <c r="D1787">
        <v>78</v>
      </c>
      <c r="E1787" t="s">
        <v>157</v>
      </c>
    </row>
    <row r="1788" spans="1:5" x14ac:dyDescent="0.3">
      <c r="A1788">
        <v>1787</v>
      </c>
      <c r="B1788" s="1" t="s">
        <v>100</v>
      </c>
      <c r="C1788" t="s">
        <v>152</v>
      </c>
      <c r="D1788">
        <v>48</v>
      </c>
      <c r="E1788" t="s">
        <v>157</v>
      </c>
    </row>
    <row r="1789" spans="1:5" x14ac:dyDescent="0.3">
      <c r="A1789">
        <v>1788</v>
      </c>
      <c r="B1789" s="1" t="s">
        <v>100</v>
      </c>
      <c r="C1789" t="s">
        <v>152</v>
      </c>
      <c r="D1789">
        <v>82</v>
      </c>
      <c r="E1789" t="s">
        <v>157</v>
      </c>
    </row>
    <row r="1790" spans="1:5" x14ac:dyDescent="0.3">
      <c r="A1790">
        <v>1789</v>
      </c>
      <c r="B1790" s="1" t="s">
        <v>109</v>
      </c>
      <c r="C1790" t="s">
        <v>152</v>
      </c>
      <c r="D1790">
        <v>35</v>
      </c>
      <c r="E1790" t="s">
        <v>157</v>
      </c>
    </row>
    <row r="1791" spans="1:5" x14ac:dyDescent="0.3">
      <c r="A1791">
        <v>1790</v>
      </c>
      <c r="B1791" s="1" t="s">
        <v>99</v>
      </c>
      <c r="C1791" t="s">
        <v>151</v>
      </c>
      <c r="D1791">
        <v>85</v>
      </c>
      <c r="E1791" t="s">
        <v>157</v>
      </c>
    </row>
    <row r="1792" spans="1:5" x14ac:dyDescent="0.3">
      <c r="A1792">
        <v>1791</v>
      </c>
      <c r="B1792" s="1" t="s">
        <v>99</v>
      </c>
      <c r="C1792" t="s">
        <v>151</v>
      </c>
      <c r="D1792">
        <v>33</v>
      </c>
      <c r="E1792" t="s">
        <v>157</v>
      </c>
    </row>
    <row r="1793" spans="1:5" x14ac:dyDescent="0.3">
      <c r="A1793">
        <v>1792</v>
      </c>
      <c r="B1793" s="1" t="s">
        <v>108</v>
      </c>
      <c r="C1793" t="s">
        <v>151</v>
      </c>
      <c r="D1793">
        <v>59</v>
      </c>
      <c r="E1793" t="s">
        <v>157</v>
      </c>
    </row>
    <row r="1794" spans="1:5" x14ac:dyDescent="0.3">
      <c r="A1794">
        <v>1793</v>
      </c>
      <c r="B1794" s="1" t="s">
        <v>100</v>
      </c>
      <c r="C1794" t="s">
        <v>152</v>
      </c>
      <c r="D1794">
        <v>66</v>
      </c>
      <c r="E1794" t="s">
        <v>157</v>
      </c>
    </row>
    <row r="1795" spans="1:5" x14ac:dyDescent="0.3">
      <c r="A1795">
        <v>1794</v>
      </c>
      <c r="B1795" s="1" t="s">
        <v>101</v>
      </c>
      <c r="C1795" t="s">
        <v>151</v>
      </c>
      <c r="D1795">
        <v>41</v>
      </c>
      <c r="E1795" t="s">
        <v>157</v>
      </c>
    </row>
    <row r="1796" spans="1:5" x14ac:dyDescent="0.3">
      <c r="A1796">
        <v>1795</v>
      </c>
      <c r="B1796" s="1" t="s">
        <v>100</v>
      </c>
      <c r="C1796" t="s">
        <v>151</v>
      </c>
      <c r="D1796">
        <v>53</v>
      </c>
      <c r="E1796" t="s">
        <v>157</v>
      </c>
    </row>
    <row r="1797" spans="1:5" x14ac:dyDescent="0.3">
      <c r="A1797">
        <v>1796</v>
      </c>
      <c r="B1797" s="1" t="s">
        <v>108</v>
      </c>
      <c r="C1797" t="s">
        <v>152</v>
      </c>
      <c r="D1797">
        <v>86</v>
      </c>
      <c r="E1797" t="s">
        <v>157</v>
      </c>
    </row>
    <row r="1798" spans="1:5" x14ac:dyDescent="0.3">
      <c r="A1798">
        <v>1797</v>
      </c>
      <c r="B1798" s="1" t="s">
        <v>99</v>
      </c>
      <c r="C1798" t="s">
        <v>151</v>
      </c>
      <c r="D1798">
        <v>45</v>
      </c>
      <c r="E1798" t="s">
        <v>157</v>
      </c>
    </row>
    <row r="1799" spans="1:5" x14ac:dyDescent="0.3">
      <c r="A1799">
        <v>1798</v>
      </c>
      <c r="B1799" s="1" t="s">
        <v>99</v>
      </c>
      <c r="C1799" t="s">
        <v>151</v>
      </c>
      <c r="D1799">
        <v>31</v>
      </c>
      <c r="E1799" t="s">
        <v>157</v>
      </c>
    </row>
    <row r="1800" spans="1:5" x14ac:dyDescent="0.3">
      <c r="A1800">
        <v>1799</v>
      </c>
      <c r="B1800" s="1" t="s">
        <v>100</v>
      </c>
      <c r="C1800" t="s">
        <v>152</v>
      </c>
      <c r="D1800">
        <v>75</v>
      </c>
      <c r="E1800" t="s">
        <v>157</v>
      </c>
    </row>
    <row r="1801" spans="1:5" x14ac:dyDescent="0.3">
      <c r="A1801">
        <v>1800</v>
      </c>
      <c r="B1801" s="1" t="s">
        <v>101</v>
      </c>
      <c r="C1801" t="s">
        <v>151</v>
      </c>
      <c r="D1801">
        <v>63</v>
      </c>
      <c r="E1801" t="s">
        <v>157</v>
      </c>
    </row>
    <row r="1802" spans="1:5" x14ac:dyDescent="0.3">
      <c r="A1802">
        <v>1801</v>
      </c>
      <c r="B1802" s="1" t="s">
        <v>105</v>
      </c>
      <c r="C1802" t="s">
        <v>152</v>
      </c>
      <c r="D1802">
        <v>53</v>
      </c>
      <c r="E1802" t="s">
        <v>157</v>
      </c>
    </row>
    <row r="1803" spans="1:5" x14ac:dyDescent="0.3">
      <c r="A1803">
        <v>1802</v>
      </c>
      <c r="B1803" s="1" t="s">
        <v>100</v>
      </c>
      <c r="C1803" t="s">
        <v>152</v>
      </c>
      <c r="D1803">
        <v>61</v>
      </c>
      <c r="E1803" t="s">
        <v>157</v>
      </c>
    </row>
    <row r="1804" spans="1:5" x14ac:dyDescent="0.3">
      <c r="A1804">
        <v>1803</v>
      </c>
      <c r="B1804" s="1" t="s">
        <v>105</v>
      </c>
      <c r="C1804" t="s">
        <v>152</v>
      </c>
      <c r="E1804" t="s">
        <v>157</v>
      </c>
    </row>
    <row r="1805" spans="1:5" x14ac:dyDescent="0.3">
      <c r="A1805">
        <v>1804</v>
      </c>
      <c r="B1805" s="1" t="s">
        <v>101</v>
      </c>
      <c r="C1805" t="s">
        <v>152</v>
      </c>
      <c r="D1805">
        <v>81</v>
      </c>
      <c r="E1805" t="s">
        <v>157</v>
      </c>
    </row>
    <row r="1806" spans="1:5" x14ac:dyDescent="0.3">
      <c r="A1806">
        <v>1805</v>
      </c>
      <c r="B1806" s="1" t="s">
        <v>100</v>
      </c>
      <c r="C1806" t="s">
        <v>152</v>
      </c>
      <c r="D1806">
        <v>39</v>
      </c>
      <c r="E1806" t="s">
        <v>157</v>
      </c>
    </row>
    <row r="1807" spans="1:5" x14ac:dyDescent="0.3">
      <c r="A1807">
        <v>1806</v>
      </c>
      <c r="B1807" s="1" t="s">
        <v>99</v>
      </c>
      <c r="C1807" t="s">
        <v>151</v>
      </c>
      <c r="D1807">
        <v>35</v>
      </c>
      <c r="E1807" t="s">
        <v>157</v>
      </c>
    </row>
    <row r="1808" spans="1:5" x14ac:dyDescent="0.3">
      <c r="A1808">
        <v>1807</v>
      </c>
      <c r="B1808" s="1" t="s">
        <v>101</v>
      </c>
      <c r="C1808" t="s">
        <v>152</v>
      </c>
      <c r="D1808">
        <v>77</v>
      </c>
      <c r="E1808" t="s">
        <v>157</v>
      </c>
    </row>
    <row r="1809" spans="1:5" x14ac:dyDescent="0.3">
      <c r="A1809">
        <v>1808</v>
      </c>
      <c r="B1809" s="1" t="s">
        <v>107</v>
      </c>
      <c r="C1809" t="s">
        <v>152</v>
      </c>
      <c r="D1809">
        <v>28</v>
      </c>
      <c r="E1809" t="s">
        <v>157</v>
      </c>
    </row>
    <row r="1810" spans="1:5" x14ac:dyDescent="0.3">
      <c r="A1810">
        <v>1809</v>
      </c>
      <c r="B1810" s="1" t="s">
        <v>99</v>
      </c>
      <c r="C1810" t="s">
        <v>152</v>
      </c>
      <c r="D1810">
        <v>57</v>
      </c>
      <c r="E1810" t="s">
        <v>157</v>
      </c>
    </row>
    <row r="1811" spans="1:5" x14ac:dyDescent="0.3">
      <c r="A1811">
        <v>1810</v>
      </c>
      <c r="B1811" s="1" t="s">
        <v>99</v>
      </c>
      <c r="C1811" t="s">
        <v>151</v>
      </c>
      <c r="D1811">
        <v>86</v>
      </c>
      <c r="E1811" t="s">
        <v>157</v>
      </c>
    </row>
    <row r="1812" spans="1:5" x14ac:dyDescent="0.3">
      <c r="A1812">
        <v>1811</v>
      </c>
      <c r="B1812" s="1" t="s">
        <v>99</v>
      </c>
      <c r="C1812" t="s">
        <v>152</v>
      </c>
      <c r="D1812">
        <v>79</v>
      </c>
      <c r="E1812" t="s">
        <v>157</v>
      </c>
    </row>
    <row r="1813" spans="1:5" x14ac:dyDescent="0.3">
      <c r="A1813">
        <v>1812</v>
      </c>
      <c r="B1813" s="1" t="s">
        <v>105</v>
      </c>
      <c r="C1813" t="s">
        <v>151</v>
      </c>
      <c r="D1813">
        <v>49</v>
      </c>
      <c r="E1813" t="s">
        <v>157</v>
      </c>
    </row>
    <row r="1814" spans="1:5" x14ac:dyDescent="0.3">
      <c r="A1814">
        <v>1813</v>
      </c>
      <c r="B1814" s="1" t="s">
        <v>99</v>
      </c>
      <c r="C1814" t="s">
        <v>151</v>
      </c>
      <c r="D1814">
        <v>21</v>
      </c>
      <c r="E1814" t="s">
        <v>157</v>
      </c>
    </row>
    <row r="1815" spans="1:5" x14ac:dyDescent="0.3">
      <c r="A1815">
        <v>1814</v>
      </c>
      <c r="B1815" s="1" t="s">
        <v>99</v>
      </c>
      <c r="C1815" t="s">
        <v>151</v>
      </c>
      <c r="D1815">
        <v>86</v>
      </c>
      <c r="E1815" t="s">
        <v>157</v>
      </c>
    </row>
    <row r="1816" spans="1:5" x14ac:dyDescent="0.3">
      <c r="A1816">
        <v>1815</v>
      </c>
      <c r="B1816" s="1" t="s">
        <v>104</v>
      </c>
      <c r="C1816" t="s">
        <v>151</v>
      </c>
      <c r="D1816">
        <v>43</v>
      </c>
      <c r="E1816" t="s">
        <v>157</v>
      </c>
    </row>
    <row r="1817" spans="1:5" x14ac:dyDescent="0.3">
      <c r="A1817">
        <v>1816</v>
      </c>
      <c r="B1817" s="1" t="s">
        <v>105</v>
      </c>
      <c r="C1817" t="s">
        <v>151</v>
      </c>
      <c r="D1817">
        <v>75</v>
      </c>
      <c r="E1817" t="s">
        <v>157</v>
      </c>
    </row>
    <row r="1818" spans="1:5" x14ac:dyDescent="0.3">
      <c r="A1818">
        <v>1817</v>
      </c>
      <c r="B1818" s="1" t="s">
        <v>99</v>
      </c>
      <c r="C1818" t="s">
        <v>151</v>
      </c>
      <c r="D1818">
        <v>21</v>
      </c>
      <c r="E1818" t="s">
        <v>157</v>
      </c>
    </row>
    <row r="1819" spans="1:5" x14ac:dyDescent="0.3">
      <c r="A1819">
        <v>1818</v>
      </c>
      <c r="B1819" s="1" t="s">
        <v>99</v>
      </c>
      <c r="C1819" t="s">
        <v>151</v>
      </c>
      <c r="D1819">
        <v>20</v>
      </c>
      <c r="E1819" t="s">
        <v>157</v>
      </c>
    </row>
    <row r="1820" spans="1:5" x14ac:dyDescent="0.3">
      <c r="A1820">
        <v>1819</v>
      </c>
      <c r="B1820" s="1" t="s">
        <v>99</v>
      </c>
      <c r="C1820" t="s">
        <v>151</v>
      </c>
      <c r="D1820">
        <v>82</v>
      </c>
      <c r="E1820" t="s">
        <v>157</v>
      </c>
    </row>
    <row r="1821" spans="1:5" x14ac:dyDescent="0.3">
      <c r="A1821">
        <v>1820</v>
      </c>
      <c r="B1821" s="1" t="s">
        <v>99</v>
      </c>
      <c r="C1821" t="s">
        <v>151</v>
      </c>
      <c r="D1821">
        <v>71</v>
      </c>
      <c r="E1821" t="s">
        <v>157</v>
      </c>
    </row>
    <row r="1822" spans="1:5" x14ac:dyDescent="0.3">
      <c r="A1822">
        <v>1821</v>
      </c>
      <c r="B1822" s="1" t="s">
        <v>99</v>
      </c>
      <c r="C1822" t="s">
        <v>152</v>
      </c>
      <c r="D1822">
        <v>32</v>
      </c>
      <c r="E1822" t="s">
        <v>157</v>
      </c>
    </row>
    <row r="1823" spans="1:5" x14ac:dyDescent="0.3">
      <c r="A1823">
        <v>1822</v>
      </c>
      <c r="B1823" s="1" t="s">
        <v>99</v>
      </c>
      <c r="C1823" t="s">
        <v>151</v>
      </c>
      <c r="D1823">
        <v>56</v>
      </c>
      <c r="E1823" t="s">
        <v>157</v>
      </c>
    </row>
    <row r="1824" spans="1:5" x14ac:dyDescent="0.3">
      <c r="A1824">
        <v>1823</v>
      </c>
      <c r="B1824" s="1" t="s">
        <v>105</v>
      </c>
      <c r="C1824" t="s">
        <v>151</v>
      </c>
      <c r="D1824">
        <v>18</v>
      </c>
      <c r="E1824" t="s">
        <v>157</v>
      </c>
    </row>
    <row r="1825" spans="1:5" x14ac:dyDescent="0.3">
      <c r="A1825">
        <v>1824</v>
      </c>
      <c r="B1825" s="1" t="s">
        <v>99</v>
      </c>
      <c r="C1825" t="s">
        <v>152</v>
      </c>
      <c r="D1825">
        <v>35</v>
      </c>
      <c r="E1825" t="s">
        <v>157</v>
      </c>
    </row>
    <row r="1826" spans="1:5" x14ac:dyDescent="0.3">
      <c r="A1826">
        <v>1825</v>
      </c>
      <c r="B1826" s="1" t="s">
        <v>101</v>
      </c>
      <c r="C1826" t="s">
        <v>152</v>
      </c>
      <c r="D1826">
        <v>22</v>
      </c>
      <c r="E1826" t="s">
        <v>157</v>
      </c>
    </row>
    <row r="1827" spans="1:5" x14ac:dyDescent="0.3">
      <c r="A1827">
        <v>1826</v>
      </c>
      <c r="B1827" s="1" t="s">
        <v>107</v>
      </c>
      <c r="C1827" t="s">
        <v>151</v>
      </c>
      <c r="D1827">
        <v>21</v>
      </c>
      <c r="E1827" t="s">
        <v>157</v>
      </c>
    </row>
    <row r="1828" spans="1:5" x14ac:dyDescent="0.3">
      <c r="A1828">
        <v>1827</v>
      </c>
      <c r="B1828" s="1" t="s">
        <v>99</v>
      </c>
      <c r="C1828" t="s">
        <v>151</v>
      </c>
      <c r="D1828">
        <v>61</v>
      </c>
      <c r="E1828" t="s">
        <v>157</v>
      </c>
    </row>
    <row r="1829" spans="1:5" x14ac:dyDescent="0.3">
      <c r="A1829">
        <v>1828</v>
      </c>
      <c r="B1829" s="1" t="s">
        <v>102</v>
      </c>
      <c r="C1829" t="s">
        <v>152</v>
      </c>
      <c r="D1829">
        <v>51</v>
      </c>
      <c r="E1829" t="s">
        <v>157</v>
      </c>
    </row>
    <row r="1830" spans="1:5" x14ac:dyDescent="0.3">
      <c r="A1830">
        <v>1829</v>
      </c>
      <c r="B1830" s="1" t="s">
        <v>101</v>
      </c>
      <c r="C1830" t="s">
        <v>151</v>
      </c>
      <c r="D1830">
        <v>82</v>
      </c>
      <c r="E1830" t="s">
        <v>157</v>
      </c>
    </row>
    <row r="1831" spans="1:5" x14ac:dyDescent="0.3">
      <c r="A1831">
        <v>1830</v>
      </c>
      <c r="B1831" s="1" t="s">
        <v>101</v>
      </c>
      <c r="C1831" t="s">
        <v>152</v>
      </c>
      <c r="D1831">
        <v>44</v>
      </c>
      <c r="E1831" t="s">
        <v>157</v>
      </c>
    </row>
    <row r="1832" spans="1:5" x14ac:dyDescent="0.3">
      <c r="A1832">
        <v>1831</v>
      </c>
      <c r="B1832" s="1" t="s">
        <v>99</v>
      </c>
      <c r="C1832" t="s">
        <v>151</v>
      </c>
      <c r="D1832">
        <v>48</v>
      </c>
      <c r="E1832" t="s">
        <v>157</v>
      </c>
    </row>
    <row r="1833" spans="1:5" x14ac:dyDescent="0.3">
      <c r="A1833">
        <v>1832</v>
      </c>
      <c r="B1833" s="1" t="s">
        <v>99</v>
      </c>
      <c r="C1833" t="s">
        <v>152</v>
      </c>
      <c r="D1833">
        <v>82</v>
      </c>
      <c r="E1833" t="s">
        <v>157</v>
      </c>
    </row>
    <row r="1834" spans="1:5" x14ac:dyDescent="0.3">
      <c r="A1834">
        <v>1833</v>
      </c>
      <c r="B1834" s="1" t="s">
        <v>106</v>
      </c>
      <c r="C1834" t="s">
        <v>152</v>
      </c>
      <c r="D1834">
        <v>29</v>
      </c>
      <c r="E1834" t="s">
        <v>157</v>
      </c>
    </row>
    <row r="1835" spans="1:5" x14ac:dyDescent="0.3">
      <c r="A1835">
        <v>1834</v>
      </c>
      <c r="B1835" s="1" t="s">
        <v>101</v>
      </c>
      <c r="C1835" t="s">
        <v>151</v>
      </c>
      <c r="D1835">
        <v>60</v>
      </c>
      <c r="E1835" t="s">
        <v>157</v>
      </c>
    </row>
    <row r="1836" spans="1:5" x14ac:dyDescent="0.3">
      <c r="A1836">
        <v>1835</v>
      </c>
      <c r="B1836" s="1" t="s">
        <v>102</v>
      </c>
      <c r="C1836" t="s">
        <v>151</v>
      </c>
      <c r="D1836">
        <v>43</v>
      </c>
      <c r="E1836" t="s">
        <v>157</v>
      </c>
    </row>
    <row r="1837" spans="1:5" x14ac:dyDescent="0.3">
      <c r="A1837">
        <v>1836</v>
      </c>
      <c r="B1837" s="1" t="s">
        <v>100</v>
      </c>
      <c r="C1837" t="s">
        <v>151</v>
      </c>
      <c r="D1837">
        <v>36</v>
      </c>
      <c r="E1837" t="s">
        <v>157</v>
      </c>
    </row>
    <row r="1838" spans="1:5" x14ac:dyDescent="0.3">
      <c r="A1838">
        <v>1837</v>
      </c>
      <c r="B1838" s="1" t="s">
        <v>110</v>
      </c>
      <c r="C1838" t="s">
        <v>152</v>
      </c>
      <c r="D1838">
        <v>87</v>
      </c>
      <c r="E1838" t="s">
        <v>157</v>
      </c>
    </row>
    <row r="1839" spans="1:5" x14ac:dyDescent="0.3">
      <c r="A1839">
        <v>1838</v>
      </c>
      <c r="B1839" s="1" t="s">
        <v>99</v>
      </c>
      <c r="C1839" t="s">
        <v>152</v>
      </c>
      <c r="D1839">
        <v>48</v>
      </c>
      <c r="E1839" t="s">
        <v>157</v>
      </c>
    </row>
    <row r="1840" spans="1:5" x14ac:dyDescent="0.3">
      <c r="A1840">
        <v>1839</v>
      </c>
      <c r="B1840" s="1" t="s">
        <v>109</v>
      </c>
      <c r="C1840" t="s">
        <v>152</v>
      </c>
      <c r="D1840">
        <v>33</v>
      </c>
      <c r="E1840" t="s">
        <v>157</v>
      </c>
    </row>
    <row r="1841" spans="1:5" x14ac:dyDescent="0.3">
      <c r="A1841">
        <v>1840</v>
      </c>
      <c r="B1841" s="1" t="s">
        <v>99</v>
      </c>
      <c r="C1841" t="s">
        <v>151</v>
      </c>
      <c r="D1841">
        <v>83</v>
      </c>
      <c r="E1841" t="s">
        <v>157</v>
      </c>
    </row>
    <row r="1842" spans="1:5" x14ac:dyDescent="0.3">
      <c r="A1842">
        <v>1841</v>
      </c>
      <c r="B1842" s="1" t="s">
        <v>106</v>
      </c>
      <c r="C1842" t="s">
        <v>151</v>
      </c>
      <c r="D1842">
        <v>82</v>
      </c>
      <c r="E1842" t="s">
        <v>157</v>
      </c>
    </row>
    <row r="1843" spans="1:5" x14ac:dyDescent="0.3">
      <c r="A1843">
        <v>1842</v>
      </c>
      <c r="B1843" s="1" t="s">
        <v>106</v>
      </c>
      <c r="C1843" t="s">
        <v>151</v>
      </c>
      <c r="D1843">
        <v>61</v>
      </c>
      <c r="E1843" t="s">
        <v>157</v>
      </c>
    </row>
    <row r="1844" spans="1:5" x14ac:dyDescent="0.3">
      <c r="A1844">
        <v>1843</v>
      </c>
      <c r="B1844" s="1" t="s">
        <v>99</v>
      </c>
      <c r="C1844" t="s">
        <v>152</v>
      </c>
      <c r="D1844">
        <v>20</v>
      </c>
      <c r="E1844" t="s">
        <v>157</v>
      </c>
    </row>
    <row r="1845" spans="1:5" x14ac:dyDescent="0.3">
      <c r="A1845">
        <v>1844</v>
      </c>
      <c r="B1845" s="1" t="s">
        <v>106</v>
      </c>
      <c r="C1845" t="s">
        <v>152</v>
      </c>
      <c r="D1845">
        <v>88</v>
      </c>
      <c r="E1845" t="s">
        <v>157</v>
      </c>
    </row>
    <row r="1846" spans="1:5" x14ac:dyDescent="0.3">
      <c r="A1846">
        <v>1845</v>
      </c>
      <c r="B1846" s="1" t="s">
        <v>102</v>
      </c>
      <c r="C1846" t="s">
        <v>152</v>
      </c>
      <c r="D1846">
        <v>83</v>
      </c>
      <c r="E1846" t="s">
        <v>157</v>
      </c>
    </row>
    <row r="1847" spans="1:5" x14ac:dyDescent="0.3">
      <c r="A1847">
        <v>1846</v>
      </c>
      <c r="B1847" s="1" t="s">
        <v>101</v>
      </c>
      <c r="C1847" t="s">
        <v>151</v>
      </c>
      <c r="D1847">
        <v>41</v>
      </c>
      <c r="E1847" t="s">
        <v>157</v>
      </c>
    </row>
    <row r="1848" spans="1:5" x14ac:dyDescent="0.3">
      <c r="A1848">
        <v>1847</v>
      </c>
      <c r="B1848" s="1" t="s">
        <v>100</v>
      </c>
      <c r="C1848" t="s">
        <v>151</v>
      </c>
      <c r="D1848">
        <v>33</v>
      </c>
      <c r="E1848" t="s">
        <v>157</v>
      </c>
    </row>
    <row r="1849" spans="1:5" x14ac:dyDescent="0.3">
      <c r="A1849">
        <v>1848</v>
      </c>
      <c r="B1849" s="1" t="s">
        <v>99</v>
      </c>
      <c r="C1849" t="s">
        <v>151</v>
      </c>
      <c r="D1849">
        <v>63</v>
      </c>
      <c r="E1849" t="s">
        <v>157</v>
      </c>
    </row>
    <row r="1850" spans="1:5" x14ac:dyDescent="0.3">
      <c r="A1850">
        <v>1849</v>
      </c>
      <c r="B1850" s="1" t="s">
        <v>108</v>
      </c>
      <c r="C1850" t="s">
        <v>151</v>
      </c>
      <c r="D1850">
        <v>35</v>
      </c>
      <c r="E1850" t="s">
        <v>157</v>
      </c>
    </row>
    <row r="1851" spans="1:5" x14ac:dyDescent="0.3">
      <c r="A1851">
        <v>1850</v>
      </c>
      <c r="B1851" s="1" t="s">
        <v>109</v>
      </c>
      <c r="C1851" t="s">
        <v>151</v>
      </c>
      <c r="D1851">
        <v>60</v>
      </c>
      <c r="E1851" t="s">
        <v>157</v>
      </c>
    </row>
    <row r="1852" spans="1:5" x14ac:dyDescent="0.3">
      <c r="A1852">
        <v>1851</v>
      </c>
      <c r="B1852" s="1" t="s">
        <v>105</v>
      </c>
      <c r="C1852" t="s">
        <v>152</v>
      </c>
      <c r="D1852">
        <v>76</v>
      </c>
      <c r="E1852" t="s">
        <v>157</v>
      </c>
    </row>
    <row r="1853" spans="1:5" x14ac:dyDescent="0.3">
      <c r="A1853">
        <v>1852</v>
      </c>
      <c r="B1853" s="1" t="s">
        <v>107</v>
      </c>
      <c r="C1853" t="s">
        <v>151</v>
      </c>
      <c r="D1853">
        <v>87</v>
      </c>
      <c r="E1853" t="s">
        <v>157</v>
      </c>
    </row>
    <row r="1854" spans="1:5" x14ac:dyDescent="0.3">
      <c r="A1854">
        <v>1853</v>
      </c>
      <c r="B1854" s="1" t="s">
        <v>100</v>
      </c>
      <c r="C1854" t="s">
        <v>151</v>
      </c>
      <c r="D1854">
        <v>65</v>
      </c>
      <c r="E1854" t="s">
        <v>157</v>
      </c>
    </row>
    <row r="1855" spans="1:5" x14ac:dyDescent="0.3">
      <c r="A1855">
        <v>1854</v>
      </c>
      <c r="B1855" s="1" t="s">
        <v>99</v>
      </c>
      <c r="C1855" t="s">
        <v>152</v>
      </c>
      <c r="D1855">
        <v>87</v>
      </c>
      <c r="E1855" t="s">
        <v>157</v>
      </c>
    </row>
    <row r="1856" spans="1:5" x14ac:dyDescent="0.3">
      <c r="A1856">
        <v>1855</v>
      </c>
      <c r="B1856" s="1" t="s">
        <v>108</v>
      </c>
      <c r="C1856" t="s">
        <v>152</v>
      </c>
      <c r="D1856">
        <v>44</v>
      </c>
      <c r="E1856" t="s">
        <v>157</v>
      </c>
    </row>
    <row r="1857" spans="1:5" x14ac:dyDescent="0.3">
      <c r="A1857">
        <v>1856</v>
      </c>
      <c r="B1857" s="1" t="s">
        <v>99</v>
      </c>
      <c r="C1857" t="s">
        <v>152</v>
      </c>
      <c r="D1857">
        <v>78</v>
      </c>
      <c r="E1857" t="s">
        <v>157</v>
      </c>
    </row>
    <row r="1858" spans="1:5" x14ac:dyDescent="0.3">
      <c r="A1858">
        <v>1857</v>
      </c>
      <c r="B1858" s="1" t="s">
        <v>100</v>
      </c>
      <c r="C1858" t="s">
        <v>152</v>
      </c>
      <c r="D1858">
        <v>75</v>
      </c>
      <c r="E1858" t="s">
        <v>157</v>
      </c>
    </row>
    <row r="1859" spans="1:5" x14ac:dyDescent="0.3">
      <c r="A1859">
        <v>1858</v>
      </c>
      <c r="B1859" s="1" t="s">
        <v>99</v>
      </c>
      <c r="C1859" t="s">
        <v>152</v>
      </c>
      <c r="D1859">
        <v>59</v>
      </c>
      <c r="E1859" t="s">
        <v>157</v>
      </c>
    </row>
    <row r="1860" spans="1:5" x14ac:dyDescent="0.3">
      <c r="A1860">
        <v>1859</v>
      </c>
      <c r="B1860" s="1" t="s">
        <v>105</v>
      </c>
      <c r="C1860" t="s">
        <v>152</v>
      </c>
      <c r="D1860">
        <v>64</v>
      </c>
      <c r="E1860" t="s">
        <v>157</v>
      </c>
    </row>
    <row r="1861" spans="1:5" x14ac:dyDescent="0.3">
      <c r="A1861">
        <v>1860</v>
      </c>
      <c r="B1861" s="1" t="s">
        <v>105</v>
      </c>
      <c r="C1861" t="s">
        <v>152</v>
      </c>
      <c r="D1861">
        <v>61</v>
      </c>
      <c r="E1861" t="s">
        <v>157</v>
      </c>
    </row>
    <row r="1862" spans="1:5" x14ac:dyDescent="0.3">
      <c r="A1862">
        <v>1861</v>
      </c>
      <c r="B1862" s="1" t="s">
        <v>99</v>
      </c>
      <c r="C1862" t="s">
        <v>151</v>
      </c>
      <c r="D1862">
        <v>84</v>
      </c>
      <c r="E1862" t="s">
        <v>157</v>
      </c>
    </row>
    <row r="1863" spans="1:5" x14ac:dyDescent="0.3">
      <c r="A1863">
        <v>1862</v>
      </c>
      <c r="B1863" s="1" t="s">
        <v>101</v>
      </c>
      <c r="C1863" t="s">
        <v>152</v>
      </c>
      <c r="D1863">
        <v>70</v>
      </c>
      <c r="E1863" t="s">
        <v>157</v>
      </c>
    </row>
    <row r="1864" spans="1:5" x14ac:dyDescent="0.3">
      <c r="A1864">
        <v>1863</v>
      </c>
      <c r="B1864" s="1" t="s">
        <v>105</v>
      </c>
      <c r="C1864" t="s">
        <v>152</v>
      </c>
      <c r="D1864">
        <v>21</v>
      </c>
      <c r="E1864" t="s">
        <v>157</v>
      </c>
    </row>
    <row r="1865" spans="1:5" x14ac:dyDescent="0.3">
      <c r="A1865">
        <v>1864</v>
      </c>
      <c r="B1865" s="1" t="s">
        <v>101</v>
      </c>
      <c r="C1865" t="s">
        <v>152</v>
      </c>
      <c r="D1865">
        <v>83</v>
      </c>
      <c r="E1865" t="s">
        <v>157</v>
      </c>
    </row>
    <row r="1866" spans="1:5" x14ac:dyDescent="0.3">
      <c r="A1866">
        <v>1865</v>
      </c>
      <c r="B1866" s="1" t="s">
        <v>100</v>
      </c>
      <c r="C1866" t="s">
        <v>151</v>
      </c>
      <c r="D1866">
        <v>90</v>
      </c>
      <c r="E1866" t="s">
        <v>157</v>
      </c>
    </row>
    <row r="1867" spans="1:5" x14ac:dyDescent="0.3">
      <c r="A1867">
        <v>1866</v>
      </c>
      <c r="B1867" s="1" t="s">
        <v>105</v>
      </c>
      <c r="C1867" t="s">
        <v>151</v>
      </c>
      <c r="D1867">
        <v>53</v>
      </c>
      <c r="E1867" t="s">
        <v>157</v>
      </c>
    </row>
    <row r="1868" spans="1:5" x14ac:dyDescent="0.3">
      <c r="A1868">
        <v>1867</v>
      </c>
      <c r="B1868" s="1" t="s">
        <v>99</v>
      </c>
      <c r="C1868" t="s">
        <v>151</v>
      </c>
      <c r="D1868">
        <v>57</v>
      </c>
      <c r="E1868" t="s">
        <v>157</v>
      </c>
    </row>
    <row r="1869" spans="1:5" x14ac:dyDescent="0.3">
      <c r="A1869">
        <v>1868</v>
      </c>
      <c r="B1869" s="1" t="s">
        <v>100</v>
      </c>
      <c r="C1869" t="s">
        <v>151</v>
      </c>
      <c r="D1869">
        <v>49</v>
      </c>
      <c r="E1869" t="s">
        <v>157</v>
      </c>
    </row>
    <row r="1870" spans="1:5" x14ac:dyDescent="0.3">
      <c r="A1870">
        <v>1869</v>
      </c>
      <c r="B1870" s="1" t="s">
        <v>106</v>
      </c>
      <c r="C1870" t="s">
        <v>152</v>
      </c>
      <c r="D1870">
        <v>60</v>
      </c>
      <c r="E1870" t="s">
        <v>157</v>
      </c>
    </row>
    <row r="1871" spans="1:5" x14ac:dyDescent="0.3">
      <c r="A1871">
        <v>1870</v>
      </c>
      <c r="B1871" s="1" t="s">
        <v>99</v>
      </c>
      <c r="C1871" t="s">
        <v>152</v>
      </c>
      <c r="D1871">
        <v>39</v>
      </c>
      <c r="E1871" t="s">
        <v>157</v>
      </c>
    </row>
    <row r="1872" spans="1:5" x14ac:dyDescent="0.3">
      <c r="A1872">
        <v>1871</v>
      </c>
      <c r="B1872" s="1" t="s">
        <v>107</v>
      </c>
      <c r="C1872" t="s">
        <v>152</v>
      </c>
      <c r="D1872">
        <v>49</v>
      </c>
      <c r="E1872" t="s">
        <v>157</v>
      </c>
    </row>
    <row r="1873" spans="1:5" x14ac:dyDescent="0.3">
      <c r="A1873">
        <v>1872</v>
      </c>
      <c r="B1873" s="1" t="s">
        <v>100</v>
      </c>
      <c r="C1873" t="s">
        <v>152</v>
      </c>
      <c r="D1873">
        <v>34</v>
      </c>
      <c r="E1873" t="s">
        <v>157</v>
      </c>
    </row>
    <row r="1874" spans="1:5" x14ac:dyDescent="0.3">
      <c r="A1874">
        <v>1873</v>
      </c>
      <c r="B1874" s="1" t="s">
        <v>101</v>
      </c>
      <c r="C1874" t="s">
        <v>152</v>
      </c>
      <c r="D1874">
        <v>20</v>
      </c>
      <c r="E1874" t="s">
        <v>157</v>
      </c>
    </row>
    <row r="1875" spans="1:5" x14ac:dyDescent="0.3">
      <c r="A1875">
        <v>1874</v>
      </c>
      <c r="B1875" s="1" t="s">
        <v>99</v>
      </c>
      <c r="C1875" t="s">
        <v>151</v>
      </c>
      <c r="D1875">
        <v>51</v>
      </c>
      <c r="E1875" t="s">
        <v>157</v>
      </c>
    </row>
    <row r="1876" spans="1:5" x14ac:dyDescent="0.3">
      <c r="A1876">
        <v>1875</v>
      </c>
      <c r="B1876" s="1" t="s">
        <v>100</v>
      </c>
      <c r="C1876" t="s">
        <v>152</v>
      </c>
      <c r="D1876">
        <v>62</v>
      </c>
      <c r="E1876" t="s">
        <v>157</v>
      </c>
    </row>
    <row r="1877" spans="1:5" x14ac:dyDescent="0.3">
      <c r="A1877">
        <v>1876</v>
      </c>
      <c r="B1877" s="1" t="s">
        <v>103</v>
      </c>
      <c r="C1877" t="s">
        <v>151</v>
      </c>
      <c r="D1877">
        <v>27</v>
      </c>
      <c r="E1877" t="s">
        <v>157</v>
      </c>
    </row>
    <row r="1878" spans="1:5" x14ac:dyDescent="0.3">
      <c r="A1878">
        <v>1877</v>
      </c>
      <c r="B1878" s="1" t="s">
        <v>105</v>
      </c>
      <c r="C1878" t="s">
        <v>151</v>
      </c>
      <c r="D1878">
        <v>22</v>
      </c>
      <c r="E1878" t="s">
        <v>157</v>
      </c>
    </row>
    <row r="1879" spans="1:5" x14ac:dyDescent="0.3">
      <c r="A1879">
        <v>1878</v>
      </c>
      <c r="B1879" s="1" t="s">
        <v>105</v>
      </c>
      <c r="C1879" t="s">
        <v>151</v>
      </c>
      <c r="D1879">
        <v>24</v>
      </c>
      <c r="E1879" t="s">
        <v>157</v>
      </c>
    </row>
    <row r="1880" spans="1:5" x14ac:dyDescent="0.3">
      <c r="A1880">
        <v>1879</v>
      </c>
      <c r="B1880" s="1" t="s">
        <v>99</v>
      </c>
      <c r="C1880" t="s">
        <v>151</v>
      </c>
      <c r="D1880">
        <v>76</v>
      </c>
      <c r="E1880" t="s">
        <v>157</v>
      </c>
    </row>
    <row r="1881" spans="1:5" x14ac:dyDescent="0.3">
      <c r="A1881">
        <v>1880</v>
      </c>
      <c r="B1881" s="1" t="s">
        <v>105</v>
      </c>
      <c r="C1881" t="s">
        <v>152</v>
      </c>
      <c r="D1881">
        <v>73</v>
      </c>
      <c r="E1881" t="s">
        <v>157</v>
      </c>
    </row>
    <row r="1882" spans="1:5" x14ac:dyDescent="0.3">
      <c r="A1882">
        <v>1881</v>
      </c>
      <c r="B1882" s="1" t="s">
        <v>100</v>
      </c>
      <c r="C1882" t="s">
        <v>152</v>
      </c>
      <c r="D1882">
        <v>83</v>
      </c>
      <c r="E1882" t="s">
        <v>157</v>
      </c>
    </row>
    <row r="1883" spans="1:5" x14ac:dyDescent="0.3">
      <c r="A1883">
        <v>1882</v>
      </c>
      <c r="B1883" s="1" t="s">
        <v>99</v>
      </c>
      <c r="C1883" t="s">
        <v>151</v>
      </c>
      <c r="D1883">
        <v>18</v>
      </c>
      <c r="E1883" t="s">
        <v>157</v>
      </c>
    </row>
    <row r="1884" spans="1:5" x14ac:dyDescent="0.3">
      <c r="A1884">
        <v>1883</v>
      </c>
      <c r="B1884" s="1" t="s">
        <v>99</v>
      </c>
      <c r="C1884" t="s">
        <v>151</v>
      </c>
      <c r="D1884">
        <v>20</v>
      </c>
      <c r="E1884" t="s">
        <v>157</v>
      </c>
    </row>
    <row r="1885" spans="1:5" x14ac:dyDescent="0.3">
      <c r="A1885">
        <v>1884</v>
      </c>
      <c r="B1885" s="1" t="s">
        <v>99</v>
      </c>
      <c r="C1885" t="s">
        <v>152</v>
      </c>
      <c r="D1885">
        <v>31</v>
      </c>
      <c r="E1885" t="s">
        <v>157</v>
      </c>
    </row>
    <row r="1886" spans="1:5" x14ac:dyDescent="0.3">
      <c r="A1886">
        <v>1885</v>
      </c>
      <c r="B1886" s="1" t="s">
        <v>104</v>
      </c>
      <c r="C1886" t="s">
        <v>152</v>
      </c>
      <c r="D1886">
        <v>27</v>
      </c>
      <c r="E1886" t="s">
        <v>157</v>
      </c>
    </row>
    <row r="1887" spans="1:5" x14ac:dyDescent="0.3">
      <c r="A1887">
        <v>1886</v>
      </c>
      <c r="B1887" s="1" t="s">
        <v>101</v>
      </c>
      <c r="C1887" t="s">
        <v>152</v>
      </c>
      <c r="D1887">
        <v>28</v>
      </c>
      <c r="E1887" t="s">
        <v>157</v>
      </c>
    </row>
    <row r="1888" spans="1:5" x14ac:dyDescent="0.3">
      <c r="A1888">
        <v>1887</v>
      </c>
      <c r="B1888" s="1" t="s">
        <v>105</v>
      </c>
      <c r="C1888" t="s">
        <v>151</v>
      </c>
      <c r="D1888">
        <v>89</v>
      </c>
      <c r="E1888" t="s">
        <v>157</v>
      </c>
    </row>
    <row r="1889" spans="1:5" x14ac:dyDescent="0.3">
      <c r="A1889">
        <v>1888</v>
      </c>
      <c r="B1889" s="1" t="s">
        <v>101</v>
      </c>
      <c r="C1889" t="s">
        <v>151</v>
      </c>
      <c r="D1889">
        <v>71</v>
      </c>
      <c r="E1889" t="s">
        <v>157</v>
      </c>
    </row>
    <row r="1890" spans="1:5" x14ac:dyDescent="0.3">
      <c r="A1890">
        <v>1889</v>
      </c>
      <c r="B1890" s="1" t="s">
        <v>106</v>
      </c>
      <c r="C1890" t="s">
        <v>151</v>
      </c>
      <c r="D1890">
        <v>42</v>
      </c>
      <c r="E1890" t="s">
        <v>157</v>
      </c>
    </row>
    <row r="1891" spans="1:5" x14ac:dyDescent="0.3">
      <c r="A1891">
        <v>1890</v>
      </c>
      <c r="B1891" s="1" t="s">
        <v>99</v>
      </c>
      <c r="C1891" t="s">
        <v>151</v>
      </c>
      <c r="D1891">
        <v>87</v>
      </c>
      <c r="E1891" t="s">
        <v>157</v>
      </c>
    </row>
    <row r="1892" spans="1:5" x14ac:dyDescent="0.3">
      <c r="A1892">
        <v>1891</v>
      </c>
      <c r="B1892" s="1" t="s">
        <v>106</v>
      </c>
      <c r="C1892" t="s">
        <v>151</v>
      </c>
      <c r="D1892">
        <v>54</v>
      </c>
      <c r="E1892" t="s">
        <v>157</v>
      </c>
    </row>
    <row r="1893" spans="1:5" x14ac:dyDescent="0.3">
      <c r="A1893">
        <v>1892</v>
      </c>
      <c r="B1893" s="1" t="s">
        <v>99</v>
      </c>
      <c r="C1893" t="s">
        <v>151</v>
      </c>
      <c r="D1893">
        <v>64</v>
      </c>
      <c r="E1893" t="s">
        <v>157</v>
      </c>
    </row>
    <row r="1894" spans="1:5" x14ac:dyDescent="0.3">
      <c r="A1894">
        <v>1893</v>
      </c>
      <c r="B1894" s="1" t="s">
        <v>101</v>
      </c>
      <c r="C1894" t="s">
        <v>151</v>
      </c>
      <c r="D1894">
        <v>47</v>
      </c>
      <c r="E1894" t="s">
        <v>157</v>
      </c>
    </row>
    <row r="1895" spans="1:5" x14ac:dyDescent="0.3">
      <c r="A1895">
        <v>1894</v>
      </c>
      <c r="B1895" s="1" t="s">
        <v>105</v>
      </c>
      <c r="C1895" t="s">
        <v>151</v>
      </c>
      <c r="D1895">
        <v>69</v>
      </c>
      <c r="E1895" t="s">
        <v>157</v>
      </c>
    </row>
    <row r="1896" spans="1:5" x14ac:dyDescent="0.3">
      <c r="A1896">
        <v>1895</v>
      </c>
      <c r="B1896" s="1" t="s">
        <v>100</v>
      </c>
      <c r="C1896" t="s">
        <v>151</v>
      </c>
      <c r="E1896" t="s">
        <v>157</v>
      </c>
    </row>
    <row r="1897" spans="1:5" x14ac:dyDescent="0.3">
      <c r="A1897">
        <v>1896</v>
      </c>
      <c r="B1897" s="1" t="s">
        <v>100</v>
      </c>
      <c r="C1897" t="s">
        <v>152</v>
      </c>
      <c r="D1897">
        <v>22</v>
      </c>
      <c r="E1897" t="s">
        <v>157</v>
      </c>
    </row>
    <row r="1898" spans="1:5" x14ac:dyDescent="0.3">
      <c r="A1898">
        <v>1897</v>
      </c>
      <c r="B1898" s="1" t="s">
        <v>99</v>
      </c>
      <c r="C1898" t="s">
        <v>152</v>
      </c>
      <c r="D1898">
        <v>28</v>
      </c>
      <c r="E1898" t="s">
        <v>157</v>
      </c>
    </row>
    <row r="1899" spans="1:5" x14ac:dyDescent="0.3">
      <c r="A1899">
        <v>1898</v>
      </c>
      <c r="B1899" s="1" t="s">
        <v>101</v>
      </c>
      <c r="C1899" t="s">
        <v>151</v>
      </c>
      <c r="D1899">
        <v>74</v>
      </c>
      <c r="E1899" t="s">
        <v>157</v>
      </c>
    </row>
    <row r="1900" spans="1:5" x14ac:dyDescent="0.3">
      <c r="A1900">
        <v>1899</v>
      </c>
      <c r="B1900" s="1" t="s">
        <v>99</v>
      </c>
      <c r="C1900" t="s">
        <v>152</v>
      </c>
      <c r="D1900">
        <v>63</v>
      </c>
      <c r="E1900" t="s">
        <v>157</v>
      </c>
    </row>
    <row r="1901" spans="1:5" x14ac:dyDescent="0.3">
      <c r="A1901">
        <v>1900</v>
      </c>
      <c r="B1901" s="1" t="s">
        <v>106</v>
      </c>
      <c r="C1901" t="s">
        <v>152</v>
      </c>
      <c r="D1901">
        <v>28</v>
      </c>
      <c r="E1901" t="s">
        <v>157</v>
      </c>
    </row>
    <row r="1902" spans="1:5" x14ac:dyDescent="0.3">
      <c r="A1902">
        <v>1901</v>
      </c>
      <c r="B1902" s="1" t="s">
        <v>99</v>
      </c>
      <c r="C1902" t="s">
        <v>152</v>
      </c>
      <c r="D1902">
        <v>34</v>
      </c>
      <c r="E1902" t="s">
        <v>157</v>
      </c>
    </row>
    <row r="1903" spans="1:5" x14ac:dyDescent="0.3">
      <c r="A1903">
        <v>1902</v>
      </c>
      <c r="B1903" s="1" t="s">
        <v>104</v>
      </c>
      <c r="C1903" t="s">
        <v>152</v>
      </c>
      <c r="D1903">
        <v>46</v>
      </c>
      <c r="E1903" t="s">
        <v>157</v>
      </c>
    </row>
    <row r="1904" spans="1:5" x14ac:dyDescent="0.3">
      <c r="A1904">
        <v>1903</v>
      </c>
      <c r="B1904" s="1" t="s">
        <v>101</v>
      </c>
      <c r="C1904" t="s">
        <v>151</v>
      </c>
      <c r="D1904">
        <v>71</v>
      </c>
      <c r="E1904" t="s">
        <v>157</v>
      </c>
    </row>
    <row r="1905" spans="1:5" x14ac:dyDescent="0.3">
      <c r="A1905">
        <v>1904</v>
      </c>
      <c r="B1905" s="1" t="s">
        <v>108</v>
      </c>
      <c r="C1905" t="s">
        <v>151</v>
      </c>
      <c r="D1905">
        <v>70</v>
      </c>
      <c r="E1905" t="s">
        <v>157</v>
      </c>
    </row>
    <row r="1906" spans="1:5" x14ac:dyDescent="0.3">
      <c r="A1906">
        <v>1905</v>
      </c>
      <c r="B1906" s="1" t="s">
        <v>105</v>
      </c>
      <c r="C1906" t="s">
        <v>151</v>
      </c>
      <c r="D1906">
        <v>48</v>
      </c>
      <c r="E1906" t="s">
        <v>157</v>
      </c>
    </row>
    <row r="1907" spans="1:5" x14ac:dyDescent="0.3">
      <c r="A1907">
        <v>1906</v>
      </c>
      <c r="B1907" s="1" t="s">
        <v>110</v>
      </c>
      <c r="C1907" t="s">
        <v>152</v>
      </c>
      <c r="D1907">
        <v>81</v>
      </c>
      <c r="E1907" t="s">
        <v>157</v>
      </c>
    </row>
    <row r="1908" spans="1:5" x14ac:dyDescent="0.3">
      <c r="A1908">
        <v>1907</v>
      </c>
      <c r="B1908" s="1" t="s">
        <v>101</v>
      </c>
      <c r="C1908" t="s">
        <v>152</v>
      </c>
      <c r="D1908">
        <v>83</v>
      </c>
      <c r="E1908" t="s">
        <v>157</v>
      </c>
    </row>
    <row r="1909" spans="1:5" x14ac:dyDescent="0.3">
      <c r="A1909">
        <v>1908</v>
      </c>
      <c r="B1909" s="1" t="s">
        <v>99</v>
      </c>
      <c r="C1909" t="s">
        <v>151</v>
      </c>
      <c r="D1909">
        <v>20</v>
      </c>
      <c r="E1909" t="s">
        <v>157</v>
      </c>
    </row>
    <row r="1910" spans="1:5" x14ac:dyDescent="0.3">
      <c r="A1910">
        <v>1909</v>
      </c>
      <c r="B1910" s="1" t="s">
        <v>108</v>
      </c>
      <c r="C1910" t="s">
        <v>151</v>
      </c>
      <c r="D1910">
        <v>40</v>
      </c>
      <c r="E1910" t="s">
        <v>157</v>
      </c>
    </row>
    <row r="1911" spans="1:5" x14ac:dyDescent="0.3">
      <c r="A1911">
        <v>1910</v>
      </c>
      <c r="B1911" s="1" t="s">
        <v>100</v>
      </c>
      <c r="C1911" t="s">
        <v>151</v>
      </c>
      <c r="D1911">
        <v>51</v>
      </c>
      <c r="E1911" t="s">
        <v>157</v>
      </c>
    </row>
    <row r="1912" spans="1:5" x14ac:dyDescent="0.3">
      <c r="A1912">
        <v>1911</v>
      </c>
      <c r="B1912" s="1" t="s">
        <v>101</v>
      </c>
      <c r="C1912" t="s">
        <v>152</v>
      </c>
      <c r="D1912">
        <v>78</v>
      </c>
      <c r="E1912" t="s">
        <v>157</v>
      </c>
    </row>
    <row r="1913" spans="1:5" x14ac:dyDescent="0.3">
      <c r="A1913">
        <v>1912</v>
      </c>
      <c r="B1913" s="1" t="s">
        <v>101</v>
      </c>
      <c r="C1913" t="s">
        <v>152</v>
      </c>
      <c r="D1913">
        <v>90</v>
      </c>
      <c r="E1913" t="s">
        <v>157</v>
      </c>
    </row>
    <row r="1914" spans="1:5" x14ac:dyDescent="0.3">
      <c r="A1914">
        <v>1913</v>
      </c>
      <c r="B1914" s="1" t="s">
        <v>107</v>
      </c>
      <c r="C1914" t="s">
        <v>152</v>
      </c>
      <c r="D1914">
        <v>51</v>
      </c>
      <c r="E1914" t="s">
        <v>157</v>
      </c>
    </row>
    <row r="1915" spans="1:5" x14ac:dyDescent="0.3">
      <c r="A1915">
        <v>1914</v>
      </c>
      <c r="B1915" s="1" t="s">
        <v>101</v>
      </c>
      <c r="C1915" t="s">
        <v>151</v>
      </c>
      <c r="D1915">
        <v>34</v>
      </c>
      <c r="E1915" t="s">
        <v>157</v>
      </c>
    </row>
    <row r="1916" spans="1:5" x14ac:dyDescent="0.3">
      <c r="A1916">
        <v>1915</v>
      </c>
      <c r="B1916" s="1" t="s">
        <v>99</v>
      </c>
      <c r="C1916" t="s">
        <v>151</v>
      </c>
      <c r="D1916">
        <v>74</v>
      </c>
      <c r="E1916" t="s">
        <v>157</v>
      </c>
    </row>
    <row r="1917" spans="1:5" x14ac:dyDescent="0.3">
      <c r="A1917">
        <v>1916</v>
      </c>
      <c r="B1917" s="1" t="s">
        <v>110</v>
      </c>
      <c r="C1917" t="s">
        <v>151</v>
      </c>
      <c r="D1917">
        <v>34</v>
      </c>
      <c r="E1917" t="s">
        <v>157</v>
      </c>
    </row>
    <row r="1918" spans="1:5" x14ac:dyDescent="0.3">
      <c r="A1918">
        <v>1917</v>
      </c>
      <c r="B1918" s="1" t="s">
        <v>99</v>
      </c>
      <c r="C1918" t="s">
        <v>152</v>
      </c>
      <c r="D1918">
        <v>63</v>
      </c>
      <c r="E1918" t="s">
        <v>157</v>
      </c>
    </row>
    <row r="1919" spans="1:5" x14ac:dyDescent="0.3">
      <c r="A1919">
        <v>1918</v>
      </c>
      <c r="B1919" s="1" t="s">
        <v>100</v>
      </c>
      <c r="C1919" t="s">
        <v>151</v>
      </c>
      <c r="E1919" t="s">
        <v>157</v>
      </c>
    </row>
    <row r="1920" spans="1:5" x14ac:dyDescent="0.3">
      <c r="A1920">
        <v>1919</v>
      </c>
      <c r="B1920" s="1" t="s">
        <v>100</v>
      </c>
      <c r="C1920" t="s">
        <v>151</v>
      </c>
      <c r="D1920">
        <v>86</v>
      </c>
      <c r="E1920" t="s">
        <v>157</v>
      </c>
    </row>
    <row r="1921" spans="1:5" x14ac:dyDescent="0.3">
      <c r="A1921">
        <v>1920</v>
      </c>
      <c r="B1921" s="1" t="s">
        <v>99</v>
      </c>
      <c r="C1921" t="s">
        <v>151</v>
      </c>
      <c r="D1921">
        <v>43</v>
      </c>
      <c r="E1921" t="s">
        <v>157</v>
      </c>
    </row>
    <row r="1922" spans="1:5" x14ac:dyDescent="0.3">
      <c r="A1922">
        <v>1921</v>
      </c>
      <c r="B1922" s="1" t="s">
        <v>99</v>
      </c>
      <c r="C1922" t="s">
        <v>152</v>
      </c>
      <c r="D1922">
        <v>62</v>
      </c>
      <c r="E1922" t="s">
        <v>157</v>
      </c>
    </row>
    <row r="1923" spans="1:5" x14ac:dyDescent="0.3">
      <c r="A1923">
        <v>1922</v>
      </c>
      <c r="B1923" s="1" t="s">
        <v>105</v>
      </c>
      <c r="C1923" t="s">
        <v>152</v>
      </c>
      <c r="D1923">
        <v>59</v>
      </c>
      <c r="E1923" t="s">
        <v>157</v>
      </c>
    </row>
    <row r="1924" spans="1:5" x14ac:dyDescent="0.3">
      <c r="A1924">
        <v>1923</v>
      </c>
      <c r="B1924" s="1" t="s">
        <v>107</v>
      </c>
      <c r="C1924" t="s">
        <v>151</v>
      </c>
      <c r="D1924">
        <v>29</v>
      </c>
      <c r="E1924" t="s">
        <v>157</v>
      </c>
    </row>
    <row r="1925" spans="1:5" x14ac:dyDescent="0.3">
      <c r="A1925">
        <v>1924</v>
      </c>
      <c r="B1925" s="1" t="s">
        <v>107</v>
      </c>
      <c r="C1925" t="s">
        <v>152</v>
      </c>
      <c r="D1925">
        <v>48</v>
      </c>
      <c r="E1925" t="s">
        <v>157</v>
      </c>
    </row>
    <row r="1926" spans="1:5" x14ac:dyDescent="0.3">
      <c r="A1926">
        <v>1925</v>
      </c>
      <c r="B1926" s="1" t="s">
        <v>99</v>
      </c>
      <c r="C1926" t="s">
        <v>151</v>
      </c>
      <c r="D1926">
        <v>65</v>
      </c>
      <c r="E1926" t="s">
        <v>157</v>
      </c>
    </row>
    <row r="1927" spans="1:5" x14ac:dyDescent="0.3">
      <c r="A1927">
        <v>1926</v>
      </c>
      <c r="B1927" s="1" t="s">
        <v>105</v>
      </c>
      <c r="C1927" t="s">
        <v>152</v>
      </c>
      <c r="D1927">
        <v>24</v>
      </c>
      <c r="E1927" t="s">
        <v>157</v>
      </c>
    </row>
    <row r="1928" spans="1:5" x14ac:dyDescent="0.3">
      <c r="A1928">
        <v>1927</v>
      </c>
      <c r="B1928" s="1" t="s">
        <v>105</v>
      </c>
      <c r="C1928" t="s">
        <v>152</v>
      </c>
      <c r="D1928">
        <v>52</v>
      </c>
      <c r="E1928" t="s">
        <v>157</v>
      </c>
    </row>
    <row r="1929" spans="1:5" x14ac:dyDescent="0.3">
      <c r="A1929">
        <v>1928</v>
      </c>
      <c r="B1929" s="1" t="s">
        <v>101</v>
      </c>
      <c r="C1929" t="s">
        <v>151</v>
      </c>
      <c r="D1929">
        <v>62</v>
      </c>
      <c r="E1929" t="s">
        <v>157</v>
      </c>
    </row>
    <row r="1930" spans="1:5" x14ac:dyDescent="0.3">
      <c r="A1930">
        <v>1929</v>
      </c>
      <c r="B1930" s="1" t="s">
        <v>100</v>
      </c>
      <c r="C1930" t="s">
        <v>152</v>
      </c>
      <c r="D1930">
        <v>69</v>
      </c>
      <c r="E1930" t="s">
        <v>157</v>
      </c>
    </row>
    <row r="1931" spans="1:5" x14ac:dyDescent="0.3">
      <c r="A1931">
        <v>1930</v>
      </c>
      <c r="B1931" s="1" t="s">
        <v>99</v>
      </c>
      <c r="C1931" t="s">
        <v>152</v>
      </c>
      <c r="D1931">
        <v>40</v>
      </c>
      <c r="E1931" t="s">
        <v>157</v>
      </c>
    </row>
    <row r="1932" spans="1:5" x14ac:dyDescent="0.3">
      <c r="A1932">
        <v>1931</v>
      </c>
      <c r="B1932" s="1" t="s">
        <v>99</v>
      </c>
      <c r="C1932" t="s">
        <v>152</v>
      </c>
      <c r="D1932">
        <v>76</v>
      </c>
      <c r="E1932" t="s">
        <v>157</v>
      </c>
    </row>
    <row r="1933" spans="1:5" x14ac:dyDescent="0.3">
      <c r="A1933">
        <v>1932</v>
      </c>
      <c r="B1933" s="1" t="s">
        <v>103</v>
      </c>
      <c r="C1933" t="s">
        <v>152</v>
      </c>
      <c r="D1933">
        <v>72</v>
      </c>
      <c r="E1933" t="s">
        <v>157</v>
      </c>
    </row>
    <row r="1934" spans="1:5" x14ac:dyDescent="0.3">
      <c r="A1934">
        <v>1933</v>
      </c>
      <c r="B1934" s="1" t="s">
        <v>105</v>
      </c>
      <c r="C1934" t="s">
        <v>151</v>
      </c>
      <c r="D1934">
        <v>62</v>
      </c>
      <c r="E1934" t="s">
        <v>157</v>
      </c>
    </row>
    <row r="1935" spans="1:5" x14ac:dyDescent="0.3">
      <c r="A1935">
        <v>1934</v>
      </c>
      <c r="B1935" s="1" t="s">
        <v>105</v>
      </c>
      <c r="C1935" t="s">
        <v>151</v>
      </c>
      <c r="D1935">
        <v>25</v>
      </c>
      <c r="E1935" t="s">
        <v>157</v>
      </c>
    </row>
    <row r="1936" spans="1:5" x14ac:dyDescent="0.3">
      <c r="A1936">
        <v>1935</v>
      </c>
      <c r="B1936" s="1" t="s">
        <v>105</v>
      </c>
      <c r="C1936" t="s">
        <v>152</v>
      </c>
      <c r="D1936">
        <v>77</v>
      </c>
      <c r="E1936" t="s">
        <v>157</v>
      </c>
    </row>
    <row r="1937" spans="1:5" x14ac:dyDescent="0.3">
      <c r="A1937">
        <v>1936</v>
      </c>
      <c r="B1937" s="1" t="s">
        <v>101</v>
      </c>
      <c r="C1937" t="s">
        <v>152</v>
      </c>
      <c r="D1937">
        <v>78</v>
      </c>
      <c r="E1937" t="s">
        <v>157</v>
      </c>
    </row>
    <row r="1938" spans="1:5" x14ac:dyDescent="0.3">
      <c r="A1938">
        <v>1937</v>
      </c>
      <c r="B1938" s="1" t="s">
        <v>104</v>
      </c>
      <c r="C1938" t="s">
        <v>152</v>
      </c>
      <c r="D1938">
        <v>27</v>
      </c>
      <c r="E1938" t="s">
        <v>157</v>
      </c>
    </row>
    <row r="1939" spans="1:5" x14ac:dyDescent="0.3">
      <c r="A1939">
        <v>1938</v>
      </c>
      <c r="B1939" s="1" t="s">
        <v>99</v>
      </c>
      <c r="C1939" t="s">
        <v>151</v>
      </c>
      <c r="D1939">
        <v>70</v>
      </c>
      <c r="E1939" t="s">
        <v>157</v>
      </c>
    </row>
    <row r="1940" spans="1:5" x14ac:dyDescent="0.3">
      <c r="A1940">
        <v>1939</v>
      </c>
      <c r="B1940" s="1" t="s">
        <v>99</v>
      </c>
      <c r="C1940" t="s">
        <v>151</v>
      </c>
      <c r="D1940">
        <v>44</v>
      </c>
      <c r="E1940" t="s">
        <v>157</v>
      </c>
    </row>
    <row r="1941" spans="1:5" x14ac:dyDescent="0.3">
      <c r="A1941">
        <v>1940</v>
      </c>
      <c r="B1941" s="1" t="s">
        <v>105</v>
      </c>
      <c r="C1941" t="s">
        <v>151</v>
      </c>
      <c r="D1941">
        <v>46</v>
      </c>
      <c r="E1941" t="s">
        <v>157</v>
      </c>
    </row>
    <row r="1942" spans="1:5" x14ac:dyDescent="0.3">
      <c r="A1942">
        <v>1941</v>
      </c>
      <c r="B1942" s="1" t="s">
        <v>105</v>
      </c>
      <c r="C1942" t="s">
        <v>152</v>
      </c>
      <c r="D1942">
        <v>86</v>
      </c>
      <c r="E1942" t="s">
        <v>157</v>
      </c>
    </row>
    <row r="1943" spans="1:5" x14ac:dyDescent="0.3">
      <c r="A1943">
        <v>1942</v>
      </c>
      <c r="B1943" s="1" t="s">
        <v>99</v>
      </c>
      <c r="C1943" t="s">
        <v>152</v>
      </c>
      <c r="D1943">
        <v>30</v>
      </c>
      <c r="E1943" t="s">
        <v>157</v>
      </c>
    </row>
    <row r="1944" spans="1:5" x14ac:dyDescent="0.3">
      <c r="A1944">
        <v>1943</v>
      </c>
      <c r="B1944" s="1" t="s">
        <v>99</v>
      </c>
      <c r="C1944" t="s">
        <v>152</v>
      </c>
      <c r="D1944">
        <v>72</v>
      </c>
      <c r="E1944" t="s">
        <v>157</v>
      </c>
    </row>
    <row r="1945" spans="1:5" x14ac:dyDescent="0.3">
      <c r="A1945">
        <v>1944</v>
      </c>
      <c r="B1945" s="1" t="s">
        <v>105</v>
      </c>
      <c r="C1945" t="s">
        <v>151</v>
      </c>
      <c r="D1945">
        <v>82</v>
      </c>
      <c r="E1945" t="s">
        <v>157</v>
      </c>
    </row>
    <row r="1946" spans="1:5" x14ac:dyDescent="0.3">
      <c r="A1946">
        <v>1945</v>
      </c>
      <c r="B1946" s="1" t="s">
        <v>99</v>
      </c>
      <c r="C1946" t="s">
        <v>151</v>
      </c>
      <c r="D1946">
        <v>62</v>
      </c>
      <c r="E1946" t="s">
        <v>157</v>
      </c>
    </row>
    <row r="1947" spans="1:5" x14ac:dyDescent="0.3">
      <c r="A1947">
        <v>1946</v>
      </c>
      <c r="B1947" s="1" t="s">
        <v>99</v>
      </c>
      <c r="C1947" t="s">
        <v>151</v>
      </c>
      <c r="D1947">
        <v>75</v>
      </c>
      <c r="E1947" t="s">
        <v>157</v>
      </c>
    </row>
    <row r="1948" spans="1:5" x14ac:dyDescent="0.3">
      <c r="A1948">
        <v>1947</v>
      </c>
      <c r="B1948" s="1" t="s">
        <v>105</v>
      </c>
      <c r="C1948" t="s">
        <v>152</v>
      </c>
      <c r="D1948">
        <v>33</v>
      </c>
      <c r="E1948" t="s">
        <v>157</v>
      </c>
    </row>
    <row r="1949" spans="1:5" x14ac:dyDescent="0.3">
      <c r="A1949">
        <v>1948</v>
      </c>
      <c r="B1949" s="1" t="s">
        <v>99</v>
      </c>
      <c r="C1949" t="s">
        <v>152</v>
      </c>
      <c r="D1949">
        <v>79</v>
      </c>
      <c r="E1949" t="s">
        <v>157</v>
      </c>
    </row>
    <row r="1950" spans="1:5" x14ac:dyDescent="0.3">
      <c r="A1950">
        <v>1949</v>
      </c>
      <c r="B1950" s="1" t="s">
        <v>104</v>
      </c>
      <c r="C1950" t="s">
        <v>151</v>
      </c>
      <c r="D1950">
        <v>57</v>
      </c>
      <c r="E1950" t="s">
        <v>157</v>
      </c>
    </row>
    <row r="1951" spans="1:5" x14ac:dyDescent="0.3">
      <c r="A1951">
        <v>1950</v>
      </c>
      <c r="B1951" s="1" t="s">
        <v>106</v>
      </c>
      <c r="C1951" t="s">
        <v>152</v>
      </c>
      <c r="D1951">
        <v>87</v>
      </c>
      <c r="E1951" t="s">
        <v>157</v>
      </c>
    </row>
    <row r="1952" spans="1:5" x14ac:dyDescent="0.3">
      <c r="A1952">
        <v>1951</v>
      </c>
      <c r="B1952" s="1" t="s">
        <v>108</v>
      </c>
      <c r="C1952" t="s">
        <v>151</v>
      </c>
      <c r="D1952">
        <v>28</v>
      </c>
      <c r="E1952" t="s">
        <v>157</v>
      </c>
    </row>
    <row r="1953" spans="1:5" x14ac:dyDescent="0.3">
      <c r="A1953">
        <v>1952</v>
      </c>
      <c r="B1953" s="1" t="s">
        <v>99</v>
      </c>
      <c r="C1953" t="s">
        <v>151</v>
      </c>
      <c r="D1953">
        <v>49</v>
      </c>
      <c r="E1953" t="s">
        <v>157</v>
      </c>
    </row>
    <row r="1954" spans="1:5" x14ac:dyDescent="0.3">
      <c r="A1954">
        <v>1953</v>
      </c>
      <c r="B1954" s="1" t="s">
        <v>99</v>
      </c>
      <c r="C1954" t="s">
        <v>151</v>
      </c>
      <c r="D1954">
        <v>19</v>
      </c>
      <c r="E1954" t="s">
        <v>157</v>
      </c>
    </row>
    <row r="1955" spans="1:5" x14ac:dyDescent="0.3">
      <c r="A1955">
        <v>1954</v>
      </c>
      <c r="B1955" s="1" t="s">
        <v>102</v>
      </c>
      <c r="C1955" t="s">
        <v>152</v>
      </c>
      <c r="D1955">
        <v>55</v>
      </c>
      <c r="E1955" t="s">
        <v>157</v>
      </c>
    </row>
    <row r="1956" spans="1:5" x14ac:dyDescent="0.3">
      <c r="A1956">
        <v>1955</v>
      </c>
      <c r="B1956" s="1" t="s">
        <v>105</v>
      </c>
      <c r="C1956" t="s">
        <v>152</v>
      </c>
      <c r="D1956">
        <v>68</v>
      </c>
      <c r="E1956" t="s">
        <v>157</v>
      </c>
    </row>
    <row r="1957" spans="1:5" x14ac:dyDescent="0.3">
      <c r="A1957">
        <v>1956</v>
      </c>
      <c r="B1957" s="1" t="s">
        <v>104</v>
      </c>
      <c r="C1957" t="s">
        <v>151</v>
      </c>
      <c r="D1957">
        <v>41</v>
      </c>
      <c r="E1957" t="s">
        <v>157</v>
      </c>
    </row>
    <row r="1958" spans="1:5" x14ac:dyDescent="0.3">
      <c r="A1958">
        <v>1957</v>
      </c>
      <c r="B1958" s="1" t="s">
        <v>99</v>
      </c>
      <c r="C1958" t="s">
        <v>152</v>
      </c>
      <c r="D1958">
        <v>42</v>
      </c>
      <c r="E1958" t="s">
        <v>157</v>
      </c>
    </row>
    <row r="1959" spans="1:5" x14ac:dyDescent="0.3">
      <c r="A1959">
        <v>1958</v>
      </c>
      <c r="B1959" s="1" t="s">
        <v>111</v>
      </c>
      <c r="C1959" t="s">
        <v>152</v>
      </c>
      <c r="D1959">
        <v>23</v>
      </c>
      <c r="E1959" t="s">
        <v>157</v>
      </c>
    </row>
    <row r="1960" spans="1:5" x14ac:dyDescent="0.3">
      <c r="A1960">
        <v>1959</v>
      </c>
      <c r="B1960" s="1" t="s">
        <v>109</v>
      </c>
      <c r="C1960" t="s">
        <v>151</v>
      </c>
      <c r="D1960">
        <v>28</v>
      </c>
      <c r="E1960" t="s">
        <v>157</v>
      </c>
    </row>
    <row r="1961" spans="1:5" x14ac:dyDescent="0.3">
      <c r="A1961">
        <v>1960</v>
      </c>
      <c r="B1961" s="1" t="s">
        <v>111</v>
      </c>
      <c r="C1961" t="s">
        <v>152</v>
      </c>
      <c r="D1961">
        <v>33</v>
      </c>
      <c r="E1961" t="s">
        <v>157</v>
      </c>
    </row>
    <row r="1962" spans="1:5" x14ac:dyDescent="0.3">
      <c r="A1962">
        <v>1961</v>
      </c>
      <c r="B1962" s="1" t="s">
        <v>109</v>
      </c>
      <c r="C1962" t="s">
        <v>151</v>
      </c>
      <c r="D1962">
        <v>87</v>
      </c>
      <c r="E1962" t="s">
        <v>157</v>
      </c>
    </row>
    <row r="1963" spans="1:5" x14ac:dyDescent="0.3">
      <c r="A1963">
        <v>1962</v>
      </c>
      <c r="B1963" s="1" t="s">
        <v>99</v>
      </c>
      <c r="C1963" t="s">
        <v>151</v>
      </c>
      <c r="D1963">
        <v>23</v>
      </c>
      <c r="E1963" t="s">
        <v>157</v>
      </c>
    </row>
    <row r="1964" spans="1:5" x14ac:dyDescent="0.3">
      <c r="A1964">
        <v>1963</v>
      </c>
      <c r="B1964" s="1" t="s">
        <v>101</v>
      </c>
      <c r="C1964" t="s">
        <v>152</v>
      </c>
      <c r="D1964">
        <v>25</v>
      </c>
      <c r="E1964" t="s">
        <v>157</v>
      </c>
    </row>
    <row r="1965" spans="1:5" x14ac:dyDescent="0.3">
      <c r="A1965">
        <v>1964</v>
      </c>
      <c r="B1965" s="1" t="s">
        <v>105</v>
      </c>
      <c r="C1965" t="s">
        <v>152</v>
      </c>
      <c r="D1965">
        <v>32</v>
      </c>
      <c r="E1965" t="s">
        <v>157</v>
      </c>
    </row>
    <row r="1966" spans="1:5" x14ac:dyDescent="0.3">
      <c r="A1966">
        <v>1965</v>
      </c>
      <c r="B1966" s="1" t="s">
        <v>100</v>
      </c>
      <c r="C1966" t="s">
        <v>151</v>
      </c>
      <c r="D1966">
        <v>84</v>
      </c>
      <c r="E1966" t="s">
        <v>157</v>
      </c>
    </row>
    <row r="1967" spans="1:5" x14ac:dyDescent="0.3">
      <c r="A1967">
        <v>1966</v>
      </c>
      <c r="B1967" s="1" t="s">
        <v>107</v>
      </c>
      <c r="C1967" t="s">
        <v>151</v>
      </c>
      <c r="D1967">
        <v>82</v>
      </c>
      <c r="E1967" t="s">
        <v>157</v>
      </c>
    </row>
    <row r="1968" spans="1:5" x14ac:dyDescent="0.3">
      <c r="A1968">
        <v>1967</v>
      </c>
      <c r="B1968" s="1" t="s">
        <v>105</v>
      </c>
      <c r="C1968" t="s">
        <v>151</v>
      </c>
      <c r="D1968">
        <v>89</v>
      </c>
      <c r="E1968" t="s">
        <v>157</v>
      </c>
    </row>
    <row r="1969" spans="1:5" x14ac:dyDescent="0.3">
      <c r="A1969">
        <v>1968</v>
      </c>
      <c r="B1969" s="1" t="s">
        <v>99</v>
      </c>
      <c r="C1969" t="s">
        <v>152</v>
      </c>
      <c r="D1969">
        <v>20</v>
      </c>
      <c r="E1969" t="s">
        <v>157</v>
      </c>
    </row>
    <row r="1970" spans="1:5" x14ac:dyDescent="0.3">
      <c r="A1970">
        <v>1969</v>
      </c>
      <c r="B1970" s="1" t="s">
        <v>105</v>
      </c>
      <c r="C1970" t="s">
        <v>151</v>
      </c>
      <c r="D1970">
        <v>41</v>
      </c>
      <c r="E1970" t="s">
        <v>157</v>
      </c>
    </row>
    <row r="1971" spans="1:5" x14ac:dyDescent="0.3">
      <c r="A1971">
        <v>1970</v>
      </c>
      <c r="B1971" s="1" t="s">
        <v>100</v>
      </c>
      <c r="C1971" t="s">
        <v>151</v>
      </c>
      <c r="D1971">
        <v>79</v>
      </c>
      <c r="E1971" t="s">
        <v>157</v>
      </c>
    </row>
    <row r="1972" spans="1:5" x14ac:dyDescent="0.3">
      <c r="A1972">
        <v>1971</v>
      </c>
      <c r="B1972" s="1" t="s">
        <v>105</v>
      </c>
      <c r="C1972" t="s">
        <v>152</v>
      </c>
      <c r="D1972">
        <v>44</v>
      </c>
      <c r="E1972" t="s">
        <v>157</v>
      </c>
    </row>
    <row r="1973" spans="1:5" x14ac:dyDescent="0.3">
      <c r="A1973">
        <v>1972</v>
      </c>
      <c r="B1973" s="1" t="s">
        <v>99</v>
      </c>
      <c r="C1973" t="s">
        <v>151</v>
      </c>
      <c r="D1973">
        <v>37</v>
      </c>
      <c r="E1973" t="s">
        <v>157</v>
      </c>
    </row>
    <row r="1974" spans="1:5" x14ac:dyDescent="0.3">
      <c r="A1974">
        <v>1973</v>
      </c>
      <c r="B1974" s="1" t="s">
        <v>99</v>
      </c>
      <c r="C1974" t="s">
        <v>151</v>
      </c>
      <c r="D1974">
        <v>64</v>
      </c>
      <c r="E1974" t="s">
        <v>157</v>
      </c>
    </row>
    <row r="1975" spans="1:5" x14ac:dyDescent="0.3">
      <c r="A1975">
        <v>1974</v>
      </c>
      <c r="B1975" s="1" t="s">
        <v>99</v>
      </c>
      <c r="C1975" t="s">
        <v>152</v>
      </c>
      <c r="D1975">
        <v>74</v>
      </c>
      <c r="E1975" t="s">
        <v>157</v>
      </c>
    </row>
    <row r="1976" spans="1:5" x14ac:dyDescent="0.3">
      <c r="A1976">
        <v>1975</v>
      </c>
      <c r="B1976" s="1" t="s">
        <v>99</v>
      </c>
      <c r="C1976" t="s">
        <v>151</v>
      </c>
      <c r="D1976">
        <v>40</v>
      </c>
      <c r="E1976" t="s">
        <v>157</v>
      </c>
    </row>
    <row r="1977" spans="1:5" x14ac:dyDescent="0.3">
      <c r="A1977">
        <v>1976</v>
      </c>
      <c r="B1977" s="1" t="s">
        <v>105</v>
      </c>
      <c r="C1977" t="s">
        <v>152</v>
      </c>
      <c r="D1977">
        <v>73</v>
      </c>
      <c r="E1977" t="s">
        <v>157</v>
      </c>
    </row>
    <row r="1978" spans="1:5" x14ac:dyDescent="0.3">
      <c r="A1978">
        <v>1977</v>
      </c>
      <c r="B1978" s="1" t="s">
        <v>99</v>
      </c>
      <c r="C1978" t="s">
        <v>152</v>
      </c>
      <c r="D1978">
        <v>79</v>
      </c>
      <c r="E1978" t="s">
        <v>157</v>
      </c>
    </row>
    <row r="1979" spans="1:5" x14ac:dyDescent="0.3">
      <c r="A1979">
        <v>1978</v>
      </c>
      <c r="B1979" s="1" t="s">
        <v>105</v>
      </c>
      <c r="C1979" t="s">
        <v>152</v>
      </c>
      <c r="D1979">
        <v>23</v>
      </c>
      <c r="E1979" t="s">
        <v>157</v>
      </c>
    </row>
    <row r="1980" spans="1:5" x14ac:dyDescent="0.3">
      <c r="A1980">
        <v>1979</v>
      </c>
      <c r="B1980" s="1" t="s">
        <v>102</v>
      </c>
      <c r="C1980" t="s">
        <v>152</v>
      </c>
      <c r="D1980">
        <v>21</v>
      </c>
      <c r="E1980" t="s">
        <v>157</v>
      </c>
    </row>
    <row r="1981" spans="1:5" x14ac:dyDescent="0.3">
      <c r="A1981">
        <v>1980</v>
      </c>
      <c r="B1981" s="1" t="s">
        <v>110</v>
      </c>
      <c r="C1981" t="s">
        <v>151</v>
      </c>
      <c r="D1981">
        <v>57</v>
      </c>
      <c r="E1981" t="s">
        <v>157</v>
      </c>
    </row>
    <row r="1982" spans="1:5" x14ac:dyDescent="0.3">
      <c r="A1982">
        <v>1981</v>
      </c>
      <c r="B1982" s="1" t="s">
        <v>99</v>
      </c>
      <c r="C1982" t="s">
        <v>151</v>
      </c>
      <c r="D1982">
        <v>26</v>
      </c>
      <c r="E1982" t="s">
        <v>157</v>
      </c>
    </row>
    <row r="1983" spans="1:5" x14ac:dyDescent="0.3">
      <c r="A1983">
        <v>1982</v>
      </c>
      <c r="B1983" s="1" t="s">
        <v>107</v>
      </c>
      <c r="C1983" t="s">
        <v>152</v>
      </c>
      <c r="D1983">
        <v>74</v>
      </c>
      <c r="E1983" t="s">
        <v>157</v>
      </c>
    </row>
    <row r="1984" spans="1:5" x14ac:dyDescent="0.3">
      <c r="A1984">
        <v>1983</v>
      </c>
      <c r="B1984" s="1" t="s">
        <v>105</v>
      </c>
      <c r="C1984" t="s">
        <v>152</v>
      </c>
      <c r="D1984">
        <v>35</v>
      </c>
      <c r="E1984" t="s">
        <v>157</v>
      </c>
    </row>
    <row r="1985" spans="1:5" x14ac:dyDescent="0.3">
      <c r="A1985">
        <v>1984</v>
      </c>
      <c r="B1985" s="1" t="s">
        <v>101</v>
      </c>
      <c r="C1985" t="s">
        <v>151</v>
      </c>
      <c r="D1985">
        <v>45</v>
      </c>
      <c r="E1985" t="s">
        <v>157</v>
      </c>
    </row>
    <row r="1986" spans="1:5" x14ac:dyDescent="0.3">
      <c r="A1986">
        <v>1985</v>
      </c>
      <c r="B1986" s="1" t="s">
        <v>100</v>
      </c>
      <c r="C1986" t="s">
        <v>151</v>
      </c>
      <c r="D1986">
        <v>49</v>
      </c>
      <c r="E1986" t="s">
        <v>157</v>
      </c>
    </row>
    <row r="1987" spans="1:5" x14ac:dyDescent="0.3">
      <c r="A1987">
        <v>1986</v>
      </c>
      <c r="B1987" s="1" t="s">
        <v>100</v>
      </c>
      <c r="C1987" t="s">
        <v>151</v>
      </c>
      <c r="D1987">
        <v>21</v>
      </c>
      <c r="E1987" t="s">
        <v>157</v>
      </c>
    </row>
    <row r="1988" spans="1:5" x14ac:dyDescent="0.3">
      <c r="A1988">
        <v>1987</v>
      </c>
      <c r="B1988" s="1" t="s">
        <v>100</v>
      </c>
      <c r="C1988" t="s">
        <v>151</v>
      </c>
      <c r="D1988">
        <v>48</v>
      </c>
      <c r="E1988" t="s">
        <v>157</v>
      </c>
    </row>
    <row r="1989" spans="1:5" x14ac:dyDescent="0.3">
      <c r="A1989">
        <v>1988</v>
      </c>
      <c r="B1989" s="1" t="s">
        <v>99</v>
      </c>
      <c r="C1989" t="s">
        <v>151</v>
      </c>
      <c r="D1989">
        <v>66</v>
      </c>
      <c r="E1989" t="s">
        <v>157</v>
      </c>
    </row>
    <row r="1990" spans="1:5" x14ac:dyDescent="0.3">
      <c r="A1990">
        <v>1989</v>
      </c>
      <c r="B1990" s="1" t="s">
        <v>99</v>
      </c>
      <c r="C1990" t="s">
        <v>151</v>
      </c>
      <c r="D1990">
        <v>89</v>
      </c>
      <c r="E1990" t="s">
        <v>157</v>
      </c>
    </row>
    <row r="1991" spans="1:5" x14ac:dyDescent="0.3">
      <c r="A1991">
        <v>1990</v>
      </c>
      <c r="B1991" s="1" t="s">
        <v>99</v>
      </c>
      <c r="C1991" t="s">
        <v>152</v>
      </c>
      <c r="D1991">
        <v>89</v>
      </c>
      <c r="E1991" t="s">
        <v>157</v>
      </c>
    </row>
    <row r="1992" spans="1:5" x14ac:dyDescent="0.3">
      <c r="A1992">
        <v>1991</v>
      </c>
      <c r="B1992" s="1" t="s">
        <v>99</v>
      </c>
      <c r="C1992" t="s">
        <v>152</v>
      </c>
      <c r="D1992">
        <v>49</v>
      </c>
      <c r="E1992" t="s">
        <v>157</v>
      </c>
    </row>
    <row r="1993" spans="1:5" x14ac:dyDescent="0.3">
      <c r="A1993">
        <v>1992</v>
      </c>
      <c r="B1993" s="1" t="s">
        <v>108</v>
      </c>
      <c r="C1993" t="s">
        <v>152</v>
      </c>
      <c r="D1993">
        <v>66</v>
      </c>
      <c r="E1993" t="s">
        <v>157</v>
      </c>
    </row>
    <row r="1994" spans="1:5" x14ac:dyDescent="0.3">
      <c r="A1994">
        <v>1993</v>
      </c>
      <c r="B1994" s="1" t="s">
        <v>99</v>
      </c>
      <c r="C1994" t="s">
        <v>151</v>
      </c>
      <c r="D1994">
        <v>61</v>
      </c>
      <c r="E1994" t="s">
        <v>157</v>
      </c>
    </row>
    <row r="1995" spans="1:5" x14ac:dyDescent="0.3">
      <c r="A1995">
        <v>1994</v>
      </c>
      <c r="B1995" s="1" t="s">
        <v>106</v>
      </c>
      <c r="C1995" t="s">
        <v>151</v>
      </c>
      <c r="D1995">
        <v>43</v>
      </c>
      <c r="E1995" t="s">
        <v>157</v>
      </c>
    </row>
    <row r="1996" spans="1:5" x14ac:dyDescent="0.3">
      <c r="A1996">
        <v>1995</v>
      </c>
      <c r="B1996" s="1" t="s">
        <v>99</v>
      </c>
      <c r="C1996" t="s">
        <v>151</v>
      </c>
      <c r="D1996">
        <v>45</v>
      </c>
      <c r="E1996" t="s">
        <v>157</v>
      </c>
    </row>
    <row r="1997" spans="1:5" x14ac:dyDescent="0.3">
      <c r="A1997">
        <v>1996</v>
      </c>
      <c r="B1997" s="1" t="s">
        <v>99</v>
      </c>
      <c r="C1997" t="s">
        <v>151</v>
      </c>
      <c r="D1997">
        <v>83</v>
      </c>
      <c r="E1997" t="s">
        <v>157</v>
      </c>
    </row>
    <row r="1998" spans="1:5" x14ac:dyDescent="0.3">
      <c r="A1998">
        <v>1997</v>
      </c>
      <c r="B1998" s="1" t="s">
        <v>105</v>
      </c>
      <c r="C1998" t="s">
        <v>152</v>
      </c>
      <c r="D1998">
        <v>79</v>
      </c>
      <c r="E1998" t="s">
        <v>157</v>
      </c>
    </row>
    <row r="1999" spans="1:5" x14ac:dyDescent="0.3">
      <c r="A1999">
        <v>1998</v>
      </c>
      <c r="B1999" s="1" t="s">
        <v>101</v>
      </c>
      <c r="C1999" t="s">
        <v>151</v>
      </c>
      <c r="D1999">
        <v>82</v>
      </c>
      <c r="E1999" t="s">
        <v>157</v>
      </c>
    </row>
    <row r="2000" spans="1:5" x14ac:dyDescent="0.3">
      <c r="A2000">
        <v>1999</v>
      </c>
      <c r="B2000" s="1" t="s">
        <v>107</v>
      </c>
      <c r="C2000" t="s">
        <v>151</v>
      </c>
      <c r="D2000">
        <v>72</v>
      </c>
      <c r="E2000" t="s">
        <v>157</v>
      </c>
    </row>
    <row r="2001" spans="1:5" x14ac:dyDescent="0.3">
      <c r="A2001">
        <v>2000</v>
      </c>
      <c r="B2001" s="1" t="s">
        <v>99</v>
      </c>
      <c r="C2001" t="s">
        <v>152</v>
      </c>
      <c r="D2001">
        <v>39</v>
      </c>
      <c r="E2001" t="s">
        <v>157</v>
      </c>
    </row>
    <row r="2002" spans="1:5" x14ac:dyDescent="0.3">
      <c r="A2002">
        <v>2001</v>
      </c>
      <c r="B2002" s="1" t="s">
        <v>105</v>
      </c>
      <c r="C2002" t="s">
        <v>152</v>
      </c>
      <c r="D2002">
        <v>59</v>
      </c>
      <c r="E2002" t="s">
        <v>158</v>
      </c>
    </row>
    <row r="2003" spans="1:5" x14ac:dyDescent="0.3">
      <c r="A2003">
        <v>2002</v>
      </c>
      <c r="B2003" s="1" t="s">
        <v>99</v>
      </c>
      <c r="C2003" t="s">
        <v>152</v>
      </c>
      <c r="D2003">
        <v>53</v>
      </c>
      <c r="E2003" t="s">
        <v>158</v>
      </c>
    </row>
    <row r="2004" spans="1:5" x14ac:dyDescent="0.3">
      <c r="A2004">
        <v>2003</v>
      </c>
      <c r="B2004" s="1" t="s">
        <v>99</v>
      </c>
      <c r="C2004" t="s">
        <v>151</v>
      </c>
      <c r="D2004">
        <v>23</v>
      </c>
      <c r="E2004" t="s">
        <v>158</v>
      </c>
    </row>
    <row r="2005" spans="1:5" x14ac:dyDescent="0.3">
      <c r="A2005">
        <v>2004</v>
      </c>
      <c r="B2005" s="1" t="s">
        <v>99</v>
      </c>
      <c r="C2005" t="s">
        <v>152</v>
      </c>
      <c r="D2005">
        <v>40</v>
      </c>
      <c r="E2005" t="s">
        <v>158</v>
      </c>
    </row>
    <row r="2006" spans="1:5" x14ac:dyDescent="0.3">
      <c r="A2006">
        <v>2005</v>
      </c>
      <c r="B2006" s="1" t="s">
        <v>105</v>
      </c>
      <c r="C2006" t="s">
        <v>151</v>
      </c>
      <c r="D2006">
        <v>38</v>
      </c>
      <c r="E2006" t="s">
        <v>158</v>
      </c>
    </row>
    <row r="2007" spans="1:5" x14ac:dyDescent="0.3">
      <c r="A2007">
        <v>2006</v>
      </c>
      <c r="B2007" s="1" t="s">
        <v>99</v>
      </c>
      <c r="C2007" t="s">
        <v>151</v>
      </c>
      <c r="D2007">
        <v>21</v>
      </c>
      <c r="E2007" t="s">
        <v>158</v>
      </c>
    </row>
    <row r="2008" spans="1:5" x14ac:dyDescent="0.3">
      <c r="A2008">
        <v>2007</v>
      </c>
      <c r="B2008" s="1" t="s">
        <v>107</v>
      </c>
      <c r="C2008" t="s">
        <v>151</v>
      </c>
      <c r="D2008">
        <v>58</v>
      </c>
      <c r="E2008" t="s">
        <v>158</v>
      </c>
    </row>
    <row r="2009" spans="1:5" x14ac:dyDescent="0.3">
      <c r="A2009">
        <v>2008</v>
      </c>
      <c r="B2009" s="1" t="s">
        <v>101</v>
      </c>
      <c r="C2009" t="s">
        <v>151</v>
      </c>
      <c r="D2009">
        <v>67</v>
      </c>
      <c r="E2009" t="s">
        <v>158</v>
      </c>
    </row>
    <row r="2010" spans="1:5" x14ac:dyDescent="0.3">
      <c r="A2010">
        <v>2009</v>
      </c>
      <c r="B2010" s="1" t="s">
        <v>99</v>
      </c>
      <c r="C2010" t="s">
        <v>152</v>
      </c>
      <c r="D2010">
        <v>42</v>
      </c>
      <c r="E2010" t="s">
        <v>158</v>
      </c>
    </row>
    <row r="2011" spans="1:5" x14ac:dyDescent="0.3">
      <c r="A2011">
        <v>2010</v>
      </c>
      <c r="B2011" s="1" t="s">
        <v>100</v>
      </c>
      <c r="C2011" t="s">
        <v>151</v>
      </c>
      <c r="D2011">
        <v>50</v>
      </c>
      <c r="E2011" t="s">
        <v>158</v>
      </c>
    </row>
    <row r="2012" spans="1:5" x14ac:dyDescent="0.3">
      <c r="A2012">
        <v>2011</v>
      </c>
      <c r="B2012" s="1" t="s">
        <v>99</v>
      </c>
      <c r="C2012" t="s">
        <v>151</v>
      </c>
      <c r="D2012">
        <v>18</v>
      </c>
      <c r="E2012" t="s">
        <v>158</v>
      </c>
    </row>
    <row r="2013" spans="1:5" x14ac:dyDescent="0.3">
      <c r="A2013">
        <v>2012</v>
      </c>
      <c r="B2013" s="1" t="s">
        <v>99</v>
      </c>
      <c r="C2013" t="s">
        <v>151</v>
      </c>
      <c r="D2013">
        <v>42</v>
      </c>
      <c r="E2013" t="s">
        <v>158</v>
      </c>
    </row>
    <row r="2014" spans="1:5" x14ac:dyDescent="0.3">
      <c r="A2014">
        <v>2013</v>
      </c>
      <c r="B2014" s="1" t="s">
        <v>99</v>
      </c>
      <c r="C2014" t="s">
        <v>151</v>
      </c>
      <c r="D2014">
        <v>39</v>
      </c>
      <c r="E2014" t="s">
        <v>158</v>
      </c>
    </row>
    <row r="2015" spans="1:5" x14ac:dyDescent="0.3">
      <c r="A2015">
        <v>2014</v>
      </c>
      <c r="B2015" s="1" t="s">
        <v>100</v>
      </c>
      <c r="C2015" t="s">
        <v>152</v>
      </c>
      <c r="D2015">
        <v>41</v>
      </c>
      <c r="E2015" t="s">
        <v>158</v>
      </c>
    </row>
    <row r="2016" spans="1:5" x14ac:dyDescent="0.3">
      <c r="A2016">
        <v>2015</v>
      </c>
      <c r="B2016" s="1" t="s">
        <v>100</v>
      </c>
      <c r="C2016" t="s">
        <v>151</v>
      </c>
      <c r="D2016">
        <v>55</v>
      </c>
      <c r="E2016" t="s">
        <v>158</v>
      </c>
    </row>
    <row r="2017" spans="1:5" x14ac:dyDescent="0.3">
      <c r="A2017">
        <v>2016</v>
      </c>
      <c r="B2017" s="1" t="s">
        <v>105</v>
      </c>
      <c r="C2017" t="s">
        <v>152</v>
      </c>
      <c r="D2017">
        <v>71</v>
      </c>
      <c r="E2017" t="s">
        <v>158</v>
      </c>
    </row>
    <row r="2018" spans="1:5" x14ac:dyDescent="0.3">
      <c r="A2018">
        <v>2017</v>
      </c>
      <c r="B2018" s="1" t="s">
        <v>99</v>
      </c>
      <c r="C2018" t="s">
        <v>151</v>
      </c>
      <c r="D2018">
        <v>76</v>
      </c>
      <c r="E2018" t="s">
        <v>158</v>
      </c>
    </row>
    <row r="2019" spans="1:5" x14ac:dyDescent="0.3">
      <c r="A2019">
        <v>2018</v>
      </c>
      <c r="B2019" s="1" t="s">
        <v>105</v>
      </c>
      <c r="C2019" t="s">
        <v>151</v>
      </c>
      <c r="D2019">
        <v>44</v>
      </c>
      <c r="E2019" t="s">
        <v>158</v>
      </c>
    </row>
    <row r="2020" spans="1:5" x14ac:dyDescent="0.3">
      <c r="A2020">
        <v>2019</v>
      </c>
      <c r="B2020" s="1" t="s">
        <v>99</v>
      </c>
      <c r="C2020" t="s">
        <v>151</v>
      </c>
      <c r="D2020">
        <v>57</v>
      </c>
      <c r="E2020" t="s">
        <v>158</v>
      </c>
    </row>
    <row r="2021" spans="1:5" x14ac:dyDescent="0.3">
      <c r="A2021">
        <v>2020</v>
      </c>
      <c r="B2021" s="1" t="s">
        <v>100</v>
      </c>
      <c r="C2021" t="s">
        <v>151</v>
      </c>
      <c r="D2021">
        <v>58</v>
      </c>
      <c r="E2021" t="s">
        <v>158</v>
      </c>
    </row>
    <row r="2022" spans="1:5" x14ac:dyDescent="0.3">
      <c r="A2022">
        <v>2021</v>
      </c>
      <c r="B2022" s="1" t="s">
        <v>105</v>
      </c>
      <c r="C2022" t="s">
        <v>152</v>
      </c>
      <c r="D2022">
        <v>26</v>
      </c>
      <c r="E2022" t="s">
        <v>158</v>
      </c>
    </row>
    <row r="2023" spans="1:5" x14ac:dyDescent="0.3">
      <c r="A2023">
        <v>2022</v>
      </c>
      <c r="B2023" s="1" t="s">
        <v>99</v>
      </c>
      <c r="C2023" t="s">
        <v>152</v>
      </c>
      <c r="D2023">
        <v>52</v>
      </c>
      <c r="E2023" t="s">
        <v>158</v>
      </c>
    </row>
    <row r="2024" spans="1:5" x14ac:dyDescent="0.3">
      <c r="A2024">
        <v>2023</v>
      </c>
      <c r="B2024" s="1" t="s">
        <v>99</v>
      </c>
      <c r="C2024" t="s">
        <v>151</v>
      </c>
      <c r="D2024">
        <v>73</v>
      </c>
      <c r="E2024" t="s">
        <v>158</v>
      </c>
    </row>
    <row r="2025" spans="1:5" x14ac:dyDescent="0.3">
      <c r="A2025">
        <v>2024</v>
      </c>
      <c r="B2025" s="1" t="s">
        <v>105</v>
      </c>
      <c r="C2025" t="s">
        <v>152</v>
      </c>
      <c r="D2025">
        <v>78</v>
      </c>
      <c r="E2025" t="s">
        <v>158</v>
      </c>
    </row>
    <row r="2026" spans="1:5" x14ac:dyDescent="0.3">
      <c r="A2026">
        <v>2025</v>
      </c>
      <c r="B2026" s="1" t="s">
        <v>99</v>
      </c>
      <c r="C2026" t="s">
        <v>152</v>
      </c>
      <c r="D2026">
        <v>21</v>
      </c>
      <c r="E2026" t="s">
        <v>158</v>
      </c>
    </row>
    <row r="2027" spans="1:5" x14ac:dyDescent="0.3">
      <c r="A2027">
        <v>2026</v>
      </c>
      <c r="B2027" s="1" t="s">
        <v>100</v>
      </c>
      <c r="C2027" t="s">
        <v>152</v>
      </c>
      <c r="D2027">
        <v>58</v>
      </c>
      <c r="E2027" t="s">
        <v>158</v>
      </c>
    </row>
    <row r="2028" spans="1:5" x14ac:dyDescent="0.3">
      <c r="A2028">
        <v>2027</v>
      </c>
      <c r="B2028" s="1" t="s">
        <v>105</v>
      </c>
      <c r="C2028" t="s">
        <v>152</v>
      </c>
      <c r="D2028">
        <v>89</v>
      </c>
      <c r="E2028" t="s">
        <v>158</v>
      </c>
    </row>
    <row r="2029" spans="1:5" x14ac:dyDescent="0.3">
      <c r="A2029">
        <v>2028</v>
      </c>
      <c r="B2029" s="1" t="s">
        <v>99</v>
      </c>
      <c r="C2029" t="s">
        <v>152</v>
      </c>
      <c r="D2029">
        <v>39</v>
      </c>
      <c r="E2029" t="s">
        <v>158</v>
      </c>
    </row>
    <row r="2030" spans="1:5" x14ac:dyDescent="0.3">
      <c r="A2030">
        <v>2029</v>
      </c>
      <c r="B2030" s="1" t="s">
        <v>99</v>
      </c>
      <c r="C2030" t="s">
        <v>151</v>
      </c>
      <c r="D2030">
        <v>48</v>
      </c>
      <c r="E2030" t="s">
        <v>158</v>
      </c>
    </row>
    <row r="2031" spans="1:5" x14ac:dyDescent="0.3">
      <c r="A2031">
        <v>2030</v>
      </c>
      <c r="B2031" s="1" t="s">
        <v>104</v>
      </c>
      <c r="C2031" t="s">
        <v>151</v>
      </c>
      <c r="D2031">
        <v>72</v>
      </c>
      <c r="E2031" t="s">
        <v>158</v>
      </c>
    </row>
    <row r="2032" spans="1:5" x14ac:dyDescent="0.3">
      <c r="A2032">
        <v>2031</v>
      </c>
      <c r="B2032" s="1" t="s">
        <v>105</v>
      </c>
      <c r="C2032" t="s">
        <v>152</v>
      </c>
      <c r="D2032">
        <v>54</v>
      </c>
      <c r="E2032" t="s">
        <v>158</v>
      </c>
    </row>
    <row r="2033" spans="1:5" x14ac:dyDescent="0.3">
      <c r="A2033">
        <v>2032</v>
      </c>
      <c r="B2033" s="1" t="s">
        <v>106</v>
      </c>
      <c r="C2033" t="s">
        <v>152</v>
      </c>
      <c r="D2033">
        <v>83</v>
      </c>
      <c r="E2033" t="s">
        <v>158</v>
      </c>
    </row>
    <row r="2034" spans="1:5" x14ac:dyDescent="0.3">
      <c r="A2034">
        <v>2033</v>
      </c>
      <c r="B2034" s="1" t="s">
        <v>99</v>
      </c>
      <c r="C2034" t="s">
        <v>151</v>
      </c>
      <c r="D2034">
        <v>21</v>
      </c>
      <c r="E2034" t="s">
        <v>158</v>
      </c>
    </row>
    <row r="2035" spans="1:5" x14ac:dyDescent="0.3">
      <c r="A2035">
        <v>2034</v>
      </c>
      <c r="B2035" s="1" t="s">
        <v>99</v>
      </c>
      <c r="C2035" t="s">
        <v>152</v>
      </c>
      <c r="D2035">
        <v>39</v>
      </c>
      <c r="E2035" t="s">
        <v>158</v>
      </c>
    </row>
    <row r="2036" spans="1:5" x14ac:dyDescent="0.3">
      <c r="A2036">
        <v>2035</v>
      </c>
      <c r="B2036" s="1" t="s">
        <v>100</v>
      </c>
      <c r="C2036" t="s">
        <v>152</v>
      </c>
      <c r="D2036">
        <v>42</v>
      </c>
      <c r="E2036" t="s">
        <v>158</v>
      </c>
    </row>
    <row r="2037" spans="1:5" x14ac:dyDescent="0.3">
      <c r="A2037">
        <v>2036</v>
      </c>
      <c r="B2037" s="1" t="s">
        <v>99</v>
      </c>
      <c r="C2037" t="s">
        <v>151</v>
      </c>
      <c r="D2037">
        <v>83</v>
      </c>
      <c r="E2037" t="s">
        <v>158</v>
      </c>
    </row>
    <row r="2038" spans="1:5" x14ac:dyDescent="0.3">
      <c r="A2038">
        <v>2037</v>
      </c>
      <c r="B2038" s="1" t="s">
        <v>107</v>
      </c>
      <c r="C2038" t="s">
        <v>152</v>
      </c>
      <c r="D2038">
        <v>22</v>
      </c>
      <c r="E2038" t="s">
        <v>158</v>
      </c>
    </row>
    <row r="2039" spans="1:5" x14ac:dyDescent="0.3">
      <c r="A2039">
        <v>2038</v>
      </c>
      <c r="B2039" s="1" t="s">
        <v>102</v>
      </c>
      <c r="C2039" t="s">
        <v>151</v>
      </c>
      <c r="D2039">
        <v>56</v>
      </c>
      <c r="E2039" t="s">
        <v>158</v>
      </c>
    </row>
    <row r="2040" spans="1:5" x14ac:dyDescent="0.3">
      <c r="A2040">
        <v>2039</v>
      </c>
      <c r="B2040" s="1" t="s">
        <v>108</v>
      </c>
      <c r="C2040" t="s">
        <v>152</v>
      </c>
      <c r="D2040">
        <v>55</v>
      </c>
      <c r="E2040" t="s">
        <v>158</v>
      </c>
    </row>
    <row r="2041" spans="1:5" x14ac:dyDescent="0.3">
      <c r="A2041">
        <v>2040</v>
      </c>
      <c r="B2041" s="1" t="s">
        <v>109</v>
      </c>
      <c r="C2041" t="s">
        <v>151</v>
      </c>
      <c r="D2041">
        <v>38</v>
      </c>
      <c r="E2041" t="s">
        <v>158</v>
      </c>
    </row>
    <row r="2042" spans="1:5" x14ac:dyDescent="0.3">
      <c r="A2042">
        <v>2041</v>
      </c>
      <c r="B2042" s="1" t="s">
        <v>101</v>
      </c>
      <c r="C2042" t="s">
        <v>151</v>
      </c>
      <c r="D2042">
        <v>70</v>
      </c>
      <c r="E2042" t="s">
        <v>158</v>
      </c>
    </row>
    <row r="2043" spans="1:5" x14ac:dyDescent="0.3">
      <c r="A2043">
        <v>2042</v>
      </c>
      <c r="B2043" s="1" t="s">
        <v>104</v>
      </c>
      <c r="C2043" t="s">
        <v>152</v>
      </c>
      <c r="D2043">
        <v>57</v>
      </c>
      <c r="E2043" t="s">
        <v>158</v>
      </c>
    </row>
    <row r="2044" spans="1:5" x14ac:dyDescent="0.3">
      <c r="A2044">
        <v>2043</v>
      </c>
      <c r="B2044" s="1" t="s">
        <v>105</v>
      </c>
      <c r="C2044" t="s">
        <v>151</v>
      </c>
      <c r="D2044">
        <v>51</v>
      </c>
      <c r="E2044" t="s">
        <v>158</v>
      </c>
    </row>
    <row r="2045" spans="1:5" x14ac:dyDescent="0.3">
      <c r="A2045">
        <v>2044</v>
      </c>
      <c r="B2045" s="1" t="s">
        <v>99</v>
      </c>
      <c r="C2045" t="s">
        <v>152</v>
      </c>
      <c r="D2045">
        <v>39</v>
      </c>
      <c r="E2045" t="s">
        <v>158</v>
      </c>
    </row>
    <row r="2046" spans="1:5" x14ac:dyDescent="0.3">
      <c r="A2046">
        <v>2045</v>
      </c>
      <c r="B2046" s="1" t="s">
        <v>105</v>
      </c>
      <c r="C2046" t="s">
        <v>151</v>
      </c>
      <c r="D2046">
        <v>56</v>
      </c>
      <c r="E2046" t="s">
        <v>158</v>
      </c>
    </row>
    <row r="2047" spans="1:5" x14ac:dyDescent="0.3">
      <c r="A2047">
        <v>2046</v>
      </c>
      <c r="B2047" s="1" t="s">
        <v>100</v>
      </c>
      <c r="C2047" t="s">
        <v>152</v>
      </c>
      <c r="D2047">
        <v>43</v>
      </c>
      <c r="E2047" t="s">
        <v>158</v>
      </c>
    </row>
    <row r="2048" spans="1:5" x14ac:dyDescent="0.3">
      <c r="A2048">
        <v>2047</v>
      </c>
      <c r="B2048" s="1" t="s">
        <v>99</v>
      </c>
      <c r="C2048" t="s">
        <v>152</v>
      </c>
      <c r="D2048">
        <v>87</v>
      </c>
      <c r="E2048" t="s">
        <v>158</v>
      </c>
    </row>
    <row r="2049" spans="1:5" x14ac:dyDescent="0.3">
      <c r="A2049">
        <v>2048</v>
      </c>
      <c r="B2049" s="1" t="s">
        <v>99</v>
      </c>
      <c r="C2049" t="s">
        <v>151</v>
      </c>
      <c r="D2049">
        <v>63</v>
      </c>
      <c r="E2049" t="s">
        <v>158</v>
      </c>
    </row>
    <row r="2050" spans="1:5" x14ac:dyDescent="0.3">
      <c r="A2050">
        <v>2049</v>
      </c>
      <c r="B2050" s="1" t="s">
        <v>99</v>
      </c>
      <c r="C2050" t="s">
        <v>151</v>
      </c>
      <c r="D2050">
        <v>67</v>
      </c>
      <c r="E2050" t="s">
        <v>158</v>
      </c>
    </row>
    <row r="2051" spans="1:5" x14ac:dyDescent="0.3">
      <c r="A2051">
        <v>2050</v>
      </c>
      <c r="B2051" s="1" t="s">
        <v>102</v>
      </c>
      <c r="C2051" t="s">
        <v>152</v>
      </c>
      <c r="D2051">
        <v>34</v>
      </c>
      <c r="E2051" t="s">
        <v>158</v>
      </c>
    </row>
    <row r="2052" spans="1:5" x14ac:dyDescent="0.3">
      <c r="A2052">
        <v>2051</v>
      </c>
      <c r="B2052" s="1" t="s">
        <v>110</v>
      </c>
      <c r="C2052" t="s">
        <v>152</v>
      </c>
      <c r="D2052">
        <v>90</v>
      </c>
      <c r="E2052" t="s">
        <v>158</v>
      </c>
    </row>
    <row r="2053" spans="1:5" x14ac:dyDescent="0.3">
      <c r="A2053">
        <v>2052</v>
      </c>
      <c r="B2053" s="1" t="s">
        <v>107</v>
      </c>
      <c r="C2053" t="s">
        <v>151</v>
      </c>
      <c r="D2053">
        <v>65</v>
      </c>
      <c r="E2053" t="s">
        <v>158</v>
      </c>
    </row>
    <row r="2054" spans="1:5" x14ac:dyDescent="0.3">
      <c r="A2054">
        <v>2053</v>
      </c>
      <c r="B2054" s="1" t="s">
        <v>99</v>
      </c>
      <c r="C2054" t="s">
        <v>151</v>
      </c>
      <c r="D2054">
        <v>38</v>
      </c>
      <c r="E2054" t="s">
        <v>158</v>
      </c>
    </row>
    <row r="2055" spans="1:5" x14ac:dyDescent="0.3">
      <c r="A2055">
        <v>2054</v>
      </c>
      <c r="B2055" s="1" t="s">
        <v>105</v>
      </c>
      <c r="C2055" t="s">
        <v>152</v>
      </c>
      <c r="D2055">
        <v>28</v>
      </c>
      <c r="E2055" t="s">
        <v>158</v>
      </c>
    </row>
    <row r="2056" spans="1:5" x14ac:dyDescent="0.3">
      <c r="A2056">
        <v>2055</v>
      </c>
      <c r="B2056" s="1" t="s">
        <v>99</v>
      </c>
      <c r="C2056" t="s">
        <v>152</v>
      </c>
      <c r="D2056">
        <v>33</v>
      </c>
      <c r="E2056" t="s">
        <v>158</v>
      </c>
    </row>
    <row r="2057" spans="1:5" x14ac:dyDescent="0.3">
      <c r="A2057">
        <v>2056</v>
      </c>
      <c r="B2057" s="1" t="s">
        <v>99</v>
      </c>
      <c r="C2057" t="s">
        <v>151</v>
      </c>
      <c r="D2057">
        <v>79</v>
      </c>
      <c r="E2057" t="s">
        <v>158</v>
      </c>
    </row>
    <row r="2058" spans="1:5" x14ac:dyDescent="0.3">
      <c r="A2058">
        <v>2057</v>
      </c>
      <c r="B2058" s="1" t="s">
        <v>100</v>
      </c>
      <c r="C2058" t="s">
        <v>151</v>
      </c>
      <c r="D2058">
        <v>41</v>
      </c>
      <c r="E2058" t="s">
        <v>158</v>
      </c>
    </row>
    <row r="2059" spans="1:5" x14ac:dyDescent="0.3">
      <c r="A2059">
        <v>2058</v>
      </c>
      <c r="B2059" s="1" t="s">
        <v>99</v>
      </c>
      <c r="C2059" t="s">
        <v>151</v>
      </c>
      <c r="D2059">
        <v>30</v>
      </c>
      <c r="E2059" t="s">
        <v>158</v>
      </c>
    </row>
    <row r="2060" spans="1:5" x14ac:dyDescent="0.3">
      <c r="A2060">
        <v>2059</v>
      </c>
      <c r="B2060" s="1" t="s">
        <v>108</v>
      </c>
      <c r="C2060" t="s">
        <v>151</v>
      </c>
      <c r="D2060">
        <v>27</v>
      </c>
      <c r="E2060" t="s">
        <v>158</v>
      </c>
    </row>
    <row r="2061" spans="1:5" x14ac:dyDescent="0.3">
      <c r="A2061">
        <v>2060</v>
      </c>
      <c r="B2061" s="1" t="s">
        <v>100</v>
      </c>
      <c r="C2061" t="s">
        <v>152</v>
      </c>
      <c r="D2061">
        <v>42</v>
      </c>
      <c r="E2061" t="s">
        <v>158</v>
      </c>
    </row>
    <row r="2062" spans="1:5" x14ac:dyDescent="0.3">
      <c r="A2062">
        <v>2061</v>
      </c>
      <c r="B2062" s="1" t="s">
        <v>99</v>
      </c>
      <c r="C2062" t="s">
        <v>151</v>
      </c>
      <c r="D2062">
        <v>78</v>
      </c>
      <c r="E2062" t="s">
        <v>158</v>
      </c>
    </row>
    <row r="2063" spans="1:5" x14ac:dyDescent="0.3">
      <c r="A2063">
        <v>2062</v>
      </c>
      <c r="B2063" s="1" t="s">
        <v>101</v>
      </c>
      <c r="C2063" t="s">
        <v>151</v>
      </c>
      <c r="D2063">
        <v>52</v>
      </c>
      <c r="E2063" t="s">
        <v>158</v>
      </c>
    </row>
    <row r="2064" spans="1:5" x14ac:dyDescent="0.3">
      <c r="A2064">
        <v>2063</v>
      </c>
      <c r="B2064" s="1" t="s">
        <v>101</v>
      </c>
      <c r="C2064" t="s">
        <v>151</v>
      </c>
      <c r="D2064">
        <v>23</v>
      </c>
      <c r="E2064" t="s">
        <v>158</v>
      </c>
    </row>
    <row r="2065" spans="1:5" x14ac:dyDescent="0.3">
      <c r="A2065">
        <v>2064</v>
      </c>
      <c r="B2065" s="1" t="s">
        <v>102</v>
      </c>
      <c r="C2065" t="s">
        <v>151</v>
      </c>
      <c r="D2065">
        <v>47</v>
      </c>
      <c r="E2065" t="s">
        <v>158</v>
      </c>
    </row>
    <row r="2066" spans="1:5" x14ac:dyDescent="0.3">
      <c r="A2066">
        <v>2065</v>
      </c>
      <c r="B2066" s="1" t="s">
        <v>101</v>
      </c>
      <c r="C2066" t="s">
        <v>152</v>
      </c>
      <c r="D2066">
        <v>58</v>
      </c>
      <c r="E2066" t="s">
        <v>158</v>
      </c>
    </row>
    <row r="2067" spans="1:5" x14ac:dyDescent="0.3">
      <c r="A2067">
        <v>2066</v>
      </c>
      <c r="B2067" s="1" t="s">
        <v>105</v>
      </c>
      <c r="C2067" t="s">
        <v>151</v>
      </c>
      <c r="D2067">
        <v>69</v>
      </c>
      <c r="E2067" t="s">
        <v>158</v>
      </c>
    </row>
    <row r="2068" spans="1:5" x14ac:dyDescent="0.3">
      <c r="A2068">
        <v>2067</v>
      </c>
      <c r="B2068" s="1" t="s">
        <v>102</v>
      </c>
      <c r="C2068" t="s">
        <v>152</v>
      </c>
      <c r="D2068">
        <v>70</v>
      </c>
      <c r="E2068" t="s">
        <v>158</v>
      </c>
    </row>
    <row r="2069" spans="1:5" x14ac:dyDescent="0.3">
      <c r="A2069">
        <v>2068</v>
      </c>
      <c r="B2069" s="1" t="s">
        <v>99</v>
      </c>
      <c r="C2069" t="s">
        <v>151</v>
      </c>
      <c r="D2069">
        <v>70</v>
      </c>
      <c r="E2069" t="s">
        <v>158</v>
      </c>
    </row>
    <row r="2070" spans="1:5" x14ac:dyDescent="0.3">
      <c r="A2070">
        <v>2069</v>
      </c>
      <c r="B2070" s="1" t="s">
        <v>110</v>
      </c>
      <c r="C2070" t="s">
        <v>152</v>
      </c>
      <c r="D2070">
        <v>61</v>
      </c>
      <c r="E2070" t="s">
        <v>158</v>
      </c>
    </row>
    <row r="2071" spans="1:5" x14ac:dyDescent="0.3">
      <c r="A2071">
        <v>2070</v>
      </c>
      <c r="B2071" s="1" t="s">
        <v>105</v>
      </c>
      <c r="C2071" t="s">
        <v>151</v>
      </c>
      <c r="D2071">
        <v>41</v>
      </c>
      <c r="E2071" t="s">
        <v>158</v>
      </c>
    </row>
    <row r="2072" spans="1:5" x14ac:dyDescent="0.3">
      <c r="A2072">
        <v>2071</v>
      </c>
      <c r="B2072" s="1" t="s">
        <v>105</v>
      </c>
      <c r="C2072" t="s">
        <v>151</v>
      </c>
      <c r="D2072">
        <v>46</v>
      </c>
      <c r="E2072" t="s">
        <v>158</v>
      </c>
    </row>
    <row r="2073" spans="1:5" x14ac:dyDescent="0.3">
      <c r="A2073">
        <v>2072</v>
      </c>
      <c r="B2073" s="1" t="s">
        <v>99</v>
      </c>
      <c r="C2073" t="s">
        <v>151</v>
      </c>
      <c r="D2073">
        <v>80</v>
      </c>
      <c r="E2073" t="s">
        <v>158</v>
      </c>
    </row>
    <row r="2074" spans="1:5" x14ac:dyDescent="0.3">
      <c r="A2074">
        <v>2073</v>
      </c>
      <c r="B2074" s="1" t="s">
        <v>104</v>
      </c>
      <c r="C2074" t="s">
        <v>152</v>
      </c>
      <c r="D2074">
        <v>30</v>
      </c>
      <c r="E2074" t="s">
        <v>158</v>
      </c>
    </row>
    <row r="2075" spans="1:5" x14ac:dyDescent="0.3">
      <c r="A2075">
        <v>2074</v>
      </c>
      <c r="B2075" s="1" t="s">
        <v>99</v>
      </c>
      <c r="C2075" t="s">
        <v>152</v>
      </c>
      <c r="D2075">
        <v>86</v>
      </c>
      <c r="E2075" t="s">
        <v>158</v>
      </c>
    </row>
    <row r="2076" spans="1:5" x14ac:dyDescent="0.3">
      <c r="A2076">
        <v>2075</v>
      </c>
      <c r="B2076" s="1" t="s">
        <v>99</v>
      </c>
      <c r="C2076" t="s">
        <v>151</v>
      </c>
      <c r="D2076">
        <v>81</v>
      </c>
      <c r="E2076" t="s">
        <v>158</v>
      </c>
    </row>
    <row r="2077" spans="1:5" x14ac:dyDescent="0.3">
      <c r="A2077">
        <v>2076</v>
      </c>
      <c r="B2077" s="1" t="s">
        <v>99</v>
      </c>
      <c r="C2077" t="s">
        <v>152</v>
      </c>
      <c r="D2077">
        <v>55</v>
      </c>
      <c r="E2077" t="s">
        <v>158</v>
      </c>
    </row>
    <row r="2078" spans="1:5" x14ac:dyDescent="0.3">
      <c r="A2078">
        <v>2077</v>
      </c>
      <c r="B2078" s="1" t="s">
        <v>105</v>
      </c>
      <c r="C2078" t="s">
        <v>152</v>
      </c>
      <c r="D2078">
        <v>61</v>
      </c>
      <c r="E2078" t="s">
        <v>158</v>
      </c>
    </row>
    <row r="2079" spans="1:5" x14ac:dyDescent="0.3">
      <c r="A2079">
        <v>2078</v>
      </c>
      <c r="B2079" s="1" t="s">
        <v>104</v>
      </c>
      <c r="C2079" t="s">
        <v>151</v>
      </c>
      <c r="D2079">
        <v>63</v>
      </c>
      <c r="E2079" t="s">
        <v>158</v>
      </c>
    </row>
    <row r="2080" spans="1:5" x14ac:dyDescent="0.3">
      <c r="A2080">
        <v>2079</v>
      </c>
      <c r="B2080" s="1" t="s">
        <v>99</v>
      </c>
      <c r="C2080" t="s">
        <v>151</v>
      </c>
      <c r="D2080">
        <v>55</v>
      </c>
      <c r="E2080" t="s">
        <v>158</v>
      </c>
    </row>
    <row r="2081" spans="1:5" x14ac:dyDescent="0.3">
      <c r="A2081">
        <v>2080</v>
      </c>
      <c r="B2081" s="1" t="s">
        <v>99</v>
      </c>
      <c r="C2081" t="s">
        <v>151</v>
      </c>
      <c r="D2081">
        <v>73</v>
      </c>
      <c r="E2081" t="s">
        <v>158</v>
      </c>
    </row>
    <row r="2082" spans="1:5" x14ac:dyDescent="0.3">
      <c r="A2082">
        <v>2081</v>
      </c>
      <c r="B2082" s="1" t="s">
        <v>106</v>
      </c>
      <c r="C2082" t="s">
        <v>152</v>
      </c>
      <c r="D2082">
        <v>82</v>
      </c>
      <c r="E2082" t="s">
        <v>158</v>
      </c>
    </row>
    <row r="2083" spans="1:5" x14ac:dyDescent="0.3">
      <c r="A2083">
        <v>2082</v>
      </c>
      <c r="B2083" s="1" t="s">
        <v>109</v>
      </c>
      <c r="C2083" t="s">
        <v>151</v>
      </c>
      <c r="D2083">
        <v>70</v>
      </c>
      <c r="E2083" t="s">
        <v>158</v>
      </c>
    </row>
    <row r="2084" spans="1:5" x14ac:dyDescent="0.3">
      <c r="A2084">
        <v>2083</v>
      </c>
      <c r="B2084" s="1" t="s">
        <v>99</v>
      </c>
      <c r="C2084" t="s">
        <v>151</v>
      </c>
      <c r="D2084">
        <v>22</v>
      </c>
      <c r="E2084" t="s">
        <v>158</v>
      </c>
    </row>
    <row r="2085" spans="1:5" x14ac:dyDescent="0.3">
      <c r="A2085">
        <v>2084</v>
      </c>
      <c r="B2085" s="1" t="s">
        <v>99</v>
      </c>
      <c r="C2085" t="s">
        <v>152</v>
      </c>
      <c r="D2085">
        <v>75</v>
      </c>
      <c r="E2085" t="s">
        <v>158</v>
      </c>
    </row>
    <row r="2086" spans="1:5" x14ac:dyDescent="0.3">
      <c r="A2086">
        <v>2085</v>
      </c>
      <c r="B2086" s="1" t="s">
        <v>100</v>
      </c>
      <c r="C2086" t="s">
        <v>152</v>
      </c>
      <c r="D2086">
        <v>23</v>
      </c>
      <c r="E2086" t="s">
        <v>158</v>
      </c>
    </row>
    <row r="2087" spans="1:5" x14ac:dyDescent="0.3">
      <c r="A2087">
        <v>2086</v>
      </c>
      <c r="B2087" s="1" t="s">
        <v>99</v>
      </c>
      <c r="C2087" t="s">
        <v>152</v>
      </c>
      <c r="D2087">
        <v>48</v>
      </c>
      <c r="E2087" t="s">
        <v>158</v>
      </c>
    </row>
    <row r="2088" spans="1:5" x14ac:dyDescent="0.3">
      <c r="A2088">
        <v>2087</v>
      </c>
      <c r="B2088" s="1" t="s">
        <v>99</v>
      </c>
      <c r="C2088" t="s">
        <v>152</v>
      </c>
      <c r="D2088">
        <v>49</v>
      </c>
      <c r="E2088" t="s">
        <v>158</v>
      </c>
    </row>
    <row r="2089" spans="1:5" x14ac:dyDescent="0.3">
      <c r="A2089">
        <v>2088</v>
      </c>
      <c r="B2089" s="1" t="s">
        <v>99</v>
      </c>
      <c r="C2089" t="s">
        <v>151</v>
      </c>
      <c r="D2089">
        <v>56</v>
      </c>
      <c r="E2089" t="s">
        <v>158</v>
      </c>
    </row>
    <row r="2090" spans="1:5" x14ac:dyDescent="0.3">
      <c r="A2090">
        <v>2089</v>
      </c>
      <c r="B2090" s="1" t="s">
        <v>99</v>
      </c>
      <c r="C2090" t="s">
        <v>151</v>
      </c>
      <c r="D2090">
        <v>28</v>
      </c>
      <c r="E2090" t="s">
        <v>158</v>
      </c>
    </row>
    <row r="2091" spans="1:5" x14ac:dyDescent="0.3">
      <c r="A2091">
        <v>2090</v>
      </c>
      <c r="B2091" s="1" t="s">
        <v>99</v>
      </c>
      <c r="C2091" t="s">
        <v>152</v>
      </c>
      <c r="D2091">
        <v>74</v>
      </c>
      <c r="E2091" t="s">
        <v>158</v>
      </c>
    </row>
    <row r="2092" spans="1:5" x14ac:dyDescent="0.3">
      <c r="A2092">
        <v>2091</v>
      </c>
      <c r="B2092" s="1" t="s">
        <v>99</v>
      </c>
      <c r="C2092" t="s">
        <v>151</v>
      </c>
      <c r="D2092">
        <v>66</v>
      </c>
      <c r="E2092" t="s">
        <v>158</v>
      </c>
    </row>
    <row r="2093" spans="1:5" x14ac:dyDescent="0.3">
      <c r="A2093">
        <v>2092</v>
      </c>
      <c r="B2093" s="1" t="s">
        <v>99</v>
      </c>
      <c r="C2093" t="s">
        <v>151</v>
      </c>
      <c r="D2093">
        <v>90</v>
      </c>
      <c r="E2093" t="s">
        <v>158</v>
      </c>
    </row>
    <row r="2094" spans="1:5" x14ac:dyDescent="0.3">
      <c r="A2094">
        <v>2093</v>
      </c>
      <c r="B2094" s="1" t="s">
        <v>100</v>
      </c>
      <c r="C2094" t="s">
        <v>152</v>
      </c>
      <c r="D2094">
        <v>41</v>
      </c>
      <c r="E2094" t="s">
        <v>158</v>
      </c>
    </row>
    <row r="2095" spans="1:5" x14ac:dyDescent="0.3">
      <c r="A2095">
        <v>2094</v>
      </c>
      <c r="B2095" s="1" t="s">
        <v>101</v>
      </c>
      <c r="C2095" t="s">
        <v>152</v>
      </c>
      <c r="D2095">
        <v>24</v>
      </c>
      <c r="E2095" t="s">
        <v>158</v>
      </c>
    </row>
    <row r="2096" spans="1:5" x14ac:dyDescent="0.3">
      <c r="A2096">
        <v>2095</v>
      </c>
      <c r="B2096" s="1" t="s">
        <v>99</v>
      </c>
      <c r="C2096" t="s">
        <v>152</v>
      </c>
      <c r="D2096">
        <v>29</v>
      </c>
      <c r="E2096" t="s">
        <v>158</v>
      </c>
    </row>
    <row r="2097" spans="1:5" x14ac:dyDescent="0.3">
      <c r="A2097">
        <v>2096</v>
      </c>
      <c r="B2097" s="1" t="s">
        <v>99</v>
      </c>
      <c r="C2097" t="s">
        <v>151</v>
      </c>
      <c r="D2097">
        <v>36</v>
      </c>
      <c r="E2097" t="s">
        <v>158</v>
      </c>
    </row>
    <row r="2098" spans="1:5" x14ac:dyDescent="0.3">
      <c r="A2098">
        <v>2097</v>
      </c>
      <c r="B2098" s="1" t="s">
        <v>100</v>
      </c>
      <c r="C2098" t="s">
        <v>151</v>
      </c>
      <c r="D2098">
        <v>30</v>
      </c>
      <c r="E2098" t="s">
        <v>158</v>
      </c>
    </row>
    <row r="2099" spans="1:5" x14ac:dyDescent="0.3">
      <c r="A2099">
        <v>2098</v>
      </c>
      <c r="B2099" s="1" t="s">
        <v>107</v>
      </c>
      <c r="C2099" t="s">
        <v>151</v>
      </c>
      <c r="D2099">
        <v>35</v>
      </c>
      <c r="E2099" t="s">
        <v>158</v>
      </c>
    </row>
    <row r="2100" spans="1:5" x14ac:dyDescent="0.3">
      <c r="A2100">
        <v>2099</v>
      </c>
      <c r="B2100" s="1" t="s">
        <v>106</v>
      </c>
      <c r="C2100" t="s">
        <v>152</v>
      </c>
      <c r="D2100">
        <v>76</v>
      </c>
      <c r="E2100" t="s">
        <v>158</v>
      </c>
    </row>
    <row r="2101" spans="1:5" x14ac:dyDescent="0.3">
      <c r="A2101">
        <v>2100</v>
      </c>
      <c r="B2101" s="1" t="s">
        <v>100</v>
      </c>
      <c r="C2101" t="s">
        <v>151</v>
      </c>
      <c r="D2101">
        <v>82</v>
      </c>
      <c r="E2101" t="s">
        <v>158</v>
      </c>
    </row>
    <row r="2102" spans="1:5" x14ac:dyDescent="0.3">
      <c r="A2102">
        <v>2101</v>
      </c>
      <c r="B2102" s="1" t="s">
        <v>107</v>
      </c>
      <c r="C2102" t="s">
        <v>151</v>
      </c>
      <c r="D2102">
        <v>57</v>
      </c>
      <c r="E2102" t="s">
        <v>158</v>
      </c>
    </row>
    <row r="2103" spans="1:5" x14ac:dyDescent="0.3">
      <c r="A2103">
        <v>2102</v>
      </c>
      <c r="B2103" s="1" t="s">
        <v>99</v>
      </c>
      <c r="C2103" t="s">
        <v>152</v>
      </c>
      <c r="D2103">
        <v>57</v>
      </c>
      <c r="E2103" t="s">
        <v>158</v>
      </c>
    </row>
    <row r="2104" spans="1:5" x14ac:dyDescent="0.3">
      <c r="A2104">
        <v>2103</v>
      </c>
      <c r="B2104" s="1" t="s">
        <v>99</v>
      </c>
      <c r="C2104" t="s">
        <v>151</v>
      </c>
      <c r="D2104">
        <v>87</v>
      </c>
      <c r="E2104" t="s">
        <v>158</v>
      </c>
    </row>
    <row r="2105" spans="1:5" x14ac:dyDescent="0.3">
      <c r="A2105">
        <v>2104</v>
      </c>
      <c r="B2105" s="1" t="s">
        <v>99</v>
      </c>
      <c r="C2105" t="s">
        <v>151</v>
      </c>
      <c r="D2105">
        <v>59</v>
      </c>
      <c r="E2105" t="s">
        <v>158</v>
      </c>
    </row>
    <row r="2106" spans="1:5" x14ac:dyDescent="0.3">
      <c r="A2106">
        <v>2105</v>
      </c>
      <c r="B2106" s="1" t="s">
        <v>108</v>
      </c>
      <c r="C2106" t="s">
        <v>151</v>
      </c>
      <c r="D2106">
        <v>33</v>
      </c>
      <c r="E2106" t="s">
        <v>158</v>
      </c>
    </row>
    <row r="2107" spans="1:5" x14ac:dyDescent="0.3">
      <c r="A2107">
        <v>2106</v>
      </c>
      <c r="B2107" s="1" t="s">
        <v>107</v>
      </c>
      <c r="C2107" t="s">
        <v>151</v>
      </c>
      <c r="D2107">
        <v>36</v>
      </c>
      <c r="E2107" t="s">
        <v>158</v>
      </c>
    </row>
    <row r="2108" spans="1:5" x14ac:dyDescent="0.3">
      <c r="A2108">
        <v>2107</v>
      </c>
      <c r="B2108" s="1" t="s">
        <v>105</v>
      </c>
      <c r="C2108" t="s">
        <v>151</v>
      </c>
      <c r="D2108">
        <v>56</v>
      </c>
      <c r="E2108" t="s">
        <v>158</v>
      </c>
    </row>
    <row r="2109" spans="1:5" x14ac:dyDescent="0.3">
      <c r="A2109">
        <v>2108</v>
      </c>
      <c r="B2109" s="1" t="s">
        <v>99</v>
      </c>
      <c r="C2109" t="s">
        <v>151</v>
      </c>
      <c r="D2109">
        <v>37</v>
      </c>
      <c r="E2109" t="s">
        <v>158</v>
      </c>
    </row>
    <row r="2110" spans="1:5" x14ac:dyDescent="0.3">
      <c r="A2110">
        <v>2109</v>
      </c>
      <c r="B2110" s="1" t="s">
        <v>99</v>
      </c>
      <c r="C2110" t="s">
        <v>151</v>
      </c>
      <c r="D2110">
        <v>62</v>
      </c>
      <c r="E2110" t="s">
        <v>158</v>
      </c>
    </row>
    <row r="2111" spans="1:5" x14ac:dyDescent="0.3">
      <c r="A2111">
        <v>2110</v>
      </c>
      <c r="B2111" s="1" t="s">
        <v>100</v>
      </c>
      <c r="C2111" t="s">
        <v>151</v>
      </c>
      <c r="D2111">
        <v>84</v>
      </c>
      <c r="E2111" t="s">
        <v>158</v>
      </c>
    </row>
    <row r="2112" spans="1:5" x14ac:dyDescent="0.3">
      <c r="A2112">
        <v>2111</v>
      </c>
      <c r="B2112" s="1" t="s">
        <v>100</v>
      </c>
      <c r="C2112" t="s">
        <v>152</v>
      </c>
      <c r="D2112">
        <v>42</v>
      </c>
      <c r="E2112" t="s">
        <v>158</v>
      </c>
    </row>
    <row r="2113" spans="1:5" x14ac:dyDescent="0.3">
      <c r="A2113">
        <v>2112</v>
      </c>
      <c r="B2113" s="1" t="s">
        <v>99</v>
      </c>
      <c r="C2113" t="s">
        <v>151</v>
      </c>
      <c r="D2113">
        <v>70</v>
      </c>
      <c r="E2113" t="s">
        <v>158</v>
      </c>
    </row>
    <row r="2114" spans="1:5" x14ac:dyDescent="0.3">
      <c r="A2114">
        <v>2113</v>
      </c>
      <c r="B2114" s="1" t="s">
        <v>99</v>
      </c>
      <c r="C2114" t="s">
        <v>152</v>
      </c>
      <c r="D2114">
        <v>32</v>
      </c>
      <c r="E2114" t="s">
        <v>158</v>
      </c>
    </row>
    <row r="2115" spans="1:5" x14ac:dyDescent="0.3">
      <c r="A2115">
        <v>2114</v>
      </c>
      <c r="B2115" s="1" t="s">
        <v>100</v>
      </c>
      <c r="C2115" t="s">
        <v>151</v>
      </c>
      <c r="D2115">
        <v>62</v>
      </c>
      <c r="E2115" t="s">
        <v>158</v>
      </c>
    </row>
    <row r="2116" spans="1:5" x14ac:dyDescent="0.3">
      <c r="A2116">
        <v>2115</v>
      </c>
      <c r="B2116" s="1" t="s">
        <v>99</v>
      </c>
      <c r="C2116" t="s">
        <v>152</v>
      </c>
      <c r="D2116">
        <v>45</v>
      </c>
      <c r="E2116" t="s">
        <v>158</v>
      </c>
    </row>
    <row r="2117" spans="1:5" x14ac:dyDescent="0.3">
      <c r="A2117">
        <v>2116</v>
      </c>
      <c r="B2117" s="1" t="s">
        <v>110</v>
      </c>
      <c r="C2117" t="s">
        <v>152</v>
      </c>
      <c r="D2117">
        <v>84</v>
      </c>
      <c r="E2117" t="s">
        <v>158</v>
      </c>
    </row>
    <row r="2118" spans="1:5" x14ac:dyDescent="0.3">
      <c r="A2118">
        <v>2117</v>
      </c>
      <c r="B2118" s="1" t="s">
        <v>99</v>
      </c>
      <c r="C2118" t="s">
        <v>152</v>
      </c>
      <c r="D2118">
        <v>21</v>
      </c>
      <c r="E2118" t="s">
        <v>158</v>
      </c>
    </row>
    <row r="2119" spans="1:5" x14ac:dyDescent="0.3">
      <c r="A2119">
        <v>2118</v>
      </c>
      <c r="B2119" s="1" t="s">
        <v>99</v>
      </c>
      <c r="C2119" t="s">
        <v>151</v>
      </c>
      <c r="D2119">
        <v>68</v>
      </c>
      <c r="E2119" t="s">
        <v>158</v>
      </c>
    </row>
    <row r="2120" spans="1:5" x14ac:dyDescent="0.3">
      <c r="A2120">
        <v>2119</v>
      </c>
      <c r="B2120" s="1" t="s">
        <v>99</v>
      </c>
      <c r="C2120" t="s">
        <v>152</v>
      </c>
      <c r="D2120">
        <v>68</v>
      </c>
      <c r="E2120" t="s">
        <v>158</v>
      </c>
    </row>
    <row r="2121" spans="1:5" x14ac:dyDescent="0.3">
      <c r="A2121">
        <v>2120</v>
      </c>
      <c r="B2121" s="1" t="s">
        <v>99</v>
      </c>
      <c r="C2121" t="s">
        <v>152</v>
      </c>
      <c r="D2121">
        <v>26</v>
      </c>
      <c r="E2121" t="s">
        <v>158</v>
      </c>
    </row>
    <row r="2122" spans="1:5" x14ac:dyDescent="0.3">
      <c r="A2122">
        <v>2121</v>
      </c>
      <c r="B2122" s="1" t="s">
        <v>103</v>
      </c>
      <c r="C2122" t="s">
        <v>151</v>
      </c>
      <c r="D2122">
        <v>29</v>
      </c>
      <c r="E2122" t="s">
        <v>158</v>
      </c>
    </row>
    <row r="2123" spans="1:5" x14ac:dyDescent="0.3">
      <c r="A2123">
        <v>2122</v>
      </c>
      <c r="B2123" s="1" t="s">
        <v>100</v>
      </c>
      <c r="C2123" t="s">
        <v>151</v>
      </c>
      <c r="D2123">
        <v>84</v>
      </c>
      <c r="E2123" t="s">
        <v>158</v>
      </c>
    </row>
    <row r="2124" spans="1:5" x14ac:dyDescent="0.3">
      <c r="A2124">
        <v>2123</v>
      </c>
      <c r="B2124" s="1" t="s">
        <v>107</v>
      </c>
      <c r="C2124" t="s">
        <v>152</v>
      </c>
      <c r="D2124">
        <v>54</v>
      </c>
      <c r="E2124" t="s">
        <v>158</v>
      </c>
    </row>
    <row r="2125" spans="1:5" x14ac:dyDescent="0.3">
      <c r="A2125">
        <v>2124</v>
      </c>
      <c r="B2125" s="1" t="s">
        <v>100</v>
      </c>
      <c r="C2125" t="s">
        <v>152</v>
      </c>
      <c r="D2125">
        <v>83</v>
      </c>
      <c r="E2125" t="s">
        <v>158</v>
      </c>
    </row>
    <row r="2126" spans="1:5" x14ac:dyDescent="0.3">
      <c r="A2126">
        <v>2125</v>
      </c>
      <c r="B2126" s="1" t="s">
        <v>99</v>
      </c>
      <c r="C2126" t="s">
        <v>152</v>
      </c>
      <c r="D2126">
        <v>69</v>
      </c>
      <c r="E2126" t="s">
        <v>158</v>
      </c>
    </row>
    <row r="2127" spans="1:5" x14ac:dyDescent="0.3">
      <c r="A2127">
        <v>2126</v>
      </c>
      <c r="B2127" s="1" t="s">
        <v>99</v>
      </c>
      <c r="C2127" t="s">
        <v>152</v>
      </c>
      <c r="D2127">
        <v>76</v>
      </c>
      <c r="E2127" t="s">
        <v>158</v>
      </c>
    </row>
    <row r="2128" spans="1:5" x14ac:dyDescent="0.3">
      <c r="A2128">
        <v>2127</v>
      </c>
      <c r="B2128" s="1" t="s">
        <v>99</v>
      </c>
      <c r="C2128" t="s">
        <v>152</v>
      </c>
      <c r="D2128">
        <v>37</v>
      </c>
      <c r="E2128" t="s">
        <v>158</v>
      </c>
    </row>
    <row r="2129" spans="1:5" x14ac:dyDescent="0.3">
      <c r="A2129">
        <v>2128</v>
      </c>
      <c r="B2129" s="1" t="s">
        <v>100</v>
      </c>
      <c r="C2129" t="s">
        <v>152</v>
      </c>
      <c r="D2129">
        <v>56</v>
      </c>
      <c r="E2129" t="s">
        <v>158</v>
      </c>
    </row>
    <row r="2130" spans="1:5" x14ac:dyDescent="0.3">
      <c r="A2130">
        <v>2129</v>
      </c>
      <c r="B2130" s="1" t="s">
        <v>109</v>
      </c>
      <c r="C2130" t="s">
        <v>152</v>
      </c>
      <c r="D2130">
        <v>67</v>
      </c>
      <c r="E2130" t="s">
        <v>158</v>
      </c>
    </row>
    <row r="2131" spans="1:5" x14ac:dyDescent="0.3">
      <c r="A2131">
        <v>2130</v>
      </c>
      <c r="B2131" s="1" t="s">
        <v>109</v>
      </c>
      <c r="C2131" t="s">
        <v>152</v>
      </c>
      <c r="D2131">
        <v>20</v>
      </c>
      <c r="E2131" t="s">
        <v>158</v>
      </c>
    </row>
    <row r="2132" spans="1:5" x14ac:dyDescent="0.3">
      <c r="A2132">
        <v>2131</v>
      </c>
      <c r="B2132" s="1" t="s">
        <v>100</v>
      </c>
      <c r="C2132" t="s">
        <v>152</v>
      </c>
      <c r="D2132">
        <v>89</v>
      </c>
      <c r="E2132" t="s">
        <v>158</v>
      </c>
    </row>
    <row r="2133" spans="1:5" x14ac:dyDescent="0.3">
      <c r="A2133">
        <v>2132</v>
      </c>
      <c r="B2133" s="1" t="s">
        <v>105</v>
      </c>
      <c r="C2133" t="s">
        <v>152</v>
      </c>
      <c r="D2133">
        <v>55</v>
      </c>
      <c r="E2133" t="s">
        <v>158</v>
      </c>
    </row>
    <row r="2134" spans="1:5" x14ac:dyDescent="0.3">
      <c r="A2134">
        <v>2133</v>
      </c>
      <c r="B2134" s="1" t="s">
        <v>104</v>
      </c>
      <c r="C2134" t="s">
        <v>151</v>
      </c>
      <c r="D2134">
        <v>69</v>
      </c>
      <c r="E2134" t="s">
        <v>158</v>
      </c>
    </row>
    <row r="2135" spans="1:5" x14ac:dyDescent="0.3">
      <c r="A2135">
        <v>2134</v>
      </c>
      <c r="B2135" s="1" t="s">
        <v>106</v>
      </c>
      <c r="C2135" t="s">
        <v>152</v>
      </c>
      <c r="D2135">
        <v>69</v>
      </c>
      <c r="E2135" t="s">
        <v>158</v>
      </c>
    </row>
    <row r="2136" spans="1:5" x14ac:dyDescent="0.3">
      <c r="A2136">
        <v>2135</v>
      </c>
      <c r="B2136" s="1" t="s">
        <v>100</v>
      </c>
      <c r="C2136" t="s">
        <v>151</v>
      </c>
      <c r="D2136">
        <v>61</v>
      </c>
      <c r="E2136" t="s">
        <v>158</v>
      </c>
    </row>
    <row r="2137" spans="1:5" x14ac:dyDescent="0.3">
      <c r="A2137">
        <v>2136</v>
      </c>
      <c r="B2137" s="1" t="s">
        <v>99</v>
      </c>
      <c r="C2137" t="s">
        <v>151</v>
      </c>
      <c r="D2137">
        <v>83</v>
      </c>
      <c r="E2137" t="s">
        <v>158</v>
      </c>
    </row>
    <row r="2138" spans="1:5" x14ac:dyDescent="0.3">
      <c r="A2138">
        <v>2137</v>
      </c>
      <c r="B2138" s="1" t="s">
        <v>107</v>
      </c>
      <c r="C2138" t="s">
        <v>151</v>
      </c>
      <c r="D2138">
        <v>62</v>
      </c>
      <c r="E2138" t="s">
        <v>158</v>
      </c>
    </row>
    <row r="2139" spans="1:5" x14ac:dyDescent="0.3">
      <c r="A2139">
        <v>2138</v>
      </c>
      <c r="B2139" s="1" t="s">
        <v>99</v>
      </c>
      <c r="C2139" t="s">
        <v>151</v>
      </c>
      <c r="D2139">
        <v>87</v>
      </c>
      <c r="E2139" t="s">
        <v>158</v>
      </c>
    </row>
    <row r="2140" spans="1:5" x14ac:dyDescent="0.3">
      <c r="A2140">
        <v>2139</v>
      </c>
      <c r="B2140" s="1" t="s">
        <v>101</v>
      </c>
      <c r="C2140" t="s">
        <v>152</v>
      </c>
      <c r="D2140">
        <v>24</v>
      </c>
      <c r="E2140" t="s">
        <v>158</v>
      </c>
    </row>
    <row r="2141" spans="1:5" x14ac:dyDescent="0.3">
      <c r="A2141">
        <v>2140</v>
      </c>
      <c r="B2141" s="1" t="s">
        <v>99</v>
      </c>
      <c r="C2141" t="s">
        <v>151</v>
      </c>
      <c r="D2141">
        <v>53</v>
      </c>
      <c r="E2141" t="s">
        <v>158</v>
      </c>
    </row>
    <row r="2142" spans="1:5" x14ac:dyDescent="0.3">
      <c r="A2142">
        <v>2141</v>
      </c>
      <c r="B2142" s="1" t="s">
        <v>99</v>
      </c>
      <c r="C2142" t="s">
        <v>151</v>
      </c>
      <c r="D2142">
        <v>53</v>
      </c>
      <c r="E2142" t="s">
        <v>158</v>
      </c>
    </row>
    <row r="2143" spans="1:5" x14ac:dyDescent="0.3">
      <c r="A2143">
        <v>2142</v>
      </c>
      <c r="B2143" s="1" t="s">
        <v>100</v>
      </c>
      <c r="C2143" t="s">
        <v>151</v>
      </c>
      <c r="D2143">
        <v>37</v>
      </c>
      <c r="E2143" t="s">
        <v>158</v>
      </c>
    </row>
    <row r="2144" spans="1:5" x14ac:dyDescent="0.3">
      <c r="A2144">
        <v>2143</v>
      </c>
      <c r="B2144" s="1" t="s">
        <v>99</v>
      </c>
      <c r="C2144" t="s">
        <v>152</v>
      </c>
      <c r="D2144">
        <v>59</v>
      </c>
      <c r="E2144" t="s">
        <v>158</v>
      </c>
    </row>
    <row r="2145" spans="1:5" x14ac:dyDescent="0.3">
      <c r="A2145">
        <v>2144</v>
      </c>
      <c r="B2145" s="1" t="s">
        <v>105</v>
      </c>
      <c r="C2145" t="s">
        <v>151</v>
      </c>
      <c r="D2145">
        <v>59</v>
      </c>
      <c r="E2145" t="s">
        <v>158</v>
      </c>
    </row>
    <row r="2146" spans="1:5" x14ac:dyDescent="0.3">
      <c r="A2146">
        <v>2145</v>
      </c>
      <c r="B2146" s="1" t="s">
        <v>99</v>
      </c>
      <c r="C2146" t="s">
        <v>152</v>
      </c>
      <c r="D2146">
        <v>60</v>
      </c>
      <c r="E2146" t="s">
        <v>158</v>
      </c>
    </row>
    <row r="2147" spans="1:5" x14ac:dyDescent="0.3">
      <c r="A2147">
        <v>2146</v>
      </c>
      <c r="B2147" s="1" t="s">
        <v>99</v>
      </c>
      <c r="C2147" t="s">
        <v>152</v>
      </c>
      <c r="D2147">
        <v>28</v>
      </c>
      <c r="E2147" t="s">
        <v>158</v>
      </c>
    </row>
    <row r="2148" spans="1:5" x14ac:dyDescent="0.3">
      <c r="A2148">
        <v>2147</v>
      </c>
      <c r="B2148" s="1" t="s">
        <v>106</v>
      </c>
      <c r="C2148" t="s">
        <v>151</v>
      </c>
      <c r="D2148">
        <v>52</v>
      </c>
      <c r="E2148" t="s">
        <v>158</v>
      </c>
    </row>
    <row r="2149" spans="1:5" x14ac:dyDescent="0.3">
      <c r="A2149">
        <v>2148</v>
      </c>
      <c r="B2149" s="1" t="s">
        <v>99</v>
      </c>
      <c r="C2149" t="s">
        <v>152</v>
      </c>
      <c r="D2149">
        <v>44</v>
      </c>
      <c r="E2149" t="s">
        <v>158</v>
      </c>
    </row>
    <row r="2150" spans="1:5" x14ac:dyDescent="0.3">
      <c r="A2150">
        <v>2149</v>
      </c>
      <c r="B2150" s="1" t="s">
        <v>100</v>
      </c>
      <c r="C2150" t="s">
        <v>152</v>
      </c>
      <c r="D2150">
        <v>72</v>
      </c>
      <c r="E2150" t="s">
        <v>158</v>
      </c>
    </row>
    <row r="2151" spans="1:5" x14ac:dyDescent="0.3">
      <c r="A2151">
        <v>2150</v>
      </c>
      <c r="B2151" s="1" t="s">
        <v>99</v>
      </c>
      <c r="C2151" t="s">
        <v>152</v>
      </c>
      <c r="D2151">
        <v>18</v>
      </c>
      <c r="E2151" t="s">
        <v>158</v>
      </c>
    </row>
    <row r="2152" spans="1:5" x14ac:dyDescent="0.3">
      <c r="A2152">
        <v>2151</v>
      </c>
      <c r="B2152" s="1" t="s">
        <v>110</v>
      </c>
      <c r="C2152" t="s">
        <v>151</v>
      </c>
      <c r="D2152">
        <v>41</v>
      </c>
      <c r="E2152" t="s">
        <v>158</v>
      </c>
    </row>
    <row r="2153" spans="1:5" x14ac:dyDescent="0.3">
      <c r="A2153">
        <v>2152</v>
      </c>
      <c r="B2153" s="1" t="s">
        <v>99</v>
      </c>
      <c r="C2153" t="s">
        <v>152</v>
      </c>
      <c r="D2153">
        <v>77</v>
      </c>
      <c r="E2153" t="s">
        <v>158</v>
      </c>
    </row>
    <row r="2154" spans="1:5" x14ac:dyDescent="0.3">
      <c r="A2154">
        <v>2153</v>
      </c>
      <c r="B2154" s="1" t="s">
        <v>105</v>
      </c>
      <c r="C2154" t="s">
        <v>151</v>
      </c>
      <c r="D2154">
        <v>87</v>
      </c>
      <c r="E2154" t="s">
        <v>158</v>
      </c>
    </row>
    <row r="2155" spans="1:5" x14ac:dyDescent="0.3">
      <c r="A2155">
        <v>2154</v>
      </c>
      <c r="B2155" s="1" t="s">
        <v>105</v>
      </c>
      <c r="C2155" t="s">
        <v>151</v>
      </c>
      <c r="D2155">
        <v>38</v>
      </c>
      <c r="E2155" t="s">
        <v>158</v>
      </c>
    </row>
    <row r="2156" spans="1:5" x14ac:dyDescent="0.3">
      <c r="A2156">
        <v>2155</v>
      </c>
      <c r="B2156" s="1" t="s">
        <v>100</v>
      </c>
      <c r="C2156" t="s">
        <v>151</v>
      </c>
      <c r="D2156">
        <v>62</v>
      </c>
      <c r="E2156" t="s">
        <v>158</v>
      </c>
    </row>
    <row r="2157" spans="1:5" x14ac:dyDescent="0.3">
      <c r="A2157">
        <v>2156</v>
      </c>
      <c r="B2157" s="1" t="s">
        <v>99</v>
      </c>
      <c r="C2157" t="s">
        <v>152</v>
      </c>
      <c r="D2157">
        <v>74</v>
      </c>
      <c r="E2157" t="s">
        <v>158</v>
      </c>
    </row>
    <row r="2158" spans="1:5" x14ac:dyDescent="0.3">
      <c r="A2158">
        <v>2157</v>
      </c>
      <c r="B2158" s="1" t="s">
        <v>99</v>
      </c>
      <c r="C2158" t="s">
        <v>151</v>
      </c>
      <c r="D2158">
        <v>58</v>
      </c>
      <c r="E2158" t="s">
        <v>158</v>
      </c>
    </row>
    <row r="2159" spans="1:5" x14ac:dyDescent="0.3">
      <c r="A2159">
        <v>2158</v>
      </c>
      <c r="B2159" s="1" t="s">
        <v>99</v>
      </c>
      <c r="C2159" t="s">
        <v>151</v>
      </c>
      <c r="D2159">
        <v>57</v>
      </c>
      <c r="E2159" t="s">
        <v>158</v>
      </c>
    </row>
    <row r="2160" spans="1:5" x14ac:dyDescent="0.3">
      <c r="A2160">
        <v>2159</v>
      </c>
      <c r="B2160" s="1" t="s">
        <v>101</v>
      </c>
      <c r="C2160" t="s">
        <v>152</v>
      </c>
      <c r="D2160">
        <v>58</v>
      </c>
      <c r="E2160" t="s">
        <v>158</v>
      </c>
    </row>
    <row r="2161" spans="1:5" x14ac:dyDescent="0.3">
      <c r="A2161">
        <v>2160</v>
      </c>
      <c r="B2161" s="1" t="s">
        <v>105</v>
      </c>
      <c r="C2161" t="s">
        <v>152</v>
      </c>
      <c r="D2161">
        <v>58</v>
      </c>
      <c r="E2161" t="s">
        <v>158</v>
      </c>
    </row>
    <row r="2162" spans="1:5" x14ac:dyDescent="0.3">
      <c r="A2162">
        <v>2161</v>
      </c>
      <c r="B2162" s="1" t="s">
        <v>105</v>
      </c>
      <c r="C2162" t="s">
        <v>152</v>
      </c>
      <c r="D2162">
        <v>20</v>
      </c>
      <c r="E2162" t="s">
        <v>158</v>
      </c>
    </row>
    <row r="2163" spans="1:5" x14ac:dyDescent="0.3">
      <c r="A2163">
        <v>2162</v>
      </c>
      <c r="B2163" s="1" t="s">
        <v>99</v>
      </c>
      <c r="C2163" t="s">
        <v>151</v>
      </c>
      <c r="D2163">
        <v>42</v>
      </c>
      <c r="E2163" t="s">
        <v>158</v>
      </c>
    </row>
    <row r="2164" spans="1:5" x14ac:dyDescent="0.3">
      <c r="A2164">
        <v>2163</v>
      </c>
      <c r="B2164" s="1" t="s">
        <v>104</v>
      </c>
      <c r="C2164" t="s">
        <v>151</v>
      </c>
      <c r="D2164">
        <v>68</v>
      </c>
      <c r="E2164" t="s">
        <v>158</v>
      </c>
    </row>
    <row r="2165" spans="1:5" x14ac:dyDescent="0.3">
      <c r="A2165">
        <v>2164</v>
      </c>
      <c r="B2165" s="1" t="s">
        <v>100</v>
      </c>
      <c r="C2165" t="s">
        <v>151</v>
      </c>
      <c r="D2165">
        <v>47</v>
      </c>
      <c r="E2165" t="s">
        <v>158</v>
      </c>
    </row>
    <row r="2166" spans="1:5" x14ac:dyDescent="0.3">
      <c r="A2166">
        <v>2165</v>
      </c>
      <c r="B2166" s="1" t="s">
        <v>101</v>
      </c>
      <c r="C2166" t="s">
        <v>151</v>
      </c>
      <c r="D2166">
        <v>23</v>
      </c>
      <c r="E2166" t="s">
        <v>158</v>
      </c>
    </row>
    <row r="2167" spans="1:5" x14ac:dyDescent="0.3">
      <c r="A2167">
        <v>2166</v>
      </c>
      <c r="B2167" s="1" t="s">
        <v>102</v>
      </c>
      <c r="C2167" t="s">
        <v>152</v>
      </c>
      <c r="D2167">
        <v>18</v>
      </c>
      <c r="E2167" t="s">
        <v>158</v>
      </c>
    </row>
    <row r="2168" spans="1:5" x14ac:dyDescent="0.3">
      <c r="A2168">
        <v>2167</v>
      </c>
      <c r="B2168" s="1" t="s">
        <v>99</v>
      </c>
      <c r="C2168" t="s">
        <v>152</v>
      </c>
      <c r="D2168">
        <v>55</v>
      </c>
      <c r="E2168" t="s">
        <v>158</v>
      </c>
    </row>
    <row r="2169" spans="1:5" x14ac:dyDescent="0.3">
      <c r="A2169">
        <v>2168</v>
      </c>
      <c r="B2169" s="1" t="s">
        <v>111</v>
      </c>
      <c r="C2169" t="s">
        <v>151</v>
      </c>
      <c r="D2169">
        <v>73</v>
      </c>
      <c r="E2169" t="s">
        <v>158</v>
      </c>
    </row>
    <row r="2170" spans="1:5" x14ac:dyDescent="0.3">
      <c r="A2170">
        <v>2169</v>
      </c>
      <c r="B2170" s="1" t="s">
        <v>99</v>
      </c>
      <c r="C2170" t="s">
        <v>151</v>
      </c>
      <c r="D2170">
        <v>44</v>
      </c>
      <c r="E2170" t="s">
        <v>158</v>
      </c>
    </row>
    <row r="2171" spans="1:5" x14ac:dyDescent="0.3">
      <c r="A2171">
        <v>2170</v>
      </c>
      <c r="B2171" s="1" t="s">
        <v>99</v>
      </c>
      <c r="C2171" t="s">
        <v>152</v>
      </c>
      <c r="D2171">
        <v>46</v>
      </c>
      <c r="E2171" t="s">
        <v>158</v>
      </c>
    </row>
    <row r="2172" spans="1:5" x14ac:dyDescent="0.3">
      <c r="A2172">
        <v>2171</v>
      </c>
      <c r="B2172" s="1" t="s">
        <v>100</v>
      </c>
      <c r="C2172" t="s">
        <v>151</v>
      </c>
      <c r="D2172">
        <v>57</v>
      </c>
      <c r="E2172" t="s">
        <v>158</v>
      </c>
    </row>
    <row r="2173" spans="1:5" x14ac:dyDescent="0.3">
      <c r="A2173">
        <v>2172</v>
      </c>
      <c r="B2173" s="1" t="s">
        <v>101</v>
      </c>
      <c r="C2173" t="s">
        <v>151</v>
      </c>
      <c r="D2173">
        <v>64</v>
      </c>
      <c r="E2173" t="s">
        <v>158</v>
      </c>
    </row>
    <row r="2174" spans="1:5" x14ac:dyDescent="0.3">
      <c r="A2174">
        <v>2173</v>
      </c>
      <c r="B2174" s="1" t="s">
        <v>99</v>
      </c>
      <c r="C2174" t="s">
        <v>151</v>
      </c>
      <c r="D2174">
        <v>49</v>
      </c>
      <c r="E2174" t="s">
        <v>158</v>
      </c>
    </row>
    <row r="2175" spans="1:5" x14ac:dyDescent="0.3">
      <c r="A2175">
        <v>2174</v>
      </c>
      <c r="B2175" s="1" t="s">
        <v>99</v>
      </c>
      <c r="C2175" t="s">
        <v>152</v>
      </c>
      <c r="D2175">
        <v>38</v>
      </c>
      <c r="E2175" t="s">
        <v>158</v>
      </c>
    </row>
    <row r="2176" spans="1:5" x14ac:dyDescent="0.3">
      <c r="A2176">
        <v>2175</v>
      </c>
      <c r="B2176" s="1" t="s">
        <v>99</v>
      </c>
      <c r="C2176" t="s">
        <v>151</v>
      </c>
      <c r="D2176">
        <v>41</v>
      </c>
      <c r="E2176" t="s">
        <v>158</v>
      </c>
    </row>
    <row r="2177" spans="1:5" x14ac:dyDescent="0.3">
      <c r="A2177">
        <v>2176</v>
      </c>
      <c r="B2177" s="1" t="s">
        <v>99</v>
      </c>
      <c r="C2177" t="s">
        <v>151</v>
      </c>
      <c r="D2177">
        <v>36</v>
      </c>
      <c r="E2177" t="s">
        <v>158</v>
      </c>
    </row>
    <row r="2178" spans="1:5" x14ac:dyDescent="0.3">
      <c r="A2178">
        <v>2177</v>
      </c>
      <c r="B2178" s="1" t="s">
        <v>105</v>
      </c>
      <c r="C2178" t="s">
        <v>152</v>
      </c>
      <c r="D2178">
        <v>68</v>
      </c>
      <c r="E2178" t="s">
        <v>158</v>
      </c>
    </row>
    <row r="2179" spans="1:5" x14ac:dyDescent="0.3">
      <c r="A2179">
        <v>2178</v>
      </c>
      <c r="B2179" s="1" t="s">
        <v>100</v>
      </c>
      <c r="C2179" t="s">
        <v>151</v>
      </c>
      <c r="D2179">
        <v>73</v>
      </c>
      <c r="E2179" t="s">
        <v>158</v>
      </c>
    </row>
    <row r="2180" spans="1:5" x14ac:dyDescent="0.3">
      <c r="A2180">
        <v>2179</v>
      </c>
      <c r="B2180" s="1" t="s">
        <v>109</v>
      </c>
      <c r="C2180" t="s">
        <v>151</v>
      </c>
      <c r="D2180">
        <v>69</v>
      </c>
      <c r="E2180" t="s">
        <v>158</v>
      </c>
    </row>
    <row r="2181" spans="1:5" x14ac:dyDescent="0.3">
      <c r="A2181">
        <v>2180</v>
      </c>
      <c r="B2181" s="1" t="s">
        <v>99</v>
      </c>
      <c r="C2181" t="s">
        <v>152</v>
      </c>
      <c r="D2181">
        <v>28</v>
      </c>
      <c r="E2181" t="s">
        <v>158</v>
      </c>
    </row>
    <row r="2182" spans="1:5" x14ac:dyDescent="0.3">
      <c r="A2182">
        <v>2181</v>
      </c>
      <c r="B2182" s="1" t="s">
        <v>99</v>
      </c>
      <c r="C2182" t="s">
        <v>152</v>
      </c>
      <c r="D2182">
        <v>26</v>
      </c>
      <c r="E2182" t="s">
        <v>158</v>
      </c>
    </row>
    <row r="2183" spans="1:5" x14ac:dyDescent="0.3">
      <c r="A2183">
        <v>2182</v>
      </c>
      <c r="B2183" s="1" t="s">
        <v>99</v>
      </c>
      <c r="C2183" t="s">
        <v>152</v>
      </c>
      <c r="D2183">
        <v>64</v>
      </c>
      <c r="E2183" t="s">
        <v>158</v>
      </c>
    </row>
    <row r="2184" spans="1:5" x14ac:dyDescent="0.3">
      <c r="A2184">
        <v>2183</v>
      </c>
      <c r="B2184" s="1" t="s">
        <v>99</v>
      </c>
      <c r="C2184" t="s">
        <v>152</v>
      </c>
      <c r="D2184">
        <v>53</v>
      </c>
      <c r="E2184" t="s">
        <v>158</v>
      </c>
    </row>
    <row r="2185" spans="1:5" x14ac:dyDescent="0.3">
      <c r="A2185">
        <v>2184</v>
      </c>
      <c r="B2185" s="1" t="s">
        <v>107</v>
      </c>
      <c r="C2185" t="s">
        <v>151</v>
      </c>
      <c r="D2185">
        <v>28</v>
      </c>
      <c r="E2185" t="s">
        <v>158</v>
      </c>
    </row>
    <row r="2186" spans="1:5" x14ac:dyDescent="0.3">
      <c r="A2186">
        <v>2185</v>
      </c>
      <c r="B2186" s="1" t="s">
        <v>101</v>
      </c>
      <c r="C2186" t="s">
        <v>151</v>
      </c>
      <c r="D2186">
        <v>45</v>
      </c>
      <c r="E2186" t="s">
        <v>158</v>
      </c>
    </row>
    <row r="2187" spans="1:5" x14ac:dyDescent="0.3">
      <c r="A2187">
        <v>2186</v>
      </c>
      <c r="B2187" s="1" t="s">
        <v>99</v>
      </c>
      <c r="C2187" t="s">
        <v>151</v>
      </c>
      <c r="D2187">
        <v>39</v>
      </c>
      <c r="E2187" t="s">
        <v>158</v>
      </c>
    </row>
    <row r="2188" spans="1:5" x14ac:dyDescent="0.3">
      <c r="A2188">
        <v>2187</v>
      </c>
      <c r="B2188" s="1" t="s">
        <v>100</v>
      </c>
      <c r="C2188" t="s">
        <v>151</v>
      </c>
      <c r="D2188">
        <v>83</v>
      </c>
      <c r="E2188" t="s">
        <v>158</v>
      </c>
    </row>
    <row r="2189" spans="1:5" x14ac:dyDescent="0.3">
      <c r="A2189">
        <v>2188</v>
      </c>
      <c r="B2189" s="1" t="s">
        <v>105</v>
      </c>
      <c r="C2189" t="s">
        <v>151</v>
      </c>
      <c r="D2189">
        <v>39</v>
      </c>
      <c r="E2189" t="s">
        <v>158</v>
      </c>
    </row>
    <row r="2190" spans="1:5" x14ac:dyDescent="0.3">
      <c r="A2190">
        <v>2189</v>
      </c>
      <c r="B2190" s="1" t="s">
        <v>99</v>
      </c>
      <c r="C2190" t="s">
        <v>151</v>
      </c>
      <c r="D2190">
        <v>62</v>
      </c>
      <c r="E2190" t="s">
        <v>158</v>
      </c>
    </row>
    <row r="2191" spans="1:5" x14ac:dyDescent="0.3">
      <c r="A2191">
        <v>2190</v>
      </c>
      <c r="B2191" s="1" t="s">
        <v>100</v>
      </c>
      <c r="C2191" t="s">
        <v>152</v>
      </c>
      <c r="D2191">
        <v>70</v>
      </c>
      <c r="E2191" t="s">
        <v>158</v>
      </c>
    </row>
    <row r="2192" spans="1:5" x14ac:dyDescent="0.3">
      <c r="A2192">
        <v>2191</v>
      </c>
      <c r="B2192" s="1" t="s">
        <v>110</v>
      </c>
      <c r="C2192" t="s">
        <v>151</v>
      </c>
      <c r="D2192">
        <v>26</v>
      </c>
      <c r="E2192" t="s">
        <v>158</v>
      </c>
    </row>
    <row r="2193" spans="1:5" x14ac:dyDescent="0.3">
      <c r="A2193">
        <v>2192</v>
      </c>
      <c r="B2193" s="1" t="s">
        <v>99</v>
      </c>
      <c r="C2193" t="s">
        <v>151</v>
      </c>
      <c r="D2193">
        <v>28</v>
      </c>
      <c r="E2193" t="s">
        <v>158</v>
      </c>
    </row>
    <row r="2194" spans="1:5" x14ac:dyDescent="0.3">
      <c r="A2194">
        <v>2193</v>
      </c>
      <c r="B2194" s="1" t="s">
        <v>99</v>
      </c>
      <c r="C2194" t="s">
        <v>151</v>
      </c>
      <c r="D2194">
        <v>24</v>
      </c>
      <c r="E2194" t="s">
        <v>158</v>
      </c>
    </row>
    <row r="2195" spans="1:5" x14ac:dyDescent="0.3">
      <c r="A2195">
        <v>2194</v>
      </c>
      <c r="B2195" s="1" t="s">
        <v>99</v>
      </c>
      <c r="C2195" t="s">
        <v>152</v>
      </c>
      <c r="D2195">
        <v>81</v>
      </c>
      <c r="E2195" t="s">
        <v>158</v>
      </c>
    </row>
    <row r="2196" spans="1:5" x14ac:dyDescent="0.3">
      <c r="A2196">
        <v>2195</v>
      </c>
      <c r="B2196" s="1" t="s">
        <v>99</v>
      </c>
      <c r="C2196" t="s">
        <v>152</v>
      </c>
      <c r="D2196">
        <v>49</v>
      </c>
      <c r="E2196" t="s">
        <v>158</v>
      </c>
    </row>
    <row r="2197" spans="1:5" x14ac:dyDescent="0.3">
      <c r="A2197">
        <v>2196</v>
      </c>
      <c r="B2197" s="1" t="s">
        <v>105</v>
      </c>
      <c r="C2197" t="s">
        <v>152</v>
      </c>
      <c r="D2197">
        <v>79</v>
      </c>
      <c r="E2197" t="s">
        <v>158</v>
      </c>
    </row>
    <row r="2198" spans="1:5" x14ac:dyDescent="0.3">
      <c r="A2198">
        <v>2197</v>
      </c>
      <c r="B2198" s="1" t="s">
        <v>100</v>
      </c>
      <c r="C2198" t="s">
        <v>151</v>
      </c>
      <c r="D2198">
        <v>85</v>
      </c>
      <c r="E2198" t="s">
        <v>158</v>
      </c>
    </row>
    <row r="2199" spans="1:5" x14ac:dyDescent="0.3">
      <c r="A2199">
        <v>2198</v>
      </c>
      <c r="B2199" s="1" t="s">
        <v>105</v>
      </c>
      <c r="C2199" t="s">
        <v>152</v>
      </c>
      <c r="D2199">
        <v>30</v>
      </c>
      <c r="E2199" t="s">
        <v>158</v>
      </c>
    </row>
    <row r="2200" spans="1:5" x14ac:dyDescent="0.3">
      <c r="A2200">
        <v>2199</v>
      </c>
      <c r="B2200" s="1" t="s">
        <v>109</v>
      </c>
      <c r="C2200" t="s">
        <v>151</v>
      </c>
      <c r="D2200">
        <v>50</v>
      </c>
      <c r="E2200" t="s">
        <v>158</v>
      </c>
    </row>
    <row r="2201" spans="1:5" x14ac:dyDescent="0.3">
      <c r="A2201">
        <v>2200</v>
      </c>
      <c r="B2201" s="1" t="s">
        <v>100</v>
      </c>
      <c r="C2201" t="s">
        <v>152</v>
      </c>
      <c r="D2201">
        <v>52</v>
      </c>
      <c r="E2201" t="s">
        <v>158</v>
      </c>
    </row>
    <row r="2202" spans="1:5" x14ac:dyDescent="0.3">
      <c r="A2202">
        <v>2201</v>
      </c>
      <c r="B2202" s="1" t="s">
        <v>102</v>
      </c>
      <c r="C2202" t="s">
        <v>152</v>
      </c>
      <c r="D2202">
        <v>80</v>
      </c>
      <c r="E2202" t="s">
        <v>158</v>
      </c>
    </row>
    <row r="2203" spans="1:5" x14ac:dyDescent="0.3">
      <c r="A2203">
        <v>2202</v>
      </c>
      <c r="B2203" s="1" t="s">
        <v>106</v>
      </c>
      <c r="C2203" t="s">
        <v>151</v>
      </c>
      <c r="D2203">
        <v>40</v>
      </c>
      <c r="E2203" t="s">
        <v>158</v>
      </c>
    </row>
    <row r="2204" spans="1:5" x14ac:dyDescent="0.3">
      <c r="A2204">
        <v>2203</v>
      </c>
      <c r="B2204" s="1" t="s">
        <v>100</v>
      </c>
      <c r="C2204" t="s">
        <v>151</v>
      </c>
      <c r="D2204">
        <v>43</v>
      </c>
      <c r="E2204" t="s">
        <v>158</v>
      </c>
    </row>
    <row r="2205" spans="1:5" x14ac:dyDescent="0.3">
      <c r="A2205">
        <v>2204</v>
      </c>
      <c r="B2205" s="1" t="s">
        <v>99</v>
      </c>
      <c r="C2205" t="s">
        <v>152</v>
      </c>
      <c r="D2205">
        <v>67</v>
      </c>
      <c r="E2205" t="s">
        <v>158</v>
      </c>
    </row>
    <row r="2206" spans="1:5" x14ac:dyDescent="0.3">
      <c r="A2206">
        <v>2205</v>
      </c>
      <c r="B2206" s="1" t="s">
        <v>105</v>
      </c>
      <c r="C2206" t="s">
        <v>152</v>
      </c>
      <c r="D2206">
        <v>67</v>
      </c>
      <c r="E2206" t="s">
        <v>158</v>
      </c>
    </row>
    <row r="2207" spans="1:5" x14ac:dyDescent="0.3">
      <c r="A2207">
        <v>2206</v>
      </c>
      <c r="B2207" s="1" t="s">
        <v>107</v>
      </c>
      <c r="C2207" t="s">
        <v>152</v>
      </c>
      <c r="D2207">
        <v>37</v>
      </c>
      <c r="E2207" t="s">
        <v>158</v>
      </c>
    </row>
    <row r="2208" spans="1:5" x14ac:dyDescent="0.3">
      <c r="A2208">
        <v>2207</v>
      </c>
      <c r="B2208" s="1" t="s">
        <v>105</v>
      </c>
      <c r="C2208" t="s">
        <v>152</v>
      </c>
      <c r="D2208">
        <v>57</v>
      </c>
      <c r="E2208" t="s">
        <v>158</v>
      </c>
    </row>
    <row r="2209" spans="1:5" x14ac:dyDescent="0.3">
      <c r="A2209">
        <v>2208</v>
      </c>
      <c r="B2209" s="1" t="s">
        <v>99</v>
      </c>
      <c r="C2209" t="s">
        <v>152</v>
      </c>
      <c r="D2209">
        <v>61</v>
      </c>
      <c r="E2209" t="s">
        <v>158</v>
      </c>
    </row>
    <row r="2210" spans="1:5" x14ac:dyDescent="0.3">
      <c r="A2210">
        <v>2209</v>
      </c>
      <c r="B2210" s="1" t="s">
        <v>108</v>
      </c>
      <c r="C2210" t="s">
        <v>152</v>
      </c>
      <c r="D2210">
        <v>86</v>
      </c>
      <c r="E2210" t="s">
        <v>158</v>
      </c>
    </row>
    <row r="2211" spans="1:5" x14ac:dyDescent="0.3">
      <c r="A2211">
        <v>2210</v>
      </c>
      <c r="B2211" s="1" t="s">
        <v>101</v>
      </c>
      <c r="C2211" t="s">
        <v>151</v>
      </c>
      <c r="D2211">
        <v>67</v>
      </c>
      <c r="E2211" t="s">
        <v>158</v>
      </c>
    </row>
    <row r="2212" spans="1:5" x14ac:dyDescent="0.3">
      <c r="A2212">
        <v>2211</v>
      </c>
      <c r="B2212" s="1" t="s">
        <v>107</v>
      </c>
      <c r="C2212" t="s">
        <v>151</v>
      </c>
      <c r="D2212">
        <v>53</v>
      </c>
      <c r="E2212" t="s">
        <v>158</v>
      </c>
    </row>
    <row r="2213" spans="1:5" x14ac:dyDescent="0.3">
      <c r="A2213">
        <v>2212</v>
      </c>
      <c r="B2213" s="1" t="s">
        <v>100</v>
      </c>
      <c r="C2213" t="s">
        <v>151</v>
      </c>
      <c r="D2213">
        <v>80</v>
      </c>
      <c r="E2213" t="s">
        <v>158</v>
      </c>
    </row>
    <row r="2214" spans="1:5" x14ac:dyDescent="0.3">
      <c r="A2214">
        <v>2213</v>
      </c>
      <c r="B2214" s="1" t="s">
        <v>101</v>
      </c>
      <c r="C2214" t="s">
        <v>152</v>
      </c>
      <c r="D2214">
        <v>79</v>
      </c>
      <c r="E2214" t="s">
        <v>158</v>
      </c>
    </row>
    <row r="2215" spans="1:5" x14ac:dyDescent="0.3">
      <c r="A2215">
        <v>2214</v>
      </c>
      <c r="B2215" s="1" t="s">
        <v>99</v>
      </c>
      <c r="C2215" t="s">
        <v>151</v>
      </c>
      <c r="D2215">
        <v>32</v>
      </c>
      <c r="E2215" t="s">
        <v>158</v>
      </c>
    </row>
    <row r="2216" spans="1:5" x14ac:dyDescent="0.3">
      <c r="A2216">
        <v>2215</v>
      </c>
      <c r="B2216" s="1" t="s">
        <v>105</v>
      </c>
      <c r="C2216" t="s">
        <v>151</v>
      </c>
      <c r="D2216">
        <v>73</v>
      </c>
      <c r="E2216" t="s">
        <v>158</v>
      </c>
    </row>
    <row r="2217" spans="1:5" x14ac:dyDescent="0.3">
      <c r="A2217">
        <v>2216</v>
      </c>
      <c r="B2217" s="1" t="s">
        <v>99</v>
      </c>
      <c r="C2217" t="s">
        <v>152</v>
      </c>
      <c r="D2217">
        <v>36</v>
      </c>
      <c r="E2217" t="s">
        <v>158</v>
      </c>
    </row>
    <row r="2218" spans="1:5" x14ac:dyDescent="0.3">
      <c r="A2218">
        <v>2217</v>
      </c>
      <c r="B2218" s="1" t="s">
        <v>105</v>
      </c>
      <c r="C2218" t="s">
        <v>152</v>
      </c>
      <c r="D2218">
        <v>18</v>
      </c>
      <c r="E2218" t="s">
        <v>158</v>
      </c>
    </row>
    <row r="2219" spans="1:5" x14ac:dyDescent="0.3">
      <c r="A2219">
        <v>2218</v>
      </c>
      <c r="B2219" s="1" t="s">
        <v>99</v>
      </c>
      <c r="C2219" t="s">
        <v>151</v>
      </c>
      <c r="D2219">
        <v>37</v>
      </c>
      <c r="E2219" t="s">
        <v>158</v>
      </c>
    </row>
    <row r="2220" spans="1:5" x14ac:dyDescent="0.3">
      <c r="A2220">
        <v>2219</v>
      </c>
      <c r="B2220" s="1" t="s">
        <v>104</v>
      </c>
      <c r="C2220" t="s">
        <v>151</v>
      </c>
      <c r="D2220">
        <v>19</v>
      </c>
      <c r="E2220" t="s">
        <v>158</v>
      </c>
    </row>
    <row r="2221" spans="1:5" x14ac:dyDescent="0.3">
      <c r="A2221">
        <v>2220</v>
      </c>
      <c r="B2221" s="1" t="s">
        <v>101</v>
      </c>
      <c r="C2221" t="s">
        <v>152</v>
      </c>
      <c r="E2221" t="s">
        <v>158</v>
      </c>
    </row>
    <row r="2222" spans="1:5" x14ac:dyDescent="0.3">
      <c r="A2222">
        <v>2221</v>
      </c>
      <c r="B2222" s="1" t="s">
        <v>101</v>
      </c>
      <c r="C2222" t="s">
        <v>152</v>
      </c>
      <c r="D2222">
        <v>69</v>
      </c>
      <c r="E2222" t="s">
        <v>158</v>
      </c>
    </row>
    <row r="2223" spans="1:5" x14ac:dyDescent="0.3">
      <c r="A2223">
        <v>2222</v>
      </c>
      <c r="B2223" s="1" t="s">
        <v>99</v>
      </c>
      <c r="C2223" t="s">
        <v>152</v>
      </c>
      <c r="D2223">
        <v>23</v>
      </c>
      <c r="E2223" t="s">
        <v>158</v>
      </c>
    </row>
    <row r="2224" spans="1:5" x14ac:dyDescent="0.3">
      <c r="A2224">
        <v>2223</v>
      </c>
      <c r="B2224" s="1" t="s">
        <v>99</v>
      </c>
      <c r="C2224" t="s">
        <v>151</v>
      </c>
      <c r="D2224">
        <v>85</v>
      </c>
      <c r="E2224" t="s">
        <v>158</v>
      </c>
    </row>
    <row r="2225" spans="1:5" x14ac:dyDescent="0.3">
      <c r="A2225">
        <v>2224</v>
      </c>
      <c r="B2225" s="1" t="s">
        <v>99</v>
      </c>
      <c r="C2225" t="s">
        <v>151</v>
      </c>
      <c r="D2225">
        <v>82</v>
      </c>
      <c r="E2225" t="s">
        <v>158</v>
      </c>
    </row>
    <row r="2226" spans="1:5" x14ac:dyDescent="0.3">
      <c r="A2226">
        <v>2225</v>
      </c>
      <c r="B2226" s="1" t="s">
        <v>99</v>
      </c>
      <c r="C2226" t="s">
        <v>152</v>
      </c>
      <c r="D2226">
        <v>89</v>
      </c>
      <c r="E2226" t="s">
        <v>158</v>
      </c>
    </row>
    <row r="2227" spans="1:5" x14ac:dyDescent="0.3">
      <c r="A2227">
        <v>2226</v>
      </c>
      <c r="B2227" s="1" t="s">
        <v>100</v>
      </c>
      <c r="C2227" t="s">
        <v>152</v>
      </c>
      <c r="D2227">
        <v>66</v>
      </c>
      <c r="E2227" t="s">
        <v>158</v>
      </c>
    </row>
    <row r="2228" spans="1:5" x14ac:dyDescent="0.3">
      <c r="A2228">
        <v>2227</v>
      </c>
      <c r="B2228" s="1" t="s">
        <v>99</v>
      </c>
      <c r="C2228" t="s">
        <v>152</v>
      </c>
      <c r="D2228">
        <v>70</v>
      </c>
      <c r="E2228" t="s">
        <v>158</v>
      </c>
    </row>
    <row r="2229" spans="1:5" x14ac:dyDescent="0.3">
      <c r="A2229">
        <v>2228</v>
      </c>
      <c r="B2229" s="1" t="s">
        <v>107</v>
      </c>
      <c r="C2229" t="s">
        <v>152</v>
      </c>
      <c r="D2229">
        <v>46</v>
      </c>
      <c r="E2229" t="s">
        <v>158</v>
      </c>
    </row>
    <row r="2230" spans="1:5" x14ac:dyDescent="0.3">
      <c r="A2230">
        <v>2229</v>
      </c>
      <c r="B2230" s="1" t="s">
        <v>108</v>
      </c>
      <c r="C2230" t="s">
        <v>152</v>
      </c>
      <c r="D2230">
        <v>38</v>
      </c>
      <c r="E2230" t="s">
        <v>158</v>
      </c>
    </row>
    <row r="2231" spans="1:5" x14ac:dyDescent="0.3">
      <c r="A2231">
        <v>2230</v>
      </c>
      <c r="B2231" s="1" t="s">
        <v>101</v>
      </c>
      <c r="C2231" t="s">
        <v>152</v>
      </c>
      <c r="D2231">
        <v>65</v>
      </c>
      <c r="E2231" t="s">
        <v>158</v>
      </c>
    </row>
    <row r="2232" spans="1:5" x14ac:dyDescent="0.3">
      <c r="A2232">
        <v>2231</v>
      </c>
      <c r="B2232" s="1" t="s">
        <v>100</v>
      </c>
      <c r="C2232" t="s">
        <v>151</v>
      </c>
      <c r="D2232">
        <v>76</v>
      </c>
      <c r="E2232" t="s">
        <v>158</v>
      </c>
    </row>
    <row r="2233" spans="1:5" x14ac:dyDescent="0.3">
      <c r="A2233">
        <v>2232</v>
      </c>
      <c r="B2233" s="1" t="s">
        <v>99</v>
      </c>
      <c r="C2233" t="s">
        <v>151</v>
      </c>
      <c r="D2233">
        <v>57</v>
      </c>
      <c r="E2233" t="s">
        <v>158</v>
      </c>
    </row>
    <row r="2234" spans="1:5" x14ac:dyDescent="0.3">
      <c r="A2234">
        <v>2233</v>
      </c>
      <c r="B2234" s="1" t="s">
        <v>109</v>
      </c>
      <c r="C2234" t="s">
        <v>152</v>
      </c>
      <c r="D2234">
        <v>52</v>
      </c>
      <c r="E2234" t="s">
        <v>158</v>
      </c>
    </row>
    <row r="2235" spans="1:5" x14ac:dyDescent="0.3">
      <c r="A2235">
        <v>2234</v>
      </c>
      <c r="B2235" s="1" t="s">
        <v>110</v>
      </c>
      <c r="C2235" t="s">
        <v>151</v>
      </c>
      <c r="D2235">
        <v>47</v>
      </c>
      <c r="E2235" t="s">
        <v>158</v>
      </c>
    </row>
    <row r="2236" spans="1:5" x14ac:dyDescent="0.3">
      <c r="A2236">
        <v>2235</v>
      </c>
      <c r="B2236" s="1" t="s">
        <v>105</v>
      </c>
      <c r="C2236" t="s">
        <v>151</v>
      </c>
      <c r="D2236">
        <v>65</v>
      </c>
      <c r="E2236" t="s">
        <v>158</v>
      </c>
    </row>
    <row r="2237" spans="1:5" x14ac:dyDescent="0.3">
      <c r="A2237">
        <v>2236</v>
      </c>
      <c r="B2237" s="1" t="s">
        <v>99</v>
      </c>
      <c r="C2237" t="s">
        <v>152</v>
      </c>
      <c r="D2237">
        <v>80</v>
      </c>
      <c r="E2237" t="s">
        <v>158</v>
      </c>
    </row>
    <row r="2238" spans="1:5" x14ac:dyDescent="0.3">
      <c r="A2238">
        <v>2237</v>
      </c>
      <c r="B2238" s="1" t="s">
        <v>105</v>
      </c>
      <c r="C2238" t="s">
        <v>152</v>
      </c>
      <c r="D2238">
        <v>65</v>
      </c>
      <c r="E2238" t="s">
        <v>158</v>
      </c>
    </row>
    <row r="2239" spans="1:5" x14ac:dyDescent="0.3">
      <c r="A2239">
        <v>2238</v>
      </c>
      <c r="B2239" s="1" t="s">
        <v>106</v>
      </c>
      <c r="C2239" t="s">
        <v>151</v>
      </c>
      <c r="D2239">
        <v>43</v>
      </c>
      <c r="E2239" t="s">
        <v>158</v>
      </c>
    </row>
    <row r="2240" spans="1:5" x14ac:dyDescent="0.3">
      <c r="A2240">
        <v>2239</v>
      </c>
      <c r="B2240" s="1" t="s">
        <v>99</v>
      </c>
      <c r="C2240" t="s">
        <v>152</v>
      </c>
      <c r="D2240">
        <v>36</v>
      </c>
      <c r="E2240" t="s">
        <v>158</v>
      </c>
    </row>
    <row r="2241" spans="1:5" x14ac:dyDescent="0.3">
      <c r="A2241">
        <v>2240</v>
      </c>
      <c r="B2241" s="1" t="s">
        <v>100</v>
      </c>
      <c r="C2241" t="s">
        <v>152</v>
      </c>
      <c r="D2241">
        <v>83</v>
      </c>
      <c r="E2241" t="s">
        <v>158</v>
      </c>
    </row>
    <row r="2242" spans="1:5" x14ac:dyDescent="0.3">
      <c r="A2242">
        <v>2241</v>
      </c>
      <c r="B2242" s="1" t="s">
        <v>105</v>
      </c>
      <c r="C2242" t="s">
        <v>151</v>
      </c>
      <c r="D2242">
        <v>67</v>
      </c>
      <c r="E2242" t="s">
        <v>158</v>
      </c>
    </row>
    <row r="2243" spans="1:5" x14ac:dyDescent="0.3">
      <c r="A2243">
        <v>2242</v>
      </c>
      <c r="B2243" s="1" t="s">
        <v>100</v>
      </c>
      <c r="C2243" t="s">
        <v>152</v>
      </c>
      <c r="D2243">
        <v>77</v>
      </c>
      <c r="E2243" t="s">
        <v>158</v>
      </c>
    </row>
    <row r="2244" spans="1:5" x14ac:dyDescent="0.3">
      <c r="A2244">
        <v>2243</v>
      </c>
      <c r="B2244" s="1" t="s">
        <v>105</v>
      </c>
      <c r="C2244" t="s">
        <v>151</v>
      </c>
      <c r="D2244">
        <v>79</v>
      </c>
      <c r="E2244" t="s">
        <v>158</v>
      </c>
    </row>
    <row r="2245" spans="1:5" x14ac:dyDescent="0.3">
      <c r="A2245">
        <v>2244</v>
      </c>
      <c r="B2245" s="1" t="s">
        <v>99</v>
      </c>
      <c r="C2245" t="s">
        <v>152</v>
      </c>
      <c r="D2245">
        <v>51</v>
      </c>
      <c r="E2245" t="s">
        <v>158</v>
      </c>
    </row>
    <row r="2246" spans="1:5" x14ac:dyDescent="0.3">
      <c r="A2246">
        <v>2245</v>
      </c>
      <c r="B2246" s="1" t="s">
        <v>105</v>
      </c>
      <c r="C2246" t="s">
        <v>151</v>
      </c>
      <c r="D2246">
        <v>61</v>
      </c>
      <c r="E2246" t="s">
        <v>158</v>
      </c>
    </row>
    <row r="2247" spans="1:5" x14ac:dyDescent="0.3">
      <c r="A2247">
        <v>2246</v>
      </c>
      <c r="B2247" s="1" t="s">
        <v>101</v>
      </c>
      <c r="C2247" t="s">
        <v>151</v>
      </c>
      <c r="D2247">
        <v>76</v>
      </c>
      <c r="E2247" t="s">
        <v>158</v>
      </c>
    </row>
    <row r="2248" spans="1:5" x14ac:dyDescent="0.3">
      <c r="A2248">
        <v>2247</v>
      </c>
      <c r="B2248" s="1" t="s">
        <v>108</v>
      </c>
      <c r="C2248" t="s">
        <v>152</v>
      </c>
      <c r="D2248">
        <v>71</v>
      </c>
      <c r="E2248" t="s">
        <v>158</v>
      </c>
    </row>
    <row r="2249" spans="1:5" x14ac:dyDescent="0.3">
      <c r="A2249">
        <v>2248</v>
      </c>
      <c r="B2249" s="1" t="s">
        <v>99</v>
      </c>
      <c r="C2249" t="s">
        <v>152</v>
      </c>
      <c r="D2249">
        <v>68</v>
      </c>
      <c r="E2249" t="s">
        <v>158</v>
      </c>
    </row>
    <row r="2250" spans="1:5" x14ac:dyDescent="0.3">
      <c r="A2250">
        <v>2249</v>
      </c>
      <c r="B2250" s="1" t="s">
        <v>109</v>
      </c>
      <c r="C2250" t="s">
        <v>151</v>
      </c>
      <c r="D2250">
        <v>35</v>
      </c>
      <c r="E2250" t="s">
        <v>158</v>
      </c>
    </row>
    <row r="2251" spans="1:5" x14ac:dyDescent="0.3">
      <c r="A2251">
        <v>2250</v>
      </c>
      <c r="B2251" s="1" t="s">
        <v>99</v>
      </c>
      <c r="C2251" t="s">
        <v>151</v>
      </c>
      <c r="D2251">
        <v>79</v>
      </c>
      <c r="E2251" t="s">
        <v>158</v>
      </c>
    </row>
    <row r="2252" spans="1:5" x14ac:dyDescent="0.3">
      <c r="A2252">
        <v>2251</v>
      </c>
      <c r="B2252" s="1" t="s">
        <v>100</v>
      </c>
      <c r="C2252" t="s">
        <v>151</v>
      </c>
      <c r="D2252">
        <v>75</v>
      </c>
      <c r="E2252" t="s">
        <v>158</v>
      </c>
    </row>
    <row r="2253" spans="1:5" x14ac:dyDescent="0.3">
      <c r="A2253">
        <v>2252</v>
      </c>
      <c r="B2253" s="1" t="s">
        <v>104</v>
      </c>
      <c r="C2253" t="s">
        <v>151</v>
      </c>
      <c r="D2253">
        <v>21</v>
      </c>
      <c r="E2253" t="s">
        <v>158</v>
      </c>
    </row>
    <row r="2254" spans="1:5" x14ac:dyDescent="0.3">
      <c r="A2254">
        <v>2253</v>
      </c>
      <c r="B2254" s="1" t="s">
        <v>99</v>
      </c>
      <c r="C2254" t="s">
        <v>151</v>
      </c>
      <c r="D2254">
        <v>26</v>
      </c>
      <c r="E2254" t="s">
        <v>158</v>
      </c>
    </row>
    <row r="2255" spans="1:5" x14ac:dyDescent="0.3">
      <c r="A2255">
        <v>2254</v>
      </c>
      <c r="B2255" s="1" t="s">
        <v>99</v>
      </c>
      <c r="C2255" t="s">
        <v>152</v>
      </c>
      <c r="D2255">
        <v>38</v>
      </c>
      <c r="E2255" t="s">
        <v>158</v>
      </c>
    </row>
    <row r="2256" spans="1:5" x14ac:dyDescent="0.3">
      <c r="A2256">
        <v>2255</v>
      </c>
      <c r="B2256" s="1" t="s">
        <v>107</v>
      </c>
      <c r="C2256" t="s">
        <v>152</v>
      </c>
      <c r="D2256">
        <v>45</v>
      </c>
      <c r="E2256" t="s">
        <v>158</v>
      </c>
    </row>
    <row r="2257" spans="1:5" x14ac:dyDescent="0.3">
      <c r="A2257">
        <v>2256</v>
      </c>
      <c r="B2257" s="1" t="s">
        <v>99</v>
      </c>
      <c r="C2257" t="s">
        <v>151</v>
      </c>
      <c r="D2257">
        <v>43</v>
      </c>
      <c r="E2257" t="s">
        <v>158</v>
      </c>
    </row>
    <row r="2258" spans="1:5" x14ac:dyDescent="0.3">
      <c r="A2258">
        <v>2257</v>
      </c>
      <c r="B2258" s="1" t="s">
        <v>99</v>
      </c>
      <c r="C2258" t="s">
        <v>152</v>
      </c>
      <c r="D2258">
        <v>59</v>
      </c>
      <c r="E2258" t="s">
        <v>158</v>
      </c>
    </row>
    <row r="2259" spans="1:5" x14ac:dyDescent="0.3">
      <c r="A2259">
        <v>2258</v>
      </c>
      <c r="B2259" s="1" t="s">
        <v>106</v>
      </c>
      <c r="C2259" t="s">
        <v>151</v>
      </c>
      <c r="D2259">
        <v>77</v>
      </c>
      <c r="E2259" t="s">
        <v>158</v>
      </c>
    </row>
    <row r="2260" spans="1:5" x14ac:dyDescent="0.3">
      <c r="A2260">
        <v>2259</v>
      </c>
      <c r="B2260" s="1" t="s">
        <v>101</v>
      </c>
      <c r="C2260" t="s">
        <v>152</v>
      </c>
      <c r="D2260">
        <v>41</v>
      </c>
      <c r="E2260" t="s">
        <v>158</v>
      </c>
    </row>
    <row r="2261" spans="1:5" x14ac:dyDescent="0.3">
      <c r="A2261">
        <v>2260</v>
      </c>
      <c r="B2261" s="1" t="s">
        <v>99</v>
      </c>
      <c r="C2261" t="s">
        <v>151</v>
      </c>
      <c r="D2261">
        <v>60</v>
      </c>
      <c r="E2261" t="s">
        <v>158</v>
      </c>
    </row>
    <row r="2262" spans="1:5" x14ac:dyDescent="0.3">
      <c r="A2262">
        <v>2261</v>
      </c>
      <c r="B2262" s="1" t="s">
        <v>99</v>
      </c>
      <c r="C2262" t="s">
        <v>151</v>
      </c>
      <c r="D2262">
        <v>90</v>
      </c>
      <c r="E2262" t="s">
        <v>158</v>
      </c>
    </row>
    <row r="2263" spans="1:5" x14ac:dyDescent="0.3">
      <c r="A2263">
        <v>2262</v>
      </c>
      <c r="B2263" s="1" t="s">
        <v>99</v>
      </c>
      <c r="C2263" t="s">
        <v>152</v>
      </c>
      <c r="D2263">
        <v>27</v>
      </c>
      <c r="E2263" t="s">
        <v>158</v>
      </c>
    </row>
    <row r="2264" spans="1:5" x14ac:dyDescent="0.3">
      <c r="A2264">
        <v>2263</v>
      </c>
      <c r="B2264" s="1" t="s">
        <v>105</v>
      </c>
      <c r="C2264" t="s">
        <v>152</v>
      </c>
      <c r="D2264">
        <v>48</v>
      </c>
      <c r="E2264" t="s">
        <v>158</v>
      </c>
    </row>
    <row r="2265" spans="1:5" x14ac:dyDescent="0.3">
      <c r="A2265">
        <v>2264</v>
      </c>
      <c r="B2265" s="1" t="s">
        <v>99</v>
      </c>
      <c r="C2265" t="s">
        <v>152</v>
      </c>
      <c r="D2265">
        <v>31</v>
      </c>
      <c r="E2265" t="s">
        <v>158</v>
      </c>
    </row>
    <row r="2266" spans="1:5" x14ac:dyDescent="0.3">
      <c r="A2266">
        <v>2265</v>
      </c>
      <c r="B2266" s="1" t="s">
        <v>100</v>
      </c>
      <c r="C2266" t="s">
        <v>152</v>
      </c>
      <c r="D2266">
        <v>65</v>
      </c>
      <c r="E2266" t="s">
        <v>158</v>
      </c>
    </row>
    <row r="2267" spans="1:5" x14ac:dyDescent="0.3">
      <c r="A2267">
        <v>2266</v>
      </c>
      <c r="B2267" s="1" t="s">
        <v>100</v>
      </c>
      <c r="C2267" t="s">
        <v>151</v>
      </c>
      <c r="D2267">
        <v>90</v>
      </c>
      <c r="E2267" t="s">
        <v>158</v>
      </c>
    </row>
    <row r="2268" spans="1:5" x14ac:dyDescent="0.3">
      <c r="A2268">
        <v>2267</v>
      </c>
      <c r="B2268" s="1" t="s">
        <v>101</v>
      </c>
      <c r="C2268" t="s">
        <v>151</v>
      </c>
      <c r="D2268">
        <v>20</v>
      </c>
      <c r="E2268" t="s">
        <v>158</v>
      </c>
    </row>
    <row r="2269" spans="1:5" x14ac:dyDescent="0.3">
      <c r="A2269">
        <v>2268</v>
      </c>
      <c r="B2269" s="1" t="s">
        <v>104</v>
      </c>
      <c r="C2269" t="s">
        <v>151</v>
      </c>
      <c r="D2269">
        <v>60</v>
      </c>
      <c r="E2269" t="s">
        <v>158</v>
      </c>
    </row>
    <row r="2270" spans="1:5" x14ac:dyDescent="0.3">
      <c r="A2270">
        <v>2269</v>
      </c>
      <c r="B2270" s="1" t="s">
        <v>99</v>
      </c>
      <c r="C2270" t="s">
        <v>152</v>
      </c>
      <c r="D2270">
        <v>48</v>
      </c>
      <c r="E2270" t="s">
        <v>158</v>
      </c>
    </row>
    <row r="2271" spans="1:5" x14ac:dyDescent="0.3">
      <c r="A2271">
        <v>2270</v>
      </c>
      <c r="B2271" s="1" t="s">
        <v>100</v>
      </c>
      <c r="C2271" t="s">
        <v>151</v>
      </c>
      <c r="D2271">
        <v>64</v>
      </c>
      <c r="E2271" t="s">
        <v>158</v>
      </c>
    </row>
    <row r="2272" spans="1:5" x14ac:dyDescent="0.3">
      <c r="A2272">
        <v>2271</v>
      </c>
      <c r="B2272" s="1" t="s">
        <v>99</v>
      </c>
      <c r="C2272" t="s">
        <v>152</v>
      </c>
      <c r="D2272">
        <v>57</v>
      </c>
      <c r="E2272" t="s">
        <v>158</v>
      </c>
    </row>
    <row r="2273" spans="1:5" x14ac:dyDescent="0.3">
      <c r="A2273">
        <v>2272</v>
      </c>
      <c r="B2273" s="1" t="s">
        <v>105</v>
      </c>
      <c r="C2273" t="s">
        <v>152</v>
      </c>
      <c r="D2273">
        <v>40</v>
      </c>
      <c r="E2273" t="s">
        <v>158</v>
      </c>
    </row>
    <row r="2274" spans="1:5" x14ac:dyDescent="0.3">
      <c r="A2274">
        <v>2273</v>
      </c>
      <c r="B2274" s="1" t="s">
        <v>110</v>
      </c>
      <c r="C2274" t="s">
        <v>151</v>
      </c>
      <c r="D2274">
        <v>52</v>
      </c>
      <c r="E2274" t="s">
        <v>158</v>
      </c>
    </row>
    <row r="2275" spans="1:5" x14ac:dyDescent="0.3">
      <c r="A2275">
        <v>2274</v>
      </c>
      <c r="B2275" s="1" t="s">
        <v>99</v>
      </c>
      <c r="C2275" t="s">
        <v>151</v>
      </c>
      <c r="D2275">
        <v>64</v>
      </c>
      <c r="E2275" t="s">
        <v>158</v>
      </c>
    </row>
    <row r="2276" spans="1:5" x14ac:dyDescent="0.3">
      <c r="A2276">
        <v>2275</v>
      </c>
      <c r="B2276" s="1" t="s">
        <v>99</v>
      </c>
      <c r="C2276" t="s">
        <v>152</v>
      </c>
      <c r="D2276">
        <v>74</v>
      </c>
      <c r="E2276" t="s">
        <v>158</v>
      </c>
    </row>
    <row r="2277" spans="1:5" x14ac:dyDescent="0.3">
      <c r="A2277">
        <v>2276</v>
      </c>
      <c r="B2277" s="1" t="s">
        <v>105</v>
      </c>
      <c r="C2277" t="s">
        <v>152</v>
      </c>
      <c r="D2277">
        <v>18</v>
      </c>
      <c r="E2277" t="s">
        <v>158</v>
      </c>
    </row>
    <row r="2278" spans="1:5" x14ac:dyDescent="0.3">
      <c r="A2278">
        <v>2277</v>
      </c>
      <c r="B2278" s="1" t="s">
        <v>105</v>
      </c>
      <c r="C2278" t="s">
        <v>151</v>
      </c>
      <c r="D2278">
        <v>65</v>
      </c>
      <c r="E2278" t="s">
        <v>158</v>
      </c>
    </row>
    <row r="2279" spans="1:5" x14ac:dyDescent="0.3">
      <c r="A2279">
        <v>2278</v>
      </c>
      <c r="B2279" s="1" t="s">
        <v>101</v>
      </c>
      <c r="C2279" t="s">
        <v>151</v>
      </c>
      <c r="D2279">
        <v>78</v>
      </c>
      <c r="E2279" t="s">
        <v>158</v>
      </c>
    </row>
    <row r="2280" spans="1:5" x14ac:dyDescent="0.3">
      <c r="A2280">
        <v>2279</v>
      </c>
      <c r="B2280" s="1" t="s">
        <v>106</v>
      </c>
      <c r="C2280" t="s">
        <v>151</v>
      </c>
      <c r="D2280">
        <v>33</v>
      </c>
      <c r="E2280" t="s">
        <v>158</v>
      </c>
    </row>
    <row r="2281" spans="1:5" x14ac:dyDescent="0.3">
      <c r="A2281">
        <v>2280</v>
      </c>
      <c r="B2281" s="1" t="s">
        <v>99</v>
      </c>
      <c r="C2281" t="s">
        <v>151</v>
      </c>
      <c r="D2281">
        <v>53</v>
      </c>
      <c r="E2281" t="s">
        <v>158</v>
      </c>
    </row>
    <row r="2282" spans="1:5" x14ac:dyDescent="0.3">
      <c r="A2282">
        <v>2281</v>
      </c>
      <c r="B2282" s="1" t="s">
        <v>99</v>
      </c>
      <c r="C2282" t="s">
        <v>152</v>
      </c>
      <c r="D2282">
        <v>31</v>
      </c>
      <c r="E2282" t="s">
        <v>158</v>
      </c>
    </row>
    <row r="2283" spans="1:5" x14ac:dyDescent="0.3">
      <c r="A2283">
        <v>2282</v>
      </c>
      <c r="B2283" s="1" t="s">
        <v>99</v>
      </c>
      <c r="C2283" t="s">
        <v>152</v>
      </c>
      <c r="D2283">
        <v>22</v>
      </c>
      <c r="E2283" t="s">
        <v>158</v>
      </c>
    </row>
    <row r="2284" spans="1:5" x14ac:dyDescent="0.3">
      <c r="A2284">
        <v>2283</v>
      </c>
      <c r="B2284" s="1" t="s">
        <v>99</v>
      </c>
      <c r="C2284" t="s">
        <v>152</v>
      </c>
      <c r="D2284">
        <v>24</v>
      </c>
      <c r="E2284" t="s">
        <v>158</v>
      </c>
    </row>
    <row r="2285" spans="1:5" x14ac:dyDescent="0.3">
      <c r="A2285">
        <v>2284</v>
      </c>
      <c r="B2285" s="1" t="s">
        <v>100</v>
      </c>
      <c r="C2285" t="s">
        <v>151</v>
      </c>
      <c r="D2285">
        <v>61</v>
      </c>
      <c r="E2285" t="s">
        <v>158</v>
      </c>
    </row>
    <row r="2286" spans="1:5" x14ac:dyDescent="0.3">
      <c r="A2286">
        <v>2285</v>
      </c>
      <c r="B2286" s="1" t="s">
        <v>110</v>
      </c>
      <c r="C2286" t="s">
        <v>151</v>
      </c>
      <c r="D2286">
        <v>90</v>
      </c>
      <c r="E2286" t="s">
        <v>158</v>
      </c>
    </row>
    <row r="2287" spans="1:5" x14ac:dyDescent="0.3">
      <c r="A2287">
        <v>2286</v>
      </c>
      <c r="B2287" s="1" t="s">
        <v>100</v>
      </c>
      <c r="C2287" t="s">
        <v>151</v>
      </c>
      <c r="D2287">
        <v>75</v>
      </c>
      <c r="E2287" t="s">
        <v>158</v>
      </c>
    </row>
    <row r="2288" spans="1:5" x14ac:dyDescent="0.3">
      <c r="A2288">
        <v>2287</v>
      </c>
      <c r="B2288" s="1" t="s">
        <v>107</v>
      </c>
      <c r="C2288" t="s">
        <v>151</v>
      </c>
      <c r="D2288">
        <v>72</v>
      </c>
      <c r="E2288" t="s">
        <v>158</v>
      </c>
    </row>
    <row r="2289" spans="1:5" x14ac:dyDescent="0.3">
      <c r="A2289">
        <v>2288</v>
      </c>
      <c r="B2289" s="1" t="s">
        <v>99</v>
      </c>
      <c r="C2289" t="s">
        <v>151</v>
      </c>
      <c r="D2289">
        <v>40</v>
      </c>
      <c r="E2289" t="s">
        <v>158</v>
      </c>
    </row>
    <row r="2290" spans="1:5" x14ac:dyDescent="0.3">
      <c r="A2290">
        <v>2289</v>
      </c>
      <c r="B2290" s="1" t="s">
        <v>100</v>
      </c>
      <c r="C2290" t="s">
        <v>152</v>
      </c>
      <c r="D2290">
        <v>44</v>
      </c>
      <c r="E2290" t="s">
        <v>158</v>
      </c>
    </row>
    <row r="2291" spans="1:5" x14ac:dyDescent="0.3">
      <c r="A2291">
        <v>2290</v>
      </c>
      <c r="B2291" s="1" t="s">
        <v>103</v>
      </c>
      <c r="C2291" t="s">
        <v>152</v>
      </c>
      <c r="D2291">
        <v>88</v>
      </c>
      <c r="E2291" t="s">
        <v>158</v>
      </c>
    </row>
    <row r="2292" spans="1:5" x14ac:dyDescent="0.3">
      <c r="A2292">
        <v>2291</v>
      </c>
      <c r="B2292" s="1" t="s">
        <v>101</v>
      </c>
      <c r="C2292" t="s">
        <v>152</v>
      </c>
      <c r="D2292">
        <v>84</v>
      </c>
      <c r="E2292" t="s">
        <v>158</v>
      </c>
    </row>
    <row r="2293" spans="1:5" x14ac:dyDescent="0.3">
      <c r="A2293">
        <v>2292</v>
      </c>
      <c r="B2293" s="1" t="s">
        <v>99</v>
      </c>
      <c r="C2293" t="s">
        <v>152</v>
      </c>
      <c r="D2293">
        <v>66</v>
      </c>
      <c r="E2293" t="s">
        <v>158</v>
      </c>
    </row>
    <row r="2294" spans="1:5" x14ac:dyDescent="0.3">
      <c r="A2294">
        <v>2293</v>
      </c>
      <c r="B2294" s="1" t="s">
        <v>106</v>
      </c>
      <c r="C2294" t="s">
        <v>152</v>
      </c>
      <c r="D2294">
        <v>70</v>
      </c>
      <c r="E2294" t="s">
        <v>158</v>
      </c>
    </row>
    <row r="2295" spans="1:5" x14ac:dyDescent="0.3">
      <c r="A2295">
        <v>2294</v>
      </c>
      <c r="B2295" s="1" t="s">
        <v>100</v>
      </c>
      <c r="C2295" t="s">
        <v>151</v>
      </c>
      <c r="D2295">
        <v>32</v>
      </c>
      <c r="E2295" t="s">
        <v>158</v>
      </c>
    </row>
    <row r="2296" spans="1:5" x14ac:dyDescent="0.3">
      <c r="A2296">
        <v>2295</v>
      </c>
      <c r="B2296" s="1" t="s">
        <v>99</v>
      </c>
      <c r="C2296" t="s">
        <v>152</v>
      </c>
      <c r="D2296">
        <v>33</v>
      </c>
      <c r="E2296" t="s">
        <v>158</v>
      </c>
    </row>
    <row r="2297" spans="1:5" x14ac:dyDescent="0.3">
      <c r="A2297">
        <v>2296</v>
      </c>
      <c r="B2297" s="1" t="s">
        <v>100</v>
      </c>
      <c r="C2297" t="s">
        <v>152</v>
      </c>
      <c r="D2297">
        <v>28</v>
      </c>
      <c r="E2297" t="s">
        <v>158</v>
      </c>
    </row>
    <row r="2298" spans="1:5" x14ac:dyDescent="0.3">
      <c r="A2298">
        <v>2297</v>
      </c>
      <c r="B2298" s="1" t="s">
        <v>106</v>
      </c>
      <c r="C2298" t="s">
        <v>151</v>
      </c>
      <c r="D2298">
        <v>50</v>
      </c>
      <c r="E2298" t="s">
        <v>158</v>
      </c>
    </row>
    <row r="2299" spans="1:5" x14ac:dyDescent="0.3">
      <c r="A2299">
        <v>2298</v>
      </c>
      <c r="B2299" s="1" t="s">
        <v>99</v>
      </c>
      <c r="C2299" t="s">
        <v>152</v>
      </c>
      <c r="D2299">
        <v>40</v>
      </c>
      <c r="E2299" t="s">
        <v>158</v>
      </c>
    </row>
    <row r="2300" spans="1:5" x14ac:dyDescent="0.3">
      <c r="A2300">
        <v>2299</v>
      </c>
      <c r="B2300" s="1" t="s">
        <v>99</v>
      </c>
      <c r="C2300" t="s">
        <v>152</v>
      </c>
      <c r="D2300">
        <v>58</v>
      </c>
      <c r="E2300" t="s">
        <v>158</v>
      </c>
    </row>
    <row r="2301" spans="1:5" x14ac:dyDescent="0.3">
      <c r="A2301">
        <v>2300</v>
      </c>
      <c r="B2301" s="1" t="s">
        <v>99</v>
      </c>
      <c r="C2301" t="s">
        <v>151</v>
      </c>
      <c r="D2301">
        <v>61</v>
      </c>
      <c r="E2301" t="s">
        <v>158</v>
      </c>
    </row>
    <row r="2302" spans="1:5" x14ac:dyDescent="0.3">
      <c r="A2302">
        <v>2301</v>
      </c>
      <c r="B2302" s="1" t="s">
        <v>108</v>
      </c>
      <c r="C2302" t="s">
        <v>152</v>
      </c>
      <c r="D2302">
        <v>38</v>
      </c>
      <c r="E2302" t="s">
        <v>158</v>
      </c>
    </row>
    <row r="2303" spans="1:5" x14ac:dyDescent="0.3">
      <c r="A2303">
        <v>2302</v>
      </c>
      <c r="B2303" s="1" t="s">
        <v>105</v>
      </c>
      <c r="C2303" t="s">
        <v>151</v>
      </c>
      <c r="D2303">
        <v>70</v>
      </c>
      <c r="E2303" t="s">
        <v>158</v>
      </c>
    </row>
    <row r="2304" spans="1:5" x14ac:dyDescent="0.3">
      <c r="A2304">
        <v>2303</v>
      </c>
      <c r="B2304" s="1" t="s">
        <v>104</v>
      </c>
      <c r="C2304" t="s">
        <v>152</v>
      </c>
      <c r="D2304">
        <v>55</v>
      </c>
      <c r="E2304" t="s">
        <v>158</v>
      </c>
    </row>
    <row r="2305" spans="1:5" x14ac:dyDescent="0.3">
      <c r="A2305">
        <v>2304</v>
      </c>
      <c r="B2305" s="1" t="s">
        <v>99</v>
      </c>
      <c r="C2305" t="s">
        <v>152</v>
      </c>
      <c r="D2305">
        <v>86</v>
      </c>
      <c r="E2305" t="s">
        <v>158</v>
      </c>
    </row>
    <row r="2306" spans="1:5" x14ac:dyDescent="0.3">
      <c r="A2306">
        <v>2305</v>
      </c>
      <c r="B2306" s="1" t="s">
        <v>99</v>
      </c>
      <c r="C2306" t="s">
        <v>151</v>
      </c>
      <c r="D2306">
        <v>18</v>
      </c>
      <c r="E2306" t="s">
        <v>158</v>
      </c>
    </row>
    <row r="2307" spans="1:5" x14ac:dyDescent="0.3">
      <c r="A2307">
        <v>2306</v>
      </c>
      <c r="B2307" s="1" t="s">
        <v>105</v>
      </c>
      <c r="C2307" t="s">
        <v>151</v>
      </c>
      <c r="D2307">
        <v>44</v>
      </c>
      <c r="E2307" t="s">
        <v>158</v>
      </c>
    </row>
    <row r="2308" spans="1:5" x14ac:dyDescent="0.3">
      <c r="A2308">
        <v>2307</v>
      </c>
      <c r="B2308" s="1" t="s">
        <v>99</v>
      </c>
      <c r="C2308" t="s">
        <v>151</v>
      </c>
      <c r="D2308">
        <v>66</v>
      </c>
      <c r="E2308" t="s">
        <v>158</v>
      </c>
    </row>
    <row r="2309" spans="1:5" x14ac:dyDescent="0.3">
      <c r="A2309">
        <v>2308</v>
      </c>
      <c r="B2309" s="1" t="s">
        <v>103</v>
      </c>
      <c r="C2309" t="s">
        <v>152</v>
      </c>
      <c r="D2309">
        <v>32</v>
      </c>
      <c r="E2309" t="s">
        <v>158</v>
      </c>
    </row>
    <row r="2310" spans="1:5" x14ac:dyDescent="0.3">
      <c r="A2310">
        <v>2309</v>
      </c>
      <c r="B2310" s="1" t="s">
        <v>107</v>
      </c>
      <c r="C2310" t="s">
        <v>152</v>
      </c>
      <c r="D2310">
        <v>25</v>
      </c>
      <c r="E2310" t="s">
        <v>158</v>
      </c>
    </row>
    <row r="2311" spans="1:5" x14ac:dyDescent="0.3">
      <c r="A2311">
        <v>2310</v>
      </c>
      <c r="B2311" s="1" t="s">
        <v>100</v>
      </c>
      <c r="C2311" t="s">
        <v>152</v>
      </c>
      <c r="D2311">
        <v>38</v>
      </c>
      <c r="E2311" t="s">
        <v>158</v>
      </c>
    </row>
    <row r="2312" spans="1:5" x14ac:dyDescent="0.3">
      <c r="A2312">
        <v>2311</v>
      </c>
      <c r="B2312" s="1" t="s">
        <v>105</v>
      </c>
      <c r="C2312" t="s">
        <v>151</v>
      </c>
      <c r="D2312">
        <v>36</v>
      </c>
      <c r="E2312" t="s">
        <v>158</v>
      </c>
    </row>
    <row r="2313" spans="1:5" x14ac:dyDescent="0.3">
      <c r="A2313">
        <v>2312</v>
      </c>
      <c r="B2313" s="1" t="s">
        <v>99</v>
      </c>
      <c r="C2313" t="s">
        <v>151</v>
      </c>
      <c r="D2313">
        <v>56</v>
      </c>
      <c r="E2313" t="s">
        <v>158</v>
      </c>
    </row>
    <row r="2314" spans="1:5" x14ac:dyDescent="0.3">
      <c r="A2314">
        <v>2313</v>
      </c>
      <c r="B2314" s="1" t="s">
        <v>104</v>
      </c>
      <c r="C2314" t="s">
        <v>152</v>
      </c>
      <c r="D2314">
        <v>31</v>
      </c>
      <c r="E2314" t="s">
        <v>158</v>
      </c>
    </row>
    <row r="2315" spans="1:5" x14ac:dyDescent="0.3">
      <c r="A2315">
        <v>2314</v>
      </c>
      <c r="B2315" s="1" t="s">
        <v>99</v>
      </c>
      <c r="C2315" t="s">
        <v>152</v>
      </c>
      <c r="D2315">
        <v>18</v>
      </c>
      <c r="E2315" t="s">
        <v>158</v>
      </c>
    </row>
    <row r="2316" spans="1:5" x14ac:dyDescent="0.3">
      <c r="A2316">
        <v>2315</v>
      </c>
      <c r="B2316" s="1" t="s">
        <v>99</v>
      </c>
      <c r="C2316" t="s">
        <v>152</v>
      </c>
      <c r="D2316">
        <v>60</v>
      </c>
      <c r="E2316" t="s">
        <v>158</v>
      </c>
    </row>
    <row r="2317" spans="1:5" x14ac:dyDescent="0.3">
      <c r="A2317">
        <v>2316</v>
      </c>
      <c r="B2317" s="1" t="s">
        <v>100</v>
      </c>
      <c r="C2317" t="s">
        <v>151</v>
      </c>
      <c r="D2317">
        <v>33</v>
      </c>
      <c r="E2317" t="s">
        <v>158</v>
      </c>
    </row>
    <row r="2318" spans="1:5" x14ac:dyDescent="0.3">
      <c r="A2318">
        <v>2317</v>
      </c>
      <c r="B2318" s="1" t="s">
        <v>99</v>
      </c>
      <c r="C2318" t="s">
        <v>151</v>
      </c>
      <c r="D2318">
        <v>86</v>
      </c>
      <c r="E2318" t="s">
        <v>158</v>
      </c>
    </row>
    <row r="2319" spans="1:5" x14ac:dyDescent="0.3">
      <c r="A2319">
        <v>2318</v>
      </c>
      <c r="B2319" s="1" t="s">
        <v>100</v>
      </c>
      <c r="C2319" t="s">
        <v>152</v>
      </c>
      <c r="D2319">
        <v>59</v>
      </c>
      <c r="E2319" t="s">
        <v>158</v>
      </c>
    </row>
    <row r="2320" spans="1:5" x14ac:dyDescent="0.3">
      <c r="A2320">
        <v>2319</v>
      </c>
      <c r="B2320" s="1" t="s">
        <v>100</v>
      </c>
      <c r="C2320" t="s">
        <v>151</v>
      </c>
      <c r="D2320">
        <v>72</v>
      </c>
      <c r="E2320" t="s">
        <v>158</v>
      </c>
    </row>
    <row r="2321" spans="1:5" x14ac:dyDescent="0.3">
      <c r="A2321">
        <v>2320</v>
      </c>
      <c r="B2321" s="1" t="s">
        <v>104</v>
      </c>
      <c r="C2321" t="s">
        <v>151</v>
      </c>
      <c r="D2321">
        <v>88</v>
      </c>
      <c r="E2321" t="s">
        <v>158</v>
      </c>
    </row>
    <row r="2322" spans="1:5" x14ac:dyDescent="0.3">
      <c r="A2322">
        <v>2321</v>
      </c>
      <c r="B2322" s="1" t="s">
        <v>109</v>
      </c>
      <c r="C2322" t="s">
        <v>152</v>
      </c>
      <c r="D2322">
        <v>39</v>
      </c>
      <c r="E2322" t="s">
        <v>158</v>
      </c>
    </row>
    <row r="2323" spans="1:5" x14ac:dyDescent="0.3">
      <c r="A2323">
        <v>2322</v>
      </c>
      <c r="B2323" s="1" t="s">
        <v>99</v>
      </c>
      <c r="C2323" t="s">
        <v>152</v>
      </c>
      <c r="D2323">
        <v>54</v>
      </c>
      <c r="E2323" t="s">
        <v>158</v>
      </c>
    </row>
    <row r="2324" spans="1:5" x14ac:dyDescent="0.3">
      <c r="A2324">
        <v>2323</v>
      </c>
      <c r="B2324" s="1" t="s">
        <v>107</v>
      </c>
      <c r="C2324" t="s">
        <v>152</v>
      </c>
      <c r="D2324">
        <v>58</v>
      </c>
      <c r="E2324" t="s">
        <v>158</v>
      </c>
    </row>
    <row r="2325" spans="1:5" x14ac:dyDescent="0.3">
      <c r="A2325">
        <v>2324</v>
      </c>
      <c r="B2325" s="1" t="s">
        <v>100</v>
      </c>
      <c r="C2325" t="s">
        <v>151</v>
      </c>
      <c r="D2325">
        <v>29</v>
      </c>
      <c r="E2325" t="s">
        <v>158</v>
      </c>
    </row>
    <row r="2326" spans="1:5" x14ac:dyDescent="0.3">
      <c r="A2326">
        <v>2325</v>
      </c>
      <c r="B2326" s="1" t="s">
        <v>101</v>
      </c>
      <c r="C2326" t="s">
        <v>151</v>
      </c>
      <c r="D2326">
        <v>36</v>
      </c>
      <c r="E2326" t="s">
        <v>158</v>
      </c>
    </row>
    <row r="2327" spans="1:5" x14ac:dyDescent="0.3">
      <c r="A2327">
        <v>2326</v>
      </c>
      <c r="B2327" s="1" t="s">
        <v>107</v>
      </c>
      <c r="C2327" t="s">
        <v>151</v>
      </c>
      <c r="D2327">
        <v>38</v>
      </c>
      <c r="E2327" t="s">
        <v>158</v>
      </c>
    </row>
    <row r="2328" spans="1:5" x14ac:dyDescent="0.3">
      <c r="A2328">
        <v>2327</v>
      </c>
      <c r="B2328" s="1" t="s">
        <v>99</v>
      </c>
      <c r="C2328" t="s">
        <v>151</v>
      </c>
      <c r="D2328">
        <v>53</v>
      </c>
      <c r="E2328" t="s">
        <v>158</v>
      </c>
    </row>
    <row r="2329" spans="1:5" x14ac:dyDescent="0.3">
      <c r="A2329">
        <v>2328</v>
      </c>
      <c r="B2329" s="1" t="s">
        <v>99</v>
      </c>
      <c r="C2329" t="s">
        <v>151</v>
      </c>
      <c r="D2329">
        <v>18</v>
      </c>
      <c r="E2329" t="s">
        <v>158</v>
      </c>
    </row>
    <row r="2330" spans="1:5" x14ac:dyDescent="0.3">
      <c r="A2330">
        <v>2329</v>
      </c>
      <c r="B2330" s="1" t="s">
        <v>100</v>
      </c>
      <c r="C2330" t="s">
        <v>151</v>
      </c>
      <c r="D2330">
        <v>39</v>
      </c>
      <c r="E2330" t="s">
        <v>158</v>
      </c>
    </row>
    <row r="2331" spans="1:5" x14ac:dyDescent="0.3">
      <c r="A2331">
        <v>2330</v>
      </c>
      <c r="B2331" s="1" t="s">
        <v>99</v>
      </c>
      <c r="C2331" t="s">
        <v>152</v>
      </c>
      <c r="D2331">
        <v>23</v>
      </c>
      <c r="E2331" t="s">
        <v>158</v>
      </c>
    </row>
    <row r="2332" spans="1:5" x14ac:dyDescent="0.3">
      <c r="A2332">
        <v>2331</v>
      </c>
      <c r="B2332" s="1" t="s">
        <v>99</v>
      </c>
      <c r="C2332" t="s">
        <v>151</v>
      </c>
      <c r="D2332">
        <v>73</v>
      </c>
      <c r="E2332" t="s">
        <v>158</v>
      </c>
    </row>
    <row r="2333" spans="1:5" x14ac:dyDescent="0.3">
      <c r="A2333">
        <v>2332</v>
      </c>
      <c r="B2333" s="1" t="s">
        <v>105</v>
      </c>
      <c r="C2333" t="s">
        <v>151</v>
      </c>
      <c r="D2333">
        <v>62</v>
      </c>
      <c r="E2333" t="s">
        <v>158</v>
      </c>
    </row>
    <row r="2334" spans="1:5" x14ac:dyDescent="0.3">
      <c r="A2334">
        <v>2333</v>
      </c>
      <c r="B2334" s="1" t="s">
        <v>100</v>
      </c>
      <c r="C2334" t="s">
        <v>151</v>
      </c>
      <c r="D2334">
        <v>34</v>
      </c>
      <c r="E2334" t="s">
        <v>158</v>
      </c>
    </row>
    <row r="2335" spans="1:5" x14ac:dyDescent="0.3">
      <c r="A2335">
        <v>2334</v>
      </c>
      <c r="B2335" s="1" t="s">
        <v>100</v>
      </c>
      <c r="C2335" t="s">
        <v>151</v>
      </c>
      <c r="D2335">
        <v>77</v>
      </c>
      <c r="E2335" t="s">
        <v>158</v>
      </c>
    </row>
    <row r="2336" spans="1:5" x14ac:dyDescent="0.3">
      <c r="A2336">
        <v>2335</v>
      </c>
      <c r="B2336" s="1" t="s">
        <v>102</v>
      </c>
      <c r="C2336" t="s">
        <v>152</v>
      </c>
      <c r="D2336">
        <v>65</v>
      </c>
      <c r="E2336" t="s">
        <v>158</v>
      </c>
    </row>
    <row r="2337" spans="1:5" x14ac:dyDescent="0.3">
      <c r="A2337">
        <v>2336</v>
      </c>
      <c r="B2337" s="1" t="s">
        <v>102</v>
      </c>
      <c r="C2337" t="s">
        <v>152</v>
      </c>
      <c r="D2337">
        <v>43</v>
      </c>
      <c r="E2337" t="s">
        <v>158</v>
      </c>
    </row>
    <row r="2338" spans="1:5" x14ac:dyDescent="0.3">
      <c r="A2338">
        <v>2337</v>
      </c>
      <c r="B2338" s="1" t="s">
        <v>105</v>
      </c>
      <c r="C2338" t="s">
        <v>151</v>
      </c>
      <c r="D2338">
        <v>85</v>
      </c>
      <c r="E2338" t="s">
        <v>158</v>
      </c>
    </row>
    <row r="2339" spans="1:5" x14ac:dyDescent="0.3">
      <c r="A2339">
        <v>2338</v>
      </c>
      <c r="B2339" s="1" t="s">
        <v>99</v>
      </c>
      <c r="C2339" t="s">
        <v>152</v>
      </c>
      <c r="D2339">
        <v>90</v>
      </c>
      <c r="E2339" t="s">
        <v>158</v>
      </c>
    </row>
    <row r="2340" spans="1:5" x14ac:dyDescent="0.3">
      <c r="A2340">
        <v>2339</v>
      </c>
      <c r="B2340" s="1" t="s">
        <v>105</v>
      </c>
      <c r="C2340" t="s">
        <v>152</v>
      </c>
      <c r="D2340">
        <v>32</v>
      </c>
      <c r="E2340" t="s">
        <v>158</v>
      </c>
    </row>
    <row r="2341" spans="1:5" x14ac:dyDescent="0.3">
      <c r="A2341">
        <v>2340</v>
      </c>
      <c r="B2341" s="1" t="s">
        <v>99</v>
      </c>
      <c r="C2341" t="s">
        <v>152</v>
      </c>
      <c r="D2341">
        <v>35</v>
      </c>
      <c r="E2341" t="s">
        <v>158</v>
      </c>
    </row>
    <row r="2342" spans="1:5" x14ac:dyDescent="0.3">
      <c r="A2342">
        <v>2341</v>
      </c>
      <c r="B2342" s="1" t="s">
        <v>104</v>
      </c>
      <c r="C2342" t="s">
        <v>151</v>
      </c>
      <c r="D2342">
        <v>48</v>
      </c>
      <c r="E2342" t="s">
        <v>158</v>
      </c>
    </row>
    <row r="2343" spans="1:5" x14ac:dyDescent="0.3">
      <c r="A2343">
        <v>2342</v>
      </c>
      <c r="B2343" s="1" t="s">
        <v>100</v>
      </c>
      <c r="C2343" t="s">
        <v>152</v>
      </c>
      <c r="D2343">
        <v>46</v>
      </c>
      <c r="E2343" t="s">
        <v>158</v>
      </c>
    </row>
    <row r="2344" spans="1:5" x14ac:dyDescent="0.3">
      <c r="A2344">
        <v>2343</v>
      </c>
      <c r="B2344" s="1" t="s">
        <v>105</v>
      </c>
      <c r="C2344" t="s">
        <v>152</v>
      </c>
      <c r="D2344">
        <v>33</v>
      </c>
      <c r="E2344" t="s">
        <v>158</v>
      </c>
    </row>
    <row r="2345" spans="1:5" x14ac:dyDescent="0.3">
      <c r="A2345">
        <v>2344</v>
      </c>
      <c r="B2345" s="1" t="s">
        <v>99</v>
      </c>
      <c r="C2345" t="s">
        <v>152</v>
      </c>
      <c r="D2345">
        <v>55</v>
      </c>
      <c r="E2345" t="s">
        <v>158</v>
      </c>
    </row>
    <row r="2346" spans="1:5" x14ac:dyDescent="0.3">
      <c r="A2346">
        <v>2345</v>
      </c>
      <c r="B2346" s="1" t="s">
        <v>106</v>
      </c>
      <c r="C2346" t="s">
        <v>151</v>
      </c>
      <c r="D2346">
        <v>59</v>
      </c>
      <c r="E2346" t="s">
        <v>158</v>
      </c>
    </row>
    <row r="2347" spans="1:5" x14ac:dyDescent="0.3">
      <c r="A2347">
        <v>2346</v>
      </c>
      <c r="B2347" s="1" t="s">
        <v>107</v>
      </c>
      <c r="C2347" t="s">
        <v>151</v>
      </c>
      <c r="D2347">
        <v>29</v>
      </c>
      <c r="E2347" t="s">
        <v>158</v>
      </c>
    </row>
    <row r="2348" spans="1:5" x14ac:dyDescent="0.3">
      <c r="A2348">
        <v>2347</v>
      </c>
      <c r="B2348" s="1" t="s">
        <v>100</v>
      </c>
      <c r="C2348" t="s">
        <v>152</v>
      </c>
      <c r="D2348">
        <v>61</v>
      </c>
      <c r="E2348" t="s">
        <v>158</v>
      </c>
    </row>
    <row r="2349" spans="1:5" x14ac:dyDescent="0.3">
      <c r="A2349">
        <v>2348</v>
      </c>
      <c r="B2349" s="1" t="s">
        <v>105</v>
      </c>
      <c r="C2349" t="s">
        <v>152</v>
      </c>
      <c r="D2349">
        <v>88</v>
      </c>
      <c r="E2349" t="s">
        <v>158</v>
      </c>
    </row>
    <row r="2350" spans="1:5" x14ac:dyDescent="0.3">
      <c r="A2350">
        <v>2349</v>
      </c>
      <c r="B2350" s="1" t="s">
        <v>101</v>
      </c>
      <c r="C2350" t="s">
        <v>151</v>
      </c>
      <c r="D2350">
        <v>37</v>
      </c>
      <c r="E2350" t="s">
        <v>158</v>
      </c>
    </row>
    <row r="2351" spans="1:5" x14ac:dyDescent="0.3">
      <c r="A2351">
        <v>2350</v>
      </c>
      <c r="B2351" s="1" t="s">
        <v>105</v>
      </c>
      <c r="C2351" t="s">
        <v>152</v>
      </c>
      <c r="D2351">
        <v>82</v>
      </c>
      <c r="E2351" t="s">
        <v>158</v>
      </c>
    </row>
    <row r="2352" spans="1:5" x14ac:dyDescent="0.3">
      <c r="A2352">
        <v>2351</v>
      </c>
      <c r="B2352" s="1" t="s">
        <v>99</v>
      </c>
      <c r="C2352" t="s">
        <v>151</v>
      </c>
      <c r="D2352">
        <v>43</v>
      </c>
      <c r="E2352" t="s">
        <v>158</v>
      </c>
    </row>
    <row r="2353" spans="1:5" x14ac:dyDescent="0.3">
      <c r="A2353">
        <v>2352</v>
      </c>
      <c r="B2353" s="1" t="s">
        <v>99</v>
      </c>
      <c r="C2353" t="s">
        <v>152</v>
      </c>
      <c r="D2353">
        <v>35</v>
      </c>
      <c r="E2353" t="s">
        <v>158</v>
      </c>
    </row>
    <row r="2354" spans="1:5" x14ac:dyDescent="0.3">
      <c r="A2354">
        <v>2353</v>
      </c>
      <c r="B2354" s="1" t="s">
        <v>99</v>
      </c>
      <c r="C2354" t="s">
        <v>151</v>
      </c>
      <c r="D2354">
        <v>27</v>
      </c>
      <c r="E2354" t="s">
        <v>158</v>
      </c>
    </row>
    <row r="2355" spans="1:5" x14ac:dyDescent="0.3">
      <c r="A2355">
        <v>2354</v>
      </c>
      <c r="B2355" s="1" t="s">
        <v>99</v>
      </c>
      <c r="C2355" t="s">
        <v>152</v>
      </c>
      <c r="D2355">
        <v>36</v>
      </c>
      <c r="E2355" t="s">
        <v>158</v>
      </c>
    </row>
    <row r="2356" spans="1:5" x14ac:dyDescent="0.3">
      <c r="A2356">
        <v>2355</v>
      </c>
      <c r="B2356" s="1" t="s">
        <v>99</v>
      </c>
      <c r="C2356" t="s">
        <v>152</v>
      </c>
      <c r="D2356">
        <v>24</v>
      </c>
      <c r="E2356" t="s">
        <v>158</v>
      </c>
    </row>
    <row r="2357" spans="1:5" x14ac:dyDescent="0.3">
      <c r="A2357">
        <v>2356</v>
      </c>
      <c r="B2357" s="1" t="s">
        <v>100</v>
      </c>
      <c r="C2357" t="s">
        <v>152</v>
      </c>
      <c r="D2357">
        <v>68</v>
      </c>
      <c r="E2357" t="s">
        <v>158</v>
      </c>
    </row>
    <row r="2358" spans="1:5" x14ac:dyDescent="0.3">
      <c r="A2358">
        <v>2357</v>
      </c>
      <c r="B2358" s="1" t="s">
        <v>105</v>
      </c>
      <c r="C2358" t="s">
        <v>151</v>
      </c>
      <c r="D2358">
        <v>89</v>
      </c>
      <c r="E2358" t="s">
        <v>158</v>
      </c>
    </row>
    <row r="2359" spans="1:5" x14ac:dyDescent="0.3">
      <c r="A2359">
        <v>2358</v>
      </c>
      <c r="B2359" s="1" t="s">
        <v>105</v>
      </c>
      <c r="C2359" t="s">
        <v>151</v>
      </c>
      <c r="D2359">
        <v>31</v>
      </c>
      <c r="E2359" t="s">
        <v>158</v>
      </c>
    </row>
    <row r="2360" spans="1:5" x14ac:dyDescent="0.3">
      <c r="A2360">
        <v>2359</v>
      </c>
      <c r="B2360" s="1" t="s">
        <v>99</v>
      </c>
      <c r="C2360" t="s">
        <v>151</v>
      </c>
      <c r="D2360">
        <v>37</v>
      </c>
      <c r="E2360" t="s">
        <v>158</v>
      </c>
    </row>
    <row r="2361" spans="1:5" x14ac:dyDescent="0.3">
      <c r="A2361">
        <v>2360</v>
      </c>
      <c r="B2361" s="1" t="s">
        <v>109</v>
      </c>
      <c r="C2361" t="s">
        <v>151</v>
      </c>
      <c r="D2361">
        <v>50</v>
      </c>
      <c r="E2361" t="s">
        <v>158</v>
      </c>
    </row>
    <row r="2362" spans="1:5" x14ac:dyDescent="0.3">
      <c r="A2362">
        <v>2361</v>
      </c>
      <c r="B2362" s="1" t="s">
        <v>105</v>
      </c>
      <c r="C2362" t="s">
        <v>152</v>
      </c>
      <c r="D2362">
        <v>86</v>
      </c>
      <c r="E2362" t="s">
        <v>158</v>
      </c>
    </row>
    <row r="2363" spans="1:5" x14ac:dyDescent="0.3">
      <c r="A2363">
        <v>2362</v>
      </c>
      <c r="B2363" s="1" t="s">
        <v>105</v>
      </c>
      <c r="C2363" t="s">
        <v>152</v>
      </c>
      <c r="D2363">
        <v>87</v>
      </c>
      <c r="E2363" t="s">
        <v>158</v>
      </c>
    </row>
    <row r="2364" spans="1:5" x14ac:dyDescent="0.3">
      <c r="A2364">
        <v>2363</v>
      </c>
      <c r="B2364" s="1" t="s">
        <v>107</v>
      </c>
      <c r="C2364" t="s">
        <v>152</v>
      </c>
      <c r="D2364">
        <v>87</v>
      </c>
      <c r="E2364" t="s">
        <v>158</v>
      </c>
    </row>
    <row r="2365" spans="1:5" x14ac:dyDescent="0.3">
      <c r="A2365">
        <v>2364</v>
      </c>
      <c r="B2365" s="1" t="s">
        <v>107</v>
      </c>
      <c r="C2365" t="s">
        <v>152</v>
      </c>
      <c r="D2365">
        <v>63</v>
      </c>
      <c r="E2365" t="s">
        <v>158</v>
      </c>
    </row>
    <row r="2366" spans="1:5" x14ac:dyDescent="0.3">
      <c r="A2366">
        <v>2365</v>
      </c>
      <c r="B2366" s="1" t="s">
        <v>108</v>
      </c>
      <c r="C2366" t="s">
        <v>151</v>
      </c>
      <c r="D2366">
        <v>33</v>
      </c>
      <c r="E2366" t="s">
        <v>158</v>
      </c>
    </row>
    <row r="2367" spans="1:5" x14ac:dyDescent="0.3">
      <c r="A2367">
        <v>2366</v>
      </c>
      <c r="B2367" s="1" t="s">
        <v>106</v>
      </c>
      <c r="C2367" t="s">
        <v>151</v>
      </c>
      <c r="D2367">
        <v>90</v>
      </c>
      <c r="E2367" t="s">
        <v>158</v>
      </c>
    </row>
    <row r="2368" spans="1:5" x14ac:dyDescent="0.3">
      <c r="A2368">
        <v>2367</v>
      </c>
      <c r="B2368" s="1" t="s">
        <v>99</v>
      </c>
      <c r="C2368" t="s">
        <v>152</v>
      </c>
      <c r="D2368">
        <v>68</v>
      </c>
      <c r="E2368" t="s">
        <v>158</v>
      </c>
    </row>
    <row r="2369" spans="1:5" x14ac:dyDescent="0.3">
      <c r="A2369">
        <v>2368</v>
      </c>
      <c r="B2369" s="1" t="s">
        <v>110</v>
      </c>
      <c r="C2369" t="s">
        <v>152</v>
      </c>
      <c r="D2369">
        <v>81</v>
      </c>
      <c r="E2369" t="s">
        <v>158</v>
      </c>
    </row>
    <row r="2370" spans="1:5" x14ac:dyDescent="0.3">
      <c r="A2370">
        <v>2369</v>
      </c>
      <c r="B2370" s="1" t="s">
        <v>107</v>
      </c>
      <c r="C2370" t="s">
        <v>152</v>
      </c>
      <c r="D2370">
        <v>90</v>
      </c>
      <c r="E2370" t="s">
        <v>158</v>
      </c>
    </row>
    <row r="2371" spans="1:5" x14ac:dyDescent="0.3">
      <c r="A2371">
        <v>2370</v>
      </c>
      <c r="B2371" s="1" t="s">
        <v>99</v>
      </c>
      <c r="C2371" t="s">
        <v>151</v>
      </c>
      <c r="D2371">
        <v>26</v>
      </c>
      <c r="E2371" t="s">
        <v>158</v>
      </c>
    </row>
    <row r="2372" spans="1:5" x14ac:dyDescent="0.3">
      <c r="A2372">
        <v>2371</v>
      </c>
      <c r="B2372" s="1" t="s">
        <v>104</v>
      </c>
      <c r="C2372" t="s">
        <v>152</v>
      </c>
      <c r="D2372">
        <v>88</v>
      </c>
      <c r="E2372" t="s">
        <v>158</v>
      </c>
    </row>
    <row r="2373" spans="1:5" x14ac:dyDescent="0.3">
      <c r="A2373">
        <v>2372</v>
      </c>
      <c r="B2373" s="1" t="s">
        <v>99</v>
      </c>
      <c r="C2373" t="s">
        <v>151</v>
      </c>
      <c r="D2373">
        <v>58</v>
      </c>
      <c r="E2373" t="s">
        <v>158</v>
      </c>
    </row>
    <row r="2374" spans="1:5" x14ac:dyDescent="0.3">
      <c r="A2374">
        <v>2373</v>
      </c>
      <c r="B2374" s="1" t="s">
        <v>102</v>
      </c>
      <c r="C2374" t="s">
        <v>151</v>
      </c>
      <c r="D2374">
        <v>61</v>
      </c>
      <c r="E2374" t="s">
        <v>158</v>
      </c>
    </row>
    <row r="2375" spans="1:5" x14ac:dyDescent="0.3">
      <c r="A2375">
        <v>2374</v>
      </c>
      <c r="B2375" s="1" t="s">
        <v>99</v>
      </c>
      <c r="C2375" t="s">
        <v>152</v>
      </c>
      <c r="D2375">
        <v>77</v>
      </c>
      <c r="E2375" t="s">
        <v>158</v>
      </c>
    </row>
    <row r="2376" spans="1:5" x14ac:dyDescent="0.3">
      <c r="A2376">
        <v>2375</v>
      </c>
      <c r="B2376" s="1" t="s">
        <v>100</v>
      </c>
      <c r="C2376" t="s">
        <v>152</v>
      </c>
      <c r="D2376">
        <v>72</v>
      </c>
      <c r="E2376" t="s">
        <v>158</v>
      </c>
    </row>
    <row r="2377" spans="1:5" x14ac:dyDescent="0.3">
      <c r="A2377">
        <v>2376</v>
      </c>
      <c r="B2377" s="1" t="s">
        <v>99</v>
      </c>
      <c r="C2377" t="s">
        <v>152</v>
      </c>
      <c r="D2377">
        <v>30</v>
      </c>
      <c r="E2377" t="s">
        <v>158</v>
      </c>
    </row>
    <row r="2378" spans="1:5" x14ac:dyDescent="0.3">
      <c r="A2378">
        <v>2377</v>
      </c>
      <c r="B2378" s="1" t="s">
        <v>105</v>
      </c>
      <c r="C2378" t="s">
        <v>152</v>
      </c>
      <c r="D2378">
        <v>78</v>
      </c>
      <c r="E2378" t="s">
        <v>158</v>
      </c>
    </row>
    <row r="2379" spans="1:5" x14ac:dyDescent="0.3">
      <c r="A2379">
        <v>2378</v>
      </c>
      <c r="B2379" s="1" t="s">
        <v>101</v>
      </c>
      <c r="C2379" t="s">
        <v>151</v>
      </c>
      <c r="D2379">
        <v>72</v>
      </c>
      <c r="E2379" t="s">
        <v>158</v>
      </c>
    </row>
    <row r="2380" spans="1:5" x14ac:dyDescent="0.3">
      <c r="A2380">
        <v>2379</v>
      </c>
      <c r="B2380" s="1" t="s">
        <v>99</v>
      </c>
      <c r="C2380" t="s">
        <v>151</v>
      </c>
      <c r="D2380">
        <v>78</v>
      </c>
      <c r="E2380" t="s">
        <v>158</v>
      </c>
    </row>
    <row r="2381" spans="1:5" x14ac:dyDescent="0.3">
      <c r="A2381">
        <v>2380</v>
      </c>
      <c r="B2381" s="1" t="s">
        <v>101</v>
      </c>
      <c r="C2381" t="s">
        <v>152</v>
      </c>
      <c r="D2381">
        <v>33</v>
      </c>
      <c r="E2381" t="s">
        <v>158</v>
      </c>
    </row>
    <row r="2382" spans="1:5" x14ac:dyDescent="0.3">
      <c r="A2382">
        <v>2381</v>
      </c>
      <c r="B2382" s="1" t="s">
        <v>99</v>
      </c>
      <c r="C2382" t="s">
        <v>152</v>
      </c>
      <c r="D2382">
        <v>59</v>
      </c>
      <c r="E2382" t="s">
        <v>158</v>
      </c>
    </row>
    <row r="2383" spans="1:5" x14ac:dyDescent="0.3">
      <c r="A2383">
        <v>2382</v>
      </c>
      <c r="B2383" s="1" t="s">
        <v>100</v>
      </c>
      <c r="C2383" t="s">
        <v>151</v>
      </c>
      <c r="D2383">
        <v>53</v>
      </c>
      <c r="E2383" t="s">
        <v>158</v>
      </c>
    </row>
    <row r="2384" spans="1:5" x14ac:dyDescent="0.3">
      <c r="A2384">
        <v>2383</v>
      </c>
      <c r="B2384" s="1" t="s">
        <v>99</v>
      </c>
      <c r="C2384" t="s">
        <v>152</v>
      </c>
      <c r="D2384">
        <v>37</v>
      </c>
      <c r="E2384" t="s">
        <v>158</v>
      </c>
    </row>
    <row r="2385" spans="1:5" x14ac:dyDescent="0.3">
      <c r="A2385">
        <v>2384</v>
      </c>
      <c r="B2385" s="1" t="s">
        <v>99</v>
      </c>
      <c r="C2385" t="s">
        <v>151</v>
      </c>
      <c r="D2385">
        <v>36</v>
      </c>
      <c r="E2385" t="s">
        <v>158</v>
      </c>
    </row>
    <row r="2386" spans="1:5" x14ac:dyDescent="0.3">
      <c r="A2386">
        <v>2385</v>
      </c>
      <c r="B2386" s="1" t="s">
        <v>99</v>
      </c>
      <c r="C2386" t="s">
        <v>151</v>
      </c>
      <c r="D2386">
        <v>53</v>
      </c>
      <c r="E2386" t="s">
        <v>158</v>
      </c>
    </row>
    <row r="2387" spans="1:5" x14ac:dyDescent="0.3">
      <c r="A2387">
        <v>2386</v>
      </c>
      <c r="B2387" s="1" t="s">
        <v>105</v>
      </c>
      <c r="C2387" t="s">
        <v>152</v>
      </c>
      <c r="D2387">
        <v>41</v>
      </c>
      <c r="E2387" t="s">
        <v>158</v>
      </c>
    </row>
    <row r="2388" spans="1:5" x14ac:dyDescent="0.3">
      <c r="A2388">
        <v>2387</v>
      </c>
      <c r="B2388" s="1" t="s">
        <v>105</v>
      </c>
      <c r="C2388" t="s">
        <v>152</v>
      </c>
      <c r="D2388">
        <v>30</v>
      </c>
      <c r="E2388" t="s">
        <v>158</v>
      </c>
    </row>
    <row r="2389" spans="1:5" x14ac:dyDescent="0.3">
      <c r="A2389">
        <v>2388</v>
      </c>
      <c r="B2389" s="1" t="s">
        <v>99</v>
      </c>
      <c r="C2389" t="s">
        <v>152</v>
      </c>
      <c r="D2389">
        <v>61</v>
      </c>
      <c r="E2389" t="s">
        <v>158</v>
      </c>
    </row>
    <row r="2390" spans="1:5" x14ac:dyDescent="0.3">
      <c r="A2390">
        <v>2389</v>
      </c>
      <c r="B2390" s="1" t="s">
        <v>99</v>
      </c>
      <c r="C2390" t="s">
        <v>151</v>
      </c>
      <c r="D2390">
        <v>69</v>
      </c>
      <c r="E2390" t="s">
        <v>158</v>
      </c>
    </row>
    <row r="2391" spans="1:5" x14ac:dyDescent="0.3">
      <c r="A2391">
        <v>2390</v>
      </c>
      <c r="B2391" s="1" t="s">
        <v>100</v>
      </c>
      <c r="C2391" t="s">
        <v>152</v>
      </c>
      <c r="D2391">
        <v>82</v>
      </c>
      <c r="E2391" t="s">
        <v>158</v>
      </c>
    </row>
    <row r="2392" spans="1:5" x14ac:dyDescent="0.3">
      <c r="A2392">
        <v>2391</v>
      </c>
      <c r="B2392" s="1" t="s">
        <v>99</v>
      </c>
      <c r="C2392" t="s">
        <v>152</v>
      </c>
      <c r="D2392">
        <v>19</v>
      </c>
      <c r="E2392" t="s">
        <v>158</v>
      </c>
    </row>
    <row r="2393" spans="1:5" x14ac:dyDescent="0.3">
      <c r="A2393">
        <v>2392</v>
      </c>
      <c r="B2393" s="1" t="s">
        <v>101</v>
      </c>
      <c r="C2393" t="s">
        <v>151</v>
      </c>
      <c r="D2393">
        <v>42</v>
      </c>
      <c r="E2393" t="s">
        <v>158</v>
      </c>
    </row>
    <row r="2394" spans="1:5" x14ac:dyDescent="0.3">
      <c r="A2394">
        <v>2393</v>
      </c>
      <c r="B2394" s="1" t="s">
        <v>107</v>
      </c>
      <c r="C2394" t="s">
        <v>151</v>
      </c>
      <c r="D2394">
        <v>43</v>
      </c>
      <c r="E2394" t="s">
        <v>158</v>
      </c>
    </row>
    <row r="2395" spans="1:5" x14ac:dyDescent="0.3">
      <c r="A2395">
        <v>2394</v>
      </c>
      <c r="B2395" s="1" t="s">
        <v>105</v>
      </c>
      <c r="C2395" t="s">
        <v>152</v>
      </c>
      <c r="D2395">
        <v>74</v>
      </c>
      <c r="E2395" t="s">
        <v>158</v>
      </c>
    </row>
    <row r="2396" spans="1:5" x14ac:dyDescent="0.3">
      <c r="A2396">
        <v>2395</v>
      </c>
      <c r="B2396" s="1" t="s">
        <v>99</v>
      </c>
      <c r="C2396" t="s">
        <v>152</v>
      </c>
      <c r="D2396">
        <v>35</v>
      </c>
      <c r="E2396" t="s">
        <v>158</v>
      </c>
    </row>
    <row r="2397" spans="1:5" x14ac:dyDescent="0.3">
      <c r="A2397">
        <v>2396</v>
      </c>
      <c r="B2397" s="1" t="s">
        <v>99</v>
      </c>
      <c r="C2397" t="s">
        <v>152</v>
      </c>
      <c r="D2397">
        <v>19</v>
      </c>
      <c r="E2397" t="s">
        <v>158</v>
      </c>
    </row>
    <row r="2398" spans="1:5" x14ac:dyDescent="0.3">
      <c r="A2398">
        <v>2397</v>
      </c>
      <c r="B2398" s="1" t="s">
        <v>99</v>
      </c>
      <c r="C2398" t="s">
        <v>152</v>
      </c>
      <c r="D2398">
        <v>77</v>
      </c>
      <c r="E2398" t="s">
        <v>158</v>
      </c>
    </row>
    <row r="2399" spans="1:5" x14ac:dyDescent="0.3">
      <c r="A2399">
        <v>2398</v>
      </c>
      <c r="B2399" s="1" t="s">
        <v>100</v>
      </c>
      <c r="C2399" t="s">
        <v>152</v>
      </c>
      <c r="D2399">
        <v>46</v>
      </c>
      <c r="E2399" t="s">
        <v>158</v>
      </c>
    </row>
    <row r="2400" spans="1:5" x14ac:dyDescent="0.3">
      <c r="A2400">
        <v>2399</v>
      </c>
      <c r="B2400" s="1" t="s">
        <v>99</v>
      </c>
      <c r="C2400" t="s">
        <v>151</v>
      </c>
      <c r="D2400">
        <v>32</v>
      </c>
      <c r="E2400" t="s">
        <v>158</v>
      </c>
    </row>
    <row r="2401" spans="1:5" x14ac:dyDescent="0.3">
      <c r="A2401">
        <v>2400</v>
      </c>
      <c r="B2401" s="1" t="s">
        <v>99</v>
      </c>
      <c r="C2401" t="s">
        <v>151</v>
      </c>
      <c r="D2401">
        <v>64</v>
      </c>
      <c r="E2401" t="s">
        <v>158</v>
      </c>
    </row>
    <row r="2402" spans="1:5" x14ac:dyDescent="0.3">
      <c r="A2402">
        <v>2401</v>
      </c>
      <c r="B2402" s="1" t="s">
        <v>99</v>
      </c>
      <c r="C2402" t="s">
        <v>151</v>
      </c>
      <c r="D2402">
        <v>34</v>
      </c>
      <c r="E2402" t="s">
        <v>158</v>
      </c>
    </row>
    <row r="2403" spans="1:5" x14ac:dyDescent="0.3">
      <c r="A2403">
        <v>2402</v>
      </c>
      <c r="B2403" s="1" t="s">
        <v>100</v>
      </c>
      <c r="C2403" t="s">
        <v>151</v>
      </c>
      <c r="D2403">
        <v>61</v>
      </c>
      <c r="E2403" t="s">
        <v>158</v>
      </c>
    </row>
    <row r="2404" spans="1:5" x14ac:dyDescent="0.3">
      <c r="A2404">
        <v>2403</v>
      </c>
      <c r="B2404" s="1" t="s">
        <v>106</v>
      </c>
      <c r="C2404" t="s">
        <v>152</v>
      </c>
      <c r="D2404">
        <v>87</v>
      </c>
      <c r="E2404" t="s">
        <v>158</v>
      </c>
    </row>
    <row r="2405" spans="1:5" x14ac:dyDescent="0.3">
      <c r="A2405">
        <v>2404</v>
      </c>
      <c r="B2405" s="1" t="s">
        <v>101</v>
      </c>
      <c r="C2405" t="s">
        <v>151</v>
      </c>
      <c r="D2405">
        <v>39</v>
      </c>
      <c r="E2405" t="s">
        <v>158</v>
      </c>
    </row>
    <row r="2406" spans="1:5" x14ac:dyDescent="0.3">
      <c r="A2406">
        <v>2405</v>
      </c>
      <c r="B2406" s="1" t="s">
        <v>99</v>
      </c>
      <c r="C2406" t="s">
        <v>152</v>
      </c>
      <c r="D2406">
        <v>63</v>
      </c>
      <c r="E2406" t="s">
        <v>158</v>
      </c>
    </row>
    <row r="2407" spans="1:5" x14ac:dyDescent="0.3">
      <c r="A2407">
        <v>2406</v>
      </c>
      <c r="B2407" s="1" t="s">
        <v>99</v>
      </c>
      <c r="C2407" t="s">
        <v>151</v>
      </c>
      <c r="D2407">
        <v>76</v>
      </c>
      <c r="E2407" t="s">
        <v>158</v>
      </c>
    </row>
    <row r="2408" spans="1:5" x14ac:dyDescent="0.3">
      <c r="A2408">
        <v>2407</v>
      </c>
      <c r="B2408" s="1" t="s">
        <v>99</v>
      </c>
      <c r="C2408" t="s">
        <v>151</v>
      </c>
      <c r="D2408">
        <v>78</v>
      </c>
      <c r="E2408" t="s">
        <v>158</v>
      </c>
    </row>
    <row r="2409" spans="1:5" x14ac:dyDescent="0.3">
      <c r="A2409">
        <v>2408</v>
      </c>
      <c r="B2409" s="1" t="s">
        <v>99</v>
      </c>
      <c r="C2409" t="s">
        <v>152</v>
      </c>
      <c r="D2409">
        <v>27</v>
      </c>
      <c r="E2409" t="s">
        <v>158</v>
      </c>
    </row>
    <row r="2410" spans="1:5" x14ac:dyDescent="0.3">
      <c r="A2410">
        <v>2409</v>
      </c>
      <c r="B2410" s="1" t="s">
        <v>101</v>
      </c>
      <c r="C2410" t="s">
        <v>152</v>
      </c>
      <c r="D2410">
        <v>30</v>
      </c>
      <c r="E2410" t="s">
        <v>158</v>
      </c>
    </row>
    <row r="2411" spans="1:5" x14ac:dyDescent="0.3">
      <c r="A2411">
        <v>2410</v>
      </c>
      <c r="B2411" s="1" t="s">
        <v>100</v>
      </c>
      <c r="C2411" t="s">
        <v>151</v>
      </c>
      <c r="D2411">
        <v>89</v>
      </c>
      <c r="E2411" t="s">
        <v>158</v>
      </c>
    </row>
    <row r="2412" spans="1:5" x14ac:dyDescent="0.3">
      <c r="A2412">
        <v>2411</v>
      </c>
      <c r="B2412" s="1" t="s">
        <v>104</v>
      </c>
      <c r="C2412" t="s">
        <v>151</v>
      </c>
      <c r="D2412">
        <v>88</v>
      </c>
      <c r="E2412" t="s">
        <v>158</v>
      </c>
    </row>
    <row r="2413" spans="1:5" x14ac:dyDescent="0.3">
      <c r="A2413">
        <v>2412</v>
      </c>
      <c r="B2413" s="1" t="s">
        <v>99</v>
      </c>
      <c r="C2413" t="s">
        <v>151</v>
      </c>
      <c r="D2413">
        <v>19</v>
      </c>
      <c r="E2413" t="s">
        <v>158</v>
      </c>
    </row>
    <row r="2414" spans="1:5" x14ac:dyDescent="0.3">
      <c r="A2414">
        <v>2413</v>
      </c>
      <c r="B2414" s="1" t="s">
        <v>106</v>
      </c>
      <c r="C2414" t="s">
        <v>151</v>
      </c>
      <c r="D2414">
        <v>31</v>
      </c>
      <c r="E2414" t="s">
        <v>158</v>
      </c>
    </row>
    <row r="2415" spans="1:5" x14ac:dyDescent="0.3">
      <c r="A2415">
        <v>2414</v>
      </c>
      <c r="B2415" s="1" t="s">
        <v>105</v>
      </c>
      <c r="C2415" t="s">
        <v>152</v>
      </c>
      <c r="D2415">
        <v>34</v>
      </c>
      <c r="E2415" t="s">
        <v>158</v>
      </c>
    </row>
    <row r="2416" spans="1:5" x14ac:dyDescent="0.3">
      <c r="A2416">
        <v>2415</v>
      </c>
      <c r="B2416" s="1" t="s">
        <v>103</v>
      </c>
      <c r="C2416" t="s">
        <v>152</v>
      </c>
      <c r="D2416">
        <v>54</v>
      </c>
      <c r="E2416" t="s">
        <v>158</v>
      </c>
    </row>
    <row r="2417" spans="1:5" x14ac:dyDescent="0.3">
      <c r="A2417">
        <v>2416</v>
      </c>
      <c r="B2417" s="1" t="s">
        <v>105</v>
      </c>
      <c r="C2417" t="s">
        <v>152</v>
      </c>
      <c r="D2417">
        <v>26</v>
      </c>
      <c r="E2417" t="s">
        <v>158</v>
      </c>
    </row>
    <row r="2418" spans="1:5" x14ac:dyDescent="0.3">
      <c r="A2418">
        <v>2417</v>
      </c>
      <c r="B2418" s="1" t="s">
        <v>99</v>
      </c>
      <c r="C2418" t="s">
        <v>151</v>
      </c>
      <c r="D2418">
        <v>52</v>
      </c>
      <c r="E2418" t="s">
        <v>158</v>
      </c>
    </row>
    <row r="2419" spans="1:5" x14ac:dyDescent="0.3">
      <c r="A2419">
        <v>2418</v>
      </c>
      <c r="B2419" s="1" t="s">
        <v>99</v>
      </c>
      <c r="C2419" t="s">
        <v>151</v>
      </c>
      <c r="D2419">
        <v>65</v>
      </c>
      <c r="E2419" t="s">
        <v>158</v>
      </c>
    </row>
    <row r="2420" spans="1:5" x14ac:dyDescent="0.3">
      <c r="A2420">
        <v>2419</v>
      </c>
      <c r="B2420" s="1" t="s">
        <v>107</v>
      </c>
      <c r="C2420" t="s">
        <v>151</v>
      </c>
      <c r="D2420">
        <v>83</v>
      </c>
      <c r="E2420" t="s">
        <v>158</v>
      </c>
    </row>
    <row r="2421" spans="1:5" x14ac:dyDescent="0.3">
      <c r="A2421">
        <v>2420</v>
      </c>
      <c r="B2421" s="1" t="s">
        <v>100</v>
      </c>
      <c r="C2421" t="s">
        <v>151</v>
      </c>
      <c r="D2421">
        <v>65</v>
      </c>
      <c r="E2421" t="s">
        <v>158</v>
      </c>
    </row>
    <row r="2422" spans="1:5" x14ac:dyDescent="0.3">
      <c r="A2422">
        <v>2421</v>
      </c>
      <c r="B2422" s="1" t="s">
        <v>107</v>
      </c>
      <c r="C2422" t="s">
        <v>152</v>
      </c>
      <c r="D2422">
        <v>78</v>
      </c>
      <c r="E2422" t="s">
        <v>158</v>
      </c>
    </row>
    <row r="2423" spans="1:5" x14ac:dyDescent="0.3">
      <c r="A2423">
        <v>2422</v>
      </c>
      <c r="B2423" s="1" t="s">
        <v>99</v>
      </c>
      <c r="C2423" t="s">
        <v>151</v>
      </c>
      <c r="D2423">
        <v>31</v>
      </c>
      <c r="E2423" t="s">
        <v>158</v>
      </c>
    </row>
    <row r="2424" spans="1:5" x14ac:dyDescent="0.3">
      <c r="A2424">
        <v>2423</v>
      </c>
      <c r="B2424" s="1" t="s">
        <v>101</v>
      </c>
      <c r="C2424" t="s">
        <v>152</v>
      </c>
      <c r="D2424">
        <v>88</v>
      </c>
      <c r="E2424" t="s">
        <v>158</v>
      </c>
    </row>
    <row r="2425" spans="1:5" x14ac:dyDescent="0.3">
      <c r="A2425">
        <v>2424</v>
      </c>
      <c r="B2425" s="1" t="s">
        <v>99</v>
      </c>
      <c r="C2425" t="s">
        <v>152</v>
      </c>
      <c r="D2425">
        <v>73</v>
      </c>
      <c r="E2425" t="s">
        <v>158</v>
      </c>
    </row>
    <row r="2426" spans="1:5" x14ac:dyDescent="0.3">
      <c r="A2426">
        <v>2425</v>
      </c>
      <c r="B2426" s="1" t="s">
        <v>101</v>
      </c>
      <c r="C2426" t="s">
        <v>151</v>
      </c>
      <c r="D2426">
        <v>76</v>
      </c>
      <c r="E2426" t="s">
        <v>158</v>
      </c>
    </row>
    <row r="2427" spans="1:5" x14ac:dyDescent="0.3">
      <c r="A2427">
        <v>2426</v>
      </c>
      <c r="B2427" s="1" t="s">
        <v>99</v>
      </c>
      <c r="C2427" t="s">
        <v>151</v>
      </c>
      <c r="D2427">
        <v>57</v>
      </c>
      <c r="E2427" t="s">
        <v>158</v>
      </c>
    </row>
    <row r="2428" spans="1:5" x14ac:dyDescent="0.3">
      <c r="A2428">
        <v>2427</v>
      </c>
      <c r="B2428" s="1" t="s">
        <v>105</v>
      </c>
      <c r="C2428" t="s">
        <v>152</v>
      </c>
      <c r="D2428">
        <v>30</v>
      </c>
      <c r="E2428" t="s">
        <v>158</v>
      </c>
    </row>
    <row r="2429" spans="1:5" x14ac:dyDescent="0.3">
      <c r="A2429">
        <v>2428</v>
      </c>
      <c r="B2429" s="1" t="s">
        <v>100</v>
      </c>
      <c r="C2429" t="s">
        <v>152</v>
      </c>
      <c r="D2429">
        <v>74</v>
      </c>
      <c r="E2429" t="s">
        <v>158</v>
      </c>
    </row>
    <row r="2430" spans="1:5" x14ac:dyDescent="0.3">
      <c r="A2430">
        <v>2429</v>
      </c>
      <c r="B2430" s="1" t="s">
        <v>99</v>
      </c>
      <c r="C2430" t="s">
        <v>151</v>
      </c>
      <c r="D2430">
        <v>38</v>
      </c>
      <c r="E2430" t="s">
        <v>158</v>
      </c>
    </row>
    <row r="2431" spans="1:5" x14ac:dyDescent="0.3">
      <c r="A2431">
        <v>2430</v>
      </c>
      <c r="B2431" s="1" t="s">
        <v>99</v>
      </c>
      <c r="C2431" t="s">
        <v>152</v>
      </c>
      <c r="D2431">
        <v>76</v>
      </c>
      <c r="E2431" t="s">
        <v>158</v>
      </c>
    </row>
    <row r="2432" spans="1:5" x14ac:dyDescent="0.3">
      <c r="A2432">
        <v>2431</v>
      </c>
      <c r="B2432" s="1" t="s">
        <v>100</v>
      </c>
      <c r="C2432" t="s">
        <v>152</v>
      </c>
      <c r="D2432">
        <v>46</v>
      </c>
      <c r="E2432" t="s">
        <v>158</v>
      </c>
    </row>
    <row r="2433" spans="1:5" x14ac:dyDescent="0.3">
      <c r="A2433">
        <v>2432</v>
      </c>
      <c r="B2433" s="1" t="s">
        <v>109</v>
      </c>
      <c r="C2433" t="s">
        <v>151</v>
      </c>
      <c r="D2433">
        <v>70</v>
      </c>
      <c r="E2433" t="s">
        <v>158</v>
      </c>
    </row>
    <row r="2434" spans="1:5" x14ac:dyDescent="0.3">
      <c r="A2434">
        <v>2433</v>
      </c>
      <c r="B2434" s="1" t="s">
        <v>105</v>
      </c>
      <c r="C2434" t="s">
        <v>152</v>
      </c>
      <c r="D2434">
        <v>58</v>
      </c>
      <c r="E2434" t="s">
        <v>158</v>
      </c>
    </row>
    <row r="2435" spans="1:5" x14ac:dyDescent="0.3">
      <c r="A2435">
        <v>2434</v>
      </c>
      <c r="B2435" s="1" t="s">
        <v>101</v>
      </c>
      <c r="C2435" t="s">
        <v>151</v>
      </c>
      <c r="D2435">
        <v>29</v>
      </c>
      <c r="E2435" t="s">
        <v>158</v>
      </c>
    </row>
    <row r="2436" spans="1:5" x14ac:dyDescent="0.3">
      <c r="A2436">
        <v>2435</v>
      </c>
      <c r="B2436" s="1" t="s">
        <v>105</v>
      </c>
      <c r="C2436" t="s">
        <v>152</v>
      </c>
      <c r="D2436">
        <v>82</v>
      </c>
      <c r="E2436" t="s">
        <v>158</v>
      </c>
    </row>
    <row r="2437" spans="1:5" x14ac:dyDescent="0.3">
      <c r="A2437">
        <v>2436</v>
      </c>
      <c r="B2437" s="1" t="s">
        <v>99</v>
      </c>
      <c r="C2437" t="s">
        <v>151</v>
      </c>
      <c r="D2437">
        <v>42</v>
      </c>
      <c r="E2437" t="s">
        <v>158</v>
      </c>
    </row>
    <row r="2438" spans="1:5" x14ac:dyDescent="0.3">
      <c r="A2438">
        <v>2437</v>
      </c>
      <c r="B2438" s="1" t="s">
        <v>108</v>
      </c>
      <c r="C2438" t="s">
        <v>151</v>
      </c>
      <c r="D2438">
        <v>65</v>
      </c>
      <c r="E2438" t="s">
        <v>158</v>
      </c>
    </row>
    <row r="2439" spans="1:5" x14ac:dyDescent="0.3">
      <c r="A2439">
        <v>2438</v>
      </c>
      <c r="B2439" s="1" t="s">
        <v>105</v>
      </c>
      <c r="C2439" t="s">
        <v>151</v>
      </c>
      <c r="D2439">
        <v>25</v>
      </c>
      <c r="E2439" t="s">
        <v>158</v>
      </c>
    </row>
    <row r="2440" spans="1:5" x14ac:dyDescent="0.3">
      <c r="A2440">
        <v>2439</v>
      </c>
      <c r="B2440" s="1" t="s">
        <v>99</v>
      </c>
      <c r="C2440" t="s">
        <v>151</v>
      </c>
      <c r="D2440">
        <v>84</v>
      </c>
      <c r="E2440" t="s">
        <v>158</v>
      </c>
    </row>
    <row r="2441" spans="1:5" x14ac:dyDescent="0.3">
      <c r="A2441">
        <v>2440</v>
      </c>
      <c r="B2441" s="1" t="s">
        <v>107</v>
      </c>
      <c r="C2441" t="s">
        <v>151</v>
      </c>
      <c r="D2441">
        <v>61</v>
      </c>
      <c r="E2441" t="s">
        <v>158</v>
      </c>
    </row>
    <row r="2442" spans="1:5" x14ac:dyDescent="0.3">
      <c r="A2442">
        <v>2441</v>
      </c>
      <c r="B2442" s="1" t="s">
        <v>99</v>
      </c>
      <c r="C2442" t="s">
        <v>152</v>
      </c>
      <c r="D2442">
        <v>68</v>
      </c>
      <c r="E2442" t="s">
        <v>158</v>
      </c>
    </row>
    <row r="2443" spans="1:5" x14ac:dyDescent="0.3">
      <c r="A2443">
        <v>2442</v>
      </c>
      <c r="B2443" s="1" t="s">
        <v>99</v>
      </c>
      <c r="C2443" t="s">
        <v>151</v>
      </c>
      <c r="D2443">
        <v>70</v>
      </c>
      <c r="E2443" t="s">
        <v>158</v>
      </c>
    </row>
    <row r="2444" spans="1:5" x14ac:dyDescent="0.3">
      <c r="A2444">
        <v>2443</v>
      </c>
      <c r="B2444" s="1" t="s">
        <v>105</v>
      </c>
      <c r="C2444" t="s">
        <v>151</v>
      </c>
      <c r="D2444">
        <v>23</v>
      </c>
      <c r="E2444" t="s">
        <v>158</v>
      </c>
    </row>
    <row r="2445" spans="1:5" x14ac:dyDescent="0.3">
      <c r="A2445">
        <v>2444</v>
      </c>
      <c r="B2445" s="1" t="s">
        <v>105</v>
      </c>
      <c r="C2445" t="s">
        <v>152</v>
      </c>
      <c r="D2445">
        <v>89</v>
      </c>
      <c r="E2445" t="s">
        <v>158</v>
      </c>
    </row>
    <row r="2446" spans="1:5" x14ac:dyDescent="0.3">
      <c r="A2446">
        <v>2445</v>
      </c>
      <c r="B2446" s="1" t="s">
        <v>99</v>
      </c>
      <c r="C2446" t="s">
        <v>151</v>
      </c>
      <c r="D2446">
        <v>46</v>
      </c>
      <c r="E2446" t="s">
        <v>158</v>
      </c>
    </row>
    <row r="2447" spans="1:5" x14ac:dyDescent="0.3">
      <c r="A2447">
        <v>2446</v>
      </c>
      <c r="B2447" s="1" t="s">
        <v>100</v>
      </c>
      <c r="C2447" t="s">
        <v>151</v>
      </c>
      <c r="D2447">
        <v>47</v>
      </c>
      <c r="E2447" t="s">
        <v>158</v>
      </c>
    </row>
    <row r="2448" spans="1:5" x14ac:dyDescent="0.3">
      <c r="A2448">
        <v>2447</v>
      </c>
      <c r="B2448" s="1" t="s">
        <v>110</v>
      </c>
      <c r="C2448" t="s">
        <v>152</v>
      </c>
      <c r="D2448">
        <v>25</v>
      </c>
      <c r="E2448" t="s">
        <v>158</v>
      </c>
    </row>
    <row r="2449" spans="1:5" x14ac:dyDescent="0.3">
      <c r="A2449">
        <v>2448</v>
      </c>
      <c r="B2449" s="1" t="s">
        <v>105</v>
      </c>
      <c r="C2449" t="s">
        <v>152</v>
      </c>
      <c r="D2449">
        <v>55</v>
      </c>
      <c r="E2449" t="s">
        <v>158</v>
      </c>
    </row>
    <row r="2450" spans="1:5" x14ac:dyDescent="0.3">
      <c r="A2450">
        <v>2449</v>
      </c>
      <c r="B2450" s="1" t="s">
        <v>105</v>
      </c>
      <c r="C2450" t="s">
        <v>151</v>
      </c>
      <c r="D2450">
        <v>57</v>
      </c>
      <c r="E2450" t="s">
        <v>158</v>
      </c>
    </row>
    <row r="2451" spans="1:5" x14ac:dyDescent="0.3">
      <c r="A2451">
        <v>2450</v>
      </c>
      <c r="B2451" s="1" t="s">
        <v>105</v>
      </c>
      <c r="C2451" t="s">
        <v>151</v>
      </c>
      <c r="D2451">
        <v>21</v>
      </c>
      <c r="E2451" t="s">
        <v>158</v>
      </c>
    </row>
    <row r="2452" spans="1:5" x14ac:dyDescent="0.3">
      <c r="A2452">
        <v>2451</v>
      </c>
      <c r="B2452" s="1" t="s">
        <v>99</v>
      </c>
      <c r="C2452" t="s">
        <v>152</v>
      </c>
      <c r="D2452">
        <v>89</v>
      </c>
      <c r="E2452" t="s">
        <v>158</v>
      </c>
    </row>
    <row r="2453" spans="1:5" x14ac:dyDescent="0.3">
      <c r="A2453">
        <v>2452</v>
      </c>
      <c r="B2453" s="1" t="s">
        <v>106</v>
      </c>
      <c r="C2453" t="s">
        <v>152</v>
      </c>
      <c r="D2453">
        <v>48</v>
      </c>
      <c r="E2453" t="s">
        <v>158</v>
      </c>
    </row>
    <row r="2454" spans="1:5" x14ac:dyDescent="0.3">
      <c r="A2454">
        <v>2453</v>
      </c>
      <c r="B2454" s="1" t="s">
        <v>99</v>
      </c>
      <c r="C2454" t="s">
        <v>151</v>
      </c>
      <c r="D2454">
        <v>37</v>
      </c>
      <c r="E2454" t="s">
        <v>158</v>
      </c>
    </row>
    <row r="2455" spans="1:5" x14ac:dyDescent="0.3">
      <c r="A2455">
        <v>2454</v>
      </c>
      <c r="B2455" s="1" t="s">
        <v>105</v>
      </c>
      <c r="C2455" t="s">
        <v>151</v>
      </c>
      <c r="D2455">
        <v>21</v>
      </c>
      <c r="E2455" t="s">
        <v>158</v>
      </c>
    </row>
    <row r="2456" spans="1:5" x14ac:dyDescent="0.3">
      <c r="A2456">
        <v>2455</v>
      </c>
      <c r="B2456" s="1" t="s">
        <v>99</v>
      </c>
      <c r="C2456" t="s">
        <v>151</v>
      </c>
      <c r="D2456">
        <v>68</v>
      </c>
      <c r="E2456" t="s">
        <v>158</v>
      </c>
    </row>
    <row r="2457" spans="1:5" x14ac:dyDescent="0.3">
      <c r="A2457">
        <v>2456</v>
      </c>
      <c r="B2457" s="1" t="s">
        <v>100</v>
      </c>
      <c r="C2457" t="s">
        <v>151</v>
      </c>
      <c r="D2457">
        <v>77</v>
      </c>
      <c r="E2457" t="s">
        <v>158</v>
      </c>
    </row>
    <row r="2458" spans="1:5" x14ac:dyDescent="0.3">
      <c r="A2458">
        <v>2457</v>
      </c>
      <c r="B2458" s="1" t="s">
        <v>99</v>
      </c>
      <c r="C2458" t="s">
        <v>151</v>
      </c>
      <c r="D2458">
        <v>50</v>
      </c>
      <c r="E2458" t="s">
        <v>158</v>
      </c>
    </row>
    <row r="2459" spans="1:5" x14ac:dyDescent="0.3">
      <c r="A2459">
        <v>2458</v>
      </c>
      <c r="B2459" s="1" t="s">
        <v>99</v>
      </c>
      <c r="C2459" t="s">
        <v>151</v>
      </c>
      <c r="D2459">
        <v>72</v>
      </c>
      <c r="E2459" t="s">
        <v>158</v>
      </c>
    </row>
    <row r="2460" spans="1:5" x14ac:dyDescent="0.3">
      <c r="A2460">
        <v>2459</v>
      </c>
      <c r="B2460" s="1" t="s">
        <v>99</v>
      </c>
      <c r="C2460" t="s">
        <v>151</v>
      </c>
      <c r="D2460">
        <v>72</v>
      </c>
      <c r="E2460" t="s">
        <v>158</v>
      </c>
    </row>
    <row r="2461" spans="1:5" x14ac:dyDescent="0.3">
      <c r="A2461">
        <v>2460</v>
      </c>
      <c r="B2461" s="1" t="s">
        <v>103</v>
      </c>
      <c r="C2461" t="s">
        <v>152</v>
      </c>
      <c r="D2461">
        <v>67</v>
      </c>
      <c r="E2461" t="s">
        <v>158</v>
      </c>
    </row>
    <row r="2462" spans="1:5" x14ac:dyDescent="0.3">
      <c r="A2462">
        <v>2461</v>
      </c>
      <c r="B2462" s="1" t="s">
        <v>99</v>
      </c>
      <c r="C2462" t="s">
        <v>151</v>
      </c>
      <c r="D2462">
        <v>40</v>
      </c>
      <c r="E2462" t="s">
        <v>158</v>
      </c>
    </row>
    <row r="2463" spans="1:5" x14ac:dyDescent="0.3">
      <c r="A2463">
        <v>2462</v>
      </c>
      <c r="B2463" s="1" t="s">
        <v>99</v>
      </c>
      <c r="C2463" t="s">
        <v>151</v>
      </c>
      <c r="D2463">
        <v>50</v>
      </c>
      <c r="E2463" t="s">
        <v>158</v>
      </c>
    </row>
    <row r="2464" spans="1:5" x14ac:dyDescent="0.3">
      <c r="A2464">
        <v>2463</v>
      </c>
      <c r="B2464" s="1" t="s">
        <v>99</v>
      </c>
      <c r="C2464" t="s">
        <v>151</v>
      </c>
      <c r="D2464">
        <v>58</v>
      </c>
      <c r="E2464" t="s">
        <v>158</v>
      </c>
    </row>
    <row r="2465" spans="1:5" x14ac:dyDescent="0.3">
      <c r="A2465">
        <v>2464</v>
      </c>
      <c r="B2465" s="1" t="s">
        <v>100</v>
      </c>
      <c r="C2465" t="s">
        <v>152</v>
      </c>
      <c r="D2465">
        <v>57</v>
      </c>
      <c r="E2465" t="s">
        <v>158</v>
      </c>
    </row>
    <row r="2466" spans="1:5" x14ac:dyDescent="0.3">
      <c r="A2466">
        <v>2465</v>
      </c>
      <c r="B2466" s="1" t="s">
        <v>101</v>
      </c>
      <c r="C2466" t="s">
        <v>152</v>
      </c>
      <c r="D2466">
        <v>38</v>
      </c>
      <c r="E2466" t="s">
        <v>158</v>
      </c>
    </row>
    <row r="2467" spans="1:5" x14ac:dyDescent="0.3">
      <c r="A2467">
        <v>2466</v>
      </c>
      <c r="B2467" s="1" t="s">
        <v>99</v>
      </c>
      <c r="C2467" t="s">
        <v>152</v>
      </c>
      <c r="D2467">
        <v>39</v>
      </c>
      <c r="E2467" t="s">
        <v>158</v>
      </c>
    </row>
    <row r="2468" spans="1:5" x14ac:dyDescent="0.3">
      <c r="A2468">
        <v>2467</v>
      </c>
      <c r="B2468" s="1" t="s">
        <v>100</v>
      </c>
      <c r="C2468" t="s">
        <v>151</v>
      </c>
      <c r="D2468">
        <v>37</v>
      </c>
      <c r="E2468" t="s">
        <v>158</v>
      </c>
    </row>
    <row r="2469" spans="1:5" x14ac:dyDescent="0.3">
      <c r="A2469">
        <v>2468</v>
      </c>
      <c r="B2469" s="1" t="s">
        <v>99</v>
      </c>
      <c r="C2469" t="s">
        <v>152</v>
      </c>
      <c r="D2469">
        <v>64</v>
      </c>
      <c r="E2469" t="s">
        <v>158</v>
      </c>
    </row>
    <row r="2470" spans="1:5" x14ac:dyDescent="0.3">
      <c r="A2470">
        <v>2469</v>
      </c>
      <c r="B2470" s="1" t="s">
        <v>101</v>
      </c>
      <c r="C2470" t="s">
        <v>152</v>
      </c>
      <c r="D2470">
        <v>41</v>
      </c>
      <c r="E2470" t="s">
        <v>158</v>
      </c>
    </row>
    <row r="2471" spans="1:5" x14ac:dyDescent="0.3">
      <c r="A2471">
        <v>2470</v>
      </c>
      <c r="B2471" s="1" t="s">
        <v>99</v>
      </c>
      <c r="C2471" t="s">
        <v>152</v>
      </c>
      <c r="D2471">
        <v>49</v>
      </c>
      <c r="E2471" t="s">
        <v>158</v>
      </c>
    </row>
    <row r="2472" spans="1:5" x14ac:dyDescent="0.3">
      <c r="A2472">
        <v>2471</v>
      </c>
      <c r="B2472" s="1" t="s">
        <v>99</v>
      </c>
      <c r="C2472" t="s">
        <v>151</v>
      </c>
      <c r="D2472">
        <v>57</v>
      </c>
      <c r="E2472" t="s">
        <v>158</v>
      </c>
    </row>
    <row r="2473" spans="1:5" x14ac:dyDescent="0.3">
      <c r="A2473">
        <v>2472</v>
      </c>
      <c r="B2473" s="1" t="s">
        <v>107</v>
      </c>
      <c r="C2473" t="s">
        <v>152</v>
      </c>
      <c r="D2473">
        <v>44</v>
      </c>
      <c r="E2473" t="s">
        <v>158</v>
      </c>
    </row>
    <row r="2474" spans="1:5" x14ac:dyDescent="0.3">
      <c r="A2474">
        <v>2473</v>
      </c>
      <c r="B2474" s="1" t="s">
        <v>108</v>
      </c>
      <c r="C2474" t="s">
        <v>151</v>
      </c>
      <c r="D2474">
        <v>42</v>
      </c>
      <c r="E2474" t="s">
        <v>158</v>
      </c>
    </row>
    <row r="2475" spans="1:5" x14ac:dyDescent="0.3">
      <c r="A2475">
        <v>2474</v>
      </c>
      <c r="B2475" s="1" t="s">
        <v>109</v>
      </c>
      <c r="C2475" t="s">
        <v>151</v>
      </c>
      <c r="D2475">
        <v>63</v>
      </c>
      <c r="E2475" t="s">
        <v>158</v>
      </c>
    </row>
    <row r="2476" spans="1:5" x14ac:dyDescent="0.3">
      <c r="A2476">
        <v>2475</v>
      </c>
      <c r="B2476" s="1" t="s">
        <v>99</v>
      </c>
      <c r="C2476" t="s">
        <v>152</v>
      </c>
      <c r="D2476">
        <v>78</v>
      </c>
      <c r="E2476" t="s">
        <v>158</v>
      </c>
    </row>
    <row r="2477" spans="1:5" x14ac:dyDescent="0.3">
      <c r="A2477">
        <v>2476</v>
      </c>
      <c r="B2477" s="1" t="s">
        <v>105</v>
      </c>
      <c r="C2477" t="s">
        <v>152</v>
      </c>
      <c r="D2477">
        <v>86</v>
      </c>
      <c r="E2477" t="s">
        <v>158</v>
      </c>
    </row>
    <row r="2478" spans="1:5" x14ac:dyDescent="0.3">
      <c r="A2478">
        <v>2477</v>
      </c>
      <c r="B2478" s="1" t="s">
        <v>99</v>
      </c>
      <c r="C2478" t="s">
        <v>151</v>
      </c>
      <c r="D2478">
        <v>69</v>
      </c>
      <c r="E2478" t="s">
        <v>158</v>
      </c>
    </row>
    <row r="2479" spans="1:5" x14ac:dyDescent="0.3">
      <c r="A2479">
        <v>2478</v>
      </c>
      <c r="B2479" s="1" t="s">
        <v>101</v>
      </c>
      <c r="C2479" t="s">
        <v>151</v>
      </c>
      <c r="D2479">
        <v>83</v>
      </c>
      <c r="E2479" t="s">
        <v>158</v>
      </c>
    </row>
    <row r="2480" spans="1:5" x14ac:dyDescent="0.3">
      <c r="A2480">
        <v>2479</v>
      </c>
      <c r="B2480" s="1" t="s">
        <v>99</v>
      </c>
      <c r="C2480" t="s">
        <v>152</v>
      </c>
      <c r="D2480">
        <v>89</v>
      </c>
      <c r="E2480" t="s">
        <v>158</v>
      </c>
    </row>
    <row r="2481" spans="1:5" x14ac:dyDescent="0.3">
      <c r="A2481">
        <v>2480</v>
      </c>
      <c r="B2481" s="1" t="s">
        <v>108</v>
      </c>
      <c r="C2481" t="s">
        <v>151</v>
      </c>
      <c r="D2481">
        <v>47</v>
      </c>
      <c r="E2481" t="s">
        <v>158</v>
      </c>
    </row>
    <row r="2482" spans="1:5" x14ac:dyDescent="0.3">
      <c r="A2482">
        <v>2481</v>
      </c>
      <c r="B2482" s="1" t="s">
        <v>105</v>
      </c>
      <c r="C2482" t="s">
        <v>151</v>
      </c>
      <c r="D2482">
        <v>56</v>
      </c>
      <c r="E2482" t="s">
        <v>158</v>
      </c>
    </row>
    <row r="2483" spans="1:5" x14ac:dyDescent="0.3">
      <c r="A2483">
        <v>2482</v>
      </c>
      <c r="B2483" s="1" t="s">
        <v>109</v>
      </c>
      <c r="C2483" t="s">
        <v>151</v>
      </c>
      <c r="D2483">
        <v>61</v>
      </c>
      <c r="E2483" t="s">
        <v>158</v>
      </c>
    </row>
    <row r="2484" spans="1:5" x14ac:dyDescent="0.3">
      <c r="A2484">
        <v>2483</v>
      </c>
      <c r="B2484" s="1" t="s">
        <v>102</v>
      </c>
      <c r="C2484" t="s">
        <v>152</v>
      </c>
      <c r="D2484">
        <v>90</v>
      </c>
      <c r="E2484" t="s">
        <v>158</v>
      </c>
    </row>
    <row r="2485" spans="1:5" x14ac:dyDescent="0.3">
      <c r="A2485">
        <v>2484</v>
      </c>
      <c r="B2485" s="1" t="s">
        <v>99</v>
      </c>
      <c r="C2485" t="s">
        <v>151</v>
      </c>
      <c r="D2485">
        <v>55</v>
      </c>
      <c r="E2485" t="s">
        <v>158</v>
      </c>
    </row>
    <row r="2486" spans="1:5" x14ac:dyDescent="0.3">
      <c r="A2486">
        <v>2485</v>
      </c>
      <c r="B2486" s="1" t="s">
        <v>101</v>
      </c>
      <c r="C2486" t="s">
        <v>152</v>
      </c>
      <c r="D2486">
        <v>64</v>
      </c>
      <c r="E2486" t="s">
        <v>158</v>
      </c>
    </row>
    <row r="2487" spans="1:5" x14ac:dyDescent="0.3">
      <c r="A2487">
        <v>2486</v>
      </c>
      <c r="B2487" s="1" t="s">
        <v>108</v>
      </c>
      <c r="C2487" t="s">
        <v>152</v>
      </c>
      <c r="D2487">
        <v>60</v>
      </c>
      <c r="E2487" t="s">
        <v>158</v>
      </c>
    </row>
    <row r="2488" spans="1:5" x14ac:dyDescent="0.3">
      <c r="A2488">
        <v>2487</v>
      </c>
      <c r="B2488" s="1" t="s">
        <v>99</v>
      </c>
      <c r="C2488" t="s">
        <v>152</v>
      </c>
      <c r="D2488">
        <v>89</v>
      </c>
      <c r="E2488" t="s">
        <v>158</v>
      </c>
    </row>
    <row r="2489" spans="1:5" x14ac:dyDescent="0.3">
      <c r="A2489">
        <v>2488</v>
      </c>
      <c r="B2489" s="1" t="s">
        <v>101</v>
      </c>
      <c r="C2489" t="s">
        <v>152</v>
      </c>
      <c r="D2489">
        <v>67</v>
      </c>
      <c r="E2489" t="s">
        <v>158</v>
      </c>
    </row>
    <row r="2490" spans="1:5" x14ac:dyDescent="0.3">
      <c r="A2490">
        <v>2489</v>
      </c>
      <c r="B2490" s="1" t="s">
        <v>99</v>
      </c>
      <c r="C2490" t="s">
        <v>151</v>
      </c>
      <c r="D2490">
        <v>68</v>
      </c>
      <c r="E2490" t="s">
        <v>158</v>
      </c>
    </row>
    <row r="2491" spans="1:5" x14ac:dyDescent="0.3">
      <c r="A2491">
        <v>2490</v>
      </c>
      <c r="B2491" s="1" t="s">
        <v>99</v>
      </c>
      <c r="C2491" t="s">
        <v>152</v>
      </c>
      <c r="D2491">
        <v>31</v>
      </c>
      <c r="E2491" t="s">
        <v>158</v>
      </c>
    </row>
    <row r="2492" spans="1:5" x14ac:dyDescent="0.3">
      <c r="A2492">
        <v>2491</v>
      </c>
      <c r="B2492" s="1" t="s">
        <v>102</v>
      </c>
      <c r="C2492" t="s">
        <v>151</v>
      </c>
      <c r="D2492">
        <v>69</v>
      </c>
      <c r="E2492" t="s">
        <v>158</v>
      </c>
    </row>
    <row r="2493" spans="1:5" x14ac:dyDescent="0.3">
      <c r="A2493">
        <v>2492</v>
      </c>
      <c r="B2493" s="1" t="s">
        <v>100</v>
      </c>
      <c r="C2493" t="s">
        <v>151</v>
      </c>
      <c r="D2493">
        <v>82</v>
      </c>
      <c r="E2493" t="s">
        <v>158</v>
      </c>
    </row>
    <row r="2494" spans="1:5" x14ac:dyDescent="0.3">
      <c r="A2494">
        <v>2493</v>
      </c>
      <c r="B2494" s="1" t="s">
        <v>99</v>
      </c>
      <c r="C2494" t="s">
        <v>152</v>
      </c>
      <c r="D2494">
        <v>65</v>
      </c>
      <c r="E2494" t="s">
        <v>158</v>
      </c>
    </row>
    <row r="2495" spans="1:5" x14ac:dyDescent="0.3">
      <c r="A2495">
        <v>2494</v>
      </c>
      <c r="B2495" s="1" t="s">
        <v>104</v>
      </c>
      <c r="C2495" t="s">
        <v>151</v>
      </c>
      <c r="D2495">
        <v>29</v>
      </c>
      <c r="E2495" t="s">
        <v>158</v>
      </c>
    </row>
    <row r="2496" spans="1:5" x14ac:dyDescent="0.3">
      <c r="A2496">
        <v>2495</v>
      </c>
      <c r="B2496" s="1" t="s">
        <v>101</v>
      </c>
      <c r="C2496" t="s">
        <v>151</v>
      </c>
      <c r="E2496" t="s">
        <v>158</v>
      </c>
    </row>
    <row r="2497" spans="1:5" x14ac:dyDescent="0.3">
      <c r="A2497">
        <v>2496</v>
      </c>
      <c r="B2497" s="1" t="s">
        <v>100</v>
      </c>
      <c r="C2497" t="s">
        <v>152</v>
      </c>
      <c r="D2497">
        <v>89</v>
      </c>
      <c r="E2497" t="s">
        <v>158</v>
      </c>
    </row>
    <row r="2498" spans="1:5" x14ac:dyDescent="0.3">
      <c r="A2498">
        <v>2497</v>
      </c>
      <c r="B2498" s="1" t="s">
        <v>105</v>
      </c>
      <c r="C2498" t="s">
        <v>151</v>
      </c>
      <c r="D2498">
        <v>74</v>
      </c>
      <c r="E2498" t="s">
        <v>158</v>
      </c>
    </row>
    <row r="2499" spans="1:5" x14ac:dyDescent="0.3">
      <c r="A2499">
        <v>2498</v>
      </c>
      <c r="B2499" s="1" t="s">
        <v>101</v>
      </c>
      <c r="C2499" t="s">
        <v>151</v>
      </c>
      <c r="D2499">
        <v>35</v>
      </c>
      <c r="E2499" t="s">
        <v>158</v>
      </c>
    </row>
    <row r="2500" spans="1:5" x14ac:dyDescent="0.3">
      <c r="A2500">
        <v>2499</v>
      </c>
      <c r="B2500" s="1" t="s">
        <v>99</v>
      </c>
      <c r="C2500" t="s">
        <v>152</v>
      </c>
      <c r="D2500">
        <v>86</v>
      </c>
      <c r="E2500" t="s">
        <v>158</v>
      </c>
    </row>
    <row r="2501" spans="1:5" x14ac:dyDescent="0.3">
      <c r="A2501">
        <v>2500</v>
      </c>
      <c r="B2501" s="1" t="s">
        <v>108</v>
      </c>
      <c r="C2501" t="s">
        <v>152</v>
      </c>
      <c r="D2501">
        <v>46</v>
      </c>
      <c r="E2501" t="s">
        <v>158</v>
      </c>
    </row>
  </sheetData>
  <autoFilter ref="A1:E2501" xr:uid="{3948097F-60C5-4D3D-86B3-23A725C3CF4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D133-B7FF-40A0-9F39-735A07A11528}">
  <sheetPr>
    <tabColor theme="7"/>
  </sheetPr>
  <dimension ref="A1:K93"/>
  <sheetViews>
    <sheetView workbookViewId="0">
      <selection activeCell="A2" sqref="A2"/>
    </sheetView>
  </sheetViews>
  <sheetFormatPr defaultRowHeight="14.4" x14ac:dyDescent="0.3"/>
  <cols>
    <col min="1" max="1" width="19.5546875" bestFit="1" customWidth="1"/>
    <col min="2" max="2" width="22.6640625" bestFit="1" customWidth="1"/>
    <col min="3" max="3" width="22.33203125" bestFit="1" customWidth="1"/>
    <col min="4" max="4" width="15.21875" bestFit="1" customWidth="1"/>
    <col min="5" max="5" width="15.33203125" bestFit="1" customWidth="1"/>
    <col min="8" max="8" width="22.109375" customWidth="1"/>
    <col min="10" max="10" width="15.88671875" customWidth="1"/>
  </cols>
  <sheetData>
    <row r="1" spans="1:11" x14ac:dyDescent="0.3">
      <c r="A1" s="4" t="s">
        <v>3</v>
      </c>
      <c r="B1" s="4" t="s">
        <v>159</v>
      </c>
      <c r="C1" s="4" t="s">
        <v>160</v>
      </c>
      <c r="D1" s="4" t="s">
        <v>141</v>
      </c>
      <c r="E1" s="4" t="s">
        <v>147</v>
      </c>
      <c r="H1" s="34" t="s">
        <v>147</v>
      </c>
      <c r="I1" s="35" t="s">
        <v>204</v>
      </c>
      <c r="J1" s="36" t="s">
        <v>205</v>
      </c>
    </row>
    <row r="2" spans="1:11" x14ac:dyDescent="0.3">
      <c r="A2" t="s">
        <v>77</v>
      </c>
      <c r="B2" t="s">
        <v>115</v>
      </c>
      <c r="C2" t="s">
        <v>161</v>
      </c>
      <c r="D2" t="s">
        <v>146</v>
      </c>
      <c r="E2">
        <v>100000</v>
      </c>
      <c r="H2" s="28">
        <v>100000</v>
      </c>
      <c r="I2" s="14">
        <f>COUNTIF($E$1:$E$93,$H2)</f>
        <v>36</v>
      </c>
      <c r="J2" s="37">
        <f>AVERAGE(E1:E93)</f>
        <v>139239.13043478262</v>
      </c>
    </row>
    <row r="3" spans="1:11" x14ac:dyDescent="0.3">
      <c r="A3" t="s">
        <v>8</v>
      </c>
      <c r="B3" t="s">
        <v>116</v>
      </c>
      <c r="C3" t="s">
        <v>162</v>
      </c>
      <c r="D3" t="s">
        <v>142</v>
      </c>
      <c r="E3">
        <v>200000</v>
      </c>
      <c r="H3" s="28">
        <v>200000</v>
      </c>
      <c r="I3" s="14">
        <f t="shared" ref="I3:I9" si="0">COUNTIF($E$1:$E$93,$H3)</f>
        <v>10</v>
      </c>
      <c r="J3" s="20"/>
    </row>
    <row r="4" spans="1:11" x14ac:dyDescent="0.3">
      <c r="A4" t="s">
        <v>78</v>
      </c>
      <c r="B4" t="s">
        <v>117</v>
      </c>
      <c r="C4" t="s">
        <v>163</v>
      </c>
      <c r="D4" t="s">
        <v>143</v>
      </c>
      <c r="E4">
        <v>200000</v>
      </c>
      <c r="H4" s="28">
        <v>250000</v>
      </c>
      <c r="I4" s="14">
        <f t="shared" si="0"/>
        <v>3</v>
      </c>
      <c r="J4" s="20"/>
    </row>
    <row r="5" spans="1:11" x14ac:dyDescent="0.3">
      <c r="A5" t="s">
        <v>22</v>
      </c>
      <c r="B5" t="s">
        <v>118</v>
      </c>
      <c r="C5" t="s">
        <v>164</v>
      </c>
      <c r="D5" t="s">
        <v>144</v>
      </c>
      <c r="E5">
        <v>100000</v>
      </c>
      <c r="H5" s="28">
        <v>1000000</v>
      </c>
      <c r="I5" s="14">
        <f t="shared" si="0"/>
        <v>2</v>
      </c>
      <c r="J5" s="20"/>
    </row>
    <row r="6" spans="1:11" x14ac:dyDescent="0.3">
      <c r="A6" t="s">
        <v>24</v>
      </c>
      <c r="B6" t="s">
        <v>119</v>
      </c>
      <c r="C6" t="s">
        <v>165</v>
      </c>
      <c r="D6" t="s">
        <v>143</v>
      </c>
      <c r="E6">
        <v>200000</v>
      </c>
      <c r="H6" s="28">
        <v>50000</v>
      </c>
      <c r="I6" s="14">
        <f t="shared" si="0"/>
        <v>6</v>
      </c>
      <c r="J6" s="20"/>
    </row>
    <row r="7" spans="1:11" x14ac:dyDescent="0.3">
      <c r="A7" t="s">
        <v>4</v>
      </c>
      <c r="B7" t="s">
        <v>120</v>
      </c>
      <c r="C7" t="s">
        <v>166</v>
      </c>
      <c r="D7" t="s">
        <v>142</v>
      </c>
      <c r="E7">
        <v>200000</v>
      </c>
      <c r="H7" s="28">
        <v>150000</v>
      </c>
      <c r="I7" s="14">
        <f t="shared" si="0"/>
        <v>23</v>
      </c>
      <c r="J7" s="20"/>
    </row>
    <row r="8" spans="1:11" x14ac:dyDescent="0.3">
      <c r="A8" t="s">
        <v>52</v>
      </c>
      <c r="B8" t="s">
        <v>121</v>
      </c>
      <c r="C8" t="s">
        <v>167</v>
      </c>
      <c r="D8" t="s">
        <v>143</v>
      </c>
      <c r="E8">
        <v>100000</v>
      </c>
      <c r="H8" s="28">
        <v>80000</v>
      </c>
      <c r="I8" s="14">
        <f t="shared" si="0"/>
        <v>7</v>
      </c>
      <c r="J8" s="20"/>
    </row>
    <row r="9" spans="1:11" ht="15" thickBot="1" x14ac:dyDescent="0.35">
      <c r="A9" t="s">
        <v>5</v>
      </c>
      <c r="B9" t="s">
        <v>122</v>
      </c>
      <c r="C9" t="s">
        <v>168</v>
      </c>
      <c r="D9" t="s">
        <v>143</v>
      </c>
      <c r="E9">
        <v>200000</v>
      </c>
      <c r="H9" s="29">
        <v>30000</v>
      </c>
      <c r="I9" s="22">
        <f t="shared" si="0"/>
        <v>5</v>
      </c>
      <c r="J9" s="23"/>
    </row>
    <row r="10" spans="1:11" ht="15" thickBot="1" x14ac:dyDescent="0.35">
      <c r="A10" t="s">
        <v>88</v>
      </c>
      <c r="B10" t="s">
        <v>123</v>
      </c>
      <c r="C10" t="s">
        <v>169</v>
      </c>
      <c r="D10" t="s">
        <v>144</v>
      </c>
      <c r="E10">
        <v>100000</v>
      </c>
    </row>
    <row r="11" spans="1:11" x14ac:dyDescent="0.3">
      <c r="A11" t="s">
        <v>81</v>
      </c>
      <c r="B11" t="s">
        <v>124</v>
      </c>
      <c r="C11" t="s">
        <v>170</v>
      </c>
      <c r="D11" t="s">
        <v>143</v>
      </c>
      <c r="E11">
        <v>250000</v>
      </c>
      <c r="H11" s="34" t="s">
        <v>141</v>
      </c>
      <c r="I11" s="35" t="s">
        <v>204</v>
      </c>
      <c r="J11" s="35" t="s">
        <v>205</v>
      </c>
      <c r="K11" s="18"/>
    </row>
    <row r="12" spans="1:11" x14ac:dyDescent="0.3">
      <c r="A12" t="s">
        <v>46</v>
      </c>
      <c r="B12" t="s">
        <v>125</v>
      </c>
      <c r="C12" t="s">
        <v>171</v>
      </c>
      <c r="D12" t="s">
        <v>142</v>
      </c>
      <c r="E12">
        <v>200000</v>
      </c>
      <c r="H12" s="28" t="s">
        <v>146</v>
      </c>
      <c r="I12" s="14">
        <f>COUNTIF($D$1:$D$93,$H12)</f>
        <v>13</v>
      </c>
      <c r="J12" s="33">
        <f>AVERAGEIF($D$1:$D$93,$H12,$E$1:$E$93)</f>
        <v>113846.15384615384</v>
      </c>
      <c r="K12" s="38">
        <f>J12/$J$2</f>
        <v>0.81763045697471914</v>
      </c>
    </row>
    <row r="13" spans="1:11" x14ac:dyDescent="0.3">
      <c r="A13" t="s">
        <v>27</v>
      </c>
      <c r="B13" t="s">
        <v>126</v>
      </c>
      <c r="C13" t="s">
        <v>172</v>
      </c>
      <c r="D13" t="s">
        <v>142</v>
      </c>
      <c r="E13">
        <v>1000000</v>
      </c>
      <c r="H13" s="28" t="s">
        <v>142</v>
      </c>
      <c r="I13" s="14">
        <f t="shared" ref="I13:I16" si="1">COUNTIF($D$1:$D$93,$H13)</f>
        <v>22</v>
      </c>
      <c r="J13" s="33">
        <f t="shared" ref="J13:J16" si="2">AVERAGEIF($D$1:$D$93,$H13,$E$1:$E$93)</f>
        <v>167727.27272727274</v>
      </c>
      <c r="K13" s="38">
        <f t="shared" ref="K13:K16" si="3">J13/$J$2</f>
        <v>1.204598680008516</v>
      </c>
    </row>
    <row r="14" spans="1:11" x14ac:dyDescent="0.3">
      <c r="A14" t="s">
        <v>39</v>
      </c>
      <c r="B14" t="s">
        <v>127</v>
      </c>
      <c r="C14" t="s">
        <v>173</v>
      </c>
      <c r="D14" t="s">
        <v>146</v>
      </c>
      <c r="E14">
        <v>100000</v>
      </c>
      <c r="H14" s="28" t="s">
        <v>143</v>
      </c>
      <c r="I14" s="14">
        <f t="shared" si="1"/>
        <v>24</v>
      </c>
      <c r="J14" s="33">
        <f t="shared" si="2"/>
        <v>121666.66666666667</v>
      </c>
      <c r="K14" s="38">
        <f t="shared" si="3"/>
        <v>0.87379651314077533</v>
      </c>
    </row>
    <row r="15" spans="1:11" x14ac:dyDescent="0.3">
      <c r="A15" t="s">
        <v>18</v>
      </c>
      <c r="B15" t="s">
        <v>128</v>
      </c>
      <c r="C15" t="s">
        <v>174</v>
      </c>
      <c r="D15" t="s">
        <v>145</v>
      </c>
      <c r="E15">
        <v>200000</v>
      </c>
      <c r="H15" s="28" t="s">
        <v>144</v>
      </c>
      <c r="I15" s="14">
        <f t="shared" si="1"/>
        <v>21</v>
      </c>
      <c r="J15" s="33">
        <f t="shared" si="2"/>
        <v>114761.90476190476</v>
      </c>
      <c r="K15" s="38">
        <f t="shared" si="3"/>
        <v>0.82420727853983111</v>
      </c>
    </row>
    <row r="16" spans="1:11" ht="15" thickBot="1" x14ac:dyDescent="0.35">
      <c r="A16" t="s">
        <v>56</v>
      </c>
      <c r="B16" t="s">
        <v>129</v>
      </c>
      <c r="C16" t="s">
        <v>175</v>
      </c>
      <c r="D16" t="s">
        <v>146</v>
      </c>
      <c r="E16">
        <v>50000</v>
      </c>
      <c r="H16" s="29" t="s">
        <v>145</v>
      </c>
      <c r="I16" s="22">
        <f t="shared" si="1"/>
        <v>12</v>
      </c>
      <c r="J16" s="39">
        <f t="shared" si="2"/>
        <v>192500</v>
      </c>
      <c r="K16" s="40">
        <f t="shared" si="3"/>
        <v>1.3825136612021856</v>
      </c>
    </row>
    <row r="17" spans="1:5" x14ac:dyDescent="0.3">
      <c r="A17" t="s">
        <v>55</v>
      </c>
      <c r="B17" t="s">
        <v>130</v>
      </c>
      <c r="C17" t="s">
        <v>176</v>
      </c>
      <c r="D17" t="s">
        <v>144</v>
      </c>
      <c r="E17">
        <v>100000</v>
      </c>
    </row>
    <row r="18" spans="1:5" x14ac:dyDescent="0.3">
      <c r="A18" t="s">
        <v>51</v>
      </c>
      <c r="B18" t="s">
        <v>131</v>
      </c>
      <c r="C18" t="s">
        <v>177</v>
      </c>
      <c r="D18" t="s">
        <v>145</v>
      </c>
      <c r="E18">
        <v>100000</v>
      </c>
    </row>
    <row r="19" spans="1:5" x14ac:dyDescent="0.3">
      <c r="A19" t="s">
        <v>34</v>
      </c>
      <c r="B19" t="s">
        <v>132</v>
      </c>
      <c r="C19" t="s">
        <v>178</v>
      </c>
      <c r="D19" t="s">
        <v>144</v>
      </c>
      <c r="E19">
        <v>150000</v>
      </c>
    </row>
    <row r="20" spans="1:5" x14ac:dyDescent="0.3">
      <c r="A20" t="s">
        <v>72</v>
      </c>
      <c r="B20" t="s">
        <v>133</v>
      </c>
      <c r="C20" t="s">
        <v>179</v>
      </c>
      <c r="D20" t="s">
        <v>143</v>
      </c>
      <c r="E20">
        <v>150000</v>
      </c>
    </row>
    <row r="21" spans="1:5" x14ac:dyDescent="0.3">
      <c r="A21" t="s">
        <v>71</v>
      </c>
      <c r="B21" t="s">
        <v>134</v>
      </c>
      <c r="C21" t="s">
        <v>180</v>
      </c>
      <c r="D21" t="s">
        <v>145</v>
      </c>
      <c r="E21">
        <v>150000</v>
      </c>
    </row>
    <row r="22" spans="1:5" x14ac:dyDescent="0.3">
      <c r="A22" t="s">
        <v>60</v>
      </c>
      <c r="B22" t="s">
        <v>135</v>
      </c>
      <c r="C22" t="s">
        <v>181</v>
      </c>
      <c r="D22" t="s">
        <v>146</v>
      </c>
      <c r="E22">
        <v>100000</v>
      </c>
    </row>
    <row r="23" spans="1:5" x14ac:dyDescent="0.3">
      <c r="A23" t="s">
        <v>90</v>
      </c>
      <c r="B23" t="s">
        <v>134</v>
      </c>
      <c r="C23" t="s">
        <v>182</v>
      </c>
      <c r="D23" t="s">
        <v>142</v>
      </c>
      <c r="E23">
        <v>150000</v>
      </c>
    </row>
    <row r="24" spans="1:5" x14ac:dyDescent="0.3">
      <c r="A24" t="s">
        <v>40</v>
      </c>
      <c r="B24" t="s">
        <v>136</v>
      </c>
      <c r="C24" t="s">
        <v>183</v>
      </c>
      <c r="D24" t="s">
        <v>142</v>
      </c>
      <c r="E24">
        <v>150000</v>
      </c>
    </row>
    <row r="25" spans="1:5" x14ac:dyDescent="0.3">
      <c r="A25" t="s">
        <v>6</v>
      </c>
      <c r="B25" t="s">
        <v>132</v>
      </c>
      <c r="C25" t="s">
        <v>184</v>
      </c>
      <c r="D25" t="s">
        <v>144</v>
      </c>
      <c r="E25">
        <v>100000</v>
      </c>
    </row>
    <row r="26" spans="1:5" x14ac:dyDescent="0.3">
      <c r="A26" t="s">
        <v>43</v>
      </c>
      <c r="B26" t="s">
        <v>135</v>
      </c>
      <c r="C26" t="s">
        <v>185</v>
      </c>
      <c r="D26" t="s">
        <v>145</v>
      </c>
      <c r="E26">
        <v>1000000</v>
      </c>
    </row>
    <row r="27" spans="1:5" x14ac:dyDescent="0.3">
      <c r="A27" t="s">
        <v>87</v>
      </c>
      <c r="B27" t="s">
        <v>137</v>
      </c>
      <c r="C27" t="s">
        <v>186</v>
      </c>
      <c r="D27" t="s">
        <v>144</v>
      </c>
      <c r="E27">
        <v>100000</v>
      </c>
    </row>
    <row r="28" spans="1:5" x14ac:dyDescent="0.3">
      <c r="A28" t="s">
        <v>70</v>
      </c>
      <c r="B28" t="s">
        <v>121</v>
      </c>
      <c r="C28" t="s">
        <v>187</v>
      </c>
      <c r="D28" t="s">
        <v>143</v>
      </c>
      <c r="E28">
        <v>100000</v>
      </c>
    </row>
    <row r="29" spans="1:5" x14ac:dyDescent="0.3">
      <c r="A29" t="s">
        <v>66</v>
      </c>
      <c r="B29" t="s">
        <v>138</v>
      </c>
      <c r="C29" t="s">
        <v>188</v>
      </c>
      <c r="D29" t="s">
        <v>144</v>
      </c>
      <c r="E29">
        <v>150000</v>
      </c>
    </row>
    <row r="30" spans="1:5" x14ac:dyDescent="0.3">
      <c r="A30" t="s">
        <v>23</v>
      </c>
      <c r="B30" t="s">
        <v>139</v>
      </c>
      <c r="C30" t="s">
        <v>189</v>
      </c>
      <c r="D30" t="s">
        <v>142</v>
      </c>
      <c r="E30">
        <v>150000</v>
      </c>
    </row>
    <row r="31" spans="1:5" x14ac:dyDescent="0.3">
      <c r="A31" t="s">
        <v>79</v>
      </c>
      <c r="B31" t="s">
        <v>140</v>
      </c>
      <c r="C31" t="s">
        <v>190</v>
      </c>
      <c r="D31" t="s">
        <v>143</v>
      </c>
      <c r="E31">
        <v>50000</v>
      </c>
    </row>
    <row r="32" spans="1:5" x14ac:dyDescent="0.3">
      <c r="A32" t="s">
        <v>49</v>
      </c>
      <c r="B32" t="s">
        <v>115</v>
      </c>
      <c r="C32" t="s">
        <v>161</v>
      </c>
      <c r="D32" t="s">
        <v>146</v>
      </c>
      <c r="E32">
        <v>100000</v>
      </c>
    </row>
    <row r="33" spans="1:5" x14ac:dyDescent="0.3">
      <c r="A33" t="s">
        <v>25</v>
      </c>
      <c r="B33" t="s">
        <v>116</v>
      </c>
      <c r="C33" t="s">
        <v>162</v>
      </c>
      <c r="D33" t="s">
        <v>142</v>
      </c>
      <c r="E33">
        <v>100000</v>
      </c>
    </row>
    <row r="34" spans="1:5" x14ac:dyDescent="0.3">
      <c r="A34" t="s">
        <v>28</v>
      </c>
      <c r="B34" t="s">
        <v>117</v>
      </c>
      <c r="C34" t="s">
        <v>163</v>
      </c>
      <c r="D34" t="s">
        <v>143</v>
      </c>
      <c r="E34">
        <v>100000</v>
      </c>
    </row>
    <row r="35" spans="1:5" x14ac:dyDescent="0.3">
      <c r="A35" t="s">
        <v>9</v>
      </c>
      <c r="B35" t="s">
        <v>118</v>
      </c>
      <c r="C35" t="s">
        <v>164</v>
      </c>
      <c r="D35" t="s">
        <v>144</v>
      </c>
      <c r="E35">
        <v>150000</v>
      </c>
    </row>
    <row r="36" spans="1:5" x14ac:dyDescent="0.3">
      <c r="A36" t="s">
        <v>29</v>
      </c>
      <c r="B36" t="s">
        <v>119</v>
      </c>
      <c r="C36" t="s">
        <v>165</v>
      </c>
      <c r="D36" t="s">
        <v>143</v>
      </c>
      <c r="E36">
        <v>150000</v>
      </c>
    </row>
    <row r="37" spans="1:5" x14ac:dyDescent="0.3">
      <c r="A37" t="s">
        <v>61</v>
      </c>
      <c r="B37" t="s">
        <v>120</v>
      </c>
      <c r="C37" t="s">
        <v>166</v>
      </c>
      <c r="D37" t="s">
        <v>142</v>
      </c>
      <c r="E37">
        <v>80000</v>
      </c>
    </row>
    <row r="38" spans="1:5" x14ac:dyDescent="0.3">
      <c r="A38" t="s">
        <v>13</v>
      </c>
      <c r="B38" t="s">
        <v>121</v>
      </c>
      <c r="C38" t="s">
        <v>167</v>
      </c>
      <c r="D38" t="s">
        <v>143</v>
      </c>
      <c r="E38">
        <v>150000</v>
      </c>
    </row>
    <row r="39" spans="1:5" x14ac:dyDescent="0.3">
      <c r="A39" t="s">
        <v>15</v>
      </c>
      <c r="B39" t="s">
        <v>122</v>
      </c>
      <c r="C39" t="s">
        <v>168</v>
      </c>
      <c r="D39" t="s">
        <v>143</v>
      </c>
      <c r="E39">
        <v>150000</v>
      </c>
    </row>
    <row r="40" spans="1:5" x14ac:dyDescent="0.3">
      <c r="A40" t="s">
        <v>68</v>
      </c>
      <c r="B40" t="s">
        <v>123</v>
      </c>
      <c r="C40" t="s">
        <v>169</v>
      </c>
      <c r="D40" t="s">
        <v>144</v>
      </c>
      <c r="E40">
        <v>100000</v>
      </c>
    </row>
    <row r="41" spans="1:5" x14ac:dyDescent="0.3">
      <c r="A41" t="s">
        <v>95</v>
      </c>
      <c r="B41" t="s">
        <v>124</v>
      </c>
      <c r="C41" t="s">
        <v>170</v>
      </c>
      <c r="D41" t="s">
        <v>143</v>
      </c>
      <c r="E41">
        <v>30000</v>
      </c>
    </row>
    <row r="42" spans="1:5" x14ac:dyDescent="0.3">
      <c r="A42" t="s">
        <v>19</v>
      </c>
      <c r="B42" t="s">
        <v>125</v>
      </c>
      <c r="C42" t="s">
        <v>171</v>
      </c>
      <c r="D42" t="s">
        <v>142</v>
      </c>
      <c r="E42">
        <v>150000</v>
      </c>
    </row>
    <row r="43" spans="1:5" x14ac:dyDescent="0.3">
      <c r="A43" t="s">
        <v>17</v>
      </c>
      <c r="B43" t="s">
        <v>126</v>
      </c>
      <c r="C43" t="s">
        <v>172</v>
      </c>
      <c r="D43" t="s">
        <v>142</v>
      </c>
      <c r="E43">
        <v>100000</v>
      </c>
    </row>
    <row r="44" spans="1:5" x14ac:dyDescent="0.3">
      <c r="A44" t="s">
        <v>20</v>
      </c>
      <c r="B44" t="s">
        <v>127</v>
      </c>
      <c r="C44" t="s">
        <v>173</v>
      </c>
      <c r="D44" t="s">
        <v>146</v>
      </c>
      <c r="E44">
        <v>150000</v>
      </c>
    </row>
    <row r="45" spans="1:5" x14ac:dyDescent="0.3">
      <c r="A45" t="s">
        <v>33</v>
      </c>
      <c r="B45" t="s">
        <v>128</v>
      </c>
      <c r="C45" t="s">
        <v>174</v>
      </c>
      <c r="D45" t="s">
        <v>145</v>
      </c>
      <c r="E45">
        <v>100000</v>
      </c>
    </row>
    <row r="46" spans="1:5" x14ac:dyDescent="0.3">
      <c r="A46" t="s">
        <v>93</v>
      </c>
      <c r="B46" t="s">
        <v>129</v>
      </c>
      <c r="C46" t="s">
        <v>175</v>
      </c>
      <c r="D46" t="s">
        <v>146</v>
      </c>
      <c r="E46">
        <v>30000</v>
      </c>
    </row>
    <row r="47" spans="1:5" x14ac:dyDescent="0.3">
      <c r="A47" t="s">
        <v>35</v>
      </c>
      <c r="B47" t="s">
        <v>130</v>
      </c>
      <c r="C47" t="s">
        <v>176</v>
      </c>
      <c r="D47" t="s">
        <v>144</v>
      </c>
      <c r="E47">
        <v>100000</v>
      </c>
    </row>
    <row r="48" spans="1:5" x14ac:dyDescent="0.3">
      <c r="A48" t="s">
        <v>62</v>
      </c>
      <c r="B48" t="s">
        <v>131</v>
      </c>
      <c r="C48" t="s">
        <v>177</v>
      </c>
      <c r="D48" t="s">
        <v>145</v>
      </c>
      <c r="E48">
        <v>100000</v>
      </c>
    </row>
    <row r="49" spans="1:5" x14ac:dyDescent="0.3">
      <c r="A49" t="s">
        <v>89</v>
      </c>
      <c r="B49" t="s">
        <v>132</v>
      </c>
      <c r="C49" t="s">
        <v>178</v>
      </c>
      <c r="D49" t="s">
        <v>144</v>
      </c>
      <c r="E49">
        <v>150000</v>
      </c>
    </row>
    <row r="50" spans="1:5" x14ac:dyDescent="0.3">
      <c r="A50" t="s">
        <v>64</v>
      </c>
      <c r="B50" t="s">
        <v>133</v>
      </c>
      <c r="C50" t="s">
        <v>179</v>
      </c>
      <c r="D50" t="s">
        <v>143</v>
      </c>
      <c r="E50">
        <v>100000</v>
      </c>
    </row>
    <row r="51" spans="1:5" x14ac:dyDescent="0.3">
      <c r="A51" t="s">
        <v>74</v>
      </c>
      <c r="B51" t="s">
        <v>134</v>
      </c>
      <c r="C51" t="s">
        <v>180</v>
      </c>
      <c r="D51" t="s">
        <v>145</v>
      </c>
      <c r="E51">
        <v>150000</v>
      </c>
    </row>
    <row r="52" spans="1:5" x14ac:dyDescent="0.3">
      <c r="A52" t="s">
        <v>69</v>
      </c>
      <c r="B52" t="s">
        <v>135</v>
      </c>
      <c r="C52" t="s">
        <v>181</v>
      </c>
      <c r="D52" t="s">
        <v>146</v>
      </c>
      <c r="E52">
        <v>250000</v>
      </c>
    </row>
    <row r="53" spans="1:5" x14ac:dyDescent="0.3">
      <c r="A53" t="s">
        <v>57</v>
      </c>
      <c r="B53" t="s">
        <v>134</v>
      </c>
      <c r="C53" t="s">
        <v>182</v>
      </c>
      <c r="D53" t="s">
        <v>142</v>
      </c>
      <c r="E53">
        <v>50000</v>
      </c>
    </row>
    <row r="54" spans="1:5" x14ac:dyDescent="0.3">
      <c r="A54" t="s">
        <v>53</v>
      </c>
      <c r="B54" t="s">
        <v>136</v>
      </c>
      <c r="C54" t="s">
        <v>183</v>
      </c>
      <c r="D54" t="s">
        <v>142</v>
      </c>
      <c r="E54">
        <v>100000</v>
      </c>
    </row>
    <row r="55" spans="1:5" x14ac:dyDescent="0.3">
      <c r="A55" t="s">
        <v>44</v>
      </c>
      <c r="B55" t="s">
        <v>132</v>
      </c>
      <c r="C55" t="s">
        <v>184</v>
      </c>
      <c r="D55" t="s">
        <v>144</v>
      </c>
      <c r="E55">
        <v>150000</v>
      </c>
    </row>
    <row r="56" spans="1:5" x14ac:dyDescent="0.3">
      <c r="A56" t="s">
        <v>41</v>
      </c>
      <c r="B56" t="s">
        <v>135</v>
      </c>
      <c r="C56" t="s">
        <v>185</v>
      </c>
      <c r="D56" t="s">
        <v>145</v>
      </c>
      <c r="E56">
        <v>150000</v>
      </c>
    </row>
    <row r="57" spans="1:5" x14ac:dyDescent="0.3">
      <c r="A57" t="s">
        <v>30</v>
      </c>
      <c r="B57" t="s">
        <v>137</v>
      </c>
      <c r="C57" t="s">
        <v>186</v>
      </c>
      <c r="D57" t="s">
        <v>144</v>
      </c>
      <c r="E57">
        <v>200000</v>
      </c>
    </row>
    <row r="58" spans="1:5" x14ac:dyDescent="0.3">
      <c r="A58" t="s">
        <v>12</v>
      </c>
      <c r="B58" t="s">
        <v>121</v>
      </c>
      <c r="C58" t="s">
        <v>187</v>
      </c>
      <c r="D58" t="s">
        <v>143</v>
      </c>
      <c r="E58">
        <v>150000</v>
      </c>
    </row>
    <row r="59" spans="1:5" x14ac:dyDescent="0.3">
      <c r="A59" t="s">
        <v>54</v>
      </c>
      <c r="B59" t="s">
        <v>138</v>
      </c>
      <c r="C59" t="s">
        <v>188</v>
      </c>
      <c r="D59" t="s">
        <v>144</v>
      </c>
      <c r="E59">
        <v>100000</v>
      </c>
    </row>
    <row r="60" spans="1:5" x14ac:dyDescent="0.3">
      <c r="A60" t="s">
        <v>91</v>
      </c>
      <c r="B60" t="s">
        <v>139</v>
      </c>
      <c r="C60" t="s">
        <v>189</v>
      </c>
      <c r="D60" t="s">
        <v>142</v>
      </c>
      <c r="E60">
        <v>100000</v>
      </c>
    </row>
    <row r="61" spans="1:5" x14ac:dyDescent="0.3">
      <c r="A61" t="s">
        <v>11</v>
      </c>
      <c r="B61" t="s">
        <v>140</v>
      </c>
      <c r="C61" t="s">
        <v>190</v>
      </c>
      <c r="D61" t="s">
        <v>143</v>
      </c>
      <c r="E61">
        <v>150000</v>
      </c>
    </row>
    <row r="62" spans="1:5" x14ac:dyDescent="0.3">
      <c r="A62" t="s">
        <v>73</v>
      </c>
      <c r="B62" t="s">
        <v>115</v>
      </c>
      <c r="C62" t="s">
        <v>161</v>
      </c>
      <c r="D62" t="s">
        <v>146</v>
      </c>
      <c r="E62">
        <v>150000</v>
      </c>
    </row>
    <row r="63" spans="1:5" x14ac:dyDescent="0.3">
      <c r="A63" t="s">
        <v>76</v>
      </c>
      <c r="B63" t="s">
        <v>116</v>
      </c>
      <c r="C63" t="s">
        <v>162</v>
      </c>
      <c r="D63" t="s">
        <v>142</v>
      </c>
      <c r="E63">
        <v>80000</v>
      </c>
    </row>
    <row r="64" spans="1:5" x14ac:dyDescent="0.3">
      <c r="A64" t="s">
        <v>94</v>
      </c>
      <c r="B64" t="s">
        <v>117</v>
      </c>
      <c r="C64" t="s">
        <v>163</v>
      </c>
      <c r="D64" t="s">
        <v>143</v>
      </c>
      <c r="E64">
        <v>50000</v>
      </c>
    </row>
    <row r="65" spans="1:5" x14ac:dyDescent="0.3">
      <c r="A65" t="s">
        <v>84</v>
      </c>
      <c r="B65" t="s">
        <v>118</v>
      </c>
      <c r="C65" t="s">
        <v>164</v>
      </c>
      <c r="D65" t="s">
        <v>144</v>
      </c>
      <c r="E65">
        <v>30000</v>
      </c>
    </row>
    <row r="66" spans="1:5" x14ac:dyDescent="0.3">
      <c r="A66" t="s">
        <v>58</v>
      </c>
      <c r="B66" t="s">
        <v>119</v>
      </c>
      <c r="C66" t="s">
        <v>165</v>
      </c>
      <c r="D66" t="s">
        <v>143</v>
      </c>
      <c r="E66">
        <v>80000</v>
      </c>
    </row>
    <row r="67" spans="1:5" x14ac:dyDescent="0.3">
      <c r="A67" t="s">
        <v>45</v>
      </c>
      <c r="B67" t="s">
        <v>120</v>
      </c>
      <c r="C67" t="s">
        <v>166</v>
      </c>
      <c r="D67" t="s">
        <v>142</v>
      </c>
      <c r="E67">
        <v>100000</v>
      </c>
    </row>
    <row r="68" spans="1:5" x14ac:dyDescent="0.3">
      <c r="A68" t="s">
        <v>83</v>
      </c>
      <c r="B68" t="s">
        <v>121</v>
      </c>
      <c r="C68" t="s">
        <v>167</v>
      </c>
      <c r="D68" t="s">
        <v>143</v>
      </c>
      <c r="E68">
        <v>200000</v>
      </c>
    </row>
    <row r="69" spans="1:5" x14ac:dyDescent="0.3">
      <c r="A69" t="s">
        <v>63</v>
      </c>
      <c r="B69" t="s">
        <v>122</v>
      </c>
      <c r="C69" t="s">
        <v>168</v>
      </c>
      <c r="D69" t="s">
        <v>143</v>
      </c>
      <c r="E69">
        <v>100000</v>
      </c>
    </row>
    <row r="70" spans="1:5" x14ac:dyDescent="0.3">
      <c r="A70" t="s">
        <v>7</v>
      </c>
      <c r="B70" t="s">
        <v>123</v>
      </c>
      <c r="C70" t="s">
        <v>169</v>
      </c>
      <c r="D70" t="s">
        <v>144</v>
      </c>
      <c r="E70">
        <v>150000</v>
      </c>
    </row>
    <row r="71" spans="1:5" x14ac:dyDescent="0.3">
      <c r="A71" t="s">
        <v>38</v>
      </c>
      <c r="B71" t="s">
        <v>124</v>
      </c>
      <c r="C71" t="s">
        <v>170</v>
      </c>
      <c r="D71" t="s">
        <v>143</v>
      </c>
      <c r="E71">
        <v>100000</v>
      </c>
    </row>
    <row r="72" spans="1:5" x14ac:dyDescent="0.3">
      <c r="A72" t="s">
        <v>21</v>
      </c>
      <c r="B72" t="s">
        <v>125</v>
      </c>
      <c r="C72" t="s">
        <v>171</v>
      </c>
      <c r="D72" t="s">
        <v>142</v>
      </c>
      <c r="E72">
        <v>150000</v>
      </c>
    </row>
    <row r="73" spans="1:5" x14ac:dyDescent="0.3">
      <c r="A73" t="s">
        <v>82</v>
      </c>
      <c r="B73" t="s">
        <v>126</v>
      </c>
      <c r="C73" t="s">
        <v>172</v>
      </c>
      <c r="D73" t="s">
        <v>142</v>
      </c>
      <c r="E73">
        <v>100000</v>
      </c>
    </row>
    <row r="74" spans="1:5" x14ac:dyDescent="0.3">
      <c r="A74" t="s">
        <v>85</v>
      </c>
      <c r="B74" t="s">
        <v>127</v>
      </c>
      <c r="C74" t="s">
        <v>173</v>
      </c>
      <c r="D74" t="s">
        <v>146</v>
      </c>
      <c r="E74">
        <v>100000</v>
      </c>
    </row>
    <row r="75" spans="1:5" x14ac:dyDescent="0.3">
      <c r="A75" t="s">
        <v>26</v>
      </c>
      <c r="B75" t="s">
        <v>128</v>
      </c>
      <c r="C75" t="s">
        <v>174</v>
      </c>
      <c r="D75" t="s">
        <v>145</v>
      </c>
      <c r="E75">
        <v>100000</v>
      </c>
    </row>
    <row r="76" spans="1:5" x14ac:dyDescent="0.3">
      <c r="A76" t="s">
        <v>36</v>
      </c>
      <c r="B76" t="s">
        <v>129</v>
      </c>
      <c r="C76" t="s">
        <v>175</v>
      </c>
      <c r="D76" t="s">
        <v>146</v>
      </c>
      <c r="E76">
        <v>100000</v>
      </c>
    </row>
    <row r="77" spans="1:5" x14ac:dyDescent="0.3">
      <c r="A77" t="s">
        <v>42</v>
      </c>
      <c r="B77" t="s">
        <v>130</v>
      </c>
      <c r="C77" t="s">
        <v>176</v>
      </c>
      <c r="D77" t="s">
        <v>144</v>
      </c>
      <c r="E77">
        <v>100000</v>
      </c>
    </row>
    <row r="78" spans="1:5" x14ac:dyDescent="0.3">
      <c r="A78" t="s">
        <v>32</v>
      </c>
      <c r="B78" t="s">
        <v>131</v>
      </c>
      <c r="C78" t="s">
        <v>177</v>
      </c>
      <c r="D78" t="s">
        <v>145</v>
      </c>
      <c r="E78">
        <v>80000</v>
      </c>
    </row>
    <row r="79" spans="1:5" x14ac:dyDescent="0.3">
      <c r="A79" t="s">
        <v>47</v>
      </c>
      <c r="B79" t="s">
        <v>132</v>
      </c>
      <c r="C79" t="s">
        <v>178</v>
      </c>
      <c r="D79" t="s">
        <v>144</v>
      </c>
      <c r="E79">
        <v>100000</v>
      </c>
    </row>
    <row r="80" spans="1:5" x14ac:dyDescent="0.3">
      <c r="A80" t="s">
        <v>50</v>
      </c>
      <c r="B80" t="s">
        <v>133</v>
      </c>
      <c r="C80" t="s">
        <v>179</v>
      </c>
      <c r="D80" t="s">
        <v>143</v>
      </c>
      <c r="E80">
        <v>30000</v>
      </c>
    </row>
    <row r="81" spans="1:5" x14ac:dyDescent="0.3">
      <c r="A81" t="s">
        <v>92</v>
      </c>
      <c r="B81" t="s">
        <v>134</v>
      </c>
      <c r="C81" t="s">
        <v>180</v>
      </c>
      <c r="D81" t="s">
        <v>145</v>
      </c>
      <c r="E81">
        <v>30000</v>
      </c>
    </row>
    <row r="82" spans="1:5" x14ac:dyDescent="0.3">
      <c r="A82" t="s">
        <v>65</v>
      </c>
      <c r="B82" t="s">
        <v>135</v>
      </c>
      <c r="C82" t="s">
        <v>181</v>
      </c>
      <c r="D82" t="s">
        <v>146</v>
      </c>
      <c r="E82">
        <v>200000</v>
      </c>
    </row>
    <row r="83" spans="1:5" x14ac:dyDescent="0.3">
      <c r="A83" t="s">
        <v>16</v>
      </c>
      <c r="B83" t="s">
        <v>134</v>
      </c>
      <c r="C83" t="s">
        <v>182</v>
      </c>
      <c r="D83" t="s">
        <v>142</v>
      </c>
      <c r="E83">
        <v>80000</v>
      </c>
    </row>
    <row r="84" spans="1:5" x14ac:dyDescent="0.3">
      <c r="A84" t="s">
        <v>14</v>
      </c>
      <c r="B84" t="s">
        <v>136</v>
      </c>
      <c r="C84" t="s">
        <v>183</v>
      </c>
      <c r="D84" t="s">
        <v>142</v>
      </c>
      <c r="E84">
        <v>250000</v>
      </c>
    </row>
    <row r="85" spans="1:5" x14ac:dyDescent="0.3">
      <c r="A85" t="s">
        <v>37</v>
      </c>
      <c r="B85" t="s">
        <v>132</v>
      </c>
      <c r="C85" t="s">
        <v>184</v>
      </c>
      <c r="D85" t="s">
        <v>144</v>
      </c>
      <c r="E85">
        <v>100000</v>
      </c>
    </row>
    <row r="86" spans="1:5" x14ac:dyDescent="0.3">
      <c r="A86" t="s">
        <v>10</v>
      </c>
      <c r="B86" t="s">
        <v>135</v>
      </c>
      <c r="C86" t="s">
        <v>185</v>
      </c>
      <c r="D86" t="s">
        <v>145</v>
      </c>
      <c r="E86">
        <v>150000</v>
      </c>
    </row>
    <row r="87" spans="1:5" x14ac:dyDescent="0.3">
      <c r="A87" t="s">
        <v>86</v>
      </c>
      <c r="B87" t="s">
        <v>137</v>
      </c>
      <c r="C87" t="s">
        <v>186</v>
      </c>
      <c r="D87" t="s">
        <v>144</v>
      </c>
      <c r="E87">
        <v>100000</v>
      </c>
    </row>
    <row r="88" spans="1:5" x14ac:dyDescent="0.3">
      <c r="A88" t="s">
        <v>75</v>
      </c>
      <c r="B88" t="s">
        <v>121</v>
      </c>
      <c r="C88" t="s">
        <v>187</v>
      </c>
      <c r="D88" t="s">
        <v>143</v>
      </c>
      <c r="E88">
        <v>50000</v>
      </c>
    </row>
    <row r="89" spans="1:5" x14ac:dyDescent="0.3">
      <c r="A89" t="s">
        <v>59</v>
      </c>
      <c r="B89" t="s">
        <v>138</v>
      </c>
      <c r="C89" t="s">
        <v>188</v>
      </c>
      <c r="D89" t="s">
        <v>144</v>
      </c>
      <c r="E89">
        <v>80000</v>
      </c>
    </row>
    <row r="90" spans="1:5" x14ac:dyDescent="0.3">
      <c r="A90" t="s">
        <v>67</v>
      </c>
      <c r="B90" t="s">
        <v>139</v>
      </c>
      <c r="C90" t="s">
        <v>189</v>
      </c>
      <c r="D90" t="s">
        <v>142</v>
      </c>
      <c r="E90">
        <v>100000</v>
      </c>
    </row>
    <row r="91" spans="1:5" x14ac:dyDescent="0.3">
      <c r="A91" t="s">
        <v>31</v>
      </c>
      <c r="B91" t="s">
        <v>140</v>
      </c>
      <c r="C91" t="s">
        <v>190</v>
      </c>
      <c r="D91" t="s">
        <v>143</v>
      </c>
      <c r="E91">
        <v>80000</v>
      </c>
    </row>
    <row r="92" spans="1:5" x14ac:dyDescent="0.3">
      <c r="A92" t="s">
        <v>48</v>
      </c>
      <c r="B92" t="s">
        <v>126</v>
      </c>
      <c r="C92" t="s">
        <v>172</v>
      </c>
      <c r="D92" t="s">
        <v>142</v>
      </c>
      <c r="E92">
        <v>100000</v>
      </c>
    </row>
    <row r="93" spans="1:5" x14ac:dyDescent="0.3">
      <c r="A93" t="s">
        <v>80</v>
      </c>
      <c r="B93" t="s">
        <v>127</v>
      </c>
      <c r="C93" t="s">
        <v>173</v>
      </c>
      <c r="D93" t="s">
        <v>146</v>
      </c>
      <c r="E93">
        <v>50000</v>
      </c>
    </row>
  </sheetData>
  <autoFilter ref="A1:E93" xr:uid="{DED8E2D3-77AC-4585-98C3-B221078828E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3650-0036-4363-9104-22D6A4F08470}">
  <sheetPr>
    <tabColor theme="7"/>
  </sheetPr>
  <dimension ref="A1:J40"/>
  <sheetViews>
    <sheetView workbookViewId="0">
      <selection activeCell="I40" sqref="I40"/>
    </sheetView>
  </sheetViews>
  <sheetFormatPr defaultRowHeight="14.4" x14ac:dyDescent="0.3"/>
  <sheetData>
    <row r="1" spans="1:10" x14ac:dyDescent="0.3">
      <c r="A1" t="s">
        <v>206</v>
      </c>
    </row>
    <row r="2" spans="1:10" x14ac:dyDescent="0.3">
      <c r="A2" t="s">
        <v>207</v>
      </c>
      <c r="G2" s="13"/>
      <c r="H2" s="13"/>
    </row>
    <row r="3" spans="1:10" x14ac:dyDescent="0.3">
      <c r="A3" t="s">
        <v>208</v>
      </c>
    </row>
    <row r="4" spans="1:10" x14ac:dyDescent="0.3">
      <c r="B4">
        <v>1</v>
      </c>
      <c r="C4" t="s">
        <v>209</v>
      </c>
    </row>
    <row r="5" spans="1:10" x14ac:dyDescent="0.3">
      <c r="B5">
        <v>2</v>
      </c>
      <c r="C5" t="s">
        <v>210</v>
      </c>
    </row>
    <row r="6" spans="1:10" x14ac:dyDescent="0.3">
      <c r="B6">
        <v>3</v>
      </c>
      <c r="C6" t="s">
        <v>211</v>
      </c>
    </row>
    <row r="7" spans="1:10" x14ac:dyDescent="0.3">
      <c r="B7">
        <v>4</v>
      </c>
      <c r="C7" t="s">
        <v>212</v>
      </c>
    </row>
    <row r="8" spans="1:10" x14ac:dyDescent="0.3">
      <c r="B8">
        <v>5</v>
      </c>
      <c r="C8" t="s">
        <v>213</v>
      </c>
    </row>
    <row r="9" spans="1:10" x14ac:dyDescent="0.3">
      <c r="B9">
        <v>6</v>
      </c>
      <c r="C9" t="s">
        <v>214</v>
      </c>
    </row>
    <row r="11" spans="1:10" x14ac:dyDescent="0.3">
      <c r="B11" s="4">
        <v>1</v>
      </c>
      <c r="C11" s="4" t="s">
        <v>209</v>
      </c>
    </row>
    <row r="12" spans="1:10" x14ac:dyDescent="0.3">
      <c r="C12" t="s">
        <v>216</v>
      </c>
      <c r="D12" t="s">
        <v>149</v>
      </c>
      <c r="E12" t="s">
        <v>217</v>
      </c>
      <c r="F12" t="s">
        <v>153</v>
      </c>
      <c r="G12" t="s">
        <v>218</v>
      </c>
      <c r="H12" t="s">
        <v>219</v>
      </c>
      <c r="I12" t="s">
        <v>220</v>
      </c>
      <c r="J12" t="s">
        <v>221</v>
      </c>
    </row>
    <row r="14" spans="1:10" x14ac:dyDescent="0.3">
      <c r="B14" s="4">
        <v>2</v>
      </c>
      <c r="C14" s="4" t="s">
        <v>210</v>
      </c>
    </row>
    <row r="15" spans="1:10" x14ac:dyDescent="0.3">
      <c r="C15" t="s">
        <v>222</v>
      </c>
      <c r="E15" t="s">
        <v>223</v>
      </c>
      <c r="F15" t="s">
        <v>219</v>
      </c>
      <c r="G15" t="s">
        <v>224</v>
      </c>
      <c r="H15" t="s">
        <v>225</v>
      </c>
      <c r="I15" t="s">
        <v>226</v>
      </c>
      <c r="J15" t="s">
        <v>217</v>
      </c>
    </row>
    <row r="17" spans="2:7" x14ac:dyDescent="0.3">
      <c r="B17" s="4">
        <v>3</v>
      </c>
      <c r="C17" s="4" t="s">
        <v>211</v>
      </c>
    </row>
    <row r="18" spans="2:7" x14ac:dyDescent="0.3">
      <c r="C18" t="s">
        <v>227</v>
      </c>
      <c r="E18" t="s">
        <v>223</v>
      </c>
      <c r="F18" t="s">
        <v>228</v>
      </c>
    </row>
    <row r="20" spans="2:7" x14ac:dyDescent="0.3">
      <c r="B20" s="4">
        <v>4</v>
      </c>
      <c r="C20" s="4" t="s">
        <v>212</v>
      </c>
    </row>
    <row r="21" spans="2:7" x14ac:dyDescent="0.3">
      <c r="C21" t="s">
        <v>229</v>
      </c>
      <c r="D21" t="s">
        <v>218</v>
      </c>
      <c r="E21" t="s">
        <v>230</v>
      </c>
    </row>
    <row r="22" spans="2:7" x14ac:dyDescent="0.3">
      <c r="C22" t="s">
        <v>229</v>
      </c>
      <c r="D22" t="s">
        <v>218</v>
      </c>
      <c r="E22" t="s">
        <v>230</v>
      </c>
      <c r="F22" t="s">
        <v>231</v>
      </c>
    </row>
    <row r="24" spans="2:7" x14ac:dyDescent="0.3">
      <c r="B24" s="4">
        <v>5</v>
      </c>
      <c r="C24" s="4" t="s">
        <v>213</v>
      </c>
    </row>
    <row r="25" spans="2:7" x14ac:dyDescent="0.3">
      <c r="C25" t="s">
        <v>3</v>
      </c>
      <c r="D25" t="s">
        <v>232</v>
      </c>
    </row>
    <row r="26" spans="2:7" x14ac:dyDescent="0.3">
      <c r="C26" t="s">
        <v>233</v>
      </c>
    </row>
    <row r="28" spans="2:7" x14ac:dyDescent="0.3">
      <c r="B28" s="4">
        <v>6</v>
      </c>
      <c r="C28" s="4" t="s">
        <v>214</v>
      </c>
    </row>
    <row r="29" spans="2:7" x14ac:dyDescent="0.3">
      <c r="C29" t="s">
        <v>219</v>
      </c>
      <c r="D29" t="s">
        <v>234</v>
      </c>
      <c r="E29" t="s">
        <v>235</v>
      </c>
      <c r="F29" t="s">
        <v>236</v>
      </c>
      <c r="G29" t="s">
        <v>153</v>
      </c>
    </row>
    <row r="33" spans="1:2" x14ac:dyDescent="0.3">
      <c r="A33" t="s">
        <v>237</v>
      </c>
    </row>
    <row r="36" spans="1:2" x14ac:dyDescent="0.3">
      <c r="A36" t="s">
        <v>276</v>
      </c>
    </row>
    <row r="37" spans="1:2" x14ac:dyDescent="0.3">
      <c r="A37" t="s">
        <v>277</v>
      </c>
      <c r="B37" t="s">
        <v>278</v>
      </c>
    </row>
    <row r="39" spans="1:2" x14ac:dyDescent="0.3">
      <c r="A39" t="s">
        <v>279</v>
      </c>
    </row>
    <row r="40" spans="1:2" x14ac:dyDescent="0.3">
      <c r="A40" t="s">
        <v>280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D91-90E1-4476-BE6D-4FB504FEB06B}">
  <dimension ref="A1:Q67"/>
  <sheetViews>
    <sheetView topLeftCell="D42" workbookViewId="0">
      <selection activeCell="L67" sqref="L67"/>
    </sheetView>
  </sheetViews>
  <sheetFormatPr defaultRowHeight="14.4" x14ac:dyDescent="0.3"/>
  <cols>
    <col min="1" max="1" width="12.5546875" bestFit="1" customWidth="1"/>
    <col min="2" max="2" width="16.44140625" bestFit="1" customWidth="1"/>
    <col min="3" max="3" width="17.5546875" bestFit="1" customWidth="1"/>
    <col min="4" max="4" width="10.77734375" bestFit="1" customWidth="1"/>
    <col min="5" max="5" width="12.5546875" bestFit="1" customWidth="1"/>
    <col min="6" max="6" width="19.33203125" bestFit="1" customWidth="1"/>
    <col min="7" max="7" width="12.5546875" bestFit="1" customWidth="1"/>
    <col min="8" max="8" width="13.88671875" bestFit="1" customWidth="1"/>
    <col min="9" max="9" width="15.5546875" bestFit="1" customWidth="1"/>
    <col min="10" max="10" width="3" bestFit="1" customWidth="1"/>
    <col min="11" max="11" width="15" bestFit="1" customWidth="1"/>
    <col min="12" max="12" width="12.5546875" bestFit="1" customWidth="1"/>
    <col min="13" max="13" width="17.6640625" bestFit="1" customWidth="1"/>
    <col min="14" max="14" width="21.88671875" bestFit="1" customWidth="1"/>
    <col min="15" max="15" width="15.88671875" bestFit="1" customWidth="1"/>
    <col min="16" max="16" width="18" bestFit="1" customWidth="1"/>
  </cols>
  <sheetData>
    <row r="1" spans="1:16" x14ac:dyDescent="0.3">
      <c r="A1" s="42" t="s">
        <v>238</v>
      </c>
      <c r="B1" t="s">
        <v>241</v>
      </c>
      <c r="C1" t="s">
        <v>240</v>
      </c>
      <c r="E1" s="42" t="s">
        <v>238</v>
      </c>
      <c r="F1" t="s">
        <v>241</v>
      </c>
      <c r="H1" s="42" t="s">
        <v>255</v>
      </c>
      <c r="I1" s="42" t="s">
        <v>243</v>
      </c>
      <c r="L1" s="42" t="s">
        <v>238</v>
      </c>
      <c r="M1" t="s">
        <v>265</v>
      </c>
      <c r="N1" t="s">
        <v>266</v>
      </c>
      <c r="O1" t="s">
        <v>267</v>
      </c>
      <c r="P1" t="s">
        <v>240</v>
      </c>
    </row>
    <row r="2" spans="1:16" x14ac:dyDescent="0.3">
      <c r="A2" s="43" t="s">
        <v>99</v>
      </c>
      <c r="B2">
        <v>907</v>
      </c>
      <c r="C2" s="44">
        <v>0.38573626549380247</v>
      </c>
      <c r="E2" s="43" t="s">
        <v>247</v>
      </c>
      <c r="F2">
        <v>327</v>
      </c>
      <c r="H2" s="42" t="s">
        <v>238</v>
      </c>
      <c r="I2" t="s">
        <v>152</v>
      </c>
      <c r="J2" t="s">
        <v>151</v>
      </c>
      <c r="L2" s="43" t="s">
        <v>101</v>
      </c>
      <c r="M2" s="44">
        <v>7.9360193028774284E-2</v>
      </c>
      <c r="N2" s="12">
        <v>4920.287878787879</v>
      </c>
      <c r="O2" s="12">
        <v>198</v>
      </c>
      <c r="P2">
        <v>213333</v>
      </c>
    </row>
    <row r="3" spans="1:16" x14ac:dyDescent="0.3">
      <c r="A3" s="43" t="s">
        <v>100</v>
      </c>
      <c r="B3">
        <v>334</v>
      </c>
      <c r="C3" s="44">
        <v>0.13664742103158736</v>
      </c>
      <c r="E3" s="43" t="s">
        <v>248</v>
      </c>
      <c r="F3">
        <v>360</v>
      </c>
      <c r="H3" s="43" t="s">
        <v>101</v>
      </c>
      <c r="I3" s="12">
        <v>51.943396226415096</v>
      </c>
      <c r="J3" s="12">
        <v>55.431372549019606</v>
      </c>
      <c r="L3" s="43" t="s">
        <v>104</v>
      </c>
      <c r="M3" s="44">
        <v>1.8240306812785059E-2</v>
      </c>
      <c r="N3" s="12">
        <v>5207.3488372093025</v>
      </c>
      <c r="O3">
        <v>43</v>
      </c>
      <c r="P3">
        <v>57992</v>
      </c>
    </row>
    <row r="4" spans="1:16" x14ac:dyDescent="0.3">
      <c r="A4" s="43" t="s">
        <v>105</v>
      </c>
      <c r="B4">
        <v>282</v>
      </c>
      <c r="C4" s="44">
        <v>0.12947301079568171</v>
      </c>
      <c r="E4" s="43" t="s">
        <v>249</v>
      </c>
      <c r="F4">
        <v>340</v>
      </c>
      <c r="H4" s="43" t="s">
        <v>104</v>
      </c>
      <c r="I4" s="12">
        <v>46.4</v>
      </c>
      <c r="J4" s="12">
        <v>55.971428571428568</v>
      </c>
      <c r="L4" s="43" t="s">
        <v>108</v>
      </c>
      <c r="M4" s="44">
        <v>2.5029549792316485E-2</v>
      </c>
      <c r="N4" s="12">
        <v>4655.454545454545</v>
      </c>
      <c r="O4">
        <v>66</v>
      </c>
      <c r="P4">
        <v>57203</v>
      </c>
    </row>
    <row r="5" spans="1:16" x14ac:dyDescent="0.3">
      <c r="A5" s="43" t="s">
        <v>101</v>
      </c>
      <c r="B5">
        <v>208</v>
      </c>
      <c r="C5" s="44">
        <v>8.3380087964814067E-2</v>
      </c>
      <c r="E5" s="43" t="s">
        <v>250</v>
      </c>
      <c r="F5">
        <v>324</v>
      </c>
      <c r="H5" s="43" t="s">
        <v>108</v>
      </c>
      <c r="I5" s="12">
        <v>56.457142857142856</v>
      </c>
      <c r="J5" s="12">
        <v>52.666666666666664</v>
      </c>
      <c r="L5" s="43" t="s">
        <v>102</v>
      </c>
      <c r="M5" s="44">
        <v>2.6419184270957137E-2</v>
      </c>
      <c r="N5" s="12">
        <v>4913.924242424242</v>
      </c>
      <c r="O5">
        <v>66</v>
      </c>
      <c r="P5">
        <v>66698</v>
      </c>
    </row>
    <row r="6" spans="1:16" x14ac:dyDescent="0.3">
      <c r="A6" s="43" t="s">
        <v>107</v>
      </c>
      <c r="B6">
        <v>120</v>
      </c>
      <c r="C6" s="44">
        <v>4.8871331467413036E-2</v>
      </c>
      <c r="E6" s="43" t="s">
        <v>251</v>
      </c>
      <c r="F6">
        <v>372</v>
      </c>
      <c r="H6" s="43" t="s">
        <v>102</v>
      </c>
      <c r="I6" s="12">
        <v>62.558823529411768</v>
      </c>
      <c r="J6" s="12">
        <v>54.777777777777779</v>
      </c>
      <c r="L6" s="43" t="s">
        <v>100</v>
      </c>
      <c r="M6" s="44">
        <v>0.13362297967805187</v>
      </c>
      <c r="N6" s="12">
        <v>5062.7808641975307</v>
      </c>
      <c r="O6">
        <v>324</v>
      </c>
      <c r="P6">
        <v>323129</v>
      </c>
    </row>
    <row r="7" spans="1:16" x14ac:dyDescent="0.3">
      <c r="A7" s="43" t="s">
        <v>113</v>
      </c>
      <c r="B7">
        <v>217</v>
      </c>
      <c r="C7" s="44">
        <v>4.3507397041183525E-2</v>
      </c>
      <c r="E7" s="43" t="s">
        <v>252</v>
      </c>
      <c r="F7">
        <v>341</v>
      </c>
      <c r="H7" s="43" t="s">
        <v>100</v>
      </c>
      <c r="I7" s="12">
        <v>55.444444444444443</v>
      </c>
      <c r="J7" s="12">
        <v>54.077348066298342</v>
      </c>
      <c r="L7" s="43" t="s">
        <v>109</v>
      </c>
      <c r="M7" s="44">
        <v>2.4410124235391486E-2</v>
      </c>
      <c r="N7" s="12">
        <v>5166.4827586206893</v>
      </c>
      <c r="O7">
        <v>58</v>
      </c>
      <c r="P7">
        <v>55296</v>
      </c>
    </row>
    <row r="8" spans="1:16" x14ac:dyDescent="0.3">
      <c r="A8" s="43" t="s">
        <v>106</v>
      </c>
      <c r="B8">
        <v>86</v>
      </c>
      <c r="C8" s="44">
        <v>3.5051259496201519E-2</v>
      </c>
      <c r="E8" s="43" t="s">
        <v>253</v>
      </c>
      <c r="F8">
        <v>337</v>
      </c>
      <c r="H8" s="43" t="s">
        <v>109</v>
      </c>
      <c r="I8" s="12">
        <v>45.65625</v>
      </c>
      <c r="J8" s="12">
        <v>55.161290322580648</v>
      </c>
      <c r="L8" s="43" t="s">
        <v>113</v>
      </c>
      <c r="M8" s="44">
        <v>0.1112300615271072</v>
      </c>
      <c r="N8" s="12">
        <v>4842.0141843971633</v>
      </c>
      <c r="O8">
        <v>282</v>
      </c>
      <c r="P8">
        <v>174809</v>
      </c>
    </row>
    <row r="9" spans="1:16" x14ac:dyDescent="0.3">
      <c r="A9" s="43" t="s">
        <v>104</v>
      </c>
      <c r="B9">
        <v>60</v>
      </c>
      <c r="C9" s="44">
        <v>2.7375929628148742E-2</v>
      </c>
      <c r="E9" s="43" t="s">
        <v>254</v>
      </c>
      <c r="F9">
        <v>99</v>
      </c>
      <c r="H9" s="43" t="s">
        <v>113</v>
      </c>
      <c r="I9" s="12">
        <v>53.982300884955755</v>
      </c>
      <c r="J9" s="12">
        <v>55.365384615384613</v>
      </c>
      <c r="L9" s="43" t="s">
        <v>111</v>
      </c>
      <c r="M9" s="44">
        <v>7.4915953140668413E-3</v>
      </c>
      <c r="N9" s="12">
        <v>4598.3</v>
      </c>
      <c r="O9">
        <v>20</v>
      </c>
      <c r="P9">
        <v>24260</v>
      </c>
    </row>
    <row r="10" spans="1:16" x14ac:dyDescent="0.3">
      <c r="A10" s="43" t="s">
        <v>108</v>
      </c>
      <c r="B10">
        <v>68</v>
      </c>
      <c r="C10" s="44">
        <v>2.5710995601759296E-2</v>
      </c>
      <c r="E10" s="43" t="s">
        <v>239</v>
      </c>
      <c r="F10">
        <v>2500</v>
      </c>
      <c r="H10" s="43" t="s">
        <v>111</v>
      </c>
      <c r="I10" s="12">
        <v>49.555555555555557</v>
      </c>
      <c r="J10" s="12">
        <v>69.75</v>
      </c>
      <c r="L10" s="43" t="s">
        <v>107</v>
      </c>
      <c r="M10" s="44">
        <v>4.3969439283017359E-2</v>
      </c>
      <c r="N10" s="12">
        <v>4776.6725663716816</v>
      </c>
      <c r="O10">
        <v>113</v>
      </c>
      <c r="P10">
        <v>111859</v>
      </c>
    </row>
    <row r="11" spans="1:16" x14ac:dyDescent="0.3">
      <c r="A11" s="43" t="s">
        <v>102</v>
      </c>
      <c r="B11">
        <v>70</v>
      </c>
      <c r="C11" s="44">
        <v>2.5644462215113954E-2</v>
      </c>
      <c r="H11" s="43" t="s">
        <v>107</v>
      </c>
      <c r="I11" s="12">
        <v>50.38095238095238</v>
      </c>
      <c r="J11" s="12">
        <v>50.912280701754383</v>
      </c>
      <c r="L11" s="43" t="s">
        <v>103</v>
      </c>
      <c r="M11" s="44">
        <v>1.5903449770240691E-2</v>
      </c>
      <c r="N11" s="12">
        <v>4880.7250000000004</v>
      </c>
      <c r="O11">
        <v>40</v>
      </c>
      <c r="P11">
        <v>30980</v>
      </c>
    </row>
    <row r="12" spans="1:16" x14ac:dyDescent="0.3">
      <c r="A12" s="43" t="s">
        <v>109</v>
      </c>
      <c r="B12">
        <v>63</v>
      </c>
      <c r="C12" s="44">
        <v>2.5066453418632548E-2</v>
      </c>
      <c r="H12" s="43" t="s">
        <v>103</v>
      </c>
      <c r="I12" s="12">
        <v>56.952380952380949</v>
      </c>
      <c r="J12" s="12">
        <v>46.875</v>
      </c>
      <c r="L12" s="43" t="s">
        <v>106</v>
      </c>
      <c r="M12" s="44">
        <v>3.9641362051957126E-2</v>
      </c>
      <c r="N12" s="12">
        <v>5016.8350515463917</v>
      </c>
      <c r="O12">
        <v>97</v>
      </c>
      <c r="P12">
        <v>103138</v>
      </c>
    </row>
    <row r="13" spans="1:16" x14ac:dyDescent="0.3">
      <c r="A13" s="43" t="s">
        <v>110</v>
      </c>
      <c r="B13">
        <v>31</v>
      </c>
      <c r="C13" s="44">
        <v>1.477936825269892E-2</v>
      </c>
      <c r="H13" s="43" t="s">
        <v>106</v>
      </c>
      <c r="I13" s="12">
        <v>60.714285714285715</v>
      </c>
      <c r="J13" s="12">
        <v>53.93181818181818</v>
      </c>
      <c r="L13" s="43" t="s">
        <v>105</v>
      </c>
      <c r="M13" s="44">
        <v>0.11296932442372813</v>
      </c>
      <c r="N13" s="12">
        <v>5155.386617100372</v>
      </c>
      <c r="O13">
        <v>269</v>
      </c>
      <c r="P13">
        <v>325127</v>
      </c>
    </row>
    <row r="14" spans="1:16" x14ac:dyDescent="0.3">
      <c r="A14" s="43" t="s">
        <v>103</v>
      </c>
      <c r="B14">
        <v>37</v>
      </c>
      <c r="C14" s="44">
        <v>1.2564574170331867E-2</v>
      </c>
      <c r="H14" s="43" t="s">
        <v>105</v>
      </c>
      <c r="I14" s="12">
        <v>50.48026315789474</v>
      </c>
      <c r="J14" s="12">
        <v>52.615384615384613</v>
      </c>
      <c r="L14" s="43" t="s">
        <v>110</v>
      </c>
      <c r="M14" s="44">
        <v>1.3514620935834387E-2</v>
      </c>
      <c r="N14" s="12">
        <v>4608.4444444444443</v>
      </c>
      <c r="O14">
        <v>36</v>
      </c>
      <c r="P14">
        <v>46332</v>
      </c>
    </row>
    <row r="15" spans="1:16" x14ac:dyDescent="0.3">
      <c r="A15" s="43" t="s">
        <v>111</v>
      </c>
      <c r="B15">
        <v>17</v>
      </c>
      <c r="C15" s="44">
        <v>6.1914434226309472E-3</v>
      </c>
      <c r="H15" s="43" t="s">
        <v>110</v>
      </c>
      <c r="I15" s="12">
        <v>56.473684210526315</v>
      </c>
      <c r="J15" s="12">
        <v>46.166666666666664</v>
      </c>
      <c r="L15" s="43" t="s">
        <v>99</v>
      </c>
      <c r="M15" s="44">
        <v>0.34819780887577195</v>
      </c>
      <c r="N15" s="12">
        <v>4813.5563063063064</v>
      </c>
      <c r="O15">
        <v>888</v>
      </c>
      <c r="P15">
        <v>922337</v>
      </c>
    </row>
    <row r="16" spans="1:16" x14ac:dyDescent="0.3">
      <c r="A16" s="43" t="s">
        <v>239</v>
      </c>
      <c r="B16">
        <v>2500</v>
      </c>
      <c r="C16" s="44">
        <v>1</v>
      </c>
      <c r="H16" s="43" t="s">
        <v>99</v>
      </c>
      <c r="I16" s="12">
        <v>54.671081677704194</v>
      </c>
      <c r="J16" s="12">
        <v>54.348017621145374</v>
      </c>
      <c r="L16" s="43" t="s">
        <v>239</v>
      </c>
      <c r="M16" s="44">
        <v>1</v>
      </c>
      <c r="N16" s="12">
        <v>4910.3559999999998</v>
      </c>
      <c r="O16">
        <v>2500</v>
      </c>
      <c r="P16">
        <v>2512493</v>
      </c>
    </row>
    <row r="17" spans="1:17" x14ac:dyDescent="0.3">
      <c r="H17" s="43" t="s">
        <v>239</v>
      </c>
      <c r="I17" s="12">
        <v>53.851233094669851</v>
      </c>
      <c r="J17" s="12">
        <v>54.086886564762672</v>
      </c>
    </row>
    <row r="19" spans="1:17" x14ac:dyDescent="0.3">
      <c r="A19" s="42" t="s">
        <v>238</v>
      </c>
      <c r="B19" t="s">
        <v>242</v>
      </c>
      <c r="C19" t="s">
        <v>246</v>
      </c>
      <c r="H19" s="42" t="s">
        <v>242</v>
      </c>
      <c r="I19" s="42" t="s">
        <v>243</v>
      </c>
    </row>
    <row r="20" spans="1:17" x14ac:dyDescent="0.3">
      <c r="A20" s="43" t="s">
        <v>152</v>
      </c>
      <c r="B20">
        <v>1257</v>
      </c>
      <c r="C20" s="44">
        <v>0.50280000000000002</v>
      </c>
      <c r="H20" s="42" t="s">
        <v>238</v>
      </c>
      <c r="I20" t="s">
        <v>152</v>
      </c>
      <c r="J20" t="s">
        <v>151</v>
      </c>
      <c r="L20" t="s">
        <v>268</v>
      </c>
    </row>
    <row r="21" spans="1:17" x14ac:dyDescent="0.3">
      <c r="A21" s="43" t="s">
        <v>151</v>
      </c>
      <c r="B21">
        <v>1243</v>
      </c>
      <c r="C21" s="44">
        <v>0.49719999999999998</v>
      </c>
      <c r="H21" s="43" t="s">
        <v>263</v>
      </c>
      <c r="I21">
        <v>409</v>
      </c>
      <c r="J21">
        <v>440</v>
      </c>
      <c r="L21" t="s">
        <v>269</v>
      </c>
    </row>
    <row r="22" spans="1:17" x14ac:dyDescent="0.3">
      <c r="A22" s="43" t="s">
        <v>239</v>
      </c>
      <c r="B22">
        <v>2500</v>
      </c>
      <c r="C22" s="44">
        <v>1</v>
      </c>
      <c r="H22" s="43" t="s">
        <v>261</v>
      </c>
      <c r="I22">
        <v>531</v>
      </c>
      <c r="J22">
        <v>534</v>
      </c>
    </row>
    <row r="23" spans="1:17" x14ac:dyDescent="0.3">
      <c r="H23" s="43" t="s">
        <v>264</v>
      </c>
      <c r="I23">
        <v>317</v>
      </c>
      <c r="J23">
        <v>269</v>
      </c>
      <c r="L23" t="s">
        <v>270</v>
      </c>
    </row>
    <row r="24" spans="1:17" x14ac:dyDescent="0.3">
      <c r="A24" s="42" t="s">
        <v>238</v>
      </c>
      <c r="B24" t="s">
        <v>244</v>
      </c>
      <c r="C24" t="s">
        <v>245</v>
      </c>
      <c r="H24" s="43" t="s">
        <v>239</v>
      </c>
      <c r="I24">
        <v>1257</v>
      </c>
      <c r="J24">
        <v>1243</v>
      </c>
      <c r="L24" t="s">
        <v>271</v>
      </c>
    </row>
    <row r="25" spans="1:17" x14ac:dyDescent="0.3">
      <c r="A25" s="43" t="s">
        <v>154</v>
      </c>
      <c r="B25">
        <v>500</v>
      </c>
      <c r="C25" s="44">
        <v>0.2</v>
      </c>
    </row>
    <row r="26" spans="1:17" x14ac:dyDescent="0.3">
      <c r="A26" s="43" t="s">
        <v>155</v>
      </c>
      <c r="B26">
        <v>500</v>
      </c>
      <c r="C26" s="44">
        <v>0.2</v>
      </c>
      <c r="L26" s="42" t="s">
        <v>238</v>
      </c>
      <c r="M26" t="s">
        <v>265</v>
      </c>
      <c r="N26" t="s">
        <v>272</v>
      </c>
      <c r="O26" t="s">
        <v>267</v>
      </c>
      <c r="P26" t="s">
        <v>273</v>
      </c>
      <c r="Q26" t="s">
        <v>275</v>
      </c>
    </row>
    <row r="27" spans="1:17" x14ac:dyDescent="0.3">
      <c r="A27" s="43" t="s">
        <v>156</v>
      </c>
      <c r="B27">
        <v>500</v>
      </c>
      <c r="C27" s="44">
        <v>0.2</v>
      </c>
      <c r="L27" s="43" t="s">
        <v>101</v>
      </c>
      <c r="M27">
        <v>974217</v>
      </c>
      <c r="N27" s="12">
        <v>4920.287878787879</v>
      </c>
      <c r="O27">
        <v>198</v>
      </c>
      <c r="P27">
        <v>123</v>
      </c>
      <c r="Q27">
        <f>O27/P27</f>
        <v>1.6097560975609757</v>
      </c>
    </row>
    <row r="28" spans="1:17" x14ac:dyDescent="0.3">
      <c r="A28" s="43" t="s">
        <v>157</v>
      </c>
      <c r="B28">
        <v>500</v>
      </c>
      <c r="C28" s="44">
        <v>0.2</v>
      </c>
      <c r="L28" s="43" t="s">
        <v>104</v>
      </c>
      <c r="M28">
        <v>223916</v>
      </c>
      <c r="N28" s="12">
        <v>5207.3488372093025</v>
      </c>
      <c r="O28">
        <v>43</v>
      </c>
      <c r="P28">
        <v>28</v>
      </c>
      <c r="Q28">
        <f t="shared" ref="Q28:Q40" si="0">O28/P28</f>
        <v>1.5357142857142858</v>
      </c>
    </row>
    <row r="29" spans="1:17" x14ac:dyDescent="0.3">
      <c r="A29" s="43" t="s">
        <v>158</v>
      </c>
      <c r="B29">
        <v>500</v>
      </c>
      <c r="C29" s="44">
        <v>0.2</v>
      </c>
      <c r="L29" s="43" t="s">
        <v>108</v>
      </c>
      <c r="M29">
        <v>307260</v>
      </c>
      <c r="N29" s="12">
        <v>4655.454545454545</v>
      </c>
      <c r="O29">
        <v>66</v>
      </c>
      <c r="P29">
        <v>37</v>
      </c>
      <c r="Q29">
        <f t="shared" si="0"/>
        <v>1.7837837837837838</v>
      </c>
    </row>
    <row r="30" spans="1:17" x14ac:dyDescent="0.3">
      <c r="A30" s="43" t="s">
        <v>239</v>
      </c>
      <c r="B30">
        <v>2500</v>
      </c>
      <c r="C30" s="44">
        <v>1</v>
      </c>
      <c r="L30" s="43" t="s">
        <v>102</v>
      </c>
      <c r="M30">
        <v>324319</v>
      </c>
      <c r="N30" s="12">
        <v>4913.924242424242</v>
      </c>
      <c r="O30">
        <v>66</v>
      </c>
      <c r="P30">
        <v>41</v>
      </c>
      <c r="Q30">
        <f t="shared" si="0"/>
        <v>1.6097560975609757</v>
      </c>
    </row>
    <row r="31" spans="1:17" x14ac:dyDescent="0.3">
      <c r="L31" s="43" t="s">
        <v>100</v>
      </c>
      <c r="M31">
        <v>1640341</v>
      </c>
      <c r="N31" s="12">
        <v>5062.7808641975307</v>
      </c>
      <c r="O31">
        <v>324</v>
      </c>
      <c r="P31">
        <v>193</v>
      </c>
      <c r="Q31">
        <f t="shared" si="0"/>
        <v>1.6787564766839378</v>
      </c>
    </row>
    <row r="32" spans="1:17" x14ac:dyDescent="0.3">
      <c r="L32" s="43" t="s">
        <v>109</v>
      </c>
      <c r="M32">
        <v>299656</v>
      </c>
      <c r="N32" s="12">
        <v>5166.4827586206893</v>
      </c>
      <c r="O32">
        <v>58</v>
      </c>
      <c r="P32">
        <v>41</v>
      </c>
      <c r="Q32">
        <f t="shared" si="0"/>
        <v>1.4146341463414633</v>
      </c>
    </row>
    <row r="33" spans="12:17" x14ac:dyDescent="0.3">
      <c r="L33" s="43" t="s">
        <v>113</v>
      </c>
      <c r="M33">
        <v>1365448</v>
      </c>
      <c r="N33" s="12">
        <v>4842.0141843971633</v>
      </c>
      <c r="O33">
        <v>282</v>
      </c>
      <c r="P33">
        <v>165</v>
      </c>
      <c r="Q33">
        <f t="shared" si="0"/>
        <v>1.709090909090909</v>
      </c>
    </row>
    <row r="34" spans="12:17" x14ac:dyDescent="0.3">
      <c r="L34" s="43" t="s">
        <v>111</v>
      </c>
      <c r="M34">
        <v>91966</v>
      </c>
      <c r="N34" s="12">
        <v>4598.3</v>
      </c>
      <c r="O34">
        <v>20</v>
      </c>
      <c r="P34">
        <v>13</v>
      </c>
      <c r="Q34">
        <f t="shared" si="0"/>
        <v>1.5384615384615385</v>
      </c>
    </row>
    <row r="35" spans="12:17" x14ac:dyDescent="0.3">
      <c r="L35" s="43" t="s">
        <v>107</v>
      </c>
      <c r="M35">
        <v>539764</v>
      </c>
      <c r="N35" s="12">
        <v>4776.6725663716816</v>
      </c>
      <c r="O35">
        <v>113</v>
      </c>
      <c r="P35">
        <v>63</v>
      </c>
      <c r="Q35">
        <f t="shared" si="0"/>
        <v>1.7936507936507937</v>
      </c>
    </row>
    <row r="36" spans="12:17" x14ac:dyDescent="0.3">
      <c r="L36" s="43" t="s">
        <v>103</v>
      </c>
      <c r="M36">
        <v>195229</v>
      </c>
      <c r="N36" s="12">
        <v>4880.7250000000004</v>
      </c>
      <c r="O36">
        <v>40</v>
      </c>
      <c r="P36">
        <v>23</v>
      </c>
      <c r="Q36">
        <f t="shared" si="0"/>
        <v>1.7391304347826086</v>
      </c>
    </row>
    <row r="37" spans="12:17" x14ac:dyDescent="0.3">
      <c r="L37" s="43" t="s">
        <v>106</v>
      </c>
      <c r="M37">
        <v>486633</v>
      </c>
      <c r="N37" s="12">
        <v>5016.8350515463917</v>
      </c>
      <c r="O37">
        <v>97</v>
      </c>
      <c r="P37">
        <v>52</v>
      </c>
      <c r="Q37">
        <f t="shared" si="0"/>
        <v>1.8653846153846154</v>
      </c>
    </row>
    <row r="38" spans="12:17" x14ac:dyDescent="0.3">
      <c r="L38" s="43" t="s">
        <v>105</v>
      </c>
      <c r="M38">
        <v>1386799</v>
      </c>
      <c r="N38" s="12">
        <v>5155.386617100372</v>
      </c>
      <c r="O38">
        <v>269</v>
      </c>
      <c r="P38">
        <v>154</v>
      </c>
      <c r="Q38">
        <f t="shared" si="0"/>
        <v>1.7467532467532467</v>
      </c>
    </row>
    <row r="39" spans="12:17" x14ac:dyDescent="0.3">
      <c r="L39" s="43" t="s">
        <v>110</v>
      </c>
      <c r="M39">
        <v>165904</v>
      </c>
      <c r="N39" s="12">
        <v>4608.4444444444443</v>
      </c>
      <c r="O39">
        <v>36</v>
      </c>
      <c r="P39">
        <v>16</v>
      </c>
      <c r="Q39">
        <f t="shared" si="0"/>
        <v>2.25</v>
      </c>
    </row>
    <row r="40" spans="12:17" x14ac:dyDescent="0.3">
      <c r="L40" s="43" t="s">
        <v>99</v>
      </c>
      <c r="M40">
        <v>4274438</v>
      </c>
      <c r="N40" s="12">
        <v>4813.5563063063064</v>
      </c>
      <c r="O40">
        <v>888</v>
      </c>
      <c r="P40">
        <v>504</v>
      </c>
      <c r="Q40">
        <f t="shared" si="0"/>
        <v>1.7619047619047619</v>
      </c>
    </row>
    <row r="41" spans="12:17" x14ac:dyDescent="0.3">
      <c r="L41" s="43" t="s">
        <v>239</v>
      </c>
      <c r="M41">
        <v>12275890</v>
      </c>
      <c r="N41" s="12">
        <v>4910.3559999999998</v>
      </c>
      <c r="O41">
        <v>2500</v>
      </c>
      <c r="P41">
        <v>1453</v>
      </c>
    </row>
    <row r="43" spans="12:17" x14ac:dyDescent="0.3">
      <c r="L43" s="43" t="s">
        <v>274</v>
      </c>
    </row>
    <row r="44" spans="12:17" x14ac:dyDescent="0.3">
      <c r="L44" s="43" t="s">
        <v>281</v>
      </c>
    </row>
    <row r="47" spans="12:17" x14ac:dyDescent="0.3">
      <c r="L47" s="42" t="s">
        <v>238</v>
      </c>
      <c r="M47" t="s">
        <v>265</v>
      </c>
      <c r="N47" t="s">
        <v>272</v>
      </c>
      <c r="O47" t="s">
        <v>267</v>
      </c>
      <c r="P47" t="s">
        <v>273</v>
      </c>
      <c r="Q47" t="s">
        <v>275</v>
      </c>
    </row>
    <row r="48" spans="12:17" x14ac:dyDescent="0.3">
      <c r="L48" s="43" t="s">
        <v>152</v>
      </c>
      <c r="M48">
        <v>6143084</v>
      </c>
      <c r="N48" s="12">
        <v>4814.3291536050156</v>
      </c>
      <c r="O48">
        <v>1276</v>
      </c>
      <c r="P48">
        <v>756</v>
      </c>
      <c r="Q48">
        <f>O48/P48</f>
        <v>1.6878306878306879</v>
      </c>
    </row>
    <row r="49" spans="12:17" x14ac:dyDescent="0.3">
      <c r="L49" s="43" t="s">
        <v>151</v>
      </c>
      <c r="M49">
        <v>6132806</v>
      </c>
      <c r="N49" s="12">
        <v>5010.4624183006536</v>
      </c>
      <c r="O49">
        <v>1224</v>
      </c>
      <c r="P49">
        <v>697</v>
      </c>
      <c r="Q49">
        <f t="shared" ref="Q49" si="1">O49/P49</f>
        <v>1.7560975609756098</v>
      </c>
    </row>
    <row r="50" spans="12:17" x14ac:dyDescent="0.3">
      <c r="L50" s="43" t="s">
        <v>239</v>
      </c>
      <c r="M50">
        <v>12275890</v>
      </c>
      <c r="N50" s="12">
        <v>4910.3559999999998</v>
      </c>
      <c r="O50">
        <v>2500</v>
      </c>
      <c r="P50">
        <v>1453</v>
      </c>
    </row>
    <row r="53" spans="12:17" x14ac:dyDescent="0.3">
      <c r="L53" s="42" t="s">
        <v>238</v>
      </c>
      <c r="M53" t="s">
        <v>265</v>
      </c>
      <c r="N53" t="s">
        <v>272</v>
      </c>
      <c r="O53" t="s">
        <v>267</v>
      </c>
      <c r="P53" t="s">
        <v>273</v>
      </c>
      <c r="Q53" t="s">
        <v>275</v>
      </c>
    </row>
    <row r="54" spans="12:17" x14ac:dyDescent="0.3">
      <c r="L54" s="43" t="s">
        <v>263</v>
      </c>
      <c r="M54">
        <v>4029980</v>
      </c>
      <c r="N54" s="12">
        <v>4938.7009803921565</v>
      </c>
      <c r="O54">
        <v>816</v>
      </c>
      <c r="P54">
        <v>463</v>
      </c>
      <c r="Q54">
        <f>O54/P54</f>
        <v>1.7624190064794816</v>
      </c>
    </row>
    <row r="55" spans="12:17" x14ac:dyDescent="0.3">
      <c r="L55" s="43" t="s">
        <v>261</v>
      </c>
      <c r="M55">
        <v>5153769</v>
      </c>
      <c r="N55" s="12">
        <v>4848.3245531514585</v>
      </c>
      <c r="O55">
        <v>1063</v>
      </c>
      <c r="P55">
        <v>628</v>
      </c>
      <c r="Q55">
        <f t="shared" ref="Q55:Q56" si="2">O55/P55</f>
        <v>1.6926751592356688</v>
      </c>
    </row>
    <row r="56" spans="12:17" x14ac:dyDescent="0.3">
      <c r="L56" s="43" t="s">
        <v>264</v>
      </c>
      <c r="M56">
        <v>3092141</v>
      </c>
      <c r="N56" s="12">
        <v>4979.2930756843798</v>
      </c>
      <c r="O56">
        <v>621</v>
      </c>
      <c r="P56">
        <v>362</v>
      </c>
      <c r="Q56">
        <f t="shared" si="2"/>
        <v>1.7154696132596685</v>
      </c>
    </row>
    <row r="57" spans="12:17" x14ac:dyDescent="0.3">
      <c r="L57" s="43" t="s">
        <v>239</v>
      </c>
      <c r="M57">
        <v>12275890</v>
      </c>
      <c r="N57" s="12">
        <v>4910.3559999999998</v>
      </c>
      <c r="O57">
        <v>2500</v>
      </c>
      <c r="P57">
        <v>1453</v>
      </c>
    </row>
    <row r="60" spans="12:17" x14ac:dyDescent="0.3">
      <c r="L60" s="42" t="s">
        <v>238</v>
      </c>
      <c r="M60" t="s">
        <v>265</v>
      </c>
      <c r="N60" t="s">
        <v>272</v>
      </c>
      <c r="O60" t="s">
        <v>267</v>
      </c>
      <c r="P60" t="s">
        <v>273</v>
      </c>
      <c r="Q60" t="s">
        <v>275</v>
      </c>
    </row>
    <row r="61" spans="12:17" x14ac:dyDescent="0.3">
      <c r="L61" s="43" t="s">
        <v>154</v>
      </c>
      <c r="M61">
        <v>3098913</v>
      </c>
      <c r="N61" s="12">
        <v>4903.3433544303798</v>
      </c>
      <c r="O61">
        <v>632</v>
      </c>
      <c r="P61">
        <v>363</v>
      </c>
      <c r="Q61">
        <f>O61/P61</f>
        <v>1.7410468319559229</v>
      </c>
    </row>
    <row r="62" spans="12:17" x14ac:dyDescent="0.3">
      <c r="L62" s="43" t="s">
        <v>155</v>
      </c>
      <c r="M62">
        <v>3081006</v>
      </c>
      <c r="N62" s="12">
        <v>5026.110929853181</v>
      </c>
      <c r="O62">
        <v>613</v>
      </c>
      <c r="P62">
        <v>366</v>
      </c>
      <c r="Q62">
        <f t="shared" ref="Q62:Q64" si="3">O62/P62</f>
        <v>1.674863387978142</v>
      </c>
    </row>
    <row r="63" spans="12:17" x14ac:dyDescent="0.3">
      <c r="L63" s="43" t="s">
        <v>156</v>
      </c>
      <c r="M63">
        <v>2992321</v>
      </c>
      <c r="N63" s="12">
        <v>4954.1738410596026</v>
      </c>
      <c r="O63">
        <v>604</v>
      </c>
      <c r="P63">
        <v>348</v>
      </c>
      <c r="Q63">
        <f t="shared" si="3"/>
        <v>1.735632183908046</v>
      </c>
    </row>
    <row r="64" spans="12:17" x14ac:dyDescent="0.3">
      <c r="L64" s="43" t="s">
        <v>157</v>
      </c>
      <c r="M64">
        <v>3103650</v>
      </c>
      <c r="N64" s="12">
        <v>4767.5115207373274</v>
      </c>
      <c r="O64">
        <v>651</v>
      </c>
      <c r="P64">
        <v>376</v>
      </c>
      <c r="Q64">
        <f t="shared" si="3"/>
        <v>1.7313829787234043</v>
      </c>
    </row>
    <row r="65" spans="12:16" x14ac:dyDescent="0.3">
      <c r="L65" s="43" t="s">
        <v>239</v>
      </c>
      <c r="M65">
        <v>12275890</v>
      </c>
      <c r="N65" s="12">
        <v>4910.3559999999998</v>
      </c>
      <c r="O65">
        <v>2500</v>
      </c>
      <c r="P65">
        <v>1453</v>
      </c>
    </row>
    <row r="67" spans="12:16" x14ac:dyDescent="0.3">
      <c r="L67" s="43" t="s">
        <v>282</v>
      </c>
    </row>
  </sheetData>
  <conditionalFormatting pivot="1" sqref="C2:C15">
    <cfRule type="top10" priority="16" rank="5"/>
  </conditionalFormatting>
  <conditionalFormatting pivot="1" sqref="C2:C15">
    <cfRule type="top10" priority="15" rank="5"/>
  </conditionalFormatting>
  <conditionalFormatting pivot="1" sqref="C2:C15">
    <cfRule type="top10" dxfId="6" priority="14" rank="5"/>
  </conditionalFormatting>
  <conditionalFormatting pivot="1" sqref="C2:C15">
    <cfRule type="top10" dxfId="5" priority="13" bottom="1" rank="5"/>
  </conditionalFormatting>
  <conditionalFormatting sqref="A2:A15">
    <cfRule type="top10" dxfId="4" priority="12" rank="3"/>
  </conditionalFormatting>
  <conditionalFormatting sqref="H2:H15">
    <cfRule type="top10" dxfId="3" priority="7" rank="3"/>
  </conditionalFormatting>
  <conditionalFormatting pivot="1" sqref="M2:M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N2:N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O2:O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7:Q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8:Q52 Q54:Q59 Q61:Q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C941-F1EB-4785-8958-DF0B7C6E2E1D}">
  <dimension ref="A1:AK88"/>
  <sheetViews>
    <sheetView topLeftCell="W63" workbookViewId="0">
      <selection activeCell="AC85" sqref="AC85"/>
    </sheetView>
  </sheetViews>
  <sheetFormatPr defaultRowHeight="14.4" x14ac:dyDescent="0.3"/>
  <cols>
    <col min="1" max="1" width="12.5546875" bestFit="1" customWidth="1"/>
    <col min="2" max="2" width="20.77734375" bestFit="1" customWidth="1"/>
    <col min="3" max="3" width="19" bestFit="1" customWidth="1"/>
    <col min="5" max="5" width="20.77734375" bestFit="1" customWidth="1"/>
    <col min="6" max="6" width="15.5546875" bestFit="1" customWidth="1"/>
    <col min="7" max="7" width="10.21875" customWidth="1"/>
    <col min="8" max="8" width="7.77734375" bestFit="1" customWidth="1"/>
    <col min="9" max="9" width="9.5546875" bestFit="1" customWidth="1"/>
    <col min="10" max="11" width="10.77734375" bestFit="1" customWidth="1"/>
    <col min="12" max="12" width="12.5546875" bestFit="1" customWidth="1"/>
    <col min="13" max="13" width="20.77734375" bestFit="1" customWidth="1"/>
    <col min="14" max="14" width="6.5546875" bestFit="1" customWidth="1"/>
    <col min="15" max="15" width="7.77734375" bestFit="1" customWidth="1"/>
    <col min="16" max="16" width="15.88671875" bestFit="1" customWidth="1"/>
    <col min="17" max="17" width="15.5546875" bestFit="1" customWidth="1"/>
    <col min="18" max="18" width="5.77734375" bestFit="1" customWidth="1"/>
    <col min="19" max="19" width="7.77734375" bestFit="1" customWidth="1"/>
    <col min="20" max="20" width="9.5546875" bestFit="1" customWidth="1"/>
    <col min="21" max="21" width="11" bestFit="1" customWidth="1"/>
    <col min="22" max="22" width="10.77734375" bestFit="1" customWidth="1"/>
    <col min="23" max="23" width="11.5546875" bestFit="1" customWidth="1"/>
    <col min="24" max="24" width="20.77734375" bestFit="1" customWidth="1"/>
    <col min="25" max="25" width="15.5546875" bestFit="1" customWidth="1"/>
    <col min="26" max="26" width="9.21875" customWidth="1"/>
    <col min="27" max="27" width="6.33203125" bestFit="1" customWidth="1"/>
    <col min="28" max="28" width="10.77734375" bestFit="1" customWidth="1"/>
    <col min="29" max="29" width="9.5546875" bestFit="1" customWidth="1"/>
    <col min="30" max="30" width="8.33203125" bestFit="1" customWidth="1"/>
    <col min="31" max="31" width="10.77734375" bestFit="1" customWidth="1"/>
    <col min="32" max="32" width="7.77734375" bestFit="1" customWidth="1"/>
    <col min="33" max="33" width="9.5546875" bestFit="1" customWidth="1"/>
    <col min="34" max="34" width="10.77734375" bestFit="1" customWidth="1"/>
    <col min="35" max="35" width="7.77734375" bestFit="1" customWidth="1"/>
    <col min="36" max="36" width="9.5546875" bestFit="1" customWidth="1"/>
    <col min="37" max="37" width="10.77734375" bestFit="1" customWidth="1"/>
    <col min="38" max="38" width="9.5546875" bestFit="1" customWidth="1"/>
    <col min="39" max="39" width="11" bestFit="1" customWidth="1"/>
    <col min="40" max="41" width="12.5546875" bestFit="1" customWidth="1"/>
    <col min="42" max="42" width="14.5546875" bestFit="1" customWidth="1"/>
  </cols>
  <sheetData>
    <row r="1" spans="1:36" x14ac:dyDescent="0.3">
      <c r="A1" s="42" t="s">
        <v>238</v>
      </c>
      <c r="B1" t="s">
        <v>272</v>
      </c>
      <c r="C1" t="s">
        <v>287</v>
      </c>
      <c r="E1" s="42" t="s">
        <v>272</v>
      </c>
      <c r="F1" s="42" t="s">
        <v>243</v>
      </c>
      <c r="L1" s="42" t="s">
        <v>238</v>
      </c>
      <c r="M1" t="s">
        <v>272</v>
      </c>
      <c r="P1" s="42" t="s">
        <v>272</v>
      </c>
      <c r="Q1" s="42" t="s">
        <v>243</v>
      </c>
      <c r="X1" s="42" t="s">
        <v>238</v>
      </c>
      <c r="Y1" t="s">
        <v>272</v>
      </c>
      <c r="Z1" t="s">
        <v>287</v>
      </c>
    </row>
    <row r="2" spans="1:36" ht="15" thickBot="1" x14ac:dyDescent="0.35">
      <c r="A2" s="43">
        <v>0</v>
      </c>
      <c r="B2" s="48">
        <v>4984.1631840796017</v>
      </c>
      <c r="C2" s="12">
        <v>1005</v>
      </c>
      <c r="E2" s="42" t="s">
        <v>238</v>
      </c>
      <c r="F2" t="s">
        <v>97</v>
      </c>
      <c r="G2" t="s">
        <v>96</v>
      </c>
      <c r="H2" t="s">
        <v>98</v>
      </c>
      <c r="I2" t="s">
        <v>191</v>
      </c>
      <c r="J2" t="s">
        <v>239</v>
      </c>
      <c r="L2" s="43" t="s">
        <v>97</v>
      </c>
      <c r="M2" s="12">
        <v>5132.3215434083604</v>
      </c>
      <c r="P2" s="42" t="s">
        <v>238</v>
      </c>
      <c r="Q2" t="s">
        <v>263</v>
      </c>
      <c r="R2" t="s">
        <v>261</v>
      </c>
      <c r="S2" t="s">
        <v>264</v>
      </c>
      <c r="T2" t="s">
        <v>239</v>
      </c>
      <c r="X2" s="43" t="s">
        <v>302</v>
      </c>
      <c r="Y2" s="12">
        <v>4972.376470588235</v>
      </c>
      <c r="Z2" s="12">
        <v>340</v>
      </c>
    </row>
    <row r="3" spans="1:36" ht="15" thickBot="1" x14ac:dyDescent="0.35">
      <c r="A3" s="43">
        <v>1</v>
      </c>
      <c r="B3" s="48">
        <v>4969.430842607313</v>
      </c>
      <c r="C3" s="12">
        <v>629</v>
      </c>
      <c r="E3" s="43">
        <v>0</v>
      </c>
      <c r="F3" s="12">
        <v>5226.0959999999995</v>
      </c>
      <c r="G3" s="12">
        <v>4942.0630252100837</v>
      </c>
      <c r="H3" s="12">
        <v>4911.0078740157478</v>
      </c>
      <c r="I3" s="12">
        <v>4844.1583011583016</v>
      </c>
      <c r="J3" s="12">
        <v>4979.7882117882118</v>
      </c>
      <c r="L3" s="43" t="s">
        <v>96</v>
      </c>
      <c r="M3" s="12">
        <v>4952.3062605752957</v>
      </c>
      <c r="P3" s="43">
        <v>0</v>
      </c>
      <c r="Q3" s="12">
        <v>5166.4388714733541</v>
      </c>
      <c r="R3" s="12">
        <v>4812.3541202672604</v>
      </c>
      <c r="S3" s="12">
        <v>5064.3164556962029</v>
      </c>
      <c r="T3" s="12">
        <v>4984.1631840796017</v>
      </c>
      <c r="X3" s="43" t="s">
        <v>303</v>
      </c>
      <c r="Y3" s="12">
        <v>4856.5336787564765</v>
      </c>
      <c r="Z3" s="12">
        <v>386</v>
      </c>
    </row>
    <row r="4" spans="1:36" ht="15" thickBot="1" x14ac:dyDescent="0.35">
      <c r="A4" s="43">
        <v>2</v>
      </c>
      <c r="B4" s="48">
        <v>4571.4310344827591</v>
      </c>
      <c r="C4" s="12">
        <v>58</v>
      </c>
      <c r="E4" s="43">
        <v>1</v>
      </c>
      <c r="F4" s="12">
        <v>5005.2160493827159</v>
      </c>
      <c r="G4" s="12">
        <v>5083.1168831168834</v>
      </c>
      <c r="H4" s="12">
        <v>4672.2937499999998</v>
      </c>
      <c r="I4" s="12">
        <v>5156.3673469387759</v>
      </c>
      <c r="J4" s="12">
        <v>4974.6356340288921</v>
      </c>
      <c r="L4" s="43" t="s">
        <v>98</v>
      </c>
      <c r="M4" s="12">
        <v>4802.105180533752</v>
      </c>
      <c r="P4" s="43">
        <v>1</v>
      </c>
      <c r="Q4" s="12">
        <v>5288.2401960784309</v>
      </c>
      <c r="R4" s="12">
        <v>4700.8801498127341</v>
      </c>
      <c r="S4" s="12">
        <v>5011.6202531645567</v>
      </c>
      <c r="T4" s="12">
        <v>4969.430842607313</v>
      </c>
      <c r="X4" s="43" t="s">
        <v>304</v>
      </c>
      <c r="Y4" s="12">
        <v>4669.630434782609</v>
      </c>
      <c r="Z4" s="12">
        <v>368</v>
      </c>
    </row>
    <row r="5" spans="1:36" ht="15" thickBot="1" x14ac:dyDescent="0.35">
      <c r="A5" s="43">
        <v>14</v>
      </c>
      <c r="B5" s="48">
        <v>4443.5</v>
      </c>
      <c r="C5" s="12">
        <v>2</v>
      </c>
      <c r="E5" s="43">
        <v>2</v>
      </c>
      <c r="F5" s="12">
        <v>4042.181818181818</v>
      </c>
      <c r="G5" s="12">
        <v>6276.7</v>
      </c>
      <c r="H5" s="12">
        <v>3588.3125</v>
      </c>
      <c r="I5" s="12">
        <v>4989.55</v>
      </c>
      <c r="J5" s="12">
        <v>4639.2105263157891</v>
      </c>
      <c r="L5" s="43" t="s">
        <v>191</v>
      </c>
      <c r="M5" s="12">
        <v>4760.8230647709324</v>
      </c>
      <c r="P5" s="43">
        <v>2</v>
      </c>
      <c r="Q5" s="12">
        <v>4704.583333333333</v>
      </c>
      <c r="R5" s="12">
        <v>3782.4</v>
      </c>
      <c r="S5" s="12">
        <v>5470.3571428571431</v>
      </c>
      <c r="T5" s="12">
        <v>4571.4310344827591</v>
      </c>
      <c r="X5" s="43" t="s">
        <v>305</v>
      </c>
      <c r="Y5" s="12">
        <v>5011.9135446685877</v>
      </c>
      <c r="Z5" s="12">
        <v>347</v>
      </c>
    </row>
    <row r="6" spans="1:36" ht="15" thickBot="1" x14ac:dyDescent="0.35">
      <c r="A6" s="43">
        <v>16</v>
      </c>
      <c r="B6" s="48">
        <v>6297.5</v>
      </c>
      <c r="C6" s="12">
        <v>2</v>
      </c>
      <c r="E6" s="43">
        <v>14</v>
      </c>
      <c r="F6" s="12">
        <v>8227</v>
      </c>
      <c r="G6" s="12">
        <v>660</v>
      </c>
      <c r="H6" s="12"/>
      <c r="I6" s="12"/>
      <c r="J6" s="12">
        <v>4443.5</v>
      </c>
      <c r="L6" s="43" t="s">
        <v>239</v>
      </c>
      <c r="M6" s="12">
        <v>4910.05195328232</v>
      </c>
      <c r="P6" s="43">
        <v>14</v>
      </c>
      <c r="Q6" s="12">
        <v>4443.5</v>
      </c>
      <c r="R6" s="12"/>
      <c r="S6" s="12"/>
      <c r="T6" s="12">
        <v>4443.5</v>
      </c>
      <c r="X6" s="43" t="s">
        <v>306</v>
      </c>
      <c r="Y6" s="12">
        <v>4998.3141210374642</v>
      </c>
      <c r="Z6" s="12">
        <v>347</v>
      </c>
    </row>
    <row r="7" spans="1:36" ht="15" thickBot="1" x14ac:dyDescent="0.35">
      <c r="A7" s="43">
        <v>22</v>
      </c>
      <c r="B7" s="48">
        <v>4933.6025641025644</v>
      </c>
      <c r="C7" s="12">
        <v>156</v>
      </c>
      <c r="E7" s="43">
        <v>16</v>
      </c>
      <c r="F7" s="12">
        <v>6297.5</v>
      </c>
      <c r="G7" s="12"/>
      <c r="H7" s="12"/>
      <c r="I7" s="12"/>
      <c r="J7" s="12">
        <v>6297.5</v>
      </c>
      <c r="P7" s="43">
        <v>16</v>
      </c>
      <c r="Q7" s="12">
        <v>6355</v>
      </c>
      <c r="R7" s="12">
        <v>6240</v>
      </c>
      <c r="S7" s="12"/>
      <c r="T7" s="12">
        <v>6297.5</v>
      </c>
      <c r="X7" s="43" t="s">
        <v>307</v>
      </c>
      <c r="Y7" s="12">
        <v>5073.2540983606559</v>
      </c>
      <c r="Z7" s="12">
        <v>366</v>
      </c>
    </row>
    <row r="8" spans="1:36" ht="15" thickBot="1" x14ac:dyDescent="0.35">
      <c r="A8" s="43">
        <v>23</v>
      </c>
      <c r="B8" s="48">
        <v>4760.4429012345681</v>
      </c>
      <c r="C8" s="12">
        <v>648</v>
      </c>
      <c r="E8" s="43">
        <v>22</v>
      </c>
      <c r="F8" s="12">
        <v>5223.4736842105267</v>
      </c>
      <c r="G8" s="12">
        <v>5282.4324324324325</v>
      </c>
      <c r="H8" s="12">
        <v>4782.105263157895</v>
      </c>
      <c r="I8" s="12">
        <v>4509.2439024390242</v>
      </c>
      <c r="J8" s="12">
        <v>4938.5779220779223</v>
      </c>
      <c r="P8" s="43">
        <v>22</v>
      </c>
      <c r="Q8" s="12">
        <v>4629.1914893617022</v>
      </c>
      <c r="R8" s="12">
        <v>5653.9682539682535</v>
      </c>
      <c r="S8" s="12">
        <v>4258.04347826087</v>
      </c>
      <c r="T8" s="12">
        <v>4933.6025641025644</v>
      </c>
      <c r="X8" s="43" t="s">
        <v>308</v>
      </c>
      <c r="Y8" s="12">
        <v>4803.1098265895953</v>
      </c>
      <c r="Z8" s="12">
        <v>346</v>
      </c>
    </row>
    <row r="9" spans="1:36" x14ac:dyDescent="0.3">
      <c r="A9" s="43" t="s">
        <v>239</v>
      </c>
      <c r="B9" s="48">
        <v>4910.3559999999998</v>
      </c>
      <c r="C9" s="12">
        <v>2500</v>
      </c>
      <c r="E9" s="43">
        <v>23</v>
      </c>
      <c r="F9" s="12">
        <v>5133.9050632911394</v>
      </c>
      <c r="G9" s="12">
        <v>4694.8675496688738</v>
      </c>
      <c r="H9" s="12">
        <v>4880.7396449704138</v>
      </c>
      <c r="I9" s="12">
        <v>4315.1084337349394</v>
      </c>
      <c r="J9" s="12">
        <v>4753.4704968944097</v>
      </c>
      <c r="P9" s="43">
        <v>23</v>
      </c>
      <c r="Q9" s="12">
        <v>4371.511415525114</v>
      </c>
      <c r="R9" s="12">
        <v>4942.2015209125475</v>
      </c>
      <c r="S9" s="12">
        <v>4985.5843373493972</v>
      </c>
      <c r="T9" s="12">
        <v>4760.4429012345681</v>
      </c>
      <c r="X9" s="43" t="s">
        <v>239</v>
      </c>
      <c r="Y9" s="12">
        <v>4910.3559999999998</v>
      </c>
      <c r="Z9" s="12">
        <v>2500</v>
      </c>
    </row>
    <row r="10" spans="1:36" x14ac:dyDescent="0.3">
      <c r="E10" s="43" t="s">
        <v>239</v>
      </c>
      <c r="F10" s="12">
        <v>5132.3215434083604</v>
      </c>
      <c r="G10" s="12">
        <v>4952.3062605752957</v>
      </c>
      <c r="H10" s="12">
        <v>4802.105180533752</v>
      </c>
      <c r="I10" s="12">
        <v>4760.8230647709324</v>
      </c>
      <c r="J10" s="12">
        <v>4910.05195328232</v>
      </c>
      <c r="P10" s="43" t="s">
        <v>239</v>
      </c>
      <c r="Q10" s="12">
        <v>4938.7009803921565</v>
      </c>
      <c r="R10" s="12">
        <v>4848.3245531514585</v>
      </c>
      <c r="S10" s="12">
        <v>4979.2930756843798</v>
      </c>
      <c r="T10" s="12">
        <v>4910.3559999999998</v>
      </c>
    </row>
    <row r="11" spans="1:36" x14ac:dyDescent="0.3">
      <c r="A11" t="s">
        <v>288</v>
      </c>
    </row>
    <row r="12" spans="1:36" x14ac:dyDescent="0.3">
      <c r="A12" t="s">
        <v>289</v>
      </c>
      <c r="L12" t="s">
        <v>290</v>
      </c>
      <c r="X12" s="42" t="s">
        <v>272</v>
      </c>
      <c r="Y12" s="42" t="s">
        <v>243</v>
      </c>
      <c r="AE12" s="42" t="s">
        <v>287</v>
      </c>
      <c r="AF12" s="42" t="s">
        <v>243</v>
      </c>
    </row>
    <row r="13" spans="1:36" ht="15" thickBot="1" x14ac:dyDescent="0.35">
      <c r="P13" s="42" t="s">
        <v>287</v>
      </c>
      <c r="Q13" s="42" t="s">
        <v>243</v>
      </c>
      <c r="X13" s="42" t="s">
        <v>238</v>
      </c>
      <c r="Y13" t="s">
        <v>97</v>
      </c>
      <c r="Z13" t="s">
        <v>96</v>
      </c>
      <c r="AA13" t="s">
        <v>98</v>
      </c>
      <c r="AB13" t="s">
        <v>191</v>
      </c>
      <c r="AC13" t="s">
        <v>239</v>
      </c>
      <c r="AE13" s="42" t="s">
        <v>238</v>
      </c>
      <c r="AF13" t="s">
        <v>97</v>
      </c>
      <c r="AG13" t="s">
        <v>96</v>
      </c>
      <c r="AH13" t="s">
        <v>98</v>
      </c>
      <c r="AI13" t="s">
        <v>191</v>
      </c>
      <c r="AJ13" t="s">
        <v>239</v>
      </c>
    </row>
    <row r="14" spans="1:36" ht="15" thickBot="1" x14ac:dyDescent="0.35">
      <c r="A14" t="s">
        <v>291</v>
      </c>
      <c r="E14" s="42" t="s">
        <v>287</v>
      </c>
      <c r="F14" s="42" t="s">
        <v>243</v>
      </c>
      <c r="P14" s="42" t="s">
        <v>238</v>
      </c>
      <c r="Q14" t="s">
        <v>263</v>
      </c>
      <c r="R14" t="s">
        <v>261</v>
      </c>
      <c r="S14" t="s">
        <v>264</v>
      </c>
      <c r="T14" t="s">
        <v>239</v>
      </c>
      <c r="X14" s="43" t="s">
        <v>302</v>
      </c>
      <c r="Y14" s="50">
        <v>5552.1084337349394</v>
      </c>
      <c r="Z14" s="12">
        <v>4355.352272727273</v>
      </c>
      <c r="AA14" s="12">
        <v>4804.658227848101</v>
      </c>
      <c r="AB14" s="52">
        <v>5170.4712643678158</v>
      </c>
      <c r="AC14" s="12">
        <v>4965.8605341246293</v>
      </c>
      <c r="AE14" s="43" t="s">
        <v>302</v>
      </c>
      <c r="AF14" s="12">
        <v>83</v>
      </c>
      <c r="AG14" s="12">
        <v>88</v>
      </c>
      <c r="AH14" s="12">
        <v>79</v>
      </c>
      <c r="AI14" s="12">
        <v>87</v>
      </c>
      <c r="AJ14" s="12">
        <v>337</v>
      </c>
    </row>
    <row r="15" spans="1:36" ht="15" thickBot="1" x14ac:dyDescent="0.35">
      <c r="A15" t="s">
        <v>292</v>
      </c>
      <c r="E15" s="42" t="s">
        <v>238</v>
      </c>
      <c r="F15" t="s">
        <v>97</v>
      </c>
      <c r="G15" t="s">
        <v>96</v>
      </c>
      <c r="H15" t="s">
        <v>98</v>
      </c>
      <c r="I15" t="s">
        <v>191</v>
      </c>
      <c r="J15" t="s">
        <v>239</v>
      </c>
      <c r="P15" s="43">
        <v>0</v>
      </c>
      <c r="Q15">
        <v>319</v>
      </c>
      <c r="R15">
        <v>449</v>
      </c>
      <c r="S15">
        <v>237</v>
      </c>
      <c r="T15">
        <v>1005</v>
      </c>
      <c r="X15" s="43" t="s">
        <v>303</v>
      </c>
      <c r="Y15" s="51">
        <v>5300.1313131313127</v>
      </c>
      <c r="Z15" s="12">
        <v>4740.2222222222226</v>
      </c>
      <c r="AA15" s="52">
        <v>5075.1470588235297</v>
      </c>
      <c r="AB15" s="12">
        <v>4323.8921568627447</v>
      </c>
      <c r="AC15" s="12">
        <v>4862.950520833333</v>
      </c>
      <c r="AE15" s="43" t="s">
        <v>303</v>
      </c>
      <c r="AF15" s="52">
        <v>99</v>
      </c>
      <c r="AG15" s="12">
        <v>81</v>
      </c>
      <c r="AH15" s="53">
        <v>102</v>
      </c>
      <c r="AI15" s="52">
        <v>102</v>
      </c>
      <c r="AJ15" s="12">
        <v>384</v>
      </c>
    </row>
    <row r="16" spans="1:36" ht="15" thickBot="1" x14ac:dyDescent="0.35">
      <c r="E16" s="43">
        <v>0</v>
      </c>
      <c r="F16" s="48">
        <v>250</v>
      </c>
      <c r="G16" s="48">
        <v>238</v>
      </c>
      <c r="H16" s="48">
        <v>254</v>
      </c>
      <c r="I16" s="48">
        <v>259</v>
      </c>
      <c r="J16" s="48">
        <v>1001</v>
      </c>
      <c r="P16" s="43">
        <v>1</v>
      </c>
      <c r="Q16">
        <v>204</v>
      </c>
      <c r="R16">
        <v>267</v>
      </c>
      <c r="S16">
        <v>158</v>
      </c>
      <c r="T16">
        <v>629</v>
      </c>
      <c r="X16" s="43" t="s">
        <v>304</v>
      </c>
      <c r="Y16" s="12">
        <v>4726.7701149425284</v>
      </c>
      <c r="Z16" s="12">
        <v>5021.3452380952385</v>
      </c>
      <c r="AA16" s="12">
        <v>4608.9333333333334</v>
      </c>
      <c r="AB16" s="12">
        <v>4419.2409638554218</v>
      </c>
      <c r="AC16" s="12">
        <v>4690.1309192200561</v>
      </c>
      <c r="AE16" s="43" t="s">
        <v>304</v>
      </c>
      <c r="AF16" s="12">
        <v>87</v>
      </c>
      <c r="AG16" s="12">
        <v>84</v>
      </c>
      <c r="AH16" s="52">
        <v>105</v>
      </c>
      <c r="AI16" s="12">
        <v>83</v>
      </c>
      <c r="AJ16" s="12">
        <v>359</v>
      </c>
    </row>
    <row r="17" spans="1:36" ht="15" thickBot="1" x14ac:dyDescent="0.35">
      <c r="A17" t="s">
        <v>293</v>
      </c>
      <c r="C17" t="s">
        <v>294</v>
      </c>
      <c r="E17" s="43">
        <v>1</v>
      </c>
      <c r="F17" s="48">
        <v>162</v>
      </c>
      <c r="G17" s="48">
        <v>154</v>
      </c>
      <c r="H17" s="48">
        <v>160</v>
      </c>
      <c r="I17" s="48">
        <v>147</v>
      </c>
      <c r="J17" s="48">
        <v>623</v>
      </c>
      <c r="P17" s="43">
        <v>2</v>
      </c>
      <c r="Q17">
        <v>24</v>
      </c>
      <c r="R17">
        <v>20</v>
      </c>
      <c r="S17">
        <v>14</v>
      </c>
      <c r="T17">
        <v>58</v>
      </c>
      <c r="X17" s="43" t="s">
        <v>305</v>
      </c>
      <c r="Y17" s="12">
        <v>5000.2150537634407</v>
      </c>
      <c r="Z17" s="12">
        <v>4953.2873563218391</v>
      </c>
      <c r="AA17" s="12">
        <v>4785.9767441860467</v>
      </c>
      <c r="AB17" s="52">
        <v>5231.8481012658231</v>
      </c>
      <c r="AC17" s="12">
        <v>4988.0173913043482</v>
      </c>
      <c r="AE17" s="43" t="s">
        <v>305</v>
      </c>
      <c r="AF17" s="52">
        <v>93</v>
      </c>
      <c r="AG17" s="12">
        <v>87</v>
      </c>
      <c r="AH17" s="12">
        <v>86</v>
      </c>
      <c r="AI17" s="12">
        <v>79</v>
      </c>
      <c r="AJ17" s="12">
        <v>345</v>
      </c>
    </row>
    <row r="18" spans="1:36" ht="15" thickBot="1" x14ac:dyDescent="0.35">
      <c r="A18" t="s">
        <v>297</v>
      </c>
      <c r="E18" s="43">
        <v>2</v>
      </c>
      <c r="F18" s="48">
        <v>11</v>
      </c>
      <c r="G18" s="48">
        <v>10</v>
      </c>
      <c r="H18" s="48">
        <v>16</v>
      </c>
      <c r="I18" s="48">
        <v>20</v>
      </c>
      <c r="J18" s="48">
        <v>57</v>
      </c>
      <c r="P18" s="43">
        <v>14</v>
      </c>
      <c r="Q18">
        <v>2</v>
      </c>
      <c r="T18">
        <v>2</v>
      </c>
      <c r="X18" s="43" t="s">
        <v>306</v>
      </c>
      <c r="Y18" s="12">
        <v>5104.0555555555557</v>
      </c>
      <c r="Z18" s="52">
        <v>5849.7435897435898</v>
      </c>
      <c r="AA18" s="12">
        <v>4652.1595744680853</v>
      </c>
      <c r="AB18" s="12">
        <v>4487.8470588235296</v>
      </c>
      <c r="AC18" s="12">
        <v>4998.3141210374642</v>
      </c>
      <c r="AE18" s="43" t="s">
        <v>306</v>
      </c>
      <c r="AF18" s="52">
        <v>90</v>
      </c>
      <c r="AG18" s="12">
        <v>78</v>
      </c>
      <c r="AH18" s="52">
        <v>94</v>
      </c>
      <c r="AI18" s="12">
        <v>85</v>
      </c>
      <c r="AJ18" s="12">
        <v>347</v>
      </c>
    </row>
    <row r="19" spans="1:36" ht="15" thickBot="1" x14ac:dyDescent="0.35">
      <c r="E19" s="43">
        <v>14</v>
      </c>
      <c r="F19" s="48">
        <v>1</v>
      </c>
      <c r="G19" s="48">
        <v>1</v>
      </c>
      <c r="H19" s="48"/>
      <c r="I19" s="48"/>
      <c r="J19" s="48">
        <v>2</v>
      </c>
      <c r="P19" s="43">
        <v>16</v>
      </c>
      <c r="Q19">
        <v>1</v>
      </c>
      <c r="R19">
        <v>1</v>
      </c>
      <c r="T19">
        <v>2</v>
      </c>
      <c r="X19" s="43" t="s">
        <v>307</v>
      </c>
      <c r="Y19" s="52">
        <v>5607.352272727273</v>
      </c>
      <c r="Z19" s="12">
        <v>4775.7659574468089</v>
      </c>
      <c r="AA19" s="52">
        <v>5172.9879518072294</v>
      </c>
      <c r="AB19" s="12">
        <v>4802.8118811881186</v>
      </c>
      <c r="AC19" s="12">
        <v>5073.2540983606559</v>
      </c>
      <c r="AE19" s="43" t="s">
        <v>307</v>
      </c>
      <c r="AF19" s="12">
        <v>88</v>
      </c>
      <c r="AG19" s="52">
        <v>94</v>
      </c>
      <c r="AH19" s="12">
        <v>83</v>
      </c>
      <c r="AI19" s="52">
        <v>101</v>
      </c>
      <c r="AJ19" s="12">
        <v>366</v>
      </c>
    </row>
    <row r="20" spans="1:36" ht="15" thickBot="1" x14ac:dyDescent="0.35">
      <c r="E20" s="43">
        <v>16</v>
      </c>
      <c r="F20" s="48">
        <v>2</v>
      </c>
      <c r="G20" s="48"/>
      <c r="H20" s="48"/>
      <c r="I20" s="48"/>
      <c r="J20" s="48">
        <v>2</v>
      </c>
      <c r="P20" s="43">
        <v>22</v>
      </c>
      <c r="Q20">
        <v>47</v>
      </c>
      <c r="R20">
        <v>63</v>
      </c>
      <c r="S20">
        <v>46</v>
      </c>
      <c r="T20">
        <v>156</v>
      </c>
      <c r="X20" s="43" t="s">
        <v>308</v>
      </c>
      <c r="Y20" s="12">
        <v>4606.1585365853662</v>
      </c>
      <c r="Z20" s="12">
        <v>5084.2151898734173</v>
      </c>
      <c r="AA20" s="12">
        <v>4539.943181818182</v>
      </c>
      <c r="AB20" s="12">
        <v>4959.052083333333</v>
      </c>
      <c r="AC20" s="12">
        <v>4796.9333333333334</v>
      </c>
      <c r="AE20" s="43" t="s">
        <v>308</v>
      </c>
      <c r="AF20" s="12">
        <v>82</v>
      </c>
      <c r="AG20" s="12">
        <v>79</v>
      </c>
      <c r="AH20" s="12">
        <v>88</v>
      </c>
      <c r="AI20" s="52">
        <v>96</v>
      </c>
      <c r="AJ20" s="12">
        <v>345</v>
      </c>
    </row>
    <row r="21" spans="1:36" x14ac:dyDescent="0.3">
      <c r="A21" t="s">
        <v>295</v>
      </c>
      <c r="E21" s="43">
        <v>22</v>
      </c>
      <c r="F21" s="48">
        <v>38</v>
      </c>
      <c r="G21" s="48">
        <v>37</v>
      </c>
      <c r="H21" s="48">
        <v>38</v>
      </c>
      <c r="I21" s="48">
        <v>41</v>
      </c>
      <c r="J21" s="48">
        <v>154</v>
      </c>
      <c r="P21" s="43">
        <v>23</v>
      </c>
      <c r="Q21">
        <v>219</v>
      </c>
      <c r="R21">
        <v>263</v>
      </c>
      <c r="S21">
        <v>166</v>
      </c>
      <c r="T21">
        <v>648</v>
      </c>
      <c r="X21" s="43" t="s">
        <v>239</v>
      </c>
      <c r="Y21" s="12">
        <v>5132.3215434083604</v>
      </c>
      <c r="Z21" s="12">
        <v>4952.3062605752957</v>
      </c>
      <c r="AA21" s="12">
        <v>4802.105180533752</v>
      </c>
      <c r="AB21" s="12">
        <v>4760.8230647709324</v>
      </c>
      <c r="AC21" s="12">
        <v>4910.05195328232</v>
      </c>
      <c r="AE21" s="43" t="s">
        <v>239</v>
      </c>
      <c r="AF21" s="12">
        <v>622</v>
      </c>
      <c r="AG21" s="12">
        <v>591</v>
      </c>
      <c r="AH21" s="12">
        <v>637</v>
      </c>
      <c r="AI21" s="12">
        <v>633</v>
      </c>
      <c r="AJ21" s="12">
        <v>2483</v>
      </c>
    </row>
    <row r="22" spans="1:36" x14ac:dyDescent="0.3">
      <c r="A22" t="s">
        <v>298</v>
      </c>
      <c r="E22" s="43">
        <v>23</v>
      </c>
      <c r="F22" s="48">
        <v>158</v>
      </c>
      <c r="G22" s="48">
        <v>151</v>
      </c>
      <c r="H22" s="48">
        <v>169</v>
      </c>
      <c r="I22" s="48">
        <v>166</v>
      </c>
      <c r="J22" s="48">
        <v>644</v>
      </c>
      <c r="P22" s="43" t="s">
        <v>239</v>
      </c>
      <c r="Q22">
        <v>816</v>
      </c>
      <c r="R22">
        <v>1063</v>
      </c>
      <c r="S22">
        <v>621</v>
      </c>
      <c r="T22">
        <v>2500</v>
      </c>
    </row>
    <row r="23" spans="1:36" x14ac:dyDescent="0.3">
      <c r="A23" t="s">
        <v>299</v>
      </c>
      <c r="E23" s="43" t="s">
        <v>239</v>
      </c>
      <c r="F23" s="48">
        <v>622</v>
      </c>
      <c r="G23" s="48">
        <v>591</v>
      </c>
      <c r="H23" s="48">
        <v>637</v>
      </c>
      <c r="I23" s="48">
        <v>633</v>
      </c>
      <c r="J23" s="48">
        <v>2483</v>
      </c>
      <c r="X23" s="43" t="s">
        <v>309</v>
      </c>
    </row>
    <row r="24" spans="1:36" x14ac:dyDescent="0.3">
      <c r="A24" t="s">
        <v>300</v>
      </c>
    </row>
    <row r="25" spans="1:36" x14ac:dyDescent="0.3">
      <c r="A25" t="s">
        <v>301</v>
      </c>
      <c r="P25" s="42" t="s">
        <v>267</v>
      </c>
      <c r="Q25" s="42" t="s">
        <v>243</v>
      </c>
      <c r="X25" s="42" t="s">
        <v>272</v>
      </c>
      <c r="Y25" s="42" t="s">
        <v>243</v>
      </c>
      <c r="AE25" s="42" t="s">
        <v>287</v>
      </c>
      <c r="AF25" s="42" t="s">
        <v>243</v>
      </c>
    </row>
    <row r="26" spans="1:36" x14ac:dyDescent="0.3">
      <c r="Q26" t="s">
        <v>261</v>
      </c>
      <c r="U26" t="s">
        <v>296</v>
      </c>
      <c r="V26" t="s">
        <v>239</v>
      </c>
      <c r="X26" s="42" t="s">
        <v>238</v>
      </c>
      <c r="Y26" t="s">
        <v>263</v>
      </c>
      <c r="Z26" t="s">
        <v>261</v>
      </c>
      <c r="AA26" t="s">
        <v>264</v>
      </c>
      <c r="AB26" t="s">
        <v>239</v>
      </c>
      <c r="AE26" s="42" t="s">
        <v>238</v>
      </c>
      <c r="AF26" t="s">
        <v>263</v>
      </c>
      <c r="AG26" t="s">
        <v>261</v>
      </c>
      <c r="AH26" t="s">
        <v>264</v>
      </c>
      <c r="AI26" t="s">
        <v>239</v>
      </c>
    </row>
    <row r="27" spans="1:36" x14ac:dyDescent="0.3">
      <c r="P27" s="42" t="s">
        <v>238</v>
      </c>
      <c r="Q27" t="s">
        <v>97</v>
      </c>
      <c r="R27" t="s">
        <v>96</v>
      </c>
      <c r="S27" t="s">
        <v>98</v>
      </c>
      <c r="T27" t="s">
        <v>191</v>
      </c>
      <c r="X27" s="43" t="s">
        <v>302</v>
      </c>
      <c r="Y27" s="12">
        <v>4970.9148936170213</v>
      </c>
      <c r="Z27" s="12">
        <v>4971.7636363636366</v>
      </c>
      <c r="AA27" s="12">
        <v>4975.3209876543206</v>
      </c>
      <c r="AB27" s="12">
        <v>4972.376470588235</v>
      </c>
      <c r="AE27" s="43" t="s">
        <v>302</v>
      </c>
      <c r="AF27" s="12">
        <v>94</v>
      </c>
      <c r="AG27" s="12">
        <v>165</v>
      </c>
      <c r="AH27" s="12">
        <v>81</v>
      </c>
      <c r="AI27" s="12">
        <v>340</v>
      </c>
    </row>
    <row r="28" spans="1:36" x14ac:dyDescent="0.3">
      <c r="P28" s="43">
        <v>0</v>
      </c>
      <c r="Q28">
        <v>100</v>
      </c>
      <c r="R28">
        <v>114</v>
      </c>
      <c r="S28">
        <v>113</v>
      </c>
      <c r="T28">
        <v>119</v>
      </c>
      <c r="U28">
        <v>446</v>
      </c>
      <c r="V28">
        <v>446</v>
      </c>
      <c r="X28" s="43" t="s">
        <v>303</v>
      </c>
      <c r="Y28" s="12">
        <v>4748.5511811023625</v>
      </c>
      <c r="Z28" s="12">
        <v>4759.1428571428569</v>
      </c>
      <c r="AA28" s="12">
        <v>5156.4693877551017</v>
      </c>
      <c r="AB28" s="12">
        <v>4856.5336787564765</v>
      </c>
      <c r="AE28" s="43" t="s">
        <v>303</v>
      </c>
      <c r="AF28" s="12">
        <v>127</v>
      </c>
      <c r="AG28" s="12">
        <v>161</v>
      </c>
      <c r="AH28" s="12">
        <v>98</v>
      </c>
      <c r="AI28" s="12">
        <v>386</v>
      </c>
    </row>
    <row r="29" spans="1:36" x14ac:dyDescent="0.3">
      <c r="P29" s="43">
        <v>1</v>
      </c>
      <c r="Q29">
        <v>60</v>
      </c>
      <c r="R29">
        <v>70</v>
      </c>
      <c r="S29">
        <v>67</v>
      </c>
      <c r="T29">
        <v>67</v>
      </c>
      <c r="U29">
        <v>264</v>
      </c>
      <c r="V29">
        <v>264</v>
      </c>
      <c r="X29" s="43" t="s">
        <v>304</v>
      </c>
      <c r="Y29" s="12">
        <v>4794.9557522123896</v>
      </c>
      <c r="Z29" s="12">
        <v>4536.3393939393936</v>
      </c>
      <c r="AA29" s="12">
        <v>4756.6444444444442</v>
      </c>
      <c r="AB29" s="12">
        <v>4669.630434782609</v>
      </c>
      <c r="AE29" s="43" t="s">
        <v>304</v>
      </c>
      <c r="AF29" s="12">
        <v>113</v>
      </c>
      <c r="AG29" s="12">
        <v>165</v>
      </c>
      <c r="AH29" s="12">
        <v>90</v>
      </c>
      <c r="AI29" s="12">
        <v>368</v>
      </c>
    </row>
    <row r="30" spans="1:36" x14ac:dyDescent="0.3">
      <c r="P30" s="43">
        <v>2</v>
      </c>
      <c r="Q30">
        <v>6</v>
      </c>
      <c r="R30">
        <v>4</v>
      </c>
      <c r="S30">
        <v>5</v>
      </c>
      <c r="T30">
        <v>5</v>
      </c>
      <c r="U30">
        <v>20</v>
      </c>
      <c r="V30">
        <v>20</v>
      </c>
      <c r="X30" s="43" t="s">
        <v>305</v>
      </c>
      <c r="Y30" s="12">
        <v>5033.5575221238942</v>
      </c>
      <c r="Z30" s="12">
        <v>4940.1712328767126</v>
      </c>
      <c r="AA30" s="12">
        <v>5103.147727272727</v>
      </c>
      <c r="AB30" s="12">
        <v>5011.9135446685877</v>
      </c>
      <c r="AE30" s="43" t="s">
        <v>305</v>
      </c>
      <c r="AF30" s="12">
        <v>113</v>
      </c>
      <c r="AG30" s="12">
        <v>146</v>
      </c>
      <c r="AH30" s="12">
        <v>88</v>
      </c>
      <c r="AI30" s="12">
        <v>347</v>
      </c>
    </row>
    <row r="31" spans="1:36" x14ac:dyDescent="0.3">
      <c r="P31" s="43">
        <v>16</v>
      </c>
      <c r="Q31">
        <v>1</v>
      </c>
      <c r="U31">
        <v>1</v>
      </c>
      <c r="V31">
        <v>1</v>
      </c>
      <c r="X31" s="43" t="s">
        <v>306</v>
      </c>
      <c r="Y31" s="12">
        <v>5040.5289256198348</v>
      </c>
      <c r="Z31" s="12">
        <v>5056.1470588235297</v>
      </c>
      <c r="AA31" s="12">
        <v>4854.166666666667</v>
      </c>
      <c r="AB31" s="12">
        <v>4998.3141210374642</v>
      </c>
      <c r="AE31" s="43" t="s">
        <v>306</v>
      </c>
      <c r="AF31" s="12">
        <v>121</v>
      </c>
      <c r="AG31" s="12">
        <v>136</v>
      </c>
      <c r="AH31" s="12">
        <v>90</v>
      </c>
      <c r="AI31" s="12">
        <v>347</v>
      </c>
    </row>
    <row r="32" spans="1:36" x14ac:dyDescent="0.3">
      <c r="P32" s="43">
        <v>22</v>
      </c>
      <c r="Q32">
        <v>22</v>
      </c>
      <c r="R32">
        <v>17</v>
      </c>
      <c r="S32">
        <v>9</v>
      </c>
      <c r="T32">
        <v>15</v>
      </c>
      <c r="U32">
        <v>63</v>
      </c>
      <c r="V32">
        <v>63</v>
      </c>
      <c r="X32" s="43" t="s">
        <v>307</v>
      </c>
      <c r="Y32" s="12">
        <v>5112.359375</v>
      </c>
      <c r="Z32" s="12">
        <v>4952.0506329113923</v>
      </c>
      <c r="AA32" s="12">
        <v>5250.0625</v>
      </c>
      <c r="AB32" s="12">
        <v>5073.2540983606559</v>
      </c>
      <c r="AE32" s="43" t="s">
        <v>307</v>
      </c>
      <c r="AF32" s="12">
        <v>128</v>
      </c>
      <c r="AG32" s="12">
        <v>158</v>
      </c>
      <c r="AH32" s="12">
        <v>80</v>
      </c>
      <c r="AI32" s="12">
        <v>366</v>
      </c>
    </row>
    <row r="33" spans="16:37" x14ac:dyDescent="0.3">
      <c r="P33" s="43">
        <v>23</v>
      </c>
      <c r="Q33">
        <v>66</v>
      </c>
      <c r="R33">
        <v>55</v>
      </c>
      <c r="S33">
        <v>73</v>
      </c>
      <c r="T33">
        <v>68</v>
      </c>
      <c r="U33">
        <v>262</v>
      </c>
      <c r="V33">
        <v>262</v>
      </c>
      <c r="X33" s="43" t="s">
        <v>308</v>
      </c>
      <c r="Y33" s="12">
        <v>4872.833333333333</v>
      </c>
      <c r="Z33" s="12">
        <v>4752.916666666667</v>
      </c>
      <c r="AA33" s="12">
        <v>4784.5851063829787</v>
      </c>
      <c r="AB33" s="12">
        <v>4803.1098265895953</v>
      </c>
      <c r="AE33" s="43" t="s">
        <v>308</v>
      </c>
      <c r="AF33" s="12">
        <v>120</v>
      </c>
      <c r="AG33" s="12">
        <v>132</v>
      </c>
      <c r="AH33" s="12">
        <v>94</v>
      </c>
      <c r="AI33" s="12">
        <v>346</v>
      </c>
    </row>
    <row r="34" spans="16:37" x14ac:dyDescent="0.3">
      <c r="P34" s="43" t="s">
        <v>239</v>
      </c>
      <c r="Q34">
        <v>255</v>
      </c>
      <c r="R34">
        <v>260</v>
      </c>
      <c r="S34">
        <v>267</v>
      </c>
      <c r="T34">
        <v>274</v>
      </c>
      <c r="U34">
        <v>1056</v>
      </c>
      <c r="V34">
        <v>1056</v>
      </c>
      <c r="X34" s="43" t="s">
        <v>239</v>
      </c>
      <c r="Y34" s="12">
        <v>4938.7009803921565</v>
      </c>
      <c r="Z34" s="12">
        <v>4848.3245531514585</v>
      </c>
      <c r="AA34" s="12">
        <v>4979.2930756843798</v>
      </c>
      <c r="AB34" s="12">
        <v>4910.3559999999998</v>
      </c>
      <c r="AE34" s="43" t="s">
        <v>239</v>
      </c>
      <c r="AF34" s="12">
        <v>816</v>
      </c>
      <c r="AG34" s="12">
        <v>1063</v>
      </c>
      <c r="AH34" s="12">
        <v>621</v>
      </c>
      <c r="AI34" s="12">
        <v>2500</v>
      </c>
    </row>
    <row r="36" spans="16:37" x14ac:dyDescent="0.3">
      <c r="X36" s="43" t="s">
        <v>310</v>
      </c>
    </row>
    <row r="39" spans="16:37" x14ac:dyDescent="0.3">
      <c r="X39" s="42" t="s">
        <v>272</v>
      </c>
      <c r="Y39" s="42" t="s">
        <v>243</v>
      </c>
    </row>
    <row r="40" spans="16:37" x14ac:dyDescent="0.3">
      <c r="Y40" t="s">
        <v>263</v>
      </c>
      <c r="AC40" t="s">
        <v>261</v>
      </c>
      <c r="AG40" t="s">
        <v>264</v>
      </c>
      <c r="AK40" t="s">
        <v>239</v>
      </c>
    </row>
    <row r="41" spans="16:37" x14ac:dyDescent="0.3">
      <c r="X41" s="42" t="s">
        <v>238</v>
      </c>
      <c r="Y41" t="s">
        <v>97</v>
      </c>
      <c r="Z41" t="s">
        <v>96</v>
      </c>
      <c r="AA41" t="s">
        <v>98</v>
      </c>
      <c r="AB41" t="s">
        <v>191</v>
      </c>
      <c r="AC41" t="s">
        <v>97</v>
      </c>
      <c r="AD41" t="s">
        <v>96</v>
      </c>
      <c r="AE41" t="s">
        <v>98</v>
      </c>
      <c r="AF41" t="s">
        <v>191</v>
      </c>
      <c r="AG41" t="s">
        <v>97</v>
      </c>
      <c r="AH41" t="s">
        <v>96</v>
      </c>
      <c r="AI41" t="s">
        <v>98</v>
      </c>
      <c r="AJ41" t="s">
        <v>191</v>
      </c>
    </row>
    <row r="42" spans="16:37" x14ac:dyDescent="0.3">
      <c r="X42" s="43" t="s">
        <v>302</v>
      </c>
      <c r="Y42" s="12">
        <v>6069.5</v>
      </c>
      <c r="Z42" s="12">
        <v>4813.2941176470586</v>
      </c>
      <c r="AA42" s="12">
        <v>4610.1904761904761</v>
      </c>
      <c r="AB42" s="12">
        <v>4092.2222222222222</v>
      </c>
      <c r="AC42" s="12">
        <v>5312.2222222222226</v>
      </c>
      <c r="AD42" s="12">
        <v>4151.217391304348</v>
      </c>
      <c r="AE42" s="12">
        <v>4609.916666666667</v>
      </c>
      <c r="AF42" s="12">
        <v>5742.95652173913</v>
      </c>
      <c r="AG42" s="12">
        <v>5244.1578947368425</v>
      </c>
      <c r="AH42" s="12">
        <v>4419.5600000000004</v>
      </c>
      <c r="AI42" s="12">
        <v>5308.954545454545</v>
      </c>
      <c r="AJ42" s="12">
        <v>5368.9285714285716</v>
      </c>
      <c r="AK42" s="12">
        <v>4965.8605341246293</v>
      </c>
    </row>
    <row r="43" spans="16:37" x14ac:dyDescent="0.3">
      <c r="X43" s="43" t="s">
        <v>303</v>
      </c>
      <c r="Y43" s="12">
        <v>5020.9259259259261</v>
      </c>
      <c r="Z43" s="12">
        <v>4828.2666666666664</v>
      </c>
      <c r="AA43" s="12">
        <v>5296.0294117647063</v>
      </c>
      <c r="AB43" s="12">
        <v>4053.7142857142858</v>
      </c>
      <c r="AC43" s="12">
        <v>5087.9302325581393</v>
      </c>
      <c r="AD43" s="12">
        <v>5008.666666666667</v>
      </c>
      <c r="AE43" s="12">
        <v>4510.6578947368425</v>
      </c>
      <c r="AF43" s="12">
        <v>4399.604651162791</v>
      </c>
      <c r="AG43" s="12">
        <v>5874.7241379310344</v>
      </c>
      <c r="AH43" s="12">
        <v>3919.8666666666668</v>
      </c>
      <c r="AI43" s="12">
        <v>5539.833333333333</v>
      </c>
      <c r="AJ43" s="12">
        <v>4582.25</v>
      </c>
      <c r="AK43" s="12">
        <v>4862.950520833333</v>
      </c>
    </row>
    <row r="44" spans="16:37" x14ac:dyDescent="0.3">
      <c r="X44" s="43" t="s">
        <v>304</v>
      </c>
      <c r="Y44" s="12">
        <v>5198.5925925925922</v>
      </c>
      <c r="Z44" s="12">
        <v>5090.55</v>
      </c>
      <c r="AA44" s="12">
        <v>5367.322580645161</v>
      </c>
      <c r="AB44" s="12">
        <v>3677.71875</v>
      </c>
      <c r="AC44" s="12">
        <v>4393.0857142857139</v>
      </c>
      <c r="AD44" s="12">
        <v>5050.333333333333</v>
      </c>
      <c r="AE44" s="12">
        <v>3973.0408163265306</v>
      </c>
      <c r="AF44" s="12">
        <v>4892.8857142857141</v>
      </c>
      <c r="AG44" s="12">
        <v>4684.3599999999997</v>
      </c>
      <c r="AH44" s="12">
        <v>4903.090909090909</v>
      </c>
      <c r="AI44" s="12">
        <v>4914.88</v>
      </c>
      <c r="AJ44" s="12">
        <v>4866.1875</v>
      </c>
      <c r="AK44" s="12">
        <v>4690.1309192200561</v>
      </c>
    </row>
    <row r="45" spans="16:37" x14ac:dyDescent="0.3">
      <c r="X45" s="43" t="s">
        <v>305</v>
      </c>
      <c r="Y45" s="12">
        <v>4708.0645161290322</v>
      </c>
      <c r="Z45" s="12">
        <v>5075.2592592592591</v>
      </c>
      <c r="AA45" s="12">
        <v>4891.7241379310344</v>
      </c>
      <c r="AB45" s="12">
        <v>5377.16</v>
      </c>
      <c r="AC45" s="12">
        <v>5056.333333333333</v>
      </c>
      <c r="AD45" s="12">
        <v>5136.1111111111113</v>
      </c>
      <c r="AE45" s="12">
        <v>4399.8421052631575</v>
      </c>
      <c r="AF45" s="12">
        <v>5091.0731707317073</v>
      </c>
      <c r="AG45" s="12">
        <v>5230.625</v>
      </c>
      <c r="AH45" s="12">
        <v>4541.833333333333</v>
      </c>
      <c r="AI45" s="12">
        <v>5396.8421052631575</v>
      </c>
      <c r="AJ45" s="12">
        <v>5396.3846153846152</v>
      </c>
      <c r="AK45" s="12">
        <v>4988.0173913043482</v>
      </c>
    </row>
    <row r="46" spans="16:37" x14ac:dyDescent="0.3">
      <c r="X46" s="43" t="s">
        <v>306</v>
      </c>
      <c r="Y46" s="12">
        <v>5548.7931034482763</v>
      </c>
      <c r="Z46" s="12">
        <v>5737.6875</v>
      </c>
      <c r="AA46" s="12">
        <v>4251</v>
      </c>
      <c r="AB46" s="12">
        <v>4606.9655172413795</v>
      </c>
      <c r="AC46" s="12">
        <v>4928.5789473684208</v>
      </c>
      <c r="AD46" s="12">
        <v>6159.0714285714284</v>
      </c>
      <c r="AE46" s="12">
        <v>4813.6756756756758</v>
      </c>
      <c r="AF46" s="12">
        <v>4539.090909090909</v>
      </c>
      <c r="AG46" s="12">
        <v>4833.217391304348</v>
      </c>
      <c r="AH46" s="12">
        <v>5567.7777777777774</v>
      </c>
      <c r="AI46" s="12">
        <v>4900.6153846153848</v>
      </c>
      <c r="AJ46" s="12">
        <v>4264.130434782609</v>
      </c>
      <c r="AK46" s="12">
        <v>4998.3141210374642</v>
      </c>
    </row>
    <row r="47" spans="16:37" x14ac:dyDescent="0.3">
      <c r="X47" s="43" t="s">
        <v>307</v>
      </c>
      <c r="Y47" s="12">
        <v>5640.7407407407409</v>
      </c>
      <c r="Z47" s="12">
        <v>4261.545454545455</v>
      </c>
      <c r="AA47" s="12">
        <v>5431.9333333333334</v>
      </c>
      <c r="AB47" s="12">
        <v>5223.5</v>
      </c>
      <c r="AC47" s="12">
        <v>5181.6744186046508</v>
      </c>
      <c r="AD47" s="12">
        <v>5245.1750000000002</v>
      </c>
      <c r="AE47" s="12">
        <v>4923.6486486486483</v>
      </c>
      <c r="AF47" s="12">
        <v>4411.3157894736842</v>
      </c>
      <c r="AG47" s="12">
        <v>6574.166666666667</v>
      </c>
      <c r="AH47" s="12">
        <v>4689.7142857142853</v>
      </c>
      <c r="AI47" s="12">
        <v>5264.0625</v>
      </c>
      <c r="AJ47" s="12">
        <v>4758.4399999999996</v>
      </c>
      <c r="AK47" s="12">
        <v>5073.2540983606559</v>
      </c>
    </row>
    <row r="48" spans="16:37" x14ac:dyDescent="0.3">
      <c r="X48" s="43" t="s">
        <v>308</v>
      </c>
      <c r="Y48" s="12">
        <v>4286.0625</v>
      </c>
      <c r="Z48" s="12">
        <v>5508.166666666667</v>
      </c>
      <c r="AA48" s="12">
        <v>4600.0370370370374</v>
      </c>
      <c r="AB48" s="12">
        <v>5101.2903225806449</v>
      </c>
      <c r="AC48" s="12">
        <v>4677.166666666667</v>
      </c>
      <c r="AD48" s="12">
        <v>4672.8125</v>
      </c>
      <c r="AE48" s="12">
        <v>4590.5</v>
      </c>
      <c r="AF48" s="12">
        <v>5016.9473684210525</v>
      </c>
      <c r="AG48" s="12">
        <v>5011.8</v>
      </c>
      <c r="AH48" s="12">
        <v>5110.4705882352937</v>
      </c>
      <c r="AI48" s="12">
        <v>4428.2068965517237</v>
      </c>
      <c r="AJ48" s="12">
        <v>4714.2592592592591</v>
      </c>
      <c r="AK48" s="12">
        <v>4796.9333333333334</v>
      </c>
    </row>
    <row r="49" spans="24:37" x14ac:dyDescent="0.3">
      <c r="X49" s="43" t="s">
        <v>239</v>
      </c>
      <c r="Y49" s="12">
        <v>5185.0348258706472</v>
      </c>
      <c r="Z49" s="12">
        <v>5052.9047619047615</v>
      </c>
      <c r="AA49" s="12">
        <v>4946.1379310344828</v>
      </c>
      <c r="AB49" s="12">
        <v>4583.9677419354839</v>
      </c>
      <c r="AC49" s="12">
        <v>4964.2431372549017</v>
      </c>
      <c r="AD49" s="12">
        <v>5000.2807692307688</v>
      </c>
      <c r="AE49" s="12">
        <v>4518.3970037453182</v>
      </c>
      <c r="AF49" s="12">
        <v>4895.649635036496</v>
      </c>
      <c r="AG49" s="12">
        <v>5326.6867469879517</v>
      </c>
      <c r="AH49" s="12">
        <v>4730.570422535211</v>
      </c>
      <c r="AI49" s="12">
        <v>5080.6167664670656</v>
      </c>
      <c r="AJ49" s="12">
        <v>4770.929577464789</v>
      </c>
      <c r="AK49" s="12">
        <v>4910.05195328232</v>
      </c>
    </row>
    <row r="52" spans="24:37" x14ac:dyDescent="0.3">
      <c r="X52" s="42" t="s">
        <v>287</v>
      </c>
      <c r="Y52" s="42" t="s">
        <v>243</v>
      </c>
    </row>
    <row r="53" spans="24:37" x14ac:dyDescent="0.3">
      <c r="Y53" t="s">
        <v>263</v>
      </c>
      <c r="Z53" t="s">
        <v>261</v>
      </c>
      <c r="AD53" t="s">
        <v>264</v>
      </c>
      <c r="AE53" t="s">
        <v>239</v>
      </c>
    </row>
    <row r="54" spans="24:37" x14ac:dyDescent="0.3">
      <c r="X54" s="42" t="s">
        <v>238</v>
      </c>
      <c r="Z54" t="s">
        <v>97</v>
      </c>
      <c r="AA54" t="s">
        <v>96</v>
      </c>
      <c r="AB54" t="s">
        <v>98</v>
      </c>
      <c r="AC54" t="s">
        <v>191</v>
      </c>
    </row>
    <row r="55" spans="24:37" x14ac:dyDescent="0.3">
      <c r="X55" s="43" t="s">
        <v>302</v>
      </c>
      <c r="Y55" s="12">
        <v>93</v>
      </c>
      <c r="Z55" s="12">
        <v>36</v>
      </c>
      <c r="AA55" s="12">
        <v>46</v>
      </c>
      <c r="AB55" s="12">
        <v>36</v>
      </c>
      <c r="AC55" s="12">
        <v>46</v>
      </c>
      <c r="AD55" s="12">
        <v>80</v>
      </c>
      <c r="AE55" s="12">
        <v>337</v>
      </c>
    </row>
    <row r="56" spans="24:37" x14ac:dyDescent="0.3">
      <c r="X56" s="43" t="s">
        <v>303</v>
      </c>
      <c r="Y56" s="12">
        <v>126</v>
      </c>
      <c r="Z56" s="12">
        <v>43</v>
      </c>
      <c r="AA56" s="12">
        <v>36</v>
      </c>
      <c r="AB56" s="12">
        <v>38</v>
      </c>
      <c r="AC56" s="12">
        <v>43</v>
      </c>
      <c r="AD56" s="12">
        <v>98</v>
      </c>
      <c r="AE56" s="12">
        <v>384</v>
      </c>
    </row>
    <row r="57" spans="24:37" x14ac:dyDescent="0.3">
      <c r="X57" s="43" t="s">
        <v>304</v>
      </c>
      <c r="Y57" s="12">
        <v>110</v>
      </c>
      <c r="Z57" s="12">
        <v>35</v>
      </c>
      <c r="AA57" s="12">
        <v>42</v>
      </c>
      <c r="AB57" s="12">
        <v>49</v>
      </c>
      <c r="AC57" s="12">
        <v>35</v>
      </c>
      <c r="AD57" s="12">
        <v>88</v>
      </c>
      <c r="AE57" s="12">
        <v>359</v>
      </c>
    </row>
    <row r="58" spans="24:37" x14ac:dyDescent="0.3">
      <c r="X58" s="43" t="s">
        <v>305</v>
      </c>
      <c r="Y58" s="12">
        <v>112</v>
      </c>
      <c r="Z58" s="12">
        <v>30</v>
      </c>
      <c r="AA58" s="12">
        <v>36</v>
      </c>
      <c r="AB58" s="12">
        <v>38</v>
      </c>
      <c r="AC58" s="12">
        <v>41</v>
      </c>
      <c r="AD58" s="12">
        <v>88</v>
      </c>
      <c r="AE58" s="12">
        <v>345</v>
      </c>
    </row>
    <row r="59" spans="24:37" x14ac:dyDescent="0.3">
      <c r="X59" s="43" t="s">
        <v>306</v>
      </c>
      <c r="Y59" s="12">
        <v>121</v>
      </c>
      <c r="Z59" s="12">
        <v>38</v>
      </c>
      <c r="AA59" s="12">
        <v>28</v>
      </c>
      <c r="AB59" s="12">
        <v>37</v>
      </c>
      <c r="AC59" s="12">
        <v>33</v>
      </c>
      <c r="AD59" s="12">
        <v>90</v>
      </c>
      <c r="AE59" s="12">
        <v>347</v>
      </c>
    </row>
    <row r="60" spans="24:37" x14ac:dyDescent="0.3">
      <c r="X60" s="43" t="s">
        <v>307</v>
      </c>
      <c r="Y60" s="12">
        <v>128</v>
      </c>
      <c r="Z60" s="12">
        <v>43</v>
      </c>
      <c r="AA60" s="12">
        <v>40</v>
      </c>
      <c r="AB60" s="12">
        <v>37</v>
      </c>
      <c r="AC60" s="12">
        <v>38</v>
      </c>
      <c r="AD60" s="12">
        <v>80</v>
      </c>
      <c r="AE60" s="12">
        <v>366</v>
      </c>
    </row>
    <row r="61" spans="24:37" x14ac:dyDescent="0.3">
      <c r="X61" s="43" t="s">
        <v>308</v>
      </c>
      <c r="Y61" s="12">
        <v>120</v>
      </c>
      <c r="Z61" s="12">
        <v>30</v>
      </c>
      <c r="AA61" s="12">
        <v>32</v>
      </c>
      <c r="AB61" s="12">
        <v>32</v>
      </c>
      <c r="AC61" s="12">
        <v>38</v>
      </c>
      <c r="AD61" s="12">
        <v>93</v>
      </c>
      <c r="AE61" s="12">
        <v>345</v>
      </c>
    </row>
    <row r="62" spans="24:37" x14ac:dyDescent="0.3">
      <c r="X62" s="43" t="s">
        <v>239</v>
      </c>
      <c r="Y62" s="12">
        <v>810</v>
      </c>
      <c r="Z62" s="12">
        <v>255</v>
      </c>
      <c r="AA62" s="12">
        <v>260</v>
      </c>
      <c r="AB62" s="12">
        <v>267</v>
      </c>
      <c r="AC62" s="12">
        <v>274</v>
      </c>
      <c r="AD62" s="12">
        <v>617</v>
      </c>
      <c r="AE62" s="12">
        <v>2483</v>
      </c>
    </row>
    <row r="65" spans="24:26" x14ac:dyDescent="0.3">
      <c r="X65" s="42" t="s">
        <v>238</v>
      </c>
      <c r="Y65" t="s">
        <v>272</v>
      </c>
      <c r="Z65" t="s">
        <v>265</v>
      </c>
    </row>
    <row r="66" spans="24:26" x14ac:dyDescent="0.3">
      <c r="X66" s="43" t="s">
        <v>97</v>
      </c>
      <c r="Y66" s="12">
        <v>5132.3215434083604</v>
      </c>
      <c r="Z66" s="12">
        <v>3192304</v>
      </c>
    </row>
    <row r="67" spans="24:26" x14ac:dyDescent="0.3">
      <c r="X67" s="43" t="s">
        <v>96</v>
      </c>
      <c r="Y67" s="12">
        <v>4952.3062605752957</v>
      </c>
      <c r="Z67" s="12">
        <v>2926813</v>
      </c>
    </row>
    <row r="68" spans="24:26" x14ac:dyDescent="0.3">
      <c r="X68" s="43" t="s">
        <v>98</v>
      </c>
      <c r="Y68" s="12">
        <v>4802.105180533752</v>
      </c>
      <c r="Z68" s="12">
        <v>3058941</v>
      </c>
    </row>
    <row r="69" spans="24:26" x14ac:dyDescent="0.3">
      <c r="X69" s="43" t="s">
        <v>191</v>
      </c>
      <c r="Y69" s="12">
        <v>4760.8230647709324</v>
      </c>
      <c r="Z69" s="12">
        <v>3013601</v>
      </c>
    </row>
    <row r="70" spans="24:26" x14ac:dyDescent="0.3">
      <c r="X70" s="43" t="s">
        <v>239</v>
      </c>
      <c r="Y70" s="12">
        <v>4910.05195328232</v>
      </c>
      <c r="Z70" s="12">
        <v>12191659</v>
      </c>
    </row>
    <row r="80" spans="24:26" x14ac:dyDescent="0.3">
      <c r="X80" s="42" t="s">
        <v>272</v>
      </c>
      <c r="Y80" s="42" t="s">
        <v>243</v>
      </c>
    </row>
    <row r="81" spans="24:29" x14ac:dyDescent="0.3">
      <c r="X81" s="42" t="s">
        <v>238</v>
      </c>
      <c r="Y81" t="s">
        <v>263</v>
      </c>
      <c r="Z81" t="s">
        <v>261</v>
      </c>
      <c r="AA81" t="s">
        <v>264</v>
      </c>
      <c r="AB81" t="s">
        <v>239</v>
      </c>
    </row>
    <row r="82" spans="24:29" x14ac:dyDescent="0.3">
      <c r="X82" s="43" t="s">
        <v>97</v>
      </c>
      <c r="Y82" s="12">
        <v>5185.0348258706472</v>
      </c>
      <c r="Z82" s="12">
        <v>4964.2431372549017</v>
      </c>
      <c r="AA82" s="12">
        <v>5326.6867469879517</v>
      </c>
      <c r="AB82" s="12">
        <v>5132.3215434083604</v>
      </c>
      <c r="AC82" s="54">
        <f>(AA82-AB82)/AB82</f>
        <v>3.7870815757680268E-2</v>
      </c>
    </row>
    <row r="83" spans="24:29" x14ac:dyDescent="0.3">
      <c r="X83" s="43" t="s">
        <v>96</v>
      </c>
      <c r="Y83" s="12">
        <v>5052.9047619047615</v>
      </c>
      <c r="Z83" s="12">
        <v>5000.2807692307688</v>
      </c>
      <c r="AA83" s="12">
        <v>4730.570422535211</v>
      </c>
      <c r="AB83" s="12">
        <v>4952.3062605752957</v>
      </c>
      <c r="AC83" s="54">
        <f t="shared" ref="AC83:AC85" si="0">(AA83-AB83)/AB83</f>
        <v>-4.4774257966494632E-2</v>
      </c>
    </row>
    <row r="84" spans="24:29" x14ac:dyDescent="0.3">
      <c r="X84" s="43" t="s">
        <v>98</v>
      </c>
      <c r="Y84" s="12">
        <v>4946.1379310344828</v>
      </c>
      <c r="Z84" s="12">
        <v>4518.3970037453182</v>
      </c>
      <c r="AA84" s="12">
        <v>5080.6167664670656</v>
      </c>
      <c r="AB84" s="12">
        <v>4802.105180533752</v>
      </c>
      <c r="AC84" s="54">
        <f t="shared" si="0"/>
        <v>5.7997810431623491E-2</v>
      </c>
    </row>
    <row r="85" spans="24:29" x14ac:dyDescent="0.3">
      <c r="X85" s="43" t="s">
        <v>191</v>
      </c>
      <c r="Y85" s="12">
        <v>4583.9677419354839</v>
      </c>
      <c r="Z85" s="12">
        <v>4895.649635036496</v>
      </c>
      <c r="AA85" s="12">
        <v>4770.929577464789</v>
      </c>
      <c r="AB85" s="12">
        <v>4760.8230647709324</v>
      </c>
      <c r="AC85" s="54">
        <f t="shared" si="0"/>
        <v>2.1228498846433829E-3</v>
      </c>
    </row>
    <row r="86" spans="24:29" x14ac:dyDescent="0.3">
      <c r="X86" s="43" t="s">
        <v>239</v>
      </c>
      <c r="Y86" s="12">
        <v>4933.306172839506</v>
      </c>
      <c r="Z86" s="12">
        <v>4842.589962121212</v>
      </c>
      <c r="AA86" s="12">
        <v>4994.9854132901137</v>
      </c>
      <c r="AB86" s="12">
        <v>4910.05195328232</v>
      </c>
    </row>
    <row r="88" spans="24:29" x14ac:dyDescent="0.3">
      <c r="X88" s="43" t="s">
        <v>311</v>
      </c>
    </row>
  </sheetData>
  <conditionalFormatting pivot="1" sqref="B2:B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2:C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3:J9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16:J22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Q3:S9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Q15:S2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Q28:T3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Y2:Y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Z2:Z8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Y14:AB2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F14:AI2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Y27:AA3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Y27:Y3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Z27:Z3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A27:AA3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F27:AF3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G27:AG3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H27:AH3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F27:AH3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Y42:AB4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C42:AF4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G42:AJ4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Z55:AC6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Y82:AA8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A5EF-43A7-471E-81B3-623A4A20F40B}">
  <dimension ref="A1:BE1455"/>
  <sheetViews>
    <sheetView topLeftCell="AA1" workbookViewId="0">
      <selection activeCell="AH8" sqref="AH8:AJ12"/>
    </sheetView>
  </sheetViews>
  <sheetFormatPr defaultRowHeight="14.4" x14ac:dyDescent="0.3"/>
  <cols>
    <col min="1" max="1" width="12.5546875" bestFit="1" customWidth="1"/>
    <col min="2" max="2" width="13.88671875" bestFit="1" customWidth="1"/>
    <col min="5" max="5" width="15" customWidth="1"/>
    <col min="6" max="6" width="16.77734375" customWidth="1"/>
    <col min="8" max="8" width="23.6640625" customWidth="1"/>
    <col min="9" max="9" width="12.5546875" bestFit="1" customWidth="1"/>
    <col min="10" max="10" width="15.88671875" bestFit="1" customWidth="1"/>
    <col min="11" max="11" width="20.44140625" bestFit="1" customWidth="1"/>
    <col min="13" max="13" width="14.33203125" customWidth="1"/>
    <col min="14" max="14" width="21.33203125" customWidth="1"/>
    <col min="29" max="29" width="22.109375" customWidth="1"/>
    <col min="32" max="32" width="21.5546875" customWidth="1"/>
    <col min="34" max="34" width="12.5546875" bestFit="1" customWidth="1"/>
    <col min="35" max="35" width="18.33203125" bestFit="1" customWidth="1"/>
    <col min="36" max="36" width="17.77734375" bestFit="1" customWidth="1"/>
    <col min="43" max="43" width="12.5546875" bestFit="1" customWidth="1"/>
    <col min="44" max="44" width="17.77734375" bestFit="1" customWidth="1"/>
    <col min="46" max="46" width="22.77734375" bestFit="1" customWidth="1"/>
    <col min="47" max="47" width="15.6640625" bestFit="1" customWidth="1"/>
    <col min="48" max="48" width="14.21875" bestFit="1" customWidth="1"/>
    <col min="49" max="49" width="6.5546875" bestFit="1" customWidth="1"/>
    <col min="50" max="50" width="7.77734375" bestFit="1" customWidth="1"/>
    <col min="51" max="51" width="9.5546875" bestFit="1" customWidth="1"/>
    <col min="52" max="52" width="10.77734375" bestFit="1" customWidth="1"/>
    <col min="53" max="53" width="19.21875" bestFit="1" customWidth="1"/>
    <col min="54" max="54" width="17.6640625" bestFit="1" customWidth="1"/>
    <col min="55" max="55" width="17.77734375" bestFit="1" customWidth="1"/>
    <col min="56" max="56" width="26.21875" bestFit="1" customWidth="1"/>
    <col min="57" max="57" width="20.77734375" bestFit="1" customWidth="1"/>
  </cols>
  <sheetData>
    <row r="1" spans="1:49" x14ac:dyDescent="0.3">
      <c r="A1" s="42" t="s">
        <v>238</v>
      </c>
      <c r="B1" t="s">
        <v>255</v>
      </c>
      <c r="E1" t="s">
        <v>238</v>
      </c>
      <c r="F1" t="s">
        <v>255</v>
      </c>
      <c r="I1" s="42" t="s">
        <v>238</v>
      </c>
      <c r="J1" t="s">
        <v>267</v>
      </c>
      <c r="K1" t="s">
        <v>313</v>
      </c>
      <c r="L1" t="s">
        <v>314</v>
      </c>
      <c r="M1" t="s">
        <v>315</v>
      </c>
      <c r="N1" t="s">
        <v>316</v>
      </c>
      <c r="AA1" t="s">
        <v>238</v>
      </c>
      <c r="AB1" t="s">
        <v>267</v>
      </c>
      <c r="AC1" t="s">
        <v>313</v>
      </c>
      <c r="AD1" t="s">
        <v>314</v>
      </c>
      <c r="AE1" t="s">
        <v>315</v>
      </c>
      <c r="AF1" t="s">
        <v>316</v>
      </c>
      <c r="AH1" s="42" t="s">
        <v>238</v>
      </c>
      <c r="AI1" t="s">
        <v>322</v>
      </c>
      <c r="AJ1" t="s">
        <v>323</v>
      </c>
      <c r="AQ1" s="42" t="s">
        <v>238</v>
      </c>
      <c r="AR1" t="s">
        <v>323</v>
      </c>
      <c r="AT1" s="42" t="s">
        <v>327</v>
      </c>
      <c r="AU1" s="42" t="s">
        <v>243</v>
      </c>
    </row>
    <row r="2" spans="1:49" x14ac:dyDescent="0.3">
      <c r="A2" s="43" t="s">
        <v>101</v>
      </c>
      <c r="B2" s="12">
        <v>52.833333333333336</v>
      </c>
      <c r="E2" t="s">
        <v>101</v>
      </c>
      <c r="F2" s="12">
        <v>52.833333333333336</v>
      </c>
      <c r="H2" s="55">
        <f>MAX('Orders D'!D2:D2501)</f>
        <v>45291.981944444444</v>
      </c>
      <c r="I2" s="43">
        <v>1</v>
      </c>
      <c r="J2" s="12">
        <v>1</v>
      </c>
      <c r="K2" s="56">
        <v>44985.023611111108</v>
      </c>
      <c r="L2">
        <f>$H$2-K2</f>
        <v>306.95833333333576</v>
      </c>
      <c r="M2" t="str">
        <f>IF(J2&gt;1, "Repeat", "One time")</f>
        <v>One time</v>
      </c>
      <c r="N2" t="str">
        <f>IF(L2&lt;80,"Recent",IF(L2&lt;180,"Passive","Lost"))</f>
        <v>Lost</v>
      </c>
      <c r="AA2">
        <v>1</v>
      </c>
      <c r="AB2">
        <v>1</v>
      </c>
      <c r="AC2" s="56">
        <v>44985.023611111108</v>
      </c>
      <c r="AD2">
        <v>306.95833333333576</v>
      </c>
      <c r="AE2" t="s">
        <v>317</v>
      </c>
      <c r="AF2" t="s">
        <v>318</v>
      </c>
      <c r="AH2" s="43" t="s">
        <v>317</v>
      </c>
      <c r="AI2" s="44">
        <v>0.51823812801101166</v>
      </c>
      <c r="AJ2" s="48">
        <v>184.70040762874365</v>
      </c>
      <c r="AQ2" s="43" t="s">
        <v>101</v>
      </c>
      <c r="AR2" s="48">
        <v>148.09904250841717</v>
      </c>
      <c r="AT2" s="42" t="s">
        <v>238</v>
      </c>
      <c r="AU2" t="s">
        <v>317</v>
      </c>
      <c r="AV2" t="s">
        <v>319</v>
      </c>
      <c r="AW2" t="s">
        <v>239</v>
      </c>
    </row>
    <row r="3" spans="1:49" x14ac:dyDescent="0.3">
      <c r="A3" s="43" t="s">
        <v>104</v>
      </c>
      <c r="B3" s="12">
        <v>47.441860465116278</v>
      </c>
      <c r="E3" t="s">
        <v>104</v>
      </c>
      <c r="F3" s="12">
        <v>47.441860465116278</v>
      </c>
      <c r="I3" s="43">
        <v>3</v>
      </c>
      <c r="J3" s="12">
        <v>1</v>
      </c>
      <c r="K3" s="56">
        <v>45028.042361111111</v>
      </c>
      <c r="L3">
        <f t="shared" ref="L3:L66" si="0">$H$2-K3</f>
        <v>263.93958333333285</v>
      </c>
      <c r="M3" t="str">
        <f t="shared" ref="M3:M66" si="1">IF(J3&gt;1, "Repeat", "One time")</f>
        <v>One time</v>
      </c>
      <c r="N3" t="str">
        <f t="shared" ref="N3:N66" si="2">IF(L3&lt;80,"Recent",IF(L3&lt;180,"Passive","Lost"))</f>
        <v>Lost</v>
      </c>
      <c r="AA3">
        <v>3</v>
      </c>
      <c r="AB3">
        <v>1</v>
      </c>
      <c r="AC3" s="56">
        <v>44986.023611053242</v>
      </c>
      <c r="AD3">
        <v>263.93958333333285</v>
      </c>
      <c r="AE3" t="s">
        <v>317</v>
      </c>
      <c r="AF3" t="s">
        <v>318</v>
      </c>
      <c r="AH3" s="43" t="s">
        <v>319</v>
      </c>
      <c r="AI3" s="44">
        <v>0.48176187198898829</v>
      </c>
      <c r="AJ3" s="48">
        <v>109.85295138888839</v>
      </c>
      <c r="AQ3" s="43" t="s">
        <v>104</v>
      </c>
      <c r="AR3" s="48">
        <v>128.2150516795862</v>
      </c>
      <c r="AT3" s="43" t="s">
        <v>101</v>
      </c>
      <c r="AU3" s="48">
        <v>67</v>
      </c>
      <c r="AV3" s="48">
        <v>56</v>
      </c>
      <c r="AW3" s="48">
        <v>123</v>
      </c>
    </row>
    <row r="4" spans="1:49" x14ac:dyDescent="0.3">
      <c r="A4" s="43" t="s">
        <v>108</v>
      </c>
      <c r="B4" s="12">
        <v>53.469696969696969</v>
      </c>
      <c r="E4" t="s">
        <v>108</v>
      </c>
      <c r="F4" s="12">
        <v>53.469696969696969</v>
      </c>
      <c r="I4" s="43">
        <v>5</v>
      </c>
      <c r="J4" s="12">
        <v>1</v>
      </c>
      <c r="K4" s="56">
        <v>45086.959722222222</v>
      </c>
      <c r="L4">
        <f t="shared" si="0"/>
        <v>205.0222222222219</v>
      </c>
      <c r="M4" t="str">
        <f t="shared" si="1"/>
        <v>One time</v>
      </c>
      <c r="N4" t="str">
        <f t="shared" si="2"/>
        <v>Lost</v>
      </c>
      <c r="AA4">
        <v>5</v>
      </c>
      <c r="AB4">
        <v>1</v>
      </c>
      <c r="AC4" s="56">
        <v>44987.023611053242</v>
      </c>
      <c r="AD4">
        <v>205.0222222222219</v>
      </c>
      <c r="AE4" t="s">
        <v>317</v>
      </c>
      <c r="AF4" t="s">
        <v>318</v>
      </c>
      <c r="AH4" s="43" t="s">
        <v>239</v>
      </c>
      <c r="AI4" s="44">
        <v>1</v>
      </c>
      <c r="AJ4" s="48">
        <v>148.64175699701707</v>
      </c>
      <c r="AQ4" s="43" t="s">
        <v>108</v>
      </c>
      <c r="AR4" s="48">
        <v>121.45477693602615</v>
      </c>
      <c r="AT4" s="43" t="s">
        <v>104</v>
      </c>
      <c r="AU4" s="48">
        <v>17</v>
      </c>
      <c r="AV4" s="48">
        <v>11</v>
      </c>
      <c r="AW4" s="48">
        <v>28</v>
      </c>
    </row>
    <row r="5" spans="1:49" x14ac:dyDescent="0.3">
      <c r="A5" s="43" t="s">
        <v>102</v>
      </c>
      <c r="B5" s="12">
        <v>59.060606060606062</v>
      </c>
      <c r="E5" t="s">
        <v>102</v>
      </c>
      <c r="F5" s="12">
        <v>59.060606060606062</v>
      </c>
      <c r="I5" s="43">
        <v>7</v>
      </c>
      <c r="J5" s="12">
        <v>1</v>
      </c>
      <c r="K5" s="56">
        <v>44945.939583333333</v>
      </c>
      <c r="L5">
        <f t="shared" si="0"/>
        <v>346.04236111111095</v>
      </c>
      <c r="M5" t="str">
        <f t="shared" si="1"/>
        <v>One time</v>
      </c>
      <c r="N5" t="str">
        <f t="shared" si="2"/>
        <v>Lost</v>
      </c>
      <c r="AA5">
        <v>7</v>
      </c>
      <c r="AB5">
        <v>1</v>
      </c>
      <c r="AC5" s="56">
        <v>44988.023611053242</v>
      </c>
      <c r="AD5">
        <v>346.04236111111095</v>
      </c>
      <c r="AE5" t="s">
        <v>317</v>
      </c>
      <c r="AF5" t="s">
        <v>318</v>
      </c>
      <c r="AQ5" s="43" t="s">
        <v>102</v>
      </c>
      <c r="AR5" s="48">
        <v>131.74965277777741</v>
      </c>
      <c r="AT5" s="43" t="s">
        <v>108</v>
      </c>
      <c r="AU5" s="48">
        <v>16</v>
      </c>
      <c r="AV5" s="48">
        <v>21</v>
      </c>
      <c r="AW5" s="48">
        <v>37</v>
      </c>
    </row>
    <row r="6" spans="1:49" x14ac:dyDescent="0.3">
      <c r="A6" s="43" t="s">
        <v>100</v>
      </c>
      <c r="B6" s="12">
        <v>54.003086419753089</v>
      </c>
      <c r="E6" t="s">
        <v>100</v>
      </c>
      <c r="F6" s="12">
        <v>54.003086419753089</v>
      </c>
      <c r="I6" s="43">
        <v>9</v>
      </c>
      <c r="J6" s="12">
        <v>2</v>
      </c>
      <c r="K6" s="56">
        <v>45200.043749999997</v>
      </c>
      <c r="L6">
        <f t="shared" si="0"/>
        <v>91.938194444446708</v>
      </c>
      <c r="M6" t="str">
        <f t="shared" si="1"/>
        <v>Repeat</v>
      </c>
      <c r="N6" t="str">
        <f t="shared" si="2"/>
        <v>Passive</v>
      </c>
      <c r="AA6">
        <v>9</v>
      </c>
      <c r="AB6">
        <v>2</v>
      </c>
      <c r="AC6" s="56">
        <v>44989.023611053242</v>
      </c>
      <c r="AD6">
        <v>91.938194444446708</v>
      </c>
      <c r="AE6" t="s">
        <v>319</v>
      </c>
      <c r="AF6" t="s">
        <v>320</v>
      </c>
      <c r="AQ6" s="43" t="s">
        <v>100</v>
      </c>
      <c r="AR6" s="48">
        <v>134.79945773319568</v>
      </c>
      <c r="AT6" s="43" t="s">
        <v>102</v>
      </c>
      <c r="AU6" s="48">
        <v>20</v>
      </c>
      <c r="AV6" s="48">
        <v>21</v>
      </c>
      <c r="AW6" s="48">
        <v>41</v>
      </c>
    </row>
    <row r="7" spans="1:49" x14ac:dyDescent="0.3">
      <c r="A7" s="43" t="s">
        <v>109</v>
      </c>
      <c r="B7" s="12">
        <v>49.655172413793103</v>
      </c>
      <c r="E7" t="s">
        <v>109</v>
      </c>
      <c r="F7" s="12">
        <v>49.655172413793103</v>
      </c>
      <c r="I7" s="43">
        <v>10</v>
      </c>
      <c r="J7" s="12">
        <v>1</v>
      </c>
      <c r="K7" s="56">
        <v>45208.043749999997</v>
      </c>
      <c r="L7">
        <f t="shared" si="0"/>
        <v>83.938194444446708</v>
      </c>
      <c r="M7" t="str">
        <f t="shared" si="1"/>
        <v>One time</v>
      </c>
      <c r="N7" t="str">
        <f t="shared" si="2"/>
        <v>Passive</v>
      </c>
      <c r="AA7">
        <v>10</v>
      </c>
      <c r="AB7">
        <v>1</v>
      </c>
      <c r="AC7" s="56">
        <v>44990.023611053242</v>
      </c>
      <c r="AD7">
        <v>83.938194444446708</v>
      </c>
      <c r="AE7" t="s">
        <v>317</v>
      </c>
      <c r="AF7" t="s">
        <v>320</v>
      </c>
      <c r="AQ7" s="43" t="s">
        <v>109</v>
      </c>
      <c r="AR7" s="48">
        <v>162.88991858237455</v>
      </c>
      <c r="AT7" s="43" t="s">
        <v>100</v>
      </c>
      <c r="AU7" s="48">
        <v>102</v>
      </c>
      <c r="AV7" s="48">
        <v>91</v>
      </c>
      <c r="AW7" s="48">
        <v>193</v>
      </c>
    </row>
    <row r="8" spans="1:49" x14ac:dyDescent="0.3">
      <c r="A8" s="43" t="s">
        <v>113</v>
      </c>
      <c r="B8" s="12">
        <v>55.656028368794324</v>
      </c>
      <c r="E8" t="s">
        <v>113</v>
      </c>
      <c r="F8" s="12">
        <v>55.656028368794324</v>
      </c>
      <c r="I8" s="43">
        <v>11</v>
      </c>
      <c r="J8" s="12">
        <v>1</v>
      </c>
      <c r="K8" s="56">
        <v>45147.040277777778</v>
      </c>
      <c r="L8">
        <f t="shared" si="0"/>
        <v>144.9416666666657</v>
      </c>
      <c r="M8" t="str">
        <f t="shared" si="1"/>
        <v>One time</v>
      </c>
      <c r="N8" t="str">
        <f t="shared" si="2"/>
        <v>Passive</v>
      </c>
      <c r="AA8">
        <v>11</v>
      </c>
      <c r="AB8">
        <v>1</v>
      </c>
      <c r="AC8" s="56">
        <v>44991.023611053242</v>
      </c>
      <c r="AD8">
        <v>144.9416666666657</v>
      </c>
      <c r="AE8" t="s">
        <v>317</v>
      </c>
      <c r="AF8" t="s">
        <v>320</v>
      </c>
      <c r="AH8" s="42" t="s">
        <v>238</v>
      </c>
      <c r="AI8" t="s">
        <v>322</v>
      </c>
      <c r="AJ8" t="s">
        <v>323</v>
      </c>
      <c r="AQ8" s="43" t="s">
        <v>113</v>
      </c>
      <c r="AR8" s="48">
        <v>125.81348502758017</v>
      </c>
      <c r="AT8" s="43" t="s">
        <v>109</v>
      </c>
      <c r="AU8" s="48">
        <v>29</v>
      </c>
      <c r="AV8" s="48">
        <v>12</v>
      </c>
      <c r="AW8" s="48">
        <v>41</v>
      </c>
    </row>
    <row r="9" spans="1:49" x14ac:dyDescent="0.3">
      <c r="A9" s="43" t="s">
        <v>111</v>
      </c>
      <c r="B9" s="12">
        <v>53.85</v>
      </c>
      <c r="E9" t="s">
        <v>111</v>
      </c>
      <c r="F9" s="12">
        <v>53.85</v>
      </c>
      <c r="I9" s="43">
        <v>12</v>
      </c>
      <c r="J9" s="12">
        <v>2</v>
      </c>
      <c r="K9" s="56">
        <v>45207.039583333331</v>
      </c>
      <c r="L9">
        <f t="shared" si="0"/>
        <v>84.942361111112405</v>
      </c>
      <c r="M9" t="str">
        <f t="shared" si="1"/>
        <v>Repeat</v>
      </c>
      <c r="N9" t="str">
        <f t="shared" si="2"/>
        <v>Passive</v>
      </c>
      <c r="AA9">
        <v>12</v>
      </c>
      <c r="AB9">
        <v>2</v>
      </c>
      <c r="AC9" s="56">
        <v>44992.023611053242</v>
      </c>
      <c r="AD9">
        <v>84.942361111112405</v>
      </c>
      <c r="AE9" t="s">
        <v>319</v>
      </c>
      <c r="AF9" t="s">
        <v>320</v>
      </c>
      <c r="AH9" s="43" t="s">
        <v>318</v>
      </c>
      <c r="AI9" s="44">
        <v>0.37370956641431519</v>
      </c>
      <c r="AJ9" s="48">
        <v>262.48591288111248</v>
      </c>
      <c r="AQ9" s="43" t="s">
        <v>111</v>
      </c>
      <c r="AR9" s="48">
        <v>100.52472222222204</v>
      </c>
      <c r="AT9" s="43" t="s">
        <v>113</v>
      </c>
      <c r="AU9" s="48">
        <v>87</v>
      </c>
      <c r="AV9" s="48">
        <v>78</v>
      </c>
      <c r="AW9" s="48">
        <v>164</v>
      </c>
    </row>
    <row r="10" spans="1:49" x14ac:dyDescent="0.3">
      <c r="A10" s="43" t="s">
        <v>107</v>
      </c>
      <c r="B10" s="12">
        <v>49.778761061946902</v>
      </c>
      <c r="E10" t="s">
        <v>107</v>
      </c>
      <c r="F10" s="12">
        <v>49.778761061946902</v>
      </c>
      <c r="I10" s="43">
        <v>13</v>
      </c>
      <c r="J10" s="12">
        <v>1</v>
      </c>
      <c r="K10" s="56">
        <v>44983.070833333331</v>
      </c>
      <c r="L10">
        <f t="shared" si="0"/>
        <v>308.9111111111124</v>
      </c>
      <c r="M10" t="str">
        <f t="shared" si="1"/>
        <v>One time</v>
      </c>
      <c r="N10" t="str">
        <f t="shared" si="2"/>
        <v>Lost</v>
      </c>
      <c r="AA10">
        <v>13</v>
      </c>
      <c r="AB10">
        <v>1</v>
      </c>
      <c r="AC10" s="56">
        <v>44993.023611053242</v>
      </c>
      <c r="AD10">
        <v>308.9111111111124</v>
      </c>
      <c r="AE10" t="s">
        <v>317</v>
      </c>
      <c r="AF10" t="s">
        <v>318</v>
      </c>
      <c r="AH10" s="43" t="s">
        <v>320</v>
      </c>
      <c r="AI10" s="44">
        <v>0.289057123193393</v>
      </c>
      <c r="AJ10" s="48">
        <v>128.96540674603125</v>
      </c>
      <c r="AQ10" s="43" t="s">
        <v>107</v>
      </c>
      <c r="AR10" s="48">
        <v>123.98585299901664</v>
      </c>
      <c r="AT10" s="43" t="s">
        <v>111</v>
      </c>
      <c r="AU10" s="48">
        <v>10</v>
      </c>
      <c r="AV10" s="48">
        <v>3</v>
      </c>
      <c r="AW10" s="48">
        <v>13</v>
      </c>
    </row>
    <row r="11" spans="1:49" x14ac:dyDescent="0.3">
      <c r="A11" s="43" t="s">
        <v>103</v>
      </c>
      <c r="B11" s="12">
        <v>54.725000000000001</v>
      </c>
      <c r="E11" t="s">
        <v>103</v>
      </c>
      <c r="F11" s="12">
        <v>54.725000000000001</v>
      </c>
      <c r="I11" s="43">
        <v>15</v>
      </c>
      <c r="J11" s="12">
        <v>1</v>
      </c>
      <c r="K11" s="56">
        <v>45159.008333333331</v>
      </c>
      <c r="L11">
        <f t="shared" si="0"/>
        <v>132.9736111111124</v>
      </c>
      <c r="M11" t="str">
        <f t="shared" si="1"/>
        <v>One time</v>
      </c>
      <c r="N11" t="str">
        <f t="shared" si="2"/>
        <v>Passive</v>
      </c>
      <c r="AA11">
        <v>15</v>
      </c>
      <c r="AB11">
        <v>1</v>
      </c>
      <c r="AC11" s="56">
        <v>44994.023611053242</v>
      </c>
      <c r="AD11">
        <v>132.9736111111124</v>
      </c>
      <c r="AE11" t="s">
        <v>317</v>
      </c>
      <c r="AF11" t="s">
        <v>320</v>
      </c>
      <c r="AH11" s="43" t="s">
        <v>321</v>
      </c>
      <c r="AI11" s="44">
        <v>0.33723331039229182</v>
      </c>
      <c r="AJ11" s="48">
        <v>39.349288548752192</v>
      </c>
      <c r="AQ11" s="43" t="s">
        <v>103</v>
      </c>
      <c r="AR11" s="48">
        <v>122.38708333333162</v>
      </c>
      <c r="AT11" s="43" t="s">
        <v>107</v>
      </c>
      <c r="AU11" s="48">
        <v>29</v>
      </c>
      <c r="AV11" s="48">
        <v>34</v>
      </c>
      <c r="AW11" s="48">
        <v>63</v>
      </c>
    </row>
    <row r="12" spans="1:49" x14ac:dyDescent="0.3">
      <c r="A12" s="43" t="s">
        <v>106</v>
      </c>
      <c r="B12" s="12">
        <v>53.742268041237111</v>
      </c>
      <c r="E12" t="s">
        <v>106</v>
      </c>
      <c r="F12" s="12">
        <v>53.742268041237111</v>
      </c>
      <c r="I12" s="43">
        <v>16</v>
      </c>
      <c r="J12" s="12">
        <v>2</v>
      </c>
      <c r="K12" s="56">
        <v>45131.027777777781</v>
      </c>
      <c r="L12">
        <f t="shared" si="0"/>
        <v>160.95416666666279</v>
      </c>
      <c r="M12" t="str">
        <f t="shared" si="1"/>
        <v>Repeat</v>
      </c>
      <c r="N12" t="str">
        <f t="shared" si="2"/>
        <v>Passive</v>
      </c>
      <c r="AA12">
        <v>16</v>
      </c>
      <c r="AB12">
        <v>2</v>
      </c>
      <c r="AC12" s="56">
        <v>44995.023611053242</v>
      </c>
      <c r="AD12">
        <v>160.95416666666279</v>
      </c>
      <c r="AE12" t="s">
        <v>319</v>
      </c>
      <c r="AF12" t="s">
        <v>320</v>
      </c>
      <c r="AH12" s="43" t="s">
        <v>239</v>
      </c>
      <c r="AI12" s="44">
        <v>1</v>
      </c>
      <c r="AJ12" s="48">
        <v>148.64175699701707</v>
      </c>
      <c r="AQ12" s="43" t="s">
        <v>106</v>
      </c>
      <c r="AR12" s="48">
        <v>127.14963487972392</v>
      </c>
      <c r="AT12" s="43" t="s">
        <v>103</v>
      </c>
      <c r="AU12" s="48">
        <v>12</v>
      </c>
      <c r="AV12" s="48">
        <v>11</v>
      </c>
      <c r="AW12" s="48">
        <v>23</v>
      </c>
    </row>
    <row r="13" spans="1:49" x14ac:dyDescent="0.3">
      <c r="A13" s="43" t="s">
        <v>105</v>
      </c>
      <c r="B13" s="12">
        <v>48.434944237918216</v>
      </c>
      <c r="E13" t="s">
        <v>105</v>
      </c>
      <c r="F13" s="12">
        <v>48.434944237918216</v>
      </c>
      <c r="I13" s="43">
        <v>18</v>
      </c>
      <c r="J13" s="12">
        <v>1</v>
      </c>
      <c r="K13" s="56">
        <v>45060.030555555553</v>
      </c>
      <c r="L13">
        <f t="shared" si="0"/>
        <v>231.95138888889051</v>
      </c>
      <c r="M13" t="str">
        <f t="shared" si="1"/>
        <v>One time</v>
      </c>
      <c r="N13" t="str">
        <f t="shared" si="2"/>
        <v>Lost</v>
      </c>
      <c r="AA13">
        <v>18</v>
      </c>
      <c r="AB13">
        <v>1</v>
      </c>
      <c r="AC13" s="56">
        <v>44996.023611053242</v>
      </c>
      <c r="AD13">
        <v>231.95138888889051</v>
      </c>
      <c r="AE13" t="s">
        <v>317</v>
      </c>
      <c r="AF13" t="s">
        <v>318</v>
      </c>
      <c r="AQ13" s="43" t="s">
        <v>105</v>
      </c>
      <c r="AR13" s="48">
        <v>125.90873089632299</v>
      </c>
      <c r="AT13" s="43" t="s">
        <v>106</v>
      </c>
      <c r="AU13" s="48">
        <v>25</v>
      </c>
      <c r="AV13" s="48">
        <v>27</v>
      </c>
      <c r="AW13" s="48">
        <v>52</v>
      </c>
    </row>
    <row r="14" spans="1:49" x14ac:dyDescent="0.3">
      <c r="A14" s="43" t="s">
        <v>110</v>
      </c>
      <c r="B14" s="12">
        <v>49.222222222222221</v>
      </c>
      <c r="E14" t="s">
        <v>110</v>
      </c>
      <c r="F14" s="12">
        <v>49.222222222222221</v>
      </c>
      <c r="I14" s="43">
        <v>20</v>
      </c>
      <c r="J14" s="12">
        <v>2</v>
      </c>
      <c r="K14" s="56">
        <v>45225.96597222222</v>
      </c>
      <c r="L14">
        <f t="shared" si="0"/>
        <v>66.015972222223354</v>
      </c>
      <c r="M14" t="str">
        <f t="shared" si="1"/>
        <v>Repeat</v>
      </c>
      <c r="N14" t="str">
        <f t="shared" si="2"/>
        <v>Recent</v>
      </c>
      <c r="AA14">
        <v>20</v>
      </c>
      <c r="AB14">
        <v>2</v>
      </c>
      <c r="AC14" s="56">
        <v>44997.023611053242</v>
      </c>
      <c r="AD14">
        <v>66.015972222223354</v>
      </c>
      <c r="AE14" t="s">
        <v>319</v>
      </c>
      <c r="AF14" t="s">
        <v>321</v>
      </c>
      <c r="AH14" s="43" t="s">
        <v>324</v>
      </c>
      <c r="AQ14" s="43" t="s">
        <v>110</v>
      </c>
      <c r="AR14" s="48">
        <v>107.60312499999924</v>
      </c>
      <c r="AT14" s="43" t="s">
        <v>105</v>
      </c>
      <c r="AU14" s="48">
        <v>75</v>
      </c>
      <c r="AV14" s="48">
        <v>79</v>
      </c>
      <c r="AW14" s="48">
        <v>154</v>
      </c>
    </row>
    <row r="15" spans="1:49" x14ac:dyDescent="0.3">
      <c r="A15" s="43" t="s">
        <v>99</v>
      </c>
      <c r="B15" s="12">
        <v>54.707207207207205</v>
      </c>
      <c r="E15" t="s">
        <v>99</v>
      </c>
      <c r="F15" s="12">
        <v>54.707207207207205</v>
      </c>
      <c r="I15" s="43">
        <v>22</v>
      </c>
      <c r="J15" s="12">
        <v>1</v>
      </c>
      <c r="K15" s="56">
        <v>45248.945138888892</v>
      </c>
      <c r="L15">
        <f t="shared" si="0"/>
        <v>43.036805555551837</v>
      </c>
      <c r="M15" t="str">
        <f t="shared" si="1"/>
        <v>One time</v>
      </c>
      <c r="N15" t="str">
        <f t="shared" si="2"/>
        <v>Recent</v>
      </c>
      <c r="AA15">
        <v>22</v>
      </c>
      <c r="AB15">
        <v>1</v>
      </c>
      <c r="AC15" s="56">
        <v>44998.023611053242</v>
      </c>
      <c r="AD15">
        <v>43.036805555551837</v>
      </c>
      <c r="AE15" t="s">
        <v>317</v>
      </c>
      <c r="AF15" t="s">
        <v>321</v>
      </c>
      <c r="AH15" s="43" t="s">
        <v>325</v>
      </c>
      <c r="AQ15" s="43" t="s">
        <v>99</v>
      </c>
      <c r="AR15" s="48">
        <v>124.0609507945437</v>
      </c>
      <c r="AT15" s="43" t="s">
        <v>110</v>
      </c>
      <c r="AU15" s="48">
        <v>5</v>
      </c>
      <c r="AV15" s="48">
        <v>11</v>
      </c>
      <c r="AW15" s="48">
        <v>16</v>
      </c>
    </row>
    <row r="16" spans="1:49" x14ac:dyDescent="0.3">
      <c r="A16" s="43" t="s">
        <v>239</v>
      </c>
      <c r="B16" s="12">
        <v>53.393999999999998</v>
      </c>
      <c r="I16" s="43">
        <v>24</v>
      </c>
      <c r="J16" s="12">
        <v>1</v>
      </c>
      <c r="K16" s="56">
        <v>45049.057638888888</v>
      </c>
      <c r="L16">
        <f t="shared" si="0"/>
        <v>242.9243055555562</v>
      </c>
      <c r="M16" t="str">
        <f t="shared" si="1"/>
        <v>One time</v>
      </c>
      <c r="N16" t="str">
        <f t="shared" si="2"/>
        <v>Lost</v>
      </c>
      <c r="AA16">
        <v>24</v>
      </c>
      <c r="AB16">
        <v>1</v>
      </c>
      <c r="AC16" s="56">
        <v>44999.023611053242</v>
      </c>
      <c r="AD16">
        <v>242.9243055555562</v>
      </c>
      <c r="AE16" t="s">
        <v>317</v>
      </c>
      <c r="AF16" t="s">
        <v>318</v>
      </c>
      <c r="AQ16" s="43" t="s">
        <v>239</v>
      </c>
      <c r="AR16" s="48">
        <v>128.52382861111064</v>
      </c>
      <c r="AT16" s="43" t="s">
        <v>99</v>
      </c>
      <c r="AU16" s="48">
        <v>259</v>
      </c>
      <c r="AV16" s="48">
        <v>245</v>
      </c>
      <c r="AW16" s="48">
        <v>503</v>
      </c>
    </row>
    <row r="17" spans="9:57" x14ac:dyDescent="0.3">
      <c r="I17" s="43">
        <v>25</v>
      </c>
      <c r="J17" s="12">
        <v>1</v>
      </c>
      <c r="K17" s="56">
        <v>45265.070138888892</v>
      </c>
      <c r="L17">
        <f t="shared" si="0"/>
        <v>26.911805555551837</v>
      </c>
      <c r="M17" t="str">
        <f t="shared" si="1"/>
        <v>One time</v>
      </c>
      <c r="N17" t="str">
        <f t="shared" si="2"/>
        <v>Recent</v>
      </c>
      <c r="AA17">
        <v>25</v>
      </c>
      <c r="AB17">
        <v>1</v>
      </c>
      <c r="AC17" s="56">
        <v>45000.023611053242</v>
      </c>
      <c r="AD17">
        <v>26.911805555551837</v>
      </c>
      <c r="AE17" t="s">
        <v>317</v>
      </c>
      <c r="AF17" t="s">
        <v>321</v>
      </c>
      <c r="AT17" s="43" t="s">
        <v>239</v>
      </c>
      <c r="AU17" s="48">
        <v>750</v>
      </c>
      <c r="AV17" s="48">
        <v>691</v>
      </c>
      <c r="AW17" s="48">
        <v>1434</v>
      </c>
    </row>
    <row r="18" spans="9:57" x14ac:dyDescent="0.3">
      <c r="I18" s="43">
        <v>26</v>
      </c>
      <c r="J18" s="12">
        <v>4</v>
      </c>
      <c r="K18" s="56">
        <v>45115.997916666667</v>
      </c>
      <c r="L18">
        <f t="shared" si="0"/>
        <v>175.98402777777665</v>
      </c>
      <c r="M18" t="str">
        <f t="shared" si="1"/>
        <v>Repeat</v>
      </c>
      <c r="N18" t="str">
        <f t="shared" si="2"/>
        <v>Passive</v>
      </c>
      <c r="AA18">
        <v>26</v>
      </c>
      <c r="AB18">
        <v>4</v>
      </c>
      <c r="AC18" s="56">
        <v>45001.023611053242</v>
      </c>
      <c r="AD18">
        <v>175.98402777777665</v>
      </c>
      <c r="AE18" t="s">
        <v>319</v>
      </c>
      <c r="AF18" t="s">
        <v>320</v>
      </c>
    </row>
    <row r="19" spans="9:57" x14ac:dyDescent="0.3">
      <c r="I19" s="43">
        <v>27</v>
      </c>
      <c r="J19" s="12">
        <v>5</v>
      </c>
      <c r="K19" s="56">
        <v>45284.032638888886</v>
      </c>
      <c r="L19">
        <f t="shared" si="0"/>
        <v>7.9493055555576575</v>
      </c>
      <c r="M19" t="str">
        <f t="shared" si="1"/>
        <v>Repeat</v>
      </c>
      <c r="N19" t="str">
        <f t="shared" si="2"/>
        <v>Recent</v>
      </c>
      <c r="AA19">
        <v>27</v>
      </c>
      <c r="AB19">
        <v>5</v>
      </c>
      <c r="AC19" s="56">
        <v>45002.023611053242</v>
      </c>
      <c r="AD19">
        <v>7.9493055555576575</v>
      </c>
      <c r="AE19" t="s">
        <v>319</v>
      </c>
      <c r="AF19" t="s">
        <v>321</v>
      </c>
      <c r="BA19" s="42" t="s">
        <v>238</v>
      </c>
      <c r="BB19" t="s">
        <v>265</v>
      </c>
      <c r="BC19" t="s">
        <v>323</v>
      </c>
      <c r="BD19" t="s">
        <v>273</v>
      </c>
      <c r="BE19" t="s">
        <v>272</v>
      </c>
    </row>
    <row r="20" spans="9:57" x14ac:dyDescent="0.3">
      <c r="I20" s="43">
        <v>29</v>
      </c>
      <c r="J20" s="12">
        <v>2</v>
      </c>
      <c r="K20" s="56">
        <v>45176.986111111109</v>
      </c>
      <c r="L20">
        <f t="shared" si="0"/>
        <v>114.9958333333343</v>
      </c>
      <c r="M20" t="str">
        <f t="shared" si="1"/>
        <v>Repeat</v>
      </c>
      <c r="N20" t="str">
        <f t="shared" si="2"/>
        <v>Passive</v>
      </c>
      <c r="AA20">
        <v>29</v>
      </c>
      <c r="AB20">
        <v>2</v>
      </c>
      <c r="AC20" s="56">
        <v>45003.023611053242</v>
      </c>
      <c r="AD20">
        <v>114.9958333333343</v>
      </c>
      <c r="AE20" t="s">
        <v>319</v>
      </c>
      <c r="AF20" t="s">
        <v>320</v>
      </c>
      <c r="AT20" s="42" t="s">
        <v>327</v>
      </c>
      <c r="AU20" s="42" t="s">
        <v>243</v>
      </c>
      <c r="BA20" s="43" t="s">
        <v>24</v>
      </c>
      <c r="BB20" s="48">
        <v>182094</v>
      </c>
      <c r="BC20" s="48">
        <v>144.96509502923897</v>
      </c>
      <c r="BD20" s="48">
        <v>38</v>
      </c>
      <c r="BE20" s="48">
        <v>4791.9473684210525</v>
      </c>
    </row>
    <row r="21" spans="9:57" x14ac:dyDescent="0.3">
      <c r="I21" s="43">
        <v>30</v>
      </c>
      <c r="J21" s="12">
        <v>2</v>
      </c>
      <c r="K21" s="56">
        <v>45054.025000000001</v>
      </c>
      <c r="L21">
        <f t="shared" si="0"/>
        <v>237.95694444444234</v>
      </c>
      <c r="M21" t="str">
        <f t="shared" si="1"/>
        <v>Repeat</v>
      </c>
      <c r="N21" t="str">
        <f t="shared" si="2"/>
        <v>Lost</v>
      </c>
      <c r="AA21">
        <v>30</v>
      </c>
      <c r="AB21">
        <v>2</v>
      </c>
      <c r="AC21" s="56">
        <v>45004.023611053242</v>
      </c>
      <c r="AD21">
        <v>237.95694444444234</v>
      </c>
      <c r="AE21" t="s">
        <v>319</v>
      </c>
      <c r="AF21" t="s">
        <v>318</v>
      </c>
      <c r="AT21" s="42" t="s">
        <v>238</v>
      </c>
      <c r="AU21" t="s">
        <v>317</v>
      </c>
      <c r="AV21" t="s">
        <v>319</v>
      </c>
      <c r="AW21" t="s">
        <v>239</v>
      </c>
      <c r="BA21" s="43" t="s">
        <v>39</v>
      </c>
      <c r="BB21" s="48">
        <v>88953</v>
      </c>
      <c r="BC21" s="48">
        <v>133.55267094017023</v>
      </c>
      <c r="BD21" s="48">
        <v>26</v>
      </c>
      <c r="BE21" s="48">
        <v>3421.2692307692309</v>
      </c>
    </row>
    <row r="22" spans="9:57" x14ac:dyDescent="0.3">
      <c r="I22" s="43">
        <v>31</v>
      </c>
      <c r="J22" s="12">
        <v>3</v>
      </c>
      <c r="K22" s="56">
        <v>45231.01458333333</v>
      </c>
      <c r="L22">
        <f t="shared" si="0"/>
        <v>60.96736111111386</v>
      </c>
      <c r="M22" t="str">
        <f t="shared" si="1"/>
        <v>Repeat</v>
      </c>
      <c r="N22" t="str">
        <f t="shared" si="2"/>
        <v>Recent</v>
      </c>
      <c r="AA22">
        <v>31</v>
      </c>
      <c r="AB22">
        <v>3</v>
      </c>
      <c r="AC22" s="56">
        <v>45005.023611053242</v>
      </c>
      <c r="AD22">
        <v>60.96736111111386</v>
      </c>
      <c r="AE22" t="s">
        <v>319</v>
      </c>
      <c r="AF22" t="s">
        <v>321</v>
      </c>
      <c r="AT22" s="43" t="s">
        <v>97</v>
      </c>
      <c r="AU22" s="48">
        <v>188</v>
      </c>
      <c r="AV22" s="48">
        <v>339</v>
      </c>
      <c r="AW22" s="48">
        <v>526</v>
      </c>
      <c r="BA22" s="43" t="s">
        <v>45</v>
      </c>
      <c r="BB22" s="48">
        <v>116145</v>
      </c>
      <c r="BC22" s="48">
        <v>134.36054292929245</v>
      </c>
      <c r="BD22" s="48">
        <v>22</v>
      </c>
      <c r="BE22" s="48">
        <v>5279.318181818182</v>
      </c>
    </row>
    <row r="23" spans="9:57" x14ac:dyDescent="0.3">
      <c r="I23" s="43">
        <v>33</v>
      </c>
      <c r="J23" s="12">
        <v>1</v>
      </c>
      <c r="K23" s="56">
        <v>45284.038888888892</v>
      </c>
      <c r="L23">
        <f t="shared" si="0"/>
        <v>7.9430555555518367</v>
      </c>
      <c r="M23" t="str">
        <f t="shared" si="1"/>
        <v>One time</v>
      </c>
      <c r="N23" t="str">
        <f t="shared" si="2"/>
        <v>Recent</v>
      </c>
      <c r="AA23">
        <v>33</v>
      </c>
      <c r="AB23">
        <v>1</v>
      </c>
      <c r="AC23" s="56">
        <v>45006.023611053242</v>
      </c>
      <c r="AD23">
        <v>7.9430555555518367</v>
      </c>
      <c r="AE23" t="s">
        <v>317</v>
      </c>
      <c r="AF23" t="s">
        <v>321</v>
      </c>
      <c r="AT23" s="43" t="s">
        <v>96</v>
      </c>
      <c r="AU23" s="48">
        <v>180</v>
      </c>
      <c r="AV23" s="48">
        <v>331</v>
      </c>
      <c r="AW23" s="48">
        <v>511</v>
      </c>
      <c r="BA23" s="43" t="s">
        <v>53</v>
      </c>
      <c r="BB23" s="48">
        <v>89991</v>
      </c>
      <c r="BC23" s="48">
        <v>115.38478835978805</v>
      </c>
      <c r="BD23" s="48">
        <v>21</v>
      </c>
      <c r="BE23" s="48">
        <v>4285.2857142857147</v>
      </c>
    </row>
    <row r="24" spans="9:57" x14ac:dyDescent="0.3">
      <c r="I24" s="43">
        <v>34</v>
      </c>
      <c r="J24" s="12">
        <v>1</v>
      </c>
      <c r="K24" s="56">
        <v>44968.987500000003</v>
      </c>
      <c r="L24">
        <f t="shared" si="0"/>
        <v>322.99444444444089</v>
      </c>
      <c r="M24" t="str">
        <f t="shared" si="1"/>
        <v>One time</v>
      </c>
      <c r="N24" t="str">
        <f t="shared" si="2"/>
        <v>Lost</v>
      </c>
      <c r="AA24">
        <v>34</v>
      </c>
      <c r="AB24">
        <v>1</v>
      </c>
      <c r="AC24" s="56">
        <v>45007.023611053242</v>
      </c>
      <c r="AD24">
        <v>322.99444444444089</v>
      </c>
      <c r="AE24" t="s">
        <v>317</v>
      </c>
      <c r="AF24" t="s">
        <v>318</v>
      </c>
      <c r="AT24" s="43" t="s">
        <v>98</v>
      </c>
      <c r="AU24" s="48">
        <v>181</v>
      </c>
      <c r="AV24" s="48">
        <v>358</v>
      </c>
      <c r="AW24" s="48">
        <v>539</v>
      </c>
      <c r="BA24" s="43" t="s">
        <v>46</v>
      </c>
      <c r="BB24" s="48">
        <v>242439</v>
      </c>
      <c r="BC24" s="48">
        <v>147.82863828502346</v>
      </c>
      <c r="BD24" s="48">
        <v>46</v>
      </c>
      <c r="BE24" s="48">
        <v>5270.413043478261</v>
      </c>
    </row>
    <row r="25" spans="9:57" x14ac:dyDescent="0.3">
      <c r="I25" s="43">
        <v>36</v>
      </c>
      <c r="J25" s="12">
        <v>1</v>
      </c>
      <c r="K25" s="56">
        <v>45238.036805555559</v>
      </c>
      <c r="L25">
        <f t="shared" si="0"/>
        <v>53.945138888884685</v>
      </c>
      <c r="M25" t="str">
        <f t="shared" si="1"/>
        <v>One time</v>
      </c>
      <c r="N25" t="str">
        <f t="shared" si="2"/>
        <v>Recent</v>
      </c>
      <c r="AA25">
        <v>36</v>
      </c>
      <c r="AB25">
        <v>1</v>
      </c>
      <c r="AC25" s="56">
        <v>45008.023611053242</v>
      </c>
      <c r="AD25">
        <v>53.945138888884685</v>
      </c>
      <c r="AE25" t="s">
        <v>317</v>
      </c>
      <c r="AF25" t="s">
        <v>321</v>
      </c>
      <c r="AT25" s="43" t="s">
        <v>191</v>
      </c>
      <c r="AU25" s="48">
        <v>193</v>
      </c>
      <c r="AV25" s="48">
        <v>345</v>
      </c>
      <c r="AW25" s="48">
        <v>537</v>
      </c>
      <c r="BA25" s="43" t="s">
        <v>55</v>
      </c>
      <c r="BB25" s="48">
        <v>84119</v>
      </c>
      <c r="BC25" s="48">
        <v>122.79242424242362</v>
      </c>
      <c r="BD25" s="48">
        <v>11</v>
      </c>
      <c r="BE25" s="48">
        <v>7647.181818181818</v>
      </c>
    </row>
    <row r="26" spans="9:57" x14ac:dyDescent="0.3">
      <c r="I26" s="43">
        <v>39</v>
      </c>
      <c r="J26" s="12">
        <v>1</v>
      </c>
      <c r="K26" s="56">
        <v>45241.068749999999</v>
      </c>
      <c r="L26">
        <f t="shared" si="0"/>
        <v>50.913194444445253</v>
      </c>
      <c r="M26" t="str">
        <f t="shared" si="1"/>
        <v>One time</v>
      </c>
      <c r="N26" t="str">
        <f t="shared" si="2"/>
        <v>Recent</v>
      </c>
      <c r="AA26">
        <v>39</v>
      </c>
      <c r="AB26">
        <v>1</v>
      </c>
      <c r="AC26" s="56">
        <v>45009.023611053242</v>
      </c>
      <c r="AD26">
        <v>50.913194444445253</v>
      </c>
      <c r="AE26" t="s">
        <v>317</v>
      </c>
      <c r="AF26" t="s">
        <v>321</v>
      </c>
      <c r="AT26" s="43" t="s">
        <v>239</v>
      </c>
      <c r="AU26" s="48">
        <v>740</v>
      </c>
      <c r="AV26" s="48">
        <v>691</v>
      </c>
      <c r="AW26" s="48">
        <v>1424</v>
      </c>
      <c r="BA26" s="43" t="s">
        <v>70</v>
      </c>
      <c r="BB26" s="48">
        <v>132192</v>
      </c>
      <c r="BC26" s="48">
        <v>105.05234374999964</v>
      </c>
      <c r="BD26" s="48">
        <v>24</v>
      </c>
      <c r="BE26" s="48">
        <v>5508</v>
      </c>
    </row>
    <row r="27" spans="9:57" x14ac:dyDescent="0.3">
      <c r="I27" s="43">
        <v>40</v>
      </c>
      <c r="J27" s="12">
        <v>2</v>
      </c>
      <c r="K27" s="56">
        <v>45248.967361111114</v>
      </c>
      <c r="L27">
        <f t="shared" si="0"/>
        <v>43.014583333329938</v>
      </c>
      <c r="M27" t="str">
        <f t="shared" si="1"/>
        <v>Repeat</v>
      </c>
      <c r="N27" t="str">
        <f t="shared" si="2"/>
        <v>Recent</v>
      </c>
      <c r="AA27">
        <v>40</v>
      </c>
      <c r="AB27">
        <v>2</v>
      </c>
      <c r="AC27" s="56">
        <v>45010.023611053242</v>
      </c>
      <c r="AD27">
        <v>43.014583333329938</v>
      </c>
      <c r="AE27" t="s">
        <v>319</v>
      </c>
      <c r="AF27" t="s">
        <v>321</v>
      </c>
      <c r="BA27" s="43" t="s">
        <v>50</v>
      </c>
      <c r="BB27" s="48">
        <v>38017</v>
      </c>
      <c r="BC27" s="48">
        <v>86.97420634920438</v>
      </c>
      <c r="BD27" s="48">
        <v>7</v>
      </c>
      <c r="BE27" s="48">
        <v>5431</v>
      </c>
    </row>
    <row r="28" spans="9:57" x14ac:dyDescent="0.3">
      <c r="I28" s="43">
        <v>41</v>
      </c>
      <c r="J28" s="12">
        <v>1</v>
      </c>
      <c r="K28" s="56">
        <v>44982.958333333336</v>
      </c>
      <c r="L28">
        <f t="shared" si="0"/>
        <v>309.02361111110804</v>
      </c>
      <c r="M28" t="str">
        <f t="shared" si="1"/>
        <v>One time</v>
      </c>
      <c r="N28" t="str">
        <f t="shared" si="2"/>
        <v>Lost</v>
      </c>
      <c r="AA28">
        <v>41</v>
      </c>
      <c r="AB28">
        <v>1</v>
      </c>
      <c r="AC28" s="56">
        <v>45011.023611053242</v>
      </c>
      <c r="AD28">
        <v>309.02361111110804</v>
      </c>
      <c r="AE28" t="s">
        <v>317</v>
      </c>
      <c r="AF28" t="s">
        <v>318</v>
      </c>
      <c r="BA28" s="43" t="s">
        <v>60</v>
      </c>
      <c r="BB28" s="48">
        <v>98950</v>
      </c>
      <c r="BC28" s="48">
        <v>122.55785818713316</v>
      </c>
      <c r="BD28" s="48">
        <v>19</v>
      </c>
      <c r="BE28" s="48">
        <v>5207.894736842105</v>
      </c>
    </row>
    <row r="29" spans="9:57" x14ac:dyDescent="0.3">
      <c r="I29" s="43">
        <v>42</v>
      </c>
      <c r="J29" s="12">
        <v>2</v>
      </c>
      <c r="K29" s="56">
        <v>45135.019444444442</v>
      </c>
      <c r="L29">
        <f t="shared" si="0"/>
        <v>156.96250000000146</v>
      </c>
      <c r="M29" t="str">
        <f t="shared" si="1"/>
        <v>Repeat</v>
      </c>
      <c r="N29" t="str">
        <f t="shared" si="2"/>
        <v>Passive</v>
      </c>
      <c r="AA29">
        <v>42</v>
      </c>
      <c r="AB29">
        <v>2</v>
      </c>
      <c r="AC29" s="56">
        <v>45012.023611053242</v>
      </c>
      <c r="AD29">
        <v>156.96250000000146</v>
      </c>
      <c r="AE29" t="s">
        <v>319</v>
      </c>
      <c r="AF29" t="s">
        <v>320</v>
      </c>
      <c r="AT29" s="42" t="s">
        <v>327</v>
      </c>
      <c r="AV29" s="42" t="s">
        <v>112</v>
      </c>
      <c r="BA29" s="43" t="s">
        <v>28</v>
      </c>
      <c r="BB29" s="48">
        <v>110015</v>
      </c>
      <c r="BC29" s="48">
        <v>128.27383040935629</v>
      </c>
      <c r="BD29" s="48">
        <v>19</v>
      </c>
      <c r="BE29" s="48">
        <v>5790.2631578947367</v>
      </c>
    </row>
    <row r="30" spans="9:57" x14ac:dyDescent="0.3">
      <c r="I30" s="43">
        <v>43</v>
      </c>
      <c r="J30" s="12">
        <v>3</v>
      </c>
      <c r="K30" s="56">
        <v>45188.97152777778</v>
      </c>
      <c r="L30">
        <f t="shared" si="0"/>
        <v>103.01041666666424</v>
      </c>
      <c r="M30" t="str">
        <f t="shared" si="1"/>
        <v>Repeat</v>
      </c>
      <c r="N30" t="str">
        <f t="shared" si="2"/>
        <v>Passive</v>
      </c>
      <c r="AA30">
        <v>43</v>
      </c>
      <c r="AB30">
        <v>3</v>
      </c>
      <c r="AC30" s="56">
        <v>45013.023611053242</v>
      </c>
      <c r="AD30">
        <v>103.01041666666424</v>
      </c>
      <c r="AE30" t="s">
        <v>319</v>
      </c>
      <c r="AF30" t="s">
        <v>320</v>
      </c>
      <c r="AT30" s="42" t="s">
        <v>316</v>
      </c>
      <c r="AU30" s="42" t="s">
        <v>326</v>
      </c>
      <c r="AV30" t="s">
        <v>97</v>
      </c>
      <c r="AW30" t="s">
        <v>96</v>
      </c>
      <c r="AX30" t="s">
        <v>98</v>
      </c>
      <c r="AY30" t="s">
        <v>191</v>
      </c>
      <c r="BA30" s="43" t="s">
        <v>92</v>
      </c>
      <c r="BB30" s="48">
        <v>42553</v>
      </c>
      <c r="BC30" s="48">
        <v>116.5452546296292</v>
      </c>
      <c r="BD30" s="48">
        <v>12</v>
      </c>
      <c r="BE30" s="48">
        <v>3546.0833333333335</v>
      </c>
    </row>
    <row r="31" spans="9:57" x14ac:dyDescent="0.3">
      <c r="I31" s="43">
        <v>45</v>
      </c>
      <c r="J31" s="12">
        <v>1</v>
      </c>
      <c r="K31" s="56">
        <v>45056.959722222222</v>
      </c>
      <c r="L31">
        <f t="shared" si="0"/>
        <v>235.0222222222219</v>
      </c>
      <c r="M31" t="str">
        <f t="shared" si="1"/>
        <v>One time</v>
      </c>
      <c r="N31" t="str">
        <f t="shared" si="2"/>
        <v>Lost</v>
      </c>
      <c r="AA31">
        <v>45</v>
      </c>
      <c r="AB31">
        <v>1</v>
      </c>
      <c r="AC31" s="56">
        <v>45014.023611053242</v>
      </c>
      <c r="AD31">
        <v>235.0222222222219</v>
      </c>
      <c r="AE31" t="s">
        <v>317</v>
      </c>
      <c r="AF31" t="s">
        <v>318</v>
      </c>
      <c r="AT31" t="s">
        <v>318</v>
      </c>
      <c r="AU31" t="s">
        <v>317</v>
      </c>
      <c r="AV31" s="12">
        <v>88</v>
      </c>
      <c r="AW31" s="12">
        <v>89</v>
      </c>
      <c r="AX31" s="12">
        <v>108</v>
      </c>
      <c r="AY31" s="12">
        <v>100</v>
      </c>
      <c r="BA31" s="43" t="s">
        <v>6</v>
      </c>
      <c r="BB31" s="48">
        <v>108833</v>
      </c>
      <c r="BC31" s="48">
        <v>98.614305555555617</v>
      </c>
      <c r="BD31" s="48">
        <v>20</v>
      </c>
      <c r="BE31" s="48">
        <v>5441.65</v>
      </c>
    </row>
    <row r="32" spans="9:57" x14ac:dyDescent="0.3">
      <c r="I32" s="43">
        <v>46</v>
      </c>
      <c r="J32" s="12">
        <v>1</v>
      </c>
      <c r="K32" s="56">
        <v>45176.02847222222</v>
      </c>
      <c r="L32">
        <f t="shared" si="0"/>
        <v>115.95347222222335</v>
      </c>
      <c r="M32" t="str">
        <f t="shared" si="1"/>
        <v>One time</v>
      </c>
      <c r="N32" t="str">
        <f t="shared" si="2"/>
        <v>Passive</v>
      </c>
      <c r="AA32">
        <v>46</v>
      </c>
      <c r="AB32">
        <v>1</v>
      </c>
      <c r="AC32" s="56">
        <v>45015.023611053242</v>
      </c>
      <c r="AD32">
        <v>115.95347222222335</v>
      </c>
      <c r="AE32" t="s">
        <v>317</v>
      </c>
      <c r="AF32" t="s">
        <v>320</v>
      </c>
      <c r="AT32" t="s">
        <v>318</v>
      </c>
      <c r="AU32" t="s">
        <v>319</v>
      </c>
      <c r="AV32" s="12">
        <v>70</v>
      </c>
      <c r="AW32" s="12">
        <v>68</v>
      </c>
      <c r="AX32" s="12">
        <v>74</v>
      </c>
      <c r="AY32" s="12">
        <v>66</v>
      </c>
      <c r="BA32" s="43" t="s">
        <v>42</v>
      </c>
      <c r="BB32" s="48">
        <v>86855</v>
      </c>
      <c r="BC32" s="48">
        <v>129.71364379084886</v>
      </c>
      <c r="BD32" s="48">
        <v>17</v>
      </c>
      <c r="BE32" s="48">
        <v>5109.1176470588234</v>
      </c>
    </row>
    <row r="33" spans="9:57" x14ac:dyDescent="0.3">
      <c r="I33" s="43">
        <v>47</v>
      </c>
      <c r="J33" s="12">
        <v>2</v>
      </c>
      <c r="K33" s="56">
        <v>45061.093055555553</v>
      </c>
      <c r="L33">
        <f t="shared" si="0"/>
        <v>230.88888888889051</v>
      </c>
      <c r="M33" t="str">
        <f t="shared" si="1"/>
        <v>Repeat</v>
      </c>
      <c r="N33" t="str">
        <f t="shared" si="2"/>
        <v>Lost</v>
      </c>
      <c r="AA33">
        <v>47</v>
      </c>
      <c r="AB33">
        <v>2</v>
      </c>
      <c r="AC33" s="56">
        <v>45016.023611053242</v>
      </c>
      <c r="AD33">
        <v>230.88888888889051</v>
      </c>
      <c r="AE33" t="s">
        <v>319</v>
      </c>
      <c r="AF33" t="s">
        <v>318</v>
      </c>
      <c r="AT33" t="s">
        <v>320</v>
      </c>
      <c r="AU33" t="s">
        <v>317</v>
      </c>
      <c r="AV33" s="12">
        <v>50</v>
      </c>
      <c r="AW33" s="12">
        <v>59</v>
      </c>
      <c r="AX33" s="12">
        <v>39</v>
      </c>
      <c r="AY33" s="12">
        <v>42</v>
      </c>
      <c r="BA33" s="43" t="s">
        <v>79</v>
      </c>
      <c r="BB33" s="48">
        <v>57084</v>
      </c>
      <c r="BC33" s="48">
        <v>139.29615740740653</v>
      </c>
      <c r="BD33" s="48">
        <v>14</v>
      </c>
      <c r="BE33" s="48">
        <v>3805.6</v>
      </c>
    </row>
    <row r="34" spans="9:57" x14ac:dyDescent="0.3">
      <c r="I34" s="43">
        <v>48</v>
      </c>
      <c r="J34" s="12">
        <v>4</v>
      </c>
      <c r="K34" s="56">
        <v>45131.064583333333</v>
      </c>
      <c r="L34">
        <f t="shared" si="0"/>
        <v>160.91736111111095</v>
      </c>
      <c r="M34" t="str">
        <f t="shared" si="1"/>
        <v>Repeat</v>
      </c>
      <c r="N34" t="str">
        <f t="shared" si="2"/>
        <v>Passive</v>
      </c>
      <c r="AA34">
        <v>48</v>
      </c>
      <c r="AB34">
        <v>4</v>
      </c>
      <c r="AC34" s="56">
        <v>45017.023611053242</v>
      </c>
      <c r="AD34">
        <v>160.91736111111095</v>
      </c>
      <c r="AE34" t="s">
        <v>319</v>
      </c>
      <c r="AF34" t="s">
        <v>320</v>
      </c>
      <c r="AT34" t="s">
        <v>320</v>
      </c>
      <c r="AU34" t="s">
        <v>319</v>
      </c>
      <c r="AV34" s="12">
        <v>108</v>
      </c>
      <c r="AW34" s="12">
        <v>102</v>
      </c>
      <c r="AX34" s="12">
        <v>116</v>
      </c>
      <c r="AY34" s="12">
        <v>113</v>
      </c>
      <c r="BA34" s="43" t="s">
        <v>27</v>
      </c>
      <c r="BB34" s="48">
        <v>1089868</v>
      </c>
      <c r="BC34" s="48">
        <v>117.72440732758555</v>
      </c>
      <c r="BD34" s="48">
        <v>220</v>
      </c>
      <c r="BE34" s="48">
        <v>4697.7068965517237</v>
      </c>
    </row>
    <row r="35" spans="9:57" x14ac:dyDescent="0.3">
      <c r="I35" s="43">
        <v>49</v>
      </c>
      <c r="J35" s="12">
        <v>1</v>
      </c>
      <c r="K35" s="56">
        <v>45187.011805555558</v>
      </c>
      <c r="L35">
        <f t="shared" si="0"/>
        <v>104.97013888888614</v>
      </c>
      <c r="M35" t="str">
        <f t="shared" si="1"/>
        <v>One time</v>
      </c>
      <c r="N35" t="str">
        <f t="shared" si="2"/>
        <v>Passive</v>
      </c>
      <c r="AA35">
        <v>49</v>
      </c>
      <c r="AB35">
        <v>1</v>
      </c>
      <c r="AC35" s="56">
        <v>45018.023611053242</v>
      </c>
      <c r="AD35">
        <v>104.97013888888614</v>
      </c>
      <c r="AE35" t="s">
        <v>317</v>
      </c>
      <c r="AF35" t="s">
        <v>320</v>
      </c>
      <c r="AT35" t="s">
        <v>321</v>
      </c>
      <c r="AU35" t="s">
        <v>317</v>
      </c>
      <c r="AV35" s="12">
        <v>50</v>
      </c>
      <c r="AW35" s="12">
        <v>32</v>
      </c>
      <c r="AX35" s="12">
        <v>34</v>
      </c>
      <c r="AY35" s="12">
        <v>51</v>
      </c>
      <c r="BA35" s="43" t="s">
        <v>13</v>
      </c>
      <c r="BB35" s="48">
        <v>143869</v>
      </c>
      <c r="BC35" s="48">
        <v>119.58546810699529</v>
      </c>
      <c r="BD35" s="48">
        <v>26</v>
      </c>
      <c r="BE35" s="48">
        <v>5328.4814814814818</v>
      </c>
    </row>
    <row r="36" spans="9:57" x14ac:dyDescent="0.3">
      <c r="I36" s="43">
        <v>50</v>
      </c>
      <c r="J36" s="12">
        <v>1</v>
      </c>
      <c r="K36" s="56">
        <v>45272.925000000003</v>
      </c>
      <c r="L36">
        <f t="shared" si="0"/>
        <v>19.056944444440887</v>
      </c>
      <c r="M36" t="str">
        <f t="shared" si="1"/>
        <v>One time</v>
      </c>
      <c r="N36" t="str">
        <f t="shared" si="2"/>
        <v>Recent</v>
      </c>
      <c r="AA36">
        <v>50</v>
      </c>
      <c r="AB36">
        <v>1</v>
      </c>
      <c r="AC36" s="56">
        <v>45019.023611053242</v>
      </c>
      <c r="AD36">
        <v>19.056944444440887</v>
      </c>
      <c r="AE36" t="s">
        <v>317</v>
      </c>
      <c r="AF36" t="s">
        <v>321</v>
      </c>
      <c r="AT36" t="s">
        <v>321</v>
      </c>
      <c r="AU36" t="s">
        <v>319</v>
      </c>
      <c r="AV36" s="12">
        <v>161</v>
      </c>
      <c r="AW36" s="12">
        <v>161</v>
      </c>
      <c r="AX36" s="12">
        <v>168</v>
      </c>
      <c r="AY36" s="12">
        <v>166</v>
      </c>
      <c r="BA36" s="43" t="s">
        <v>57</v>
      </c>
      <c r="BB36" s="48">
        <v>45184</v>
      </c>
      <c r="BC36" s="48">
        <v>93.979006410255138</v>
      </c>
      <c r="BD36" s="48">
        <v>13</v>
      </c>
      <c r="BE36" s="48">
        <v>3475.6923076923076</v>
      </c>
    </row>
    <row r="37" spans="9:57" x14ac:dyDescent="0.3">
      <c r="I37" s="43">
        <v>51</v>
      </c>
      <c r="J37" s="12">
        <v>2</v>
      </c>
      <c r="K37" s="56">
        <v>45128.940972222219</v>
      </c>
      <c r="L37">
        <f t="shared" si="0"/>
        <v>163.04097222222481</v>
      </c>
      <c r="M37" t="str">
        <f t="shared" si="1"/>
        <v>Repeat</v>
      </c>
      <c r="N37" t="str">
        <f t="shared" si="2"/>
        <v>Passive</v>
      </c>
      <c r="AA37">
        <v>51</v>
      </c>
      <c r="AB37">
        <v>2</v>
      </c>
      <c r="AC37" s="56">
        <v>45020.023611053242</v>
      </c>
      <c r="AD37">
        <v>163.04097222222481</v>
      </c>
      <c r="AE37" t="s">
        <v>319</v>
      </c>
      <c r="AF37" t="s">
        <v>320</v>
      </c>
      <c r="BA37" s="43" t="s">
        <v>26</v>
      </c>
      <c r="BB37" s="48">
        <v>107329</v>
      </c>
      <c r="BC37" s="48">
        <v>134.9250718390791</v>
      </c>
      <c r="BD37" s="48">
        <v>29</v>
      </c>
      <c r="BE37" s="48">
        <v>3701</v>
      </c>
    </row>
    <row r="38" spans="9:57" x14ac:dyDescent="0.3">
      <c r="I38" s="43">
        <v>52</v>
      </c>
      <c r="J38" s="12">
        <v>1</v>
      </c>
      <c r="K38" s="56">
        <v>45240.019444444442</v>
      </c>
      <c r="L38">
        <f t="shared" si="0"/>
        <v>51.962500000001455</v>
      </c>
      <c r="M38" t="str">
        <f t="shared" si="1"/>
        <v>One time</v>
      </c>
      <c r="N38" t="str">
        <f t="shared" si="2"/>
        <v>Recent</v>
      </c>
      <c r="AA38">
        <v>52</v>
      </c>
      <c r="AB38">
        <v>1</v>
      </c>
      <c r="AC38" s="56">
        <v>45021.023611053242</v>
      </c>
      <c r="AD38">
        <v>51.962500000001455</v>
      </c>
      <c r="AE38" t="s">
        <v>317</v>
      </c>
      <c r="AF38" t="s">
        <v>321</v>
      </c>
      <c r="BA38" s="43" t="s">
        <v>61</v>
      </c>
      <c r="BB38" s="48">
        <v>71209</v>
      </c>
      <c r="BC38" s="48">
        <v>110.71848958333339</v>
      </c>
      <c r="BD38" s="48">
        <v>16</v>
      </c>
      <c r="BE38" s="48">
        <v>4450.5625</v>
      </c>
    </row>
    <row r="39" spans="9:57" x14ac:dyDescent="0.3">
      <c r="I39" s="43">
        <v>53</v>
      </c>
      <c r="J39" s="12">
        <v>3</v>
      </c>
      <c r="K39" s="56">
        <v>45290.990277777775</v>
      </c>
      <c r="L39">
        <f t="shared" si="0"/>
        <v>0.99166666666860692</v>
      </c>
      <c r="M39" t="str">
        <f t="shared" si="1"/>
        <v>Repeat</v>
      </c>
      <c r="N39" t="str">
        <f t="shared" si="2"/>
        <v>Recent</v>
      </c>
      <c r="AA39">
        <v>53</v>
      </c>
      <c r="AB39">
        <v>3</v>
      </c>
      <c r="AC39" s="56">
        <v>45022.023611053242</v>
      </c>
      <c r="AD39">
        <v>0.99166666666860692</v>
      </c>
      <c r="AE39" t="s">
        <v>319</v>
      </c>
      <c r="AF39" t="s">
        <v>321</v>
      </c>
      <c r="BA39" s="43" t="s">
        <v>30</v>
      </c>
      <c r="BB39" s="48">
        <v>201398</v>
      </c>
      <c r="BC39" s="48">
        <v>123.83034188034165</v>
      </c>
      <c r="BD39" s="48">
        <v>38</v>
      </c>
      <c r="BE39" s="48">
        <v>5164.0512820512822</v>
      </c>
    </row>
    <row r="40" spans="9:57" x14ac:dyDescent="0.3">
      <c r="I40" s="43">
        <v>55</v>
      </c>
      <c r="J40" s="12">
        <v>1</v>
      </c>
      <c r="K40" s="56">
        <v>44970.989583333336</v>
      </c>
      <c r="L40">
        <f t="shared" si="0"/>
        <v>320.99236111110804</v>
      </c>
      <c r="M40" t="str">
        <f t="shared" si="1"/>
        <v>One time</v>
      </c>
      <c r="N40" t="str">
        <f t="shared" si="2"/>
        <v>Lost</v>
      </c>
      <c r="AA40">
        <v>55</v>
      </c>
      <c r="AB40">
        <v>1</v>
      </c>
      <c r="AC40" s="56">
        <v>45023.023611053242</v>
      </c>
      <c r="AD40">
        <v>320.99236111110804</v>
      </c>
      <c r="AE40" t="s">
        <v>317</v>
      </c>
      <c r="AF40" t="s">
        <v>318</v>
      </c>
      <c r="BA40" s="43" t="s">
        <v>33</v>
      </c>
      <c r="BB40" s="48">
        <v>88589</v>
      </c>
      <c r="BC40" s="48">
        <v>125.17893518518476</v>
      </c>
      <c r="BD40" s="48">
        <v>18</v>
      </c>
      <c r="BE40" s="48">
        <v>4921.6111111111113</v>
      </c>
    </row>
    <row r="41" spans="9:57" x14ac:dyDescent="0.3">
      <c r="I41" s="43">
        <v>57</v>
      </c>
      <c r="J41" s="12">
        <v>1</v>
      </c>
      <c r="K41" s="56">
        <v>45087.995833333334</v>
      </c>
      <c r="L41">
        <f t="shared" si="0"/>
        <v>203.98611111110949</v>
      </c>
      <c r="M41" t="str">
        <f t="shared" si="1"/>
        <v>One time</v>
      </c>
      <c r="N41" t="str">
        <f t="shared" si="2"/>
        <v>Lost</v>
      </c>
      <c r="AA41">
        <v>57</v>
      </c>
      <c r="AB41">
        <v>1</v>
      </c>
      <c r="AC41" s="56">
        <v>45024.023611053242</v>
      </c>
      <c r="AD41">
        <v>203.98611111110949</v>
      </c>
      <c r="AE41" t="s">
        <v>317</v>
      </c>
      <c r="AF41" t="s">
        <v>318</v>
      </c>
      <c r="BA41" s="43" t="s">
        <v>87</v>
      </c>
      <c r="BB41" s="48">
        <v>94689</v>
      </c>
      <c r="BC41" s="48">
        <v>79.079641812865077</v>
      </c>
      <c r="BD41" s="48">
        <v>19</v>
      </c>
      <c r="BE41" s="48">
        <v>4983.6315789473683</v>
      </c>
    </row>
    <row r="42" spans="9:57" x14ac:dyDescent="0.3">
      <c r="I42" s="43">
        <v>58</v>
      </c>
      <c r="J42" s="12">
        <v>1</v>
      </c>
      <c r="K42" s="56">
        <v>45090.098611111112</v>
      </c>
      <c r="L42">
        <f t="shared" si="0"/>
        <v>201.88333333333139</v>
      </c>
      <c r="M42" t="str">
        <f t="shared" si="1"/>
        <v>One time</v>
      </c>
      <c r="N42" t="str">
        <f t="shared" si="2"/>
        <v>Lost</v>
      </c>
      <c r="AA42">
        <v>58</v>
      </c>
      <c r="AB42">
        <v>1</v>
      </c>
      <c r="AC42" s="56">
        <v>45025.023611053242</v>
      </c>
      <c r="AD42">
        <v>201.88333333333139</v>
      </c>
      <c r="AE42" t="s">
        <v>317</v>
      </c>
      <c r="AF42" t="s">
        <v>318</v>
      </c>
      <c r="BA42" s="43" t="s">
        <v>23</v>
      </c>
      <c r="BB42" s="48">
        <v>188709</v>
      </c>
      <c r="BC42" s="48">
        <v>138.71333333333294</v>
      </c>
      <c r="BD42" s="48">
        <v>35</v>
      </c>
      <c r="BE42" s="48">
        <v>5391.6857142857143</v>
      </c>
    </row>
    <row r="43" spans="9:57" x14ac:dyDescent="0.3">
      <c r="I43" s="43">
        <v>59</v>
      </c>
      <c r="J43" s="12">
        <v>1</v>
      </c>
      <c r="K43" s="56">
        <v>44996.936805555553</v>
      </c>
      <c r="L43">
        <f t="shared" si="0"/>
        <v>295.04513888889051</v>
      </c>
      <c r="M43" t="str">
        <f t="shared" si="1"/>
        <v>One time</v>
      </c>
      <c r="N43" t="str">
        <f t="shared" si="2"/>
        <v>Lost</v>
      </c>
      <c r="AA43">
        <v>59</v>
      </c>
      <c r="AB43">
        <v>1</v>
      </c>
      <c r="AC43" s="56">
        <v>45026.023611053242</v>
      </c>
      <c r="AD43">
        <v>295.04513888889051</v>
      </c>
      <c r="AE43" t="s">
        <v>317</v>
      </c>
      <c r="AF43" t="s">
        <v>318</v>
      </c>
      <c r="BA43" s="43" t="s">
        <v>90</v>
      </c>
      <c r="BB43" s="48">
        <v>175816</v>
      </c>
      <c r="BC43" s="48">
        <v>127.81124614197445</v>
      </c>
      <c r="BD43" s="48">
        <v>35</v>
      </c>
      <c r="BE43" s="48">
        <v>4883.7777777777774</v>
      </c>
    </row>
    <row r="44" spans="9:57" x14ac:dyDescent="0.3">
      <c r="I44" s="43">
        <v>60</v>
      </c>
      <c r="J44" s="12">
        <v>1</v>
      </c>
      <c r="K44" s="56">
        <v>45129.044444444444</v>
      </c>
      <c r="L44">
        <f t="shared" si="0"/>
        <v>162.9375</v>
      </c>
      <c r="M44" t="str">
        <f t="shared" si="1"/>
        <v>One time</v>
      </c>
      <c r="N44" t="str">
        <f t="shared" si="2"/>
        <v>Passive</v>
      </c>
      <c r="AA44">
        <v>60</v>
      </c>
      <c r="AB44">
        <v>1</v>
      </c>
      <c r="AC44" s="56">
        <v>45027.023611053242</v>
      </c>
      <c r="AD44">
        <v>162.9375</v>
      </c>
      <c r="AE44" t="s">
        <v>317</v>
      </c>
      <c r="AF44" t="s">
        <v>320</v>
      </c>
      <c r="BA44" s="43" t="s">
        <v>63</v>
      </c>
      <c r="BB44" s="48">
        <v>87269</v>
      </c>
      <c r="BC44" s="48">
        <v>123.0868055555552</v>
      </c>
      <c r="BD44" s="48">
        <v>16</v>
      </c>
      <c r="BE44" s="48">
        <v>5454.3125</v>
      </c>
    </row>
    <row r="45" spans="9:57" x14ac:dyDescent="0.3">
      <c r="I45" s="43">
        <v>61</v>
      </c>
      <c r="J45" s="12">
        <v>4</v>
      </c>
      <c r="K45" s="56">
        <v>45284.97152777778</v>
      </c>
      <c r="L45">
        <f t="shared" si="0"/>
        <v>7.0104166666642413</v>
      </c>
      <c r="M45" t="str">
        <f t="shared" si="1"/>
        <v>Repeat</v>
      </c>
      <c r="N45" t="str">
        <f t="shared" si="2"/>
        <v>Recent</v>
      </c>
      <c r="AA45">
        <v>61</v>
      </c>
      <c r="AB45">
        <v>4</v>
      </c>
      <c r="AC45" s="56">
        <v>45028.023611053242</v>
      </c>
      <c r="AD45">
        <v>7.0104166666642413</v>
      </c>
      <c r="AE45" t="s">
        <v>319</v>
      </c>
      <c r="AF45" t="s">
        <v>321</v>
      </c>
      <c r="BA45" s="43" t="s">
        <v>72</v>
      </c>
      <c r="BB45" s="48">
        <v>145237</v>
      </c>
      <c r="BC45" s="48">
        <v>100.235603632479</v>
      </c>
      <c r="BD45" s="48">
        <v>26</v>
      </c>
      <c r="BE45" s="48">
        <v>5586.0384615384619</v>
      </c>
    </row>
    <row r="46" spans="9:57" x14ac:dyDescent="0.3">
      <c r="I46" s="43">
        <v>62</v>
      </c>
      <c r="J46" s="12">
        <v>4</v>
      </c>
      <c r="K46" s="56">
        <v>45081.082638888889</v>
      </c>
      <c r="L46">
        <f t="shared" si="0"/>
        <v>210.89930555555475</v>
      </c>
      <c r="M46" t="str">
        <f t="shared" si="1"/>
        <v>Repeat</v>
      </c>
      <c r="N46" t="str">
        <f t="shared" si="2"/>
        <v>Lost</v>
      </c>
      <c r="AA46">
        <v>62</v>
      </c>
      <c r="AB46">
        <v>4</v>
      </c>
      <c r="AC46" s="56">
        <v>45029.023611053242</v>
      </c>
      <c r="AD46">
        <v>210.89930555555475</v>
      </c>
      <c r="AE46" t="s">
        <v>319</v>
      </c>
      <c r="AF46" t="s">
        <v>318</v>
      </c>
      <c r="BA46" s="43" t="s">
        <v>89</v>
      </c>
      <c r="BB46" s="48">
        <v>107830</v>
      </c>
      <c r="BC46" s="48">
        <v>116.38667328042253</v>
      </c>
      <c r="BD46" s="48">
        <v>21</v>
      </c>
      <c r="BE46" s="48">
        <v>5134.7619047619046</v>
      </c>
    </row>
    <row r="47" spans="9:57" x14ac:dyDescent="0.3">
      <c r="I47" s="43">
        <v>63</v>
      </c>
      <c r="J47" s="12">
        <v>2</v>
      </c>
      <c r="K47" s="56">
        <v>45229.938888888886</v>
      </c>
      <c r="L47">
        <f t="shared" si="0"/>
        <v>62.043055555557657</v>
      </c>
      <c r="M47" t="str">
        <f t="shared" si="1"/>
        <v>Repeat</v>
      </c>
      <c r="N47" t="str">
        <f t="shared" si="2"/>
        <v>Recent</v>
      </c>
      <c r="AA47">
        <v>63</v>
      </c>
      <c r="AB47">
        <v>2</v>
      </c>
      <c r="AC47" s="56">
        <v>45030.023611053242</v>
      </c>
      <c r="AD47">
        <v>62.043055555557657</v>
      </c>
      <c r="AE47" t="s">
        <v>319</v>
      </c>
      <c r="AF47" t="s">
        <v>321</v>
      </c>
      <c r="BA47" s="43" t="s">
        <v>18</v>
      </c>
      <c r="BB47" s="48">
        <v>203887</v>
      </c>
      <c r="BC47" s="48">
        <v>120.41775793650716</v>
      </c>
      <c r="BD47" s="48">
        <v>42</v>
      </c>
      <c r="BE47" s="48">
        <v>4854.4523809523807</v>
      </c>
    </row>
    <row r="48" spans="9:57" x14ac:dyDescent="0.3">
      <c r="I48" s="43">
        <v>65</v>
      </c>
      <c r="J48" s="12">
        <v>1</v>
      </c>
      <c r="K48" s="56">
        <v>44961.044444444444</v>
      </c>
      <c r="L48">
        <f t="shared" si="0"/>
        <v>330.9375</v>
      </c>
      <c r="M48" t="str">
        <f t="shared" si="1"/>
        <v>One time</v>
      </c>
      <c r="N48" t="str">
        <f t="shared" si="2"/>
        <v>Lost</v>
      </c>
      <c r="AA48">
        <v>65</v>
      </c>
      <c r="AB48">
        <v>1</v>
      </c>
      <c r="AC48" s="56">
        <v>45031.023611053242</v>
      </c>
      <c r="AD48">
        <v>330.9375</v>
      </c>
      <c r="AE48" t="s">
        <v>317</v>
      </c>
      <c r="AF48" t="s">
        <v>318</v>
      </c>
      <c r="BA48" s="43" t="s">
        <v>47</v>
      </c>
      <c r="BB48" s="48">
        <v>85772</v>
      </c>
      <c r="BC48" s="48">
        <v>118.31589052287488</v>
      </c>
      <c r="BD48" s="48">
        <v>17</v>
      </c>
      <c r="BE48" s="48">
        <v>5045.411764705882</v>
      </c>
    </row>
    <row r="49" spans="9:57" x14ac:dyDescent="0.3">
      <c r="I49" s="43">
        <v>66</v>
      </c>
      <c r="J49" s="12">
        <v>2</v>
      </c>
      <c r="K49" s="56">
        <v>45041.046527777777</v>
      </c>
      <c r="L49">
        <f t="shared" si="0"/>
        <v>250.93541666666715</v>
      </c>
      <c r="M49" t="str">
        <f t="shared" si="1"/>
        <v>Repeat</v>
      </c>
      <c r="N49" t="str">
        <f t="shared" si="2"/>
        <v>Lost</v>
      </c>
      <c r="AA49">
        <v>66</v>
      </c>
      <c r="AB49">
        <v>2</v>
      </c>
      <c r="AC49" s="56">
        <v>45032.023611053242</v>
      </c>
      <c r="AD49">
        <v>250.93541666666715</v>
      </c>
      <c r="AE49" t="s">
        <v>319</v>
      </c>
      <c r="AF49" t="s">
        <v>318</v>
      </c>
      <c r="BA49" s="43" t="s">
        <v>78</v>
      </c>
      <c r="BB49" s="48">
        <v>227134</v>
      </c>
      <c r="BC49" s="48">
        <v>136.38213252314745</v>
      </c>
      <c r="BD49" s="48">
        <v>48</v>
      </c>
      <c r="BE49" s="48">
        <v>4731.958333333333</v>
      </c>
    </row>
    <row r="50" spans="9:57" x14ac:dyDescent="0.3">
      <c r="I50" s="43">
        <v>67</v>
      </c>
      <c r="J50" s="12">
        <v>3</v>
      </c>
      <c r="K50" s="56">
        <v>45250.986111111109</v>
      </c>
      <c r="L50">
        <f t="shared" si="0"/>
        <v>40.995833333334303</v>
      </c>
      <c r="M50" t="str">
        <f t="shared" si="1"/>
        <v>Repeat</v>
      </c>
      <c r="N50" t="str">
        <f t="shared" si="2"/>
        <v>Recent</v>
      </c>
      <c r="AA50">
        <v>67</v>
      </c>
      <c r="AB50">
        <v>3</v>
      </c>
      <c r="AC50" s="56">
        <v>45033.023611053242</v>
      </c>
      <c r="AD50">
        <v>40.995833333334303</v>
      </c>
      <c r="AE50" t="s">
        <v>319</v>
      </c>
      <c r="AF50" t="s">
        <v>321</v>
      </c>
      <c r="BA50" s="43" t="s">
        <v>80</v>
      </c>
      <c r="BB50" s="48">
        <v>41950</v>
      </c>
      <c r="BC50" s="48">
        <v>149.98350694444343</v>
      </c>
      <c r="BD50" s="48">
        <v>8</v>
      </c>
      <c r="BE50" s="48">
        <v>5243.75</v>
      </c>
    </row>
    <row r="51" spans="9:57" x14ac:dyDescent="0.3">
      <c r="I51" s="43">
        <v>69</v>
      </c>
      <c r="J51" s="12">
        <v>2</v>
      </c>
      <c r="K51" s="56">
        <v>45278.038194444445</v>
      </c>
      <c r="L51">
        <f t="shared" si="0"/>
        <v>13.943749999998545</v>
      </c>
      <c r="M51" t="str">
        <f t="shared" si="1"/>
        <v>Repeat</v>
      </c>
      <c r="N51" t="str">
        <f t="shared" si="2"/>
        <v>Recent</v>
      </c>
      <c r="AA51">
        <v>69</v>
      </c>
      <c r="AB51">
        <v>2</v>
      </c>
      <c r="AC51" s="56">
        <v>45034.023611053242</v>
      </c>
      <c r="AD51">
        <v>13.943749999998545</v>
      </c>
      <c r="AE51" t="s">
        <v>319</v>
      </c>
      <c r="AF51" t="s">
        <v>321</v>
      </c>
      <c r="BA51" s="43" t="s">
        <v>21</v>
      </c>
      <c r="BB51" s="48">
        <v>153373</v>
      </c>
      <c r="BC51" s="48">
        <v>135.29014336917459</v>
      </c>
      <c r="BD51" s="48">
        <v>31</v>
      </c>
      <c r="BE51" s="48">
        <v>4947.5161290322585</v>
      </c>
    </row>
    <row r="52" spans="9:57" x14ac:dyDescent="0.3">
      <c r="I52" s="43">
        <v>71</v>
      </c>
      <c r="J52" s="12">
        <v>2</v>
      </c>
      <c r="K52" s="56">
        <v>45263.972222222219</v>
      </c>
      <c r="L52">
        <f t="shared" si="0"/>
        <v>28.009722222224809</v>
      </c>
      <c r="M52" t="str">
        <f t="shared" si="1"/>
        <v>Repeat</v>
      </c>
      <c r="N52" t="str">
        <f t="shared" si="2"/>
        <v>Recent</v>
      </c>
      <c r="AA52">
        <v>71</v>
      </c>
      <c r="AB52">
        <v>2</v>
      </c>
      <c r="AC52" s="56">
        <v>45035.023611053242</v>
      </c>
      <c r="AD52">
        <v>28.009722222224809</v>
      </c>
      <c r="AE52" t="s">
        <v>319</v>
      </c>
      <c r="AF52" t="s">
        <v>321</v>
      </c>
      <c r="BA52" s="43" t="s">
        <v>85</v>
      </c>
      <c r="BB52" s="48">
        <v>91534</v>
      </c>
      <c r="BC52" s="48">
        <v>160.10342592592642</v>
      </c>
      <c r="BD52" s="48">
        <v>15</v>
      </c>
      <c r="BE52" s="48">
        <v>6102.2666666666664</v>
      </c>
    </row>
    <row r="53" spans="9:57" x14ac:dyDescent="0.3">
      <c r="I53" s="43">
        <v>72</v>
      </c>
      <c r="J53" s="12">
        <v>1</v>
      </c>
      <c r="K53" s="56">
        <v>45254.037499999999</v>
      </c>
      <c r="L53">
        <f t="shared" si="0"/>
        <v>37.944444444445253</v>
      </c>
      <c r="M53" t="str">
        <f t="shared" si="1"/>
        <v>One time</v>
      </c>
      <c r="N53" t="str">
        <f t="shared" si="2"/>
        <v>Recent</v>
      </c>
      <c r="AA53">
        <v>72</v>
      </c>
      <c r="AB53">
        <v>1</v>
      </c>
      <c r="AC53" s="56">
        <v>45036.023611053242</v>
      </c>
      <c r="AD53">
        <v>37.944444444445253</v>
      </c>
      <c r="AE53" t="s">
        <v>317</v>
      </c>
      <c r="AF53" t="s">
        <v>321</v>
      </c>
      <c r="BA53" s="43" t="s">
        <v>8</v>
      </c>
      <c r="BB53" s="48">
        <v>192740</v>
      </c>
      <c r="BC53" s="48">
        <v>132.58664930555477</v>
      </c>
      <c r="BD53" s="48">
        <v>38</v>
      </c>
      <c r="BE53" s="48">
        <v>4818.5</v>
      </c>
    </row>
    <row r="54" spans="9:57" x14ac:dyDescent="0.3">
      <c r="I54" s="43">
        <v>73</v>
      </c>
      <c r="J54" s="12">
        <v>1</v>
      </c>
      <c r="K54" s="56">
        <v>45021.022222222222</v>
      </c>
      <c r="L54">
        <f t="shared" si="0"/>
        <v>270.9597222222219</v>
      </c>
      <c r="M54" t="str">
        <f t="shared" si="1"/>
        <v>One time</v>
      </c>
      <c r="N54" t="str">
        <f t="shared" si="2"/>
        <v>Lost</v>
      </c>
      <c r="AA54">
        <v>73</v>
      </c>
      <c r="AB54">
        <v>1</v>
      </c>
      <c r="AC54" s="56">
        <v>45037.023611053242</v>
      </c>
      <c r="AD54">
        <v>270.9597222222219</v>
      </c>
      <c r="AE54" t="s">
        <v>317</v>
      </c>
      <c r="AF54" t="s">
        <v>318</v>
      </c>
      <c r="BA54" s="43" t="s">
        <v>17</v>
      </c>
      <c r="BB54" s="48">
        <v>130563</v>
      </c>
      <c r="BC54" s="48">
        <v>123.88909143518413</v>
      </c>
      <c r="BD54" s="48">
        <v>23</v>
      </c>
      <c r="BE54" s="48">
        <v>5440.125</v>
      </c>
    </row>
    <row r="55" spans="9:57" x14ac:dyDescent="0.3">
      <c r="I55" s="43">
        <v>74</v>
      </c>
      <c r="J55" s="12">
        <v>3</v>
      </c>
      <c r="K55" s="56">
        <v>45081.07916666667</v>
      </c>
      <c r="L55">
        <f t="shared" si="0"/>
        <v>210.90277777777374</v>
      </c>
      <c r="M55" t="str">
        <f t="shared" si="1"/>
        <v>Repeat</v>
      </c>
      <c r="N55" t="str">
        <f t="shared" si="2"/>
        <v>Lost</v>
      </c>
      <c r="AA55">
        <v>74</v>
      </c>
      <c r="AB55">
        <v>3</v>
      </c>
      <c r="AC55" s="56">
        <v>45038.023611053242</v>
      </c>
      <c r="AD55">
        <v>210.90277777777374</v>
      </c>
      <c r="AE55" t="s">
        <v>319</v>
      </c>
      <c r="AF55" t="s">
        <v>318</v>
      </c>
      <c r="BA55" s="43" t="s">
        <v>12</v>
      </c>
      <c r="BB55" s="48">
        <v>88917</v>
      </c>
      <c r="BC55" s="48">
        <v>114.59044312169308</v>
      </c>
      <c r="BD55" s="48">
        <v>20</v>
      </c>
      <c r="BE55" s="48">
        <v>4234.1428571428569</v>
      </c>
    </row>
    <row r="56" spans="9:57" x14ac:dyDescent="0.3">
      <c r="I56" s="43">
        <v>75</v>
      </c>
      <c r="J56" s="12">
        <v>1</v>
      </c>
      <c r="K56" s="56">
        <v>45068.98541666667</v>
      </c>
      <c r="L56">
        <f t="shared" si="0"/>
        <v>222.99652777777374</v>
      </c>
      <c r="M56" t="str">
        <f t="shared" si="1"/>
        <v>One time</v>
      </c>
      <c r="N56" t="str">
        <f t="shared" si="2"/>
        <v>Lost</v>
      </c>
      <c r="AA56">
        <v>75</v>
      </c>
      <c r="AB56">
        <v>1</v>
      </c>
      <c r="AC56" s="56">
        <v>45039.023611053242</v>
      </c>
      <c r="AD56">
        <v>222.99652777777374</v>
      </c>
      <c r="AE56" t="s">
        <v>317</v>
      </c>
      <c r="AF56" t="s">
        <v>318</v>
      </c>
      <c r="BA56" s="43" t="s">
        <v>7</v>
      </c>
      <c r="BB56" s="48">
        <v>158488</v>
      </c>
      <c r="BC56" s="48">
        <v>118.79722222222185</v>
      </c>
      <c r="BD56" s="48">
        <v>29</v>
      </c>
      <c r="BE56" s="48">
        <v>5465.1034482758623</v>
      </c>
    </row>
    <row r="57" spans="9:57" x14ac:dyDescent="0.3">
      <c r="I57" s="43">
        <v>80</v>
      </c>
      <c r="J57" s="12">
        <v>1</v>
      </c>
      <c r="K57" s="56">
        <v>45066.038194444445</v>
      </c>
      <c r="L57">
        <f t="shared" si="0"/>
        <v>225.94374999999854</v>
      </c>
      <c r="M57" t="str">
        <f t="shared" si="1"/>
        <v>One time</v>
      </c>
      <c r="N57" t="str">
        <f t="shared" si="2"/>
        <v>Lost</v>
      </c>
      <c r="AA57">
        <v>80</v>
      </c>
      <c r="AB57">
        <v>1</v>
      </c>
      <c r="AC57" s="56">
        <v>45040.023611053242</v>
      </c>
      <c r="AD57">
        <v>225.94374999999854</v>
      </c>
      <c r="AE57" t="s">
        <v>317</v>
      </c>
      <c r="AF57" t="s">
        <v>318</v>
      </c>
      <c r="BA57" s="43" t="s">
        <v>9</v>
      </c>
      <c r="BB57" s="48">
        <v>167417</v>
      </c>
      <c r="BC57" s="48">
        <v>130.44755747126302</v>
      </c>
      <c r="BD57" s="48">
        <v>29</v>
      </c>
      <c r="BE57" s="48">
        <v>5773</v>
      </c>
    </row>
    <row r="58" spans="9:57" x14ac:dyDescent="0.3">
      <c r="I58" s="43">
        <v>82</v>
      </c>
      <c r="J58" s="12">
        <v>1</v>
      </c>
      <c r="K58" s="56">
        <v>45274.986111111109</v>
      </c>
      <c r="L58">
        <f t="shared" si="0"/>
        <v>16.995833333334303</v>
      </c>
      <c r="M58" t="str">
        <f t="shared" si="1"/>
        <v>One time</v>
      </c>
      <c r="N58" t="str">
        <f t="shared" si="2"/>
        <v>Recent</v>
      </c>
      <c r="AA58">
        <v>82</v>
      </c>
      <c r="AB58">
        <v>1</v>
      </c>
      <c r="AC58" s="56">
        <v>45041.023611053242</v>
      </c>
      <c r="AD58">
        <v>16.995833333334303</v>
      </c>
      <c r="AE58" t="s">
        <v>317</v>
      </c>
      <c r="AF58" t="s">
        <v>321</v>
      </c>
      <c r="BA58" s="43" t="s">
        <v>62</v>
      </c>
      <c r="BB58" s="48">
        <v>78336</v>
      </c>
      <c r="BC58" s="48">
        <v>128.4444078947356</v>
      </c>
      <c r="BD58" s="48">
        <v>19</v>
      </c>
      <c r="BE58" s="48">
        <v>4122.9473684210525</v>
      </c>
    </row>
    <row r="59" spans="9:57" x14ac:dyDescent="0.3">
      <c r="I59" s="43">
        <v>83</v>
      </c>
      <c r="J59" s="12">
        <v>1</v>
      </c>
      <c r="K59" s="56">
        <v>44972.038194444445</v>
      </c>
      <c r="L59">
        <f t="shared" si="0"/>
        <v>319.94374999999854</v>
      </c>
      <c r="M59" t="str">
        <f t="shared" si="1"/>
        <v>One time</v>
      </c>
      <c r="N59" t="str">
        <f t="shared" si="2"/>
        <v>Lost</v>
      </c>
      <c r="AA59">
        <v>83</v>
      </c>
      <c r="AB59">
        <v>1</v>
      </c>
      <c r="AC59" s="56">
        <v>45042.023611053242</v>
      </c>
      <c r="AD59">
        <v>319.94374999999854</v>
      </c>
      <c r="AE59" t="s">
        <v>317</v>
      </c>
      <c r="AF59" t="s">
        <v>318</v>
      </c>
      <c r="BA59" s="43" t="s">
        <v>52</v>
      </c>
      <c r="BB59" s="48">
        <v>145221</v>
      </c>
      <c r="BC59" s="48">
        <v>113.08100961538395</v>
      </c>
      <c r="BD59" s="48">
        <v>26</v>
      </c>
      <c r="BE59" s="48">
        <v>5585.4230769230771</v>
      </c>
    </row>
    <row r="60" spans="9:57" x14ac:dyDescent="0.3">
      <c r="I60" s="43">
        <v>84</v>
      </c>
      <c r="J60" s="12">
        <v>1</v>
      </c>
      <c r="K60" s="56">
        <v>45117.98333333333</v>
      </c>
      <c r="L60">
        <f t="shared" si="0"/>
        <v>173.99861111111386</v>
      </c>
      <c r="M60" t="str">
        <f t="shared" si="1"/>
        <v>One time</v>
      </c>
      <c r="N60" t="str">
        <f t="shared" si="2"/>
        <v>Passive</v>
      </c>
      <c r="AA60">
        <v>84</v>
      </c>
      <c r="AB60">
        <v>1</v>
      </c>
      <c r="AC60" s="56">
        <v>45043.023611053242</v>
      </c>
      <c r="AD60">
        <v>173.99861111111386</v>
      </c>
      <c r="AE60" t="s">
        <v>317</v>
      </c>
      <c r="AF60" t="s">
        <v>320</v>
      </c>
      <c r="BA60" s="43" t="s">
        <v>77</v>
      </c>
      <c r="BB60" s="48">
        <v>135017</v>
      </c>
      <c r="BC60" s="48">
        <v>124.73537037036998</v>
      </c>
      <c r="BD60" s="48">
        <v>30</v>
      </c>
      <c r="BE60" s="48">
        <v>4500.5666666666666</v>
      </c>
    </row>
    <row r="61" spans="9:57" x14ac:dyDescent="0.3">
      <c r="I61" s="43">
        <v>85</v>
      </c>
      <c r="J61" s="12">
        <v>1</v>
      </c>
      <c r="K61" s="56">
        <v>45098.979861111111</v>
      </c>
      <c r="L61">
        <f t="shared" si="0"/>
        <v>193.00208333333285</v>
      </c>
      <c r="M61" t="str">
        <f t="shared" si="1"/>
        <v>One time</v>
      </c>
      <c r="N61" t="str">
        <f t="shared" si="2"/>
        <v>Lost</v>
      </c>
      <c r="AA61">
        <v>85</v>
      </c>
      <c r="AB61">
        <v>1</v>
      </c>
      <c r="AC61" s="56">
        <v>45044.023611053242</v>
      </c>
      <c r="AD61">
        <v>193.00208333333285</v>
      </c>
      <c r="AE61" t="s">
        <v>317</v>
      </c>
      <c r="AF61" t="s">
        <v>318</v>
      </c>
      <c r="BA61" s="43" t="s">
        <v>83</v>
      </c>
      <c r="BB61" s="48">
        <v>63116</v>
      </c>
      <c r="BC61" s="48">
        <v>147.36027777777855</v>
      </c>
      <c r="BD61" s="48">
        <v>10</v>
      </c>
      <c r="BE61" s="48">
        <v>6311.6</v>
      </c>
    </row>
    <row r="62" spans="9:57" x14ac:dyDescent="0.3">
      <c r="I62" s="43">
        <v>87</v>
      </c>
      <c r="J62" s="12">
        <v>3</v>
      </c>
      <c r="K62" s="56">
        <v>45086.00277777778</v>
      </c>
      <c r="L62">
        <f t="shared" si="0"/>
        <v>205.97916666666424</v>
      </c>
      <c r="M62" t="str">
        <f t="shared" si="1"/>
        <v>Repeat</v>
      </c>
      <c r="N62" t="str">
        <f t="shared" si="2"/>
        <v>Lost</v>
      </c>
      <c r="AA62">
        <v>87</v>
      </c>
      <c r="AB62">
        <v>3</v>
      </c>
      <c r="AC62" s="56">
        <v>45045.023611053242</v>
      </c>
      <c r="AD62">
        <v>205.97916666666424</v>
      </c>
      <c r="AE62" t="s">
        <v>319</v>
      </c>
      <c r="AF62" t="s">
        <v>318</v>
      </c>
      <c r="BA62" s="43" t="s">
        <v>4</v>
      </c>
      <c r="BB62" s="48">
        <v>219735</v>
      </c>
      <c r="BC62" s="48">
        <v>133.4315245478036</v>
      </c>
      <c r="BD62" s="48">
        <v>42</v>
      </c>
      <c r="BE62" s="48">
        <v>5110.1162790697672</v>
      </c>
    </row>
    <row r="63" spans="9:57" x14ac:dyDescent="0.3">
      <c r="I63" s="43">
        <v>89</v>
      </c>
      <c r="J63" s="12">
        <v>2</v>
      </c>
      <c r="K63" s="56">
        <v>45189.052777777775</v>
      </c>
      <c r="L63">
        <f t="shared" si="0"/>
        <v>102.92916666666861</v>
      </c>
      <c r="M63" t="str">
        <f t="shared" si="1"/>
        <v>Repeat</v>
      </c>
      <c r="N63" t="str">
        <f t="shared" si="2"/>
        <v>Passive</v>
      </c>
      <c r="AA63">
        <v>89</v>
      </c>
      <c r="AB63">
        <v>2</v>
      </c>
      <c r="AC63" s="56">
        <v>45046.023611053242</v>
      </c>
      <c r="AD63">
        <v>102.92916666666861</v>
      </c>
      <c r="AE63" t="s">
        <v>319</v>
      </c>
      <c r="AF63" t="s">
        <v>320</v>
      </c>
      <c r="BA63" s="43" t="s">
        <v>37</v>
      </c>
      <c r="BB63" s="48">
        <v>44273</v>
      </c>
      <c r="BC63" s="48">
        <v>113.18418209876512</v>
      </c>
      <c r="BD63" s="48">
        <v>9</v>
      </c>
      <c r="BE63" s="48">
        <v>4919.2222222222226</v>
      </c>
    </row>
    <row r="64" spans="9:57" x14ac:dyDescent="0.3">
      <c r="I64" s="43">
        <v>90</v>
      </c>
      <c r="J64" s="12">
        <v>2</v>
      </c>
      <c r="K64" s="56">
        <v>45140.972222222219</v>
      </c>
      <c r="L64">
        <f t="shared" si="0"/>
        <v>151.00972222222481</v>
      </c>
      <c r="M64" t="str">
        <f t="shared" si="1"/>
        <v>Repeat</v>
      </c>
      <c r="N64" t="str">
        <f t="shared" si="2"/>
        <v>Passive</v>
      </c>
      <c r="AA64">
        <v>90</v>
      </c>
      <c r="AB64">
        <v>2</v>
      </c>
      <c r="AC64" s="56">
        <v>45047.023611053242</v>
      </c>
      <c r="AD64">
        <v>151.00972222222481</v>
      </c>
      <c r="AE64" t="s">
        <v>319</v>
      </c>
      <c r="AF64" t="s">
        <v>320</v>
      </c>
      <c r="BA64" s="43" t="s">
        <v>22</v>
      </c>
      <c r="BB64" s="48">
        <v>130274</v>
      </c>
      <c r="BC64" s="48">
        <v>121.0744252873553</v>
      </c>
      <c r="BD64" s="48">
        <v>29</v>
      </c>
      <c r="BE64" s="48">
        <v>4492.2068965517237</v>
      </c>
    </row>
    <row r="65" spans="9:57" x14ac:dyDescent="0.3">
      <c r="I65" s="43">
        <v>91</v>
      </c>
      <c r="J65" s="12">
        <v>2</v>
      </c>
      <c r="K65" s="56">
        <v>45257.959722222222</v>
      </c>
      <c r="L65">
        <f t="shared" si="0"/>
        <v>34.022222222221899</v>
      </c>
      <c r="M65" t="str">
        <f t="shared" si="1"/>
        <v>Repeat</v>
      </c>
      <c r="N65" t="str">
        <f t="shared" si="2"/>
        <v>Recent</v>
      </c>
      <c r="AA65">
        <v>91</v>
      </c>
      <c r="AB65">
        <v>2</v>
      </c>
      <c r="AC65" s="56">
        <v>45048.023611053242</v>
      </c>
      <c r="AD65">
        <v>34.022222222221899</v>
      </c>
      <c r="AE65" t="s">
        <v>319</v>
      </c>
      <c r="AF65" t="s">
        <v>321</v>
      </c>
      <c r="BA65" s="43" t="s">
        <v>71</v>
      </c>
      <c r="BB65" s="48">
        <v>115291</v>
      </c>
      <c r="BC65" s="48">
        <v>115.7651111111106</v>
      </c>
      <c r="BD65" s="48">
        <v>25</v>
      </c>
      <c r="BE65" s="48">
        <v>4611.6400000000003</v>
      </c>
    </row>
    <row r="66" spans="9:57" x14ac:dyDescent="0.3">
      <c r="I66" s="43">
        <v>92</v>
      </c>
      <c r="J66" s="12">
        <v>1</v>
      </c>
      <c r="K66" s="56">
        <v>45227.006944444445</v>
      </c>
      <c r="L66">
        <f t="shared" si="0"/>
        <v>64.974999999998545</v>
      </c>
      <c r="M66" t="str">
        <f t="shared" si="1"/>
        <v>One time</v>
      </c>
      <c r="N66" t="str">
        <f t="shared" si="2"/>
        <v>Recent</v>
      </c>
      <c r="AA66">
        <v>92</v>
      </c>
      <c r="AB66">
        <v>1</v>
      </c>
      <c r="AC66" s="56">
        <v>45049.023611053242</v>
      </c>
      <c r="AD66">
        <v>64.974999999998545</v>
      </c>
      <c r="AE66" t="s">
        <v>317</v>
      </c>
      <c r="AF66" t="s">
        <v>321</v>
      </c>
      <c r="BA66" s="43" t="s">
        <v>38</v>
      </c>
      <c r="BB66" s="48">
        <v>74372</v>
      </c>
      <c r="BC66" s="48">
        <v>110.291342592593</v>
      </c>
      <c r="BD66" s="48">
        <v>15</v>
      </c>
      <c r="BE66" s="48">
        <v>4958.1333333333332</v>
      </c>
    </row>
    <row r="67" spans="9:57" x14ac:dyDescent="0.3">
      <c r="I67" s="43">
        <v>94</v>
      </c>
      <c r="J67" s="12">
        <v>1</v>
      </c>
      <c r="K67" s="56">
        <v>45081.013888888891</v>
      </c>
      <c r="L67">
        <f t="shared" ref="L67:L130" si="3">$H$2-K67</f>
        <v>210.96805555555329</v>
      </c>
      <c r="M67" t="str">
        <f t="shared" ref="M67:M130" si="4">IF(J67&gt;1, "Repeat", "One time")</f>
        <v>One time</v>
      </c>
      <c r="N67" t="str">
        <f t="shared" ref="N67:N130" si="5">IF(L67&lt;80,"Recent",IF(L67&lt;180,"Passive","Lost"))</f>
        <v>Lost</v>
      </c>
      <c r="AA67">
        <v>94</v>
      </c>
      <c r="AB67">
        <v>1</v>
      </c>
      <c r="AC67" s="56">
        <v>45050.023611053242</v>
      </c>
      <c r="AD67">
        <v>210.96805555555329</v>
      </c>
      <c r="AE67" t="s">
        <v>317</v>
      </c>
      <c r="AF67" t="s">
        <v>318</v>
      </c>
      <c r="BA67" s="43" t="s">
        <v>95</v>
      </c>
      <c r="BB67" s="48">
        <v>25048</v>
      </c>
      <c r="BC67" s="48">
        <v>180.4560763888876</v>
      </c>
      <c r="BD67" s="48">
        <v>4</v>
      </c>
      <c r="BE67" s="48">
        <v>6262</v>
      </c>
    </row>
    <row r="68" spans="9:57" x14ac:dyDescent="0.3">
      <c r="I68" s="43">
        <v>95</v>
      </c>
      <c r="J68" s="12">
        <v>2</v>
      </c>
      <c r="K68" s="56">
        <v>45207.061111111114</v>
      </c>
      <c r="L68">
        <f t="shared" si="3"/>
        <v>84.920833333329938</v>
      </c>
      <c r="M68" t="str">
        <f t="shared" si="4"/>
        <v>Repeat</v>
      </c>
      <c r="N68" t="str">
        <f t="shared" si="5"/>
        <v>Passive</v>
      </c>
      <c r="AA68">
        <v>95</v>
      </c>
      <c r="AB68">
        <v>2</v>
      </c>
      <c r="AC68" s="56">
        <v>45051.023611053242</v>
      </c>
      <c r="AD68">
        <v>84.920833333329938</v>
      </c>
      <c r="AE68" t="s">
        <v>319</v>
      </c>
      <c r="AF68" t="s">
        <v>320</v>
      </c>
      <c r="BA68" s="43" t="s">
        <v>84</v>
      </c>
      <c r="BB68" s="48">
        <v>10197</v>
      </c>
      <c r="BC68" s="48">
        <v>105.39166666666279</v>
      </c>
      <c r="BD68" s="48">
        <v>2</v>
      </c>
      <c r="BE68" s="48">
        <v>5098.5</v>
      </c>
    </row>
    <row r="69" spans="9:57" x14ac:dyDescent="0.3">
      <c r="I69" s="43">
        <v>97</v>
      </c>
      <c r="J69" s="12">
        <v>1</v>
      </c>
      <c r="K69" s="56">
        <v>45065.986805555556</v>
      </c>
      <c r="L69">
        <f t="shared" si="3"/>
        <v>225.9951388888876</v>
      </c>
      <c r="M69" t="str">
        <f t="shared" si="4"/>
        <v>One time</v>
      </c>
      <c r="N69" t="str">
        <f t="shared" si="5"/>
        <v>Lost</v>
      </c>
      <c r="AA69">
        <v>97</v>
      </c>
      <c r="AB69">
        <v>1</v>
      </c>
      <c r="AC69" s="56">
        <v>45052.023611053242</v>
      </c>
      <c r="AD69">
        <v>225.9951388888876</v>
      </c>
      <c r="AE69" t="s">
        <v>317</v>
      </c>
      <c r="AF69" t="s">
        <v>318</v>
      </c>
      <c r="BA69" s="43" t="s">
        <v>31</v>
      </c>
      <c r="BB69" s="48">
        <v>70369</v>
      </c>
      <c r="BC69" s="48">
        <v>186.77886284722172</v>
      </c>
      <c r="BD69" s="48">
        <v>16</v>
      </c>
      <c r="BE69" s="48">
        <v>4398.0625</v>
      </c>
    </row>
    <row r="70" spans="9:57" x14ac:dyDescent="0.3">
      <c r="I70" s="43">
        <v>98</v>
      </c>
      <c r="J70" s="12">
        <v>3</v>
      </c>
      <c r="K70" s="56">
        <v>45217.068749999999</v>
      </c>
      <c r="L70">
        <f t="shared" si="3"/>
        <v>74.913194444445253</v>
      </c>
      <c r="M70" t="str">
        <f t="shared" si="4"/>
        <v>Repeat</v>
      </c>
      <c r="N70" t="str">
        <f t="shared" si="5"/>
        <v>Recent</v>
      </c>
      <c r="AA70">
        <v>98</v>
      </c>
      <c r="AB70">
        <v>3</v>
      </c>
      <c r="AC70" s="56">
        <v>45053.023611053242</v>
      </c>
      <c r="AD70">
        <v>74.913194444445253</v>
      </c>
      <c r="AE70" t="s">
        <v>319</v>
      </c>
      <c r="AF70" t="s">
        <v>321</v>
      </c>
      <c r="BA70" s="43" t="s">
        <v>41</v>
      </c>
      <c r="BB70" s="48">
        <v>156971</v>
      </c>
      <c r="BC70" s="48">
        <v>136.51895161290281</v>
      </c>
      <c r="BD70" s="48">
        <v>31</v>
      </c>
      <c r="BE70" s="48">
        <v>5063.5806451612907</v>
      </c>
    </row>
    <row r="71" spans="9:57" x14ac:dyDescent="0.3">
      <c r="I71" s="43">
        <v>99</v>
      </c>
      <c r="J71" s="12">
        <v>1</v>
      </c>
      <c r="K71" s="56">
        <v>45084.03125</v>
      </c>
      <c r="L71">
        <f t="shared" si="3"/>
        <v>207.9506944444438</v>
      </c>
      <c r="M71" t="str">
        <f t="shared" si="4"/>
        <v>One time</v>
      </c>
      <c r="N71" t="str">
        <f t="shared" si="5"/>
        <v>Lost</v>
      </c>
      <c r="AA71">
        <v>99</v>
      </c>
      <c r="AB71">
        <v>1</v>
      </c>
      <c r="AC71" s="56">
        <v>45054.023611053242</v>
      </c>
      <c r="AD71">
        <v>207.9506944444438</v>
      </c>
      <c r="AE71" t="s">
        <v>317</v>
      </c>
      <c r="AF71" t="s">
        <v>318</v>
      </c>
      <c r="BA71" s="43" t="s">
        <v>66</v>
      </c>
      <c r="BB71" s="48">
        <v>125181</v>
      </c>
      <c r="BC71" s="48">
        <v>155.24378306878185</v>
      </c>
      <c r="BD71" s="48">
        <v>21</v>
      </c>
      <c r="BE71" s="48">
        <v>5961</v>
      </c>
    </row>
    <row r="72" spans="9:57" x14ac:dyDescent="0.3">
      <c r="I72" s="43">
        <v>100</v>
      </c>
      <c r="J72" s="12">
        <v>1</v>
      </c>
      <c r="K72" s="56">
        <v>45006.977777777778</v>
      </c>
      <c r="L72">
        <f t="shared" si="3"/>
        <v>285.0041666666657</v>
      </c>
      <c r="M72" t="str">
        <f t="shared" si="4"/>
        <v>One time</v>
      </c>
      <c r="N72" t="str">
        <f t="shared" si="5"/>
        <v>Lost</v>
      </c>
      <c r="AA72">
        <v>100</v>
      </c>
      <c r="AB72">
        <v>1</v>
      </c>
      <c r="AC72" s="56">
        <v>45055.023611053242</v>
      </c>
      <c r="AD72">
        <v>285.0041666666657</v>
      </c>
      <c r="AE72" t="s">
        <v>317</v>
      </c>
      <c r="AF72" t="s">
        <v>318</v>
      </c>
      <c r="BA72" s="43" t="s">
        <v>29</v>
      </c>
      <c r="BB72" s="48">
        <v>139565</v>
      </c>
      <c r="BC72" s="48">
        <v>102.61365740740706</v>
      </c>
      <c r="BD72" s="48">
        <v>30</v>
      </c>
      <c r="BE72" s="48">
        <v>4652.166666666667</v>
      </c>
    </row>
    <row r="73" spans="9:57" x14ac:dyDescent="0.3">
      <c r="I73" s="43">
        <v>101</v>
      </c>
      <c r="J73" s="12">
        <v>1</v>
      </c>
      <c r="K73" s="56">
        <v>45049.038194444445</v>
      </c>
      <c r="L73">
        <f t="shared" si="3"/>
        <v>242.94374999999854</v>
      </c>
      <c r="M73" t="str">
        <f t="shared" si="4"/>
        <v>One time</v>
      </c>
      <c r="N73" t="str">
        <f t="shared" si="5"/>
        <v>Lost</v>
      </c>
      <c r="AA73">
        <v>101</v>
      </c>
      <c r="AB73">
        <v>1</v>
      </c>
      <c r="AC73" s="56">
        <v>45056.023611053242</v>
      </c>
      <c r="AD73">
        <v>242.94374999999854</v>
      </c>
      <c r="AE73" t="s">
        <v>317</v>
      </c>
      <c r="AF73" t="s">
        <v>318</v>
      </c>
      <c r="BA73" s="43" t="s">
        <v>19</v>
      </c>
      <c r="BB73" s="48">
        <v>144598</v>
      </c>
      <c r="BC73" s="48">
        <v>111.41792200854616</v>
      </c>
      <c r="BD73" s="48">
        <v>25</v>
      </c>
      <c r="BE73" s="48">
        <v>5561.4615384615381</v>
      </c>
    </row>
    <row r="74" spans="9:57" x14ac:dyDescent="0.3">
      <c r="I74" s="43">
        <v>104</v>
      </c>
      <c r="J74" s="12">
        <v>3</v>
      </c>
      <c r="K74" s="56">
        <v>45216.972222222219</v>
      </c>
      <c r="L74">
        <f t="shared" si="3"/>
        <v>75.009722222224809</v>
      </c>
      <c r="M74" t="str">
        <f t="shared" si="4"/>
        <v>Repeat</v>
      </c>
      <c r="N74" t="str">
        <f t="shared" si="5"/>
        <v>Recent</v>
      </c>
      <c r="AA74">
        <v>104</v>
      </c>
      <c r="AB74">
        <v>3</v>
      </c>
      <c r="AC74" s="56">
        <v>45057.023611053242</v>
      </c>
      <c r="AD74">
        <v>75.009722222224809</v>
      </c>
      <c r="AE74" t="s">
        <v>319</v>
      </c>
      <c r="AF74" t="s">
        <v>321</v>
      </c>
      <c r="BA74" s="43" t="s">
        <v>10</v>
      </c>
      <c r="BB74" s="48">
        <v>98774</v>
      </c>
      <c r="BC74" s="48">
        <v>109.35527777777716</v>
      </c>
      <c r="BD74" s="48">
        <v>20</v>
      </c>
      <c r="BE74" s="48">
        <v>4938.7</v>
      </c>
    </row>
    <row r="75" spans="9:57" x14ac:dyDescent="0.3">
      <c r="I75" s="43">
        <v>105</v>
      </c>
      <c r="J75" s="12">
        <v>5</v>
      </c>
      <c r="K75" s="56">
        <v>45097.047222222223</v>
      </c>
      <c r="L75">
        <f t="shared" si="3"/>
        <v>194.93472222222044</v>
      </c>
      <c r="M75" t="str">
        <f t="shared" si="4"/>
        <v>Repeat</v>
      </c>
      <c r="N75" t="str">
        <f t="shared" si="5"/>
        <v>Lost</v>
      </c>
      <c r="AA75">
        <v>105</v>
      </c>
      <c r="AB75">
        <v>5</v>
      </c>
      <c r="AC75" s="56">
        <v>45058.023611053242</v>
      </c>
      <c r="AD75">
        <v>194.93472222222044</v>
      </c>
      <c r="AE75" t="s">
        <v>319</v>
      </c>
      <c r="AF75" t="s">
        <v>318</v>
      </c>
      <c r="BA75" s="43" t="s">
        <v>34</v>
      </c>
      <c r="BB75" s="48">
        <v>173391</v>
      </c>
      <c r="BC75" s="48">
        <v>109.11974206349156</v>
      </c>
      <c r="BD75" s="48">
        <v>35</v>
      </c>
      <c r="BE75" s="48">
        <v>4954.028571428571</v>
      </c>
    </row>
    <row r="76" spans="9:57" x14ac:dyDescent="0.3">
      <c r="I76" s="43">
        <v>106</v>
      </c>
      <c r="J76" s="12">
        <v>2</v>
      </c>
      <c r="K76" s="56">
        <v>45108.018750000003</v>
      </c>
      <c r="L76">
        <f t="shared" si="3"/>
        <v>183.96319444444089</v>
      </c>
      <c r="M76" t="str">
        <f t="shared" si="4"/>
        <v>Repeat</v>
      </c>
      <c r="N76" t="str">
        <f t="shared" si="5"/>
        <v>Lost</v>
      </c>
      <c r="AA76">
        <v>106</v>
      </c>
      <c r="AB76">
        <v>2</v>
      </c>
      <c r="AC76" s="56">
        <v>45059.023611053242</v>
      </c>
      <c r="AD76">
        <v>183.96319444444089</v>
      </c>
      <c r="AE76" t="s">
        <v>319</v>
      </c>
      <c r="AF76" t="s">
        <v>318</v>
      </c>
      <c r="BA76" s="43" t="s">
        <v>20</v>
      </c>
      <c r="BB76" s="48">
        <v>133448</v>
      </c>
      <c r="BC76" s="48">
        <v>121.04133333333273</v>
      </c>
      <c r="BD76" s="48">
        <v>25</v>
      </c>
      <c r="BE76" s="48">
        <v>5337.92</v>
      </c>
    </row>
    <row r="77" spans="9:57" x14ac:dyDescent="0.3">
      <c r="I77" s="43">
        <v>108</v>
      </c>
      <c r="J77" s="12">
        <v>2</v>
      </c>
      <c r="K77" s="56">
        <v>45080.015277777777</v>
      </c>
      <c r="L77">
        <f t="shared" si="3"/>
        <v>211.96666666666715</v>
      </c>
      <c r="M77" t="str">
        <f t="shared" si="4"/>
        <v>Repeat</v>
      </c>
      <c r="N77" t="str">
        <f t="shared" si="5"/>
        <v>Lost</v>
      </c>
      <c r="AA77">
        <v>108</v>
      </c>
      <c r="AB77">
        <v>2</v>
      </c>
      <c r="AC77" s="56">
        <v>45060.023611053242</v>
      </c>
      <c r="AD77">
        <v>211.96666666666715</v>
      </c>
      <c r="AE77" t="s">
        <v>319</v>
      </c>
      <c r="AF77" t="s">
        <v>318</v>
      </c>
      <c r="BA77" s="43" t="s">
        <v>74</v>
      </c>
      <c r="BB77" s="48">
        <v>164789</v>
      </c>
      <c r="BC77" s="48">
        <v>141.8989991830058</v>
      </c>
      <c r="BD77" s="48">
        <v>34</v>
      </c>
      <c r="BE77" s="48">
        <v>4846.7352941176468</v>
      </c>
    </row>
    <row r="78" spans="9:57" x14ac:dyDescent="0.3">
      <c r="I78" s="43">
        <v>109</v>
      </c>
      <c r="J78" s="12">
        <v>3</v>
      </c>
      <c r="K78" s="56">
        <v>45284.071527777778</v>
      </c>
      <c r="L78">
        <f t="shared" si="3"/>
        <v>7.9104166666656965</v>
      </c>
      <c r="M78" t="str">
        <f t="shared" si="4"/>
        <v>Repeat</v>
      </c>
      <c r="N78" t="str">
        <f t="shared" si="5"/>
        <v>Recent</v>
      </c>
      <c r="AA78">
        <v>109</v>
      </c>
      <c r="AB78">
        <v>3</v>
      </c>
      <c r="AC78" s="56">
        <v>45061.023611053242</v>
      </c>
      <c r="AD78">
        <v>7.9104166666656965</v>
      </c>
      <c r="AE78" t="s">
        <v>319</v>
      </c>
      <c r="AF78" t="s">
        <v>321</v>
      </c>
      <c r="BA78" s="43" t="s">
        <v>58</v>
      </c>
      <c r="BB78" s="48">
        <v>56034</v>
      </c>
      <c r="BC78" s="48">
        <v>133.53182870370316</v>
      </c>
      <c r="BD78" s="48">
        <v>12</v>
      </c>
      <c r="BE78" s="48">
        <v>4669.5</v>
      </c>
    </row>
    <row r="79" spans="9:57" x14ac:dyDescent="0.3">
      <c r="I79" s="43">
        <v>112</v>
      </c>
      <c r="J79" s="12">
        <v>2</v>
      </c>
      <c r="K79" s="56">
        <v>45174.01666666667</v>
      </c>
      <c r="L79">
        <f t="shared" si="3"/>
        <v>117.96527777777374</v>
      </c>
      <c r="M79" t="str">
        <f t="shared" si="4"/>
        <v>Repeat</v>
      </c>
      <c r="N79" t="str">
        <f t="shared" si="5"/>
        <v>Passive</v>
      </c>
      <c r="AA79">
        <v>112</v>
      </c>
      <c r="AB79">
        <v>2</v>
      </c>
      <c r="AC79" s="56">
        <v>45062.023611053242</v>
      </c>
      <c r="AD79">
        <v>117.96527777777374</v>
      </c>
      <c r="AE79" t="s">
        <v>319</v>
      </c>
      <c r="AF79" t="s">
        <v>320</v>
      </c>
      <c r="BA79" s="43" t="s">
        <v>93</v>
      </c>
      <c r="BB79" s="48">
        <v>31897</v>
      </c>
      <c r="BC79" s="48">
        <v>94.63966049382806</v>
      </c>
      <c r="BD79" s="48">
        <v>9</v>
      </c>
      <c r="BE79" s="48">
        <v>3544.1111111111113</v>
      </c>
    </row>
    <row r="80" spans="9:57" x14ac:dyDescent="0.3">
      <c r="I80" s="43">
        <v>113</v>
      </c>
      <c r="J80" s="12">
        <v>2</v>
      </c>
      <c r="K80" s="56">
        <v>45142.101388888892</v>
      </c>
      <c r="L80">
        <f t="shared" si="3"/>
        <v>149.88055555555184</v>
      </c>
      <c r="M80" t="str">
        <f t="shared" si="4"/>
        <v>Repeat</v>
      </c>
      <c r="N80" t="str">
        <f t="shared" si="5"/>
        <v>Passive</v>
      </c>
      <c r="AA80">
        <v>113</v>
      </c>
      <c r="AB80">
        <v>2</v>
      </c>
      <c r="AC80" s="56">
        <v>45063.023611053242</v>
      </c>
      <c r="AD80">
        <v>149.88055555555184</v>
      </c>
      <c r="AE80" t="s">
        <v>319</v>
      </c>
      <c r="AF80" t="s">
        <v>320</v>
      </c>
      <c r="BA80" s="43" t="s">
        <v>15</v>
      </c>
      <c r="BB80" s="48">
        <v>123241</v>
      </c>
      <c r="BC80" s="48">
        <v>112.57653356481448</v>
      </c>
      <c r="BD80" s="48">
        <v>24</v>
      </c>
      <c r="BE80" s="48">
        <v>5135.041666666667</v>
      </c>
    </row>
    <row r="81" spans="9:57" x14ac:dyDescent="0.3">
      <c r="I81" s="43">
        <v>114</v>
      </c>
      <c r="J81" s="12">
        <v>1</v>
      </c>
      <c r="K81" s="56">
        <v>45270.970833333333</v>
      </c>
      <c r="L81">
        <f t="shared" si="3"/>
        <v>21.011111111110949</v>
      </c>
      <c r="M81" t="str">
        <f t="shared" si="4"/>
        <v>One time</v>
      </c>
      <c r="N81" t="str">
        <f t="shared" si="5"/>
        <v>Recent</v>
      </c>
      <c r="AA81">
        <v>114</v>
      </c>
      <c r="AB81">
        <v>1</v>
      </c>
      <c r="AC81" s="56">
        <v>45064.023611053242</v>
      </c>
      <c r="AD81">
        <v>21.011111111110949</v>
      </c>
      <c r="AE81" t="s">
        <v>317</v>
      </c>
      <c r="AF81" t="s">
        <v>321</v>
      </c>
      <c r="BA81" s="43" t="s">
        <v>73</v>
      </c>
      <c r="BB81" s="48">
        <v>156627</v>
      </c>
      <c r="BC81" s="48">
        <v>125.89999999999958</v>
      </c>
      <c r="BD81" s="48">
        <v>31</v>
      </c>
      <c r="BE81" s="48">
        <v>5052.4838709677415</v>
      </c>
    </row>
    <row r="82" spans="9:57" x14ac:dyDescent="0.3">
      <c r="I82" s="43">
        <v>116</v>
      </c>
      <c r="J82" s="12">
        <v>1</v>
      </c>
      <c r="K82" s="56">
        <v>45106.063194444447</v>
      </c>
      <c r="L82">
        <f t="shared" si="3"/>
        <v>185.91874999999709</v>
      </c>
      <c r="M82" t="str">
        <f t="shared" si="4"/>
        <v>One time</v>
      </c>
      <c r="N82" t="str">
        <f t="shared" si="5"/>
        <v>Lost</v>
      </c>
      <c r="AA82">
        <v>116</v>
      </c>
      <c r="AB82">
        <v>1</v>
      </c>
      <c r="AC82" s="56">
        <v>45065.023611053242</v>
      </c>
      <c r="AD82">
        <v>185.91874999999709</v>
      </c>
      <c r="AE82" t="s">
        <v>317</v>
      </c>
      <c r="AF82" t="s">
        <v>318</v>
      </c>
      <c r="BA82" s="43" t="s">
        <v>75</v>
      </c>
      <c r="BB82" s="48">
        <v>51911</v>
      </c>
      <c r="BC82" s="48">
        <v>137.61304563492013</v>
      </c>
      <c r="BD82" s="48">
        <v>14</v>
      </c>
      <c r="BE82" s="48">
        <v>3707.9285714285716</v>
      </c>
    </row>
    <row r="83" spans="9:57" x14ac:dyDescent="0.3">
      <c r="I83" s="43">
        <v>117</v>
      </c>
      <c r="J83" s="12">
        <v>1</v>
      </c>
      <c r="K83" s="56">
        <v>45151.059027777781</v>
      </c>
      <c r="L83">
        <f t="shared" si="3"/>
        <v>140.92291666666279</v>
      </c>
      <c r="M83" t="str">
        <f t="shared" si="4"/>
        <v>One time</v>
      </c>
      <c r="N83" t="str">
        <f t="shared" si="5"/>
        <v>Passive</v>
      </c>
      <c r="AA83">
        <v>117</v>
      </c>
      <c r="AB83">
        <v>1</v>
      </c>
      <c r="AC83" s="56">
        <v>45066.023611053242</v>
      </c>
      <c r="AD83">
        <v>140.92291666666279</v>
      </c>
      <c r="AE83" t="s">
        <v>317</v>
      </c>
      <c r="AF83" t="s">
        <v>320</v>
      </c>
      <c r="BA83" s="43" t="s">
        <v>48</v>
      </c>
      <c r="BB83" s="48">
        <v>95828</v>
      </c>
      <c r="BC83" s="48">
        <v>187.77682291666679</v>
      </c>
      <c r="BD83" s="48">
        <v>16</v>
      </c>
      <c r="BE83" s="48">
        <v>5989.25</v>
      </c>
    </row>
    <row r="84" spans="9:57" x14ac:dyDescent="0.3">
      <c r="I84" s="43">
        <v>118</v>
      </c>
      <c r="J84" s="12">
        <v>2</v>
      </c>
      <c r="K84" s="56">
        <v>45052.994444444441</v>
      </c>
      <c r="L84">
        <f t="shared" si="3"/>
        <v>238.98750000000291</v>
      </c>
      <c r="M84" t="str">
        <f t="shared" si="4"/>
        <v>Repeat</v>
      </c>
      <c r="N84" t="str">
        <f t="shared" si="5"/>
        <v>Lost</v>
      </c>
      <c r="AA84">
        <v>118</v>
      </c>
      <c r="AB84">
        <v>2</v>
      </c>
      <c r="AC84" s="56">
        <v>45067.023611053242</v>
      </c>
      <c r="AD84">
        <v>238.98750000000291</v>
      </c>
      <c r="AE84" t="s">
        <v>319</v>
      </c>
      <c r="AF84" t="s">
        <v>318</v>
      </c>
      <c r="BA84" s="43" t="s">
        <v>82</v>
      </c>
      <c r="BB84" s="48">
        <v>86682</v>
      </c>
      <c r="BC84" s="48">
        <v>126.31073717948675</v>
      </c>
      <c r="BD84" s="48">
        <v>26</v>
      </c>
      <c r="BE84" s="48">
        <v>3333.9230769230771</v>
      </c>
    </row>
    <row r="85" spans="9:57" x14ac:dyDescent="0.3">
      <c r="I85" s="43">
        <v>122</v>
      </c>
      <c r="J85" s="12">
        <v>3</v>
      </c>
      <c r="K85" s="56">
        <v>45131.002083333333</v>
      </c>
      <c r="L85">
        <f t="shared" si="3"/>
        <v>160.97986111111095</v>
      </c>
      <c r="M85" t="str">
        <f t="shared" si="4"/>
        <v>Repeat</v>
      </c>
      <c r="N85" t="str">
        <f t="shared" si="5"/>
        <v>Passive</v>
      </c>
      <c r="AA85">
        <v>122</v>
      </c>
      <c r="AB85">
        <v>3</v>
      </c>
      <c r="AC85" s="56">
        <v>45068.023611053242</v>
      </c>
      <c r="AD85">
        <v>160.97986111111095</v>
      </c>
      <c r="AE85" t="s">
        <v>319</v>
      </c>
      <c r="AF85" t="s">
        <v>320</v>
      </c>
      <c r="BA85" s="43" t="s">
        <v>40</v>
      </c>
      <c r="BB85" s="48">
        <v>137504</v>
      </c>
      <c r="BC85" s="48">
        <v>106.29667245370274</v>
      </c>
      <c r="BD85" s="48">
        <v>24</v>
      </c>
      <c r="BE85" s="48">
        <v>5729.333333333333</v>
      </c>
    </row>
    <row r="86" spans="9:57" x14ac:dyDescent="0.3">
      <c r="I86" s="43">
        <v>125</v>
      </c>
      <c r="J86" s="12">
        <v>2</v>
      </c>
      <c r="K86" s="56">
        <v>45215.061111111114</v>
      </c>
      <c r="L86">
        <f t="shared" si="3"/>
        <v>76.920833333329938</v>
      </c>
      <c r="M86" t="str">
        <f t="shared" si="4"/>
        <v>Repeat</v>
      </c>
      <c r="N86" t="str">
        <f t="shared" si="5"/>
        <v>Recent</v>
      </c>
      <c r="AA86">
        <v>125</v>
      </c>
      <c r="AB86">
        <v>2</v>
      </c>
      <c r="AC86" s="56">
        <v>45069.023611053242</v>
      </c>
      <c r="AD86">
        <v>76.920833333329938</v>
      </c>
      <c r="AE86" t="s">
        <v>319</v>
      </c>
      <c r="AF86" t="s">
        <v>321</v>
      </c>
      <c r="BA86" s="43" t="s">
        <v>94</v>
      </c>
      <c r="BB86" s="48">
        <v>44651</v>
      </c>
      <c r="BC86" s="48">
        <v>141.20286458333339</v>
      </c>
      <c r="BD86" s="48">
        <v>8</v>
      </c>
      <c r="BE86" s="48">
        <v>5581.375</v>
      </c>
    </row>
    <row r="87" spans="9:57" x14ac:dyDescent="0.3">
      <c r="I87" s="43">
        <v>126</v>
      </c>
      <c r="J87" s="12">
        <v>1</v>
      </c>
      <c r="K87" s="56">
        <v>45052.981944444444</v>
      </c>
      <c r="L87">
        <f t="shared" si="3"/>
        <v>239</v>
      </c>
      <c r="M87" t="str">
        <f t="shared" si="4"/>
        <v>One time</v>
      </c>
      <c r="N87" t="str">
        <f t="shared" si="5"/>
        <v>Lost</v>
      </c>
      <c r="AA87">
        <v>126</v>
      </c>
      <c r="AB87">
        <v>1</v>
      </c>
      <c r="AC87" s="56">
        <v>45070.023611053242</v>
      </c>
      <c r="AD87">
        <v>239</v>
      </c>
      <c r="AE87" t="s">
        <v>317</v>
      </c>
      <c r="AF87" t="s">
        <v>318</v>
      </c>
      <c r="BA87" s="43" t="s">
        <v>5</v>
      </c>
      <c r="BB87" s="48">
        <v>195983</v>
      </c>
      <c r="BC87" s="48">
        <v>139.00114379084891</v>
      </c>
      <c r="BD87" s="48">
        <v>34</v>
      </c>
      <c r="BE87" s="48">
        <v>5764.2058823529414</v>
      </c>
    </row>
    <row r="88" spans="9:57" x14ac:dyDescent="0.3">
      <c r="I88" s="43">
        <v>127</v>
      </c>
      <c r="J88" s="12">
        <v>2</v>
      </c>
      <c r="K88" s="56">
        <v>45264</v>
      </c>
      <c r="L88">
        <f t="shared" si="3"/>
        <v>27.981944444443798</v>
      </c>
      <c r="M88" t="str">
        <f t="shared" si="4"/>
        <v>Repeat</v>
      </c>
      <c r="N88" t="str">
        <f t="shared" si="5"/>
        <v>Recent</v>
      </c>
      <c r="AA88">
        <v>127</v>
      </c>
      <c r="AB88">
        <v>2</v>
      </c>
      <c r="AC88" s="56">
        <v>45071.023611053242</v>
      </c>
      <c r="AD88">
        <v>27.981944444443798</v>
      </c>
      <c r="AE88" t="s">
        <v>319</v>
      </c>
      <c r="AF88" t="s">
        <v>321</v>
      </c>
      <c r="BA88" s="43" t="s">
        <v>14</v>
      </c>
      <c r="BB88" s="48">
        <v>261772</v>
      </c>
      <c r="BC88" s="48">
        <v>136.77252777777713</v>
      </c>
      <c r="BD88" s="48">
        <v>50</v>
      </c>
      <c r="BE88" s="48">
        <v>5235.4399999999996</v>
      </c>
    </row>
    <row r="89" spans="9:57" x14ac:dyDescent="0.3">
      <c r="I89" s="43">
        <v>128</v>
      </c>
      <c r="J89" s="12">
        <v>1</v>
      </c>
      <c r="K89" s="56">
        <v>45272.057638888888</v>
      </c>
      <c r="L89">
        <f t="shared" si="3"/>
        <v>19.924305555556202</v>
      </c>
      <c r="M89" t="str">
        <f t="shared" si="4"/>
        <v>One time</v>
      </c>
      <c r="N89" t="str">
        <f t="shared" si="5"/>
        <v>Recent</v>
      </c>
      <c r="AA89">
        <v>128</v>
      </c>
      <c r="AB89">
        <v>1</v>
      </c>
      <c r="AC89" s="56">
        <v>45072.023611053242</v>
      </c>
      <c r="AD89">
        <v>19.924305555556202</v>
      </c>
      <c r="AE89" t="s">
        <v>317</v>
      </c>
      <c r="AF89" t="s">
        <v>321</v>
      </c>
      <c r="BA89" s="43" t="s">
        <v>64</v>
      </c>
      <c r="BB89" s="48">
        <v>99157</v>
      </c>
      <c r="BC89" s="48">
        <v>139.95841666666558</v>
      </c>
      <c r="BD89" s="48">
        <v>25</v>
      </c>
      <c r="BE89" s="48">
        <v>3966.28</v>
      </c>
    </row>
    <row r="90" spans="9:57" x14ac:dyDescent="0.3">
      <c r="I90" s="43">
        <v>129</v>
      </c>
      <c r="J90" s="12">
        <v>1</v>
      </c>
      <c r="K90" s="56">
        <v>45239.006944444445</v>
      </c>
      <c r="L90">
        <f t="shared" si="3"/>
        <v>52.974999999998545</v>
      </c>
      <c r="M90" t="str">
        <f t="shared" si="4"/>
        <v>One time</v>
      </c>
      <c r="N90" t="str">
        <f t="shared" si="5"/>
        <v>Recent</v>
      </c>
      <c r="AA90">
        <v>129</v>
      </c>
      <c r="AB90">
        <v>1</v>
      </c>
      <c r="AC90" s="56">
        <v>45073.023611053242</v>
      </c>
      <c r="AD90">
        <v>52.974999999998545</v>
      </c>
      <c r="AE90" t="s">
        <v>317</v>
      </c>
      <c r="AF90" t="s">
        <v>321</v>
      </c>
      <c r="BA90" s="43" t="s">
        <v>76</v>
      </c>
      <c r="BB90" s="48">
        <v>87550</v>
      </c>
      <c r="BC90" s="48">
        <v>162.19251893939344</v>
      </c>
      <c r="BD90" s="48">
        <v>22</v>
      </c>
      <c r="BE90" s="48">
        <v>3979.5454545454545</v>
      </c>
    </row>
    <row r="91" spans="9:57" x14ac:dyDescent="0.3">
      <c r="I91" s="43">
        <v>130</v>
      </c>
      <c r="J91" s="12">
        <v>1</v>
      </c>
      <c r="K91" s="56">
        <v>45100.055555555555</v>
      </c>
      <c r="L91">
        <f t="shared" si="3"/>
        <v>191.92638888888905</v>
      </c>
      <c r="M91" t="str">
        <f t="shared" si="4"/>
        <v>One time</v>
      </c>
      <c r="N91" t="str">
        <f t="shared" si="5"/>
        <v>Lost</v>
      </c>
      <c r="AA91">
        <v>130</v>
      </c>
      <c r="AB91">
        <v>1</v>
      </c>
      <c r="AC91" s="56">
        <v>45074.023611053242</v>
      </c>
      <c r="AD91">
        <v>191.92638888888905</v>
      </c>
      <c r="AE91" t="s">
        <v>317</v>
      </c>
      <c r="AF91" t="s">
        <v>318</v>
      </c>
      <c r="BA91" s="43" t="s">
        <v>67</v>
      </c>
      <c r="BB91" s="48">
        <v>85279</v>
      </c>
      <c r="BC91" s="48">
        <v>139.24712301587144</v>
      </c>
      <c r="BD91" s="48">
        <v>14</v>
      </c>
      <c r="BE91" s="48">
        <v>6091.3571428571431</v>
      </c>
    </row>
    <row r="92" spans="9:57" x14ac:dyDescent="0.3">
      <c r="I92" s="43">
        <v>131</v>
      </c>
      <c r="J92" s="12">
        <v>2</v>
      </c>
      <c r="K92" s="56">
        <v>45054.05972222222</v>
      </c>
      <c r="L92">
        <f t="shared" si="3"/>
        <v>237.92222222222335</v>
      </c>
      <c r="M92" t="str">
        <f t="shared" si="4"/>
        <v>Repeat</v>
      </c>
      <c r="N92" t="str">
        <f t="shared" si="5"/>
        <v>Lost</v>
      </c>
      <c r="AA92">
        <v>131</v>
      </c>
      <c r="AB92">
        <v>2</v>
      </c>
      <c r="AC92" s="56">
        <v>45075.023611053242</v>
      </c>
      <c r="AD92">
        <v>237.92222222222335</v>
      </c>
      <c r="AE92" t="s">
        <v>319</v>
      </c>
      <c r="AF92" t="s">
        <v>318</v>
      </c>
      <c r="BA92" s="43" t="s">
        <v>49</v>
      </c>
      <c r="BB92" s="48">
        <v>92100</v>
      </c>
      <c r="BC92" s="48">
        <v>144.61841787439587</v>
      </c>
      <c r="BD92" s="48">
        <v>23</v>
      </c>
      <c r="BE92" s="48">
        <v>4004.3478260869565</v>
      </c>
    </row>
    <row r="93" spans="9:57" x14ac:dyDescent="0.3">
      <c r="I93" s="43">
        <v>132</v>
      </c>
      <c r="J93" s="12">
        <v>3</v>
      </c>
      <c r="K93" s="56">
        <v>45001.029166666667</v>
      </c>
      <c r="L93">
        <f t="shared" si="3"/>
        <v>290.95277777777665</v>
      </c>
      <c r="M93" t="str">
        <f t="shared" si="4"/>
        <v>Repeat</v>
      </c>
      <c r="N93" t="str">
        <f t="shared" si="5"/>
        <v>Lost</v>
      </c>
      <c r="AA93">
        <v>132</v>
      </c>
      <c r="AB93">
        <v>3</v>
      </c>
      <c r="AC93" s="56">
        <v>45076.023611053242</v>
      </c>
      <c r="AD93">
        <v>290.95277777777665</v>
      </c>
      <c r="AE93" t="s">
        <v>319</v>
      </c>
      <c r="AF93" t="s">
        <v>318</v>
      </c>
      <c r="BA93" s="43" t="s">
        <v>91</v>
      </c>
      <c r="BB93" s="48">
        <v>87374</v>
      </c>
      <c r="BC93" s="48">
        <v>180.82562830687743</v>
      </c>
      <c r="BD93" s="48">
        <v>21</v>
      </c>
      <c r="BE93" s="48">
        <v>4160.666666666667</v>
      </c>
    </row>
    <row r="94" spans="9:57" x14ac:dyDescent="0.3">
      <c r="I94" s="43">
        <v>134</v>
      </c>
      <c r="J94" s="12">
        <v>1</v>
      </c>
      <c r="K94" s="56">
        <v>45144.00277777778</v>
      </c>
      <c r="L94">
        <f t="shared" si="3"/>
        <v>147.97916666666424</v>
      </c>
      <c r="M94" t="str">
        <f t="shared" si="4"/>
        <v>One time</v>
      </c>
      <c r="N94" t="str">
        <f t="shared" si="5"/>
        <v>Passive</v>
      </c>
      <c r="AA94">
        <v>134</v>
      </c>
      <c r="AB94">
        <v>1</v>
      </c>
      <c r="AC94" s="56">
        <v>45077.023611053242</v>
      </c>
      <c r="AD94">
        <v>147.97916666666424</v>
      </c>
      <c r="AE94" t="s">
        <v>317</v>
      </c>
      <c r="AF94" t="s">
        <v>320</v>
      </c>
      <c r="BA94" s="43" t="s">
        <v>51</v>
      </c>
      <c r="BB94" s="48">
        <v>98119</v>
      </c>
      <c r="BC94" s="48">
        <v>159.46916035353536</v>
      </c>
      <c r="BD94" s="48">
        <v>22</v>
      </c>
      <c r="BE94" s="48">
        <v>4459.954545454545</v>
      </c>
    </row>
    <row r="95" spans="9:57" x14ac:dyDescent="0.3">
      <c r="I95" s="43">
        <v>135</v>
      </c>
      <c r="J95" s="12">
        <v>1</v>
      </c>
      <c r="K95" s="56">
        <v>45147.968055555553</v>
      </c>
      <c r="L95">
        <f t="shared" si="3"/>
        <v>144.01388888889051</v>
      </c>
      <c r="M95" t="str">
        <f t="shared" si="4"/>
        <v>One time</v>
      </c>
      <c r="N95" t="str">
        <f t="shared" si="5"/>
        <v>Passive</v>
      </c>
      <c r="AA95">
        <v>135</v>
      </c>
      <c r="AB95">
        <v>1</v>
      </c>
      <c r="AC95" s="56">
        <v>45078.023611053242</v>
      </c>
      <c r="AD95">
        <v>144.01388888889051</v>
      </c>
      <c r="AE95" t="s">
        <v>317</v>
      </c>
      <c r="AF95" t="s">
        <v>320</v>
      </c>
      <c r="BA95" s="43" t="s">
        <v>36</v>
      </c>
      <c r="BB95" s="48">
        <v>73048</v>
      </c>
      <c r="BC95" s="48">
        <v>123.39432870370426</v>
      </c>
      <c r="BD95" s="48">
        <v>12</v>
      </c>
      <c r="BE95" s="48">
        <v>6087.333333333333</v>
      </c>
    </row>
    <row r="96" spans="9:57" x14ac:dyDescent="0.3">
      <c r="I96" s="43">
        <v>136</v>
      </c>
      <c r="J96" s="12">
        <v>1</v>
      </c>
      <c r="K96" s="56">
        <v>45057.038194444445</v>
      </c>
      <c r="L96">
        <f t="shared" si="3"/>
        <v>234.94374999999854</v>
      </c>
      <c r="M96" t="str">
        <f t="shared" si="4"/>
        <v>One time</v>
      </c>
      <c r="N96" t="str">
        <f t="shared" si="5"/>
        <v>Lost</v>
      </c>
      <c r="AA96">
        <v>136</v>
      </c>
      <c r="AB96">
        <v>1</v>
      </c>
      <c r="AC96" s="56">
        <v>45079.023611053242</v>
      </c>
      <c r="AD96">
        <v>234.94374999999854</v>
      </c>
      <c r="AE96" t="s">
        <v>317</v>
      </c>
      <c r="AF96" t="s">
        <v>318</v>
      </c>
      <c r="BA96" s="43" t="s">
        <v>65</v>
      </c>
      <c r="BB96" s="48">
        <v>195359</v>
      </c>
      <c r="BC96" s="48">
        <v>161.20496323529326</v>
      </c>
      <c r="BD96" s="48">
        <v>34</v>
      </c>
      <c r="BE96" s="48">
        <v>5745.8529411764703</v>
      </c>
    </row>
    <row r="97" spans="9:57" x14ac:dyDescent="0.3">
      <c r="I97" s="43">
        <v>137</v>
      </c>
      <c r="J97" s="12">
        <v>2</v>
      </c>
      <c r="K97" s="56">
        <v>45224.023611111108</v>
      </c>
      <c r="L97">
        <f t="shared" si="3"/>
        <v>67.958333333335759</v>
      </c>
      <c r="M97" t="str">
        <f t="shared" si="4"/>
        <v>Repeat</v>
      </c>
      <c r="N97" t="str">
        <f t="shared" si="5"/>
        <v>Recent</v>
      </c>
      <c r="AA97">
        <v>137</v>
      </c>
      <c r="AB97">
        <v>2</v>
      </c>
      <c r="AC97" s="56">
        <v>45080.023611053242</v>
      </c>
      <c r="AD97">
        <v>67.958333333335759</v>
      </c>
      <c r="AE97" t="s">
        <v>319</v>
      </c>
      <c r="AF97" t="s">
        <v>321</v>
      </c>
      <c r="BA97" s="43" t="s">
        <v>88</v>
      </c>
      <c r="BB97" s="48">
        <v>107896</v>
      </c>
      <c r="BC97" s="48">
        <v>154.00409482758525</v>
      </c>
      <c r="BD97" s="48">
        <v>28</v>
      </c>
      <c r="BE97" s="48">
        <v>3720.5517241379312</v>
      </c>
    </row>
    <row r="98" spans="9:57" x14ac:dyDescent="0.3">
      <c r="I98" s="43">
        <v>138</v>
      </c>
      <c r="J98" s="12">
        <v>1</v>
      </c>
      <c r="K98" s="56">
        <v>45113.984027777777</v>
      </c>
      <c r="L98">
        <f t="shared" si="3"/>
        <v>177.99791666666715</v>
      </c>
      <c r="M98" t="str">
        <f t="shared" si="4"/>
        <v>One time</v>
      </c>
      <c r="N98" t="str">
        <f t="shared" si="5"/>
        <v>Passive</v>
      </c>
      <c r="AA98">
        <v>138</v>
      </c>
      <c r="AB98">
        <v>1</v>
      </c>
      <c r="AC98" s="56">
        <v>45081.023611053242</v>
      </c>
      <c r="AD98">
        <v>177.99791666666715</v>
      </c>
      <c r="AE98" t="s">
        <v>317</v>
      </c>
      <c r="AF98" t="s">
        <v>320</v>
      </c>
      <c r="BA98" s="43" t="s">
        <v>86</v>
      </c>
      <c r="BB98" s="48">
        <v>94616</v>
      </c>
      <c r="BC98" s="48">
        <v>171.890416666666</v>
      </c>
      <c r="BD98" s="48">
        <v>15</v>
      </c>
      <c r="BE98" s="48">
        <v>6307.7333333333336</v>
      </c>
    </row>
    <row r="99" spans="9:57" x14ac:dyDescent="0.3">
      <c r="I99" s="43">
        <v>139</v>
      </c>
      <c r="J99" s="12">
        <v>2</v>
      </c>
      <c r="K99" s="56">
        <v>45166.959722222222</v>
      </c>
      <c r="L99">
        <f t="shared" si="3"/>
        <v>125.0222222222219</v>
      </c>
      <c r="M99" t="str">
        <f t="shared" si="4"/>
        <v>Repeat</v>
      </c>
      <c r="N99" t="str">
        <f t="shared" si="5"/>
        <v>Passive</v>
      </c>
      <c r="AA99">
        <v>139</v>
      </c>
      <c r="AB99">
        <v>2</v>
      </c>
      <c r="AC99" s="56">
        <v>45082.023611053242</v>
      </c>
      <c r="AD99">
        <v>125.0222222222219</v>
      </c>
      <c r="AE99" t="s">
        <v>319</v>
      </c>
      <c r="AF99" t="s">
        <v>320</v>
      </c>
      <c r="BA99" s="43" t="s">
        <v>56</v>
      </c>
      <c r="BB99" s="48">
        <v>49487</v>
      </c>
      <c r="BC99" s="48">
        <v>97.281874999997669</v>
      </c>
      <c r="BD99" s="48">
        <v>10</v>
      </c>
      <c r="BE99" s="48">
        <v>4948.7</v>
      </c>
    </row>
    <row r="100" spans="9:57" x14ac:dyDescent="0.3">
      <c r="I100" s="43">
        <v>140</v>
      </c>
      <c r="J100" s="12">
        <v>1</v>
      </c>
      <c r="K100" s="56">
        <v>44968.034722222219</v>
      </c>
      <c r="L100">
        <f t="shared" si="3"/>
        <v>323.94722222222481</v>
      </c>
      <c r="M100" t="str">
        <f t="shared" si="4"/>
        <v>One time</v>
      </c>
      <c r="N100" t="str">
        <f t="shared" si="5"/>
        <v>Lost</v>
      </c>
      <c r="AA100">
        <v>140</v>
      </c>
      <c r="AB100">
        <v>1</v>
      </c>
      <c r="AC100" s="56">
        <v>45083.023611053242</v>
      </c>
      <c r="AD100">
        <v>323.94722222222481</v>
      </c>
      <c r="AE100" t="s">
        <v>317</v>
      </c>
      <c r="AF100" t="s">
        <v>318</v>
      </c>
      <c r="BA100" s="43" t="s">
        <v>32</v>
      </c>
      <c r="BB100" s="48">
        <v>67941</v>
      </c>
      <c r="BC100" s="48">
        <v>165.15935185185128</v>
      </c>
      <c r="BD100" s="48">
        <v>15</v>
      </c>
      <c r="BE100" s="48">
        <v>4529.3999999999996</v>
      </c>
    </row>
    <row r="101" spans="9:57" x14ac:dyDescent="0.3">
      <c r="I101" s="43">
        <v>142</v>
      </c>
      <c r="J101" s="12">
        <v>1</v>
      </c>
      <c r="K101" s="56">
        <v>44931.990972222222</v>
      </c>
      <c r="L101">
        <f t="shared" si="3"/>
        <v>359.9909722222219</v>
      </c>
      <c r="M101" t="str">
        <f t="shared" si="4"/>
        <v>One time</v>
      </c>
      <c r="N101" t="str">
        <f t="shared" si="5"/>
        <v>Lost</v>
      </c>
      <c r="AA101">
        <v>142</v>
      </c>
      <c r="AB101">
        <v>1</v>
      </c>
      <c r="AC101" s="56">
        <v>45084.023611053242</v>
      </c>
      <c r="AD101">
        <v>359.9909722222219</v>
      </c>
      <c r="AE101" t="s">
        <v>317</v>
      </c>
      <c r="AF101" t="s">
        <v>318</v>
      </c>
      <c r="BA101" s="43" t="s">
        <v>68</v>
      </c>
      <c r="BB101" s="48">
        <v>92050</v>
      </c>
      <c r="BC101" s="48">
        <v>142.1738040123451</v>
      </c>
      <c r="BD101" s="48">
        <v>17</v>
      </c>
      <c r="BE101" s="48">
        <v>5113.8888888888887</v>
      </c>
    </row>
    <row r="102" spans="9:57" x14ac:dyDescent="0.3">
      <c r="I102" s="43">
        <v>143</v>
      </c>
      <c r="J102" s="12">
        <v>2</v>
      </c>
      <c r="K102" s="56">
        <v>45227.011805555558</v>
      </c>
      <c r="L102">
        <f t="shared" si="3"/>
        <v>64.97013888888614</v>
      </c>
      <c r="M102" t="str">
        <f t="shared" si="4"/>
        <v>Repeat</v>
      </c>
      <c r="N102" t="str">
        <f t="shared" si="5"/>
        <v>Recent</v>
      </c>
      <c r="AA102">
        <v>143</v>
      </c>
      <c r="AB102">
        <v>2</v>
      </c>
      <c r="AC102" s="56">
        <v>45085.023611053242</v>
      </c>
      <c r="AD102">
        <v>64.97013888888614</v>
      </c>
      <c r="AE102" t="s">
        <v>319</v>
      </c>
      <c r="AF102" t="s">
        <v>321</v>
      </c>
      <c r="BA102" s="43" t="s">
        <v>43</v>
      </c>
      <c r="BB102" s="48">
        <v>776835</v>
      </c>
      <c r="BC102" s="48">
        <v>116.01078003875912</v>
      </c>
      <c r="BD102" s="48">
        <v>165</v>
      </c>
      <c r="BE102" s="48">
        <v>4516.4825581395353</v>
      </c>
    </row>
    <row r="103" spans="9:57" x14ac:dyDescent="0.3">
      <c r="I103" s="43">
        <v>144</v>
      </c>
      <c r="J103" s="12">
        <v>2</v>
      </c>
      <c r="K103" s="56">
        <v>45085.022916666669</v>
      </c>
      <c r="L103">
        <f t="shared" si="3"/>
        <v>206.95902777777519</v>
      </c>
      <c r="M103" t="str">
        <f t="shared" si="4"/>
        <v>Repeat</v>
      </c>
      <c r="N103" t="str">
        <f t="shared" si="5"/>
        <v>Lost</v>
      </c>
      <c r="AA103">
        <v>144</v>
      </c>
      <c r="AB103">
        <v>2</v>
      </c>
      <c r="AC103" s="56">
        <v>45086.023611053242</v>
      </c>
      <c r="AD103">
        <v>206.95902777777519</v>
      </c>
      <c r="AE103" t="s">
        <v>319</v>
      </c>
      <c r="AF103" t="s">
        <v>318</v>
      </c>
      <c r="BA103" s="43" t="s">
        <v>59</v>
      </c>
      <c r="BB103" s="48">
        <v>86182</v>
      </c>
      <c r="BC103" s="48">
        <v>157.67777777777775</v>
      </c>
      <c r="BD103" s="48">
        <v>17</v>
      </c>
      <c r="BE103" s="48">
        <v>5069.5294117647063</v>
      </c>
    </row>
    <row r="104" spans="9:57" x14ac:dyDescent="0.3">
      <c r="I104" s="43">
        <v>145</v>
      </c>
      <c r="J104" s="12">
        <v>1</v>
      </c>
      <c r="K104" s="56">
        <v>44991.986111111109</v>
      </c>
      <c r="L104">
        <f t="shared" si="3"/>
        <v>299.9958333333343</v>
      </c>
      <c r="M104" t="str">
        <f t="shared" si="4"/>
        <v>One time</v>
      </c>
      <c r="N104" t="str">
        <f t="shared" si="5"/>
        <v>Lost</v>
      </c>
      <c r="AA104">
        <v>145</v>
      </c>
      <c r="AB104">
        <v>1</v>
      </c>
      <c r="AC104" s="56">
        <v>45087.023611053242</v>
      </c>
      <c r="AD104">
        <v>299.9958333333343</v>
      </c>
      <c r="AE104" t="s">
        <v>317</v>
      </c>
      <c r="AF104" t="s">
        <v>318</v>
      </c>
      <c r="BA104" s="43" t="s">
        <v>44</v>
      </c>
      <c r="BB104" s="48">
        <v>166573</v>
      </c>
      <c r="BC104" s="48">
        <v>162.23355800653584</v>
      </c>
      <c r="BD104" s="48">
        <v>33</v>
      </c>
      <c r="BE104" s="48">
        <v>4899.2058823529414</v>
      </c>
    </row>
    <row r="105" spans="9:57" x14ac:dyDescent="0.3">
      <c r="I105" s="43">
        <v>146</v>
      </c>
      <c r="J105" s="12">
        <v>4</v>
      </c>
      <c r="K105" s="56">
        <v>45214.01666666667</v>
      </c>
      <c r="L105">
        <f t="shared" si="3"/>
        <v>77.965277777773736</v>
      </c>
      <c r="M105" t="str">
        <f t="shared" si="4"/>
        <v>Repeat</v>
      </c>
      <c r="N105" t="str">
        <f t="shared" si="5"/>
        <v>Recent</v>
      </c>
      <c r="AA105">
        <v>146</v>
      </c>
      <c r="AB105">
        <v>4</v>
      </c>
      <c r="AC105" s="56">
        <v>45088.023611053242</v>
      </c>
      <c r="AD105">
        <v>77.965277777773736</v>
      </c>
      <c r="AE105" t="s">
        <v>319</v>
      </c>
      <c r="AF105" t="s">
        <v>321</v>
      </c>
      <c r="BA105" s="43" t="s">
        <v>11</v>
      </c>
      <c r="BB105" s="48">
        <v>155548</v>
      </c>
      <c r="BC105" s="48">
        <v>111.49538690476116</v>
      </c>
      <c r="BD105" s="48">
        <v>28</v>
      </c>
      <c r="BE105" s="48">
        <v>5555.2857142857147</v>
      </c>
    </row>
    <row r="106" spans="9:57" x14ac:dyDescent="0.3">
      <c r="I106" s="43">
        <v>147</v>
      </c>
      <c r="J106" s="12">
        <v>3</v>
      </c>
      <c r="K106" s="56">
        <v>45277.972916666666</v>
      </c>
      <c r="L106">
        <f t="shared" si="3"/>
        <v>14.009027777778101</v>
      </c>
      <c r="M106" t="str">
        <f t="shared" si="4"/>
        <v>Repeat</v>
      </c>
      <c r="N106" t="str">
        <f t="shared" si="5"/>
        <v>Recent</v>
      </c>
      <c r="AA106">
        <v>147</v>
      </c>
      <c r="AB106">
        <v>3</v>
      </c>
      <c r="AC106" s="56">
        <v>45089.023611053242</v>
      </c>
      <c r="AD106">
        <v>14.009027777778101</v>
      </c>
      <c r="AE106" t="s">
        <v>319</v>
      </c>
      <c r="AF106" t="s">
        <v>321</v>
      </c>
      <c r="BA106" s="43" t="s">
        <v>81</v>
      </c>
      <c r="BB106" s="48">
        <v>261093</v>
      </c>
      <c r="BC106" s="48">
        <v>133.37977053140085</v>
      </c>
      <c r="BD106" s="48">
        <v>43</v>
      </c>
      <c r="BE106" s="48">
        <v>5675.934782608696</v>
      </c>
    </row>
    <row r="107" spans="9:57" x14ac:dyDescent="0.3">
      <c r="I107" s="43">
        <v>148</v>
      </c>
      <c r="J107" s="12">
        <v>1</v>
      </c>
      <c r="K107" s="56">
        <v>45179.004166666666</v>
      </c>
      <c r="L107">
        <f t="shared" si="3"/>
        <v>112.9777777777781</v>
      </c>
      <c r="M107" t="str">
        <f t="shared" si="4"/>
        <v>One time</v>
      </c>
      <c r="N107" t="str">
        <f t="shared" si="5"/>
        <v>Passive</v>
      </c>
      <c r="AA107">
        <v>148</v>
      </c>
      <c r="AB107">
        <v>1</v>
      </c>
      <c r="AC107" s="56">
        <v>45090.023611053242</v>
      </c>
      <c r="AD107">
        <v>112.9777777777781</v>
      </c>
      <c r="AE107" t="s">
        <v>317</v>
      </c>
      <c r="AF107" t="s">
        <v>320</v>
      </c>
      <c r="BA107" s="43" t="s">
        <v>25</v>
      </c>
      <c r="BB107" s="48">
        <v>94314</v>
      </c>
      <c r="BC107" s="48">
        <v>105.70329106280121</v>
      </c>
      <c r="BD107" s="48">
        <v>23</v>
      </c>
      <c r="BE107" s="48">
        <v>4100.608695652174</v>
      </c>
    </row>
    <row r="108" spans="9:57" x14ac:dyDescent="0.3">
      <c r="I108" s="43">
        <v>150</v>
      </c>
      <c r="J108" s="12">
        <v>2</v>
      </c>
      <c r="K108" s="56">
        <v>45273.003472222219</v>
      </c>
      <c r="L108">
        <f t="shared" si="3"/>
        <v>18.978472222224809</v>
      </c>
      <c r="M108" t="str">
        <f t="shared" si="4"/>
        <v>Repeat</v>
      </c>
      <c r="N108" t="str">
        <f t="shared" si="5"/>
        <v>Recent</v>
      </c>
      <c r="AA108">
        <v>150</v>
      </c>
      <c r="AB108">
        <v>2</v>
      </c>
      <c r="AC108" s="56">
        <v>45091.023611053242</v>
      </c>
      <c r="AD108">
        <v>18.978472222224809</v>
      </c>
      <c r="AE108" t="s">
        <v>319</v>
      </c>
      <c r="AF108" t="s">
        <v>321</v>
      </c>
      <c r="BA108" s="43" t="s">
        <v>69</v>
      </c>
      <c r="BB108" s="48">
        <v>171694</v>
      </c>
      <c r="BC108" s="48">
        <v>143.96444444444413</v>
      </c>
      <c r="BD108" s="48">
        <v>35</v>
      </c>
      <c r="BE108" s="48">
        <v>4905.5428571428574</v>
      </c>
    </row>
    <row r="109" spans="9:57" x14ac:dyDescent="0.3">
      <c r="I109" s="43">
        <v>151</v>
      </c>
      <c r="J109" s="12">
        <v>1</v>
      </c>
      <c r="K109" s="56">
        <v>45020.05</v>
      </c>
      <c r="L109">
        <f t="shared" si="3"/>
        <v>271.93194444444089</v>
      </c>
      <c r="M109" t="str">
        <f t="shared" si="4"/>
        <v>One time</v>
      </c>
      <c r="N109" t="str">
        <f t="shared" si="5"/>
        <v>Lost</v>
      </c>
      <c r="AA109">
        <v>151</v>
      </c>
      <c r="AB109">
        <v>1</v>
      </c>
      <c r="AC109" s="56">
        <v>45092.023611053242</v>
      </c>
      <c r="AD109">
        <v>271.93194444444089</v>
      </c>
      <c r="AE109" t="s">
        <v>317</v>
      </c>
      <c r="AF109" t="s">
        <v>318</v>
      </c>
      <c r="BA109" s="43" t="s">
        <v>16</v>
      </c>
      <c r="BB109" s="48">
        <v>67627</v>
      </c>
      <c r="BC109" s="48">
        <v>120.38064814814764</v>
      </c>
      <c r="BD109" s="48">
        <v>15</v>
      </c>
      <c r="BE109" s="48">
        <v>4508.4666666666662</v>
      </c>
    </row>
    <row r="110" spans="9:57" x14ac:dyDescent="0.3">
      <c r="I110" s="43">
        <v>153</v>
      </c>
      <c r="J110" s="12">
        <v>1</v>
      </c>
      <c r="K110" s="56">
        <v>45017.05</v>
      </c>
      <c r="L110">
        <f t="shared" si="3"/>
        <v>274.93194444444089</v>
      </c>
      <c r="M110" t="str">
        <f t="shared" si="4"/>
        <v>One time</v>
      </c>
      <c r="N110" t="str">
        <f t="shared" si="5"/>
        <v>Lost</v>
      </c>
      <c r="AA110">
        <v>153</v>
      </c>
      <c r="AB110">
        <v>1</v>
      </c>
      <c r="AC110" s="56">
        <v>45093.023611053242</v>
      </c>
      <c r="AD110">
        <v>274.93194444444089</v>
      </c>
      <c r="AE110" t="s">
        <v>317</v>
      </c>
      <c r="AF110" t="s">
        <v>318</v>
      </c>
      <c r="BA110" s="43" t="s">
        <v>54</v>
      </c>
      <c r="BB110" s="48">
        <v>115877</v>
      </c>
      <c r="BC110" s="48">
        <v>135.37980324074002</v>
      </c>
      <c r="BD110" s="48">
        <v>24</v>
      </c>
      <c r="BE110" s="48">
        <v>4828.208333333333</v>
      </c>
    </row>
    <row r="111" spans="9:57" x14ac:dyDescent="0.3">
      <c r="I111" s="43">
        <v>155</v>
      </c>
      <c r="J111" s="12">
        <v>1</v>
      </c>
      <c r="K111" s="56">
        <v>45219.069444444445</v>
      </c>
      <c r="L111">
        <f t="shared" si="3"/>
        <v>72.912499999998545</v>
      </c>
      <c r="M111" t="str">
        <f t="shared" si="4"/>
        <v>One time</v>
      </c>
      <c r="N111" t="str">
        <f t="shared" si="5"/>
        <v>Recent</v>
      </c>
      <c r="AA111">
        <v>155</v>
      </c>
      <c r="AB111">
        <v>1</v>
      </c>
      <c r="AC111" s="56">
        <v>45094.023611053242</v>
      </c>
      <c r="AD111">
        <v>72.912499999998545</v>
      </c>
      <c r="AE111" t="s">
        <v>317</v>
      </c>
      <c r="AF111" t="s">
        <v>321</v>
      </c>
      <c r="BA111" s="43" t="s">
        <v>35</v>
      </c>
      <c r="BB111" s="48">
        <v>93064</v>
      </c>
      <c r="BC111" s="48">
        <v>131.71052083333197</v>
      </c>
      <c r="BD111" s="48">
        <v>20</v>
      </c>
      <c r="BE111" s="48">
        <v>4653.2</v>
      </c>
    </row>
    <row r="112" spans="9:57" x14ac:dyDescent="0.3">
      <c r="I112" s="43">
        <v>156</v>
      </c>
      <c r="J112" s="12">
        <v>1</v>
      </c>
      <c r="K112" s="56">
        <v>44944.984722222223</v>
      </c>
      <c r="L112">
        <f t="shared" si="3"/>
        <v>346.99722222222044</v>
      </c>
      <c r="M112" t="str">
        <f t="shared" si="4"/>
        <v>One time</v>
      </c>
      <c r="N112" t="str">
        <f t="shared" si="5"/>
        <v>Lost</v>
      </c>
      <c r="AA112">
        <v>156</v>
      </c>
      <c r="AB112">
        <v>1</v>
      </c>
      <c r="AC112" s="56">
        <v>45095.023611053242</v>
      </c>
      <c r="AD112">
        <v>346.99722222222044</v>
      </c>
      <c r="AE112" t="s">
        <v>317</v>
      </c>
      <c r="AF112" t="s">
        <v>318</v>
      </c>
      <c r="BA112" s="43" t="s">
        <v>239</v>
      </c>
      <c r="BB112" s="48">
        <v>12275890</v>
      </c>
      <c r="BC112" s="48">
        <v>128.52382861111064</v>
      </c>
      <c r="BD112" s="48">
        <v>1453</v>
      </c>
      <c r="BE112" s="48">
        <v>4910.3559999999998</v>
      </c>
    </row>
    <row r="113" spans="9:32" x14ac:dyDescent="0.3">
      <c r="I113" s="43">
        <v>158</v>
      </c>
      <c r="J113" s="12">
        <v>3</v>
      </c>
      <c r="K113" s="56">
        <v>45050.013194444444</v>
      </c>
      <c r="L113">
        <f t="shared" si="3"/>
        <v>241.96875</v>
      </c>
      <c r="M113" t="str">
        <f t="shared" si="4"/>
        <v>Repeat</v>
      </c>
      <c r="N113" t="str">
        <f t="shared" si="5"/>
        <v>Lost</v>
      </c>
      <c r="AA113">
        <v>158</v>
      </c>
      <c r="AB113">
        <v>3</v>
      </c>
      <c r="AC113" s="56">
        <v>45096.023611053242</v>
      </c>
      <c r="AD113">
        <v>241.96875</v>
      </c>
      <c r="AE113" t="s">
        <v>319</v>
      </c>
      <c r="AF113" t="s">
        <v>318</v>
      </c>
    </row>
    <row r="114" spans="9:32" x14ac:dyDescent="0.3">
      <c r="I114" s="43">
        <v>159</v>
      </c>
      <c r="J114" s="12">
        <v>3</v>
      </c>
      <c r="K114" s="56">
        <v>45276.010416666664</v>
      </c>
      <c r="L114">
        <f t="shared" si="3"/>
        <v>15.971527777779556</v>
      </c>
      <c r="M114" t="str">
        <f t="shared" si="4"/>
        <v>Repeat</v>
      </c>
      <c r="N114" t="str">
        <f t="shared" si="5"/>
        <v>Recent</v>
      </c>
      <c r="AA114">
        <v>159</v>
      </c>
      <c r="AB114">
        <v>3</v>
      </c>
      <c r="AC114" s="56">
        <v>45097.023611053242</v>
      </c>
      <c r="AD114">
        <v>15.971527777779556</v>
      </c>
      <c r="AE114" t="s">
        <v>319</v>
      </c>
      <c r="AF114" t="s">
        <v>321</v>
      </c>
    </row>
    <row r="115" spans="9:32" x14ac:dyDescent="0.3">
      <c r="I115" s="43">
        <v>161</v>
      </c>
      <c r="J115" s="12">
        <v>1</v>
      </c>
      <c r="K115" s="56">
        <v>44992.941666666666</v>
      </c>
      <c r="L115">
        <f t="shared" si="3"/>
        <v>299.0402777777781</v>
      </c>
      <c r="M115" t="str">
        <f t="shared" si="4"/>
        <v>One time</v>
      </c>
      <c r="N115" t="str">
        <f t="shared" si="5"/>
        <v>Lost</v>
      </c>
      <c r="AA115">
        <v>161</v>
      </c>
      <c r="AB115">
        <v>1</v>
      </c>
      <c r="AC115" s="56">
        <v>45098.023611053242</v>
      </c>
      <c r="AD115">
        <v>299.0402777777781</v>
      </c>
      <c r="AE115" t="s">
        <v>317</v>
      </c>
      <c r="AF115" t="s">
        <v>318</v>
      </c>
    </row>
    <row r="116" spans="9:32" x14ac:dyDescent="0.3">
      <c r="I116" s="43">
        <v>162</v>
      </c>
      <c r="J116" s="12">
        <v>1</v>
      </c>
      <c r="K116" s="56">
        <v>45033.973611111112</v>
      </c>
      <c r="L116">
        <f t="shared" si="3"/>
        <v>258.00833333333139</v>
      </c>
      <c r="M116" t="str">
        <f t="shared" si="4"/>
        <v>One time</v>
      </c>
      <c r="N116" t="str">
        <f t="shared" si="5"/>
        <v>Lost</v>
      </c>
      <c r="AA116">
        <v>162</v>
      </c>
      <c r="AB116">
        <v>1</v>
      </c>
      <c r="AC116" s="56">
        <v>45099.023611053242</v>
      </c>
      <c r="AD116">
        <v>258.00833333333139</v>
      </c>
      <c r="AE116" t="s">
        <v>317</v>
      </c>
      <c r="AF116" t="s">
        <v>318</v>
      </c>
    </row>
    <row r="117" spans="9:32" x14ac:dyDescent="0.3">
      <c r="I117" s="43">
        <v>163</v>
      </c>
      <c r="J117" s="12">
        <v>1</v>
      </c>
      <c r="K117" s="56">
        <v>45070.011111111111</v>
      </c>
      <c r="L117">
        <f t="shared" si="3"/>
        <v>221.97083333333285</v>
      </c>
      <c r="M117" t="str">
        <f t="shared" si="4"/>
        <v>One time</v>
      </c>
      <c r="N117" t="str">
        <f t="shared" si="5"/>
        <v>Lost</v>
      </c>
      <c r="AA117">
        <v>163</v>
      </c>
      <c r="AB117">
        <v>1</v>
      </c>
      <c r="AC117" s="56">
        <v>45100.023611053242</v>
      </c>
      <c r="AD117">
        <v>221.97083333333285</v>
      </c>
      <c r="AE117" t="s">
        <v>317</v>
      </c>
      <c r="AF117" t="s">
        <v>318</v>
      </c>
    </row>
    <row r="118" spans="9:32" x14ac:dyDescent="0.3">
      <c r="I118" s="43">
        <v>164</v>
      </c>
      <c r="J118" s="12">
        <v>4</v>
      </c>
      <c r="K118" s="56">
        <v>45251.975694444445</v>
      </c>
      <c r="L118">
        <f t="shared" si="3"/>
        <v>40.006249999998545</v>
      </c>
      <c r="M118" t="str">
        <f t="shared" si="4"/>
        <v>Repeat</v>
      </c>
      <c r="N118" t="str">
        <f t="shared" si="5"/>
        <v>Recent</v>
      </c>
      <c r="AA118">
        <v>164</v>
      </c>
      <c r="AB118">
        <v>4</v>
      </c>
      <c r="AC118" s="56">
        <v>45101.023611053242</v>
      </c>
      <c r="AD118">
        <v>40.006249999998545</v>
      </c>
      <c r="AE118" t="s">
        <v>319</v>
      </c>
      <c r="AF118" t="s">
        <v>321</v>
      </c>
    </row>
    <row r="119" spans="9:32" x14ac:dyDescent="0.3">
      <c r="I119" s="43">
        <v>166</v>
      </c>
      <c r="J119" s="12">
        <v>2</v>
      </c>
      <c r="K119" s="56">
        <v>45284.078472222223</v>
      </c>
      <c r="L119">
        <f t="shared" si="3"/>
        <v>7.9034722222204437</v>
      </c>
      <c r="M119" t="str">
        <f t="shared" si="4"/>
        <v>Repeat</v>
      </c>
      <c r="N119" t="str">
        <f t="shared" si="5"/>
        <v>Recent</v>
      </c>
      <c r="AA119">
        <v>166</v>
      </c>
      <c r="AB119">
        <v>2</v>
      </c>
      <c r="AC119" s="56">
        <v>45102.023611053242</v>
      </c>
      <c r="AD119">
        <v>7.9034722222204437</v>
      </c>
      <c r="AE119" t="s">
        <v>319</v>
      </c>
      <c r="AF119" t="s">
        <v>321</v>
      </c>
    </row>
    <row r="120" spans="9:32" x14ac:dyDescent="0.3">
      <c r="I120" s="43">
        <v>167</v>
      </c>
      <c r="J120" s="12">
        <v>1</v>
      </c>
      <c r="K120" s="56">
        <v>45059.964583333334</v>
      </c>
      <c r="L120">
        <f t="shared" si="3"/>
        <v>232.01736111110949</v>
      </c>
      <c r="M120" t="str">
        <f t="shared" si="4"/>
        <v>One time</v>
      </c>
      <c r="N120" t="str">
        <f t="shared" si="5"/>
        <v>Lost</v>
      </c>
      <c r="AA120">
        <v>167</v>
      </c>
      <c r="AB120">
        <v>1</v>
      </c>
      <c r="AC120" s="56">
        <v>45103.023611053242</v>
      </c>
      <c r="AD120">
        <v>232.01736111110949</v>
      </c>
      <c r="AE120" t="s">
        <v>317</v>
      </c>
      <c r="AF120" t="s">
        <v>318</v>
      </c>
    </row>
    <row r="121" spans="9:32" x14ac:dyDescent="0.3">
      <c r="I121" s="43">
        <v>169</v>
      </c>
      <c r="J121" s="12">
        <v>1</v>
      </c>
      <c r="K121" s="56">
        <v>45148.960416666669</v>
      </c>
      <c r="L121">
        <f t="shared" si="3"/>
        <v>143.02152777777519</v>
      </c>
      <c r="M121" t="str">
        <f t="shared" si="4"/>
        <v>One time</v>
      </c>
      <c r="N121" t="str">
        <f t="shared" si="5"/>
        <v>Passive</v>
      </c>
      <c r="AA121">
        <v>169</v>
      </c>
      <c r="AB121">
        <v>1</v>
      </c>
      <c r="AC121" s="56">
        <v>45104.023611053242</v>
      </c>
      <c r="AD121">
        <v>143.02152777777519</v>
      </c>
      <c r="AE121" t="s">
        <v>317</v>
      </c>
      <c r="AF121" t="s">
        <v>320</v>
      </c>
    </row>
    <row r="122" spans="9:32" x14ac:dyDescent="0.3">
      <c r="I122" s="43">
        <v>170</v>
      </c>
      <c r="J122" s="12">
        <v>1</v>
      </c>
      <c r="K122" s="56">
        <v>45195.089583333334</v>
      </c>
      <c r="L122">
        <f t="shared" si="3"/>
        <v>96.892361111109494</v>
      </c>
      <c r="M122" t="str">
        <f t="shared" si="4"/>
        <v>One time</v>
      </c>
      <c r="N122" t="str">
        <f t="shared" si="5"/>
        <v>Passive</v>
      </c>
      <c r="AA122">
        <v>170</v>
      </c>
      <c r="AB122">
        <v>1</v>
      </c>
      <c r="AC122" s="56">
        <v>45105.023611053242</v>
      </c>
      <c r="AD122">
        <v>96.892361111109494</v>
      </c>
      <c r="AE122" t="s">
        <v>317</v>
      </c>
      <c r="AF122" t="s">
        <v>320</v>
      </c>
    </row>
    <row r="123" spans="9:32" x14ac:dyDescent="0.3">
      <c r="I123" s="43">
        <v>171</v>
      </c>
      <c r="J123" s="12">
        <v>1</v>
      </c>
      <c r="K123" s="56">
        <v>45062.015972222223</v>
      </c>
      <c r="L123">
        <f t="shared" si="3"/>
        <v>229.96597222222044</v>
      </c>
      <c r="M123" t="str">
        <f t="shared" si="4"/>
        <v>One time</v>
      </c>
      <c r="N123" t="str">
        <f t="shared" si="5"/>
        <v>Lost</v>
      </c>
      <c r="AA123">
        <v>171</v>
      </c>
      <c r="AB123">
        <v>1</v>
      </c>
      <c r="AC123" s="56">
        <v>45106.023611053242</v>
      </c>
      <c r="AD123">
        <v>229.96597222222044</v>
      </c>
      <c r="AE123" t="s">
        <v>317</v>
      </c>
      <c r="AF123" t="s">
        <v>318</v>
      </c>
    </row>
    <row r="124" spans="9:32" x14ac:dyDescent="0.3">
      <c r="I124" s="43">
        <v>172</v>
      </c>
      <c r="J124" s="12">
        <v>2</v>
      </c>
      <c r="K124" s="56">
        <v>45193.05</v>
      </c>
      <c r="L124">
        <f t="shared" si="3"/>
        <v>98.931944444440887</v>
      </c>
      <c r="M124" t="str">
        <f t="shared" si="4"/>
        <v>Repeat</v>
      </c>
      <c r="N124" t="str">
        <f t="shared" si="5"/>
        <v>Passive</v>
      </c>
      <c r="AA124">
        <v>172</v>
      </c>
      <c r="AB124">
        <v>2</v>
      </c>
      <c r="AC124" s="56">
        <v>45107.023611053242</v>
      </c>
      <c r="AD124">
        <v>98.931944444440887</v>
      </c>
      <c r="AE124" t="s">
        <v>319</v>
      </c>
      <c r="AF124" t="s">
        <v>320</v>
      </c>
    </row>
    <row r="125" spans="9:32" x14ac:dyDescent="0.3">
      <c r="I125" s="43">
        <v>173</v>
      </c>
      <c r="J125" s="12">
        <v>2</v>
      </c>
      <c r="K125" s="56">
        <v>45228.025000000001</v>
      </c>
      <c r="L125">
        <f t="shared" si="3"/>
        <v>63.956944444442343</v>
      </c>
      <c r="M125" t="str">
        <f t="shared" si="4"/>
        <v>Repeat</v>
      </c>
      <c r="N125" t="str">
        <f t="shared" si="5"/>
        <v>Recent</v>
      </c>
      <c r="AA125">
        <v>173</v>
      </c>
      <c r="AB125">
        <v>2</v>
      </c>
      <c r="AC125" s="56">
        <v>45108.023611053242</v>
      </c>
      <c r="AD125">
        <v>63.956944444442343</v>
      </c>
      <c r="AE125" t="s">
        <v>319</v>
      </c>
      <c r="AF125" t="s">
        <v>321</v>
      </c>
    </row>
    <row r="126" spans="9:32" x14ac:dyDescent="0.3">
      <c r="I126" s="43">
        <v>174</v>
      </c>
      <c r="J126" s="12">
        <v>2</v>
      </c>
      <c r="K126" s="56">
        <v>45091.968055555553</v>
      </c>
      <c r="L126">
        <f t="shared" si="3"/>
        <v>200.01388888889051</v>
      </c>
      <c r="M126" t="str">
        <f t="shared" si="4"/>
        <v>Repeat</v>
      </c>
      <c r="N126" t="str">
        <f t="shared" si="5"/>
        <v>Lost</v>
      </c>
      <c r="AA126">
        <v>174</v>
      </c>
      <c r="AB126">
        <v>2</v>
      </c>
      <c r="AC126" s="56">
        <v>45109.023611053242</v>
      </c>
      <c r="AD126">
        <v>200.01388888889051</v>
      </c>
      <c r="AE126" t="s">
        <v>319</v>
      </c>
      <c r="AF126" t="s">
        <v>318</v>
      </c>
    </row>
    <row r="127" spans="9:32" x14ac:dyDescent="0.3">
      <c r="I127" s="43">
        <v>175</v>
      </c>
      <c r="J127" s="12">
        <v>1</v>
      </c>
      <c r="K127" s="56">
        <v>45234.074999999997</v>
      </c>
      <c r="L127">
        <f t="shared" si="3"/>
        <v>57.906944444446708</v>
      </c>
      <c r="M127" t="str">
        <f t="shared" si="4"/>
        <v>One time</v>
      </c>
      <c r="N127" t="str">
        <f t="shared" si="5"/>
        <v>Recent</v>
      </c>
      <c r="AA127">
        <v>175</v>
      </c>
      <c r="AB127">
        <v>1</v>
      </c>
      <c r="AC127" s="56">
        <v>45110.023611053242</v>
      </c>
      <c r="AD127">
        <v>57.906944444446708</v>
      </c>
      <c r="AE127" t="s">
        <v>317</v>
      </c>
      <c r="AF127" t="s">
        <v>321</v>
      </c>
    </row>
    <row r="128" spans="9:32" x14ac:dyDescent="0.3">
      <c r="I128" s="43">
        <v>176</v>
      </c>
      <c r="J128" s="12">
        <v>1</v>
      </c>
      <c r="K128" s="56">
        <v>45264.003472222219</v>
      </c>
      <c r="L128">
        <f t="shared" si="3"/>
        <v>27.978472222224809</v>
      </c>
      <c r="M128" t="str">
        <f t="shared" si="4"/>
        <v>One time</v>
      </c>
      <c r="N128" t="str">
        <f t="shared" si="5"/>
        <v>Recent</v>
      </c>
      <c r="AA128">
        <v>176</v>
      </c>
      <c r="AB128">
        <v>1</v>
      </c>
      <c r="AC128" s="56">
        <v>45111.023611053242</v>
      </c>
      <c r="AD128">
        <v>27.978472222224809</v>
      </c>
      <c r="AE128" t="s">
        <v>317</v>
      </c>
      <c r="AF128" t="s">
        <v>321</v>
      </c>
    </row>
    <row r="129" spans="9:32" x14ac:dyDescent="0.3">
      <c r="I129" s="43">
        <v>177</v>
      </c>
      <c r="J129" s="12">
        <v>3</v>
      </c>
      <c r="K129" s="56">
        <v>45214.984027777777</v>
      </c>
      <c r="L129">
        <f t="shared" si="3"/>
        <v>76.997916666667152</v>
      </c>
      <c r="M129" t="str">
        <f t="shared" si="4"/>
        <v>Repeat</v>
      </c>
      <c r="N129" t="str">
        <f t="shared" si="5"/>
        <v>Recent</v>
      </c>
      <c r="AA129">
        <v>177</v>
      </c>
      <c r="AB129">
        <v>3</v>
      </c>
      <c r="AC129" s="56">
        <v>45112.023611053242</v>
      </c>
      <c r="AD129">
        <v>76.997916666667152</v>
      </c>
      <c r="AE129" t="s">
        <v>319</v>
      </c>
      <c r="AF129" t="s">
        <v>321</v>
      </c>
    </row>
    <row r="130" spans="9:32" x14ac:dyDescent="0.3">
      <c r="I130" s="43">
        <v>178</v>
      </c>
      <c r="J130" s="12">
        <v>2</v>
      </c>
      <c r="K130" s="56">
        <v>45078.067361111112</v>
      </c>
      <c r="L130">
        <f t="shared" si="3"/>
        <v>213.91458333333139</v>
      </c>
      <c r="M130" t="str">
        <f t="shared" si="4"/>
        <v>Repeat</v>
      </c>
      <c r="N130" t="str">
        <f t="shared" si="5"/>
        <v>Lost</v>
      </c>
      <c r="AA130">
        <v>178</v>
      </c>
      <c r="AB130">
        <v>2</v>
      </c>
      <c r="AC130" s="56">
        <v>45113.023611053242</v>
      </c>
      <c r="AD130">
        <v>213.91458333333139</v>
      </c>
      <c r="AE130" t="s">
        <v>319</v>
      </c>
      <c r="AF130" t="s">
        <v>318</v>
      </c>
    </row>
    <row r="131" spans="9:32" x14ac:dyDescent="0.3">
      <c r="I131" s="43">
        <v>179</v>
      </c>
      <c r="J131" s="12">
        <v>1</v>
      </c>
      <c r="K131" s="56">
        <v>45147.007638888892</v>
      </c>
      <c r="L131">
        <f t="shared" ref="L131:L194" si="6">$H$2-K131</f>
        <v>144.97430555555184</v>
      </c>
      <c r="M131" t="str">
        <f t="shared" ref="M131:M194" si="7">IF(J131&gt;1, "Repeat", "One time")</f>
        <v>One time</v>
      </c>
      <c r="N131" t="str">
        <f t="shared" ref="N131:N194" si="8">IF(L131&lt;80,"Recent",IF(L131&lt;180,"Passive","Lost"))</f>
        <v>Passive</v>
      </c>
      <c r="AA131">
        <v>179</v>
      </c>
      <c r="AB131">
        <v>1</v>
      </c>
      <c r="AC131" s="56">
        <v>45114.023611053242</v>
      </c>
      <c r="AD131">
        <v>144.97430555555184</v>
      </c>
      <c r="AE131" t="s">
        <v>317</v>
      </c>
      <c r="AF131" t="s">
        <v>320</v>
      </c>
    </row>
    <row r="132" spans="9:32" x14ac:dyDescent="0.3">
      <c r="I132" s="43">
        <v>180</v>
      </c>
      <c r="J132" s="12">
        <v>2</v>
      </c>
      <c r="K132" s="56">
        <v>45011.991666666669</v>
      </c>
      <c r="L132">
        <f t="shared" si="6"/>
        <v>279.99027777777519</v>
      </c>
      <c r="M132" t="str">
        <f t="shared" si="7"/>
        <v>Repeat</v>
      </c>
      <c r="N132" t="str">
        <f t="shared" si="8"/>
        <v>Lost</v>
      </c>
      <c r="AA132">
        <v>180</v>
      </c>
      <c r="AB132">
        <v>2</v>
      </c>
      <c r="AC132" s="56">
        <v>45115.023611053242</v>
      </c>
      <c r="AD132">
        <v>279.99027777777519</v>
      </c>
      <c r="AE132" t="s">
        <v>319</v>
      </c>
      <c r="AF132" t="s">
        <v>318</v>
      </c>
    </row>
    <row r="133" spans="9:32" x14ac:dyDescent="0.3">
      <c r="I133" s="43">
        <v>183</v>
      </c>
      <c r="J133" s="12">
        <v>2</v>
      </c>
      <c r="K133" s="56">
        <v>45020.054861111108</v>
      </c>
      <c r="L133">
        <f t="shared" si="6"/>
        <v>271.92708333333576</v>
      </c>
      <c r="M133" t="str">
        <f t="shared" si="7"/>
        <v>Repeat</v>
      </c>
      <c r="N133" t="str">
        <f t="shared" si="8"/>
        <v>Lost</v>
      </c>
      <c r="AA133">
        <v>183</v>
      </c>
      <c r="AB133">
        <v>2</v>
      </c>
      <c r="AC133" s="56">
        <v>45116.023611053242</v>
      </c>
      <c r="AD133">
        <v>271.92708333333576</v>
      </c>
      <c r="AE133" t="s">
        <v>319</v>
      </c>
      <c r="AF133" t="s">
        <v>318</v>
      </c>
    </row>
    <row r="134" spans="9:32" x14ac:dyDescent="0.3">
      <c r="I134" s="43">
        <v>184</v>
      </c>
      <c r="J134" s="12">
        <v>3</v>
      </c>
      <c r="K134" s="56">
        <v>45232.007638888892</v>
      </c>
      <c r="L134">
        <f t="shared" si="6"/>
        <v>59.974305555551837</v>
      </c>
      <c r="M134" t="str">
        <f t="shared" si="7"/>
        <v>Repeat</v>
      </c>
      <c r="N134" t="str">
        <f t="shared" si="8"/>
        <v>Recent</v>
      </c>
      <c r="AA134">
        <v>184</v>
      </c>
      <c r="AB134">
        <v>3</v>
      </c>
      <c r="AC134" s="56">
        <v>45117.023611053242</v>
      </c>
      <c r="AD134">
        <v>59.974305555551837</v>
      </c>
      <c r="AE134" t="s">
        <v>319</v>
      </c>
      <c r="AF134" t="s">
        <v>321</v>
      </c>
    </row>
    <row r="135" spans="9:32" x14ac:dyDescent="0.3">
      <c r="I135" s="43">
        <v>185</v>
      </c>
      <c r="J135" s="12">
        <v>1</v>
      </c>
      <c r="K135" s="56">
        <v>45255.055555555555</v>
      </c>
      <c r="L135">
        <f t="shared" si="6"/>
        <v>36.926388888889051</v>
      </c>
      <c r="M135" t="str">
        <f t="shared" si="7"/>
        <v>One time</v>
      </c>
      <c r="N135" t="str">
        <f t="shared" si="8"/>
        <v>Recent</v>
      </c>
      <c r="AA135">
        <v>185</v>
      </c>
      <c r="AB135">
        <v>1</v>
      </c>
      <c r="AC135" s="56">
        <v>45118.023611053242</v>
      </c>
      <c r="AD135">
        <v>36.926388888889051</v>
      </c>
      <c r="AE135" t="s">
        <v>317</v>
      </c>
      <c r="AF135" t="s">
        <v>321</v>
      </c>
    </row>
    <row r="136" spans="9:32" x14ac:dyDescent="0.3">
      <c r="I136" s="43">
        <v>186</v>
      </c>
      <c r="J136" s="12">
        <v>2</v>
      </c>
      <c r="K136" s="56">
        <v>45193.03402777778</v>
      </c>
      <c r="L136">
        <f t="shared" si="6"/>
        <v>98.947916666664241</v>
      </c>
      <c r="M136" t="str">
        <f t="shared" si="7"/>
        <v>Repeat</v>
      </c>
      <c r="N136" t="str">
        <f t="shared" si="8"/>
        <v>Passive</v>
      </c>
      <c r="AA136">
        <v>186</v>
      </c>
      <c r="AB136">
        <v>2</v>
      </c>
      <c r="AC136" s="56">
        <v>45119.023611053242</v>
      </c>
      <c r="AD136">
        <v>98.947916666664241</v>
      </c>
      <c r="AE136" t="s">
        <v>319</v>
      </c>
      <c r="AF136" t="s">
        <v>320</v>
      </c>
    </row>
    <row r="137" spans="9:32" x14ac:dyDescent="0.3">
      <c r="I137" s="43">
        <v>187</v>
      </c>
      <c r="J137" s="12">
        <v>3</v>
      </c>
      <c r="K137" s="56">
        <v>45061.990972222222</v>
      </c>
      <c r="L137">
        <f t="shared" si="6"/>
        <v>229.9909722222219</v>
      </c>
      <c r="M137" t="str">
        <f t="shared" si="7"/>
        <v>Repeat</v>
      </c>
      <c r="N137" t="str">
        <f t="shared" si="8"/>
        <v>Lost</v>
      </c>
      <c r="AA137">
        <v>187</v>
      </c>
      <c r="AB137">
        <v>3</v>
      </c>
      <c r="AC137" s="56">
        <v>45120.023611053242</v>
      </c>
      <c r="AD137">
        <v>229.9909722222219</v>
      </c>
      <c r="AE137" t="s">
        <v>319</v>
      </c>
      <c r="AF137" t="s">
        <v>318</v>
      </c>
    </row>
    <row r="138" spans="9:32" x14ac:dyDescent="0.3">
      <c r="I138" s="43">
        <v>188</v>
      </c>
      <c r="J138" s="12">
        <v>2</v>
      </c>
      <c r="K138" s="56">
        <v>45269.972222222219</v>
      </c>
      <c r="L138">
        <f t="shared" si="6"/>
        <v>22.009722222224809</v>
      </c>
      <c r="M138" t="str">
        <f t="shared" si="7"/>
        <v>Repeat</v>
      </c>
      <c r="N138" t="str">
        <f t="shared" si="8"/>
        <v>Recent</v>
      </c>
      <c r="AA138">
        <v>188</v>
      </c>
      <c r="AB138">
        <v>2</v>
      </c>
      <c r="AC138" s="56">
        <v>45121.023611053242</v>
      </c>
      <c r="AD138">
        <v>22.009722222224809</v>
      </c>
      <c r="AE138" t="s">
        <v>319</v>
      </c>
      <c r="AF138" t="s">
        <v>321</v>
      </c>
    </row>
    <row r="139" spans="9:32" x14ac:dyDescent="0.3">
      <c r="I139" s="43">
        <v>189</v>
      </c>
      <c r="J139" s="12">
        <v>2</v>
      </c>
      <c r="K139" s="56">
        <v>45253.03402777778</v>
      </c>
      <c r="L139">
        <f t="shared" si="6"/>
        <v>38.947916666664241</v>
      </c>
      <c r="M139" t="str">
        <f t="shared" si="7"/>
        <v>Repeat</v>
      </c>
      <c r="N139" t="str">
        <f t="shared" si="8"/>
        <v>Recent</v>
      </c>
      <c r="AA139">
        <v>189</v>
      </c>
      <c r="AB139">
        <v>2</v>
      </c>
      <c r="AC139" s="56">
        <v>45122.023611053242</v>
      </c>
      <c r="AD139">
        <v>38.947916666664241</v>
      </c>
      <c r="AE139" t="s">
        <v>319</v>
      </c>
      <c r="AF139" t="s">
        <v>321</v>
      </c>
    </row>
    <row r="140" spans="9:32" x14ac:dyDescent="0.3">
      <c r="I140" s="43">
        <v>190</v>
      </c>
      <c r="J140" s="12">
        <v>2</v>
      </c>
      <c r="K140" s="56">
        <v>45253.952777777777</v>
      </c>
      <c r="L140">
        <f t="shared" si="6"/>
        <v>38.029166666667152</v>
      </c>
      <c r="M140" t="str">
        <f t="shared" si="7"/>
        <v>Repeat</v>
      </c>
      <c r="N140" t="str">
        <f t="shared" si="8"/>
        <v>Recent</v>
      </c>
      <c r="AA140">
        <v>190</v>
      </c>
      <c r="AB140">
        <v>2</v>
      </c>
      <c r="AC140" s="56">
        <v>45123.023611053242</v>
      </c>
      <c r="AD140">
        <v>38.029166666667152</v>
      </c>
      <c r="AE140" t="s">
        <v>319</v>
      </c>
      <c r="AF140" t="s">
        <v>321</v>
      </c>
    </row>
    <row r="141" spans="9:32" x14ac:dyDescent="0.3">
      <c r="I141" s="43">
        <v>191</v>
      </c>
      <c r="J141" s="12">
        <v>1</v>
      </c>
      <c r="K141" s="56">
        <v>45225.980555555558</v>
      </c>
      <c r="L141">
        <f t="shared" si="6"/>
        <v>66.00138888888614</v>
      </c>
      <c r="M141" t="str">
        <f t="shared" si="7"/>
        <v>One time</v>
      </c>
      <c r="N141" t="str">
        <f t="shared" si="8"/>
        <v>Recent</v>
      </c>
      <c r="AA141">
        <v>191</v>
      </c>
      <c r="AB141">
        <v>1</v>
      </c>
      <c r="AC141" s="56">
        <v>45124.023611053242</v>
      </c>
      <c r="AD141">
        <v>66.00138888888614</v>
      </c>
      <c r="AE141" t="s">
        <v>317</v>
      </c>
      <c r="AF141" t="s">
        <v>321</v>
      </c>
    </row>
    <row r="142" spans="9:32" x14ac:dyDescent="0.3">
      <c r="I142" s="43">
        <v>194</v>
      </c>
      <c r="J142" s="12">
        <v>3</v>
      </c>
      <c r="K142" s="56">
        <v>45247.981944444444</v>
      </c>
      <c r="L142">
        <f t="shared" si="6"/>
        <v>44</v>
      </c>
      <c r="M142" t="str">
        <f t="shared" si="7"/>
        <v>Repeat</v>
      </c>
      <c r="N142" t="str">
        <f t="shared" si="8"/>
        <v>Recent</v>
      </c>
      <c r="AA142">
        <v>194</v>
      </c>
      <c r="AB142">
        <v>3</v>
      </c>
      <c r="AC142" s="56">
        <v>45125.023611053242</v>
      </c>
      <c r="AD142">
        <v>44</v>
      </c>
      <c r="AE142" t="s">
        <v>319</v>
      </c>
      <c r="AF142" t="s">
        <v>321</v>
      </c>
    </row>
    <row r="143" spans="9:32" x14ac:dyDescent="0.3">
      <c r="I143" s="43">
        <v>195</v>
      </c>
      <c r="J143" s="12">
        <v>1</v>
      </c>
      <c r="K143" s="56">
        <v>45124.068749999999</v>
      </c>
      <c r="L143">
        <f t="shared" si="6"/>
        <v>167.91319444444525</v>
      </c>
      <c r="M143" t="str">
        <f t="shared" si="7"/>
        <v>One time</v>
      </c>
      <c r="N143" t="str">
        <f t="shared" si="8"/>
        <v>Passive</v>
      </c>
      <c r="AA143">
        <v>195</v>
      </c>
      <c r="AB143">
        <v>1</v>
      </c>
      <c r="AC143" s="56">
        <v>45126.023611053242</v>
      </c>
      <c r="AD143">
        <v>167.91319444444525</v>
      </c>
      <c r="AE143" t="s">
        <v>317</v>
      </c>
      <c r="AF143" t="s">
        <v>320</v>
      </c>
    </row>
    <row r="144" spans="9:32" x14ac:dyDescent="0.3">
      <c r="I144" s="43">
        <v>196</v>
      </c>
      <c r="J144" s="12">
        <v>1</v>
      </c>
      <c r="K144" s="56">
        <v>45274.006249999999</v>
      </c>
      <c r="L144">
        <f t="shared" si="6"/>
        <v>17.975694444445253</v>
      </c>
      <c r="M144" t="str">
        <f t="shared" si="7"/>
        <v>One time</v>
      </c>
      <c r="N144" t="str">
        <f t="shared" si="8"/>
        <v>Recent</v>
      </c>
      <c r="AA144">
        <v>196</v>
      </c>
      <c r="AB144">
        <v>1</v>
      </c>
      <c r="AC144" s="56">
        <v>45127.023611053242</v>
      </c>
      <c r="AD144">
        <v>17.975694444445253</v>
      </c>
      <c r="AE144" t="s">
        <v>317</v>
      </c>
      <c r="AF144" t="s">
        <v>321</v>
      </c>
    </row>
    <row r="145" spans="9:32" x14ac:dyDescent="0.3">
      <c r="I145" s="43">
        <v>197</v>
      </c>
      <c r="J145" s="12">
        <v>2</v>
      </c>
      <c r="K145" s="56">
        <v>45232.05972222222</v>
      </c>
      <c r="L145">
        <f t="shared" si="6"/>
        <v>59.922222222223354</v>
      </c>
      <c r="M145" t="str">
        <f t="shared" si="7"/>
        <v>Repeat</v>
      </c>
      <c r="N145" t="str">
        <f t="shared" si="8"/>
        <v>Recent</v>
      </c>
      <c r="AA145">
        <v>197</v>
      </c>
      <c r="AB145">
        <v>2</v>
      </c>
      <c r="AC145" s="56">
        <v>45128.023611053242</v>
      </c>
      <c r="AD145">
        <v>59.922222222223354</v>
      </c>
      <c r="AE145" t="s">
        <v>319</v>
      </c>
      <c r="AF145" t="s">
        <v>321</v>
      </c>
    </row>
    <row r="146" spans="9:32" x14ac:dyDescent="0.3">
      <c r="I146" s="43">
        <v>202</v>
      </c>
      <c r="J146" s="12">
        <v>2</v>
      </c>
      <c r="K146" s="56">
        <v>45291.043055555558</v>
      </c>
      <c r="L146">
        <f t="shared" si="6"/>
        <v>0.93888888888614019</v>
      </c>
      <c r="M146" t="str">
        <f t="shared" si="7"/>
        <v>Repeat</v>
      </c>
      <c r="N146" t="str">
        <f t="shared" si="8"/>
        <v>Recent</v>
      </c>
      <c r="AA146">
        <v>202</v>
      </c>
      <c r="AB146">
        <v>2</v>
      </c>
      <c r="AC146" s="56">
        <v>45129.023611053242</v>
      </c>
      <c r="AD146">
        <v>0.93888888888614019</v>
      </c>
      <c r="AE146" t="s">
        <v>319</v>
      </c>
      <c r="AF146" t="s">
        <v>321</v>
      </c>
    </row>
    <row r="147" spans="9:32" x14ac:dyDescent="0.3">
      <c r="I147" s="43">
        <v>206</v>
      </c>
      <c r="J147" s="12">
        <v>1</v>
      </c>
      <c r="K147" s="56">
        <v>45179.987500000003</v>
      </c>
      <c r="L147">
        <f t="shared" si="6"/>
        <v>111.99444444444089</v>
      </c>
      <c r="M147" t="str">
        <f t="shared" si="7"/>
        <v>One time</v>
      </c>
      <c r="N147" t="str">
        <f t="shared" si="8"/>
        <v>Passive</v>
      </c>
      <c r="AA147">
        <v>206</v>
      </c>
      <c r="AB147">
        <v>1</v>
      </c>
      <c r="AC147" s="56">
        <v>45130.023611053242</v>
      </c>
      <c r="AD147">
        <v>111.99444444444089</v>
      </c>
      <c r="AE147" t="s">
        <v>317</v>
      </c>
      <c r="AF147" t="s">
        <v>320</v>
      </c>
    </row>
    <row r="148" spans="9:32" x14ac:dyDescent="0.3">
      <c r="I148" s="43">
        <v>207</v>
      </c>
      <c r="J148" s="12">
        <v>1</v>
      </c>
      <c r="K148" s="56">
        <v>45118.010416666664</v>
      </c>
      <c r="L148">
        <f t="shared" si="6"/>
        <v>173.97152777777956</v>
      </c>
      <c r="M148" t="str">
        <f t="shared" si="7"/>
        <v>One time</v>
      </c>
      <c r="N148" t="str">
        <f t="shared" si="8"/>
        <v>Passive</v>
      </c>
      <c r="AA148">
        <v>207</v>
      </c>
      <c r="AB148">
        <v>1</v>
      </c>
      <c r="AC148" s="56">
        <v>45131.023611053242</v>
      </c>
      <c r="AD148">
        <v>173.97152777777956</v>
      </c>
      <c r="AE148" t="s">
        <v>317</v>
      </c>
      <c r="AF148" t="s">
        <v>320</v>
      </c>
    </row>
    <row r="149" spans="9:32" x14ac:dyDescent="0.3">
      <c r="I149" s="43">
        <v>208</v>
      </c>
      <c r="J149" s="12">
        <v>1</v>
      </c>
      <c r="K149" s="56">
        <v>45120.98541666667</v>
      </c>
      <c r="L149">
        <f t="shared" si="6"/>
        <v>170.99652777777374</v>
      </c>
      <c r="M149" t="str">
        <f t="shared" si="7"/>
        <v>One time</v>
      </c>
      <c r="N149" t="str">
        <f t="shared" si="8"/>
        <v>Passive</v>
      </c>
      <c r="AA149">
        <v>208</v>
      </c>
      <c r="AB149">
        <v>1</v>
      </c>
      <c r="AC149" s="56">
        <v>45132.023611053242</v>
      </c>
      <c r="AD149">
        <v>170.99652777777374</v>
      </c>
      <c r="AE149" t="s">
        <v>317</v>
      </c>
      <c r="AF149" t="s">
        <v>320</v>
      </c>
    </row>
    <row r="150" spans="9:32" x14ac:dyDescent="0.3">
      <c r="I150" s="43">
        <v>210</v>
      </c>
      <c r="J150" s="12">
        <v>1</v>
      </c>
      <c r="K150" s="56">
        <v>45169</v>
      </c>
      <c r="L150">
        <f t="shared" si="6"/>
        <v>122.9819444444438</v>
      </c>
      <c r="M150" t="str">
        <f t="shared" si="7"/>
        <v>One time</v>
      </c>
      <c r="N150" t="str">
        <f t="shared" si="8"/>
        <v>Passive</v>
      </c>
      <c r="AA150">
        <v>210</v>
      </c>
      <c r="AB150">
        <v>1</v>
      </c>
      <c r="AC150" s="56">
        <v>45133.023611053242</v>
      </c>
      <c r="AD150">
        <v>122.9819444444438</v>
      </c>
      <c r="AE150" t="s">
        <v>317</v>
      </c>
      <c r="AF150" t="s">
        <v>320</v>
      </c>
    </row>
    <row r="151" spans="9:32" x14ac:dyDescent="0.3">
      <c r="I151" s="43">
        <v>211</v>
      </c>
      <c r="J151" s="12">
        <v>1</v>
      </c>
      <c r="K151" s="56">
        <v>45266.997916666667</v>
      </c>
      <c r="L151">
        <f t="shared" si="6"/>
        <v>24.984027777776646</v>
      </c>
      <c r="M151" t="str">
        <f t="shared" si="7"/>
        <v>One time</v>
      </c>
      <c r="N151" t="str">
        <f t="shared" si="8"/>
        <v>Recent</v>
      </c>
      <c r="AA151">
        <v>211</v>
      </c>
      <c r="AB151">
        <v>1</v>
      </c>
      <c r="AC151" s="56">
        <v>45134.023611053242</v>
      </c>
      <c r="AD151">
        <v>24.984027777776646</v>
      </c>
      <c r="AE151" t="s">
        <v>317</v>
      </c>
      <c r="AF151" t="s">
        <v>321</v>
      </c>
    </row>
    <row r="152" spans="9:32" x14ac:dyDescent="0.3">
      <c r="I152" s="43">
        <v>212</v>
      </c>
      <c r="J152" s="12">
        <v>1</v>
      </c>
      <c r="K152" s="56">
        <v>45216.030555555553</v>
      </c>
      <c r="L152">
        <f t="shared" si="6"/>
        <v>75.951388888890506</v>
      </c>
      <c r="M152" t="str">
        <f t="shared" si="7"/>
        <v>One time</v>
      </c>
      <c r="N152" t="str">
        <f t="shared" si="8"/>
        <v>Recent</v>
      </c>
      <c r="AA152">
        <v>212</v>
      </c>
      <c r="AB152">
        <v>1</v>
      </c>
      <c r="AC152" s="56">
        <v>45135.023611053242</v>
      </c>
      <c r="AD152">
        <v>75.951388888890506</v>
      </c>
      <c r="AE152" t="s">
        <v>317</v>
      </c>
      <c r="AF152" t="s">
        <v>321</v>
      </c>
    </row>
    <row r="153" spans="9:32" x14ac:dyDescent="0.3">
      <c r="I153" s="43">
        <v>213</v>
      </c>
      <c r="J153" s="12">
        <v>2</v>
      </c>
      <c r="K153" s="56">
        <v>45227.018750000003</v>
      </c>
      <c r="L153">
        <f t="shared" si="6"/>
        <v>64.963194444440887</v>
      </c>
      <c r="M153" t="str">
        <f t="shared" si="7"/>
        <v>Repeat</v>
      </c>
      <c r="N153" t="str">
        <f t="shared" si="8"/>
        <v>Recent</v>
      </c>
      <c r="AA153">
        <v>213</v>
      </c>
      <c r="AB153">
        <v>2</v>
      </c>
      <c r="AC153" s="56">
        <v>45136.023611053242</v>
      </c>
      <c r="AD153">
        <v>64.963194444440887</v>
      </c>
      <c r="AE153" t="s">
        <v>319</v>
      </c>
      <c r="AF153" t="s">
        <v>321</v>
      </c>
    </row>
    <row r="154" spans="9:32" x14ac:dyDescent="0.3">
      <c r="I154" s="43">
        <v>214</v>
      </c>
      <c r="J154" s="12">
        <v>6</v>
      </c>
      <c r="K154" s="56">
        <v>45267.991666666669</v>
      </c>
      <c r="L154">
        <f t="shared" si="6"/>
        <v>23.990277777775191</v>
      </c>
      <c r="M154" t="str">
        <f t="shared" si="7"/>
        <v>Repeat</v>
      </c>
      <c r="N154" t="str">
        <f t="shared" si="8"/>
        <v>Recent</v>
      </c>
      <c r="AA154">
        <v>214</v>
      </c>
      <c r="AB154">
        <v>6</v>
      </c>
      <c r="AC154" s="56">
        <v>45137.023611053242</v>
      </c>
      <c r="AD154">
        <v>23.990277777775191</v>
      </c>
      <c r="AE154" t="s">
        <v>319</v>
      </c>
      <c r="AF154" t="s">
        <v>321</v>
      </c>
    </row>
    <row r="155" spans="9:32" x14ac:dyDescent="0.3">
      <c r="I155" s="43">
        <v>215</v>
      </c>
      <c r="J155" s="12">
        <v>1</v>
      </c>
      <c r="K155" s="56">
        <v>44949.009027777778</v>
      </c>
      <c r="L155">
        <f t="shared" si="6"/>
        <v>342.9729166666657</v>
      </c>
      <c r="M155" t="str">
        <f t="shared" si="7"/>
        <v>One time</v>
      </c>
      <c r="N155" t="str">
        <f t="shared" si="8"/>
        <v>Lost</v>
      </c>
      <c r="AA155">
        <v>215</v>
      </c>
      <c r="AB155">
        <v>1</v>
      </c>
      <c r="AC155" s="56">
        <v>45138.023611053242</v>
      </c>
      <c r="AD155">
        <v>342.9729166666657</v>
      </c>
      <c r="AE155" t="s">
        <v>317</v>
      </c>
      <c r="AF155" t="s">
        <v>318</v>
      </c>
    </row>
    <row r="156" spans="9:32" x14ac:dyDescent="0.3">
      <c r="I156" s="43">
        <v>216</v>
      </c>
      <c r="J156" s="12">
        <v>1</v>
      </c>
      <c r="K156" s="56">
        <v>45238.995138888888</v>
      </c>
      <c r="L156">
        <f t="shared" si="6"/>
        <v>52.986805555556202</v>
      </c>
      <c r="M156" t="str">
        <f t="shared" si="7"/>
        <v>One time</v>
      </c>
      <c r="N156" t="str">
        <f t="shared" si="8"/>
        <v>Recent</v>
      </c>
      <c r="AA156">
        <v>216</v>
      </c>
      <c r="AB156">
        <v>1</v>
      </c>
      <c r="AC156" s="56">
        <v>45139.023611053242</v>
      </c>
      <c r="AD156">
        <v>52.986805555556202</v>
      </c>
      <c r="AE156" t="s">
        <v>317</v>
      </c>
      <c r="AF156" t="s">
        <v>321</v>
      </c>
    </row>
    <row r="157" spans="9:32" x14ac:dyDescent="0.3">
      <c r="I157" s="43">
        <v>217</v>
      </c>
      <c r="J157" s="12">
        <v>2</v>
      </c>
      <c r="K157" s="56">
        <v>45289.063194444447</v>
      </c>
      <c r="L157">
        <f t="shared" si="6"/>
        <v>2.9187499999970896</v>
      </c>
      <c r="M157" t="str">
        <f t="shared" si="7"/>
        <v>Repeat</v>
      </c>
      <c r="N157" t="str">
        <f t="shared" si="8"/>
        <v>Recent</v>
      </c>
      <c r="AA157">
        <v>217</v>
      </c>
      <c r="AB157">
        <v>2</v>
      </c>
      <c r="AC157" s="56">
        <v>45140.023611053242</v>
      </c>
      <c r="AD157">
        <v>2.9187499999970896</v>
      </c>
      <c r="AE157" t="s">
        <v>319</v>
      </c>
      <c r="AF157" t="s">
        <v>321</v>
      </c>
    </row>
    <row r="158" spans="9:32" x14ac:dyDescent="0.3">
      <c r="I158" s="43">
        <v>218</v>
      </c>
      <c r="J158" s="12">
        <v>3</v>
      </c>
      <c r="K158" s="56">
        <v>45254.977777777778</v>
      </c>
      <c r="L158">
        <f t="shared" si="6"/>
        <v>37.004166666665697</v>
      </c>
      <c r="M158" t="str">
        <f t="shared" si="7"/>
        <v>Repeat</v>
      </c>
      <c r="N158" t="str">
        <f t="shared" si="8"/>
        <v>Recent</v>
      </c>
      <c r="AA158">
        <v>218</v>
      </c>
      <c r="AB158">
        <v>3</v>
      </c>
      <c r="AC158" s="56">
        <v>45141.023611053242</v>
      </c>
      <c r="AD158">
        <v>37.004166666665697</v>
      </c>
      <c r="AE158" t="s">
        <v>319</v>
      </c>
      <c r="AF158" t="s">
        <v>321</v>
      </c>
    </row>
    <row r="159" spans="9:32" x14ac:dyDescent="0.3">
      <c r="I159" s="43">
        <v>220</v>
      </c>
      <c r="J159" s="12">
        <v>2</v>
      </c>
      <c r="K159" s="56">
        <v>45056.015972222223</v>
      </c>
      <c r="L159">
        <f t="shared" si="6"/>
        <v>235.96597222222044</v>
      </c>
      <c r="M159" t="str">
        <f t="shared" si="7"/>
        <v>Repeat</v>
      </c>
      <c r="N159" t="str">
        <f t="shared" si="8"/>
        <v>Lost</v>
      </c>
      <c r="AA159">
        <v>220</v>
      </c>
      <c r="AB159">
        <v>2</v>
      </c>
      <c r="AC159" s="56">
        <v>45142.023611053242</v>
      </c>
      <c r="AD159">
        <v>235.96597222222044</v>
      </c>
      <c r="AE159" t="s">
        <v>319</v>
      </c>
      <c r="AF159" t="s">
        <v>318</v>
      </c>
    </row>
    <row r="160" spans="9:32" x14ac:dyDescent="0.3">
      <c r="I160" s="43">
        <v>221</v>
      </c>
      <c r="J160" s="12">
        <v>4</v>
      </c>
      <c r="K160" s="56">
        <v>45253.981249999997</v>
      </c>
      <c r="L160">
        <f t="shared" si="6"/>
        <v>38.000694444446708</v>
      </c>
      <c r="M160" t="str">
        <f t="shared" si="7"/>
        <v>Repeat</v>
      </c>
      <c r="N160" t="str">
        <f t="shared" si="8"/>
        <v>Recent</v>
      </c>
      <c r="AA160">
        <v>221</v>
      </c>
      <c r="AB160">
        <v>4</v>
      </c>
      <c r="AC160" s="56">
        <v>45143.023611053242</v>
      </c>
      <c r="AD160">
        <v>38.000694444446708</v>
      </c>
      <c r="AE160" t="s">
        <v>319</v>
      </c>
      <c r="AF160" t="s">
        <v>321</v>
      </c>
    </row>
    <row r="161" spans="9:32" x14ac:dyDescent="0.3">
      <c r="I161" s="43">
        <v>222</v>
      </c>
      <c r="J161" s="12">
        <v>1</v>
      </c>
      <c r="K161" s="56">
        <v>45226.945138888892</v>
      </c>
      <c r="L161">
        <f t="shared" si="6"/>
        <v>65.036805555551837</v>
      </c>
      <c r="M161" t="str">
        <f t="shared" si="7"/>
        <v>One time</v>
      </c>
      <c r="N161" t="str">
        <f t="shared" si="8"/>
        <v>Recent</v>
      </c>
      <c r="AA161">
        <v>222</v>
      </c>
      <c r="AB161">
        <v>1</v>
      </c>
      <c r="AC161" s="56">
        <v>45144.023611053242</v>
      </c>
      <c r="AD161">
        <v>65.036805555551837</v>
      </c>
      <c r="AE161" t="s">
        <v>317</v>
      </c>
      <c r="AF161" t="s">
        <v>321</v>
      </c>
    </row>
    <row r="162" spans="9:32" x14ac:dyDescent="0.3">
      <c r="I162" s="43">
        <v>223</v>
      </c>
      <c r="J162" s="12">
        <v>2</v>
      </c>
      <c r="K162" s="56">
        <v>45083.057638888888</v>
      </c>
      <c r="L162">
        <f t="shared" si="6"/>
        <v>208.9243055555562</v>
      </c>
      <c r="M162" t="str">
        <f t="shared" si="7"/>
        <v>Repeat</v>
      </c>
      <c r="N162" t="str">
        <f t="shared" si="8"/>
        <v>Lost</v>
      </c>
      <c r="AA162">
        <v>223</v>
      </c>
      <c r="AB162">
        <v>2</v>
      </c>
      <c r="AC162" s="56">
        <v>45145.023611053242</v>
      </c>
      <c r="AD162">
        <v>208.9243055555562</v>
      </c>
      <c r="AE162" t="s">
        <v>319</v>
      </c>
      <c r="AF162" t="s">
        <v>318</v>
      </c>
    </row>
    <row r="163" spans="9:32" x14ac:dyDescent="0.3">
      <c r="I163" s="43">
        <v>224</v>
      </c>
      <c r="J163" s="12">
        <v>2</v>
      </c>
      <c r="K163" s="56">
        <v>45289.976388888892</v>
      </c>
      <c r="L163">
        <f t="shared" si="6"/>
        <v>2.0055555555518367</v>
      </c>
      <c r="M163" t="str">
        <f t="shared" si="7"/>
        <v>Repeat</v>
      </c>
      <c r="N163" t="str">
        <f t="shared" si="8"/>
        <v>Recent</v>
      </c>
      <c r="AA163">
        <v>224</v>
      </c>
      <c r="AB163">
        <v>2</v>
      </c>
      <c r="AC163" s="56">
        <v>45146.023611053242</v>
      </c>
      <c r="AD163">
        <v>2.0055555555518367</v>
      </c>
      <c r="AE163" t="s">
        <v>319</v>
      </c>
      <c r="AF163" t="s">
        <v>321</v>
      </c>
    </row>
    <row r="164" spans="9:32" x14ac:dyDescent="0.3">
      <c r="I164" s="43">
        <v>225</v>
      </c>
      <c r="J164" s="12">
        <v>1</v>
      </c>
      <c r="K164" s="56">
        <v>45262.967361111114</v>
      </c>
      <c r="L164">
        <f t="shared" si="6"/>
        <v>29.014583333329938</v>
      </c>
      <c r="M164" t="str">
        <f t="shared" si="7"/>
        <v>One time</v>
      </c>
      <c r="N164" t="str">
        <f t="shared" si="8"/>
        <v>Recent</v>
      </c>
      <c r="AA164">
        <v>225</v>
      </c>
      <c r="AB164">
        <v>1</v>
      </c>
      <c r="AC164" s="56">
        <v>45147.023611053242</v>
      </c>
      <c r="AD164">
        <v>29.014583333329938</v>
      </c>
      <c r="AE164" t="s">
        <v>317</v>
      </c>
      <c r="AF164" t="s">
        <v>321</v>
      </c>
    </row>
    <row r="165" spans="9:32" x14ac:dyDescent="0.3">
      <c r="I165" s="43">
        <v>226</v>
      </c>
      <c r="J165" s="12">
        <v>5</v>
      </c>
      <c r="K165" s="56">
        <v>45273.977777777778</v>
      </c>
      <c r="L165">
        <f t="shared" si="6"/>
        <v>18.004166666665697</v>
      </c>
      <c r="M165" t="str">
        <f t="shared" si="7"/>
        <v>Repeat</v>
      </c>
      <c r="N165" t="str">
        <f t="shared" si="8"/>
        <v>Recent</v>
      </c>
      <c r="AA165">
        <v>226</v>
      </c>
      <c r="AB165">
        <v>5</v>
      </c>
      <c r="AC165" s="56">
        <v>45148.023611053242</v>
      </c>
      <c r="AD165">
        <v>18.004166666665697</v>
      </c>
      <c r="AE165" t="s">
        <v>319</v>
      </c>
      <c r="AF165" t="s">
        <v>321</v>
      </c>
    </row>
    <row r="166" spans="9:32" x14ac:dyDescent="0.3">
      <c r="I166" s="43">
        <v>228</v>
      </c>
      <c r="J166" s="12">
        <v>1</v>
      </c>
      <c r="K166" s="56">
        <v>45093.047222222223</v>
      </c>
      <c r="L166">
        <f t="shared" si="6"/>
        <v>198.93472222222044</v>
      </c>
      <c r="M166" t="str">
        <f t="shared" si="7"/>
        <v>One time</v>
      </c>
      <c r="N166" t="str">
        <f t="shared" si="8"/>
        <v>Lost</v>
      </c>
      <c r="AA166">
        <v>228</v>
      </c>
      <c r="AB166">
        <v>1</v>
      </c>
      <c r="AC166" s="56">
        <v>45149.023611053242</v>
      </c>
      <c r="AD166">
        <v>198.93472222222044</v>
      </c>
      <c r="AE166" t="s">
        <v>317</v>
      </c>
      <c r="AF166" t="s">
        <v>318</v>
      </c>
    </row>
    <row r="167" spans="9:32" x14ac:dyDescent="0.3">
      <c r="I167" s="43">
        <v>230</v>
      </c>
      <c r="J167" s="12">
        <v>2</v>
      </c>
      <c r="K167" s="56">
        <v>45285.977777777778</v>
      </c>
      <c r="L167">
        <f t="shared" si="6"/>
        <v>6.0041666666656965</v>
      </c>
      <c r="M167" t="str">
        <f t="shared" si="7"/>
        <v>Repeat</v>
      </c>
      <c r="N167" t="str">
        <f t="shared" si="8"/>
        <v>Recent</v>
      </c>
      <c r="AA167">
        <v>230</v>
      </c>
      <c r="AB167">
        <v>2</v>
      </c>
      <c r="AC167" s="56">
        <v>45150.023611053242</v>
      </c>
      <c r="AD167">
        <v>6.0041666666656965</v>
      </c>
      <c r="AE167" t="s">
        <v>319</v>
      </c>
      <c r="AF167" t="s">
        <v>321</v>
      </c>
    </row>
    <row r="168" spans="9:32" x14ac:dyDescent="0.3">
      <c r="I168" s="43">
        <v>231</v>
      </c>
      <c r="J168" s="12">
        <v>2</v>
      </c>
      <c r="K168" s="56">
        <v>45198.018055555556</v>
      </c>
      <c r="L168">
        <f t="shared" si="6"/>
        <v>93.963888888887595</v>
      </c>
      <c r="M168" t="str">
        <f t="shared" si="7"/>
        <v>Repeat</v>
      </c>
      <c r="N168" t="str">
        <f t="shared" si="8"/>
        <v>Passive</v>
      </c>
      <c r="AA168">
        <v>231</v>
      </c>
      <c r="AB168">
        <v>2</v>
      </c>
      <c r="AC168" s="56">
        <v>45151.023611053242</v>
      </c>
      <c r="AD168">
        <v>93.963888888887595</v>
      </c>
      <c r="AE168" t="s">
        <v>319</v>
      </c>
      <c r="AF168" t="s">
        <v>320</v>
      </c>
    </row>
    <row r="169" spans="9:32" x14ac:dyDescent="0.3">
      <c r="I169" s="43">
        <v>233</v>
      </c>
      <c r="J169" s="12">
        <v>1</v>
      </c>
      <c r="K169" s="56">
        <v>45106.964583333334</v>
      </c>
      <c r="L169">
        <f t="shared" si="6"/>
        <v>185.01736111110949</v>
      </c>
      <c r="M169" t="str">
        <f t="shared" si="7"/>
        <v>One time</v>
      </c>
      <c r="N169" t="str">
        <f t="shared" si="8"/>
        <v>Lost</v>
      </c>
      <c r="AA169">
        <v>233</v>
      </c>
      <c r="AB169">
        <v>1</v>
      </c>
      <c r="AC169" s="56">
        <v>45152.023611053242</v>
      </c>
      <c r="AD169">
        <v>185.01736111110949</v>
      </c>
      <c r="AE169" t="s">
        <v>317</v>
      </c>
      <c r="AF169" t="s">
        <v>318</v>
      </c>
    </row>
    <row r="170" spans="9:32" x14ac:dyDescent="0.3">
      <c r="I170" s="43">
        <v>237</v>
      </c>
      <c r="J170" s="12">
        <v>1</v>
      </c>
      <c r="K170" s="56">
        <v>45162.970833333333</v>
      </c>
      <c r="L170">
        <f t="shared" si="6"/>
        <v>129.01111111111095</v>
      </c>
      <c r="M170" t="str">
        <f t="shared" si="7"/>
        <v>One time</v>
      </c>
      <c r="N170" t="str">
        <f t="shared" si="8"/>
        <v>Passive</v>
      </c>
      <c r="AA170">
        <v>237</v>
      </c>
      <c r="AB170">
        <v>1</v>
      </c>
      <c r="AC170" s="56">
        <v>45153.023611053242</v>
      </c>
      <c r="AD170">
        <v>129.01111111111095</v>
      </c>
      <c r="AE170" t="s">
        <v>317</v>
      </c>
      <c r="AF170" t="s">
        <v>320</v>
      </c>
    </row>
    <row r="171" spans="9:32" x14ac:dyDescent="0.3">
      <c r="I171" s="43">
        <v>239</v>
      </c>
      <c r="J171" s="12">
        <v>2</v>
      </c>
      <c r="K171" s="56">
        <v>45188.003472222219</v>
      </c>
      <c r="L171">
        <f t="shared" si="6"/>
        <v>103.97847222222481</v>
      </c>
      <c r="M171" t="str">
        <f t="shared" si="7"/>
        <v>Repeat</v>
      </c>
      <c r="N171" t="str">
        <f t="shared" si="8"/>
        <v>Passive</v>
      </c>
      <c r="AA171">
        <v>239</v>
      </c>
      <c r="AB171">
        <v>2</v>
      </c>
      <c r="AC171" s="56">
        <v>45154.023611053242</v>
      </c>
      <c r="AD171">
        <v>103.97847222222481</v>
      </c>
      <c r="AE171" t="s">
        <v>319</v>
      </c>
      <c r="AF171" t="s">
        <v>320</v>
      </c>
    </row>
    <row r="172" spans="9:32" x14ac:dyDescent="0.3">
      <c r="I172" s="43">
        <v>240</v>
      </c>
      <c r="J172" s="12">
        <v>2</v>
      </c>
      <c r="K172" s="56">
        <v>45160.041666666664</v>
      </c>
      <c r="L172">
        <f t="shared" si="6"/>
        <v>131.94027777777956</v>
      </c>
      <c r="M172" t="str">
        <f t="shared" si="7"/>
        <v>Repeat</v>
      </c>
      <c r="N172" t="str">
        <f t="shared" si="8"/>
        <v>Passive</v>
      </c>
      <c r="AA172">
        <v>240</v>
      </c>
      <c r="AB172">
        <v>2</v>
      </c>
      <c r="AC172" s="56">
        <v>45155.023611053242</v>
      </c>
      <c r="AD172">
        <v>131.94027777777956</v>
      </c>
      <c r="AE172" t="s">
        <v>319</v>
      </c>
      <c r="AF172" t="s">
        <v>320</v>
      </c>
    </row>
    <row r="173" spans="9:32" x14ac:dyDescent="0.3">
      <c r="I173" s="43">
        <v>241</v>
      </c>
      <c r="J173" s="12">
        <v>1</v>
      </c>
      <c r="K173" s="56">
        <v>45218.952777777777</v>
      </c>
      <c r="L173">
        <f t="shared" si="6"/>
        <v>73.029166666667152</v>
      </c>
      <c r="M173" t="str">
        <f t="shared" si="7"/>
        <v>One time</v>
      </c>
      <c r="N173" t="str">
        <f t="shared" si="8"/>
        <v>Recent</v>
      </c>
      <c r="AA173">
        <v>241</v>
      </c>
      <c r="AB173">
        <v>1</v>
      </c>
      <c r="AC173" s="56">
        <v>45156.023611053242</v>
      </c>
      <c r="AD173">
        <v>73.029166666667152</v>
      </c>
      <c r="AE173" t="s">
        <v>317</v>
      </c>
      <c r="AF173" t="s">
        <v>321</v>
      </c>
    </row>
    <row r="174" spans="9:32" x14ac:dyDescent="0.3">
      <c r="I174" s="43">
        <v>242</v>
      </c>
      <c r="J174" s="12">
        <v>2</v>
      </c>
      <c r="K174" s="56">
        <v>45107.050694444442</v>
      </c>
      <c r="L174">
        <f t="shared" si="6"/>
        <v>184.93125000000146</v>
      </c>
      <c r="M174" t="str">
        <f t="shared" si="7"/>
        <v>Repeat</v>
      </c>
      <c r="N174" t="str">
        <f t="shared" si="8"/>
        <v>Lost</v>
      </c>
      <c r="AA174">
        <v>242</v>
      </c>
      <c r="AB174">
        <v>2</v>
      </c>
      <c r="AC174" s="56">
        <v>45157.023611053242</v>
      </c>
      <c r="AD174">
        <v>184.93125000000146</v>
      </c>
      <c r="AE174" t="s">
        <v>319</v>
      </c>
      <c r="AF174" t="s">
        <v>318</v>
      </c>
    </row>
    <row r="175" spans="9:32" x14ac:dyDescent="0.3">
      <c r="I175" s="43">
        <v>243</v>
      </c>
      <c r="J175" s="12">
        <v>4</v>
      </c>
      <c r="K175" s="56">
        <v>45278.061805555553</v>
      </c>
      <c r="L175">
        <f t="shared" si="6"/>
        <v>13.920138888890506</v>
      </c>
      <c r="M175" t="str">
        <f t="shared" si="7"/>
        <v>Repeat</v>
      </c>
      <c r="N175" t="str">
        <f t="shared" si="8"/>
        <v>Recent</v>
      </c>
      <c r="AA175">
        <v>243</v>
      </c>
      <c r="AB175">
        <v>4</v>
      </c>
      <c r="AC175" s="56">
        <v>45158.023611053242</v>
      </c>
      <c r="AD175">
        <v>13.920138888890506</v>
      </c>
      <c r="AE175" t="s">
        <v>319</v>
      </c>
      <c r="AF175" t="s">
        <v>321</v>
      </c>
    </row>
    <row r="176" spans="9:32" x14ac:dyDescent="0.3">
      <c r="I176" s="43">
        <v>245</v>
      </c>
      <c r="J176" s="12">
        <v>2</v>
      </c>
      <c r="K176" s="56">
        <v>45183.053472222222</v>
      </c>
      <c r="L176">
        <f t="shared" si="6"/>
        <v>108.9284722222219</v>
      </c>
      <c r="M176" t="str">
        <f t="shared" si="7"/>
        <v>Repeat</v>
      </c>
      <c r="N176" t="str">
        <f t="shared" si="8"/>
        <v>Passive</v>
      </c>
      <c r="AA176">
        <v>245</v>
      </c>
      <c r="AB176">
        <v>2</v>
      </c>
      <c r="AC176" s="56">
        <v>45159.023611053242</v>
      </c>
      <c r="AD176">
        <v>108.9284722222219</v>
      </c>
      <c r="AE176" t="s">
        <v>319</v>
      </c>
      <c r="AF176" t="s">
        <v>320</v>
      </c>
    </row>
    <row r="177" spans="9:32" x14ac:dyDescent="0.3">
      <c r="I177" s="43">
        <v>246</v>
      </c>
      <c r="J177" s="12">
        <v>1</v>
      </c>
      <c r="K177" s="56">
        <v>45150.071527777778</v>
      </c>
      <c r="L177">
        <f t="shared" si="6"/>
        <v>141.9104166666657</v>
      </c>
      <c r="M177" t="str">
        <f t="shared" si="7"/>
        <v>One time</v>
      </c>
      <c r="N177" t="str">
        <f t="shared" si="8"/>
        <v>Passive</v>
      </c>
      <c r="AA177">
        <v>246</v>
      </c>
      <c r="AB177">
        <v>1</v>
      </c>
      <c r="AC177" s="56">
        <v>45160.023611053242</v>
      </c>
      <c r="AD177">
        <v>141.9104166666657</v>
      </c>
      <c r="AE177" t="s">
        <v>317</v>
      </c>
      <c r="AF177" t="s">
        <v>320</v>
      </c>
    </row>
    <row r="178" spans="9:32" x14ac:dyDescent="0.3">
      <c r="I178" s="43">
        <v>247</v>
      </c>
      <c r="J178" s="12">
        <v>1</v>
      </c>
      <c r="K178" s="56">
        <v>44999.026388888888</v>
      </c>
      <c r="L178">
        <f t="shared" si="6"/>
        <v>292.9555555555562</v>
      </c>
      <c r="M178" t="str">
        <f t="shared" si="7"/>
        <v>One time</v>
      </c>
      <c r="N178" t="str">
        <f t="shared" si="8"/>
        <v>Lost</v>
      </c>
      <c r="AA178">
        <v>247</v>
      </c>
      <c r="AB178">
        <v>1</v>
      </c>
      <c r="AC178" s="56">
        <v>45161.023611053242</v>
      </c>
      <c r="AD178">
        <v>292.9555555555562</v>
      </c>
      <c r="AE178" t="s">
        <v>317</v>
      </c>
      <c r="AF178" t="s">
        <v>318</v>
      </c>
    </row>
    <row r="179" spans="9:32" x14ac:dyDescent="0.3">
      <c r="I179" s="43">
        <v>248</v>
      </c>
      <c r="J179" s="12">
        <v>2</v>
      </c>
      <c r="K179" s="56">
        <v>45248.943749999999</v>
      </c>
      <c r="L179">
        <f t="shared" si="6"/>
        <v>43.038194444445253</v>
      </c>
      <c r="M179" t="str">
        <f t="shared" si="7"/>
        <v>Repeat</v>
      </c>
      <c r="N179" t="str">
        <f t="shared" si="8"/>
        <v>Recent</v>
      </c>
      <c r="AA179">
        <v>248</v>
      </c>
      <c r="AB179">
        <v>2</v>
      </c>
      <c r="AC179" s="56">
        <v>45162.023611053242</v>
      </c>
      <c r="AD179">
        <v>43.038194444445253</v>
      </c>
      <c r="AE179" t="s">
        <v>319</v>
      </c>
      <c r="AF179" t="s">
        <v>321</v>
      </c>
    </row>
    <row r="180" spans="9:32" x14ac:dyDescent="0.3">
      <c r="I180" s="43">
        <v>249</v>
      </c>
      <c r="J180" s="12">
        <v>3</v>
      </c>
      <c r="K180" s="56">
        <v>45122.949305555558</v>
      </c>
      <c r="L180">
        <f t="shared" si="6"/>
        <v>169.03263888888614</v>
      </c>
      <c r="M180" t="str">
        <f t="shared" si="7"/>
        <v>Repeat</v>
      </c>
      <c r="N180" t="str">
        <f t="shared" si="8"/>
        <v>Passive</v>
      </c>
      <c r="AA180">
        <v>249</v>
      </c>
      <c r="AB180">
        <v>3</v>
      </c>
      <c r="AC180" s="56">
        <v>45163.023611053242</v>
      </c>
      <c r="AD180">
        <v>169.03263888888614</v>
      </c>
      <c r="AE180" t="s">
        <v>319</v>
      </c>
      <c r="AF180" t="s">
        <v>320</v>
      </c>
    </row>
    <row r="181" spans="9:32" x14ac:dyDescent="0.3">
      <c r="I181" s="43">
        <v>250</v>
      </c>
      <c r="J181" s="12">
        <v>1</v>
      </c>
      <c r="K181" s="56">
        <v>45231.003472222219</v>
      </c>
      <c r="L181">
        <f t="shared" si="6"/>
        <v>60.978472222224809</v>
      </c>
      <c r="M181" t="str">
        <f t="shared" si="7"/>
        <v>One time</v>
      </c>
      <c r="N181" t="str">
        <f t="shared" si="8"/>
        <v>Recent</v>
      </c>
      <c r="AA181">
        <v>250</v>
      </c>
      <c r="AB181">
        <v>1</v>
      </c>
      <c r="AC181" s="56">
        <v>45164.023611053242</v>
      </c>
      <c r="AD181">
        <v>60.978472222224809</v>
      </c>
      <c r="AE181" t="s">
        <v>317</v>
      </c>
      <c r="AF181" t="s">
        <v>321</v>
      </c>
    </row>
    <row r="182" spans="9:32" x14ac:dyDescent="0.3">
      <c r="I182" s="43">
        <v>252</v>
      </c>
      <c r="J182" s="12">
        <v>2</v>
      </c>
      <c r="K182" s="56">
        <v>45003.083333333336</v>
      </c>
      <c r="L182">
        <f t="shared" si="6"/>
        <v>288.89861111110804</v>
      </c>
      <c r="M182" t="str">
        <f t="shared" si="7"/>
        <v>Repeat</v>
      </c>
      <c r="N182" t="str">
        <f t="shared" si="8"/>
        <v>Lost</v>
      </c>
      <c r="AA182">
        <v>252</v>
      </c>
      <c r="AB182">
        <v>2</v>
      </c>
      <c r="AC182" s="56">
        <v>45165.023611053242</v>
      </c>
      <c r="AD182">
        <v>288.89861111110804</v>
      </c>
      <c r="AE182" t="s">
        <v>319</v>
      </c>
      <c r="AF182" t="s">
        <v>318</v>
      </c>
    </row>
    <row r="183" spans="9:32" x14ac:dyDescent="0.3">
      <c r="I183" s="43">
        <v>253</v>
      </c>
      <c r="J183" s="12">
        <v>1</v>
      </c>
      <c r="K183" s="56">
        <v>45175.000694444447</v>
      </c>
      <c r="L183">
        <f t="shared" si="6"/>
        <v>116.98124999999709</v>
      </c>
      <c r="M183" t="str">
        <f t="shared" si="7"/>
        <v>One time</v>
      </c>
      <c r="N183" t="str">
        <f t="shared" si="8"/>
        <v>Passive</v>
      </c>
      <c r="AA183">
        <v>253</v>
      </c>
      <c r="AB183">
        <v>1</v>
      </c>
      <c r="AC183" s="56">
        <v>45166.023611053242</v>
      </c>
      <c r="AD183">
        <v>116.98124999999709</v>
      </c>
      <c r="AE183" t="s">
        <v>317</v>
      </c>
      <c r="AF183" t="s">
        <v>320</v>
      </c>
    </row>
    <row r="184" spans="9:32" x14ac:dyDescent="0.3">
      <c r="I184" s="43">
        <v>254</v>
      </c>
      <c r="J184" s="12">
        <v>2</v>
      </c>
      <c r="K184" s="56">
        <v>45193.981944444444</v>
      </c>
      <c r="L184">
        <f t="shared" si="6"/>
        <v>98</v>
      </c>
      <c r="M184" t="str">
        <f t="shared" si="7"/>
        <v>Repeat</v>
      </c>
      <c r="N184" t="str">
        <f t="shared" si="8"/>
        <v>Passive</v>
      </c>
      <c r="AA184">
        <v>254</v>
      </c>
      <c r="AB184">
        <v>2</v>
      </c>
      <c r="AC184" s="56">
        <v>45167.023611053242</v>
      </c>
      <c r="AD184">
        <v>98</v>
      </c>
      <c r="AE184" t="s">
        <v>319</v>
      </c>
      <c r="AF184" t="s">
        <v>320</v>
      </c>
    </row>
    <row r="185" spans="9:32" x14ac:dyDescent="0.3">
      <c r="I185" s="43">
        <v>255</v>
      </c>
      <c r="J185" s="12">
        <v>4</v>
      </c>
      <c r="K185" s="56">
        <v>45244.05</v>
      </c>
      <c r="L185">
        <f t="shared" si="6"/>
        <v>47.931944444440887</v>
      </c>
      <c r="M185" t="str">
        <f t="shared" si="7"/>
        <v>Repeat</v>
      </c>
      <c r="N185" t="str">
        <f t="shared" si="8"/>
        <v>Recent</v>
      </c>
      <c r="AA185">
        <v>255</v>
      </c>
      <c r="AB185">
        <v>4</v>
      </c>
      <c r="AC185" s="56">
        <v>45168.023611053242</v>
      </c>
      <c r="AD185">
        <v>47.931944444440887</v>
      </c>
      <c r="AE185" t="s">
        <v>319</v>
      </c>
      <c r="AF185" t="s">
        <v>321</v>
      </c>
    </row>
    <row r="186" spans="9:32" x14ac:dyDescent="0.3">
      <c r="I186" s="43">
        <v>256</v>
      </c>
      <c r="J186" s="12">
        <v>1</v>
      </c>
      <c r="K186" s="56">
        <v>45129.013888888891</v>
      </c>
      <c r="L186">
        <f t="shared" si="6"/>
        <v>162.96805555555329</v>
      </c>
      <c r="M186" t="str">
        <f t="shared" si="7"/>
        <v>One time</v>
      </c>
      <c r="N186" t="str">
        <f t="shared" si="8"/>
        <v>Passive</v>
      </c>
      <c r="AA186">
        <v>256</v>
      </c>
      <c r="AB186">
        <v>1</v>
      </c>
      <c r="AC186" s="56">
        <v>45169.023611053242</v>
      </c>
      <c r="AD186">
        <v>162.96805555555329</v>
      </c>
      <c r="AE186" t="s">
        <v>317</v>
      </c>
      <c r="AF186" t="s">
        <v>320</v>
      </c>
    </row>
    <row r="187" spans="9:32" x14ac:dyDescent="0.3">
      <c r="I187" s="43">
        <v>258</v>
      </c>
      <c r="J187" s="12">
        <v>1</v>
      </c>
      <c r="K187" s="56">
        <v>45017.997916666667</v>
      </c>
      <c r="L187">
        <f t="shared" si="6"/>
        <v>273.98402777777665</v>
      </c>
      <c r="M187" t="str">
        <f t="shared" si="7"/>
        <v>One time</v>
      </c>
      <c r="N187" t="str">
        <f t="shared" si="8"/>
        <v>Lost</v>
      </c>
      <c r="AA187">
        <v>258</v>
      </c>
      <c r="AB187">
        <v>1</v>
      </c>
      <c r="AC187" s="56">
        <v>45170.023611053242</v>
      </c>
      <c r="AD187">
        <v>273.98402777777665</v>
      </c>
      <c r="AE187" t="s">
        <v>317</v>
      </c>
      <c r="AF187" t="s">
        <v>318</v>
      </c>
    </row>
    <row r="188" spans="9:32" x14ac:dyDescent="0.3">
      <c r="I188" s="43">
        <v>260</v>
      </c>
      <c r="J188" s="12">
        <v>1</v>
      </c>
      <c r="K188" s="56">
        <v>45286.022222222222</v>
      </c>
      <c r="L188">
        <f t="shared" si="6"/>
        <v>5.9597222222218988</v>
      </c>
      <c r="M188" t="str">
        <f t="shared" si="7"/>
        <v>One time</v>
      </c>
      <c r="N188" t="str">
        <f t="shared" si="8"/>
        <v>Recent</v>
      </c>
      <c r="AA188">
        <v>260</v>
      </c>
      <c r="AB188">
        <v>1</v>
      </c>
      <c r="AC188" s="56">
        <v>45171.023611053242</v>
      </c>
      <c r="AD188">
        <v>5.9597222222218988</v>
      </c>
      <c r="AE188" t="s">
        <v>317</v>
      </c>
      <c r="AF188" t="s">
        <v>321</v>
      </c>
    </row>
    <row r="189" spans="9:32" x14ac:dyDescent="0.3">
      <c r="I189" s="43">
        <v>264</v>
      </c>
      <c r="J189" s="12">
        <v>2</v>
      </c>
      <c r="K189" s="56">
        <v>45283.055555555555</v>
      </c>
      <c r="L189">
        <f t="shared" si="6"/>
        <v>8.9263888888890506</v>
      </c>
      <c r="M189" t="str">
        <f t="shared" si="7"/>
        <v>Repeat</v>
      </c>
      <c r="N189" t="str">
        <f t="shared" si="8"/>
        <v>Recent</v>
      </c>
      <c r="AA189">
        <v>264</v>
      </c>
      <c r="AB189">
        <v>2</v>
      </c>
      <c r="AC189" s="56">
        <v>45172.023611053242</v>
      </c>
      <c r="AD189">
        <v>8.9263888888890506</v>
      </c>
      <c r="AE189" t="s">
        <v>319</v>
      </c>
      <c r="AF189" t="s">
        <v>321</v>
      </c>
    </row>
    <row r="190" spans="9:32" x14ac:dyDescent="0.3">
      <c r="I190" s="43">
        <v>265</v>
      </c>
      <c r="J190" s="12">
        <v>1</v>
      </c>
      <c r="K190" s="56">
        <v>45046.011805555558</v>
      </c>
      <c r="L190">
        <f t="shared" si="6"/>
        <v>245.97013888888614</v>
      </c>
      <c r="M190" t="str">
        <f t="shared" si="7"/>
        <v>One time</v>
      </c>
      <c r="N190" t="str">
        <f t="shared" si="8"/>
        <v>Lost</v>
      </c>
      <c r="AA190">
        <v>265</v>
      </c>
      <c r="AB190">
        <v>1</v>
      </c>
      <c r="AC190" s="56">
        <v>45173.023611053242</v>
      </c>
      <c r="AD190">
        <v>245.97013888888614</v>
      </c>
      <c r="AE190" t="s">
        <v>317</v>
      </c>
      <c r="AF190" t="s">
        <v>318</v>
      </c>
    </row>
    <row r="191" spans="9:32" x14ac:dyDescent="0.3">
      <c r="I191" s="43">
        <v>266</v>
      </c>
      <c r="J191" s="12">
        <v>2</v>
      </c>
      <c r="K191" s="56">
        <v>45242.047222222223</v>
      </c>
      <c r="L191">
        <f t="shared" si="6"/>
        <v>49.934722222220444</v>
      </c>
      <c r="M191" t="str">
        <f t="shared" si="7"/>
        <v>Repeat</v>
      </c>
      <c r="N191" t="str">
        <f t="shared" si="8"/>
        <v>Recent</v>
      </c>
      <c r="AA191">
        <v>266</v>
      </c>
      <c r="AB191">
        <v>2</v>
      </c>
      <c r="AC191" s="56">
        <v>45174.023611053242</v>
      </c>
      <c r="AD191">
        <v>49.934722222220444</v>
      </c>
      <c r="AE191" t="s">
        <v>319</v>
      </c>
      <c r="AF191" t="s">
        <v>321</v>
      </c>
    </row>
    <row r="192" spans="9:32" x14ac:dyDescent="0.3">
      <c r="I192" s="43">
        <v>268</v>
      </c>
      <c r="J192" s="12">
        <v>1</v>
      </c>
      <c r="K192" s="56">
        <v>45272.046527777777</v>
      </c>
      <c r="L192">
        <f t="shared" si="6"/>
        <v>19.935416666667152</v>
      </c>
      <c r="M192" t="str">
        <f t="shared" si="7"/>
        <v>One time</v>
      </c>
      <c r="N192" t="str">
        <f t="shared" si="8"/>
        <v>Recent</v>
      </c>
      <c r="AA192">
        <v>268</v>
      </c>
      <c r="AB192">
        <v>1</v>
      </c>
      <c r="AC192" s="56">
        <v>45175.023611053242</v>
      </c>
      <c r="AD192">
        <v>19.935416666667152</v>
      </c>
      <c r="AE192" t="s">
        <v>317</v>
      </c>
      <c r="AF192" t="s">
        <v>321</v>
      </c>
    </row>
    <row r="193" spans="9:32" x14ac:dyDescent="0.3">
      <c r="I193" s="43">
        <v>270</v>
      </c>
      <c r="J193" s="12">
        <v>2</v>
      </c>
      <c r="K193" s="56">
        <v>45193.986805555556</v>
      </c>
      <c r="L193">
        <f t="shared" si="6"/>
        <v>97.995138888887595</v>
      </c>
      <c r="M193" t="str">
        <f t="shared" si="7"/>
        <v>Repeat</v>
      </c>
      <c r="N193" t="str">
        <f t="shared" si="8"/>
        <v>Passive</v>
      </c>
      <c r="AA193">
        <v>270</v>
      </c>
      <c r="AB193">
        <v>2</v>
      </c>
      <c r="AC193" s="56">
        <v>45176.023611053242</v>
      </c>
      <c r="AD193">
        <v>97.995138888887595</v>
      </c>
      <c r="AE193" t="s">
        <v>319</v>
      </c>
      <c r="AF193" t="s">
        <v>320</v>
      </c>
    </row>
    <row r="194" spans="9:32" x14ac:dyDescent="0.3">
      <c r="I194" s="43">
        <v>271</v>
      </c>
      <c r="J194" s="12">
        <v>1</v>
      </c>
      <c r="K194" s="56">
        <v>44971.076388888891</v>
      </c>
      <c r="L194">
        <f t="shared" si="6"/>
        <v>320.90555555555329</v>
      </c>
      <c r="M194" t="str">
        <f t="shared" si="7"/>
        <v>One time</v>
      </c>
      <c r="N194" t="str">
        <f t="shared" si="8"/>
        <v>Lost</v>
      </c>
      <c r="AA194">
        <v>271</v>
      </c>
      <c r="AB194">
        <v>1</v>
      </c>
      <c r="AC194" s="56">
        <v>45177.023611053242</v>
      </c>
      <c r="AD194">
        <v>320.90555555555329</v>
      </c>
      <c r="AE194" t="s">
        <v>317</v>
      </c>
      <c r="AF194" t="s">
        <v>318</v>
      </c>
    </row>
    <row r="195" spans="9:32" x14ac:dyDescent="0.3">
      <c r="I195" s="43">
        <v>273</v>
      </c>
      <c r="J195" s="12">
        <v>1</v>
      </c>
      <c r="K195" s="56">
        <v>45222.97152777778</v>
      </c>
      <c r="L195">
        <f t="shared" ref="L195:L258" si="9">$H$2-K195</f>
        <v>69.010416666664241</v>
      </c>
      <c r="M195" t="str">
        <f t="shared" ref="M195:M258" si="10">IF(J195&gt;1, "Repeat", "One time")</f>
        <v>One time</v>
      </c>
      <c r="N195" t="str">
        <f t="shared" ref="N195:N258" si="11">IF(L195&lt;80,"Recent",IF(L195&lt;180,"Passive","Lost"))</f>
        <v>Recent</v>
      </c>
      <c r="AA195">
        <v>273</v>
      </c>
      <c r="AB195">
        <v>1</v>
      </c>
      <c r="AC195" s="56">
        <v>45178.023611053242</v>
      </c>
      <c r="AD195">
        <v>69.010416666664241</v>
      </c>
      <c r="AE195" t="s">
        <v>317</v>
      </c>
      <c r="AF195" t="s">
        <v>321</v>
      </c>
    </row>
    <row r="196" spans="9:32" x14ac:dyDescent="0.3">
      <c r="I196" s="43">
        <v>275</v>
      </c>
      <c r="J196" s="12">
        <v>2</v>
      </c>
      <c r="K196" s="56">
        <v>45113.006944444445</v>
      </c>
      <c r="L196">
        <f t="shared" si="9"/>
        <v>178.97499999999854</v>
      </c>
      <c r="M196" t="str">
        <f t="shared" si="10"/>
        <v>Repeat</v>
      </c>
      <c r="N196" t="str">
        <f t="shared" si="11"/>
        <v>Passive</v>
      </c>
      <c r="AA196">
        <v>275</v>
      </c>
      <c r="AB196">
        <v>2</v>
      </c>
      <c r="AC196" s="56">
        <v>45179.023611053242</v>
      </c>
      <c r="AD196">
        <v>178.97499999999854</v>
      </c>
      <c r="AE196" t="s">
        <v>319</v>
      </c>
      <c r="AF196" t="s">
        <v>320</v>
      </c>
    </row>
    <row r="197" spans="9:32" x14ac:dyDescent="0.3">
      <c r="I197" s="43">
        <v>276</v>
      </c>
      <c r="J197" s="12">
        <v>4</v>
      </c>
      <c r="K197" s="56">
        <v>45257.936805555553</v>
      </c>
      <c r="L197">
        <f t="shared" si="9"/>
        <v>34.045138888890506</v>
      </c>
      <c r="M197" t="str">
        <f t="shared" si="10"/>
        <v>Repeat</v>
      </c>
      <c r="N197" t="str">
        <f t="shared" si="11"/>
        <v>Recent</v>
      </c>
      <c r="AA197">
        <v>276</v>
      </c>
      <c r="AB197">
        <v>4</v>
      </c>
      <c r="AC197" s="56">
        <v>45180.023611053242</v>
      </c>
      <c r="AD197">
        <v>34.045138888890506</v>
      </c>
      <c r="AE197" t="s">
        <v>319</v>
      </c>
      <c r="AF197" t="s">
        <v>321</v>
      </c>
    </row>
    <row r="198" spans="9:32" x14ac:dyDescent="0.3">
      <c r="I198" s="43">
        <v>278</v>
      </c>
      <c r="J198" s="12">
        <v>1</v>
      </c>
      <c r="K198" s="56">
        <v>45164.969444444447</v>
      </c>
      <c r="L198">
        <f t="shared" si="9"/>
        <v>127.01249999999709</v>
      </c>
      <c r="M198" t="str">
        <f t="shared" si="10"/>
        <v>One time</v>
      </c>
      <c r="N198" t="str">
        <f t="shared" si="11"/>
        <v>Passive</v>
      </c>
      <c r="AA198">
        <v>278</v>
      </c>
      <c r="AB198">
        <v>1</v>
      </c>
      <c r="AC198" s="56">
        <v>45181.023611053242</v>
      </c>
      <c r="AD198">
        <v>127.01249999999709</v>
      </c>
      <c r="AE198" t="s">
        <v>317</v>
      </c>
      <c r="AF198" t="s">
        <v>320</v>
      </c>
    </row>
    <row r="199" spans="9:32" x14ac:dyDescent="0.3">
      <c r="I199" s="43">
        <v>279</v>
      </c>
      <c r="J199" s="12">
        <v>1</v>
      </c>
      <c r="K199" s="56">
        <v>45151.009027777778</v>
      </c>
      <c r="L199">
        <f t="shared" si="9"/>
        <v>140.9729166666657</v>
      </c>
      <c r="M199" t="str">
        <f t="shared" si="10"/>
        <v>One time</v>
      </c>
      <c r="N199" t="str">
        <f t="shared" si="11"/>
        <v>Passive</v>
      </c>
      <c r="AA199">
        <v>279</v>
      </c>
      <c r="AB199">
        <v>1</v>
      </c>
      <c r="AC199" s="56">
        <v>45182.023611053242</v>
      </c>
      <c r="AD199">
        <v>140.9729166666657</v>
      </c>
      <c r="AE199" t="s">
        <v>317</v>
      </c>
      <c r="AF199" t="s">
        <v>320</v>
      </c>
    </row>
    <row r="200" spans="9:32" x14ac:dyDescent="0.3">
      <c r="I200" s="43">
        <v>280</v>
      </c>
      <c r="J200" s="12">
        <v>1</v>
      </c>
      <c r="K200" s="56">
        <v>45036.043749999997</v>
      </c>
      <c r="L200">
        <f t="shared" si="9"/>
        <v>255.93819444444671</v>
      </c>
      <c r="M200" t="str">
        <f t="shared" si="10"/>
        <v>One time</v>
      </c>
      <c r="N200" t="str">
        <f t="shared" si="11"/>
        <v>Lost</v>
      </c>
      <c r="AA200">
        <v>280</v>
      </c>
      <c r="AB200">
        <v>1</v>
      </c>
      <c r="AC200" s="56">
        <v>45183.023611053242</v>
      </c>
      <c r="AD200">
        <v>255.93819444444671</v>
      </c>
      <c r="AE200" t="s">
        <v>317</v>
      </c>
      <c r="AF200" t="s">
        <v>318</v>
      </c>
    </row>
    <row r="201" spans="9:32" x14ac:dyDescent="0.3">
      <c r="I201" s="43">
        <v>281</v>
      </c>
      <c r="J201" s="12">
        <v>2</v>
      </c>
      <c r="K201" s="56">
        <v>44981.030555555553</v>
      </c>
      <c r="L201">
        <f t="shared" si="9"/>
        <v>310.95138888889051</v>
      </c>
      <c r="M201" t="str">
        <f t="shared" si="10"/>
        <v>Repeat</v>
      </c>
      <c r="N201" t="str">
        <f t="shared" si="11"/>
        <v>Lost</v>
      </c>
      <c r="AA201">
        <v>281</v>
      </c>
      <c r="AB201">
        <v>2</v>
      </c>
      <c r="AC201" s="56">
        <v>45184.023611053242</v>
      </c>
      <c r="AD201">
        <v>310.95138888889051</v>
      </c>
      <c r="AE201" t="s">
        <v>319</v>
      </c>
      <c r="AF201" t="s">
        <v>318</v>
      </c>
    </row>
    <row r="202" spans="9:32" x14ac:dyDescent="0.3">
      <c r="I202" s="43">
        <v>283</v>
      </c>
      <c r="J202" s="12">
        <v>1</v>
      </c>
      <c r="K202" s="56">
        <v>45112.020138888889</v>
      </c>
      <c r="L202">
        <f t="shared" si="9"/>
        <v>179.96180555555475</v>
      </c>
      <c r="M202" t="str">
        <f t="shared" si="10"/>
        <v>One time</v>
      </c>
      <c r="N202" t="str">
        <f t="shared" si="11"/>
        <v>Passive</v>
      </c>
      <c r="AA202">
        <v>283</v>
      </c>
      <c r="AB202">
        <v>1</v>
      </c>
      <c r="AC202" s="56">
        <v>45185.023611053242</v>
      </c>
      <c r="AD202">
        <v>179.96180555555475</v>
      </c>
      <c r="AE202" t="s">
        <v>317</v>
      </c>
      <c r="AF202" t="s">
        <v>320</v>
      </c>
    </row>
    <row r="203" spans="9:32" x14ac:dyDescent="0.3">
      <c r="I203" s="43">
        <v>284</v>
      </c>
      <c r="J203" s="12">
        <v>1</v>
      </c>
      <c r="K203" s="56">
        <v>45066.025000000001</v>
      </c>
      <c r="L203">
        <f t="shared" si="9"/>
        <v>225.95694444444234</v>
      </c>
      <c r="M203" t="str">
        <f t="shared" si="10"/>
        <v>One time</v>
      </c>
      <c r="N203" t="str">
        <f t="shared" si="11"/>
        <v>Lost</v>
      </c>
      <c r="AA203">
        <v>284</v>
      </c>
      <c r="AB203">
        <v>1</v>
      </c>
      <c r="AC203" s="56">
        <v>45186.023611053242</v>
      </c>
      <c r="AD203">
        <v>225.95694444444234</v>
      </c>
      <c r="AE203" t="s">
        <v>317</v>
      </c>
      <c r="AF203" t="s">
        <v>318</v>
      </c>
    </row>
    <row r="204" spans="9:32" x14ac:dyDescent="0.3">
      <c r="I204" s="43">
        <v>286</v>
      </c>
      <c r="J204" s="12">
        <v>3</v>
      </c>
      <c r="K204" s="56">
        <v>45085.035416666666</v>
      </c>
      <c r="L204">
        <f t="shared" si="9"/>
        <v>206.9465277777781</v>
      </c>
      <c r="M204" t="str">
        <f t="shared" si="10"/>
        <v>Repeat</v>
      </c>
      <c r="N204" t="str">
        <f t="shared" si="11"/>
        <v>Lost</v>
      </c>
      <c r="AA204">
        <v>286</v>
      </c>
      <c r="AB204">
        <v>3</v>
      </c>
      <c r="AC204" s="56">
        <v>45187.023611053242</v>
      </c>
      <c r="AD204">
        <v>206.9465277777781</v>
      </c>
      <c r="AE204" t="s">
        <v>319</v>
      </c>
      <c r="AF204" t="s">
        <v>318</v>
      </c>
    </row>
    <row r="205" spans="9:32" x14ac:dyDescent="0.3">
      <c r="I205" s="43">
        <v>288</v>
      </c>
      <c r="J205" s="12">
        <v>1</v>
      </c>
      <c r="K205" s="56">
        <v>45146.954861111109</v>
      </c>
      <c r="L205">
        <f t="shared" si="9"/>
        <v>145.0270833333343</v>
      </c>
      <c r="M205" t="str">
        <f t="shared" si="10"/>
        <v>One time</v>
      </c>
      <c r="N205" t="str">
        <f t="shared" si="11"/>
        <v>Passive</v>
      </c>
      <c r="AA205">
        <v>288</v>
      </c>
      <c r="AB205">
        <v>1</v>
      </c>
      <c r="AC205" s="56">
        <v>45188.023611053242</v>
      </c>
      <c r="AD205">
        <v>145.0270833333343</v>
      </c>
      <c r="AE205" t="s">
        <v>317</v>
      </c>
      <c r="AF205" t="s">
        <v>320</v>
      </c>
    </row>
    <row r="206" spans="9:32" x14ac:dyDescent="0.3">
      <c r="I206" s="43">
        <v>289</v>
      </c>
      <c r="J206" s="12">
        <v>1</v>
      </c>
      <c r="K206" s="56">
        <v>45048.020833333336</v>
      </c>
      <c r="L206">
        <f t="shared" si="9"/>
        <v>243.96111111110804</v>
      </c>
      <c r="M206" t="str">
        <f t="shared" si="10"/>
        <v>One time</v>
      </c>
      <c r="N206" t="str">
        <f t="shared" si="11"/>
        <v>Lost</v>
      </c>
      <c r="AA206">
        <v>289</v>
      </c>
      <c r="AB206">
        <v>1</v>
      </c>
      <c r="AC206" s="56">
        <v>45189.023611053242</v>
      </c>
      <c r="AD206">
        <v>243.96111111110804</v>
      </c>
      <c r="AE206" t="s">
        <v>317</v>
      </c>
      <c r="AF206" t="s">
        <v>318</v>
      </c>
    </row>
    <row r="207" spans="9:32" x14ac:dyDescent="0.3">
      <c r="I207" s="43">
        <v>291</v>
      </c>
      <c r="J207" s="12">
        <v>4</v>
      </c>
      <c r="K207" s="56">
        <v>45260.949305555558</v>
      </c>
      <c r="L207">
        <f t="shared" si="9"/>
        <v>31.03263888888614</v>
      </c>
      <c r="M207" t="str">
        <f t="shared" si="10"/>
        <v>Repeat</v>
      </c>
      <c r="N207" t="str">
        <f t="shared" si="11"/>
        <v>Recent</v>
      </c>
      <c r="AA207">
        <v>291</v>
      </c>
      <c r="AB207">
        <v>4</v>
      </c>
      <c r="AC207" s="56">
        <v>45190.023611053242</v>
      </c>
      <c r="AD207">
        <v>31.03263888888614</v>
      </c>
      <c r="AE207" t="s">
        <v>319</v>
      </c>
      <c r="AF207" t="s">
        <v>321</v>
      </c>
    </row>
    <row r="208" spans="9:32" x14ac:dyDescent="0.3">
      <c r="I208" s="43">
        <v>292</v>
      </c>
      <c r="J208" s="12">
        <v>1</v>
      </c>
      <c r="K208" s="56">
        <v>45150.98333333333</v>
      </c>
      <c r="L208">
        <f t="shared" si="9"/>
        <v>140.99861111111386</v>
      </c>
      <c r="M208" t="str">
        <f t="shared" si="10"/>
        <v>One time</v>
      </c>
      <c r="N208" t="str">
        <f t="shared" si="11"/>
        <v>Passive</v>
      </c>
      <c r="AA208">
        <v>292</v>
      </c>
      <c r="AB208">
        <v>1</v>
      </c>
      <c r="AC208" s="56">
        <v>45191.023611053242</v>
      </c>
      <c r="AD208">
        <v>140.99861111111386</v>
      </c>
      <c r="AE208" t="s">
        <v>317</v>
      </c>
      <c r="AF208" t="s">
        <v>320</v>
      </c>
    </row>
    <row r="209" spans="9:32" x14ac:dyDescent="0.3">
      <c r="I209" s="43">
        <v>294</v>
      </c>
      <c r="J209" s="12">
        <v>2</v>
      </c>
      <c r="K209" s="56">
        <v>45268.96875</v>
      </c>
      <c r="L209">
        <f t="shared" si="9"/>
        <v>23.013194444443798</v>
      </c>
      <c r="M209" t="str">
        <f t="shared" si="10"/>
        <v>Repeat</v>
      </c>
      <c r="N209" t="str">
        <f t="shared" si="11"/>
        <v>Recent</v>
      </c>
      <c r="AA209">
        <v>294</v>
      </c>
      <c r="AB209">
        <v>2</v>
      </c>
      <c r="AC209" s="56">
        <v>45192.023611053242</v>
      </c>
      <c r="AD209">
        <v>23.013194444443798</v>
      </c>
      <c r="AE209" t="s">
        <v>319</v>
      </c>
      <c r="AF209" t="s">
        <v>321</v>
      </c>
    </row>
    <row r="210" spans="9:32" x14ac:dyDescent="0.3">
      <c r="I210" s="43">
        <v>295</v>
      </c>
      <c r="J210" s="12">
        <v>1</v>
      </c>
      <c r="K210" s="56">
        <v>45246.996527777781</v>
      </c>
      <c r="L210">
        <f t="shared" si="9"/>
        <v>44.985416666662786</v>
      </c>
      <c r="M210" t="str">
        <f t="shared" si="10"/>
        <v>One time</v>
      </c>
      <c r="N210" t="str">
        <f t="shared" si="11"/>
        <v>Recent</v>
      </c>
      <c r="AA210">
        <v>295</v>
      </c>
      <c r="AB210">
        <v>1</v>
      </c>
      <c r="AC210" s="56">
        <v>45193.023611053242</v>
      </c>
      <c r="AD210">
        <v>44.985416666662786</v>
      </c>
      <c r="AE210" t="s">
        <v>317</v>
      </c>
      <c r="AF210" t="s">
        <v>321</v>
      </c>
    </row>
    <row r="211" spans="9:32" x14ac:dyDescent="0.3">
      <c r="I211" s="43">
        <v>296</v>
      </c>
      <c r="J211" s="12">
        <v>1</v>
      </c>
      <c r="K211" s="56">
        <v>45219.045138888891</v>
      </c>
      <c r="L211">
        <f t="shared" si="9"/>
        <v>72.936805555553292</v>
      </c>
      <c r="M211" t="str">
        <f t="shared" si="10"/>
        <v>One time</v>
      </c>
      <c r="N211" t="str">
        <f t="shared" si="11"/>
        <v>Recent</v>
      </c>
      <c r="AA211">
        <v>296</v>
      </c>
      <c r="AB211">
        <v>1</v>
      </c>
      <c r="AC211" s="56">
        <v>45194.023611053242</v>
      </c>
      <c r="AD211">
        <v>72.936805555553292</v>
      </c>
      <c r="AE211" t="s">
        <v>317</v>
      </c>
      <c r="AF211" t="s">
        <v>321</v>
      </c>
    </row>
    <row r="212" spans="9:32" x14ac:dyDescent="0.3">
      <c r="I212" s="43">
        <v>297</v>
      </c>
      <c r="J212" s="12">
        <v>1</v>
      </c>
      <c r="K212" s="56">
        <v>45056.027777777781</v>
      </c>
      <c r="L212">
        <f t="shared" si="9"/>
        <v>235.95416666666279</v>
      </c>
      <c r="M212" t="str">
        <f t="shared" si="10"/>
        <v>One time</v>
      </c>
      <c r="N212" t="str">
        <f t="shared" si="11"/>
        <v>Lost</v>
      </c>
      <c r="AA212">
        <v>297</v>
      </c>
      <c r="AB212">
        <v>1</v>
      </c>
      <c r="AC212" s="56">
        <v>45195.023611053242</v>
      </c>
      <c r="AD212">
        <v>235.95416666666279</v>
      </c>
      <c r="AE212" t="s">
        <v>317</v>
      </c>
      <c r="AF212" t="s">
        <v>318</v>
      </c>
    </row>
    <row r="213" spans="9:32" x14ac:dyDescent="0.3">
      <c r="I213" s="43">
        <v>298</v>
      </c>
      <c r="J213" s="12">
        <v>3</v>
      </c>
      <c r="K213" s="56">
        <v>45134.033333333333</v>
      </c>
      <c r="L213">
        <f t="shared" si="9"/>
        <v>157.94861111111095</v>
      </c>
      <c r="M213" t="str">
        <f t="shared" si="10"/>
        <v>Repeat</v>
      </c>
      <c r="N213" t="str">
        <f t="shared" si="11"/>
        <v>Passive</v>
      </c>
      <c r="AA213">
        <v>298</v>
      </c>
      <c r="AB213">
        <v>3</v>
      </c>
      <c r="AC213" s="56">
        <v>45196.023611053242</v>
      </c>
      <c r="AD213">
        <v>157.94861111111095</v>
      </c>
      <c r="AE213" t="s">
        <v>319</v>
      </c>
      <c r="AF213" t="s">
        <v>320</v>
      </c>
    </row>
    <row r="214" spans="9:32" x14ac:dyDescent="0.3">
      <c r="I214" s="43">
        <v>299</v>
      </c>
      <c r="J214" s="12">
        <v>2</v>
      </c>
      <c r="K214" s="56">
        <v>45182.986805555556</v>
      </c>
      <c r="L214">
        <f t="shared" si="9"/>
        <v>108.9951388888876</v>
      </c>
      <c r="M214" t="str">
        <f t="shared" si="10"/>
        <v>Repeat</v>
      </c>
      <c r="N214" t="str">
        <f t="shared" si="11"/>
        <v>Passive</v>
      </c>
      <c r="AA214">
        <v>299</v>
      </c>
      <c r="AB214">
        <v>2</v>
      </c>
      <c r="AC214" s="56">
        <v>45197.023611053242</v>
      </c>
      <c r="AD214">
        <v>108.9951388888876</v>
      </c>
      <c r="AE214" t="s">
        <v>319</v>
      </c>
      <c r="AF214" t="s">
        <v>320</v>
      </c>
    </row>
    <row r="215" spans="9:32" x14ac:dyDescent="0.3">
      <c r="I215" s="43">
        <v>301</v>
      </c>
      <c r="J215" s="12">
        <v>1</v>
      </c>
      <c r="K215" s="56">
        <v>44952.013888888891</v>
      </c>
      <c r="L215">
        <f t="shared" si="9"/>
        <v>339.96805555555329</v>
      </c>
      <c r="M215" t="str">
        <f t="shared" si="10"/>
        <v>One time</v>
      </c>
      <c r="N215" t="str">
        <f t="shared" si="11"/>
        <v>Lost</v>
      </c>
      <c r="AA215">
        <v>301</v>
      </c>
      <c r="AB215">
        <v>1</v>
      </c>
      <c r="AC215" s="56">
        <v>45198.023611053242</v>
      </c>
      <c r="AD215">
        <v>339.96805555555329</v>
      </c>
      <c r="AE215" t="s">
        <v>317</v>
      </c>
      <c r="AF215" t="s">
        <v>318</v>
      </c>
    </row>
    <row r="216" spans="9:32" x14ac:dyDescent="0.3">
      <c r="I216" s="43">
        <v>302</v>
      </c>
      <c r="J216" s="12">
        <v>1</v>
      </c>
      <c r="K216" s="56">
        <v>45077.081944444442</v>
      </c>
      <c r="L216">
        <f t="shared" si="9"/>
        <v>214.90000000000146</v>
      </c>
      <c r="M216" t="str">
        <f t="shared" si="10"/>
        <v>One time</v>
      </c>
      <c r="N216" t="str">
        <f t="shared" si="11"/>
        <v>Lost</v>
      </c>
      <c r="AA216">
        <v>302</v>
      </c>
      <c r="AB216">
        <v>1</v>
      </c>
      <c r="AC216" s="56">
        <v>45199.023611053242</v>
      </c>
      <c r="AD216">
        <v>214.90000000000146</v>
      </c>
      <c r="AE216" t="s">
        <v>317</v>
      </c>
      <c r="AF216" t="s">
        <v>318</v>
      </c>
    </row>
    <row r="217" spans="9:32" x14ac:dyDescent="0.3">
      <c r="I217" s="43">
        <v>303</v>
      </c>
      <c r="J217" s="12">
        <v>1</v>
      </c>
      <c r="K217" s="56">
        <v>45216.103472222225</v>
      </c>
      <c r="L217">
        <f t="shared" si="9"/>
        <v>75.878472222218988</v>
      </c>
      <c r="M217" t="str">
        <f t="shared" si="10"/>
        <v>One time</v>
      </c>
      <c r="N217" t="str">
        <f t="shared" si="11"/>
        <v>Recent</v>
      </c>
      <c r="AA217">
        <v>303</v>
      </c>
      <c r="AB217">
        <v>1</v>
      </c>
      <c r="AC217" s="56">
        <v>45200.023611053242</v>
      </c>
      <c r="AD217">
        <v>75.878472222218988</v>
      </c>
      <c r="AE217" t="s">
        <v>317</v>
      </c>
      <c r="AF217" t="s">
        <v>321</v>
      </c>
    </row>
    <row r="218" spans="9:32" x14ac:dyDescent="0.3">
      <c r="I218" s="43">
        <v>304</v>
      </c>
      <c r="J218" s="12">
        <v>2</v>
      </c>
      <c r="K218" s="56">
        <v>44994.05972222222</v>
      </c>
      <c r="L218">
        <f t="shared" si="9"/>
        <v>297.92222222222335</v>
      </c>
      <c r="M218" t="str">
        <f t="shared" si="10"/>
        <v>Repeat</v>
      </c>
      <c r="N218" t="str">
        <f t="shared" si="11"/>
        <v>Lost</v>
      </c>
      <c r="AA218">
        <v>304</v>
      </c>
      <c r="AB218">
        <v>2</v>
      </c>
      <c r="AC218" s="56">
        <v>45201.023611053242</v>
      </c>
      <c r="AD218">
        <v>297.92222222222335</v>
      </c>
      <c r="AE218" t="s">
        <v>319</v>
      </c>
      <c r="AF218" t="s">
        <v>318</v>
      </c>
    </row>
    <row r="219" spans="9:32" x14ac:dyDescent="0.3">
      <c r="I219" s="43">
        <v>305</v>
      </c>
      <c r="J219" s="12">
        <v>2</v>
      </c>
      <c r="K219" s="56">
        <v>45063.098611111112</v>
      </c>
      <c r="L219">
        <f t="shared" si="9"/>
        <v>228.88333333333139</v>
      </c>
      <c r="M219" t="str">
        <f t="shared" si="10"/>
        <v>Repeat</v>
      </c>
      <c r="N219" t="str">
        <f t="shared" si="11"/>
        <v>Lost</v>
      </c>
      <c r="AA219">
        <v>305</v>
      </c>
      <c r="AB219">
        <v>2</v>
      </c>
      <c r="AC219" s="56">
        <v>45202.023611053242</v>
      </c>
      <c r="AD219">
        <v>228.88333333333139</v>
      </c>
      <c r="AE219" t="s">
        <v>319</v>
      </c>
      <c r="AF219" t="s">
        <v>318</v>
      </c>
    </row>
    <row r="220" spans="9:32" x14ac:dyDescent="0.3">
      <c r="I220" s="43">
        <v>306</v>
      </c>
      <c r="J220" s="12">
        <v>2</v>
      </c>
      <c r="K220" s="56">
        <v>45260.015277777777</v>
      </c>
      <c r="L220">
        <f t="shared" si="9"/>
        <v>31.966666666667152</v>
      </c>
      <c r="M220" t="str">
        <f t="shared" si="10"/>
        <v>Repeat</v>
      </c>
      <c r="N220" t="str">
        <f t="shared" si="11"/>
        <v>Recent</v>
      </c>
      <c r="AA220">
        <v>306</v>
      </c>
      <c r="AB220">
        <v>2</v>
      </c>
      <c r="AC220" s="56">
        <v>45203.023611053242</v>
      </c>
      <c r="AD220">
        <v>31.966666666667152</v>
      </c>
      <c r="AE220" t="s">
        <v>319</v>
      </c>
      <c r="AF220" t="s">
        <v>321</v>
      </c>
    </row>
    <row r="221" spans="9:32" x14ac:dyDescent="0.3">
      <c r="I221" s="43">
        <v>307</v>
      </c>
      <c r="J221" s="12">
        <v>1</v>
      </c>
      <c r="K221" s="56">
        <v>45156.03402777778</v>
      </c>
      <c r="L221">
        <f t="shared" si="9"/>
        <v>135.94791666666424</v>
      </c>
      <c r="M221" t="str">
        <f t="shared" si="10"/>
        <v>One time</v>
      </c>
      <c r="N221" t="str">
        <f t="shared" si="11"/>
        <v>Passive</v>
      </c>
      <c r="AA221">
        <v>307</v>
      </c>
      <c r="AB221">
        <v>1</v>
      </c>
      <c r="AC221" s="56">
        <v>45204.023611053242</v>
      </c>
      <c r="AD221">
        <v>135.94791666666424</v>
      </c>
      <c r="AE221" t="s">
        <v>317</v>
      </c>
      <c r="AF221" t="s">
        <v>320</v>
      </c>
    </row>
    <row r="222" spans="9:32" x14ac:dyDescent="0.3">
      <c r="I222" s="43">
        <v>308</v>
      </c>
      <c r="J222" s="12">
        <v>1</v>
      </c>
      <c r="K222" s="56">
        <v>44988.98541666667</v>
      </c>
      <c r="L222">
        <f t="shared" si="9"/>
        <v>302.99652777777374</v>
      </c>
      <c r="M222" t="str">
        <f t="shared" si="10"/>
        <v>One time</v>
      </c>
      <c r="N222" t="str">
        <f t="shared" si="11"/>
        <v>Lost</v>
      </c>
      <c r="AA222">
        <v>308</v>
      </c>
      <c r="AB222">
        <v>1</v>
      </c>
      <c r="AC222" s="56">
        <v>45205.023611053242</v>
      </c>
      <c r="AD222">
        <v>302.99652777777374</v>
      </c>
      <c r="AE222" t="s">
        <v>317</v>
      </c>
      <c r="AF222" t="s">
        <v>318</v>
      </c>
    </row>
    <row r="223" spans="9:32" x14ac:dyDescent="0.3">
      <c r="I223" s="43">
        <v>311</v>
      </c>
      <c r="J223" s="12">
        <v>2</v>
      </c>
      <c r="K223" s="56">
        <v>45260.957638888889</v>
      </c>
      <c r="L223">
        <f t="shared" si="9"/>
        <v>31.024305555554747</v>
      </c>
      <c r="M223" t="str">
        <f t="shared" si="10"/>
        <v>Repeat</v>
      </c>
      <c r="N223" t="str">
        <f t="shared" si="11"/>
        <v>Recent</v>
      </c>
      <c r="AA223">
        <v>311</v>
      </c>
      <c r="AB223">
        <v>2</v>
      </c>
      <c r="AC223" s="56">
        <v>45206.023611053242</v>
      </c>
      <c r="AD223">
        <v>31.024305555554747</v>
      </c>
      <c r="AE223" t="s">
        <v>319</v>
      </c>
      <c r="AF223" t="s">
        <v>321</v>
      </c>
    </row>
    <row r="224" spans="9:32" x14ac:dyDescent="0.3">
      <c r="I224" s="43">
        <v>312</v>
      </c>
      <c r="J224" s="12">
        <v>3</v>
      </c>
      <c r="K224" s="56">
        <v>45271.968055555553</v>
      </c>
      <c r="L224">
        <f t="shared" si="9"/>
        <v>20.013888888890506</v>
      </c>
      <c r="M224" t="str">
        <f t="shared" si="10"/>
        <v>Repeat</v>
      </c>
      <c r="N224" t="str">
        <f t="shared" si="11"/>
        <v>Recent</v>
      </c>
      <c r="AA224">
        <v>312</v>
      </c>
      <c r="AB224">
        <v>3</v>
      </c>
      <c r="AC224" s="56">
        <v>45207.023611053242</v>
      </c>
      <c r="AD224">
        <v>20.013888888890506</v>
      </c>
      <c r="AE224" t="s">
        <v>319</v>
      </c>
      <c r="AF224" t="s">
        <v>321</v>
      </c>
    </row>
    <row r="225" spans="9:32" x14ac:dyDescent="0.3">
      <c r="I225" s="43">
        <v>313</v>
      </c>
      <c r="J225" s="12">
        <v>2</v>
      </c>
      <c r="K225" s="56">
        <v>45170.990972222222</v>
      </c>
      <c r="L225">
        <f t="shared" si="9"/>
        <v>120.9909722222219</v>
      </c>
      <c r="M225" t="str">
        <f t="shared" si="10"/>
        <v>Repeat</v>
      </c>
      <c r="N225" t="str">
        <f t="shared" si="11"/>
        <v>Passive</v>
      </c>
      <c r="AA225">
        <v>313</v>
      </c>
      <c r="AB225">
        <v>2</v>
      </c>
      <c r="AC225" s="56">
        <v>45208.023611053242</v>
      </c>
      <c r="AD225">
        <v>120.9909722222219</v>
      </c>
      <c r="AE225" t="s">
        <v>319</v>
      </c>
      <c r="AF225" t="s">
        <v>320</v>
      </c>
    </row>
    <row r="226" spans="9:32" x14ac:dyDescent="0.3">
      <c r="I226" s="43">
        <v>314</v>
      </c>
      <c r="J226" s="12">
        <v>1</v>
      </c>
      <c r="K226" s="56">
        <v>45249.010416666664</v>
      </c>
      <c r="L226">
        <f t="shared" si="9"/>
        <v>42.971527777779556</v>
      </c>
      <c r="M226" t="str">
        <f t="shared" si="10"/>
        <v>One time</v>
      </c>
      <c r="N226" t="str">
        <f t="shared" si="11"/>
        <v>Recent</v>
      </c>
      <c r="AA226">
        <v>314</v>
      </c>
      <c r="AB226">
        <v>1</v>
      </c>
      <c r="AC226" s="56">
        <v>45209.023611053242</v>
      </c>
      <c r="AD226">
        <v>42.971527777779556</v>
      </c>
      <c r="AE226" t="s">
        <v>317</v>
      </c>
      <c r="AF226" t="s">
        <v>321</v>
      </c>
    </row>
    <row r="227" spans="9:32" x14ac:dyDescent="0.3">
      <c r="I227" s="43">
        <v>315</v>
      </c>
      <c r="J227" s="12">
        <v>1</v>
      </c>
      <c r="K227" s="56">
        <v>45180.024305555555</v>
      </c>
      <c r="L227">
        <f t="shared" si="9"/>
        <v>111.95763888888905</v>
      </c>
      <c r="M227" t="str">
        <f t="shared" si="10"/>
        <v>One time</v>
      </c>
      <c r="N227" t="str">
        <f t="shared" si="11"/>
        <v>Passive</v>
      </c>
      <c r="AA227">
        <v>315</v>
      </c>
      <c r="AB227">
        <v>1</v>
      </c>
      <c r="AC227" s="56">
        <v>45210.023611053242</v>
      </c>
      <c r="AD227">
        <v>111.95763888888905</v>
      </c>
      <c r="AE227" t="s">
        <v>317</v>
      </c>
      <c r="AF227" t="s">
        <v>320</v>
      </c>
    </row>
    <row r="228" spans="9:32" x14ac:dyDescent="0.3">
      <c r="I228" s="43">
        <v>316</v>
      </c>
      <c r="J228" s="12">
        <v>1</v>
      </c>
      <c r="K228" s="56">
        <v>45083.013888888891</v>
      </c>
      <c r="L228">
        <f t="shared" si="9"/>
        <v>208.96805555555329</v>
      </c>
      <c r="M228" t="str">
        <f t="shared" si="10"/>
        <v>One time</v>
      </c>
      <c r="N228" t="str">
        <f t="shared" si="11"/>
        <v>Lost</v>
      </c>
      <c r="AA228">
        <v>316</v>
      </c>
      <c r="AB228">
        <v>1</v>
      </c>
      <c r="AC228" s="56">
        <v>45211.023611053242</v>
      </c>
      <c r="AD228">
        <v>208.96805555555329</v>
      </c>
      <c r="AE228" t="s">
        <v>317</v>
      </c>
      <c r="AF228" t="s">
        <v>318</v>
      </c>
    </row>
    <row r="229" spans="9:32" x14ac:dyDescent="0.3">
      <c r="I229" s="43">
        <v>317</v>
      </c>
      <c r="J229" s="12">
        <v>1</v>
      </c>
      <c r="K229" s="56">
        <v>45232.012499999997</v>
      </c>
      <c r="L229">
        <f t="shared" si="9"/>
        <v>59.969444444446708</v>
      </c>
      <c r="M229" t="str">
        <f t="shared" si="10"/>
        <v>One time</v>
      </c>
      <c r="N229" t="str">
        <f t="shared" si="11"/>
        <v>Recent</v>
      </c>
      <c r="AA229">
        <v>317</v>
      </c>
      <c r="AB229">
        <v>1</v>
      </c>
      <c r="AC229" s="56">
        <v>45212.023611053242</v>
      </c>
      <c r="AD229">
        <v>59.969444444446708</v>
      </c>
      <c r="AE229" t="s">
        <v>317</v>
      </c>
      <c r="AF229" t="s">
        <v>321</v>
      </c>
    </row>
    <row r="230" spans="9:32" x14ac:dyDescent="0.3">
      <c r="I230" s="43">
        <v>318</v>
      </c>
      <c r="J230" s="12">
        <v>2</v>
      </c>
      <c r="K230" s="56">
        <v>45062.05</v>
      </c>
      <c r="L230">
        <f t="shared" si="9"/>
        <v>229.93194444444089</v>
      </c>
      <c r="M230" t="str">
        <f t="shared" si="10"/>
        <v>Repeat</v>
      </c>
      <c r="N230" t="str">
        <f t="shared" si="11"/>
        <v>Lost</v>
      </c>
      <c r="AA230">
        <v>318</v>
      </c>
      <c r="AB230">
        <v>2</v>
      </c>
      <c r="AC230" s="56">
        <v>45213.023611053242</v>
      </c>
      <c r="AD230">
        <v>229.93194444444089</v>
      </c>
      <c r="AE230" t="s">
        <v>319</v>
      </c>
      <c r="AF230" t="s">
        <v>318</v>
      </c>
    </row>
    <row r="231" spans="9:32" x14ac:dyDescent="0.3">
      <c r="I231" s="43">
        <v>319</v>
      </c>
      <c r="J231" s="12">
        <v>2</v>
      </c>
      <c r="K231" s="56">
        <v>44968.015972222223</v>
      </c>
      <c r="L231">
        <f t="shared" si="9"/>
        <v>323.96597222222044</v>
      </c>
      <c r="M231" t="str">
        <f t="shared" si="10"/>
        <v>Repeat</v>
      </c>
      <c r="N231" t="str">
        <f t="shared" si="11"/>
        <v>Lost</v>
      </c>
      <c r="AA231">
        <v>319</v>
      </c>
      <c r="AB231">
        <v>2</v>
      </c>
      <c r="AC231" s="56">
        <v>45214.023611053242</v>
      </c>
      <c r="AD231">
        <v>323.96597222222044</v>
      </c>
      <c r="AE231" t="s">
        <v>319</v>
      </c>
      <c r="AF231" t="s">
        <v>318</v>
      </c>
    </row>
    <row r="232" spans="9:32" x14ac:dyDescent="0.3">
      <c r="I232" s="43">
        <v>322</v>
      </c>
      <c r="J232" s="12">
        <v>1</v>
      </c>
      <c r="K232" s="56">
        <v>45068.05</v>
      </c>
      <c r="L232">
        <f t="shared" si="9"/>
        <v>223.93194444444089</v>
      </c>
      <c r="M232" t="str">
        <f t="shared" si="10"/>
        <v>One time</v>
      </c>
      <c r="N232" t="str">
        <f t="shared" si="11"/>
        <v>Lost</v>
      </c>
      <c r="AA232">
        <v>322</v>
      </c>
      <c r="AB232">
        <v>1</v>
      </c>
      <c r="AC232" s="56">
        <v>45215.023611053242</v>
      </c>
      <c r="AD232">
        <v>223.93194444444089</v>
      </c>
      <c r="AE232" t="s">
        <v>317</v>
      </c>
      <c r="AF232" t="s">
        <v>318</v>
      </c>
    </row>
    <row r="233" spans="9:32" x14ac:dyDescent="0.3">
      <c r="I233" s="43">
        <v>323</v>
      </c>
      <c r="J233" s="12">
        <v>2</v>
      </c>
      <c r="K233" s="56">
        <v>45134.00277777778</v>
      </c>
      <c r="L233">
        <f t="shared" si="9"/>
        <v>157.97916666666424</v>
      </c>
      <c r="M233" t="str">
        <f t="shared" si="10"/>
        <v>Repeat</v>
      </c>
      <c r="N233" t="str">
        <f t="shared" si="11"/>
        <v>Passive</v>
      </c>
      <c r="AA233">
        <v>323</v>
      </c>
      <c r="AB233">
        <v>2</v>
      </c>
      <c r="AC233" s="56">
        <v>45216.023611053242</v>
      </c>
      <c r="AD233">
        <v>157.97916666666424</v>
      </c>
      <c r="AE233" t="s">
        <v>319</v>
      </c>
      <c r="AF233" t="s">
        <v>320</v>
      </c>
    </row>
    <row r="234" spans="9:32" x14ac:dyDescent="0.3">
      <c r="I234" s="43">
        <v>324</v>
      </c>
      <c r="J234" s="12">
        <v>2</v>
      </c>
      <c r="K234" s="56">
        <v>45229.967361111114</v>
      </c>
      <c r="L234">
        <f t="shared" si="9"/>
        <v>62.014583333329938</v>
      </c>
      <c r="M234" t="str">
        <f t="shared" si="10"/>
        <v>Repeat</v>
      </c>
      <c r="N234" t="str">
        <f t="shared" si="11"/>
        <v>Recent</v>
      </c>
      <c r="AA234">
        <v>324</v>
      </c>
      <c r="AB234">
        <v>2</v>
      </c>
      <c r="AC234" s="56">
        <v>45217.023611053242</v>
      </c>
      <c r="AD234">
        <v>62.014583333329938</v>
      </c>
      <c r="AE234" t="s">
        <v>319</v>
      </c>
      <c r="AF234" t="s">
        <v>321</v>
      </c>
    </row>
    <row r="235" spans="9:32" x14ac:dyDescent="0.3">
      <c r="I235" s="43">
        <v>325</v>
      </c>
      <c r="J235" s="12">
        <v>1</v>
      </c>
      <c r="K235" s="56">
        <v>44941.04791666667</v>
      </c>
      <c r="L235">
        <f t="shared" si="9"/>
        <v>350.93402777777374</v>
      </c>
      <c r="M235" t="str">
        <f t="shared" si="10"/>
        <v>One time</v>
      </c>
      <c r="N235" t="str">
        <f t="shared" si="11"/>
        <v>Lost</v>
      </c>
      <c r="AA235">
        <v>325</v>
      </c>
      <c r="AB235">
        <v>1</v>
      </c>
      <c r="AC235" s="56">
        <v>45218.023611053242</v>
      </c>
      <c r="AD235">
        <v>350.93402777777374</v>
      </c>
      <c r="AE235" t="s">
        <v>317</v>
      </c>
      <c r="AF235" t="s">
        <v>318</v>
      </c>
    </row>
    <row r="236" spans="9:32" x14ac:dyDescent="0.3">
      <c r="I236" s="43">
        <v>327</v>
      </c>
      <c r="J236" s="12">
        <v>5</v>
      </c>
      <c r="K236" s="56">
        <v>45279.986111111109</v>
      </c>
      <c r="L236">
        <f t="shared" si="9"/>
        <v>11.995833333334303</v>
      </c>
      <c r="M236" t="str">
        <f t="shared" si="10"/>
        <v>Repeat</v>
      </c>
      <c r="N236" t="str">
        <f t="shared" si="11"/>
        <v>Recent</v>
      </c>
      <c r="AA236">
        <v>327</v>
      </c>
      <c r="AB236">
        <v>5</v>
      </c>
      <c r="AC236" s="56">
        <v>45219.023611053242</v>
      </c>
      <c r="AD236">
        <v>11.995833333334303</v>
      </c>
      <c r="AE236" t="s">
        <v>319</v>
      </c>
      <c r="AF236" t="s">
        <v>321</v>
      </c>
    </row>
    <row r="237" spans="9:32" x14ac:dyDescent="0.3">
      <c r="I237" s="43">
        <v>329</v>
      </c>
      <c r="J237" s="12">
        <v>2</v>
      </c>
      <c r="K237" s="56">
        <v>45097.055555555555</v>
      </c>
      <c r="L237">
        <f t="shared" si="9"/>
        <v>194.92638888888905</v>
      </c>
      <c r="M237" t="str">
        <f t="shared" si="10"/>
        <v>Repeat</v>
      </c>
      <c r="N237" t="str">
        <f t="shared" si="11"/>
        <v>Lost</v>
      </c>
      <c r="AA237">
        <v>329</v>
      </c>
      <c r="AB237">
        <v>2</v>
      </c>
      <c r="AC237" s="56">
        <v>45220.023611053242</v>
      </c>
      <c r="AD237">
        <v>194.92638888888905</v>
      </c>
      <c r="AE237" t="s">
        <v>319</v>
      </c>
      <c r="AF237" t="s">
        <v>318</v>
      </c>
    </row>
    <row r="238" spans="9:32" x14ac:dyDescent="0.3">
      <c r="I238" s="43">
        <v>330</v>
      </c>
      <c r="J238" s="12">
        <v>3</v>
      </c>
      <c r="K238" s="56">
        <v>45285.029166666667</v>
      </c>
      <c r="L238">
        <f t="shared" si="9"/>
        <v>6.952777777776646</v>
      </c>
      <c r="M238" t="str">
        <f t="shared" si="10"/>
        <v>Repeat</v>
      </c>
      <c r="N238" t="str">
        <f t="shared" si="11"/>
        <v>Recent</v>
      </c>
      <c r="AA238">
        <v>330</v>
      </c>
      <c r="AB238">
        <v>3</v>
      </c>
      <c r="AC238" s="56">
        <v>45221.023611053242</v>
      </c>
      <c r="AD238">
        <v>6.952777777776646</v>
      </c>
      <c r="AE238" t="s">
        <v>319</v>
      </c>
      <c r="AF238" t="s">
        <v>321</v>
      </c>
    </row>
    <row r="239" spans="9:32" x14ac:dyDescent="0.3">
      <c r="I239" s="43">
        <v>331</v>
      </c>
      <c r="J239" s="12">
        <v>2</v>
      </c>
      <c r="K239" s="56">
        <v>45110.05</v>
      </c>
      <c r="L239">
        <f t="shared" si="9"/>
        <v>181.93194444444089</v>
      </c>
      <c r="M239" t="str">
        <f t="shared" si="10"/>
        <v>Repeat</v>
      </c>
      <c r="N239" t="str">
        <f t="shared" si="11"/>
        <v>Lost</v>
      </c>
      <c r="AA239">
        <v>331</v>
      </c>
      <c r="AB239">
        <v>2</v>
      </c>
      <c r="AC239" s="56">
        <v>45222.023611053242</v>
      </c>
      <c r="AD239">
        <v>181.93194444444089</v>
      </c>
      <c r="AE239" t="s">
        <v>319</v>
      </c>
      <c r="AF239" t="s">
        <v>318</v>
      </c>
    </row>
    <row r="240" spans="9:32" x14ac:dyDescent="0.3">
      <c r="I240" s="43">
        <v>332</v>
      </c>
      <c r="J240" s="12">
        <v>1</v>
      </c>
      <c r="K240" s="56">
        <v>44977.027083333334</v>
      </c>
      <c r="L240">
        <f t="shared" si="9"/>
        <v>314.95486111110949</v>
      </c>
      <c r="M240" t="str">
        <f t="shared" si="10"/>
        <v>One time</v>
      </c>
      <c r="N240" t="str">
        <f t="shared" si="11"/>
        <v>Lost</v>
      </c>
      <c r="AA240">
        <v>332</v>
      </c>
      <c r="AB240">
        <v>1</v>
      </c>
      <c r="AC240" s="56">
        <v>45223.023611053242</v>
      </c>
      <c r="AD240">
        <v>314.95486111110949</v>
      </c>
      <c r="AE240" t="s">
        <v>317</v>
      </c>
      <c r="AF240" t="s">
        <v>318</v>
      </c>
    </row>
    <row r="241" spans="9:32" x14ac:dyDescent="0.3">
      <c r="I241" s="43">
        <v>333</v>
      </c>
      <c r="J241" s="12">
        <v>3</v>
      </c>
      <c r="K241" s="56">
        <v>45274.057638888888</v>
      </c>
      <c r="L241">
        <f t="shared" si="9"/>
        <v>17.924305555556202</v>
      </c>
      <c r="M241" t="str">
        <f t="shared" si="10"/>
        <v>Repeat</v>
      </c>
      <c r="N241" t="str">
        <f t="shared" si="11"/>
        <v>Recent</v>
      </c>
      <c r="AA241">
        <v>333</v>
      </c>
      <c r="AB241">
        <v>3</v>
      </c>
      <c r="AC241" s="56">
        <v>45224.023611053242</v>
      </c>
      <c r="AD241">
        <v>17.924305555556202</v>
      </c>
      <c r="AE241" t="s">
        <v>319</v>
      </c>
      <c r="AF241" t="s">
        <v>321</v>
      </c>
    </row>
    <row r="242" spans="9:32" x14ac:dyDescent="0.3">
      <c r="I242" s="43">
        <v>336</v>
      </c>
      <c r="J242" s="12">
        <v>4</v>
      </c>
      <c r="K242" s="56">
        <v>45249.077777777777</v>
      </c>
      <c r="L242">
        <f t="shared" si="9"/>
        <v>42.904166666667152</v>
      </c>
      <c r="M242" t="str">
        <f t="shared" si="10"/>
        <v>Repeat</v>
      </c>
      <c r="N242" t="str">
        <f t="shared" si="11"/>
        <v>Recent</v>
      </c>
      <c r="AA242">
        <v>336</v>
      </c>
      <c r="AB242">
        <v>4</v>
      </c>
      <c r="AC242" s="56">
        <v>45225.023611053242</v>
      </c>
      <c r="AD242">
        <v>42.904166666667152</v>
      </c>
      <c r="AE242" t="s">
        <v>319</v>
      </c>
      <c r="AF242" t="s">
        <v>321</v>
      </c>
    </row>
    <row r="243" spans="9:32" x14ac:dyDescent="0.3">
      <c r="I243" s="43">
        <v>337</v>
      </c>
      <c r="J243" s="12">
        <v>3</v>
      </c>
      <c r="K243" s="56">
        <v>45223.025694444441</v>
      </c>
      <c r="L243">
        <f t="shared" si="9"/>
        <v>68.95625000000291</v>
      </c>
      <c r="M243" t="str">
        <f t="shared" si="10"/>
        <v>Repeat</v>
      </c>
      <c r="N243" t="str">
        <f t="shared" si="11"/>
        <v>Recent</v>
      </c>
      <c r="AA243">
        <v>337</v>
      </c>
      <c r="AB243">
        <v>3</v>
      </c>
      <c r="AC243" s="56">
        <v>45226.023611053242</v>
      </c>
      <c r="AD243">
        <v>68.95625000000291</v>
      </c>
      <c r="AE243" t="s">
        <v>319</v>
      </c>
      <c r="AF243" t="s">
        <v>321</v>
      </c>
    </row>
    <row r="244" spans="9:32" x14ac:dyDescent="0.3">
      <c r="I244" s="43">
        <v>338</v>
      </c>
      <c r="J244" s="12">
        <v>2</v>
      </c>
      <c r="K244" s="56">
        <v>45185.997916666667</v>
      </c>
      <c r="L244">
        <f t="shared" si="9"/>
        <v>105.98402777777665</v>
      </c>
      <c r="M244" t="str">
        <f t="shared" si="10"/>
        <v>Repeat</v>
      </c>
      <c r="N244" t="str">
        <f t="shared" si="11"/>
        <v>Passive</v>
      </c>
      <c r="AA244">
        <v>338</v>
      </c>
      <c r="AB244">
        <v>2</v>
      </c>
      <c r="AC244" s="56">
        <v>45227.023611053242</v>
      </c>
      <c r="AD244">
        <v>105.98402777777665</v>
      </c>
      <c r="AE244" t="s">
        <v>319</v>
      </c>
      <c r="AF244" t="s">
        <v>320</v>
      </c>
    </row>
    <row r="245" spans="9:32" x14ac:dyDescent="0.3">
      <c r="I245" s="43">
        <v>340</v>
      </c>
      <c r="J245" s="12">
        <v>3</v>
      </c>
      <c r="K245" s="56">
        <v>45090.036805555559</v>
      </c>
      <c r="L245">
        <f t="shared" si="9"/>
        <v>201.94513888888469</v>
      </c>
      <c r="M245" t="str">
        <f t="shared" si="10"/>
        <v>Repeat</v>
      </c>
      <c r="N245" t="str">
        <f t="shared" si="11"/>
        <v>Lost</v>
      </c>
      <c r="AA245">
        <v>340</v>
      </c>
      <c r="AB245">
        <v>3</v>
      </c>
      <c r="AC245" s="56">
        <v>45228.023611053242</v>
      </c>
      <c r="AD245">
        <v>201.94513888888469</v>
      </c>
      <c r="AE245" t="s">
        <v>319</v>
      </c>
      <c r="AF245" t="s">
        <v>318</v>
      </c>
    </row>
    <row r="246" spans="9:32" x14ac:dyDescent="0.3">
      <c r="I246" s="43">
        <v>342</v>
      </c>
      <c r="J246" s="12">
        <v>3</v>
      </c>
      <c r="K246" s="56">
        <v>45192.024305555555</v>
      </c>
      <c r="L246">
        <f t="shared" si="9"/>
        <v>99.957638888889051</v>
      </c>
      <c r="M246" t="str">
        <f t="shared" si="10"/>
        <v>Repeat</v>
      </c>
      <c r="N246" t="str">
        <f t="shared" si="11"/>
        <v>Passive</v>
      </c>
      <c r="AA246">
        <v>342</v>
      </c>
      <c r="AB246">
        <v>3</v>
      </c>
      <c r="AC246" s="56">
        <v>45229.023611053242</v>
      </c>
      <c r="AD246">
        <v>99.957638888889051</v>
      </c>
      <c r="AE246" t="s">
        <v>319</v>
      </c>
      <c r="AF246" t="s">
        <v>320</v>
      </c>
    </row>
    <row r="247" spans="9:32" x14ac:dyDescent="0.3">
      <c r="I247" s="43">
        <v>343</v>
      </c>
      <c r="J247" s="12">
        <v>2</v>
      </c>
      <c r="K247" s="56">
        <v>45248.019444444442</v>
      </c>
      <c r="L247">
        <f t="shared" si="9"/>
        <v>43.962500000001455</v>
      </c>
      <c r="M247" t="str">
        <f t="shared" si="10"/>
        <v>Repeat</v>
      </c>
      <c r="N247" t="str">
        <f t="shared" si="11"/>
        <v>Recent</v>
      </c>
      <c r="AA247">
        <v>343</v>
      </c>
      <c r="AB247">
        <v>2</v>
      </c>
      <c r="AC247" s="56">
        <v>45230.023611053242</v>
      </c>
      <c r="AD247">
        <v>43.962500000001455</v>
      </c>
      <c r="AE247" t="s">
        <v>319</v>
      </c>
      <c r="AF247" t="s">
        <v>321</v>
      </c>
    </row>
    <row r="248" spans="9:32" x14ac:dyDescent="0.3">
      <c r="I248" s="43">
        <v>344</v>
      </c>
      <c r="J248" s="12">
        <v>2</v>
      </c>
      <c r="K248" s="56">
        <v>45230.00277777778</v>
      </c>
      <c r="L248">
        <f t="shared" si="9"/>
        <v>61.979166666664241</v>
      </c>
      <c r="M248" t="str">
        <f t="shared" si="10"/>
        <v>Repeat</v>
      </c>
      <c r="N248" t="str">
        <f t="shared" si="11"/>
        <v>Recent</v>
      </c>
      <c r="AA248">
        <v>344</v>
      </c>
      <c r="AB248">
        <v>2</v>
      </c>
      <c r="AC248" s="56">
        <v>45231.023611053242</v>
      </c>
      <c r="AD248">
        <v>61.979166666664241</v>
      </c>
      <c r="AE248" t="s">
        <v>319</v>
      </c>
      <c r="AF248" t="s">
        <v>321</v>
      </c>
    </row>
    <row r="249" spans="9:32" x14ac:dyDescent="0.3">
      <c r="I249" s="43">
        <v>345</v>
      </c>
      <c r="J249" s="12">
        <v>1</v>
      </c>
      <c r="K249" s="56">
        <v>45150.02847222222</v>
      </c>
      <c r="L249">
        <f t="shared" si="9"/>
        <v>141.95347222222335</v>
      </c>
      <c r="M249" t="str">
        <f t="shared" si="10"/>
        <v>One time</v>
      </c>
      <c r="N249" t="str">
        <f t="shared" si="11"/>
        <v>Passive</v>
      </c>
      <c r="AA249">
        <v>345</v>
      </c>
      <c r="AB249">
        <v>1</v>
      </c>
      <c r="AC249" s="56">
        <v>45232.023611053242</v>
      </c>
      <c r="AD249">
        <v>141.95347222222335</v>
      </c>
      <c r="AE249" t="s">
        <v>317</v>
      </c>
      <c r="AF249" t="s">
        <v>320</v>
      </c>
    </row>
    <row r="250" spans="9:32" x14ac:dyDescent="0.3">
      <c r="I250" s="43">
        <v>346</v>
      </c>
      <c r="J250" s="12">
        <v>1</v>
      </c>
      <c r="K250" s="56">
        <v>45177.026388888888</v>
      </c>
      <c r="L250">
        <f t="shared" si="9"/>
        <v>114.9555555555562</v>
      </c>
      <c r="M250" t="str">
        <f t="shared" si="10"/>
        <v>One time</v>
      </c>
      <c r="N250" t="str">
        <f t="shared" si="11"/>
        <v>Passive</v>
      </c>
      <c r="AA250">
        <v>346</v>
      </c>
      <c r="AB250">
        <v>1</v>
      </c>
      <c r="AC250" s="56">
        <v>45233.023611053242</v>
      </c>
      <c r="AD250">
        <v>114.9555555555562</v>
      </c>
      <c r="AE250" t="s">
        <v>317</v>
      </c>
      <c r="AF250" t="s">
        <v>320</v>
      </c>
    </row>
    <row r="251" spans="9:32" x14ac:dyDescent="0.3">
      <c r="I251" s="43">
        <v>347</v>
      </c>
      <c r="J251" s="12">
        <v>4</v>
      </c>
      <c r="K251" s="56">
        <v>45236.970833333333</v>
      </c>
      <c r="L251">
        <f t="shared" si="9"/>
        <v>55.011111111110949</v>
      </c>
      <c r="M251" t="str">
        <f t="shared" si="10"/>
        <v>Repeat</v>
      </c>
      <c r="N251" t="str">
        <f t="shared" si="11"/>
        <v>Recent</v>
      </c>
      <c r="AA251">
        <v>347</v>
      </c>
      <c r="AB251">
        <v>4</v>
      </c>
      <c r="AC251" s="56">
        <v>45234.023611053242</v>
      </c>
      <c r="AD251">
        <v>55.011111111110949</v>
      </c>
      <c r="AE251" t="s">
        <v>319</v>
      </c>
      <c r="AF251" t="s">
        <v>321</v>
      </c>
    </row>
    <row r="252" spans="9:32" x14ac:dyDescent="0.3">
      <c r="I252" s="43">
        <v>348</v>
      </c>
      <c r="J252" s="12">
        <v>1</v>
      </c>
      <c r="K252" s="56">
        <v>45164.043749999997</v>
      </c>
      <c r="L252">
        <f t="shared" si="9"/>
        <v>127.93819444444671</v>
      </c>
      <c r="M252" t="str">
        <f t="shared" si="10"/>
        <v>One time</v>
      </c>
      <c r="N252" t="str">
        <f t="shared" si="11"/>
        <v>Passive</v>
      </c>
      <c r="AA252">
        <v>348</v>
      </c>
      <c r="AB252">
        <v>1</v>
      </c>
      <c r="AC252" s="56">
        <v>45235.023611053242</v>
      </c>
      <c r="AD252">
        <v>127.93819444444671</v>
      </c>
      <c r="AE252" t="s">
        <v>317</v>
      </c>
      <c r="AF252" t="s">
        <v>320</v>
      </c>
    </row>
    <row r="253" spans="9:32" x14ac:dyDescent="0.3">
      <c r="I253" s="43">
        <v>349</v>
      </c>
      <c r="J253" s="12">
        <v>2</v>
      </c>
      <c r="K253" s="56">
        <v>45266.993750000001</v>
      </c>
      <c r="L253">
        <f t="shared" si="9"/>
        <v>24.988194444442343</v>
      </c>
      <c r="M253" t="str">
        <f t="shared" si="10"/>
        <v>Repeat</v>
      </c>
      <c r="N253" t="str">
        <f t="shared" si="11"/>
        <v>Recent</v>
      </c>
      <c r="AA253">
        <v>349</v>
      </c>
      <c r="AB253">
        <v>2</v>
      </c>
      <c r="AC253" s="56">
        <v>45236.023611053242</v>
      </c>
      <c r="AD253">
        <v>24.988194444442343</v>
      </c>
      <c r="AE253" t="s">
        <v>319</v>
      </c>
      <c r="AF253" t="s">
        <v>321</v>
      </c>
    </row>
    <row r="254" spans="9:32" x14ac:dyDescent="0.3">
      <c r="I254" s="43">
        <v>350</v>
      </c>
      <c r="J254" s="12">
        <v>1</v>
      </c>
      <c r="K254" s="56">
        <v>44936.958333333336</v>
      </c>
      <c r="L254">
        <f t="shared" si="9"/>
        <v>355.02361111110804</v>
      </c>
      <c r="M254" t="str">
        <f t="shared" si="10"/>
        <v>One time</v>
      </c>
      <c r="N254" t="str">
        <f t="shared" si="11"/>
        <v>Lost</v>
      </c>
      <c r="AA254">
        <v>350</v>
      </c>
      <c r="AB254">
        <v>1</v>
      </c>
      <c r="AC254" s="56">
        <v>45237.023611053242</v>
      </c>
      <c r="AD254">
        <v>355.02361111110804</v>
      </c>
      <c r="AE254" t="s">
        <v>317</v>
      </c>
      <c r="AF254" t="s">
        <v>318</v>
      </c>
    </row>
    <row r="255" spans="9:32" x14ac:dyDescent="0.3">
      <c r="I255" s="43">
        <v>351</v>
      </c>
      <c r="J255" s="12">
        <v>1</v>
      </c>
      <c r="K255" s="56">
        <v>44962.077777777777</v>
      </c>
      <c r="L255">
        <f t="shared" si="9"/>
        <v>329.90416666666715</v>
      </c>
      <c r="M255" t="str">
        <f t="shared" si="10"/>
        <v>One time</v>
      </c>
      <c r="N255" t="str">
        <f t="shared" si="11"/>
        <v>Lost</v>
      </c>
      <c r="AA255">
        <v>351</v>
      </c>
      <c r="AB255">
        <v>1</v>
      </c>
      <c r="AC255" s="56">
        <v>45238.023611053242</v>
      </c>
      <c r="AD255">
        <v>329.90416666666715</v>
      </c>
      <c r="AE255" t="s">
        <v>317</v>
      </c>
      <c r="AF255" t="s">
        <v>318</v>
      </c>
    </row>
    <row r="256" spans="9:32" x14ac:dyDescent="0.3">
      <c r="I256" s="43">
        <v>353</v>
      </c>
      <c r="J256" s="12">
        <v>1</v>
      </c>
      <c r="K256" s="56">
        <v>45225.069444444445</v>
      </c>
      <c r="L256">
        <f t="shared" si="9"/>
        <v>66.912499999998545</v>
      </c>
      <c r="M256" t="str">
        <f t="shared" si="10"/>
        <v>One time</v>
      </c>
      <c r="N256" t="str">
        <f t="shared" si="11"/>
        <v>Recent</v>
      </c>
      <c r="AA256">
        <v>353</v>
      </c>
      <c r="AB256">
        <v>1</v>
      </c>
      <c r="AC256" s="56">
        <v>45239.023611053242</v>
      </c>
      <c r="AD256">
        <v>66.912499999998545</v>
      </c>
      <c r="AE256" t="s">
        <v>317</v>
      </c>
      <c r="AF256" t="s">
        <v>321</v>
      </c>
    </row>
    <row r="257" spans="9:32" x14ac:dyDescent="0.3">
      <c r="I257" s="43">
        <v>354</v>
      </c>
      <c r="J257" s="12">
        <v>2</v>
      </c>
      <c r="K257" s="56">
        <v>45202.998611111114</v>
      </c>
      <c r="L257">
        <f t="shared" si="9"/>
        <v>88.983333333329938</v>
      </c>
      <c r="M257" t="str">
        <f t="shared" si="10"/>
        <v>Repeat</v>
      </c>
      <c r="N257" t="str">
        <f t="shared" si="11"/>
        <v>Passive</v>
      </c>
      <c r="AA257">
        <v>354</v>
      </c>
      <c r="AB257">
        <v>2</v>
      </c>
      <c r="AC257" s="56">
        <v>45240.023611053242</v>
      </c>
      <c r="AD257">
        <v>88.983333333329938</v>
      </c>
      <c r="AE257" t="s">
        <v>319</v>
      </c>
      <c r="AF257" t="s">
        <v>320</v>
      </c>
    </row>
    <row r="258" spans="9:32" x14ac:dyDescent="0.3">
      <c r="I258" s="43">
        <v>355</v>
      </c>
      <c r="J258" s="12">
        <v>1</v>
      </c>
      <c r="K258" s="56">
        <v>45003.938888888886</v>
      </c>
      <c r="L258">
        <f t="shared" si="9"/>
        <v>288.04305555555766</v>
      </c>
      <c r="M258" t="str">
        <f t="shared" si="10"/>
        <v>One time</v>
      </c>
      <c r="N258" t="str">
        <f t="shared" si="11"/>
        <v>Lost</v>
      </c>
      <c r="AA258">
        <v>355</v>
      </c>
      <c r="AB258">
        <v>1</v>
      </c>
      <c r="AC258" s="56">
        <v>45241.023611053242</v>
      </c>
      <c r="AD258">
        <v>288.04305555555766</v>
      </c>
      <c r="AE258" t="s">
        <v>317</v>
      </c>
      <c r="AF258" t="s">
        <v>318</v>
      </c>
    </row>
    <row r="259" spans="9:32" x14ac:dyDescent="0.3">
      <c r="I259" s="43">
        <v>356</v>
      </c>
      <c r="J259" s="12">
        <v>1</v>
      </c>
      <c r="K259" s="56">
        <v>45215.007638888892</v>
      </c>
      <c r="L259">
        <f t="shared" ref="L259:L322" si="12">$H$2-K259</f>
        <v>76.974305555551837</v>
      </c>
      <c r="M259" t="str">
        <f t="shared" ref="M259:M322" si="13">IF(J259&gt;1, "Repeat", "One time")</f>
        <v>One time</v>
      </c>
      <c r="N259" t="str">
        <f t="shared" ref="N259:N322" si="14">IF(L259&lt;80,"Recent",IF(L259&lt;180,"Passive","Lost"))</f>
        <v>Recent</v>
      </c>
      <c r="AA259">
        <v>356</v>
      </c>
      <c r="AB259">
        <v>1</v>
      </c>
      <c r="AC259" s="56">
        <v>45242.023611053242</v>
      </c>
      <c r="AD259">
        <v>76.974305555551837</v>
      </c>
      <c r="AE259" t="s">
        <v>317</v>
      </c>
      <c r="AF259" t="s">
        <v>321</v>
      </c>
    </row>
    <row r="260" spans="9:32" x14ac:dyDescent="0.3">
      <c r="I260" s="43">
        <v>357</v>
      </c>
      <c r="J260" s="12">
        <v>2</v>
      </c>
      <c r="K260" s="56">
        <v>45266.986111111109</v>
      </c>
      <c r="L260">
        <f t="shared" si="12"/>
        <v>24.995833333334303</v>
      </c>
      <c r="M260" t="str">
        <f t="shared" si="13"/>
        <v>Repeat</v>
      </c>
      <c r="N260" t="str">
        <f t="shared" si="14"/>
        <v>Recent</v>
      </c>
      <c r="AA260">
        <v>357</v>
      </c>
      <c r="AB260">
        <v>2</v>
      </c>
      <c r="AC260" s="56">
        <v>45243.023611053242</v>
      </c>
      <c r="AD260">
        <v>24.995833333334303</v>
      </c>
      <c r="AE260" t="s">
        <v>319</v>
      </c>
      <c r="AF260" t="s">
        <v>321</v>
      </c>
    </row>
    <row r="261" spans="9:32" x14ac:dyDescent="0.3">
      <c r="I261" s="43">
        <v>358</v>
      </c>
      <c r="J261" s="12">
        <v>1</v>
      </c>
      <c r="K261" s="56">
        <v>45171.038194444445</v>
      </c>
      <c r="L261">
        <f t="shared" si="12"/>
        <v>120.94374999999854</v>
      </c>
      <c r="M261" t="str">
        <f t="shared" si="13"/>
        <v>One time</v>
      </c>
      <c r="N261" t="str">
        <f t="shared" si="14"/>
        <v>Passive</v>
      </c>
      <c r="AA261">
        <v>358</v>
      </c>
      <c r="AB261">
        <v>1</v>
      </c>
      <c r="AC261" s="56">
        <v>45244.023611053242</v>
      </c>
      <c r="AD261">
        <v>120.94374999999854</v>
      </c>
      <c r="AE261" t="s">
        <v>317</v>
      </c>
      <c r="AF261" t="s">
        <v>320</v>
      </c>
    </row>
    <row r="262" spans="9:32" x14ac:dyDescent="0.3">
      <c r="I262" s="43">
        <v>359</v>
      </c>
      <c r="J262" s="12">
        <v>3</v>
      </c>
      <c r="K262" s="56">
        <v>45105.034722222219</v>
      </c>
      <c r="L262">
        <f t="shared" si="12"/>
        <v>186.94722222222481</v>
      </c>
      <c r="M262" t="str">
        <f t="shared" si="13"/>
        <v>Repeat</v>
      </c>
      <c r="N262" t="str">
        <f t="shared" si="14"/>
        <v>Lost</v>
      </c>
      <c r="AA262">
        <v>359</v>
      </c>
      <c r="AB262">
        <v>3</v>
      </c>
      <c r="AC262" s="56">
        <v>45245.023611053242</v>
      </c>
      <c r="AD262">
        <v>186.94722222222481</v>
      </c>
      <c r="AE262" t="s">
        <v>319</v>
      </c>
      <c r="AF262" t="s">
        <v>318</v>
      </c>
    </row>
    <row r="263" spans="9:32" x14ac:dyDescent="0.3">
      <c r="I263" s="43">
        <v>360</v>
      </c>
      <c r="J263" s="12">
        <v>2</v>
      </c>
      <c r="K263" s="56">
        <v>45137.008333333331</v>
      </c>
      <c r="L263">
        <f t="shared" si="12"/>
        <v>154.9736111111124</v>
      </c>
      <c r="M263" t="str">
        <f t="shared" si="13"/>
        <v>Repeat</v>
      </c>
      <c r="N263" t="str">
        <f t="shared" si="14"/>
        <v>Passive</v>
      </c>
      <c r="AA263">
        <v>360</v>
      </c>
      <c r="AB263">
        <v>2</v>
      </c>
      <c r="AC263" s="56">
        <v>45246.023611053242</v>
      </c>
      <c r="AD263">
        <v>154.9736111111124</v>
      </c>
      <c r="AE263" t="s">
        <v>319</v>
      </c>
      <c r="AF263" t="s">
        <v>320</v>
      </c>
    </row>
    <row r="264" spans="9:32" x14ac:dyDescent="0.3">
      <c r="I264" s="43">
        <v>361</v>
      </c>
      <c r="J264" s="12">
        <v>1</v>
      </c>
      <c r="K264" s="56">
        <v>45271.042361111111</v>
      </c>
      <c r="L264">
        <f t="shared" si="12"/>
        <v>20.939583333332848</v>
      </c>
      <c r="M264" t="str">
        <f t="shared" si="13"/>
        <v>One time</v>
      </c>
      <c r="N264" t="str">
        <f t="shared" si="14"/>
        <v>Recent</v>
      </c>
      <c r="AA264">
        <v>361</v>
      </c>
      <c r="AB264">
        <v>1</v>
      </c>
      <c r="AC264" s="56">
        <v>45247.023611053242</v>
      </c>
      <c r="AD264">
        <v>20.939583333332848</v>
      </c>
      <c r="AE264" t="s">
        <v>317</v>
      </c>
      <c r="AF264" t="s">
        <v>321</v>
      </c>
    </row>
    <row r="265" spans="9:32" x14ac:dyDescent="0.3">
      <c r="I265" s="43">
        <v>362</v>
      </c>
      <c r="J265" s="12">
        <v>2</v>
      </c>
      <c r="K265" s="56">
        <v>45168.036805555559</v>
      </c>
      <c r="L265">
        <f t="shared" si="12"/>
        <v>123.94513888888469</v>
      </c>
      <c r="M265" t="str">
        <f t="shared" si="13"/>
        <v>Repeat</v>
      </c>
      <c r="N265" t="str">
        <f t="shared" si="14"/>
        <v>Passive</v>
      </c>
      <c r="AA265">
        <v>362</v>
      </c>
      <c r="AB265">
        <v>2</v>
      </c>
      <c r="AC265" s="56">
        <v>45248.023611053242</v>
      </c>
      <c r="AD265">
        <v>123.94513888888469</v>
      </c>
      <c r="AE265" t="s">
        <v>319</v>
      </c>
      <c r="AF265" t="s">
        <v>320</v>
      </c>
    </row>
    <row r="266" spans="9:32" x14ac:dyDescent="0.3">
      <c r="I266" s="43">
        <v>366</v>
      </c>
      <c r="J266" s="12">
        <v>1</v>
      </c>
      <c r="K266" s="56">
        <v>45169.997916666667</v>
      </c>
      <c r="L266">
        <f t="shared" si="12"/>
        <v>121.98402777777665</v>
      </c>
      <c r="M266" t="str">
        <f t="shared" si="13"/>
        <v>One time</v>
      </c>
      <c r="N266" t="str">
        <f t="shared" si="14"/>
        <v>Passive</v>
      </c>
      <c r="AA266">
        <v>366</v>
      </c>
      <c r="AB266">
        <v>1</v>
      </c>
      <c r="AC266" s="56">
        <v>45249.023611053242</v>
      </c>
      <c r="AD266">
        <v>121.98402777777665</v>
      </c>
      <c r="AE266" t="s">
        <v>317</v>
      </c>
      <c r="AF266" t="s">
        <v>320</v>
      </c>
    </row>
    <row r="267" spans="9:32" x14ac:dyDescent="0.3">
      <c r="I267" s="43">
        <v>367</v>
      </c>
      <c r="J267" s="12">
        <v>2</v>
      </c>
      <c r="K267" s="56">
        <v>45159.963888888888</v>
      </c>
      <c r="L267">
        <f t="shared" si="12"/>
        <v>132.0180555555562</v>
      </c>
      <c r="M267" t="str">
        <f t="shared" si="13"/>
        <v>Repeat</v>
      </c>
      <c r="N267" t="str">
        <f t="shared" si="14"/>
        <v>Passive</v>
      </c>
      <c r="AA267">
        <v>367</v>
      </c>
      <c r="AB267">
        <v>2</v>
      </c>
      <c r="AC267" s="56">
        <v>45250.023611053242</v>
      </c>
      <c r="AD267">
        <v>132.0180555555562</v>
      </c>
      <c r="AE267" t="s">
        <v>319</v>
      </c>
      <c r="AF267" t="s">
        <v>320</v>
      </c>
    </row>
    <row r="268" spans="9:32" x14ac:dyDescent="0.3">
      <c r="I268" s="43">
        <v>368</v>
      </c>
      <c r="J268" s="12">
        <v>1</v>
      </c>
      <c r="K268" s="56">
        <v>45123.013888888891</v>
      </c>
      <c r="L268">
        <f t="shared" si="12"/>
        <v>168.96805555555329</v>
      </c>
      <c r="M268" t="str">
        <f t="shared" si="13"/>
        <v>One time</v>
      </c>
      <c r="N268" t="str">
        <f t="shared" si="14"/>
        <v>Passive</v>
      </c>
      <c r="AA268">
        <v>368</v>
      </c>
      <c r="AB268">
        <v>1</v>
      </c>
      <c r="AC268" s="56">
        <v>45251.023611053242</v>
      </c>
      <c r="AD268">
        <v>168.96805555555329</v>
      </c>
      <c r="AE268" t="s">
        <v>317</v>
      </c>
      <c r="AF268" t="s">
        <v>320</v>
      </c>
    </row>
    <row r="269" spans="9:32" x14ac:dyDescent="0.3">
      <c r="I269" s="43">
        <v>373</v>
      </c>
      <c r="J269" s="12">
        <v>1</v>
      </c>
      <c r="K269" s="56">
        <v>44994.032638888886</v>
      </c>
      <c r="L269">
        <f t="shared" si="12"/>
        <v>297.94930555555766</v>
      </c>
      <c r="M269" t="str">
        <f t="shared" si="13"/>
        <v>One time</v>
      </c>
      <c r="N269" t="str">
        <f t="shared" si="14"/>
        <v>Lost</v>
      </c>
      <c r="AA269">
        <v>373</v>
      </c>
      <c r="AB269">
        <v>1</v>
      </c>
      <c r="AC269" s="56">
        <v>45252.023611053242</v>
      </c>
      <c r="AD269">
        <v>297.94930555555766</v>
      </c>
      <c r="AE269" t="s">
        <v>317</v>
      </c>
      <c r="AF269" t="s">
        <v>318</v>
      </c>
    </row>
    <row r="270" spans="9:32" x14ac:dyDescent="0.3">
      <c r="I270" s="43">
        <v>374</v>
      </c>
      <c r="J270" s="12">
        <v>2</v>
      </c>
      <c r="K270" s="56">
        <v>45278.050694444442</v>
      </c>
      <c r="L270">
        <f t="shared" si="12"/>
        <v>13.931250000001455</v>
      </c>
      <c r="M270" t="str">
        <f t="shared" si="13"/>
        <v>Repeat</v>
      </c>
      <c r="N270" t="str">
        <f t="shared" si="14"/>
        <v>Recent</v>
      </c>
      <c r="AA270">
        <v>374</v>
      </c>
      <c r="AB270">
        <v>2</v>
      </c>
      <c r="AC270" s="56">
        <v>45253.023611053242</v>
      </c>
      <c r="AD270">
        <v>13.931250000001455</v>
      </c>
      <c r="AE270" t="s">
        <v>319</v>
      </c>
      <c r="AF270" t="s">
        <v>321</v>
      </c>
    </row>
    <row r="271" spans="9:32" x14ac:dyDescent="0.3">
      <c r="I271" s="43">
        <v>375</v>
      </c>
      <c r="J271" s="12">
        <v>3</v>
      </c>
      <c r="K271" s="56">
        <v>45079.034722222219</v>
      </c>
      <c r="L271">
        <f t="shared" si="12"/>
        <v>212.94722222222481</v>
      </c>
      <c r="M271" t="str">
        <f t="shared" si="13"/>
        <v>Repeat</v>
      </c>
      <c r="N271" t="str">
        <f t="shared" si="14"/>
        <v>Lost</v>
      </c>
      <c r="AA271">
        <v>375</v>
      </c>
      <c r="AB271">
        <v>3</v>
      </c>
      <c r="AC271" s="56">
        <v>45254.023611053242</v>
      </c>
      <c r="AD271">
        <v>212.94722222222481</v>
      </c>
      <c r="AE271" t="s">
        <v>319</v>
      </c>
      <c r="AF271" t="s">
        <v>318</v>
      </c>
    </row>
    <row r="272" spans="9:32" x14ac:dyDescent="0.3">
      <c r="I272" s="43">
        <v>376</v>
      </c>
      <c r="J272" s="12">
        <v>4</v>
      </c>
      <c r="K272" s="56">
        <v>45098.99722222222</v>
      </c>
      <c r="L272">
        <f t="shared" si="12"/>
        <v>192.98472222222335</v>
      </c>
      <c r="M272" t="str">
        <f t="shared" si="13"/>
        <v>Repeat</v>
      </c>
      <c r="N272" t="str">
        <f t="shared" si="14"/>
        <v>Lost</v>
      </c>
      <c r="AA272">
        <v>376</v>
      </c>
      <c r="AB272">
        <v>4</v>
      </c>
      <c r="AC272" s="56">
        <v>45255.023611053242</v>
      </c>
      <c r="AD272">
        <v>192.98472222222335</v>
      </c>
      <c r="AE272" t="s">
        <v>319</v>
      </c>
      <c r="AF272" t="s">
        <v>318</v>
      </c>
    </row>
    <row r="273" spans="9:32" x14ac:dyDescent="0.3">
      <c r="I273" s="43">
        <v>377</v>
      </c>
      <c r="J273" s="12">
        <v>1</v>
      </c>
      <c r="K273" s="56">
        <v>45208.075694444444</v>
      </c>
      <c r="L273">
        <f t="shared" si="12"/>
        <v>83.90625</v>
      </c>
      <c r="M273" t="str">
        <f t="shared" si="13"/>
        <v>One time</v>
      </c>
      <c r="N273" t="str">
        <f t="shared" si="14"/>
        <v>Passive</v>
      </c>
      <c r="AA273">
        <v>377</v>
      </c>
      <c r="AB273">
        <v>1</v>
      </c>
      <c r="AC273" s="56">
        <v>45256.023611053242</v>
      </c>
      <c r="AD273">
        <v>83.90625</v>
      </c>
      <c r="AE273" t="s">
        <v>317</v>
      </c>
      <c r="AF273" t="s">
        <v>320</v>
      </c>
    </row>
    <row r="274" spans="9:32" x14ac:dyDescent="0.3">
      <c r="I274" s="43">
        <v>378</v>
      </c>
      <c r="J274" s="12">
        <v>3</v>
      </c>
      <c r="K274" s="56">
        <v>45146.972222222219</v>
      </c>
      <c r="L274">
        <f t="shared" si="12"/>
        <v>145.00972222222481</v>
      </c>
      <c r="M274" t="str">
        <f t="shared" si="13"/>
        <v>Repeat</v>
      </c>
      <c r="N274" t="str">
        <f t="shared" si="14"/>
        <v>Passive</v>
      </c>
      <c r="AA274">
        <v>378</v>
      </c>
      <c r="AB274">
        <v>3</v>
      </c>
      <c r="AC274" s="56">
        <v>45257.023611053242</v>
      </c>
      <c r="AD274">
        <v>145.00972222222481</v>
      </c>
      <c r="AE274" t="s">
        <v>319</v>
      </c>
      <c r="AF274" t="s">
        <v>320</v>
      </c>
    </row>
    <row r="275" spans="9:32" x14ac:dyDescent="0.3">
      <c r="I275" s="43">
        <v>380</v>
      </c>
      <c r="J275" s="12">
        <v>1</v>
      </c>
      <c r="K275" s="56">
        <v>45035.015277777777</v>
      </c>
      <c r="L275">
        <f t="shared" si="12"/>
        <v>256.96666666666715</v>
      </c>
      <c r="M275" t="str">
        <f t="shared" si="13"/>
        <v>One time</v>
      </c>
      <c r="N275" t="str">
        <f t="shared" si="14"/>
        <v>Lost</v>
      </c>
      <c r="AA275">
        <v>380</v>
      </c>
      <c r="AB275">
        <v>1</v>
      </c>
      <c r="AC275" s="56">
        <v>45258.023611053242</v>
      </c>
      <c r="AD275">
        <v>256.96666666666715</v>
      </c>
      <c r="AE275" t="s">
        <v>317</v>
      </c>
      <c r="AF275" t="s">
        <v>318</v>
      </c>
    </row>
    <row r="276" spans="9:32" x14ac:dyDescent="0.3">
      <c r="I276" s="43">
        <v>381</v>
      </c>
      <c r="J276" s="12">
        <v>1</v>
      </c>
      <c r="K276" s="56">
        <v>45204.015277777777</v>
      </c>
      <c r="L276">
        <f t="shared" si="12"/>
        <v>87.966666666667152</v>
      </c>
      <c r="M276" t="str">
        <f t="shared" si="13"/>
        <v>One time</v>
      </c>
      <c r="N276" t="str">
        <f t="shared" si="14"/>
        <v>Passive</v>
      </c>
      <c r="AA276">
        <v>381</v>
      </c>
      <c r="AB276">
        <v>1</v>
      </c>
      <c r="AC276" s="56">
        <v>45259.023611053242</v>
      </c>
      <c r="AD276">
        <v>87.966666666667152</v>
      </c>
      <c r="AE276" t="s">
        <v>317</v>
      </c>
      <c r="AF276" t="s">
        <v>320</v>
      </c>
    </row>
    <row r="277" spans="9:32" x14ac:dyDescent="0.3">
      <c r="I277" s="43">
        <v>383</v>
      </c>
      <c r="J277" s="12">
        <v>1</v>
      </c>
      <c r="K277" s="56">
        <v>45242.958333333336</v>
      </c>
      <c r="L277">
        <f t="shared" si="12"/>
        <v>49.023611111108039</v>
      </c>
      <c r="M277" t="str">
        <f t="shared" si="13"/>
        <v>One time</v>
      </c>
      <c r="N277" t="str">
        <f t="shared" si="14"/>
        <v>Recent</v>
      </c>
      <c r="AA277">
        <v>383</v>
      </c>
      <c r="AB277">
        <v>1</v>
      </c>
      <c r="AC277" s="56">
        <v>45260.023611053242</v>
      </c>
      <c r="AD277">
        <v>49.023611111108039</v>
      </c>
      <c r="AE277" t="s">
        <v>317</v>
      </c>
      <c r="AF277" t="s">
        <v>321</v>
      </c>
    </row>
    <row r="278" spans="9:32" x14ac:dyDescent="0.3">
      <c r="I278" s="43">
        <v>387</v>
      </c>
      <c r="J278" s="12">
        <v>1</v>
      </c>
      <c r="K278" s="56">
        <v>44961.965277777781</v>
      </c>
      <c r="L278">
        <f t="shared" si="12"/>
        <v>330.01666666666279</v>
      </c>
      <c r="M278" t="str">
        <f t="shared" si="13"/>
        <v>One time</v>
      </c>
      <c r="N278" t="str">
        <f t="shared" si="14"/>
        <v>Lost</v>
      </c>
      <c r="AA278">
        <v>387</v>
      </c>
      <c r="AB278">
        <v>1</v>
      </c>
      <c r="AC278" s="56">
        <v>45261.023611053242</v>
      </c>
      <c r="AD278">
        <v>330.01666666666279</v>
      </c>
      <c r="AE278" t="s">
        <v>317</v>
      </c>
      <c r="AF278" t="s">
        <v>318</v>
      </c>
    </row>
    <row r="279" spans="9:32" x14ac:dyDescent="0.3">
      <c r="I279" s="43">
        <v>390</v>
      </c>
      <c r="J279" s="12">
        <v>2</v>
      </c>
      <c r="K279" s="56">
        <v>45131.989583333336</v>
      </c>
      <c r="L279">
        <f t="shared" si="12"/>
        <v>159.99236111110804</v>
      </c>
      <c r="M279" t="str">
        <f t="shared" si="13"/>
        <v>Repeat</v>
      </c>
      <c r="N279" t="str">
        <f t="shared" si="14"/>
        <v>Passive</v>
      </c>
      <c r="AA279">
        <v>390</v>
      </c>
      <c r="AB279">
        <v>2</v>
      </c>
      <c r="AC279" s="56">
        <v>45262.023611053242</v>
      </c>
      <c r="AD279">
        <v>159.99236111110804</v>
      </c>
      <c r="AE279" t="s">
        <v>319</v>
      </c>
      <c r="AF279" t="s">
        <v>320</v>
      </c>
    </row>
    <row r="280" spans="9:32" x14ac:dyDescent="0.3">
      <c r="I280" s="43">
        <v>392</v>
      </c>
      <c r="J280" s="12">
        <v>1</v>
      </c>
      <c r="K280" s="56">
        <v>45192.036805555559</v>
      </c>
      <c r="L280">
        <f t="shared" si="12"/>
        <v>99.945138888884685</v>
      </c>
      <c r="M280" t="str">
        <f t="shared" si="13"/>
        <v>One time</v>
      </c>
      <c r="N280" t="str">
        <f t="shared" si="14"/>
        <v>Passive</v>
      </c>
      <c r="AA280">
        <v>392</v>
      </c>
      <c r="AB280">
        <v>1</v>
      </c>
      <c r="AC280" s="56">
        <v>45263.023611053242</v>
      </c>
      <c r="AD280">
        <v>99.945138888884685</v>
      </c>
      <c r="AE280" t="s">
        <v>317</v>
      </c>
      <c r="AF280" t="s">
        <v>320</v>
      </c>
    </row>
    <row r="281" spans="9:32" x14ac:dyDescent="0.3">
      <c r="I281" s="43">
        <v>393</v>
      </c>
      <c r="J281" s="12">
        <v>4</v>
      </c>
      <c r="K281" s="56">
        <v>45289.06527777778</v>
      </c>
      <c r="L281">
        <f t="shared" si="12"/>
        <v>2.9166666666642413</v>
      </c>
      <c r="M281" t="str">
        <f t="shared" si="13"/>
        <v>Repeat</v>
      </c>
      <c r="N281" t="str">
        <f t="shared" si="14"/>
        <v>Recent</v>
      </c>
      <c r="AA281">
        <v>393</v>
      </c>
      <c r="AB281">
        <v>4</v>
      </c>
      <c r="AC281" s="56">
        <v>45264.023611053242</v>
      </c>
      <c r="AD281">
        <v>2.9166666666642413</v>
      </c>
      <c r="AE281" t="s">
        <v>319</v>
      </c>
      <c r="AF281" t="s">
        <v>321</v>
      </c>
    </row>
    <row r="282" spans="9:32" x14ac:dyDescent="0.3">
      <c r="I282" s="43">
        <v>394</v>
      </c>
      <c r="J282" s="12">
        <v>1</v>
      </c>
      <c r="K282" s="56">
        <v>45267.068749999999</v>
      </c>
      <c r="L282">
        <f t="shared" si="12"/>
        <v>24.913194444445253</v>
      </c>
      <c r="M282" t="str">
        <f t="shared" si="13"/>
        <v>One time</v>
      </c>
      <c r="N282" t="str">
        <f t="shared" si="14"/>
        <v>Recent</v>
      </c>
      <c r="AA282">
        <v>394</v>
      </c>
      <c r="AB282">
        <v>1</v>
      </c>
      <c r="AC282" s="56">
        <v>45265.023611053242</v>
      </c>
      <c r="AD282">
        <v>24.913194444445253</v>
      </c>
      <c r="AE282" t="s">
        <v>317</v>
      </c>
      <c r="AF282" t="s">
        <v>321</v>
      </c>
    </row>
    <row r="283" spans="9:32" x14ac:dyDescent="0.3">
      <c r="I283" s="43">
        <v>395</v>
      </c>
      <c r="J283" s="12">
        <v>1</v>
      </c>
      <c r="K283" s="56">
        <v>44954.012499999997</v>
      </c>
      <c r="L283">
        <f t="shared" si="12"/>
        <v>337.96944444444671</v>
      </c>
      <c r="M283" t="str">
        <f t="shared" si="13"/>
        <v>One time</v>
      </c>
      <c r="N283" t="str">
        <f t="shared" si="14"/>
        <v>Lost</v>
      </c>
      <c r="AA283">
        <v>395</v>
      </c>
      <c r="AB283">
        <v>1</v>
      </c>
      <c r="AC283" s="56">
        <v>45266.023611053242</v>
      </c>
      <c r="AD283">
        <v>337.96944444444671</v>
      </c>
      <c r="AE283" t="s">
        <v>317</v>
      </c>
      <c r="AF283" t="s">
        <v>318</v>
      </c>
    </row>
    <row r="284" spans="9:32" x14ac:dyDescent="0.3">
      <c r="I284" s="43">
        <v>396</v>
      </c>
      <c r="J284" s="12">
        <v>3</v>
      </c>
      <c r="K284" s="56">
        <v>45271.036111111112</v>
      </c>
      <c r="L284">
        <f t="shared" si="12"/>
        <v>20.945833333331393</v>
      </c>
      <c r="M284" t="str">
        <f t="shared" si="13"/>
        <v>Repeat</v>
      </c>
      <c r="N284" t="str">
        <f t="shared" si="14"/>
        <v>Recent</v>
      </c>
      <c r="AA284">
        <v>396</v>
      </c>
      <c r="AB284">
        <v>3</v>
      </c>
      <c r="AC284" s="56">
        <v>45267.023611053242</v>
      </c>
      <c r="AD284">
        <v>20.945833333331393</v>
      </c>
      <c r="AE284" t="s">
        <v>319</v>
      </c>
      <c r="AF284" t="s">
        <v>321</v>
      </c>
    </row>
    <row r="285" spans="9:32" x14ac:dyDescent="0.3">
      <c r="I285" s="43">
        <v>399</v>
      </c>
      <c r="J285" s="12">
        <v>2</v>
      </c>
      <c r="K285" s="56">
        <v>45110.027777777781</v>
      </c>
      <c r="L285">
        <f t="shared" si="12"/>
        <v>181.95416666666279</v>
      </c>
      <c r="M285" t="str">
        <f t="shared" si="13"/>
        <v>Repeat</v>
      </c>
      <c r="N285" t="str">
        <f t="shared" si="14"/>
        <v>Lost</v>
      </c>
      <c r="AA285">
        <v>399</v>
      </c>
      <c r="AB285">
        <v>2</v>
      </c>
      <c r="AC285" s="56">
        <v>45268.023611053242</v>
      </c>
      <c r="AD285">
        <v>181.95416666666279</v>
      </c>
      <c r="AE285" t="s">
        <v>319</v>
      </c>
      <c r="AF285" t="s">
        <v>318</v>
      </c>
    </row>
    <row r="286" spans="9:32" x14ac:dyDescent="0.3">
      <c r="I286" s="43">
        <v>400</v>
      </c>
      <c r="J286" s="12">
        <v>1</v>
      </c>
      <c r="K286" s="56">
        <v>44995.044444444444</v>
      </c>
      <c r="L286">
        <f t="shared" si="12"/>
        <v>296.9375</v>
      </c>
      <c r="M286" t="str">
        <f t="shared" si="13"/>
        <v>One time</v>
      </c>
      <c r="N286" t="str">
        <f t="shared" si="14"/>
        <v>Lost</v>
      </c>
      <c r="AA286">
        <v>400</v>
      </c>
      <c r="AB286">
        <v>1</v>
      </c>
      <c r="AC286" s="56">
        <v>45269.023611053242</v>
      </c>
      <c r="AD286">
        <v>296.9375</v>
      </c>
      <c r="AE286" t="s">
        <v>317</v>
      </c>
      <c r="AF286" t="s">
        <v>318</v>
      </c>
    </row>
    <row r="287" spans="9:32" x14ac:dyDescent="0.3">
      <c r="I287" s="43">
        <v>401</v>
      </c>
      <c r="J287" s="12">
        <v>1</v>
      </c>
      <c r="K287" s="56">
        <v>45056.015972222223</v>
      </c>
      <c r="L287">
        <f t="shared" si="12"/>
        <v>235.96597222222044</v>
      </c>
      <c r="M287" t="str">
        <f t="shared" si="13"/>
        <v>One time</v>
      </c>
      <c r="N287" t="str">
        <f t="shared" si="14"/>
        <v>Lost</v>
      </c>
      <c r="AA287">
        <v>401</v>
      </c>
      <c r="AB287">
        <v>1</v>
      </c>
      <c r="AC287" s="56">
        <v>45270.023611053242</v>
      </c>
      <c r="AD287">
        <v>235.96597222222044</v>
      </c>
      <c r="AE287" t="s">
        <v>317</v>
      </c>
      <c r="AF287" t="s">
        <v>318</v>
      </c>
    </row>
    <row r="288" spans="9:32" x14ac:dyDescent="0.3">
      <c r="I288" s="43">
        <v>402</v>
      </c>
      <c r="J288" s="12">
        <v>1</v>
      </c>
      <c r="K288" s="56">
        <v>45238.033333333333</v>
      </c>
      <c r="L288">
        <f t="shared" si="12"/>
        <v>53.948611111110949</v>
      </c>
      <c r="M288" t="str">
        <f t="shared" si="13"/>
        <v>One time</v>
      </c>
      <c r="N288" t="str">
        <f t="shared" si="14"/>
        <v>Recent</v>
      </c>
      <c r="AA288">
        <v>402</v>
      </c>
      <c r="AB288">
        <v>1</v>
      </c>
      <c r="AC288" s="56">
        <v>45271.023611053242</v>
      </c>
      <c r="AD288">
        <v>53.948611111110949</v>
      </c>
      <c r="AE288" t="s">
        <v>317</v>
      </c>
      <c r="AF288" t="s">
        <v>321</v>
      </c>
    </row>
    <row r="289" spans="9:32" x14ac:dyDescent="0.3">
      <c r="I289" s="43">
        <v>404</v>
      </c>
      <c r="J289" s="12">
        <v>1</v>
      </c>
      <c r="K289" s="56">
        <v>44964.040277777778</v>
      </c>
      <c r="L289">
        <f t="shared" si="12"/>
        <v>327.9416666666657</v>
      </c>
      <c r="M289" t="str">
        <f t="shared" si="13"/>
        <v>One time</v>
      </c>
      <c r="N289" t="str">
        <f t="shared" si="14"/>
        <v>Lost</v>
      </c>
      <c r="AA289">
        <v>404</v>
      </c>
      <c r="AB289">
        <v>1</v>
      </c>
      <c r="AC289" s="56">
        <v>45272.023611053242</v>
      </c>
      <c r="AD289">
        <v>327.9416666666657</v>
      </c>
      <c r="AE289" t="s">
        <v>317</v>
      </c>
      <c r="AF289" t="s">
        <v>318</v>
      </c>
    </row>
    <row r="290" spans="9:32" x14ac:dyDescent="0.3">
      <c r="I290" s="43">
        <v>406</v>
      </c>
      <c r="J290" s="12">
        <v>1</v>
      </c>
      <c r="K290" s="56">
        <v>45238.011805555558</v>
      </c>
      <c r="L290">
        <f t="shared" si="12"/>
        <v>53.97013888888614</v>
      </c>
      <c r="M290" t="str">
        <f t="shared" si="13"/>
        <v>One time</v>
      </c>
      <c r="N290" t="str">
        <f t="shared" si="14"/>
        <v>Recent</v>
      </c>
      <c r="AA290">
        <v>406</v>
      </c>
      <c r="AB290">
        <v>1</v>
      </c>
      <c r="AC290" s="56">
        <v>45273.023611053242</v>
      </c>
      <c r="AD290">
        <v>53.97013888888614</v>
      </c>
      <c r="AE290" t="s">
        <v>317</v>
      </c>
      <c r="AF290" t="s">
        <v>321</v>
      </c>
    </row>
    <row r="291" spans="9:32" x14ac:dyDescent="0.3">
      <c r="I291" s="43">
        <v>407</v>
      </c>
      <c r="J291" s="12">
        <v>1</v>
      </c>
      <c r="K291" s="56">
        <v>45070.037499999999</v>
      </c>
      <c r="L291">
        <f t="shared" si="12"/>
        <v>221.94444444444525</v>
      </c>
      <c r="M291" t="str">
        <f t="shared" si="13"/>
        <v>One time</v>
      </c>
      <c r="N291" t="str">
        <f t="shared" si="14"/>
        <v>Lost</v>
      </c>
      <c r="AA291">
        <v>407</v>
      </c>
      <c r="AB291">
        <v>1</v>
      </c>
      <c r="AC291" s="56">
        <v>45274.023611053242</v>
      </c>
      <c r="AD291">
        <v>221.94444444444525</v>
      </c>
      <c r="AE291" t="s">
        <v>317</v>
      </c>
      <c r="AF291" t="s">
        <v>318</v>
      </c>
    </row>
    <row r="292" spans="9:32" x14ac:dyDescent="0.3">
      <c r="I292" s="43">
        <v>410</v>
      </c>
      <c r="J292" s="12">
        <v>1</v>
      </c>
      <c r="K292" s="56">
        <v>45192.947916666664</v>
      </c>
      <c r="L292">
        <f t="shared" si="12"/>
        <v>99.034027777779556</v>
      </c>
      <c r="M292" t="str">
        <f t="shared" si="13"/>
        <v>One time</v>
      </c>
      <c r="N292" t="str">
        <f t="shared" si="14"/>
        <v>Passive</v>
      </c>
      <c r="AA292">
        <v>410</v>
      </c>
      <c r="AB292">
        <v>1</v>
      </c>
      <c r="AC292" s="56">
        <v>45275.023611053242</v>
      </c>
      <c r="AD292">
        <v>99.034027777779556</v>
      </c>
      <c r="AE292" t="s">
        <v>317</v>
      </c>
      <c r="AF292" t="s">
        <v>320</v>
      </c>
    </row>
    <row r="293" spans="9:32" x14ac:dyDescent="0.3">
      <c r="I293" s="43">
        <v>412</v>
      </c>
      <c r="J293" s="12">
        <v>1</v>
      </c>
      <c r="K293" s="56">
        <v>45251.052777777775</v>
      </c>
      <c r="L293">
        <f t="shared" si="12"/>
        <v>40.929166666668607</v>
      </c>
      <c r="M293" t="str">
        <f t="shared" si="13"/>
        <v>One time</v>
      </c>
      <c r="N293" t="str">
        <f t="shared" si="14"/>
        <v>Recent</v>
      </c>
      <c r="AA293">
        <v>412</v>
      </c>
      <c r="AB293">
        <v>1</v>
      </c>
      <c r="AC293" s="56">
        <v>45276.023611053242</v>
      </c>
      <c r="AD293">
        <v>40.929166666668607</v>
      </c>
      <c r="AE293" t="s">
        <v>317</v>
      </c>
      <c r="AF293" t="s">
        <v>321</v>
      </c>
    </row>
    <row r="294" spans="9:32" x14ac:dyDescent="0.3">
      <c r="I294" s="43">
        <v>413</v>
      </c>
      <c r="J294" s="12">
        <v>3</v>
      </c>
      <c r="K294" s="56">
        <v>45218.089583333334</v>
      </c>
      <c r="L294">
        <f t="shared" si="12"/>
        <v>73.892361111109494</v>
      </c>
      <c r="M294" t="str">
        <f t="shared" si="13"/>
        <v>Repeat</v>
      </c>
      <c r="N294" t="str">
        <f t="shared" si="14"/>
        <v>Recent</v>
      </c>
      <c r="AA294">
        <v>413</v>
      </c>
      <c r="AB294">
        <v>3</v>
      </c>
      <c r="AC294" s="56">
        <v>45277.023611053242</v>
      </c>
      <c r="AD294">
        <v>73.892361111109494</v>
      </c>
      <c r="AE294" t="s">
        <v>319</v>
      </c>
      <c r="AF294" t="s">
        <v>321</v>
      </c>
    </row>
    <row r="295" spans="9:32" x14ac:dyDescent="0.3">
      <c r="I295" s="43">
        <v>414</v>
      </c>
      <c r="J295" s="12">
        <v>3</v>
      </c>
      <c r="K295" s="56">
        <v>45267.962500000001</v>
      </c>
      <c r="L295">
        <f t="shared" si="12"/>
        <v>24.019444444442343</v>
      </c>
      <c r="M295" t="str">
        <f t="shared" si="13"/>
        <v>Repeat</v>
      </c>
      <c r="N295" t="str">
        <f t="shared" si="14"/>
        <v>Recent</v>
      </c>
      <c r="AA295">
        <v>414</v>
      </c>
      <c r="AB295">
        <v>3</v>
      </c>
      <c r="AC295" s="56">
        <v>45278.023611053242</v>
      </c>
      <c r="AD295">
        <v>24.019444444442343</v>
      </c>
      <c r="AE295" t="s">
        <v>319</v>
      </c>
      <c r="AF295" t="s">
        <v>321</v>
      </c>
    </row>
    <row r="296" spans="9:32" x14ac:dyDescent="0.3">
      <c r="I296" s="43">
        <v>415</v>
      </c>
      <c r="J296" s="12">
        <v>1</v>
      </c>
      <c r="K296" s="56">
        <v>45076.997916666667</v>
      </c>
      <c r="L296">
        <f t="shared" si="12"/>
        <v>214.98402777777665</v>
      </c>
      <c r="M296" t="str">
        <f t="shared" si="13"/>
        <v>One time</v>
      </c>
      <c r="N296" t="str">
        <f t="shared" si="14"/>
        <v>Lost</v>
      </c>
      <c r="AA296">
        <v>415</v>
      </c>
      <c r="AB296">
        <v>1</v>
      </c>
      <c r="AC296" s="56">
        <v>45279.023611053242</v>
      </c>
      <c r="AD296">
        <v>214.98402777777665</v>
      </c>
      <c r="AE296" t="s">
        <v>317</v>
      </c>
      <c r="AF296" t="s">
        <v>318</v>
      </c>
    </row>
    <row r="297" spans="9:32" x14ac:dyDescent="0.3">
      <c r="I297" s="43">
        <v>416</v>
      </c>
      <c r="J297" s="12">
        <v>2</v>
      </c>
      <c r="K297" s="56">
        <v>45170.023611111108</v>
      </c>
      <c r="L297">
        <f t="shared" si="12"/>
        <v>121.95833333333576</v>
      </c>
      <c r="M297" t="str">
        <f t="shared" si="13"/>
        <v>Repeat</v>
      </c>
      <c r="N297" t="str">
        <f t="shared" si="14"/>
        <v>Passive</v>
      </c>
      <c r="AA297">
        <v>416</v>
      </c>
      <c r="AB297">
        <v>2</v>
      </c>
      <c r="AC297" s="56">
        <v>45280.023611053242</v>
      </c>
      <c r="AD297">
        <v>121.95833333333576</v>
      </c>
      <c r="AE297" t="s">
        <v>319</v>
      </c>
      <c r="AF297" t="s">
        <v>320</v>
      </c>
    </row>
    <row r="298" spans="9:32" x14ac:dyDescent="0.3">
      <c r="I298" s="43">
        <v>417</v>
      </c>
      <c r="J298" s="12">
        <v>3</v>
      </c>
      <c r="K298" s="56">
        <v>45270.011111111111</v>
      </c>
      <c r="L298">
        <f t="shared" si="12"/>
        <v>21.970833333332848</v>
      </c>
      <c r="M298" t="str">
        <f t="shared" si="13"/>
        <v>Repeat</v>
      </c>
      <c r="N298" t="str">
        <f t="shared" si="14"/>
        <v>Recent</v>
      </c>
      <c r="AA298">
        <v>417</v>
      </c>
      <c r="AB298">
        <v>3</v>
      </c>
      <c r="AC298" s="56">
        <v>45281.023611053242</v>
      </c>
      <c r="AD298">
        <v>21.970833333332848</v>
      </c>
      <c r="AE298" t="s">
        <v>319</v>
      </c>
      <c r="AF298" t="s">
        <v>321</v>
      </c>
    </row>
    <row r="299" spans="9:32" x14ac:dyDescent="0.3">
      <c r="I299" s="43">
        <v>418</v>
      </c>
      <c r="J299" s="12">
        <v>3</v>
      </c>
      <c r="K299" s="56">
        <v>45182.009027777778</v>
      </c>
      <c r="L299">
        <f t="shared" si="12"/>
        <v>109.9729166666657</v>
      </c>
      <c r="M299" t="str">
        <f t="shared" si="13"/>
        <v>Repeat</v>
      </c>
      <c r="N299" t="str">
        <f t="shared" si="14"/>
        <v>Passive</v>
      </c>
      <c r="AA299">
        <v>418</v>
      </c>
      <c r="AB299">
        <v>3</v>
      </c>
      <c r="AC299" s="56">
        <v>45282.023611053242</v>
      </c>
      <c r="AD299">
        <v>109.9729166666657</v>
      </c>
      <c r="AE299" t="s">
        <v>319</v>
      </c>
      <c r="AF299" t="s">
        <v>320</v>
      </c>
    </row>
    <row r="300" spans="9:32" x14ac:dyDescent="0.3">
      <c r="I300" s="43">
        <v>419</v>
      </c>
      <c r="J300" s="12">
        <v>3</v>
      </c>
      <c r="K300" s="56">
        <v>45260.0625</v>
      </c>
      <c r="L300">
        <f t="shared" si="12"/>
        <v>31.919444444443798</v>
      </c>
      <c r="M300" t="str">
        <f t="shared" si="13"/>
        <v>Repeat</v>
      </c>
      <c r="N300" t="str">
        <f t="shared" si="14"/>
        <v>Recent</v>
      </c>
      <c r="AA300">
        <v>419</v>
      </c>
      <c r="AB300">
        <v>3</v>
      </c>
      <c r="AC300" s="56">
        <v>45283.023611053242</v>
      </c>
      <c r="AD300">
        <v>31.919444444443798</v>
      </c>
      <c r="AE300" t="s">
        <v>319</v>
      </c>
      <c r="AF300" t="s">
        <v>321</v>
      </c>
    </row>
    <row r="301" spans="9:32" x14ac:dyDescent="0.3">
      <c r="I301" s="43">
        <v>420</v>
      </c>
      <c r="J301" s="12">
        <v>2</v>
      </c>
      <c r="K301" s="56">
        <v>45181.958333333336</v>
      </c>
      <c r="L301">
        <f t="shared" si="12"/>
        <v>110.02361111110804</v>
      </c>
      <c r="M301" t="str">
        <f t="shared" si="13"/>
        <v>Repeat</v>
      </c>
      <c r="N301" t="str">
        <f t="shared" si="14"/>
        <v>Passive</v>
      </c>
      <c r="AA301">
        <v>420</v>
      </c>
      <c r="AB301">
        <v>2</v>
      </c>
      <c r="AC301" s="56">
        <v>45284.023611053242</v>
      </c>
      <c r="AD301">
        <v>110.02361111110804</v>
      </c>
      <c r="AE301" t="s">
        <v>319</v>
      </c>
      <c r="AF301" t="s">
        <v>320</v>
      </c>
    </row>
    <row r="302" spans="9:32" x14ac:dyDescent="0.3">
      <c r="I302" s="43">
        <v>422</v>
      </c>
      <c r="J302" s="12">
        <v>1</v>
      </c>
      <c r="K302" s="56">
        <v>44984.951388888891</v>
      </c>
      <c r="L302">
        <f t="shared" si="12"/>
        <v>307.03055555555329</v>
      </c>
      <c r="M302" t="str">
        <f t="shared" si="13"/>
        <v>One time</v>
      </c>
      <c r="N302" t="str">
        <f t="shared" si="14"/>
        <v>Lost</v>
      </c>
      <c r="AA302">
        <v>422</v>
      </c>
      <c r="AB302">
        <v>1</v>
      </c>
      <c r="AC302" s="56">
        <v>45285.023611053242</v>
      </c>
      <c r="AD302">
        <v>307.03055555555329</v>
      </c>
      <c r="AE302" t="s">
        <v>317</v>
      </c>
      <c r="AF302" t="s">
        <v>318</v>
      </c>
    </row>
    <row r="303" spans="9:32" x14ac:dyDescent="0.3">
      <c r="I303" s="43">
        <v>423</v>
      </c>
      <c r="J303" s="12">
        <v>2</v>
      </c>
      <c r="K303" s="56">
        <v>45064.984722222223</v>
      </c>
      <c r="L303">
        <f t="shared" si="12"/>
        <v>226.99722222222044</v>
      </c>
      <c r="M303" t="str">
        <f t="shared" si="13"/>
        <v>Repeat</v>
      </c>
      <c r="N303" t="str">
        <f t="shared" si="14"/>
        <v>Lost</v>
      </c>
      <c r="AA303">
        <v>423</v>
      </c>
      <c r="AB303">
        <v>2</v>
      </c>
      <c r="AC303" s="56">
        <v>45286.023611053242</v>
      </c>
      <c r="AD303">
        <v>226.99722222222044</v>
      </c>
      <c r="AE303" t="s">
        <v>319</v>
      </c>
      <c r="AF303" t="s">
        <v>318</v>
      </c>
    </row>
    <row r="304" spans="9:32" x14ac:dyDescent="0.3">
      <c r="I304" s="43">
        <v>424</v>
      </c>
      <c r="J304" s="12">
        <v>2</v>
      </c>
      <c r="K304" s="56">
        <v>45173.992361111108</v>
      </c>
      <c r="L304">
        <f t="shared" si="12"/>
        <v>117.98958333333576</v>
      </c>
      <c r="M304" t="str">
        <f t="shared" si="13"/>
        <v>Repeat</v>
      </c>
      <c r="N304" t="str">
        <f t="shared" si="14"/>
        <v>Passive</v>
      </c>
      <c r="AA304">
        <v>424</v>
      </c>
      <c r="AB304">
        <v>2</v>
      </c>
      <c r="AC304" s="56">
        <v>45287.023611053242</v>
      </c>
      <c r="AD304">
        <v>117.98958333333576</v>
      </c>
      <c r="AE304" t="s">
        <v>319</v>
      </c>
      <c r="AF304" t="s">
        <v>320</v>
      </c>
    </row>
    <row r="305" spans="9:32" x14ac:dyDescent="0.3">
      <c r="I305" s="43">
        <v>425</v>
      </c>
      <c r="J305" s="12">
        <v>2</v>
      </c>
      <c r="K305" s="56">
        <v>45125.95208333333</v>
      </c>
      <c r="L305">
        <f t="shared" si="12"/>
        <v>166.02986111111386</v>
      </c>
      <c r="M305" t="str">
        <f t="shared" si="13"/>
        <v>Repeat</v>
      </c>
      <c r="N305" t="str">
        <f t="shared" si="14"/>
        <v>Passive</v>
      </c>
      <c r="AA305">
        <v>425</v>
      </c>
      <c r="AB305">
        <v>2</v>
      </c>
      <c r="AC305" s="56">
        <v>45288.023611053242</v>
      </c>
      <c r="AD305">
        <v>166.02986111111386</v>
      </c>
      <c r="AE305" t="s">
        <v>319</v>
      </c>
      <c r="AF305" t="s">
        <v>320</v>
      </c>
    </row>
    <row r="306" spans="9:32" x14ac:dyDescent="0.3">
      <c r="I306" s="43">
        <v>426</v>
      </c>
      <c r="J306" s="12">
        <v>1</v>
      </c>
      <c r="K306" s="56">
        <v>44999.975694444445</v>
      </c>
      <c r="L306">
        <f t="shared" si="12"/>
        <v>292.00624999999854</v>
      </c>
      <c r="M306" t="str">
        <f t="shared" si="13"/>
        <v>One time</v>
      </c>
      <c r="N306" t="str">
        <f t="shared" si="14"/>
        <v>Lost</v>
      </c>
      <c r="AA306">
        <v>426</v>
      </c>
      <c r="AB306">
        <v>1</v>
      </c>
      <c r="AC306" s="56">
        <v>45289.023611053242</v>
      </c>
      <c r="AD306">
        <v>292.00624999999854</v>
      </c>
      <c r="AE306" t="s">
        <v>317</v>
      </c>
      <c r="AF306" t="s">
        <v>318</v>
      </c>
    </row>
    <row r="307" spans="9:32" x14ac:dyDescent="0.3">
      <c r="I307" s="43">
        <v>427</v>
      </c>
      <c r="J307" s="12">
        <v>2</v>
      </c>
      <c r="K307" s="56">
        <v>45019.040972222225</v>
      </c>
      <c r="L307">
        <f t="shared" si="12"/>
        <v>272.94097222221899</v>
      </c>
      <c r="M307" t="str">
        <f t="shared" si="13"/>
        <v>Repeat</v>
      </c>
      <c r="N307" t="str">
        <f t="shared" si="14"/>
        <v>Lost</v>
      </c>
      <c r="AA307">
        <v>427</v>
      </c>
      <c r="AB307">
        <v>2</v>
      </c>
      <c r="AC307" s="56">
        <v>45290.023611053242</v>
      </c>
      <c r="AD307">
        <v>272.94097222221899</v>
      </c>
      <c r="AE307" t="s">
        <v>319</v>
      </c>
      <c r="AF307" t="s">
        <v>318</v>
      </c>
    </row>
    <row r="308" spans="9:32" x14ac:dyDescent="0.3">
      <c r="I308" s="43">
        <v>428</v>
      </c>
      <c r="J308" s="12">
        <v>1</v>
      </c>
      <c r="K308" s="56">
        <v>44965.959027777775</v>
      </c>
      <c r="L308">
        <f t="shared" si="12"/>
        <v>326.02291666666861</v>
      </c>
      <c r="M308" t="str">
        <f t="shared" si="13"/>
        <v>One time</v>
      </c>
      <c r="N308" t="str">
        <f t="shared" si="14"/>
        <v>Lost</v>
      </c>
      <c r="AA308">
        <v>428</v>
      </c>
      <c r="AB308">
        <v>1</v>
      </c>
      <c r="AC308" s="56">
        <v>45291.023611053242</v>
      </c>
      <c r="AD308">
        <v>326.02291666666861</v>
      </c>
      <c r="AE308" t="s">
        <v>317</v>
      </c>
      <c r="AF308" t="s">
        <v>318</v>
      </c>
    </row>
    <row r="309" spans="9:32" x14ac:dyDescent="0.3">
      <c r="I309" s="43">
        <v>429</v>
      </c>
      <c r="J309" s="12">
        <v>1</v>
      </c>
      <c r="K309" s="56">
        <v>45225.974305555559</v>
      </c>
      <c r="L309">
        <f t="shared" si="12"/>
        <v>66.007638888884685</v>
      </c>
      <c r="M309" t="str">
        <f t="shared" si="13"/>
        <v>One time</v>
      </c>
      <c r="N309" t="str">
        <f t="shared" si="14"/>
        <v>Recent</v>
      </c>
      <c r="AA309">
        <v>429</v>
      </c>
      <c r="AB309">
        <v>1</v>
      </c>
      <c r="AC309" s="56">
        <v>45292.023611053242</v>
      </c>
      <c r="AD309">
        <v>66.007638888884685</v>
      </c>
      <c r="AE309" t="s">
        <v>317</v>
      </c>
      <c r="AF309" t="s">
        <v>321</v>
      </c>
    </row>
    <row r="310" spans="9:32" x14ac:dyDescent="0.3">
      <c r="I310" s="43">
        <v>430</v>
      </c>
      <c r="J310" s="12">
        <v>4</v>
      </c>
      <c r="K310" s="56">
        <v>45191.022916666669</v>
      </c>
      <c r="L310">
        <f t="shared" si="12"/>
        <v>100.95902777777519</v>
      </c>
      <c r="M310" t="str">
        <f t="shared" si="13"/>
        <v>Repeat</v>
      </c>
      <c r="N310" t="str">
        <f t="shared" si="14"/>
        <v>Passive</v>
      </c>
      <c r="AA310">
        <v>430</v>
      </c>
      <c r="AB310">
        <v>4</v>
      </c>
      <c r="AC310" s="56">
        <v>45293.023611053242</v>
      </c>
      <c r="AD310">
        <v>100.95902777777519</v>
      </c>
      <c r="AE310" t="s">
        <v>319</v>
      </c>
      <c r="AF310" t="s">
        <v>320</v>
      </c>
    </row>
    <row r="311" spans="9:32" x14ac:dyDescent="0.3">
      <c r="I311" s="43">
        <v>431</v>
      </c>
      <c r="J311" s="12">
        <v>1</v>
      </c>
      <c r="K311" s="56">
        <v>45288.974305555559</v>
      </c>
      <c r="L311">
        <f t="shared" si="12"/>
        <v>3.007638888884685</v>
      </c>
      <c r="M311" t="str">
        <f t="shared" si="13"/>
        <v>One time</v>
      </c>
      <c r="N311" t="str">
        <f t="shared" si="14"/>
        <v>Recent</v>
      </c>
      <c r="AA311">
        <v>431</v>
      </c>
      <c r="AB311">
        <v>1</v>
      </c>
      <c r="AC311" s="56">
        <v>45294.023611053242</v>
      </c>
      <c r="AD311">
        <v>3.007638888884685</v>
      </c>
      <c r="AE311" t="s">
        <v>317</v>
      </c>
      <c r="AF311" t="s">
        <v>321</v>
      </c>
    </row>
    <row r="312" spans="9:32" x14ac:dyDescent="0.3">
      <c r="I312" s="43">
        <v>433</v>
      </c>
      <c r="J312" s="12">
        <v>3</v>
      </c>
      <c r="K312" s="56">
        <v>45144.018055555556</v>
      </c>
      <c r="L312">
        <f t="shared" si="12"/>
        <v>147.9638888888876</v>
      </c>
      <c r="M312" t="str">
        <f t="shared" si="13"/>
        <v>Repeat</v>
      </c>
      <c r="N312" t="str">
        <f t="shared" si="14"/>
        <v>Passive</v>
      </c>
      <c r="AA312">
        <v>433</v>
      </c>
      <c r="AB312">
        <v>3</v>
      </c>
      <c r="AC312" s="56">
        <v>45295.023611053242</v>
      </c>
      <c r="AD312">
        <v>147.9638888888876</v>
      </c>
      <c r="AE312" t="s">
        <v>319</v>
      </c>
      <c r="AF312" t="s">
        <v>320</v>
      </c>
    </row>
    <row r="313" spans="9:32" x14ac:dyDescent="0.3">
      <c r="I313" s="43">
        <v>435</v>
      </c>
      <c r="J313" s="12">
        <v>1</v>
      </c>
      <c r="K313" s="56">
        <v>45031.945138888892</v>
      </c>
      <c r="L313">
        <f t="shared" si="12"/>
        <v>260.03680555555184</v>
      </c>
      <c r="M313" t="str">
        <f t="shared" si="13"/>
        <v>One time</v>
      </c>
      <c r="N313" t="str">
        <f t="shared" si="14"/>
        <v>Lost</v>
      </c>
      <c r="AA313">
        <v>435</v>
      </c>
      <c r="AB313">
        <v>1</v>
      </c>
      <c r="AC313" s="56">
        <v>45296.023611053242</v>
      </c>
      <c r="AD313">
        <v>260.03680555555184</v>
      </c>
      <c r="AE313" t="s">
        <v>317</v>
      </c>
      <c r="AF313" t="s">
        <v>318</v>
      </c>
    </row>
    <row r="314" spans="9:32" x14ac:dyDescent="0.3">
      <c r="I314" s="43">
        <v>437</v>
      </c>
      <c r="J314" s="12">
        <v>1</v>
      </c>
      <c r="K314" s="56">
        <v>44981.972916666666</v>
      </c>
      <c r="L314">
        <f t="shared" si="12"/>
        <v>310.0090277777781</v>
      </c>
      <c r="M314" t="str">
        <f t="shared" si="13"/>
        <v>One time</v>
      </c>
      <c r="N314" t="str">
        <f t="shared" si="14"/>
        <v>Lost</v>
      </c>
      <c r="AA314">
        <v>437</v>
      </c>
      <c r="AB314">
        <v>1</v>
      </c>
      <c r="AC314" s="56">
        <v>45297.023611053242</v>
      </c>
      <c r="AD314">
        <v>310.0090277777781</v>
      </c>
      <c r="AE314" t="s">
        <v>317</v>
      </c>
      <c r="AF314" t="s">
        <v>318</v>
      </c>
    </row>
    <row r="315" spans="9:32" x14ac:dyDescent="0.3">
      <c r="I315" s="43">
        <v>439</v>
      </c>
      <c r="J315" s="12">
        <v>1</v>
      </c>
      <c r="K315" s="56">
        <v>45256.01666666667</v>
      </c>
      <c r="L315">
        <f t="shared" si="12"/>
        <v>35.965277777773736</v>
      </c>
      <c r="M315" t="str">
        <f t="shared" si="13"/>
        <v>One time</v>
      </c>
      <c r="N315" t="str">
        <f t="shared" si="14"/>
        <v>Recent</v>
      </c>
      <c r="AA315">
        <v>439</v>
      </c>
      <c r="AB315">
        <v>1</v>
      </c>
      <c r="AC315" s="56">
        <v>45298.023611053242</v>
      </c>
      <c r="AD315">
        <v>35.965277777773736</v>
      </c>
      <c r="AE315" t="s">
        <v>317</v>
      </c>
      <c r="AF315" t="s">
        <v>321</v>
      </c>
    </row>
    <row r="316" spans="9:32" x14ac:dyDescent="0.3">
      <c r="I316" s="43">
        <v>440</v>
      </c>
      <c r="J316" s="12">
        <v>1</v>
      </c>
      <c r="K316" s="56">
        <v>45046.965277777781</v>
      </c>
      <c r="L316">
        <f t="shared" si="12"/>
        <v>245.01666666666279</v>
      </c>
      <c r="M316" t="str">
        <f t="shared" si="13"/>
        <v>One time</v>
      </c>
      <c r="N316" t="str">
        <f t="shared" si="14"/>
        <v>Lost</v>
      </c>
      <c r="AA316">
        <v>440</v>
      </c>
      <c r="AB316">
        <v>1</v>
      </c>
      <c r="AC316" s="56">
        <v>45299.023611053242</v>
      </c>
      <c r="AD316">
        <v>245.01666666666279</v>
      </c>
      <c r="AE316" t="s">
        <v>317</v>
      </c>
      <c r="AF316" t="s">
        <v>318</v>
      </c>
    </row>
    <row r="317" spans="9:32" x14ac:dyDescent="0.3">
      <c r="I317" s="43">
        <v>441</v>
      </c>
      <c r="J317" s="12">
        <v>2</v>
      </c>
      <c r="K317" s="56">
        <v>45121.033333333333</v>
      </c>
      <c r="L317">
        <f t="shared" si="12"/>
        <v>170.94861111111095</v>
      </c>
      <c r="M317" t="str">
        <f t="shared" si="13"/>
        <v>Repeat</v>
      </c>
      <c r="N317" t="str">
        <f t="shared" si="14"/>
        <v>Passive</v>
      </c>
      <c r="AA317">
        <v>441</v>
      </c>
      <c r="AB317">
        <v>2</v>
      </c>
      <c r="AC317" s="56">
        <v>45300.023611053242</v>
      </c>
      <c r="AD317">
        <v>170.94861111111095</v>
      </c>
      <c r="AE317" t="s">
        <v>319</v>
      </c>
      <c r="AF317" t="s">
        <v>320</v>
      </c>
    </row>
    <row r="318" spans="9:32" x14ac:dyDescent="0.3">
      <c r="I318" s="43">
        <v>442</v>
      </c>
      <c r="J318" s="12">
        <v>4</v>
      </c>
      <c r="K318" s="56">
        <v>45142.037499999999</v>
      </c>
      <c r="L318">
        <f t="shared" si="12"/>
        <v>149.94444444444525</v>
      </c>
      <c r="M318" t="str">
        <f t="shared" si="13"/>
        <v>Repeat</v>
      </c>
      <c r="N318" t="str">
        <f t="shared" si="14"/>
        <v>Passive</v>
      </c>
      <c r="AA318">
        <v>442</v>
      </c>
      <c r="AB318">
        <v>4</v>
      </c>
      <c r="AC318" s="56">
        <v>45301.023611053242</v>
      </c>
      <c r="AD318">
        <v>149.94444444444525</v>
      </c>
      <c r="AE318" t="s">
        <v>319</v>
      </c>
      <c r="AF318" t="s">
        <v>320</v>
      </c>
    </row>
    <row r="319" spans="9:32" x14ac:dyDescent="0.3">
      <c r="I319" s="43">
        <v>444</v>
      </c>
      <c r="J319" s="12">
        <v>2</v>
      </c>
      <c r="K319" s="56">
        <v>45220.052083333336</v>
      </c>
      <c r="L319">
        <f t="shared" si="12"/>
        <v>71.929861111108039</v>
      </c>
      <c r="M319" t="str">
        <f t="shared" si="13"/>
        <v>Repeat</v>
      </c>
      <c r="N319" t="str">
        <f t="shared" si="14"/>
        <v>Recent</v>
      </c>
      <c r="AA319">
        <v>444</v>
      </c>
      <c r="AB319">
        <v>2</v>
      </c>
      <c r="AC319" s="56">
        <v>45302.023611053242</v>
      </c>
      <c r="AD319">
        <v>71.929861111108039</v>
      </c>
      <c r="AE319" t="s">
        <v>319</v>
      </c>
      <c r="AF319" t="s">
        <v>321</v>
      </c>
    </row>
    <row r="320" spans="9:32" x14ac:dyDescent="0.3">
      <c r="I320" s="43">
        <v>445</v>
      </c>
      <c r="J320" s="12">
        <v>1</v>
      </c>
      <c r="K320" s="56">
        <v>44940.959027777775</v>
      </c>
      <c r="L320">
        <f t="shared" si="12"/>
        <v>351.02291666666861</v>
      </c>
      <c r="M320" t="str">
        <f t="shared" si="13"/>
        <v>One time</v>
      </c>
      <c r="N320" t="str">
        <f t="shared" si="14"/>
        <v>Lost</v>
      </c>
      <c r="AA320">
        <v>445</v>
      </c>
      <c r="AB320">
        <v>1</v>
      </c>
      <c r="AC320" s="56">
        <v>45303.023611053242</v>
      </c>
      <c r="AD320">
        <v>351.02291666666861</v>
      </c>
      <c r="AE320" t="s">
        <v>317</v>
      </c>
      <c r="AF320" t="s">
        <v>318</v>
      </c>
    </row>
    <row r="321" spans="9:32" x14ac:dyDescent="0.3">
      <c r="I321" s="43">
        <v>446</v>
      </c>
      <c r="J321" s="12">
        <v>5</v>
      </c>
      <c r="K321" s="56">
        <v>45241.034722222219</v>
      </c>
      <c r="L321">
        <f t="shared" si="12"/>
        <v>50.947222222224809</v>
      </c>
      <c r="M321" t="str">
        <f t="shared" si="13"/>
        <v>Repeat</v>
      </c>
      <c r="N321" t="str">
        <f t="shared" si="14"/>
        <v>Recent</v>
      </c>
      <c r="AA321">
        <v>446</v>
      </c>
      <c r="AB321">
        <v>5</v>
      </c>
      <c r="AC321" s="56">
        <v>45304.023611053242</v>
      </c>
      <c r="AD321">
        <v>50.947222222224809</v>
      </c>
      <c r="AE321" t="s">
        <v>319</v>
      </c>
      <c r="AF321" t="s">
        <v>321</v>
      </c>
    </row>
    <row r="322" spans="9:32" x14ac:dyDescent="0.3">
      <c r="I322" s="43">
        <v>447</v>
      </c>
      <c r="J322" s="12">
        <v>1</v>
      </c>
      <c r="K322" s="56">
        <v>45127.063888888886</v>
      </c>
      <c r="L322">
        <f t="shared" si="12"/>
        <v>164.91805555555766</v>
      </c>
      <c r="M322" t="str">
        <f t="shared" si="13"/>
        <v>One time</v>
      </c>
      <c r="N322" t="str">
        <f t="shared" si="14"/>
        <v>Passive</v>
      </c>
      <c r="AA322">
        <v>447</v>
      </c>
      <c r="AB322">
        <v>1</v>
      </c>
      <c r="AC322" s="56">
        <v>45305.023611053242</v>
      </c>
      <c r="AD322">
        <v>164.91805555555766</v>
      </c>
      <c r="AE322" t="s">
        <v>317</v>
      </c>
      <c r="AF322" t="s">
        <v>320</v>
      </c>
    </row>
    <row r="323" spans="9:32" x14ac:dyDescent="0.3">
      <c r="I323" s="43">
        <v>449</v>
      </c>
      <c r="J323" s="12">
        <v>1</v>
      </c>
      <c r="K323" s="56">
        <v>45140.990972222222</v>
      </c>
      <c r="L323">
        <f t="shared" ref="L323:L386" si="15">$H$2-K323</f>
        <v>150.9909722222219</v>
      </c>
      <c r="M323" t="str">
        <f t="shared" ref="M323:M386" si="16">IF(J323&gt;1, "Repeat", "One time")</f>
        <v>One time</v>
      </c>
      <c r="N323" t="str">
        <f t="shared" ref="N323:N386" si="17">IF(L323&lt;80,"Recent",IF(L323&lt;180,"Passive","Lost"))</f>
        <v>Passive</v>
      </c>
      <c r="AA323">
        <v>449</v>
      </c>
      <c r="AB323">
        <v>1</v>
      </c>
      <c r="AC323" s="56">
        <v>45306.023611053242</v>
      </c>
      <c r="AD323">
        <v>150.9909722222219</v>
      </c>
      <c r="AE323" t="s">
        <v>317</v>
      </c>
      <c r="AF323" t="s">
        <v>320</v>
      </c>
    </row>
    <row r="324" spans="9:32" x14ac:dyDescent="0.3">
      <c r="I324" s="43">
        <v>450</v>
      </c>
      <c r="J324" s="12">
        <v>2</v>
      </c>
      <c r="K324" s="56">
        <v>45198.050694444442</v>
      </c>
      <c r="L324">
        <f t="shared" si="15"/>
        <v>93.931250000001455</v>
      </c>
      <c r="M324" t="str">
        <f t="shared" si="16"/>
        <v>Repeat</v>
      </c>
      <c r="N324" t="str">
        <f t="shared" si="17"/>
        <v>Passive</v>
      </c>
      <c r="AA324">
        <v>450</v>
      </c>
      <c r="AB324">
        <v>2</v>
      </c>
      <c r="AC324" s="56">
        <v>45307.023611053242</v>
      </c>
      <c r="AD324">
        <v>93.931250000001455</v>
      </c>
      <c r="AE324" t="s">
        <v>319</v>
      </c>
      <c r="AF324" t="s">
        <v>320</v>
      </c>
    </row>
    <row r="325" spans="9:32" x14ac:dyDescent="0.3">
      <c r="I325" s="43">
        <v>451</v>
      </c>
      <c r="J325" s="12">
        <v>2</v>
      </c>
      <c r="K325" s="56">
        <v>45029.98541666667</v>
      </c>
      <c r="L325">
        <f t="shared" si="15"/>
        <v>261.99652777777374</v>
      </c>
      <c r="M325" t="str">
        <f t="shared" si="16"/>
        <v>Repeat</v>
      </c>
      <c r="N325" t="str">
        <f t="shared" si="17"/>
        <v>Lost</v>
      </c>
      <c r="AA325">
        <v>451</v>
      </c>
      <c r="AB325">
        <v>2</v>
      </c>
      <c r="AC325" s="56">
        <v>45308.023611053242</v>
      </c>
      <c r="AD325">
        <v>261.99652777777374</v>
      </c>
      <c r="AE325" t="s">
        <v>319</v>
      </c>
      <c r="AF325" t="s">
        <v>318</v>
      </c>
    </row>
    <row r="326" spans="9:32" x14ac:dyDescent="0.3">
      <c r="I326" s="43">
        <v>452</v>
      </c>
      <c r="J326" s="12">
        <v>2</v>
      </c>
      <c r="K326" s="56">
        <v>45007.006944444445</v>
      </c>
      <c r="L326">
        <f t="shared" si="15"/>
        <v>284.97499999999854</v>
      </c>
      <c r="M326" t="str">
        <f t="shared" si="16"/>
        <v>Repeat</v>
      </c>
      <c r="N326" t="str">
        <f t="shared" si="17"/>
        <v>Lost</v>
      </c>
      <c r="AA326">
        <v>452</v>
      </c>
      <c r="AB326">
        <v>2</v>
      </c>
      <c r="AC326" s="56">
        <v>45309.023611053242</v>
      </c>
      <c r="AD326">
        <v>284.97499999999854</v>
      </c>
      <c r="AE326" t="s">
        <v>319</v>
      </c>
      <c r="AF326" t="s">
        <v>318</v>
      </c>
    </row>
    <row r="327" spans="9:32" x14ac:dyDescent="0.3">
      <c r="I327" s="43">
        <v>453</v>
      </c>
      <c r="J327" s="12">
        <v>4</v>
      </c>
      <c r="K327" s="56">
        <v>45278.024305555555</v>
      </c>
      <c r="L327">
        <f t="shared" si="15"/>
        <v>13.957638888889051</v>
      </c>
      <c r="M327" t="str">
        <f t="shared" si="16"/>
        <v>Repeat</v>
      </c>
      <c r="N327" t="str">
        <f t="shared" si="17"/>
        <v>Recent</v>
      </c>
      <c r="AA327">
        <v>453</v>
      </c>
      <c r="AB327">
        <v>4</v>
      </c>
      <c r="AC327" s="56">
        <v>45310.023611053242</v>
      </c>
      <c r="AD327">
        <v>13.957638888889051</v>
      </c>
      <c r="AE327" t="s">
        <v>319</v>
      </c>
      <c r="AF327" t="s">
        <v>321</v>
      </c>
    </row>
    <row r="328" spans="9:32" x14ac:dyDescent="0.3">
      <c r="I328" s="43">
        <v>454</v>
      </c>
      <c r="J328" s="12">
        <v>1</v>
      </c>
      <c r="K328" s="56">
        <v>45226.975694444445</v>
      </c>
      <c r="L328">
        <f t="shared" si="15"/>
        <v>65.006249999998545</v>
      </c>
      <c r="M328" t="str">
        <f t="shared" si="16"/>
        <v>One time</v>
      </c>
      <c r="N328" t="str">
        <f t="shared" si="17"/>
        <v>Recent</v>
      </c>
      <c r="AA328">
        <v>454</v>
      </c>
      <c r="AB328">
        <v>1</v>
      </c>
      <c r="AC328" s="56">
        <v>45311.023611053242</v>
      </c>
      <c r="AD328">
        <v>65.006249999998545</v>
      </c>
      <c r="AE328" t="s">
        <v>317</v>
      </c>
      <c r="AF328" t="s">
        <v>321</v>
      </c>
    </row>
    <row r="329" spans="9:32" x14ac:dyDescent="0.3">
      <c r="I329" s="43">
        <v>455</v>
      </c>
      <c r="J329" s="12">
        <v>2</v>
      </c>
      <c r="K329" s="56">
        <v>45016.083333333336</v>
      </c>
      <c r="L329">
        <f t="shared" si="15"/>
        <v>275.89861111110804</v>
      </c>
      <c r="M329" t="str">
        <f t="shared" si="16"/>
        <v>Repeat</v>
      </c>
      <c r="N329" t="str">
        <f t="shared" si="17"/>
        <v>Lost</v>
      </c>
      <c r="AA329">
        <v>455</v>
      </c>
      <c r="AB329">
        <v>2</v>
      </c>
      <c r="AC329" s="56">
        <v>45312.023611053242</v>
      </c>
      <c r="AD329">
        <v>275.89861111110804</v>
      </c>
      <c r="AE329" t="s">
        <v>319</v>
      </c>
      <c r="AF329" t="s">
        <v>318</v>
      </c>
    </row>
    <row r="330" spans="9:32" x14ac:dyDescent="0.3">
      <c r="I330" s="43">
        <v>456</v>
      </c>
      <c r="J330" s="12">
        <v>1</v>
      </c>
      <c r="K330" s="56">
        <v>45075.055555555555</v>
      </c>
      <c r="L330">
        <f t="shared" si="15"/>
        <v>216.92638888888905</v>
      </c>
      <c r="M330" t="str">
        <f t="shared" si="16"/>
        <v>One time</v>
      </c>
      <c r="N330" t="str">
        <f t="shared" si="17"/>
        <v>Lost</v>
      </c>
      <c r="AA330">
        <v>456</v>
      </c>
      <c r="AB330">
        <v>1</v>
      </c>
      <c r="AC330" s="56">
        <v>45313.023611053242</v>
      </c>
      <c r="AD330">
        <v>216.92638888888905</v>
      </c>
      <c r="AE330" t="s">
        <v>317</v>
      </c>
      <c r="AF330" t="s">
        <v>318</v>
      </c>
    </row>
    <row r="331" spans="9:32" x14ac:dyDescent="0.3">
      <c r="I331" s="43">
        <v>457</v>
      </c>
      <c r="J331" s="12">
        <v>1</v>
      </c>
      <c r="K331" s="56">
        <v>45195.987500000003</v>
      </c>
      <c r="L331">
        <f t="shared" si="15"/>
        <v>95.994444444440887</v>
      </c>
      <c r="M331" t="str">
        <f t="shared" si="16"/>
        <v>One time</v>
      </c>
      <c r="N331" t="str">
        <f t="shared" si="17"/>
        <v>Passive</v>
      </c>
      <c r="AA331">
        <v>457</v>
      </c>
      <c r="AB331">
        <v>1</v>
      </c>
      <c r="AC331" s="56">
        <v>45314.023611053242</v>
      </c>
      <c r="AD331">
        <v>95.994444444440887</v>
      </c>
      <c r="AE331" t="s">
        <v>317</v>
      </c>
      <c r="AF331" t="s">
        <v>320</v>
      </c>
    </row>
    <row r="332" spans="9:32" x14ac:dyDescent="0.3">
      <c r="I332" s="43">
        <v>458</v>
      </c>
      <c r="J332" s="12">
        <v>2</v>
      </c>
      <c r="K332" s="56">
        <v>45254.970138888886</v>
      </c>
      <c r="L332">
        <f t="shared" si="15"/>
        <v>37.011805555557657</v>
      </c>
      <c r="M332" t="str">
        <f t="shared" si="16"/>
        <v>Repeat</v>
      </c>
      <c r="N332" t="str">
        <f t="shared" si="17"/>
        <v>Recent</v>
      </c>
      <c r="AA332">
        <v>458</v>
      </c>
      <c r="AB332">
        <v>2</v>
      </c>
      <c r="AC332" s="56">
        <v>45315.023611053242</v>
      </c>
      <c r="AD332">
        <v>37.011805555557657</v>
      </c>
      <c r="AE332" t="s">
        <v>319</v>
      </c>
      <c r="AF332" t="s">
        <v>321</v>
      </c>
    </row>
    <row r="333" spans="9:32" x14ac:dyDescent="0.3">
      <c r="I333" s="43">
        <v>459</v>
      </c>
      <c r="J333" s="12">
        <v>2</v>
      </c>
      <c r="K333" s="56">
        <v>45059.078472222223</v>
      </c>
      <c r="L333">
        <f t="shared" si="15"/>
        <v>232.90347222222044</v>
      </c>
      <c r="M333" t="str">
        <f t="shared" si="16"/>
        <v>Repeat</v>
      </c>
      <c r="N333" t="str">
        <f t="shared" si="17"/>
        <v>Lost</v>
      </c>
      <c r="AA333">
        <v>459</v>
      </c>
      <c r="AB333">
        <v>2</v>
      </c>
      <c r="AC333" s="56">
        <v>45316.023611053242</v>
      </c>
      <c r="AD333">
        <v>232.90347222222044</v>
      </c>
      <c r="AE333" t="s">
        <v>319</v>
      </c>
      <c r="AF333" t="s">
        <v>318</v>
      </c>
    </row>
    <row r="334" spans="9:32" x14ac:dyDescent="0.3">
      <c r="I334" s="43">
        <v>460</v>
      </c>
      <c r="J334" s="12">
        <v>1</v>
      </c>
      <c r="K334" s="56">
        <v>45211.997916666667</v>
      </c>
      <c r="L334">
        <f t="shared" si="15"/>
        <v>79.984027777776646</v>
      </c>
      <c r="M334" t="str">
        <f t="shared" si="16"/>
        <v>One time</v>
      </c>
      <c r="N334" t="str">
        <f t="shared" si="17"/>
        <v>Recent</v>
      </c>
      <c r="AA334">
        <v>460</v>
      </c>
      <c r="AB334">
        <v>1</v>
      </c>
      <c r="AC334" s="56">
        <v>45317.023611053242</v>
      </c>
      <c r="AD334">
        <v>79.984027777776646</v>
      </c>
      <c r="AE334" t="s">
        <v>317</v>
      </c>
      <c r="AF334" t="s">
        <v>321</v>
      </c>
    </row>
    <row r="335" spans="9:32" x14ac:dyDescent="0.3">
      <c r="I335" s="43">
        <v>461</v>
      </c>
      <c r="J335" s="12">
        <v>2</v>
      </c>
      <c r="K335" s="56">
        <v>45072.023611111108</v>
      </c>
      <c r="L335">
        <f t="shared" si="15"/>
        <v>219.95833333333576</v>
      </c>
      <c r="M335" t="str">
        <f t="shared" si="16"/>
        <v>Repeat</v>
      </c>
      <c r="N335" t="str">
        <f t="shared" si="17"/>
        <v>Lost</v>
      </c>
      <c r="AA335">
        <v>461</v>
      </c>
      <c r="AB335">
        <v>2</v>
      </c>
      <c r="AC335" s="56">
        <v>45318.023611053242</v>
      </c>
      <c r="AD335">
        <v>219.95833333333576</v>
      </c>
      <c r="AE335" t="s">
        <v>319</v>
      </c>
      <c r="AF335" t="s">
        <v>318</v>
      </c>
    </row>
    <row r="336" spans="9:32" x14ac:dyDescent="0.3">
      <c r="I336" s="43">
        <v>462</v>
      </c>
      <c r="J336" s="12">
        <v>1</v>
      </c>
      <c r="K336" s="56">
        <v>45039.075694444444</v>
      </c>
      <c r="L336">
        <f t="shared" si="15"/>
        <v>252.90625</v>
      </c>
      <c r="M336" t="str">
        <f t="shared" si="16"/>
        <v>One time</v>
      </c>
      <c r="N336" t="str">
        <f t="shared" si="17"/>
        <v>Lost</v>
      </c>
      <c r="AA336">
        <v>462</v>
      </c>
      <c r="AB336">
        <v>1</v>
      </c>
      <c r="AC336" s="56">
        <v>45319.023611053242</v>
      </c>
      <c r="AD336">
        <v>252.90625</v>
      </c>
      <c r="AE336" t="s">
        <v>317</v>
      </c>
      <c r="AF336" t="s">
        <v>318</v>
      </c>
    </row>
    <row r="337" spans="9:32" x14ac:dyDescent="0.3">
      <c r="I337" s="43">
        <v>463</v>
      </c>
      <c r="J337" s="12">
        <v>2</v>
      </c>
      <c r="K337" s="56">
        <v>45274.070833333331</v>
      </c>
      <c r="L337">
        <f t="shared" si="15"/>
        <v>17.911111111112405</v>
      </c>
      <c r="M337" t="str">
        <f t="shared" si="16"/>
        <v>Repeat</v>
      </c>
      <c r="N337" t="str">
        <f t="shared" si="17"/>
        <v>Recent</v>
      </c>
      <c r="AA337">
        <v>463</v>
      </c>
      <c r="AB337">
        <v>2</v>
      </c>
      <c r="AC337" s="56">
        <v>45320.023611053242</v>
      </c>
      <c r="AD337">
        <v>17.911111111112405</v>
      </c>
      <c r="AE337" t="s">
        <v>319</v>
      </c>
      <c r="AF337" t="s">
        <v>321</v>
      </c>
    </row>
    <row r="338" spans="9:32" x14ac:dyDescent="0.3">
      <c r="I338" s="43">
        <v>464</v>
      </c>
      <c r="J338" s="12">
        <v>2</v>
      </c>
      <c r="K338" s="56">
        <v>45266.000694444447</v>
      </c>
      <c r="L338">
        <f t="shared" si="15"/>
        <v>25.98124999999709</v>
      </c>
      <c r="M338" t="str">
        <f t="shared" si="16"/>
        <v>Repeat</v>
      </c>
      <c r="N338" t="str">
        <f t="shared" si="17"/>
        <v>Recent</v>
      </c>
      <c r="AA338">
        <v>464</v>
      </c>
      <c r="AB338">
        <v>2</v>
      </c>
      <c r="AC338" s="56">
        <v>45321.023611053242</v>
      </c>
      <c r="AD338">
        <v>25.98124999999709</v>
      </c>
      <c r="AE338" t="s">
        <v>319</v>
      </c>
      <c r="AF338" t="s">
        <v>321</v>
      </c>
    </row>
    <row r="339" spans="9:32" x14ac:dyDescent="0.3">
      <c r="I339" s="43">
        <v>465</v>
      </c>
      <c r="J339" s="12">
        <v>3</v>
      </c>
      <c r="K339" s="56">
        <v>45221.99722222222</v>
      </c>
      <c r="L339">
        <f t="shared" si="15"/>
        <v>69.984722222223354</v>
      </c>
      <c r="M339" t="str">
        <f t="shared" si="16"/>
        <v>Repeat</v>
      </c>
      <c r="N339" t="str">
        <f t="shared" si="17"/>
        <v>Recent</v>
      </c>
      <c r="AA339">
        <v>465</v>
      </c>
      <c r="AB339">
        <v>3</v>
      </c>
      <c r="AC339" s="56">
        <v>45322.023611053242</v>
      </c>
      <c r="AD339">
        <v>69.984722222223354</v>
      </c>
      <c r="AE339" t="s">
        <v>319</v>
      </c>
      <c r="AF339" t="s">
        <v>321</v>
      </c>
    </row>
    <row r="340" spans="9:32" x14ac:dyDescent="0.3">
      <c r="I340" s="43">
        <v>466</v>
      </c>
      <c r="J340" s="12">
        <v>1</v>
      </c>
      <c r="K340" s="56">
        <v>45028.006944444445</v>
      </c>
      <c r="L340">
        <f t="shared" si="15"/>
        <v>263.97499999999854</v>
      </c>
      <c r="M340" t="str">
        <f t="shared" si="16"/>
        <v>One time</v>
      </c>
      <c r="N340" t="str">
        <f t="shared" si="17"/>
        <v>Lost</v>
      </c>
      <c r="AA340">
        <v>466</v>
      </c>
      <c r="AB340">
        <v>1</v>
      </c>
      <c r="AC340" s="56">
        <v>45323.023611053242</v>
      </c>
      <c r="AD340">
        <v>263.97499999999854</v>
      </c>
      <c r="AE340" t="s">
        <v>317</v>
      </c>
      <c r="AF340" t="s">
        <v>318</v>
      </c>
    </row>
    <row r="341" spans="9:32" x14ac:dyDescent="0.3">
      <c r="I341" s="43">
        <v>467</v>
      </c>
      <c r="J341" s="12">
        <v>1</v>
      </c>
      <c r="K341" s="56">
        <v>45212.042361111111</v>
      </c>
      <c r="L341">
        <f t="shared" si="15"/>
        <v>79.939583333332848</v>
      </c>
      <c r="M341" t="str">
        <f t="shared" si="16"/>
        <v>One time</v>
      </c>
      <c r="N341" t="str">
        <f t="shared" si="17"/>
        <v>Recent</v>
      </c>
      <c r="AA341">
        <v>467</v>
      </c>
      <c r="AB341">
        <v>1</v>
      </c>
      <c r="AC341" s="56">
        <v>45324.023611053242</v>
      </c>
      <c r="AD341">
        <v>79.939583333332848</v>
      </c>
      <c r="AE341" t="s">
        <v>317</v>
      </c>
      <c r="AF341" t="s">
        <v>321</v>
      </c>
    </row>
    <row r="342" spans="9:32" x14ac:dyDescent="0.3">
      <c r="I342" s="43">
        <v>469</v>
      </c>
      <c r="J342" s="12">
        <v>1</v>
      </c>
      <c r="K342" s="56">
        <v>45114.010416666664</v>
      </c>
      <c r="L342">
        <f t="shared" si="15"/>
        <v>177.97152777777956</v>
      </c>
      <c r="M342" t="str">
        <f t="shared" si="16"/>
        <v>One time</v>
      </c>
      <c r="N342" t="str">
        <f t="shared" si="17"/>
        <v>Passive</v>
      </c>
      <c r="AA342">
        <v>469</v>
      </c>
      <c r="AB342">
        <v>1</v>
      </c>
      <c r="AC342" s="56">
        <v>45325.023611053242</v>
      </c>
      <c r="AD342">
        <v>177.97152777777956</v>
      </c>
      <c r="AE342" t="s">
        <v>317</v>
      </c>
      <c r="AF342" t="s">
        <v>320</v>
      </c>
    </row>
    <row r="343" spans="9:32" x14ac:dyDescent="0.3">
      <c r="I343" s="43">
        <v>470</v>
      </c>
      <c r="J343" s="12">
        <v>1</v>
      </c>
      <c r="K343" s="56">
        <v>45079.990972222222</v>
      </c>
      <c r="L343">
        <f t="shared" si="15"/>
        <v>211.9909722222219</v>
      </c>
      <c r="M343" t="str">
        <f t="shared" si="16"/>
        <v>One time</v>
      </c>
      <c r="N343" t="str">
        <f t="shared" si="17"/>
        <v>Lost</v>
      </c>
      <c r="AA343">
        <v>470</v>
      </c>
      <c r="AB343">
        <v>1</v>
      </c>
      <c r="AC343" s="56">
        <v>45326.023611053242</v>
      </c>
      <c r="AD343">
        <v>211.9909722222219</v>
      </c>
      <c r="AE343" t="s">
        <v>317</v>
      </c>
      <c r="AF343" t="s">
        <v>318</v>
      </c>
    </row>
    <row r="344" spans="9:32" x14ac:dyDescent="0.3">
      <c r="I344" s="43">
        <v>473</v>
      </c>
      <c r="J344" s="12">
        <v>1</v>
      </c>
      <c r="K344" s="56">
        <v>45262.011805555558</v>
      </c>
      <c r="L344">
        <f t="shared" si="15"/>
        <v>29.97013888888614</v>
      </c>
      <c r="M344" t="str">
        <f t="shared" si="16"/>
        <v>One time</v>
      </c>
      <c r="N344" t="str">
        <f t="shared" si="17"/>
        <v>Recent</v>
      </c>
      <c r="AA344">
        <v>473</v>
      </c>
      <c r="AB344">
        <v>1</v>
      </c>
      <c r="AC344" s="56">
        <v>45327.023611053242</v>
      </c>
      <c r="AD344">
        <v>29.97013888888614</v>
      </c>
      <c r="AE344" t="s">
        <v>317</v>
      </c>
      <c r="AF344" t="s">
        <v>321</v>
      </c>
    </row>
    <row r="345" spans="9:32" x14ac:dyDescent="0.3">
      <c r="I345" s="43">
        <v>474</v>
      </c>
      <c r="J345" s="12">
        <v>1</v>
      </c>
      <c r="K345" s="56">
        <v>45204.056250000001</v>
      </c>
      <c r="L345">
        <f t="shared" si="15"/>
        <v>87.925694444442343</v>
      </c>
      <c r="M345" t="str">
        <f t="shared" si="16"/>
        <v>One time</v>
      </c>
      <c r="N345" t="str">
        <f t="shared" si="17"/>
        <v>Passive</v>
      </c>
      <c r="AA345">
        <v>474</v>
      </c>
      <c r="AB345">
        <v>1</v>
      </c>
      <c r="AC345" s="56">
        <v>45328.023611053242</v>
      </c>
      <c r="AD345">
        <v>87.925694444442343</v>
      </c>
      <c r="AE345" t="s">
        <v>317</v>
      </c>
      <c r="AF345" t="s">
        <v>320</v>
      </c>
    </row>
    <row r="346" spans="9:32" x14ac:dyDescent="0.3">
      <c r="I346" s="43">
        <v>475</v>
      </c>
      <c r="J346" s="12">
        <v>1</v>
      </c>
      <c r="K346" s="56">
        <v>44948.97152777778</v>
      </c>
      <c r="L346">
        <f t="shared" si="15"/>
        <v>343.01041666666424</v>
      </c>
      <c r="M346" t="str">
        <f t="shared" si="16"/>
        <v>One time</v>
      </c>
      <c r="N346" t="str">
        <f t="shared" si="17"/>
        <v>Lost</v>
      </c>
      <c r="AA346">
        <v>475</v>
      </c>
      <c r="AB346">
        <v>1</v>
      </c>
      <c r="AC346" s="56">
        <v>45329.023611053242</v>
      </c>
      <c r="AD346">
        <v>343.01041666666424</v>
      </c>
      <c r="AE346" t="s">
        <v>317</v>
      </c>
      <c r="AF346" t="s">
        <v>318</v>
      </c>
    </row>
    <row r="347" spans="9:32" x14ac:dyDescent="0.3">
      <c r="I347" s="43">
        <v>476</v>
      </c>
      <c r="J347" s="12">
        <v>1</v>
      </c>
      <c r="K347" s="56">
        <v>45067.96597222222</v>
      </c>
      <c r="L347">
        <f t="shared" si="15"/>
        <v>224.01597222222335</v>
      </c>
      <c r="M347" t="str">
        <f t="shared" si="16"/>
        <v>One time</v>
      </c>
      <c r="N347" t="str">
        <f t="shared" si="17"/>
        <v>Lost</v>
      </c>
      <c r="AA347">
        <v>476</v>
      </c>
      <c r="AB347">
        <v>1</v>
      </c>
      <c r="AC347" s="56">
        <v>45330.023611053242</v>
      </c>
      <c r="AD347">
        <v>224.01597222222335</v>
      </c>
      <c r="AE347" t="s">
        <v>317</v>
      </c>
      <c r="AF347" t="s">
        <v>318</v>
      </c>
    </row>
    <row r="348" spans="9:32" x14ac:dyDescent="0.3">
      <c r="I348" s="43">
        <v>477</v>
      </c>
      <c r="J348" s="12">
        <v>1</v>
      </c>
      <c r="K348" s="56">
        <v>45085.024305555555</v>
      </c>
      <c r="L348">
        <f t="shared" si="15"/>
        <v>206.95763888888905</v>
      </c>
      <c r="M348" t="str">
        <f t="shared" si="16"/>
        <v>One time</v>
      </c>
      <c r="N348" t="str">
        <f t="shared" si="17"/>
        <v>Lost</v>
      </c>
      <c r="AA348">
        <v>477</v>
      </c>
      <c r="AB348">
        <v>1</v>
      </c>
      <c r="AC348" s="56">
        <v>45331.023611053242</v>
      </c>
      <c r="AD348">
        <v>206.95763888888905</v>
      </c>
      <c r="AE348" t="s">
        <v>317</v>
      </c>
      <c r="AF348" t="s">
        <v>318</v>
      </c>
    </row>
    <row r="349" spans="9:32" x14ac:dyDescent="0.3">
      <c r="I349" s="43">
        <v>479</v>
      </c>
      <c r="J349" s="12">
        <v>2</v>
      </c>
      <c r="K349" s="56">
        <v>44989.073611111111</v>
      </c>
      <c r="L349">
        <f t="shared" si="15"/>
        <v>302.90833333333285</v>
      </c>
      <c r="M349" t="str">
        <f t="shared" si="16"/>
        <v>Repeat</v>
      </c>
      <c r="N349" t="str">
        <f t="shared" si="17"/>
        <v>Lost</v>
      </c>
      <c r="AA349">
        <v>479</v>
      </c>
      <c r="AB349">
        <v>2</v>
      </c>
      <c r="AC349" s="56">
        <v>45332.023611053242</v>
      </c>
      <c r="AD349">
        <v>302.90833333333285</v>
      </c>
      <c r="AE349" t="s">
        <v>319</v>
      </c>
      <c r="AF349" t="s">
        <v>318</v>
      </c>
    </row>
    <row r="350" spans="9:32" x14ac:dyDescent="0.3">
      <c r="I350" s="43">
        <v>480</v>
      </c>
      <c r="J350" s="12">
        <v>1</v>
      </c>
      <c r="K350" s="56">
        <v>44928.031944444447</v>
      </c>
      <c r="L350">
        <f t="shared" si="15"/>
        <v>363.94999999999709</v>
      </c>
      <c r="M350" t="str">
        <f t="shared" si="16"/>
        <v>One time</v>
      </c>
      <c r="N350" t="str">
        <f t="shared" si="17"/>
        <v>Lost</v>
      </c>
      <c r="AA350">
        <v>480</v>
      </c>
      <c r="AB350">
        <v>1</v>
      </c>
      <c r="AC350" s="56">
        <v>45333.023611053242</v>
      </c>
      <c r="AD350">
        <v>363.94999999999709</v>
      </c>
      <c r="AE350" t="s">
        <v>317</v>
      </c>
      <c r="AF350" t="s">
        <v>318</v>
      </c>
    </row>
    <row r="351" spans="9:32" x14ac:dyDescent="0.3">
      <c r="I351" s="43">
        <v>481</v>
      </c>
      <c r="J351" s="12">
        <v>1</v>
      </c>
      <c r="K351" s="56">
        <v>44982.990277777775</v>
      </c>
      <c r="L351">
        <f t="shared" si="15"/>
        <v>308.99166666666861</v>
      </c>
      <c r="M351" t="str">
        <f t="shared" si="16"/>
        <v>One time</v>
      </c>
      <c r="N351" t="str">
        <f t="shared" si="17"/>
        <v>Lost</v>
      </c>
      <c r="AA351">
        <v>481</v>
      </c>
      <c r="AB351">
        <v>1</v>
      </c>
      <c r="AC351" s="56">
        <v>45334.023611053242</v>
      </c>
      <c r="AD351">
        <v>308.99166666666861</v>
      </c>
      <c r="AE351" t="s">
        <v>317</v>
      </c>
      <c r="AF351" t="s">
        <v>318</v>
      </c>
    </row>
    <row r="352" spans="9:32" x14ac:dyDescent="0.3">
      <c r="I352" s="43">
        <v>482</v>
      </c>
      <c r="J352" s="12">
        <v>1</v>
      </c>
      <c r="K352" s="56">
        <v>45048.997916666667</v>
      </c>
      <c r="L352">
        <f t="shared" si="15"/>
        <v>242.98402777777665</v>
      </c>
      <c r="M352" t="str">
        <f t="shared" si="16"/>
        <v>One time</v>
      </c>
      <c r="N352" t="str">
        <f t="shared" si="17"/>
        <v>Lost</v>
      </c>
      <c r="AA352">
        <v>482</v>
      </c>
      <c r="AB352">
        <v>1</v>
      </c>
      <c r="AC352" s="56">
        <v>45335.023611053242</v>
      </c>
      <c r="AD352">
        <v>242.98402777777665</v>
      </c>
      <c r="AE352" t="s">
        <v>317</v>
      </c>
      <c r="AF352" t="s">
        <v>318</v>
      </c>
    </row>
    <row r="353" spans="9:32" x14ac:dyDescent="0.3">
      <c r="I353" s="43">
        <v>484</v>
      </c>
      <c r="J353" s="12">
        <v>1</v>
      </c>
      <c r="K353" s="56">
        <v>45089.988194444442</v>
      </c>
      <c r="L353">
        <f t="shared" si="15"/>
        <v>201.99375000000146</v>
      </c>
      <c r="M353" t="str">
        <f t="shared" si="16"/>
        <v>One time</v>
      </c>
      <c r="N353" t="str">
        <f t="shared" si="17"/>
        <v>Lost</v>
      </c>
      <c r="AA353">
        <v>484</v>
      </c>
      <c r="AB353">
        <v>1</v>
      </c>
      <c r="AC353" s="56">
        <v>45336.023611053242</v>
      </c>
      <c r="AD353">
        <v>201.99375000000146</v>
      </c>
      <c r="AE353" t="s">
        <v>317</v>
      </c>
      <c r="AF353" t="s">
        <v>318</v>
      </c>
    </row>
    <row r="354" spans="9:32" x14ac:dyDescent="0.3">
      <c r="I354" s="43">
        <v>485</v>
      </c>
      <c r="J354" s="12">
        <v>2</v>
      </c>
      <c r="K354" s="56">
        <v>45011.024305555555</v>
      </c>
      <c r="L354">
        <f t="shared" si="15"/>
        <v>280.95763888888905</v>
      </c>
      <c r="M354" t="str">
        <f t="shared" si="16"/>
        <v>Repeat</v>
      </c>
      <c r="N354" t="str">
        <f t="shared" si="17"/>
        <v>Lost</v>
      </c>
      <c r="AA354">
        <v>485</v>
      </c>
      <c r="AB354">
        <v>2</v>
      </c>
      <c r="AC354" s="56">
        <v>45337.023611053242</v>
      </c>
      <c r="AD354">
        <v>280.95763888888905</v>
      </c>
      <c r="AE354" t="s">
        <v>319</v>
      </c>
      <c r="AF354" t="s">
        <v>318</v>
      </c>
    </row>
    <row r="355" spans="9:32" x14ac:dyDescent="0.3">
      <c r="I355" s="43">
        <v>486</v>
      </c>
      <c r="J355" s="12">
        <v>1</v>
      </c>
      <c r="K355" s="56">
        <v>45239.013194444444</v>
      </c>
      <c r="L355">
        <f t="shared" si="15"/>
        <v>52.96875</v>
      </c>
      <c r="M355" t="str">
        <f t="shared" si="16"/>
        <v>One time</v>
      </c>
      <c r="N355" t="str">
        <f t="shared" si="17"/>
        <v>Recent</v>
      </c>
      <c r="AA355">
        <v>486</v>
      </c>
      <c r="AB355">
        <v>1</v>
      </c>
      <c r="AC355" s="56">
        <v>45338.023611053242</v>
      </c>
      <c r="AD355">
        <v>52.96875</v>
      </c>
      <c r="AE355" t="s">
        <v>317</v>
      </c>
      <c r="AF355" t="s">
        <v>321</v>
      </c>
    </row>
    <row r="356" spans="9:32" x14ac:dyDescent="0.3">
      <c r="I356" s="43">
        <v>487</v>
      </c>
      <c r="J356" s="12">
        <v>1</v>
      </c>
      <c r="K356" s="56">
        <v>45237.074305555558</v>
      </c>
      <c r="L356">
        <f t="shared" si="15"/>
        <v>54.90763888888614</v>
      </c>
      <c r="M356" t="str">
        <f t="shared" si="16"/>
        <v>One time</v>
      </c>
      <c r="N356" t="str">
        <f t="shared" si="17"/>
        <v>Recent</v>
      </c>
      <c r="AA356">
        <v>487</v>
      </c>
      <c r="AB356">
        <v>1</v>
      </c>
      <c r="AC356" s="56">
        <v>45339.023611053242</v>
      </c>
      <c r="AD356">
        <v>54.90763888888614</v>
      </c>
      <c r="AE356" t="s">
        <v>317</v>
      </c>
      <c r="AF356" t="s">
        <v>321</v>
      </c>
    </row>
    <row r="357" spans="9:32" x14ac:dyDescent="0.3">
      <c r="I357" s="43">
        <v>488</v>
      </c>
      <c r="J357" s="12">
        <v>1</v>
      </c>
      <c r="K357" s="56">
        <v>45259.077777777777</v>
      </c>
      <c r="L357">
        <f t="shared" si="15"/>
        <v>32.904166666667152</v>
      </c>
      <c r="M357" t="str">
        <f t="shared" si="16"/>
        <v>One time</v>
      </c>
      <c r="N357" t="str">
        <f t="shared" si="17"/>
        <v>Recent</v>
      </c>
      <c r="AA357">
        <v>488</v>
      </c>
      <c r="AB357">
        <v>1</v>
      </c>
      <c r="AC357" s="56">
        <v>45340.023611053242</v>
      </c>
      <c r="AD357">
        <v>32.904166666667152</v>
      </c>
      <c r="AE357" t="s">
        <v>317</v>
      </c>
      <c r="AF357" t="s">
        <v>321</v>
      </c>
    </row>
    <row r="358" spans="9:32" x14ac:dyDescent="0.3">
      <c r="I358" s="43">
        <v>492</v>
      </c>
      <c r="J358" s="12">
        <v>1</v>
      </c>
      <c r="K358" s="56">
        <v>45120.076388888891</v>
      </c>
      <c r="L358">
        <f t="shared" si="15"/>
        <v>171.90555555555329</v>
      </c>
      <c r="M358" t="str">
        <f t="shared" si="16"/>
        <v>One time</v>
      </c>
      <c r="N358" t="str">
        <f t="shared" si="17"/>
        <v>Passive</v>
      </c>
      <c r="AA358">
        <v>492</v>
      </c>
      <c r="AB358">
        <v>1</v>
      </c>
      <c r="AC358" s="56">
        <v>45341.023611053242</v>
      </c>
      <c r="AD358">
        <v>171.90555555555329</v>
      </c>
      <c r="AE358" t="s">
        <v>317</v>
      </c>
      <c r="AF358" t="s">
        <v>320</v>
      </c>
    </row>
    <row r="359" spans="9:32" x14ac:dyDescent="0.3">
      <c r="I359" s="43">
        <v>493</v>
      </c>
      <c r="J359" s="12">
        <v>2</v>
      </c>
      <c r="K359" s="56">
        <v>45052.993750000001</v>
      </c>
      <c r="L359">
        <f t="shared" si="15"/>
        <v>238.98819444444234</v>
      </c>
      <c r="M359" t="str">
        <f t="shared" si="16"/>
        <v>Repeat</v>
      </c>
      <c r="N359" t="str">
        <f t="shared" si="17"/>
        <v>Lost</v>
      </c>
      <c r="AA359">
        <v>493</v>
      </c>
      <c r="AB359">
        <v>2</v>
      </c>
      <c r="AC359" s="56">
        <v>45342.023611053242</v>
      </c>
      <c r="AD359">
        <v>238.98819444444234</v>
      </c>
      <c r="AE359" t="s">
        <v>319</v>
      </c>
      <c r="AF359" t="s">
        <v>318</v>
      </c>
    </row>
    <row r="360" spans="9:32" x14ac:dyDescent="0.3">
      <c r="I360" s="43">
        <v>494</v>
      </c>
      <c r="J360" s="12">
        <v>2</v>
      </c>
      <c r="K360" s="56">
        <v>45232.048611111109</v>
      </c>
      <c r="L360">
        <f t="shared" si="15"/>
        <v>59.933333333334303</v>
      </c>
      <c r="M360" t="str">
        <f t="shared" si="16"/>
        <v>Repeat</v>
      </c>
      <c r="N360" t="str">
        <f t="shared" si="17"/>
        <v>Recent</v>
      </c>
      <c r="AA360">
        <v>494</v>
      </c>
      <c r="AB360">
        <v>2</v>
      </c>
      <c r="AC360" s="56">
        <v>45343.023611053242</v>
      </c>
      <c r="AD360">
        <v>59.933333333334303</v>
      </c>
      <c r="AE360" t="s">
        <v>319</v>
      </c>
      <c r="AF360" t="s">
        <v>321</v>
      </c>
    </row>
    <row r="361" spans="9:32" x14ac:dyDescent="0.3">
      <c r="I361" s="43">
        <v>497</v>
      </c>
      <c r="J361" s="12">
        <v>2</v>
      </c>
      <c r="K361" s="56">
        <v>45121.000694444447</v>
      </c>
      <c r="L361">
        <f t="shared" si="15"/>
        <v>170.98124999999709</v>
      </c>
      <c r="M361" t="str">
        <f t="shared" si="16"/>
        <v>Repeat</v>
      </c>
      <c r="N361" t="str">
        <f t="shared" si="17"/>
        <v>Passive</v>
      </c>
      <c r="AA361">
        <v>497</v>
      </c>
      <c r="AB361">
        <v>2</v>
      </c>
      <c r="AC361" s="56">
        <v>45344.023611053242</v>
      </c>
      <c r="AD361">
        <v>170.98124999999709</v>
      </c>
      <c r="AE361" t="s">
        <v>319</v>
      </c>
      <c r="AF361" t="s">
        <v>320</v>
      </c>
    </row>
    <row r="362" spans="9:32" x14ac:dyDescent="0.3">
      <c r="I362" s="43">
        <v>498</v>
      </c>
      <c r="J362" s="12">
        <v>1</v>
      </c>
      <c r="K362" s="56">
        <v>45006.955555555556</v>
      </c>
      <c r="L362">
        <f t="shared" si="15"/>
        <v>285.0263888888876</v>
      </c>
      <c r="M362" t="str">
        <f t="shared" si="16"/>
        <v>One time</v>
      </c>
      <c r="N362" t="str">
        <f t="shared" si="17"/>
        <v>Lost</v>
      </c>
      <c r="AA362">
        <v>498</v>
      </c>
      <c r="AB362">
        <v>1</v>
      </c>
      <c r="AC362" s="56">
        <v>45345.023611053242</v>
      </c>
      <c r="AD362">
        <v>285.0263888888876</v>
      </c>
      <c r="AE362" t="s">
        <v>317</v>
      </c>
      <c r="AF362" t="s">
        <v>318</v>
      </c>
    </row>
    <row r="363" spans="9:32" x14ac:dyDescent="0.3">
      <c r="I363" s="43">
        <v>499</v>
      </c>
      <c r="J363" s="12">
        <v>3</v>
      </c>
      <c r="K363" s="56">
        <v>45280.993750000001</v>
      </c>
      <c r="L363">
        <f t="shared" si="15"/>
        <v>10.988194444442343</v>
      </c>
      <c r="M363" t="str">
        <f t="shared" si="16"/>
        <v>Repeat</v>
      </c>
      <c r="N363" t="str">
        <f t="shared" si="17"/>
        <v>Recent</v>
      </c>
      <c r="AA363">
        <v>499</v>
      </c>
      <c r="AB363">
        <v>3</v>
      </c>
      <c r="AC363" s="56">
        <v>45346.023611053242</v>
      </c>
      <c r="AD363">
        <v>10.988194444442343</v>
      </c>
      <c r="AE363" t="s">
        <v>319</v>
      </c>
      <c r="AF363" t="s">
        <v>321</v>
      </c>
    </row>
    <row r="364" spans="9:32" x14ac:dyDescent="0.3">
      <c r="I364" s="43">
        <v>500</v>
      </c>
      <c r="J364" s="12">
        <v>1</v>
      </c>
      <c r="K364" s="56">
        <v>45220.008333333331</v>
      </c>
      <c r="L364">
        <f t="shared" si="15"/>
        <v>71.973611111112405</v>
      </c>
      <c r="M364" t="str">
        <f t="shared" si="16"/>
        <v>One time</v>
      </c>
      <c r="N364" t="str">
        <f t="shared" si="17"/>
        <v>Recent</v>
      </c>
      <c r="AA364">
        <v>500</v>
      </c>
      <c r="AB364">
        <v>1</v>
      </c>
      <c r="AC364" s="56">
        <v>45347.023611053242</v>
      </c>
      <c r="AD364">
        <v>71.973611111112405</v>
      </c>
      <c r="AE364" t="s">
        <v>317</v>
      </c>
      <c r="AF364" t="s">
        <v>321</v>
      </c>
    </row>
    <row r="365" spans="9:32" x14ac:dyDescent="0.3">
      <c r="I365" s="43">
        <v>501</v>
      </c>
      <c r="J365" s="12">
        <v>1</v>
      </c>
      <c r="K365" s="56">
        <v>45283.993750000001</v>
      </c>
      <c r="L365">
        <f t="shared" si="15"/>
        <v>7.9881944444423425</v>
      </c>
      <c r="M365" t="str">
        <f t="shared" si="16"/>
        <v>One time</v>
      </c>
      <c r="N365" t="str">
        <f t="shared" si="17"/>
        <v>Recent</v>
      </c>
      <c r="AA365">
        <v>501</v>
      </c>
      <c r="AB365">
        <v>1</v>
      </c>
      <c r="AC365" s="56">
        <v>45348.023611053242</v>
      </c>
      <c r="AD365">
        <v>7.9881944444423425</v>
      </c>
      <c r="AE365" t="s">
        <v>317</v>
      </c>
      <c r="AF365" t="s">
        <v>321</v>
      </c>
    </row>
    <row r="366" spans="9:32" x14ac:dyDescent="0.3">
      <c r="I366" s="43">
        <v>504</v>
      </c>
      <c r="J366" s="12">
        <v>2</v>
      </c>
      <c r="K366" s="56">
        <v>45123.07708333333</v>
      </c>
      <c r="L366">
        <f t="shared" si="15"/>
        <v>168.90486111111386</v>
      </c>
      <c r="M366" t="str">
        <f t="shared" si="16"/>
        <v>Repeat</v>
      </c>
      <c r="N366" t="str">
        <f t="shared" si="17"/>
        <v>Passive</v>
      </c>
      <c r="AA366">
        <v>504</v>
      </c>
      <c r="AB366">
        <v>2</v>
      </c>
      <c r="AC366" s="56">
        <v>45349.023611053242</v>
      </c>
      <c r="AD366">
        <v>168.90486111111386</v>
      </c>
      <c r="AE366" t="s">
        <v>319</v>
      </c>
      <c r="AF366" t="s">
        <v>320</v>
      </c>
    </row>
    <row r="367" spans="9:32" x14ac:dyDescent="0.3">
      <c r="I367" s="43">
        <v>506</v>
      </c>
      <c r="J367" s="12">
        <v>1</v>
      </c>
      <c r="K367" s="56">
        <v>44951.697222222225</v>
      </c>
      <c r="L367">
        <f t="shared" si="15"/>
        <v>340.28472222221899</v>
      </c>
      <c r="M367" t="str">
        <f t="shared" si="16"/>
        <v>One time</v>
      </c>
      <c r="N367" t="str">
        <f t="shared" si="17"/>
        <v>Lost</v>
      </c>
      <c r="AA367">
        <v>506</v>
      </c>
      <c r="AB367">
        <v>1</v>
      </c>
      <c r="AC367" s="56">
        <v>45350.023611053242</v>
      </c>
      <c r="AD367">
        <v>340.28472222221899</v>
      </c>
      <c r="AE367" t="s">
        <v>317</v>
      </c>
      <c r="AF367" t="s">
        <v>318</v>
      </c>
    </row>
    <row r="368" spans="9:32" x14ac:dyDescent="0.3">
      <c r="I368" s="43">
        <v>507</v>
      </c>
      <c r="J368" s="12">
        <v>1</v>
      </c>
      <c r="K368" s="56">
        <v>45186.06527777778</v>
      </c>
      <c r="L368">
        <f t="shared" si="15"/>
        <v>105.91666666666424</v>
      </c>
      <c r="M368" t="str">
        <f t="shared" si="16"/>
        <v>One time</v>
      </c>
      <c r="N368" t="str">
        <f t="shared" si="17"/>
        <v>Passive</v>
      </c>
      <c r="AA368">
        <v>507</v>
      </c>
      <c r="AB368">
        <v>1</v>
      </c>
      <c r="AC368" s="56">
        <v>45351.023611053242</v>
      </c>
      <c r="AD368">
        <v>105.91666666666424</v>
      </c>
      <c r="AE368" t="s">
        <v>317</v>
      </c>
      <c r="AF368" t="s">
        <v>320</v>
      </c>
    </row>
    <row r="369" spans="9:32" x14ac:dyDescent="0.3">
      <c r="I369" s="43">
        <v>508</v>
      </c>
      <c r="J369" s="12">
        <v>2</v>
      </c>
      <c r="K369" s="56">
        <v>45122.027083333334</v>
      </c>
      <c r="L369">
        <f t="shared" si="15"/>
        <v>169.95486111110949</v>
      </c>
      <c r="M369" t="str">
        <f t="shared" si="16"/>
        <v>Repeat</v>
      </c>
      <c r="N369" t="str">
        <f t="shared" si="17"/>
        <v>Passive</v>
      </c>
      <c r="AA369">
        <v>508</v>
      </c>
      <c r="AB369">
        <v>2</v>
      </c>
      <c r="AC369" s="56">
        <v>45352.023611053242</v>
      </c>
      <c r="AD369">
        <v>169.95486111110949</v>
      </c>
      <c r="AE369" t="s">
        <v>319</v>
      </c>
      <c r="AF369" t="s">
        <v>320</v>
      </c>
    </row>
    <row r="370" spans="9:32" x14ac:dyDescent="0.3">
      <c r="I370" s="43">
        <v>509</v>
      </c>
      <c r="J370" s="12">
        <v>2</v>
      </c>
      <c r="K370" s="56">
        <v>45256.061805555553</v>
      </c>
      <c r="L370">
        <f t="shared" si="15"/>
        <v>35.920138888890506</v>
      </c>
      <c r="M370" t="str">
        <f t="shared" si="16"/>
        <v>Repeat</v>
      </c>
      <c r="N370" t="str">
        <f t="shared" si="17"/>
        <v>Recent</v>
      </c>
      <c r="AA370">
        <v>509</v>
      </c>
      <c r="AB370">
        <v>2</v>
      </c>
      <c r="AC370" s="56">
        <v>45353.023611053242</v>
      </c>
      <c r="AD370">
        <v>35.920138888890506</v>
      </c>
      <c r="AE370" t="s">
        <v>319</v>
      </c>
      <c r="AF370" t="s">
        <v>321</v>
      </c>
    </row>
    <row r="371" spans="9:32" x14ac:dyDescent="0.3">
      <c r="I371" s="43">
        <v>510</v>
      </c>
      <c r="J371" s="12">
        <v>2</v>
      </c>
      <c r="K371" s="56">
        <v>45251.945138888892</v>
      </c>
      <c r="L371">
        <f t="shared" si="15"/>
        <v>40.036805555551837</v>
      </c>
      <c r="M371" t="str">
        <f t="shared" si="16"/>
        <v>Repeat</v>
      </c>
      <c r="N371" t="str">
        <f t="shared" si="17"/>
        <v>Recent</v>
      </c>
      <c r="AA371">
        <v>510</v>
      </c>
      <c r="AB371">
        <v>2</v>
      </c>
      <c r="AC371" s="56">
        <v>45354.023611053242</v>
      </c>
      <c r="AD371">
        <v>40.036805555551837</v>
      </c>
      <c r="AE371" t="s">
        <v>319</v>
      </c>
      <c r="AF371" t="s">
        <v>321</v>
      </c>
    </row>
    <row r="372" spans="9:32" x14ac:dyDescent="0.3">
      <c r="I372" s="43">
        <v>511</v>
      </c>
      <c r="J372" s="12">
        <v>1</v>
      </c>
      <c r="K372" s="56">
        <v>45213.990972222222</v>
      </c>
      <c r="L372">
        <f t="shared" si="15"/>
        <v>77.990972222221899</v>
      </c>
      <c r="M372" t="str">
        <f t="shared" si="16"/>
        <v>One time</v>
      </c>
      <c r="N372" t="str">
        <f t="shared" si="17"/>
        <v>Recent</v>
      </c>
      <c r="AA372">
        <v>511</v>
      </c>
      <c r="AB372">
        <v>1</v>
      </c>
      <c r="AC372" s="56">
        <v>45355.023611053242</v>
      </c>
      <c r="AD372">
        <v>77.990972222221899</v>
      </c>
      <c r="AE372" t="s">
        <v>317</v>
      </c>
      <c r="AF372" t="s">
        <v>321</v>
      </c>
    </row>
    <row r="373" spans="9:32" x14ac:dyDescent="0.3">
      <c r="I373" s="43">
        <v>513</v>
      </c>
      <c r="J373" s="12">
        <v>1</v>
      </c>
      <c r="K373" s="56">
        <v>45160.047222222223</v>
      </c>
      <c r="L373">
        <f t="shared" si="15"/>
        <v>131.93472222222044</v>
      </c>
      <c r="M373" t="str">
        <f t="shared" si="16"/>
        <v>One time</v>
      </c>
      <c r="N373" t="str">
        <f t="shared" si="17"/>
        <v>Passive</v>
      </c>
      <c r="AA373">
        <v>513</v>
      </c>
      <c r="AB373">
        <v>1</v>
      </c>
      <c r="AC373" s="56">
        <v>45356.023611053242</v>
      </c>
      <c r="AD373">
        <v>131.93472222222044</v>
      </c>
      <c r="AE373" t="s">
        <v>317</v>
      </c>
      <c r="AF373" t="s">
        <v>320</v>
      </c>
    </row>
    <row r="374" spans="9:32" x14ac:dyDescent="0.3">
      <c r="I374" s="43">
        <v>515</v>
      </c>
      <c r="J374" s="12">
        <v>2</v>
      </c>
      <c r="K374" s="56">
        <v>45251.078472222223</v>
      </c>
      <c r="L374">
        <f t="shared" si="15"/>
        <v>40.903472222220444</v>
      </c>
      <c r="M374" t="str">
        <f t="shared" si="16"/>
        <v>Repeat</v>
      </c>
      <c r="N374" t="str">
        <f t="shared" si="17"/>
        <v>Recent</v>
      </c>
      <c r="AA374">
        <v>515</v>
      </c>
      <c r="AB374">
        <v>2</v>
      </c>
      <c r="AC374" s="56">
        <v>45357.023611053242</v>
      </c>
      <c r="AD374">
        <v>40.903472222220444</v>
      </c>
      <c r="AE374" t="s">
        <v>319</v>
      </c>
      <c r="AF374" t="s">
        <v>321</v>
      </c>
    </row>
    <row r="375" spans="9:32" x14ac:dyDescent="0.3">
      <c r="I375" s="43">
        <v>516</v>
      </c>
      <c r="J375" s="12">
        <v>3</v>
      </c>
      <c r="K375" s="56">
        <v>45172.035416666666</v>
      </c>
      <c r="L375">
        <f t="shared" si="15"/>
        <v>119.9465277777781</v>
      </c>
      <c r="M375" t="str">
        <f t="shared" si="16"/>
        <v>Repeat</v>
      </c>
      <c r="N375" t="str">
        <f t="shared" si="17"/>
        <v>Passive</v>
      </c>
      <c r="AA375">
        <v>516</v>
      </c>
      <c r="AB375">
        <v>3</v>
      </c>
      <c r="AC375" s="56">
        <v>45358.023611053242</v>
      </c>
      <c r="AD375">
        <v>119.9465277777781</v>
      </c>
      <c r="AE375" t="s">
        <v>319</v>
      </c>
      <c r="AF375" t="s">
        <v>320</v>
      </c>
    </row>
    <row r="376" spans="9:32" x14ac:dyDescent="0.3">
      <c r="I376" s="43">
        <v>517</v>
      </c>
      <c r="J376" s="12">
        <v>2</v>
      </c>
      <c r="K376" s="56">
        <v>45023.041666666664</v>
      </c>
      <c r="L376">
        <f t="shared" si="15"/>
        <v>268.94027777777956</v>
      </c>
      <c r="M376" t="str">
        <f t="shared" si="16"/>
        <v>Repeat</v>
      </c>
      <c r="N376" t="str">
        <f t="shared" si="17"/>
        <v>Lost</v>
      </c>
      <c r="AA376">
        <v>517</v>
      </c>
      <c r="AB376">
        <v>2</v>
      </c>
      <c r="AC376" s="56">
        <v>45359.023611053242</v>
      </c>
      <c r="AD376">
        <v>268.94027777777956</v>
      </c>
      <c r="AE376" t="s">
        <v>319</v>
      </c>
      <c r="AF376" t="s">
        <v>318</v>
      </c>
    </row>
    <row r="377" spans="9:32" x14ac:dyDescent="0.3">
      <c r="I377" s="43">
        <v>519</v>
      </c>
      <c r="J377" s="12">
        <v>3</v>
      </c>
      <c r="K377" s="56">
        <v>45139.963194444441</v>
      </c>
      <c r="L377">
        <f t="shared" si="15"/>
        <v>152.01875000000291</v>
      </c>
      <c r="M377" t="str">
        <f t="shared" si="16"/>
        <v>Repeat</v>
      </c>
      <c r="N377" t="str">
        <f t="shared" si="17"/>
        <v>Passive</v>
      </c>
      <c r="AA377">
        <v>519</v>
      </c>
      <c r="AB377">
        <v>3</v>
      </c>
      <c r="AC377" s="56">
        <v>45360.023611053242</v>
      </c>
      <c r="AD377">
        <v>152.01875000000291</v>
      </c>
      <c r="AE377" t="s">
        <v>319</v>
      </c>
      <c r="AF377" t="s">
        <v>320</v>
      </c>
    </row>
    <row r="378" spans="9:32" x14ac:dyDescent="0.3">
      <c r="I378" s="43">
        <v>520</v>
      </c>
      <c r="J378" s="12">
        <v>3</v>
      </c>
      <c r="K378" s="56">
        <v>45204.003472222219</v>
      </c>
      <c r="L378">
        <f t="shared" si="15"/>
        <v>87.978472222224809</v>
      </c>
      <c r="M378" t="str">
        <f t="shared" si="16"/>
        <v>Repeat</v>
      </c>
      <c r="N378" t="str">
        <f t="shared" si="17"/>
        <v>Passive</v>
      </c>
      <c r="AA378">
        <v>520</v>
      </c>
      <c r="AB378">
        <v>3</v>
      </c>
      <c r="AC378" s="56">
        <v>45361.023611053242</v>
      </c>
      <c r="AD378">
        <v>87.978472222224809</v>
      </c>
      <c r="AE378" t="s">
        <v>319</v>
      </c>
      <c r="AF378" t="s">
        <v>320</v>
      </c>
    </row>
    <row r="379" spans="9:32" x14ac:dyDescent="0.3">
      <c r="I379" s="43">
        <v>522</v>
      </c>
      <c r="J379" s="12">
        <v>3</v>
      </c>
      <c r="K379" s="56">
        <v>45264.015277777777</v>
      </c>
      <c r="L379">
        <f t="shared" si="15"/>
        <v>27.966666666667152</v>
      </c>
      <c r="M379" t="str">
        <f t="shared" si="16"/>
        <v>Repeat</v>
      </c>
      <c r="N379" t="str">
        <f t="shared" si="17"/>
        <v>Recent</v>
      </c>
      <c r="AA379">
        <v>522</v>
      </c>
      <c r="AB379">
        <v>3</v>
      </c>
      <c r="AC379" s="56">
        <v>45362.023611053242</v>
      </c>
      <c r="AD379">
        <v>27.966666666667152</v>
      </c>
      <c r="AE379" t="s">
        <v>319</v>
      </c>
      <c r="AF379" t="s">
        <v>321</v>
      </c>
    </row>
    <row r="380" spans="9:32" x14ac:dyDescent="0.3">
      <c r="I380" s="43">
        <v>523</v>
      </c>
      <c r="J380" s="12">
        <v>3</v>
      </c>
      <c r="K380" s="56">
        <v>45239.972222222219</v>
      </c>
      <c r="L380">
        <f t="shared" si="15"/>
        <v>52.009722222224809</v>
      </c>
      <c r="M380" t="str">
        <f t="shared" si="16"/>
        <v>Repeat</v>
      </c>
      <c r="N380" t="str">
        <f t="shared" si="17"/>
        <v>Recent</v>
      </c>
      <c r="AA380">
        <v>523</v>
      </c>
      <c r="AB380">
        <v>3</v>
      </c>
      <c r="AC380" s="56">
        <v>45363.023611053242</v>
      </c>
      <c r="AD380">
        <v>52.009722222224809</v>
      </c>
      <c r="AE380" t="s">
        <v>319</v>
      </c>
      <c r="AF380" t="s">
        <v>321</v>
      </c>
    </row>
    <row r="381" spans="9:32" x14ac:dyDescent="0.3">
      <c r="I381" s="43">
        <v>525</v>
      </c>
      <c r="J381" s="12">
        <v>1</v>
      </c>
      <c r="K381" s="56">
        <v>45045.986111111109</v>
      </c>
      <c r="L381">
        <f t="shared" si="15"/>
        <v>245.9958333333343</v>
      </c>
      <c r="M381" t="str">
        <f t="shared" si="16"/>
        <v>One time</v>
      </c>
      <c r="N381" t="str">
        <f t="shared" si="17"/>
        <v>Lost</v>
      </c>
      <c r="AA381">
        <v>525</v>
      </c>
      <c r="AB381">
        <v>1</v>
      </c>
      <c r="AC381" s="56">
        <v>45364.023611053242</v>
      </c>
      <c r="AD381">
        <v>245.9958333333343</v>
      </c>
      <c r="AE381" t="s">
        <v>317</v>
      </c>
      <c r="AF381" t="s">
        <v>318</v>
      </c>
    </row>
    <row r="382" spans="9:32" x14ac:dyDescent="0.3">
      <c r="I382" s="43">
        <v>526</v>
      </c>
      <c r="J382" s="12">
        <v>2</v>
      </c>
      <c r="K382" s="56">
        <v>45276.077777777777</v>
      </c>
      <c r="L382">
        <f t="shared" si="15"/>
        <v>15.904166666667152</v>
      </c>
      <c r="M382" t="str">
        <f t="shared" si="16"/>
        <v>Repeat</v>
      </c>
      <c r="N382" t="str">
        <f t="shared" si="17"/>
        <v>Recent</v>
      </c>
      <c r="AA382">
        <v>526</v>
      </c>
      <c r="AB382">
        <v>2</v>
      </c>
      <c r="AC382" s="56">
        <v>45365.023611053242</v>
      </c>
      <c r="AD382">
        <v>15.904166666667152</v>
      </c>
      <c r="AE382" t="s">
        <v>319</v>
      </c>
      <c r="AF382" t="s">
        <v>321</v>
      </c>
    </row>
    <row r="383" spans="9:32" x14ac:dyDescent="0.3">
      <c r="I383" s="43">
        <v>529</v>
      </c>
      <c r="J383" s="12">
        <v>1</v>
      </c>
      <c r="K383" s="56">
        <v>45261.056250000001</v>
      </c>
      <c r="L383">
        <f t="shared" si="15"/>
        <v>30.925694444442343</v>
      </c>
      <c r="M383" t="str">
        <f t="shared" si="16"/>
        <v>One time</v>
      </c>
      <c r="N383" t="str">
        <f t="shared" si="17"/>
        <v>Recent</v>
      </c>
      <c r="AA383">
        <v>529</v>
      </c>
      <c r="AB383">
        <v>1</v>
      </c>
      <c r="AC383" s="56">
        <v>45366.023611053242</v>
      </c>
      <c r="AD383">
        <v>30.925694444442343</v>
      </c>
      <c r="AE383" t="s">
        <v>317</v>
      </c>
      <c r="AF383" t="s">
        <v>321</v>
      </c>
    </row>
    <row r="384" spans="9:32" x14ac:dyDescent="0.3">
      <c r="I384" s="43">
        <v>530</v>
      </c>
      <c r="J384" s="12">
        <v>2</v>
      </c>
      <c r="K384" s="56">
        <v>45217.039583333331</v>
      </c>
      <c r="L384">
        <f t="shared" si="15"/>
        <v>74.942361111112405</v>
      </c>
      <c r="M384" t="str">
        <f t="shared" si="16"/>
        <v>Repeat</v>
      </c>
      <c r="N384" t="str">
        <f t="shared" si="17"/>
        <v>Recent</v>
      </c>
      <c r="AA384">
        <v>530</v>
      </c>
      <c r="AB384">
        <v>2</v>
      </c>
      <c r="AC384" s="56">
        <v>45367.023611053242</v>
      </c>
      <c r="AD384">
        <v>74.942361111112405</v>
      </c>
      <c r="AE384" t="s">
        <v>319</v>
      </c>
      <c r="AF384" t="s">
        <v>321</v>
      </c>
    </row>
    <row r="385" spans="9:32" x14ac:dyDescent="0.3">
      <c r="I385" s="43">
        <v>531</v>
      </c>
      <c r="J385" s="12">
        <v>1</v>
      </c>
      <c r="K385" s="56">
        <v>44931.04791666667</v>
      </c>
      <c r="L385">
        <f t="shared" si="15"/>
        <v>360.93402777777374</v>
      </c>
      <c r="M385" t="str">
        <f t="shared" si="16"/>
        <v>One time</v>
      </c>
      <c r="N385" t="str">
        <f t="shared" si="17"/>
        <v>Lost</v>
      </c>
      <c r="AA385">
        <v>531</v>
      </c>
      <c r="AB385">
        <v>1</v>
      </c>
      <c r="AC385" s="56">
        <v>45368.023611053242</v>
      </c>
      <c r="AD385">
        <v>360.93402777777374</v>
      </c>
      <c r="AE385" t="s">
        <v>317</v>
      </c>
      <c r="AF385" t="s">
        <v>318</v>
      </c>
    </row>
    <row r="386" spans="9:32" x14ac:dyDescent="0.3">
      <c r="I386" s="43">
        <v>532</v>
      </c>
      <c r="J386" s="12">
        <v>2</v>
      </c>
      <c r="K386" s="56">
        <v>45236.044444444444</v>
      </c>
      <c r="L386">
        <f t="shared" si="15"/>
        <v>55.9375</v>
      </c>
      <c r="M386" t="str">
        <f t="shared" si="16"/>
        <v>Repeat</v>
      </c>
      <c r="N386" t="str">
        <f t="shared" si="17"/>
        <v>Recent</v>
      </c>
      <c r="AA386">
        <v>532</v>
      </c>
      <c r="AB386">
        <v>2</v>
      </c>
      <c r="AC386" s="56">
        <v>45369.023611053242</v>
      </c>
      <c r="AD386">
        <v>55.9375</v>
      </c>
      <c r="AE386" t="s">
        <v>319</v>
      </c>
      <c r="AF386" t="s">
        <v>321</v>
      </c>
    </row>
    <row r="387" spans="9:32" x14ac:dyDescent="0.3">
      <c r="I387" s="43">
        <v>533</v>
      </c>
      <c r="J387" s="12">
        <v>1</v>
      </c>
      <c r="K387" s="56">
        <v>45208.063888888886</v>
      </c>
      <c r="L387">
        <f t="shared" ref="L387:L450" si="18">$H$2-K387</f>
        <v>83.918055555557657</v>
      </c>
      <c r="M387" t="str">
        <f t="shared" ref="M387:M450" si="19">IF(J387&gt;1, "Repeat", "One time")</f>
        <v>One time</v>
      </c>
      <c r="N387" t="str">
        <f t="shared" ref="N387:N450" si="20">IF(L387&lt;80,"Recent",IF(L387&lt;180,"Passive","Lost"))</f>
        <v>Passive</v>
      </c>
      <c r="AA387">
        <v>533</v>
      </c>
      <c r="AB387">
        <v>1</v>
      </c>
      <c r="AC387" s="56">
        <v>45370.023611053242</v>
      </c>
      <c r="AD387">
        <v>83.918055555557657</v>
      </c>
      <c r="AE387" t="s">
        <v>317</v>
      </c>
      <c r="AF387" t="s">
        <v>320</v>
      </c>
    </row>
    <row r="388" spans="9:32" x14ac:dyDescent="0.3">
      <c r="I388" s="43">
        <v>534</v>
      </c>
      <c r="J388" s="12">
        <v>1</v>
      </c>
      <c r="K388" s="56">
        <v>45195.032638888886</v>
      </c>
      <c r="L388">
        <f t="shared" si="18"/>
        <v>96.949305555557657</v>
      </c>
      <c r="M388" t="str">
        <f t="shared" si="19"/>
        <v>One time</v>
      </c>
      <c r="N388" t="str">
        <f t="shared" si="20"/>
        <v>Passive</v>
      </c>
      <c r="AA388">
        <v>534</v>
      </c>
      <c r="AB388">
        <v>1</v>
      </c>
      <c r="AC388" s="56">
        <v>45371.023611053242</v>
      </c>
      <c r="AD388">
        <v>96.949305555557657</v>
      </c>
      <c r="AE388" t="s">
        <v>317</v>
      </c>
      <c r="AF388" t="s">
        <v>320</v>
      </c>
    </row>
    <row r="389" spans="9:32" x14ac:dyDescent="0.3">
      <c r="I389" s="43">
        <v>536</v>
      </c>
      <c r="J389" s="12">
        <v>2</v>
      </c>
      <c r="K389" s="56">
        <v>45036.982638888891</v>
      </c>
      <c r="L389">
        <f t="shared" si="18"/>
        <v>254.99930555555329</v>
      </c>
      <c r="M389" t="str">
        <f t="shared" si="19"/>
        <v>Repeat</v>
      </c>
      <c r="N389" t="str">
        <f t="shared" si="20"/>
        <v>Lost</v>
      </c>
      <c r="AA389">
        <v>536</v>
      </c>
      <c r="AB389">
        <v>2</v>
      </c>
      <c r="AC389" s="56">
        <v>45372.023611053242</v>
      </c>
      <c r="AD389">
        <v>254.99930555555329</v>
      </c>
      <c r="AE389" t="s">
        <v>319</v>
      </c>
      <c r="AF389" t="s">
        <v>318</v>
      </c>
    </row>
    <row r="390" spans="9:32" x14ac:dyDescent="0.3">
      <c r="I390" s="43">
        <v>537</v>
      </c>
      <c r="J390" s="12">
        <v>1</v>
      </c>
      <c r="K390" s="56">
        <v>45266.030555555553</v>
      </c>
      <c r="L390">
        <f t="shared" si="18"/>
        <v>25.951388888890506</v>
      </c>
      <c r="M390" t="str">
        <f t="shared" si="19"/>
        <v>One time</v>
      </c>
      <c r="N390" t="str">
        <f t="shared" si="20"/>
        <v>Recent</v>
      </c>
      <c r="AA390">
        <v>537</v>
      </c>
      <c r="AB390">
        <v>1</v>
      </c>
      <c r="AC390" s="56">
        <v>45373.023611053242</v>
      </c>
      <c r="AD390">
        <v>25.951388888890506</v>
      </c>
      <c r="AE390" t="s">
        <v>317</v>
      </c>
      <c r="AF390" t="s">
        <v>321</v>
      </c>
    </row>
    <row r="391" spans="9:32" x14ac:dyDescent="0.3">
      <c r="I391" s="43">
        <v>538</v>
      </c>
      <c r="J391" s="12">
        <v>1</v>
      </c>
      <c r="K391" s="56">
        <v>44932.073611111111</v>
      </c>
      <c r="L391">
        <f t="shared" si="18"/>
        <v>359.90833333333285</v>
      </c>
      <c r="M391" t="str">
        <f t="shared" si="19"/>
        <v>One time</v>
      </c>
      <c r="N391" t="str">
        <f t="shared" si="20"/>
        <v>Lost</v>
      </c>
      <c r="AA391">
        <v>538</v>
      </c>
      <c r="AB391">
        <v>1</v>
      </c>
      <c r="AC391" s="56">
        <v>45374.023611053242</v>
      </c>
      <c r="AD391">
        <v>359.90833333333285</v>
      </c>
      <c r="AE391" t="s">
        <v>317</v>
      </c>
      <c r="AF391" t="s">
        <v>318</v>
      </c>
    </row>
    <row r="392" spans="9:32" x14ac:dyDescent="0.3">
      <c r="I392" s="43">
        <v>539</v>
      </c>
      <c r="J392" s="12">
        <v>1</v>
      </c>
      <c r="K392" s="56">
        <v>45262.026388888888</v>
      </c>
      <c r="L392">
        <f t="shared" si="18"/>
        <v>29.955555555556202</v>
      </c>
      <c r="M392" t="str">
        <f t="shared" si="19"/>
        <v>One time</v>
      </c>
      <c r="N392" t="str">
        <f t="shared" si="20"/>
        <v>Recent</v>
      </c>
      <c r="AA392">
        <v>539</v>
      </c>
      <c r="AB392">
        <v>1</v>
      </c>
      <c r="AC392" s="56">
        <v>45375.023611053242</v>
      </c>
      <c r="AD392">
        <v>29.955555555556202</v>
      </c>
      <c r="AE392" t="s">
        <v>317</v>
      </c>
      <c r="AF392" t="s">
        <v>321</v>
      </c>
    </row>
    <row r="393" spans="9:32" x14ac:dyDescent="0.3">
      <c r="I393" s="43">
        <v>540</v>
      </c>
      <c r="J393" s="12">
        <v>1</v>
      </c>
      <c r="K393" s="56">
        <v>45090.046527777777</v>
      </c>
      <c r="L393">
        <f t="shared" si="18"/>
        <v>201.93541666666715</v>
      </c>
      <c r="M393" t="str">
        <f t="shared" si="19"/>
        <v>One time</v>
      </c>
      <c r="N393" t="str">
        <f t="shared" si="20"/>
        <v>Lost</v>
      </c>
      <c r="AA393">
        <v>540</v>
      </c>
      <c r="AB393">
        <v>1</v>
      </c>
      <c r="AC393" s="56">
        <v>45376.023611053242</v>
      </c>
      <c r="AD393">
        <v>201.93541666666715</v>
      </c>
      <c r="AE393" t="s">
        <v>317</v>
      </c>
      <c r="AF393" t="s">
        <v>318</v>
      </c>
    </row>
    <row r="394" spans="9:32" x14ac:dyDescent="0.3">
      <c r="I394" s="43">
        <v>541</v>
      </c>
      <c r="J394" s="12">
        <v>2</v>
      </c>
      <c r="K394" s="56">
        <v>45206.957638888889</v>
      </c>
      <c r="L394">
        <f t="shared" si="18"/>
        <v>85.024305555554747</v>
      </c>
      <c r="M394" t="str">
        <f t="shared" si="19"/>
        <v>Repeat</v>
      </c>
      <c r="N394" t="str">
        <f t="shared" si="20"/>
        <v>Passive</v>
      </c>
      <c r="AA394">
        <v>541</v>
      </c>
      <c r="AB394">
        <v>2</v>
      </c>
      <c r="AC394" s="56">
        <v>45377.023611053242</v>
      </c>
      <c r="AD394">
        <v>85.024305555554747</v>
      </c>
      <c r="AE394" t="s">
        <v>319</v>
      </c>
      <c r="AF394" t="s">
        <v>320</v>
      </c>
    </row>
    <row r="395" spans="9:32" x14ac:dyDescent="0.3">
      <c r="I395" s="43">
        <v>542</v>
      </c>
      <c r="J395" s="12">
        <v>1</v>
      </c>
      <c r="K395" s="56">
        <v>44963.027777777781</v>
      </c>
      <c r="L395">
        <f t="shared" si="18"/>
        <v>328.95416666666279</v>
      </c>
      <c r="M395" t="str">
        <f t="shared" si="19"/>
        <v>One time</v>
      </c>
      <c r="N395" t="str">
        <f t="shared" si="20"/>
        <v>Lost</v>
      </c>
      <c r="AA395">
        <v>542</v>
      </c>
      <c r="AB395">
        <v>1</v>
      </c>
      <c r="AC395" s="56">
        <v>45378.023611053242</v>
      </c>
      <c r="AD395">
        <v>328.95416666666279</v>
      </c>
      <c r="AE395" t="s">
        <v>317</v>
      </c>
      <c r="AF395" t="s">
        <v>318</v>
      </c>
    </row>
    <row r="396" spans="9:32" x14ac:dyDescent="0.3">
      <c r="I396" s="43">
        <v>543</v>
      </c>
      <c r="J396" s="12">
        <v>1</v>
      </c>
      <c r="K396" s="56">
        <v>45164.019444444442</v>
      </c>
      <c r="L396">
        <f t="shared" si="18"/>
        <v>127.96250000000146</v>
      </c>
      <c r="M396" t="str">
        <f t="shared" si="19"/>
        <v>One time</v>
      </c>
      <c r="N396" t="str">
        <f t="shared" si="20"/>
        <v>Passive</v>
      </c>
      <c r="AA396">
        <v>543</v>
      </c>
      <c r="AB396">
        <v>1</v>
      </c>
      <c r="AC396" s="56">
        <v>45379.023611053242</v>
      </c>
      <c r="AD396">
        <v>127.96250000000146</v>
      </c>
      <c r="AE396" t="s">
        <v>317</v>
      </c>
      <c r="AF396" t="s">
        <v>320</v>
      </c>
    </row>
    <row r="397" spans="9:32" x14ac:dyDescent="0.3">
      <c r="I397" s="43">
        <v>545</v>
      </c>
      <c r="J397" s="12">
        <v>1</v>
      </c>
      <c r="K397" s="56">
        <v>45283.048611111109</v>
      </c>
      <c r="L397">
        <f t="shared" si="18"/>
        <v>8.9333333333343035</v>
      </c>
      <c r="M397" t="str">
        <f t="shared" si="19"/>
        <v>One time</v>
      </c>
      <c r="N397" t="str">
        <f t="shared" si="20"/>
        <v>Recent</v>
      </c>
      <c r="AA397">
        <v>545</v>
      </c>
      <c r="AB397">
        <v>1</v>
      </c>
      <c r="AC397" s="56">
        <v>45380.023611053242</v>
      </c>
      <c r="AD397">
        <v>8.9333333333343035</v>
      </c>
      <c r="AE397" t="s">
        <v>317</v>
      </c>
      <c r="AF397" t="s">
        <v>321</v>
      </c>
    </row>
    <row r="398" spans="9:32" x14ac:dyDescent="0.3">
      <c r="I398" s="43">
        <v>546</v>
      </c>
      <c r="J398" s="12">
        <v>1</v>
      </c>
      <c r="K398" s="56">
        <v>44929.981249999997</v>
      </c>
      <c r="L398">
        <f t="shared" si="18"/>
        <v>362.00069444444671</v>
      </c>
      <c r="M398" t="str">
        <f t="shared" si="19"/>
        <v>One time</v>
      </c>
      <c r="N398" t="str">
        <f t="shared" si="20"/>
        <v>Lost</v>
      </c>
      <c r="AA398">
        <v>546</v>
      </c>
      <c r="AB398">
        <v>1</v>
      </c>
      <c r="AC398" s="56">
        <v>45381.023611053242</v>
      </c>
      <c r="AD398">
        <v>362.00069444444671</v>
      </c>
      <c r="AE398" t="s">
        <v>317</v>
      </c>
      <c r="AF398" t="s">
        <v>318</v>
      </c>
    </row>
    <row r="399" spans="9:32" x14ac:dyDescent="0.3">
      <c r="I399" s="43">
        <v>547</v>
      </c>
      <c r="J399" s="12">
        <v>1</v>
      </c>
      <c r="K399" s="56">
        <v>45156.00277777778</v>
      </c>
      <c r="L399">
        <f t="shared" si="18"/>
        <v>135.97916666666424</v>
      </c>
      <c r="M399" t="str">
        <f t="shared" si="19"/>
        <v>One time</v>
      </c>
      <c r="N399" t="str">
        <f t="shared" si="20"/>
        <v>Passive</v>
      </c>
      <c r="AA399">
        <v>547</v>
      </c>
      <c r="AB399">
        <v>1</v>
      </c>
      <c r="AC399" s="56">
        <v>45382.023611053242</v>
      </c>
      <c r="AD399">
        <v>135.97916666666424</v>
      </c>
      <c r="AE399" t="s">
        <v>317</v>
      </c>
      <c r="AF399" t="s">
        <v>320</v>
      </c>
    </row>
    <row r="400" spans="9:32" x14ac:dyDescent="0.3">
      <c r="I400" s="43">
        <v>548</v>
      </c>
      <c r="J400" s="12">
        <v>4</v>
      </c>
      <c r="K400" s="56">
        <v>45286.037499999999</v>
      </c>
      <c r="L400">
        <f t="shared" si="18"/>
        <v>5.9444444444452529</v>
      </c>
      <c r="M400" t="str">
        <f t="shared" si="19"/>
        <v>Repeat</v>
      </c>
      <c r="N400" t="str">
        <f t="shared" si="20"/>
        <v>Recent</v>
      </c>
      <c r="AA400">
        <v>548</v>
      </c>
      <c r="AB400">
        <v>4</v>
      </c>
      <c r="AC400" s="56">
        <v>45383.023611053242</v>
      </c>
      <c r="AD400">
        <v>5.9444444444452529</v>
      </c>
      <c r="AE400" t="s">
        <v>319</v>
      </c>
      <c r="AF400" t="s">
        <v>321</v>
      </c>
    </row>
    <row r="401" spans="9:32" x14ac:dyDescent="0.3">
      <c r="I401" s="43">
        <v>549</v>
      </c>
      <c r="J401" s="12">
        <v>2</v>
      </c>
      <c r="K401" s="56">
        <v>45154.013194444444</v>
      </c>
      <c r="L401">
        <f t="shared" si="18"/>
        <v>137.96875</v>
      </c>
      <c r="M401" t="str">
        <f t="shared" si="19"/>
        <v>Repeat</v>
      </c>
      <c r="N401" t="str">
        <f t="shared" si="20"/>
        <v>Passive</v>
      </c>
      <c r="AA401">
        <v>549</v>
      </c>
      <c r="AB401">
        <v>2</v>
      </c>
      <c r="AC401" s="56">
        <v>45384.023611053242</v>
      </c>
      <c r="AD401">
        <v>137.96875</v>
      </c>
      <c r="AE401" t="s">
        <v>319</v>
      </c>
      <c r="AF401" t="s">
        <v>320</v>
      </c>
    </row>
    <row r="402" spans="9:32" x14ac:dyDescent="0.3">
      <c r="I402" s="43">
        <v>550</v>
      </c>
      <c r="J402" s="12">
        <v>3</v>
      </c>
      <c r="K402" s="56">
        <v>45201.988194444442</v>
      </c>
      <c r="L402">
        <f t="shared" si="18"/>
        <v>89.993750000001455</v>
      </c>
      <c r="M402" t="str">
        <f t="shared" si="19"/>
        <v>Repeat</v>
      </c>
      <c r="N402" t="str">
        <f t="shared" si="20"/>
        <v>Passive</v>
      </c>
      <c r="AA402">
        <v>550</v>
      </c>
      <c r="AB402">
        <v>3</v>
      </c>
      <c r="AC402" s="56">
        <v>45385.023611053242</v>
      </c>
      <c r="AD402">
        <v>89.993750000001455</v>
      </c>
      <c r="AE402" t="s">
        <v>319</v>
      </c>
      <c r="AF402" t="s">
        <v>320</v>
      </c>
    </row>
    <row r="403" spans="9:32" x14ac:dyDescent="0.3">
      <c r="I403" s="43">
        <v>551</v>
      </c>
      <c r="J403" s="12">
        <v>1</v>
      </c>
      <c r="K403" s="56">
        <v>45219.027777777781</v>
      </c>
      <c r="L403">
        <f t="shared" si="18"/>
        <v>72.954166666662786</v>
      </c>
      <c r="M403" t="str">
        <f t="shared" si="19"/>
        <v>One time</v>
      </c>
      <c r="N403" t="str">
        <f t="shared" si="20"/>
        <v>Recent</v>
      </c>
      <c r="AA403">
        <v>551</v>
      </c>
      <c r="AB403">
        <v>1</v>
      </c>
      <c r="AC403" s="56">
        <v>45386.023611053242</v>
      </c>
      <c r="AD403">
        <v>72.954166666662786</v>
      </c>
      <c r="AE403" t="s">
        <v>317</v>
      </c>
      <c r="AF403" t="s">
        <v>321</v>
      </c>
    </row>
    <row r="404" spans="9:32" x14ac:dyDescent="0.3">
      <c r="I404" s="43">
        <v>552</v>
      </c>
      <c r="J404" s="12">
        <v>1</v>
      </c>
      <c r="K404" s="56">
        <v>45242.990972222222</v>
      </c>
      <c r="L404">
        <f t="shared" si="18"/>
        <v>48.990972222221899</v>
      </c>
      <c r="M404" t="str">
        <f t="shared" si="19"/>
        <v>One time</v>
      </c>
      <c r="N404" t="str">
        <f t="shared" si="20"/>
        <v>Recent</v>
      </c>
      <c r="AA404">
        <v>552</v>
      </c>
      <c r="AB404">
        <v>1</v>
      </c>
      <c r="AC404" s="56">
        <v>45387.023611053242</v>
      </c>
      <c r="AD404">
        <v>48.990972222221899</v>
      </c>
      <c r="AE404" t="s">
        <v>317</v>
      </c>
      <c r="AF404" t="s">
        <v>321</v>
      </c>
    </row>
    <row r="405" spans="9:32" x14ac:dyDescent="0.3">
      <c r="I405" s="43">
        <v>555</v>
      </c>
      <c r="J405" s="12">
        <v>1</v>
      </c>
      <c r="K405" s="56">
        <v>45052.050694444442</v>
      </c>
      <c r="L405">
        <f t="shared" si="18"/>
        <v>239.93125000000146</v>
      </c>
      <c r="M405" t="str">
        <f t="shared" si="19"/>
        <v>One time</v>
      </c>
      <c r="N405" t="str">
        <f t="shared" si="20"/>
        <v>Lost</v>
      </c>
      <c r="AA405">
        <v>555</v>
      </c>
      <c r="AB405">
        <v>1</v>
      </c>
      <c r="AC405" s="56">
        <v>45388.023611053242</v>
      </c>
      <c r="AD405">
        <v>239.93125000000146</v>
      </c>
      <c r="AE405" t="s">
        <v>317</v>
      </c>
      <c r="AF405" t="s">
        <v>318</v>
      </c>
    </row>
    <row r="406" spans="9:32" x14ac:dyDescent="0.3">
      <c r="I406" s="43">
        <v>556</v>
      </c>
      <c r="J406" s="12">
        <v>1</v>
      </c>
      <c r="K406" s="56">
        <v>45027.024305555555</v>
      </c>
      <c r="L406">
        <f t="shared" si="18"/>
        <v>264.95763888888905</v>
      </c>
      <c r="M406" t="str">
        <f t="shared" si="19"/>
        <v>One time</v>
      </c>
      <c r="N406" t="str">
        <f t="shared" si="20"/>
        <v>Lost</v>
      </c>
      <c r="AA406">
        <v>556</v>
      </c>
      <c r="AB406">
        <v>1</v>
      </c>
      <c r="AC406" s="56">
        <v>45389.023611053242</v>
      </c>
      <c r="AD406">
        <v>264.95763888888905</v>
      </c>
      <c r="AE406" t="s">
        <v>317</v>
      </c>
      <c r="AF406" t="s">
        <v>318</v>
      </c>
    </row>
    <row r="407" spans="9:32" x14ac:dyDescent="0.3">
      <c r="I407" s="43">
        <v>557</v>
      </c>
      <c r="J407" s="12">
        <v>2</v>
      </c>
      <c r="K407" s="56">
        <v>45091.035416666666</v>
      </c>
      <c r="L407">
        <f t="shared" si="18"/>
        <v>200.9465277777781</v>
      </c>
      <c r="M407" t="str">
        <f t="shared" si="19"/>
        <v>Repeat</v>
      </c>
      <c r="N407" t="str">
        <f t="shared" si="20"/>
        <v>Lost</v>
      </c>
      <c r="AA407">
        <v>557</v>
      </c>
      <c r="AB407">
        <v>2</v>
      </c>
      <c r="AC407" s="56">
        <v>45390.023611053242</v>
      </c>
      <c r="AD407">
        <v>200.9465277777781</v>
      </c>
      <c r="AE407" t="s">
        <v>319</v>
      </c>
      <c r="AF407" t="s">
        <v>318</v>
      </c>
    </row>
    <row r="408" spans="9:32" x14ac:dyDescent="0.3">
      <c r="I408" s="43">
        <v>558</v>
      </c>
      <c r="J408" s="12">
        <v>1</v>
      </c>
      <c r="K408" s="56">
        <v>45115.056944444441</v>
      </c>
      <c r="L408">
        <f t="shared" si="18"/>
        <v>176.92500000000291</v>
      </c>
      <c r="M408" t="str">
        <f t="shared" si="19"/>
        <v>One time</v>
      </c>
      <c r="N408" t="str">
        <f t="shared" si="20"/>
        <v>Passive</v>
      </c>
      <c r="AA408">
        <v>558</v>
      </c>
      <c r="AB408">
        <v>1</v>
      </c>
      <c r="AC408" s="56">
        <v>45391.023611053242</v>
      </c>
      <c r="AD408">
        <v>176.92500000000291</v>
      </c>
      <c r="AE408" t="s">
        <v>317</v>
      </c>
      <c r="AF408" t="s">
        <v>320</v>
      </c>
    </row>
    <row r="409" spans="9:32" x14ac:dyDescent="0.3">
      <c r="I409" s="43">
        <v>562</v>
      </c>
      <c r="J409" s="12">
        <v>2</v>
      </c>
      <c r="K409" s="56">
        <v>45161.976388888892</v>
      </c>
      <c r="L409">
        <f t="shared" si="18"/>
        <v>130.00555555555184</v>
      </c>
      <c r="M409" t="str">
        <f t="shared" si="19"/>
        <v>Repeat</v>
      </c>
      <c r="N409" t="str">
        <f t="shared" si="20"/>
        <v>Passive</v>
      </c>
      <c r="AA409">
        <v>562</v>
      </c>
      <c r="AB409">
        <v>2</v>
      </c>
      <c r="AC409" s="56">
        <v>45392.023611053242</v>
      </c>
      <c r="AD409">
        <v>130.00555555555184</v>
      </c>
      <c r="AE409" t="s">
        <v>319</v>
      </c>
      <c r="AF409" t="s">
        <v>320</v>
      </c>
    </row>
    <row r="410" spans="9:32" x14ac:dyDescent="0.3">
      <c r="I410" s="43">
        <v>563</v>
      </c>
      <c r="J410" s="12">
        <v>1</v>
      </c>
      <c r="K410" s="56">
        <v>45002.969444444447</v>
      </c>
      <c r="L410">
        <f t="shared" si="18"/>
        <v>289.01249999999709</v>
      </c>
      <c r="M410" t="str">
        <f t="shared" si="19"/>
        <v>One time</v>
      </c>
      <c r="N410" t="str">
        <f t="shared" si="20"/>
        <v>Lost</v>
      </c>
      <c r="AA410">
        <v>563</v>
      </c>
      <c r="AB410">
        <v>1</v>
      </c>
      <c r="AC410" s="56">
        <v>45393.023611053242</v>
      </c>
      <c r="AD410">
        <v>289.01249999999709</v>
      </c>
      <c r="AE410" t="s">
        <v>317</v>
      </c>
      <c r="AF410" t="s">
        <v>318</v>
      </c>
    </row>
    <row r="411" spans="9:32" x14ac:dyDescent="0.3">
      <c r="I411" s="43">
        <v>564</v>
      </c>
      <c r="J411" s="12">
        <v>2</v>
      </c>
      <c r="K411" s="56">
        <v>45117.005555555559</v>
      </c>
      <c r="L411">
        <f t="shared" si="18"/>
        <v>174.97638888888469</v>
      </c>
      <c r="M411" t="str">
        <f t="shared" si="19"/>
        <v>Repeat</v>
      </c>
      <c r="N411" t="str">
        <f t="shared" si="20"/>
        <v>Passive</v>
      </c>
      <c r="AA411">
        <v>564</v>
      </c>
      <c r="AB411">
        <v>2</v>
      </c>
      <c r="AC411" s="56">
        <v>45394.023611053242</v>
      </c>
      <c r="AD411">
        <v>174.97638888888469</v>
      </c>
      <c r="AE411" t="s">
        <v>319</v>
      </c>
      <c r="AF411" t="s">
        <v>320</v>
      </c>
    </row>
    <row r="412" spans="9:32" x14ac:dyDescent="0.3">
      <c r="I412" s="43">
        <v>565</v>
      </c>
      <c r="J412" s="12">
        <v>1</v>
      </c>
      <c r="K412" s="56">
        <v>45249.974999999999</v>
      </c>
      <c r="L412">
        <f t="shared" si="18"/>
        <v>42.006944444445253</v>
      </c>
      <c r="M412" t="str">
        <f t="shared" si="19"/>
        <v>One time</v>
      </c>
      <c r="N412" t="str">
        <f t="shared" si="20"/>
        <v>Recent</v>
      </c>
      <c r="AA412">
        <v>565</v>
      </c>
      <c r="AB412">
        <v>1</v>
      </c>
      <c r="AC412" s="56">
        <v>45395.023611053242</v>
      </c>
      <c r="AD412">
        <v>42.006944444445253</v>
      </c>
      <c r="AE412" t="s">
        <v>317</v>
      </c>
      <c r="AF412" t="s">
        <v>321</v>
      </c>
    </row>
    <row r="413" spans="9:32" x14ac:dyDescent="0.3">
      <c r="I413" s="43">
        <v>566</v>
      </c>
      <c r="J413" s="12">
        <v>1</v>
      </c>
      <c r="K413" s="56">
        <v>45233.990277777775</v>
      </c>
      <c r="L413">
        <f t="shared" si="18"/>
        <v>57.991666666668607</v>
      </c>
      <c r="M413" t="str">
        <f t="shared" si="19"/>
        <v>One time</v>
      </c>
      <c r="N413" t="str">
        <f t="shared" si="20"/>
        <v>Recent</v>
      </c>
      <c r="AA413">
        <v>566</v>
      </c>
      <c r="AB413">
        <v>1</v>
      </c>
      <c r="AC413" s="56">
        <v>45396.023611053242</v>
      </c>
      <c r="AD413">
        <v>57.991666666668607</v>
      </c>
      <c r="AE413" t="s">
        <v>317</v>
      </c>
      <c r="AF413" t="s">
        <v>321</v>
      </c>
    </row>
    <row r="414" spans="9:32" x14ac:dyDescent="0.3">
      <c r="I414" s="43">
        <v>567</v>
      </c>
      <c r="J414" s="12">
        <v>2</v>
      </c>
      <c r="K414" s="56">
        <v>45267.965277777781</v>
      </c>
      <c r="L414">
        <f t="shared" si="18"/>
        <v>24.016666666662786</v>
      </c>
      <c r="M414" t="str">
        <f t="shared" si="19"/>
        <v>Repeat</v>
      </c>
      <c r="N414" t="str">
        <f t="shared" si="20"/>
        <v>Recent</v>
      </c>
      <c r="AA414">
        <v>567</v>
      </c>
      <c r="AB414">
        <v>2</v>
      </c>
      <c r="AC414" s="56">
        <v>45397.023611053242</v>
      </c>
      <c r="AD414">
        <v>24.016666666662786</v>
      </c>
      <c r="AE414" t="s">
        <v>319</v>
      </c>
      <c r="AF414" t="s">
        <v>321</v>
      </c>
    </row>
    <row r="415" spans="9:32" x14ac:dyDescent="0.3">
      <c r="I415" s="43">
        <v>568</v>
      </c>
      <c r="J415" s="12">
        <v>1</v>
      </c>
      <c r="K415" s="56">
        <v>45146.008333333331</v>
      </c>
      <c r="L415">
        <f t="shared" si="18"/>
        <v>145.9736111111124</v>
      </c>
      <c r="M415" t="str">
        <f t="shared" si="19"/>
        <v>One time</v>
      </c>
      <c r="N415" t="str">
        <f t="shared" si="20"/>
        <v>Passive</v>
      </c>
      <c r="AA415">
        <v>568</v>
      </c>
      <c r="AB415">
        <v>1</v>
      </c>
      <c r="AC415" s="56">
        <v>45398.023611053242</v>
      </c>
      <c r="AD415">
        <v>145.9736111111124</v>
      </c>
      <c r="AE415" t="s">
        <v>317</v>
      </c>
      <c r="AF415" t="s">
        <v>320</v>
      </c>
    </row>
    <row r="416" spans="9:32" x14ac:dyDescent="0.3">
      <c r="I416" s="43">
        <v>569</v>
      </c>
      <c r="J416" s="12">
        <v>3</v>
      </c>
      <c r="K416" s="56">
        <v>45018.972916666666</v>
      </c>
      <c r="L416">
        <f t="shared" si="18"/>
        <v>273.0090277777781</v>
      </c>
      <c r="M416" t="str">
        <f t="shared" si="19"/>
        <v>Repeat</v>
      </c>
      <c r="N416" t="str">
        <f t="shared" si="20"/>
        <v>Lost</v>
      </c>
      <c r="AA416">
        <v>569</v>
      </c>
      <c r="AB416">
        <v>3</v>
      </c>
      <c r="AC416" s="56">
        <v>45399.023611053242</v>
      </c>
      <c r="AD416">
        <v>273.0090277777781</v>
      </c>
      <c r="AE416" t="s">
        <v>319</v>
      </c>
      <c r="AF416" t="s">
        <v>318</v>
      </c>
    </row>
    <row r="417" spans="9:32" x14ac:dyDescent="0.3">
      <c r="I417" s="43">
        <v>570</v>
      </c>
      <c r="J417" s="12">
        <v>1</v>
      </c>
      <c r="K417" s="56">
        <v>45212.022916666669</v>
      </c>
      <c r="L417">
        <f t="shared" si="18"/>
        <v>79.959027777775191</v>
      </c>
      <c r="M417" t="str">
        <f t="shared" si="19"/>
        <v>One time</v>
      </c>
      <c r="N417" t="str">
        <f t="shared" si="20"/>
        <v>Recent</v>
      </c>
      <c r="AA417">
        <v>570</v>
      </c>
      <c r="AB417">
        <v>1</v>
      </c>
      <c r="AC417" s="56">
        <v>45400.023611053242</v>
      </c>
      <c r="AD417">
        <v>79.959027777775191</v>
      </c>
      <c r="AE417" t="s">
        <v>317</v>
      </c>
      <c r="AF417" t="s">
        <v>321</v>
      </c>
    </row>
    <row r="418" spans="9:32" x14ac:dyDescent="0.3">
      <c r="I418" s="43">
        <v>571</v>
      </c>
      <c r="J418" s="12">
        <v>1</v>
      </c>
      <c r="K418" s="56">
        <v>45174.040277777778</v>
      </c>
      <c r="L418">
        <f t="shared" si="18"/>
        <v>117.9416666666657</v>
      </c>
      <c r="M418" t="str">
        <f t="shared" si="19"/>
        <v>One time</v>
      </c>
      <c r="N418" t="str">
        <f t="shared" si="20"/>
        <v>Passive</v>
      </c>
      <c r="AA418">
        <v>571</v>
      </c>
      <c r="AB418">
        <v>1</v>
      </c>
      <c r="AC418" s="56">
        <v>45401.023611053242</v>
      </c>
      <c r="AD418">
        <v>117.9416666666657</v>
      </c>
      <c r="AE418" t="s">
        <v>317</v>
      </c>
      <c r="AF418" t="s">
        <v>320</v>
      </c>
    </row>
    <row r="419" spans="9:32" x14ac:dyDescent="0.3">
      <c r="I419" s="43">
        <v>575</v>
      </c>
      <c r="J419" s="12">
        <v>2</v>
      </c>
      <c r="K419" s="56">
        <v>45267.081944444442</v>
      </c>
      <c r="L419">
        <f t="shared" si="18"/>
        <v>24.900000000001455</v>
      </c>
      <c r="M419" t="str">
        <f t="shared" si="19"/>
        <v>Repeat</v>
      </c>
      <c r="N419" t="str">
        <f t="shared" si="20"/>
        <v>Recent</v>
      </c>
      <c r="AA419">
        <v>575</v>
      </c>
      <c r="AB419">
        <v>2</v>
      </c>
      <c r="AC419" s="56">
        <v>45402.023611053242</v>
      </c>
      <c r="AD419">
        <v>24.900000000001455</v>
      </c>
      <c r="AE419" t="s">
        <v>319</v>
      </c>
      <c r="AF419" t="s">
        <v>321</v>
      </c>
    </row>
    <row r="420" spans="9:32" x14ac:dyDescent="0.3">
      <c r="I420" s="43">
        <v>576</v>
      </c>
      <c r="J420" s="12">
        <v>2</v>
      </c>
      <c r="K420" s="56">
        <v>45140.997916666667</v>
      </c>
      <c r="L420">
        <f t="shared" si="18"/>
        <v>150.98402777777665</v>
      </c>
      <c r="M420" t="str">
        <f t="shared" si="19"/>
        <v>Repeat</v>
      </c>
      <c r="N420" t="str">
        <f t="shared" si="20"/>
        <v>Passive</v>
      </c>
      <c r="AA420">
        <v>576</v>
      </c>
      <c r="AB420">
        <v>2</v>
      </c>
      <c r="AC420" s="56">
        <v>45403.023611053242</v>
      </c>
      <c r="AD420">
        <v>150.98402777777665</v>
      </c>
      <c r="AE420" t="s">
        <v>319</v>
      </c>
      <c r="AF420" t="s">
        <v>320</v>
      </c>
    </row>
    <row r="421" spans="9:32" x14ac:dyDescent="0.3">
      <c r="I421" s="43">
        <v>577</v>
      </c>
      <c r="J421" s="12">
        <v>2</v>
      </c>
      <c r="K421" s="56">
        <v>45233.006944444445</v>
      </c>
      <c r="L421">
        <f t="shared" si="18"/>
        <v>58.974999999998545</v>
      </c>
      <c r="M421" t="str">
        <f t="shared" si="19"/>
        <v>Repeat</v>
      </c>
      <c r="N421" t="str">
        <f t="shared" si="20"/>
        <v>Recent</v>
      </c>
      <c r="AA421">
        <v>577</v>
      </c>
      <c r="AB421">
        <v>2</v>
      </c>
      <c r="AC421" s="56">
        <v>45404.023611053242</v>
      </c>
      <c r="AD421">
        <v>58.974999999998545</v>
      </c>
      <c r="AE421" t="s">
        <v>319</v>
      </c>
      <c r="AF421" t="s">
        <v>321</v>
      </c>
    </row>
    <row r="422" spans="9:32" x14ac:dyDescent="0.3">
      <c r="I422" s="43">
        <v>579</v>
      </c>
      <c r="J422" s="12">
        <v>1</v>
      </c>
      <c r="K422" s="56">
        <v>45039.002083333333</v>
      </c>
      <c r="L422">
        <f t="shared" si="18"/>
        <v>252.97986111111095</v>
      </c>
      <c r="M422" t="str">
        <f t="shared" si="19"/>
        <v>One time</v>
      </c>
      <c r="N422" t="str">
        <f t="shared" si="20"/>
        <v>Lost</v>
      </c>
      <c r="AA422">
        <v>579</v>
      </c>
      <c r="AB422">
        <v>1</v>
      </c>
      <c r="AC422" s="56">
        <v>45405.023611053242</v>
      </c>
      <c r="AD422">
        <v>252.97986111111095</v>
      </c>
      <c r="AE422" t="s">
        <v>317</v>
      </c>
      <c r="AF422" t="s">
        <v>318</v>
      </c>
    </row>
    <row r="423" spans="9:32" x14ac:dyDescent="0.3">
      <c r="I423" s="43">
        <v>580</v>
      </c>
      <c r="J423" s="12">
        <v>1</v>
      </c>
      <c r="K423" s="56">
        <v>45093.961805555555</v>
      </c>
      <c r="L423">
        <f t="shared" si="18"/>
        <v>198.02013888888905</v>
      </c>
      <c r="M423" t="str">
        <f t="shared" si="19"/>
        <v>One time</v>
      </c>
      <c r="N423" t="str">
        <f t="shared" si="20"/>
        <v>Lost</v>
      </c>
      <c r="AA423">
        <v>580</v>
      </c>
      <c r="AB423">
        <v>1</v>
      </c>
      <c r="AC423" s="56">
        <v>45406.023611053242</v>
      </c>
      <c r="AD423">
        <v>198.02013888888905</v>
      </c>
      <c r="AE423" t="s">
        <v>317</v>
      </c>
      <c r="AF423" t="s">
        <v>318</v>
      </c>
    </row>
    <row r="424" spans="9:32" x14ac:dyDescent="0.3">
      <c r="I424" s="43">
        <v>581</v>
      </c>
      <c r="J424" s="12">
        <v>3</v>
      </c>
      <c r="K424" s="56">
        <v>45253.969444444447</v>
      </c>
      <c r="L424">
        <f t="shared" si="18"/>
        <v>38.01249999999709</v>
      </c>
      <c r="M424" t="str">
        <f t="shared" si="19"/>
        <v>Repeat</v>
      </c>
      <c r="N424" t="str">
        <f t="shared" si="20"/>
        <v>Recent</v>
      </c>
      <c r="AA424">
        <v>581</v>
      </c>
      <c r="AB424">
        <v>3</v>
      </c>
      <c r="AC424" s="56">
        <v>45407.023611053242</v>
      </c>
      <c r="AD424">
        <v>38.01249999999709</v>
      </c>
      <c r="AE424" t="s">
        <v>319</v>
      </c>
      <c r="AF424" t="s">
        <v>321</v>
      </c>
    </row>
    <row r="425" spans="9:32" x14ac:dyDescent="0.3">
      <c r="I425" s="43">
        <v>584</v>
      </c>
      <c r="J425" s="12">
        <v>2</v>
      </c>
      <c r="K425" s="56">
        <v>45255.05</v>
      </c>
      <c r="L425">
        <f t="shared" si="18"/>
        <v>36.931944444440887</v>
      </c>
      <c r="M425" t="str">
        <f t="shared" si="19"/>
        <v>Repeat</v>
      </c>
      <c r="N425" t="str">
        <f t="shared" si="20"/>
        <v>Recent</v>
      </c>
      <c r="AA425">
        <v>584</v>
      </c>
      <c r="AB425">
        <v>2</v>
      </c>
      <c r="AC425" s="56">
        <v>45408.023611053242</v>
      </c>
      <c r="AD425">
        <v>36.931944444440887</v>
      </c>
      <c r="AE425" t="s">
        <v>319</v>
      </c>
      <c r="AF425" t="s">
        <v>321</v>
      </c>
    </row>
    <row r="426" spans="9:32" x14ac:dyDescent="0.3">
      <c r="I426" s="43">
        <v>587</v>
      </c>
      <c r="J426" s="12">
        <v>2</v>
      </c>
      <c r="K426" s="56">
        <v>45083.991666666669</v>
      </c>
      <c r="L426">
        <f t="shared" si="18"/>
        <v>207.99027777777519</v>
      </c>
      <c r="M426" t="str">
        <f t="shared" si="19"/>
        <v>Repeat</v>
      </c>
      <c r="N426" t="str">
        <f t="shared" si="20"/>
        <v>Lost</v>
      </c>
      <c r="AA426">
        <v>587</v>
      </c>
      <c r="AB426">
        <v>2</v>
      </c>
      <c r="AC426" s="56">
        <v>45409.023611053242</v>
      </c>
      <c r="AD426">
        <v>207.99027777777519</v>
      </c>
      <c r="AE426" t="s">
        <v>319</v>
      </c>
      <c r="AF426" t="s">
        <v>318</v>
      </c>
    </row>
    <row r="427" spans="9:32" x14ac:dyDescent="0.3">
      <c r="I427" s="43">
        <v>588</v>
      </c>
      <c r="J427" s="12">
        <v>2</v>
      </c>
      <c r="K427" s="56">
        <v>45241.034722222219</v>
      </c>
      <c r="L427">
        <f t="shared" si="18"/>
        <v>50.947222222224809</v>
      </c>
      <c r="M427" t="str">
        <f t="shared" si="19"/>
        <v>Repeat</v>
      </c>
      <c r="N427" t="str">
        <f t="shared" si="20"/>
        <v>Recent</v>
      </c>
      <c r="AA427">
        <v>588</v>
      </c>
      <c r="AB427">
        <v>2</v>
      </c>
      <c r="AC427" s="56">
        <v>45410.023611053242</v>
      </c>
      <c r="AD427">
        <v>50.947222222224809</v>
      </c>
      <c r="AE427" t="s">
        <v>319</v>
      </c>
      <c r="AF427" t="s">
        <v>321</v>
      </c>
    </row>
    <row r="428" spans="9:32" x14ac:dyDescent="0.3">
      <c r="I428" s="43">
        <v>594</v>
      </c>
      <c r="J428" s="12">
        <v>1</v>
      </c>
      <c r="K428" s="56">
        <v>45083.081944444442</v>
      </c>
      <c r="L428">
        <f t="shared" si="18"/>
        <v>208.90000000000146</v>
      </c>
      <c r="M428" t="str">
        <f t="shared" si="19"/>
        <v>One time</v>
      </c>
      <c r="N428" t="str">
        <f t="shared" si="20"/>
        <v>Lost</v>
      </c>
      <c r="AA428">
        <v>594</v>
      </c>
      <c r="AB428">
        <v>1</v>
      </c>
      <c r="AC428" s="56">
        <v>45411.023611053242</v>
      </c>
      <c r="AD428">
        <v>208.90000000000146</v>
      </c>
      <c r="AE428" t="s">
        <v>317</v>
      </c>
      <c r="AF428" t="s">
        <v>318</v>
      </c>
    </row>
    <row r="429" spans="9:32" x14ac:dyDescent="0.3">
      <c r="I429" s="43">
        <v>595</v>
      </c>
      <c r="J429" s="12">
        <v>1</v>
      </c>
      <c r="K429" s="56">
        <v>45054.037499999999</v>
      </c>
      <c r="L429">
        <f t="shared" si="18"/>
        <v>237.94444444444525</v>
      </c>
      <c r="M429" t="str">
        <f t="shared" si="19"/>
        <v>One time</v>
      </c>
      <c r="N429" t="str">
        <f t="shared" si="20"/>
        <v>Lost</v>
      </c>
      <c r="AA429">
        <v>595</v>
      </c>
      <c r="AB429">
        <v>1</v>
      </c>
      <c r="AC429" s="56">
        <v>45412.023611053242</v>
      </c>
      <c r="AD429">
        <v>237.94444444444525</v>
      </c>
      <c r="AE429" t="s">
        <v>317</v>
      </c>
      <c r="AF429" t="s">
        <v>318</v>
      </c>
    </row>
    <row r="430" spans="9:32" x14ac:dyDescent="0.3">
      <c r="I430" s="43">
        <v>596</v>
      </c>
      <c r="J430" s="12">
        <v>1</v>
      </c>
      <c r="K430" s="56">
        <v>45236.002083333333</v>
      </c>
      <c r="L430">
        <f t="shared" si="18"/>
        <v>55.979861111110949</v>
      </c>
      <c r="M430" t="str">
        <f t="shared" si="19"/>
        <v>One time</v>
      </c>
      <c r="N430" t="str">
        <f t="shared" si="20"/>
        <v>Recent</v>
      </c>
      <c r="AA430">
        <v>596</v>
      </c>
      <c r="AB430">
        <v>1</v>
      </c>
      <c r="AC430" s="56">
        <v>45413.023611053242</v>
      </c>
      <c r="AD430">
        <v>55.979861111110949</v>
      </c>
      <c r="AE430" t="s">
        <v>317</v>
      </c>
      <c r="AF430" t="s">
        <v>321</v>
      </c>
    </row>
    <row r="431" spans="9:32" x14ac:dyDescent="0.3">
      <c r="I431" s="43">
        <v>597</v>
      </c>
      <c r="J431" s="12">
        <v>2</v>
      </c>
      <c r="K431" s="56">
        <v>45247.051388888889</v>
      </c>
      <c r="L431">
        <f t="shared" si="18"/>
        <v>44.930555555554747</v>
      </c>
      <c r="M431" t="str">
        <f t="shared" si="19"/>
        <v>Repeat</v>
      </c>
      <c r="N431" t="str">
        <f t="shared" si="20"/>
        <v>Recent</v>
      </c>
      <c r="AA431">
        <v>597</v>
      </c>
      <c r="AB431">
        <v>2</v>
      </c>
      <c r="AC431" s="56">
        <v>45414.023611053242</v>
      </c>
      <c r="AD431">
        <v>44.930555555554747</v>
      </c>
      <c r="AE431" t="s">
        <v>319</v>
      </c>
      <c r="AF431" t="s">
        <v>321</v>
      </c>
    </row>
    <row r="432" spans="9:32" x14ac:dyDescent="0.3">
      <c r="I432" s="43">
        <v>599</v>
      </c>
      <c r="J432" s="12">
        <v>2</v>
      </c>
      <c r="K432" s="56">
        <v>45289.01666666667</v>
      </c>
      <c r="L432">
        <f t="shared" si="18"/>
        <v>2.9652777777737356</v>
      </c>
      <c r="M432" t="str">
        <f t="shared" si="19"/>
        <v>Repeat</v>
      </c>
      <c r="N432" t="str">
        <f t="shared" si="20"/>
        <v>Recent</v>
      </c>
      <c r="AA432">
        <v>599</v>
      </c>
      <c r="AB432">
        <v>2</v>
      </c>
      <c r="AC432" s="56">
        <v>45415.023611053242</v>
      </c>
      <c r="AD432">
        <v>2.9652777777737356</v>
      </c>
      <c r="AE432" t="s">
        <v>319</v>
      </c>
      <c r="AF432" t="s">
        <v>321</v>
      </c>
    </row>
    <row r="433" spans="9:32" x14ac:dyDescent="0.3">
      <c r="I433" s="43">
        <v>600</v>
      </c>
      <c r="J433" s="12">
        <v>1</v>
      </c>
      <c r="K433" s="56">
        <v>45110.009027777778</v>
      </c>
      <c r="L433">
        <f t="shared" si="18"/>
        <v>181.9729166666657</v>
      </c>
      <c r="M433" t="str">
        <f t="shared" si="19"/>
        <v>One time</v>
      </c>
      <c r="N433" t="str">
        <f t="shared" si="20"/>
        <v>Lost</v>
      </c>
      <c r="AA433">
        <v>600</v>
      </c>
      <c r="AB433">
        <v>1</v>
      </c>
      <c r="AC433" s="56">
        <v>45416.023611053242</v>
      </c>
      <c r="AD433">
        <v>181.9729166666657</v>
      </c>
      <c r="AE433" t="s">
        <v>317</v>
      </c>
      <c r="AF433" t="s">
        <v>318</v>
      </c>
    </row>
    <row r="434" spans="9:32" x14ac:dyDescent="0.3">
      <c r="I434" s="43">
        <v>602</v>
      </c>
      <c r="J434" s="12">
        <v>1</v>
      </c>
      <c r="K434" s="56">
        <v>44988.992361111108</v>
      </c>
      <c r="L434">
        <f t="shared" si="18"/>
        <v>302.98958333333576</v>
      </c>
      <c r="M434" t="str">
        <f t="shared" si="19"/>
        <v>One time</v>
      </c>
      <c r="N434" t="str">
        <f t="shared" si="20"/>
        <v>Lost</v>
      </c>
      <c r="AA434">
        <v>602</v>
      </c>
      <c r="AB434">
        <v>1</v>
      </c>
      <c r="AC434" s="56">
        <v>45417.023611053242</v>
      </c>
      <c r="AD434">
        <v>302.98958333333576</v>
      </c>
      <c r="AE434" t="s">
        <v>317</v>
      </c>
      <c r="AF434" t="s">
        <v>318</v>
      </c>
    </row>
    <row r="435" spans="9:32" x14ac:dyDescent="0.3">
      <c r="I435" s="43">
        <v>604</v>
      </c>
      <c r="J435" s="12">
        <v>1</v>
      </c>
      <c r="K435" s="56">
        <v>45250.027777777781</v>
      </c>
      <c r="L435">
        <f t="shared" si="18"/>
        <v>41.954166666662786</v>
      </c>
      <c r="M435" t="str">
        <f t="shared" si="19"/>
        <v>One time</v>
      </c>
      <c r="N435" t="str">
        <f t="shared" si="20"/>
        <v>Recent</v>
      </c>
      <c r="AA435">
        <v>604</v>
      </c>
      <c r="AB435">
        <v>1</v>
      </c>
      <c r="AC435" s="56">
        <v>45418.023611053242</v>
      </c>
      <c r="AD435">
        <v>41.954166666662786</v>
      </c>
      <c r="AE435" t="s">
        <v>317</v>
      </c>
      <c r="AF435" t="s">
        <v>321</v>
      </c>
    </row>
    <row r="436" spans="9:32" x14ac:dyDescent="0.3">
      <c r="I436" s="43">
        <v>606</v>
      </c>
      <c r="J436" s="12">
        <v>3</v>
      </c>
      <c r="K436" s="56">
        <v>45256.025694444441</v>
      </c>
      <c r="L436">
        <f t="shared" si="18"/>
        <v>35.95625000000291</v>
      </c>
      <c r="M436" t="str">
        <f t="shared" si="19"/>
        <v>Repeat</v>
      </c>
      <c r="N436" t="str">
        <f t="shared" si="20"/>
        <v>Recent</v>
      </c>
      <c r="AA436">
        <v>606</v>
      </c>
      <c r="AB436">
        <v>3</v>
      </c>
      <c r="AC436" s="56">
        <v>45419.023611053242</v>
      </c>
      <c r="AD436">
        <v>35.95625000000291</v>
      </c>
      <c r="AE436" t="s">
        <v>319</v>
      </c>
      <c r="AF436" t="s">
        <v>321</v>
      </c>
    </row>
    <row r="437" spans="9:32" x14ac:dyDescent="0.3">
      <c r="I437" s="43">
        <v>607</v>
      </c>
      <c r="J437" s="12">
        <v>1</v>
      </c>
      <c r="K437" s="56">
        <v>45236.022916666669</v>
      </c>
      <c r="L437">
        <f t="shared" si="18"/>
        <v>55.959027777775191</v>
      </c>
      <c r="M437" t="str">
        <f t="shared" si="19"/>
        <v>One time</v>
      </c>
      <c r="N437" t="str">
        <f t="shared" si="20"/>
        <v>Recent</v>
      </c>
      <c r="AA437">
        <v>607</v>
      </c>
      <c r="AB437">
        <v>1</v>
      </c>
      <c r="AC437" s="56">
        <v>45420.023611053242</v>
      </c>
      <c r="AD437">
        <v>55.959027777775191</v>
      </c>
      <c r="AE437" t="s">
        <v>317</v>
      </c>
      <c r="AF437" t="s">
        <v>321</v>
      </c>
    </row>
    <row r="438" spans="9:32" x14ac:dyDescent="0.3">
      <c r="I438" s="43">
        <v>608</v>
      </c>
      <c r="J438" s="12">
        <v>2</v>
      </c>
      <c r="K438" s="56">
        <v>44970.083333333336</v>
      </c>
      <c r="L438">
        <f t="shared" si="18"/>
        <v>321.89861111110804</v>
      </c>
      <c r="M438" t="str">
        <f t="shared" si="19"/>
        <v>Repeat</v>
      </c>
      <c r="N438" t="str">
        <f t="shared" si="20"/>
        <v>Lost</v>
      </c>
      <c r="AA438">
        <v>608</v>
      </c>
      <c r="AB438">
        <v>2</v>
      </c>
      <c r="AC438" s="56">
        <v>45421.023611053242</v>
      </c>
      <c r="AD438">
        <v>321.89861111110804</v>
      </c>
      <c r="AE438" t="s">
        <v>319</v>
      </c>
      <c r="AF438" t="s">
        <v>318</v>
      </c>
    </row>
    <row r="439" spans="9:32" x14ac:dyDescent="0.3">
      <c r="I439" s="43">
        <v>609</v>
      </c>
      <c r="J439" s="12">
        <v>2</v>
      </c>
      <c r="K439" s="56">
        <v>45069.024305555555</v>
      </c>
      <c r="L439">
        <f t="shared" si="18"/>
        <v>222.95763888888905</v>
      </c>
      <c r="M439" t="str">
        <f t="shared" si="19"/>
        <v>Repeat</v>
      </c>
      <c r="N439" t="str">
        <f t="shared" si="20"/>
        <v>Lost</v>
      </c>
      <c r="AA439">
        <v>609</v>
      </c>
      <c r="AB439">
        <v>2</v>
      </c>
      <c r="AC439" s="56">
        <v>45422.023611053242</v>
      </c>
      <c r="AD439">
        <v>222.95763888888905</v>
      </c>
      <c r="AE439" t="s">
        <v>319</v>
      </c>
      <c r="AF439" t="s">
        <v>318</v>
      </c>
    </row>
    <row r="440" spans="9:32" x14ac:dyDescent="0.3">
      <c r="I440" s="43">
        <v>610</v>
      </c>
      <c r="J440" s="12">
        <v>2</v>
      </c>
      <c r="K440" s="56">
        <v>45176.007638888892</v>
      </c>
      <c r="L440">
        <f t="shared" si="18"/>
        <v>115.97430555555184</v>
      </c>
      <c r="M440" t="str">
        <f t="shared" si="19"/>
        <v>Repeat</v>
      </c>
      <c r="N440" t="str">
        <f t="shared" si="20"/>
        <v>Passive</v>
      </c>
      <c r="AA440">
        <v>610</v>
      </c>
      <c r="AB440">
        <v>2</v>
      </c>
      <c r="AC440" s="56">
        <v>45423.023611053242</v>
      </c>
      <c r="AD440">
        <v>115.97430555555184</v>
      </c>
      <c r="AE440" t="s">
        <v>319</v>
      </c>
      <c r="AF440" t="s">
        <v>320</v>
      </c>
    </row>
    <row r="441" spans="9:32" x14ac:dyDescent="0.3">
      <c r="I441" s="43">
        <v>612</v>
      </c>
      <c r="J441" s="12">
        <v>1</v>
      </c>
      <c r="K441" s="56">
        <v>45042.007638888892</v>
      </c>
      <c r="L441">
        <f t="shared" si="18"/>
        <v>249.97430555555184</v>
      </c>
      <c r="M441" t="str">
        <f t="shared" si="19"/>
        <v>One time</v>
      </c>
      <c r="N441" t="str">
        <f t="shared" si="20"/>
        <v>Lost</v>
      </c>
      <c r="AA441">
        <v>612</v>
      </c>
      <c r="AB441">
        <v>1</v>
      </c>
      <c r="AC441" s="56">
        <v>45424.023611053242</v>
      </c>
      <c r="AD441">
        <v>249.97430555555184</v>
      </c>
      <c r="AE441" t="s">
        <v>317</v>
      </c>
      <c r="AF441" t="s">
        <v>318</v>
      </c>
    </row>
    <row r="442" spans="9:32" x14ac:dyDescent="0.3">
      <c r="I442" s="43">
        <v>613</v>
      </c>
      <c r="J442" s="12">
        <v>3</v>
      </c>
      <c r="K442" s="56">
        <v>45082.019444444442</v>
      </c>
      <c r="L442">
        <f t="shared" si="18"/>
        <v>209.96250000000146</v>
      </c>
      <c r="M442" t="str">
        <f t="shared" si="19"/>
        <v>Repeat</v>
      </c>
      <c r="N442" t="str">
        <f t="shared" si="20"/>
        <v>Lost</v>
      </c>
      <c r="AA442">
        <v>613</v>
      </c>
      <c r="AB442">
        <v>3</v>
      </c>
      <c r="AC442" s="56">
        <v>45425.023611053242</v>
      </c>
      <c r="AD442">
        <v>209.96250000000146</v>
      </c>
      <c r="AE442" t="s">
        <v>319</v>
      </c>
      <c r="AF442" t="s">
        <v>318</v>
      </c>
    </row>
    <row r="443" spans="9:32" x14ac:dyDescent="0.3">
      <c r="I443" s="43">
        <v>614</v>
      </c>
      <c r="J443" s="12">
        <v>2</v>
      </c>
      <c r="K443" s="56">
        <v>45259.023611111108</v>
      </c>
      <c r="L443">
        <f t="shared" si="18"/>
        <v>32.958333333335759</v>
      </c>
      <c r="M443" t="str">
        <f t="shared" si="19"/>
        <v>Repeat</v>
      </c>
      <c r="N443" t="str">
        <f t="shared" si="20"/>
        <v>Recent</v>
      </c>
      <c r="AA443">
        <v>614</v>
      </c>
      <c r="AB443">
        <v>2</v>
      </c>
      <c r="AC443" s="56">
        <v>45426.023611053242</v>
      </c>
      <c r="AD443">
        <v>32.958333333335759</v>
      </c>
      <c r="AE443" t="s">
        <v>319</v>
      </c>
      <c r="AF443" t="s">
        <v>321</v>
      </c>
    </row>
    <row r="444" spans="9:32" x14ac:dyDescent="0.3">
      <c r="I444" s="43">
        <v>615</v>
      </c>
      <c r="J444" s="12">
        <v>1</v>
      </c>
      <c r="K444" s="56">
        <v>45008.00277777778</v>
      </c>
      <c r="L444">
        <f t="shared" si="18"/>
        <v>283.97916666666424</v>
      </c>
      <c r="M444" t="str">
        <f t="shared" si="19"/>
        <v>One time</v>
      </c>
      <c r="N444" t="str">
        <f t="shared" si="20"/>
        <v>Lost</v>
      </c>
      <c r="AA444">
        <v>615</v>
      </c>
      <c r="AB444">
        <v>1</v>
      </c>
      <c r="AC444" s="56">
        <v>45427.023611053242</v>
      </c>
      <c r="AD444">
        <v>283.97916666666424</v>
      </c>
      <c r="AE444" t="s">
        <v>317</v>
      </c>
      <c r="AF444" t="s">
        <v>318</v>
      </c>
    </row>
    <row r="445" spans="9:32" x14ac:dyDescent="0.3">
      <c r="I445" s="43">
        <v>616</v>
      </c>
      <c r="J445" s="12">
        <v>1</v>
      </c>
      <c r="K445" s="56">
        <v>45109.043749999997</v>
      </c>
      <c r="L445">
        <f t="shared" si="18"/>
        <v>182.93819444444671</v>
      </c>
      <c r="M445" t="str">
        <f t="shared" si="19"/>
        <v>One time</v>
      </c>
      <c r="N445" t="str">
        <f t="shared" si="20"/>
        <v>Lost</v>
      </c>
      <c r="AA445">
        <v>616</v>
      </c>
      <c r="AB445">
        <v>1</v>
      </c>
      <c r="AC445" s="56">
        <v>45428.023611053242</v>
      </c>
      <c r="AD445">
        <v>182.93819444444671</v>
      </c>
      <c r="AE445" t="s">
        <v>317</v>
      </c>
      <c r="AF445" t="s">
        <v>318</v>
      </c>
    </row>
    <row r="446" spans="9:32" x14ac:dyDescent="0.3">
      <c r="I446" s="43">
        <v>617</v>
      </c>
      <c r="J446" s="12">
        <v>1</v>
      </c>
      <c r="K446" s="56">
        <v>45078.996527777781</v>
      </c>
      <c r="L446">
        <f t="shared" si="18"/>
        <v>212.98541666666279</v>
      </c>
      <c r="M446" t="str">
        <f t="shared" si="19"/>
        <v>One time</v>
      </c>
      <c r="N446" t="str">
        <f t="shared" si="20"/>
        <v>Lost</v>
      </c>
      <c r="AA446">
        <v>617</v>
      </c>
      <c r="AB446">
        <v>1</v>
      </c>
      <c r="AC446" s="56">
        <v>45429.023611053242</v>
      </c>
      <c r="AD446">
        <v>212.98541666666279</v>
      </c>
      <c r="AE446" t="s">
        <v>317</v>
      </c>
      <c r="AF446" t="s">
        <v>318</v>
      </c>
    </row>
    <row r="447" spans="9:32" x14ac:dyDescent="0.3">
      <c r="I447" s="43">
        <v>618</v>
      </c>
      <c r="J447" s="12">
        <v>2</v>
      </c>
      <c r="K447" s="56">
        <v>45204.06527777778</v>
      </c>
      <c r="L447">
        <f t="shared" si="18"/>
        <v>87.916666666664241</v>
      </c>
      <c r="M447" t="str">
        <f t="shared" si="19"/>
        <v>Repeat</v>
      </c>
      <c r="N447" t="str">
        <f t="shared" si="20"/>
        <v>Passive</v>
      </c>
      <c r="AA447">
        <v>618</v>
      </c>
      <c r="AB447">
        <v>2</v>
      </c>
      <c r="AC447" s="56">
        <v>45430.023611053242</v>
      </c>
      <c r="AD447">
        <v>87.916666666664241</v>
      </c>
      <c r="AE447" t="s">
        <v>319</v>
      </c>
      <c r="AF447" t="s">
        <v>320</v>
      </c>
    </row>
    <row r="448" spans="9:32" x14ac:dyDescent="0.3">
      <c r="I448" s="43">
        <v>619</v>
      </c>
      <c r="J448" s="12">
        <v>1</v>
      </c>
      <c r="K448" s="56">
        <v>45253.049305555556</v>
      </c>
      <c r="L448">
        <f t="shared" si="18"/>
        <v>38.932638888887595</v>
      </c>
      <c r="M448" t="str">
        <f t="shared" si="19"/>
        <v>One time</v>
      </c>
      <c r="N448" t="str">
        <f t="shared" si="20"/>
        <v>Recent</v>
      </c>
      <c r="AA448">
        <v>619</v>
      </c>
      <c r="AB448">
        <v>1</v>
      </c>
      <c r="AC448" s="56">
        <v>45431.023611053242</v>
      </c>
      <c r="AD448">
        <v>38.932638888887595</v>
      </c>
      <c r="AE448" t="s">
        <v>317</v>
      </c>
      <c r="AF448" t="s">
        <v>321</v>
      </c>
    </row>
    <row r="449" spans="9:32" x14ac:dyDescent="0.3">
      <c r="I449" s="43">
        <v>620</v>
      </c>
      <c r="J449" s="12">
        <v>1</v>
      </c>
      <c r="K449" s="56">
        <v>45027.025000000001</v>
      </c>
      <c r="L449">
        <f t="shared" si="18"/>
        <v>264.95694444444234</v>
      </c>
      <c r="M449" t="str">
        <f t="shared" si="19"/>
        <v>One time</v>
      </c>
      <c r="N449" t="str">
        <f t="shared" si="20"/>
        <v>Lost</v>
      </c>
      <c r="AA449">
        <v>620</v>
      </c>
      <c r="AB449">
        <v>1</v>
      </c>
      <c r="AC449" s="56">
        <v>45432.023611053242</v>
      </c>
      <c r="AD449">
        <v>264.95694444444234</v>
      </c>
      <c r="AE449" t="s">
        <v>317</v>
      </c>
      <c r="AF449" t="s">
        <v>318</v>
      </c>
    </row>
    <row r="450" spans="9:32" x14ac:dyDescent="0.3">
      <c r="I450" s="43">
        <v>621</v>
      </c>
      <c r="J450" s="12">
        <v>2</v>
      </c>
      <c r="K450" s="56">
        <v>45161.975694444445</v>
      </c>
      <c r="L450">
        <f t="shared" si="18"/>
        <v>130.00624999999854</v>
      </c>
      <c r="M450" t="str">
        <f t="shared" si="19"/>
        <v>Repeat</v>
      </c>
      <c r="N450" t="str">
        <f t="shared" si="20"/>
        <v>Passive</v>
      </c>
      <c r="AA450">
        <v>621</v>
      </c>
      <c r="AB450">
        <v>2</v>
      </c>
      <c r="AC450" s="56">
        <v>45433.023611053242</v>
      </c>
      <c r="AD450">
        <v>130.00624999999854</v>
      </c>
      <c r="AE450" t="s">
        <v>319</v>
      </c>
      <c r="AF450" t="s">
        <v>320</v>
      </c>
    </row>
    <row r="451" spans="9:32" x14ac:dyDescent="0.3">
      <c r="I451" s="43">
        <v>622</v>
      </c>
      <c r="J451" s="12">
        <v>2</v>
      </c>
      <c r="K451" s="56">
        <v>45130.976388888892</v>
      </c>
      <c r="L451">
        <f t="shared" ref="L451:L514" si="21">$H$2-K451</f>
        <v>161.00555555555184</v>
      </c>
      <c r="M451" t="str">
        <f t="shared" ref="M451:M514" si="22">IF(J451&gt;1, "Repeat", "One time")</f>
        <v>Repeat</v>
      </c>
      <c r="N451" t="str">
        <f t="shared" ref="N451:N514" si="23">IF(L451&lt;80,"Recent",IF(L451&lt;180,"Passive","Lost"))</f>
        <v>Passive</v>
      </c>
      <c r="AA451">
        <v>622</v>
      </c>
      <c r="AB451">
        <v>2</v>
      </c>
      <c r="AC451" s="56">
        <v>45434.023611053242</v>
      </c>
      <c r="AD451">
        <v>161.00555555555184</v>
      </c>
      <c r="AE451" t="s">
        <v>319</v>
      </c>
      <c r="AF451" t="s">
        <v>320</v>
      </c>
    </row>
    <row r="452" spans="9:32" x14ac:dyDescent="0.3">
      <c r="I452" s="43">
        <v>623</v>
      </c>
      <c r="J452" s="12">
        <v>3</v>
      </c>
      <c r="K452" s="56">
        <v>45134.067361111112</v>
      </c>
      <c r="L452">
        <f t="shared" si="21"/>
        <v>157.91458333333139</v>
      </c>
      <c r="M452" t="str">
        <f t="shared" si="22"/>
        <v>Repeat</v>
      </c>
      <c r="N452" t="str">
        <f t="shared" si="23"/>
        <v>Passive</v>
      </c>
      <c r="AA452">
        <v>623</v>
      </c>
      <c r="AB452">
        <v>3</v>
      </c>
      <c r="AC452" s="56">
        <v>45435.023611053242</v>
      </c>
      <c r="AD452">
        <v>157.91458333333139</v>
      </c>
      <c r="AE452" t="s">
        <v>319</v>
      </c>
      <c r="AF452" t="s">
        <v>320</v>
      </c>
    </row>
    <row r="453" spans="9:32" x14ac:dyDescent="0.3">
      <c r="I453" s="43">
        <v>624</v>
      </c>
      <c r="J453" s="12">
        <v>2</v>
      </c>
      <c r="K453" s="56">
        <v>45200.071527777778</v>
      </c>
      <c r="L453">
        <f t="shared" si="21"/>
        <v>91.910416666665697</v>
      </c>
      <c r="M453" t="str">
        <f t="shared" si="22"/>
        <v>Repeat</v>
      </c>
      <c r="N453" t="str">
        <f t="shared" si="23"/>
        <v>Passive</v>
      </c>
      <c r="AA453">
        <v>624</v>
      </c>
      <c r="AB453">
        <v>2</v>
      </c>
      <c r="AC453" s="56">
        <v>45436.023611053242</v>
      </c>
      <c r="AD453">
        <v>91.910416666665697</v>
      </c>
      <c r="AE453" t="s">
        <v>319</v>
      </c>
      <c r="AF453" t="s">
        <v>320</v>
      </c>
    </row>
    <row r="454" spans="9:32" x14ac:dyDescent="0.3">
      <c r="I454" s="43">
        <v>625</v>
      </c>
      <c r="J454" s="12">
        <v>1</v>
      </c>
      <c r="K454" s="56">
        <v>45049.015277777777</v>
      </c>
      <c r="L454">
        <f t="shared" si="21"/>
        <v>242.96666666666715</v>
      </c>
      <c r="M454" t="str">
        <f t="shared" si="22"/>
        <v>One time</v>
      </c>
      <c r="N454" t="str">
        <f t="shared" si="23"/>
        <v>Lost</v>
      </c>
      <c r="AA454">
        <v>625</v>
      </c>
      <c r="AB454">
        <v>1</v>
      </c>
      <c r="AC454" s="56">
        <v>45437.023611053242</v>
      </c>
      <c r="AD454">
        <v>242.96666666666715</v>
      </c>
      <c r="AE454" t="s">
        <v>317</v>
      </c>
      <c r="AF454" t="s">
        <v>318</v>
      </c>
    </row>
    <row r="455" spans="9:32" x14ac:dyDescent="0.3">
      <c r="I455" s="43">
        <v>626</v>
      </c>
      <c r="J455" s="12">
        <v>1</v>
      </c>
      <c r="K455" s="56">
        <v>45096.975694444445</v>
      </c>
      <c r="L455">
        <f t="shared" si="21"/>
        <v>195.00624999999854</v>
      </c>
      <c r="M455" t="str">
        <f t="shared" si="22"/>
        <v>One time</v>
      </c>
      <c r="N455" t="str">
        <f t="shared" si="23"/>
        <v>Lost</v>
      </c>
      <c r="AA455">
        <v>626</v>
      </c>
      <c r="AB455">
        <v>1</v>
      </c>
      <c r="AC455" s="56">
        <v>45438.023611053242</v>
      </c>
      <c r="AD455">
        <v>195.00624999999854</v>
      </c>
      <c r="AE455" t="s">
        <v>317</v>
      </c>
      <c r="AF455" t="s">
        <v>318</v>
      </c>
    </row>
    <row r="456" spans="9:32" x14ac:dyDescent="0.3">
      <c r="I456" s="43">
        <v>627</v>
      </c>
      <c r="J456" s="12">
        <v>1</v>
      </c>
      <c r="K456" s="56">
        <v>44981.010416666664</v>
      </c>
      <c r="L456">
        <f t="shared" si="21"/>
        <v>310.97152777777956</v>
      </c>
      <c r="M456" t="str">
        <f t="shared" si="22"/>
        <v>One time</v>
      </c>
      <c r="N456" t="str">
        <f t="shared" si="23"/>
        <v>Lost</v>
      </c>
      <c r="AA456">
        <v>627</v>
      </c>
      <c r="AB456">
        <v>1</v>
      </c>
      <c r="AC456" s="56">
        <v>45439.023611053242</v>
      </c>
      <c r="AD456">
        <v>310.97152777777956</v>
      </c>
      <c r="AE456" t="s">
        <v>317</v>
      </c>
      <c r="AF456" t="s">
        <v>318</v>
      </c>
    </row>
    <row r="457" spans="9:32" x14ac:dyDescent="0.3">
      <c r="I457" s="43">
        <v>628</v>
      </c>
      <c r="J457" s="12">
        <v>1</v>
      </c>
      <c r="K457" s="56">
        <v>44960.954861111109</v>
      </c>
      <c r="L457">
        <f t="shared" si="21"/>
        <v>331.0270833333343</v>
      </c>
      <c r="M457" t="str">
        <f t="shared" si="22"/>
        <v>One time</v>
      </c>
      <c r="N457" t="str">
        <f t="shared" si="23"/>
        <v>Lost</v>
      </c>
      <c r="AA457">
        <v>628</v>
      </c>
      <c r="AB457">
        <v>1</v>
      </c>
      <c r="AC457" s="56">
        <v>45440.023611053242</v>
      </c>
      <c r="AD457">
        <v>331.0270833333343</v>
      </c>
      <c r="AE457" t="s">
        <v>317</v>
      </c>
      <c r="AF457" t="s">
        <v>318</v>
      </c>
    </row>
    <row r="458" spans="9:32" x14ac:dyDescent="0.3">
      <c r="I458" s="43">
        <v>629</v>
      </c>
      <c r="J458" s="12">
        <v>1</v>
      </c>
      <c r="K458" s="56">
        <v>45242.047222222223</v>
      </c>
      <c r="L458">
        <f t="shared" si="21"/>
        <v>49.934722222220444</v>
      </c>
      <c r="M458" t="str">
        <f t="shared" si="22"/>
        <v>One time</v>
      </c>
      <c r="N458" t="str">
        <f t="shared" si="23"/>
        <v>Recent</v>
      </c>
      <c r="AA458">
        <v>629</v>
      </c>
      <c r="AB458">
        <v>1</v>
      </c>
      <c r="AC458" s="56">
        <v>45441.023611053242</v>
      </c>
      <c r="AD458">
        <v>49.934722222220444</v>
      </c>
      <c r="AE458" t="s">
        <v>317</v>
      </c>
      <c r="AF458" t="s">
        <v>321</v>
      </c>
    </row>
    <row r="459" spans="9:32" x14ac:dyDescent="0.3">
      <c r="I459" s="43">
        <v>632</v>
      </c>
      <c r="J459" s="12">
        <v>2</v>
      </c>
      <c r="K459" s="56">
        <v>45187.020833333336</v>
      </c>
      <c r="L459">
        <f t="shared" si="21"/>
        <v>104.96111111110804</v>
      </c>
      <c r="M459" t="str">
        <f t="shared" si="22"/>
        <v>Repeat</v>
      </c>
      <c r="N459" t="str">
        <f t="shared" si="23"/>
        <v>Passive</v>
      </c>
      <c r="AA459">
        <v>632</v>
      </c>
      <c r="AB459">
        <v>2</v>
      </c>
      <c r="AC459" s="56">
        <v>45442.023611053242</v>
      </c>
      <c r="AD459">
        <v>104.96111111110804</v>
      </c>
      <c r="AE459" t="s">
        <v>319</v>
      </c>
      <c r="AF459" t="s">
        <v>320</v>
      </c>
    </row>
    <row r="460" spans="9:32" x14ac:dyDescent="0.3">
      <c r="I460" s="43">
        <v>633</v>
      </c>
      <c r="J460" s="12">
        <v>3</v>
      </c>
      <c r="K460" s="56">
        <v>45217.004861111112</v>
      </c>
      <c r="L460">
        <f t="shared" si="21"/>
        <v>74.977083333331393</v>
      </c>
      <c r="M460" t="str">
        <f t="shared" si="22"/>
        <v>Repeat</v>
      </c>
      <c r="N460" t="str">
        <f t="shared" si="23"/>
        <v>Recent</v>
      </c>
      <c r="AA460">
        <v>633</v>
      </c>
      <c r="AB460">
        <v>3</v>
      </c>
      <c r="AC460" s="56">
        <v>45443.023611053242</v>
      </c>
      <c r="AD460">
        <v>74.977083333331393</v>
      </c>
      <c r="AE460" t="s">
        <v>319</v>
      </c>
      <c r="AF460" t="s">
        <v>321</v>
      </c>
    </row>
    <row r="461" spans="9:32" x14ac:dyDescent="0.3">
      <c r="I461" s="43">
        <v>634</v>
      </c>
      <c r="J461" s="12">
        <v>3</v>
      </c>
      <c r="K461" s="56">
        <v>45253.956944444442</v>
      </c>
      <c r="L461">
        <f t="shared" si="21"/>
        <v>38.025000000001455</v>
      </c>
      <c r="M461" t="str">
        <f t="shared" si="22"/>
        <v>Repeat</v>
      </c>
      <c r="N461" t="str">
        <f t="shared" si="23"/>
        <v>Recent</v>
      </c>
      <c r="AA461">
        <v>634</v>
      </c>
      <c r="AB461">
        <v>3</v>
      </c>
      <c r="AC461" s="56">
        <v>45444.023611053242</v>
      </c>
      <c r="AD461">
        <v>38.025000000001455</v>
      </c>
      <c r="AE461" t="s">
        <v>319</v>
      </c>
      <c r="AF461" t="s">
        <v>321</v>
      </c>
    </row>
    <row r="462" spans="9:32" x14ac:dyDescent="0.3">
      <c r="I462" s="43">
        <v>637</v>
      </c>
      <c r="J462" s="12">
        <v>2</v>
      </c>
      <c r="K462" s="56">
        <v>45152.024305555555</v>
      </c>
      <c r="L462">
        <f t="shared" si="21"/>
        <v>139.95763888888905</v>
      </c>
      <c r="M462" t="str">
        <f t="shared" si="22"/>
        <v>Repeat</v>
      </c>
      <c r="N462" t="str">
        <f t="shared" si="23"/>
        <v>Passive</v>
      </c>
      <c r="AA462">
        <v>637</v>
      </c>
      <c r="AB462">
        <v>2</v>
      </c>
      <c r="AC462" s="56">
        <v>45445.023611053242</v>
      </c>
      <c r="AD462">
        <v>139.95763888888905</v>
      </c>
      <c r="AE462" t="s">
        <v>319</v>
      </c>
      <c r="AF462" t="s">
        <v>320</v>
      </c>
    </row>
    <row r="463" spans="9:32" x14ac:dyDescent="0.3">
      <c r="I463" s="43">
        <v>638</v>
      </c>
      <c r="J463" s="12">
        <v>1</v>
      </c>
      <c r="K463" s="56">
        <v>45070.034722222219</v>
      </c>
      <c r="L463">
        <f t="shared" si="21"/>
        <v>221.94722222222481</v>
      </c>
      <c r="M463" t="str">
        <f t="shared" si="22"/>
        <v>One time</v>
      </c>
      <c r="N463" t="str">
        <f t="shared" si="23"/>
        <v>Lost</v>
      </c>
      <c r="AA463">
        <v>638</v>
      </c>
      <c r="AB463">
        <v>1</v>
      </c>
      <c r="AC463" s="56">
        <v>45446.023611053242</v>
      </c>
      <c r="AD463">
        <v>221.94722222222481</v>
      </c>
      <c r="AE463" t="s">
        <v>317</v>
      </c>
      <c r="AF463" t="s">
        <v>318</v>
      </c>
    </row>
    <row r="464" spans="9:32" x14ac:dyDescent="0.3">
      <c r="I464" s="43">
        <v>639</v>
      </c>
      <c r="J464" s="12">
        <v>1</v>
      </c>
      <c r="K464" s="56">
        <v>45018.963888888888</v>
      </c>
      <c r="L464">
        <f t="shared" si="21"/>
        <v>273.0180555555562</v>
      </c>
      <c r="M464" t="str">
        <f t="shared" si="22"/>
        <v>One time</v>
      </c>
      <c r="N464" t="str">
        <f t="shared" si="23"/>
        <v>Lost</v>
      </c>
      <c r="AA464">
        <v>639</v>
      </c>
      <c r="AB464">
        <v>1</v>
      </c>
      <c r="AC464" s="56">
        <v>45447.023611053242</v>
      </c>
      <c r="AD464">
        <v>273.0180555555562</v>
      </c>
      <c r="AE464" t="s">
        <v>317</v>
      </c>
      <c r="AF464" t="s">
        <v>318</v>
      </c>
    </row>
    <row r="465" spans="9:32" x14ac:dyDescent="0.3">
      <c r="I465" s="43">
        <v>640</v>
      </c>
      <c r="J465" s="12">
        <v>4</v>
      </c>
      <c r="K465" s="56">
        <v>45254.986805555556</v>
      </c>
      <c r="L465">
        <f t="shared" si="21"/>
        <v>36.995138888887595</v>
      </c>
      <c r="M465" t="str">
        <f t="shared" si="22"/>
        <v>Repeat</v>
      </c>
      <c r="N465" t="str">
        <f t="shared" si="23"/>
        <v>Recent</v>
      </c>
      <c r="AA465">
        <v>640</v>
      </c>
      <c r="AB465">
        <v>4</v>
      </c>
      <c r="AC465" s="56">
        <v>45448.023611053242</v>
      </c>
      <c r="AD465">
        <v>36.995138888887595</v>
      </c>
      <c r="AE465" t="s">
        <v>319</v>
      </c>
      <c r="AF465" t="s">
        <v>321</v>
      </c>
    </row>
    <row r="466" spans="9:32" x14ac:dyDescent="0.3">
      <c r="I466" s="43">
        <v>642</v>
      </c>
      <c r="J466" s="12">
        <v>2</v>
      </c>
      <c r="K466" s="56">
        <v>45278.068055555559</v>
      </c>
      <c r="L466">
        <f t="shared" si="21"/>
        <v>13.913888888884685</v>
      </c>
      <c r="M466" t="str">
        <f t="shared" si="22"/>
        <v>Repeat</v>
      </c>
      <c r="N466" t="str">
        <f t="shared" si="23"/>
        <v>Recent</v>
      </c>
      <c r="AA466">
        <v>642</v>
      </c>
      <c r="AB466">
        <v>2</v>
      </c>
      <c r="AC466" s="56">
        <v>45449.023611053242</v>
      </c>
      <c r="AD466">
        <v>13.913888888884685</v>
      </c>
      <c r="AE466" t="s">
        <v>319</v>
      </c>
      <c r="AF466" t="s">
        <v>321</v>
      </c>
    </row>
    <row r="467" spans="9:32" x14ac:dyDescent="0.3">
      <c r="I467" s="43">
        <v>643</v>
      </c>
      <c r="J467" s="12">
        <v>1</v>
      </c>
      <c r="K467" s="56">
        <v>45192.080555555556</v>
      </c>
      <c r="L467">
        <f t="shared" si="21"/>
        <v>99.901388888887595</v>
      </c>
      <c r="M467" t="str">
        <f t="shared" si="22"/>
        <v>One time</v>
      </c>
      <c r="N467" t="str">
        <f t="shared" si="23"/>
        <v>Passive</v>
      </c>
      <c r="AA467">
        <v>643</v>
      </c>
      <c r="AB467">
        <v>1</v>
      </c>
      <c r="AC467" s="56">
        <v>45450.023611053242</v>
      </c>
      <c r="AD467">
        <v>99.901388888887595</v>
      </c>
      <c r="AE467" t="s">
        <v>317</v>
      </c>
      <c r="AF467" t="s">
        <v>320</v>
      </c>
    </row>
    <row r="468" spans="9:32" x14ac:dyDescent="0.3">
      <c r="I468" s="43">
        <v>644</v>
      </c>
      <c r="J468" s="12">
        <v>1</v>
      </c>
      <c r="K468" s="56">
        <v>45106.981944444444</v>
      </c>
      <c r="L468">
        <f t="shared" si="21"/>
        <v>185</v>
      </c>
      <c r="M468" t="str">
        <f t="shared" si="22"/>
        <v>One time</v>
      </c>
      <c r="N468" t="str">
        <f t="shared" si="23"/>
        <v>Lost</v>
      </c>
      <c r="AA468">
        <v>644</v>
      </c>
      <c r="AB468">
        <v>1</v>
      </c>
      <c r="AC468" s="56">
        <v>45451.023611053242</v>
      </c>
      <c r="AD468">
        <v>185</v>
      </c>
      <c r="AE468" t="s">
        <v>317</v>
      </c>
      <c r="AF468" t="s">
        <v>318</v>
      </c>
    </row>
    <row r="469" spans="9:32" x14ac:dyDescent="0.3">
      <c r="I469" s="43">
        <v>645</v>
      </c>
      <c r="J469" s="12">
        <v>2</v>
      </c>
      <c r="K469" s="56">
        <v>45037.020833333336</v>
      </c>
      <c r="L469">
        <f t="shared" si="21"/>
        <v>254.96111111110804</v>
      </c>
      <c r="M469" t="str">
        <f t="shared" si="22"/>
        <v>Repeat</v>
      </c>
      <c r="N469" t="str">
        <f t="shared" si="23"/>
        <v>Lost</v>
      </c>
      <c r="AA469">
        <v>645</v>
      </c>
      <c r="AB469">
        <v>2</v>
      </c>
      <c r="AC469" s="56">
        <v>45452.023611053242</v>
      </c>
      <c r="AD469">
        <v>254.96111111110804</v>
      </c>
      <c r="AE469" t="s">
        <v>319</v>
      </c>
      <c r="AF469" t="s">
        <v>318</v>
      </c>
    </row>
    <row r="470" spans="9:32" x14ac:dyDescent="0.3">
      <c r="I470" s="43">
        <v>646</v>
      </c>
      <c r="J470" s="12">
        <v>1</v>
      </c>
      <c r="K470" s="56">
        <v>45280.975694444445</v>
      </c>
      <c r="L470">
        <f t="shared" si="21"/>
        <v>11.006249999998545</v>
      </c>
      <c r="M470" t="str">
        <f t="shared" si="22"/>
        <v>One time</v>
      </c>
      <c r="N470" t="str">
        <f t="shared" si="23"/>
        <v>Recent</v>
      </c>
      <c r="AA470">
        <v>646</v>
      </c>
      <c r="AB470">
        <v>1</v>
      </c>
      <c r="AC470" s="56">
        <v>45453.023611053242</v>
      </c>
      <c r="AD470">
        <v>11.006249999998545</v>
      </c>
      <c r="AE470" t="s">
        <v>317</v>
      </c>
      <c r="AF470" t="s">
        <v>321</v>
      </c>
    </row>
    <row r="471" spans="9:32" x14ac:dyDescent="0.3">
      <c r="I471" s="43">
        <v>647</v>
      </c>
      <c r="J471" s="12">
        <v>2</v>
      </c>
      <c r="K471" s="56">
        <v>45084.044444444444</v>
      </c>
      <c r="L471">
        <f t="shared" si="21"/>
        <v>207.9375</v>
      </c>
      <c r="M471" t="str">
        <f t="shared" si="22"/>
        <v>Repeat</v>
      </c>
      <c r="N471" t="str">
        <f t="shared" si="23"/>
        <v>Lost</v>
      </c>
      <c r="AA471">
        <v>647</v>
      </c>
      <c r="AB471">
        <v>2</v>
      </c>
      <c r="AC471" s="56">
        <v>45454.023611053242</v>
      </c>
      <c r="AD471">
        <v>207.9375</v>
      </c>
      <c r="AE471" t="s">
        <v>319</v>
      </c>
      <c r="AF471" t="s">
        <v>318</v>
      </c>
    </row>
    <row r="472" spans="9:32" x14ac:dyDescent="0.3">
      <c r="I472" s="43">
        <v>648</v>
      </c>
      <c r="J472" s="12">
        <v>1</v>
      </c>
      <c r="K472" s="56">
        <v>45241.069444444445</v>
      </c>
      <c r="L472">
        <f t="shared" si="21"/>
        <v>50.912499999998545</v>
      </c>
      <c r="M472" t="str">
        <f t="shared" si="22"/>
        <v>One time</v>
      </c>
      <c r="N472" t="str">
        <f t="shared" si="23"/>
        <v>Recent</v>
      </c>
      <c r="AA472">
        <v>648</v>
      </c>
      <c r="AB472">
        <v>1</v>
      </c>
      <c r="AC472" s="56">
        <v>45455.023611053242</v>
      </c>
      <c r="AD472">
        <v>50.912499999998545</v>
      </c>
      <c r="AE472" t="s">
        <v>317</v>
      </c>
      <c r="AF472" t="s">
        <v>321</v>
      </c>
    </row>
    <row r="473" spans="9:32" x14ac:dyDescent="0.3">
      <c r="I473" s="43">
        <v>650</v>
      </c>
      <c r="J473" s="12">
        <v>1</v>
      </c>
      <c r="K473" s="56">
        <v>44973.015972222223</v>
      </c>
      <c r="L473">
        <f t="shared" si="21"/>
        <v>318.96597222222044</v>
      </c>
      <c r="M473" t="str">
        <f t="shared" si="22"/>
        <v>One time</v>
      </c>
      <c r="N473" t="str">
        <f t="shared" si="23"/>
        <v>Lost</v>
      </c>
      <c r="AA473">
        <v>650</v>
      </c>
      <c r="AB473">
        <v>1</v>
      </c>
      <c r="AC473" s="56">
        <v>45456.023611053242</v>
      </c>
      <c r="AD473">
        <v>318.96597222222044</v>
      </c>
      <c r="AE473" t="s">
        <v>317</v>
      </c>
      <c r="AF473" t="s">
        <v>318</v>
      </c>
    </row>
    <row r="474" spans="9:32" x14ac:dyDescent="0.3">
      <c r="I474" s="43">
        <v>651</v>
      </c>
      <c r="J474" s="12">
        <v>3</v>
      </c>
      <c r="K474" s="56">
        <v>45143.002083333333</v>
      </c>
      <c r="L474">
        <f t="shared" si="21"/>
        <v>148.97986111111095</v>
      </c>
      <c r="M474" t="str">
        <f t="shared" si="22"/>
        <v>Repeat</v>
      </c>
      <c r="N474" t="str">
        <f t="shared" si="23"/>
        <v>Passive</v>
      </c>
      <c r="AA474">
        <v>651</v>
      </c>
      <c r="AB474">
        <v>3</v>
      </c>
      <c r="AC474" s="56">
        <v>45457.023611053242</v>
      </c>
      <c r="AD474">
        <v>148.97986111111095</v>
      </c>
      <c r="AE474" t="s">
        <v>319</v>
      </c>
      <c r="AF474" t="s">
        <v>320</v>
      </c>
    </row>
    <row r="475" spans="9:32" x14ac:dyDescent="0.3">
      <c r="I475" s="43">
        <v>652</v>
      </c>
      <c r="J475" s="12">
        <v>1</v>
      </c>
      <c r="K475" s="56">
        <v>45057.021527777775</v>
      </c>
      <c r="L475">
        <f t="shared" si="21"/>
        <v>234.96041666666861</v>
      </c>
      <c r="M475" t="str">
        <f t="shared" si="22"/>
        <v>One time</v>
      </c>
      <c r="N475" t="str">
        <f t="shared" si="23"/>
        <v>Lost</v>
      </c>
      <c r="AA475">
        <v>652</v>
      </c>
      <c r="AB475">
        <v>1</v>
      </c>
      <c r="AC475" s="56">
        <v>45458.023611053242</v>
      </c>
      <c r="AD475">
        <v>234.96041666666861</v>
      </c>
      <c r="AE475" t="s">
        <v>317</v>
      </c>
      <c r="AF475" t="s">
        <v>318</v>
      </c>
    </row>
    <row r="476" spans="9:32" x14ac:dyDescent="0.3">
      <c r="I476" s="43">
        <v>653</v>
      </c>
      <c r="J476" s="12">
        <v>1</v>
      </c>
      <c r="K476" s="56">
        <v>45017.03402777778</v>
      </c>
      <c r="L476">
        <f t="shared" si="21"/>
        <v>274.94791666666424</v>
      </c>
      <c r="M476" t="str">
        <f t="shared" si="22"/>
        <v>One time</v>
      </c>
      <c r="N476" t="str">
        <f t="shared" si="23"/>
        <v>Lost</v>
      </c>
      <c r="AA476">
        <v>653</v>
      </c>
      <c r="AB476">
        <v>1</v>
      </c>
      <c r="AC476" s="56">
        <v>45459.023611053242</v>
      </c>
      <c r="AD476">
        <v>274.94791666666424</v>
      </c>
      <c r="AE476" t="s">
        <v>317</v>
      </c>
      <c r="AF476" t="s">
        <v>318</v>
      </c>
    </row>
    <row r="477" spans="9:32" x14ac:dyDescent="0.3">
      <c r="I477" s="43">
        <v>654</v>
      </c>
      <c r="J477" s="12">
        <v>3</v>
      </c>
      <c r="K477" s="56">
        <v>45243.981249999997</v>
      </c>
      <c r="L477">
        <f t="shared" si="21"/>
        <v>48.000694444446708</v>
      </c>
      <c r="M477" t="str">
        <f t="shared" si="22"/>
        <v>Repeat</v>
      </c>
      <c r="N477" t="str">
        <f t="shared" si="23"/>
        <v>Recent</v>
      </c>
      <c r="AA477">
        <v>654</v>
      </c>
      <c r="AB477">
        <v>3</v>
      </c>
      <c r="AC477" s="56">
        <v>45460.023611053242</v>
      </c>
      <c r="AD477">
        <v>48.000694444446708</v>
      </c>
      <c r="AE477" t="s">
        <v>319</v>
      </c>
      <c r="AF477" t="s">
        <v>321</v>
      </c>
    </row>
    <row r="478" spans="9:32" x14ac:dyDescent="0.3">
      <c r="I478" s="43">
        <v>655</v>
      </c>
      <c r="J478" s="12">
        <v>1</v>
      </c>
      <c r="K478" s="56">
        <v>45101.959722222222</v>
      </c>
      <c r="L478">
        <f t="shared" si="21"/>
        <v>190.0222222222219</v>
      </c>
      <c r="M478" t="str">
        <f t="shared" si="22"/>
        <v>One time</v>
      </c>
      <c r="N478" t="str">
        <f t="shared" si="23"/>
        <v>Lost</v>
      </c>
      <c r="AA478">
        <v>655</v>
      </c>
      <c r="AB478">
        <v>1</v>
      </c>
      <c r="AC478" s="56">
        <v>45461.023611053242</v>
      </c>
      <c r="AD478">
        <v>190.0222222222219</v>
      </c>
      <c r="AE478" t="s">
        <v>317</v>
      </c>
      <c r="AF478" t="s">
        <v>318</v>
      </c>
    </row>
    <row r="479" spans="9:32" x14ac:dyDescent="0.3">
      <c r="I479" s="43">
        <v>658</v>
      </c>
      <c r="J479" s="12">
        <v>1</v>
      </c>
      <c r="K479" s="56">
        <v>45199.05972222222</v>
      </c>
      <c r="L479">
        <f t="shared" si="21"/>
        <v>92.922222222223354</v>
      </c>
      <c r="M479" t="str">
        <f t="shared" si="22"/>
        <v>One time</v>
      </c>
      <c r="N479" t="str">
        <f t="shared" si="23"/>
        <v>Passive</v>
      </c>
      <c r="AA479">
        <v>658</v>
      </c>
      <c r="AB479">
        <v>1</v>
      </c>
      <c r="AC479" s="56">
        <v>45462.023611053242</v>
      </c>
      <c r="AD479">
        <v>92.922222222223354</v>
      </c>
      <c r="AE479" t="s">
        <v>317</v>
      </c>
      <c r="AF479" t="s">
        <v>320</v>
      </c>
    </row>
    <row r="480" spans="9:32" x14ac:dyDescent="0.3">
      <c r="I480" s="43">
        <v>659</v>
      </c>
      <c r="J480" s="12">
        <v>1</v>
      </c>
      <c r="K480" s="56">
        <v>45148.972222222219</v>
      </c>
      <c r="L480">
        <f t="shared" si="21"/>
        <v>143.00972222222481</v>
      </c>
      <c r="M480" t="str">
        <f t="shared" si="22"/>
        <v>One time</v>
      </c>
      <c r="N480" t="str">
        <f t="shared" si="23"/>
        <v>Passive</v>
      </c>
      <c r="AA480">
        <v>659</v>
      </c>
      <c r="AB480">
        <v>1</v>
      </c>
      <c r="AC480" s="56">
        <v>45463.023611053242</v>
      </c>
      <c r="AD480">
        <v>143.00972222222481</v>
      </c>
      <c r="AE480" t="s">
        <v>317</v>
      </c>
      <c r="AF480" t="s">
        <v>320</v>
      </c>
    </row>
    <row r="481" spans="9:32" x14ac:dyDescent="0.3">
      <c r="I481" s="43">
        <v>660</v>
      </c>
      <c r="J481" s="12">
        <v>1</v>
      </c>
      <c r="K481" s="56">
        <v>45071.058333333334</v>
      </c>
      <c r="L481">
        <f t="shared" si="21"/>
        <v>220.92361111110949</v>
      </c>
      <c r="M481" t="str">
        <f t="shared" si="22"/>
        <v>One time</v>
      </c>
      <c r="N481" t="str">
        <f t="shared" si="23"/>
        <v>Lost</v>
      </c>
      <c r="AA481">
        <v>660</v>
      </c>
      <c r="AB481">
        <v>1</v>
      </c>
      <c r="AC481" s="56">
        <v>45464.023611053242</v>
      </c>
      <c r="AD481">
        <v>220.92361111110949</v>
      </c>
      <c r="AE481" t="s">
        <v>317</v>
      </c>
      <c r="AF481" t="s">
        <v>318</v>
      </c>
    </row>
    <row r="482" spans="9:32" x14ac:dyDescent="0.3">
      <c r="I482" s="43">
        <v>662</v>
      </c>
      <c r="J482" s="12">
        <v>1</v>
      </c>
      <c r="K482" s="56">
        <v>45266.03402777778</v>
      </c>
      <c r="L482">
        <f t="shared" si="21"/>
        <v>25.947916666664241</v>
      </c>
      <c r="M482" t="str">
        <f t="shared" si="22"/>
        <v>One time</v>
      </c>
      <c r="N482" t="str">
        <f t="shared" si="23"/>
        <v>Recent</v>
      </c>
      <c r="AA482">
        <v>662</v>
      </c>
      <c r="AB482">
        <v>1</v>
      </c>
      <c r="AC482" s="56">
        <v>45465.023611053242</v>
      </c>
      <c r="AD482">
        <v>25.947916666664241</v>
      </c>
      <c r="AE482" t="s">
        <v>317</v>
      </c>
      <c r="AF482" t="s">
        <v>321</v>
      </c>
    </row>
    <row r="483" spans="9:32" x14ac:dyDescent="0.3">
      <c r="I483" s="43">
        <v>665</v>
      </c>
      <c r="J483" s="12">
        <v>1</v>
      </c>
      <c r="K483" s="56">
        <v>44983.98333333333</v>
      </c>
      <c r="L483">
        <f t="shared" si="21"/>
        <v>307.99861111111386</v>
      </c>
      <c r="M483" t="str">
        <f t="shared" si="22"/>
        <v>One time</v>
      </c>
      <c r="N483" t="str">
        <f t="shared" si="23"/>
        <v>Lost</v>
      </c>
      <c r="AA483">
        <v>665</v>
      </c>
      <c r="AB483">
        <v>1</v>
      </c>
      <c r="AC483" s="56">
        <v>45466.023611053242</v>
      </c>
      <c r="AD483">
        <v>307.99861111111386</v>
      </c>
      <c r="AE483" t="s">
        <v>317</v>
      </c>
      <c r="AF483" t="s">
        <v>318</v>
      </c>
    </row>
    <row r="484" spans="9:32" x14ac:dyDescent="0.3">
      <c r="I484" s="43">
        <v>666</v>
      </c>
      <c r="J484" s="12">
        <v>1</v>
      </c>
      <c r="K484" s="56">
        <v>44987.058333333334</v>
      </c>
      <c r="L484">
        <f t="shared" si="21"/>
        <v>304.92361111110949</v>
      </c>
      <c r="M484" t="str">
        <f t="shared" si="22"/>
        <v>One time</v>
      </c>
      <c r="N484" t="str">
        <f t="shared" si="23"/>
        <v>Lost</v>
      </c>
      <c r="AA484">
        <v>666</v>
      </c>
      <c r="AB484">
        <v>1</v>
      </c>
      <c r="AC484" s="56">
        <v>45467.023611053242</v>
      </c>
      <c r="AD484">
        <v>304.92361111110949</v>
      </c>
      <c r="AE484" t="s">
        <v>317</v>
      </c>
      <c r="AF484" t="s">
        <v>318</v>
      </c>
    </row>
    <row r="485" spans="9:32" x14ac:dyDescent="0.3">
      <c r="I485" s="43">
        <v>667</v>
      </c>
      <c r="J485" s="12">
        <v>2</v>
      </c>
      <c r="K485" s="56">
        <v>45251.938194444447</v>
      </c>
      <c r="L485">
        <f t="shared" si="21"/>
        <v>40.04374999999709</v>
      </c>
      <c r="M485" t="str">
        <f t="shared" si="22"/>
        <v>Repeat</v>
      </c>
      <c r="N485" t="str">
        <f t="shared" si="23"/>
        <v>Recent</v>
      </c>
      <c r="AA485">
        <v>667</v>
      </c>
      <c r="AB485">
        <v>2</v>
      </c>
      <c r="AC485" s="56">
        <v>45468.023611053242</v>
      </c>
      <c r="AD485">
        <v>40.04374999999709</v>
      </c>
      <c r="AE485" t="s">
        <v>319</v>
      </c>
      <c r="AF485" t="s">
        <v>321</v>
      </c>
    </row>
    <row r="486" spans="9:32" x14ac:dyDescent="0.3">
      <c r="I486" s="43">
        <v>668</v>
      </c>
      <c r="J486" s="12">
        <v>2</v>
      </c>
      <c r="K486" s="56">
        <v>45284.963194444441</v>
      </c>
      <c r="L486">
        <f t="shared" si="21"/>
        <v>7.0187500000029104</v>
      </c>
      <c r="M486" t="str">
        <f t="shared" si="22"/>
        <v>Repeat</v>
      </c>
      <c r="N486" t="str">
        <f t="shared" si="23"/>
        <v>Recent</v>
      </c>
      <c r="AA486">
        <v>668</v>
      </c>
      <c r="AB486">
        <v>2</v>
      </c>
      <c r="AC486" s="56">
        <v>45469.023611053242</v>
      </c>
      <c r="AD486">
        <v>7.0187500000029104</v>
      </c>
      <c r="AE486" t="s">
        <v>319</v>
      </c>
      <c r="AF486" t="s">
        <v>321</v>
      </c>
    </row>
    <row r="487" spans="9:32" x14ac:dyDescent="0.3">
      <c r="I487" s="43">
        <v>669</v>
      </c>
      <c r="J487" s="12">
        <v>1</v>
      </c>
      <c r="K487" s="56">
        <v>45172.977083333331</v>
      </c>
      <c r="L487">
        <f t="shared" si="21"/>
        <v>119.0048611111124</v>
      </c>
      <c r="M487" t="str">
        <f t="shared" si="22"/>
        <v>One time</v>
      </c>
      <c r="N487" t="str">
        <f t="shared" si="23"/>
        <v>Passive</v>
      </c>
      <c r="AA487">
        <v>669</v>
      </c>
      <c r="AB487">
        <v>1</v>
      </c>
      <c r="AC487" s="56">
        <v>45470.023611053242</v>
      </c>
      <c r="AD487">
        <v>119.0048611111124</v>
      </c>
      <c r="AE487" t="s">
        <v>317</v>
      </c>
      <c r="AF487" t="s">
        <v>320</v>
      </c>
    </row>
    <row r="488" spans="9:32" x14ac:dyDescent="0.3">
      <c r="I488" s="43">
        <v>670</v>
      </c>
      <c r="J488" s="12">
        <v>1</v>
      </c>
      <c r="K488" s="56">
        <v>45173.994444444441</v>
      </c>
      <c r="L488">
        <f t="shared" si="21"/>
        <v>117.98750000000291</v>
      </c>
      <c r="M488" t="str">
        <f t="shared" si="22"/>
        <v>One time</v>
      </c>
      <c r="N488" t="str">
        <f t="shared" si="23"/>
        <v>Passive</v>
      </c>
      <c r="AA488">
        <v>670</v>
      </c>
      <c r="AB488">
        <v>1</v>
      </c>
      <c r="AC488" s="56">
        <v>45471.023611053242</v>
      </c>
      <c r="AD488">
        <v>117.98750000000291</v>
      </c>
      <c r="AE488" t="s">
        <v>317</v>
      </c>
      <c r="AF488" t="s">
        <v>320</v>
      </c>
    </row>
    <row r="489" spans="9:32" x14ac:dyDescent="0.3">
      <c r="I489" s="43">
        <v>672</v>
      </c>
      <c r="J489" s="12">
        <v>2</v>
      </c>
      <c r="K489" s="56">
        <v>45265.026388888888</v>
      </c>
      <c r="L489">
        <f t="shared" si="21"/>
        <v>26.955555555556202</v>
      </c>
      <c r="M489" t="str">
        <f t="shared" si="22"/>
        <v>Repeat</v>
      </c>
      <c r="N489" t="str">
        <f t="shared" si="23"/>
        <v>Recent</v>
      </c>
      <c r="AA489">
        <v>672</v>
      </c>
      <c r="AB489">
        <v>2</v>
      </c>
      <c r="AC489" s="56">
        <v>45472.023611053242</v>
      </c>
      <c r="AD489">
        <v>26.955555555556202</v>
      </c>
      <c r="AE489" t="s">
        <v>319</v>
      </c>
      <c r="AF489" t="s">
        <v>321</v>
      </c>
    </row>
    <row r="490" spans="9:32" x14ac:dyDescent="0.3">
      <c r="I490" s="43">
        <v>674</v>
      </c>
      <c r="J490" s="12">
        <v>1</v>
      </c>
      <c r="K490" s="56">
        <v>45230.99722222222</v>
      </c>
      <c r="L490">
        <f t="shared" si="21"/>
        <v>60.984722222223354</v>
      </c>
      <c r="M490" t="str">
        <f t="shared" si="22"/>
        <v>One time</v>
      </c>
      <c r="N490" t="str">
        <f t="shared" si="23"/>
        <v>Recent</v>
      </c>
      <c r="AA490">
        <v>674</v>
      </c>
      <c r="AB490">
        <v>1</v>
      </c>
      <c r="AC490" s="56">
        <v>45473.023611053242</v>
      </c>
      <c r="AD490">
        <v>60.984722222223354</v>
      </c>
      <c r="AE490" t="s">
        <v>317</v>
      </c>
      <c r="AF490" t="s">
        <v>321</v>
      </c>
    </row>
    <row r="491" spans="9:32" x14ac:dyDescent="0.3">
      <c r="I491" s="43">
        <v>676</v>
      </c>
      <c r="J491" s="12">
        <v>2</v>
      </c>
      <c r="K491" s="56">
        <v>45116.036111111112</v>
      </c>
      <c r="L491">
        <f t="shared" si="21"/>
        <v>175.94583333333139</v>
      </c>
      <c r="M491" t="str">
        <f t="shared" si="22"/>
        <v>Repeat</v>
      </c>
      <c r="N491" t="str">
        <f t="shared" si="23"/>
        <v>Passive</v>
      </c>
      <c r="AA491">
        <v>676</v>
      </c>
      <c r="AB491">
        <v>2</v>
      </c>
      <c r="AC491" s="56">
        <v>45474.023611053242</v>
      </c>
      <c r="AD491">
        <v>175.94583333333139</v>
      </c>
      <c r="AE491" t="s">
        <v>319</v>
      </c>
      <c r="AF491" t="s">
        <v>320</v>
      </c>
    </row>
    <row r="492" spans="9:32" x14ac:dyDescent="0.3">
      <c r="I492" s="43">
        <v>679</v>
      </c>
      <c r="J492" s="12">
        <v>2</v>
      </c>
      <c r="K492" s="56">
        <v>45248.998611111114</v>
      </c>
      <c r="L492">
        <f t="shared" si="21"/>
        <v>42.983333333329938</v>
      </c>
      <c r="M492" t="str">
        <f t="shared" si="22"/>
        <v>Repeat</v>
      </c>
      <c r="N492" t="str">
        <f t="shared" si="23"/>
        <v>Recent</v>
      </c>
      <c r="AA492">
        <v>679</v>
      </c>
      <c r="AB492">
        <v>2</v>
      </c>
      <c r="AC492" s="56">
        <v>45475.023611053242</v>
      </c>
      <c r="AD492">
        <v>42.983333333329938</v>
      </c>
      <c r="AE492" t="s">
        <v>319</v>
      </c>
      <c r="AF492" t="s">
        <v>321</v>
      </c>
    </row>
    <row r="493" spans="9:32" x14ac:dyDescent="0.3">
      <c r="I493" s="43">
        <v>680</v>
      </c>
      <c r="J493" s="12">
        <v>2</v>
      </c>
      <c r="K493" s="56">
        <v>45259.035416666666</v>
      </c>
      <c r="L493">
        <f t="shared" si="21"/>
        <v>32.946527777778101</v>
      </c>
      <c r="M493" t="str">
        <f t="shared" si="22"/>
        <v>Repeat</v>
      </c>
      <c r="N493" t="str">
        <f t="shared" si="23"/>
        <v>Recent</v>
      </c>
      <c r="AA493">
        <v>680</v>
      </c>
      <c r="AB493">
        <v>2</v>
      </c>
      <c r="AC493" s="56">
        <v>45476.023611053242</v>
      </c>
      <c r="AD493">
        <v>32.946527777778101</v>
      </c>
      <c r="AE493" t="s">
        <v>319</v>
      </c>
      <c r="AF493" t="s">
        <v>321</v>
      </c>
    </row>
    <row r="494" spans="9:32" x14ac:dyDescent="0.3">
      <c r="I494" s="43">
        <v>681</v>
      </c>
      <c r="J494" s="12">
        <v>1</v>
      </c>
      <c r="K494" s="56">
        <v>45234.959722222222</v>
      </c>
      <c r="L494">
        <f t="shared" si="21"/>
        <v>57.022222222221899</v>
      </c>
      <c r="M494" t="str">
        <f t="shared" si="22"/>
        <v>One time</v>
      </c>
      <c r="N494" t="str">
        <f t="shared" si="23"/>
        <v>Recent</v>
      </c>
      <c r="AA494">
        <v>681</v>
      </c>
      <c r="AB494">
        <v>1</v>
      </c>
      <c r="AC494" s="56">
        <v>45477.023611053242</v>
      </c>
      <c r="AD494">
        <v>57.022222222221899</v>
      </c>
      <c r="AE494" t="s">
        <v>317</v>
      </c>
      <c r="AF494" t="s">
        <v>321</v>
      </c>
    </row>
    <row r="495" spans="9:32" x14ac:dyDescent="0.3">
      <c r="I495" s="43">
        <v>683</v>
      </c>
      <c r="J495" s="12">
        <v>2</v>
      </c>
      <c r="K495" s="56">
        <v>45134.023611111108</v>
      </c>
      <c r="L495">
        <f t="shared" si="21"/>
        <v>157.95833333333576</v>
      </c>
      <c r="M495" t="str">
        <f t="shared" si="22"/>
        <v>Repeat</v>
      </c>
      <c r="N495" t="str">
        <f t="shared" si="23"/>
        <v>Passive</v>
      </c>
      <c r="AA495">
        <v>683</v>
      </c>
      <c r="AB495">
        <v>2</v>
      </c>
      <c r="AC495" s="56">
        <v>45478.023611053242</v>
      </c>
      <c r="AD495">
        <v>157.95833333333576</v>
      </c>
      <c r="AE495" t="s">
        <v>319</v>
      </c>
      <c r="AF495" t="s">
        <v>320</v>
      </c>
    </row>
    <row r="496" spans="9:32" x14ac:dyDescent="0.3">
      <c r="I496" s="43">
        <v>684</v>
      </c>
      <c r="J496" s="12">
        <v>2</v>
      </c>
      <c r="K496" s="56">
        <v>45236.007638888892</v>
      </c>
      <c r="L496">
        <f t="shared" si="21"/>
        <v>55.974305555551837</v>
      </c>
      <c r="M496" t="str">
        <f t="shared" si="22"/>
        <v>Repeat</v>
      </c>
      <c r="N496" t="str">
        <f t="shared" si="23"/>
        <v>Recent</v>
      </c>
      <c r="AA496">
        <v>684</v>
      </c>
      <c r="AB496">
        <v>2</v>
      </c>
      <c r="AC496" s="56">
        <v>45479.023611053242</v>
      </c>
      <c r="AD496">
        <v>55.974305555551837</v>
      </c>
      <c r="AE496" t="s">
        <v>319</v>
      </c>
      <c r="AF496" t="s">
        <v>321</v>
      </c>
    </row>
    <row r="497" spans="9:32" x14ac:dyDescent="0.3">
      <c r="I497" s="43">
        <v>685</v>
      </c>
      <c r="J497" s="12">
        <v>3</v>
      </c>
      <c r="K497" s="56">
        <v>45239.068749999999</v>
      </c>
      <c r="L497">
        <f t="shared" si="21"/>
        <v>52.913194444445253</v>
      </c>
      <c r="M497" t="str">
        <f t="shared" si="22"/>
        <v>Repeat</v>
      </c>
      <c r="N497" t="str">
        <f t="shared" si="23"/>
        <v>Recent</v>
      </c>
      <c r="AA497">
        <v>685</v>
      </c>
      <c r="AB497">
        <v>3</v>
      </c>
      <c r="AC497" s="56">
        <v>45480.023611053242</v>
      </c>
      <c r="AD497">
        <v>52.913194444445253</v>
      </c>
      <c r="AE497" t="s">
        <v>319</v>
      </c>
      <c r="AF497" t="s">
        <v>321</v>
      </c>
    </row>
    <row r="498" spans="9:32" x14ac:dyDescent="0.3">
      <c r="I498" s="43">
        <v>687</v>
      </c>
      <c r="J498" s="12">
        <v>2</v>
      </c>
      <c r="K498" s="56">
        <v>45054.044444444444</v>
      </c>
      <c r="L498">
        <f t="shared" si="21"/>
        <v>237.9375</v>
      </c>
      <c r="M498" t="str">
        <f t="shared" si="22"/>
        <v>Repeat</v>
      </c>
      <c r="N498" t="str">
        <f t="shared" si="23"/>
        <v>Lost</v>
      </c>
      <c r="AA498">
        <v>687</v>
      </c>
      <c r="AB498">
        <v>2</v>
      </c>
      <c r="AC498" s="56">
        <v>45481.023611053242</v>
      </c>
      <c r="AD498">
        <v>237.9375</v>
      </c>
      <c r="AE498" t="s">
        <v>319</v>
      </c>
      <c r="AF498" t="s">
        <v>318</v>
      </c>
    </row>
    <row r="499" spans="9:32" x14ac:dyDescent="0.3">
      <c r="I499" s="43">
        <v>689</v>
      </c>
      <c r="J499" s="12">
        <v>2</v>
      </c>
      <c r="K499" s="56">
        <v>45232.054861111108</v>
      </c>
      <c r="L499">
        <f t="shared" si="21"/>
        <v>59.927083333335759</v>
      </c>
      <c r="M499" t="str">
        <f t="shared" si="22"/>
        <v>Repeat</v>
      </c>
      <c r="N499" t="str">
        <f t="shared" si="23"/>
        <v>Recent</v>
      </c>
      <c r="AA499">
        <v>689</v>
      </c>
      <c r="AB499">
        <v>2</v>
      </c>
      <c r="AC499" s="56">
        <v>45482.023611053242</v>
      </c>
      <c r="AD499">
        <v>59.927083333335759</v>
      </c>
      <c r="AE499" t="s">
        <v>319</v>
      </c>
      <c r="AF499" t="s">
        <v>321</v>
      </c>
    </row>
    <row r="500" spans="9:32" x14ac:dyDescent="0.3">
      <c r="I500" s="43">
        <v>690</v>
      </c>
      <c r="J500" s="12">
        <v>2</v>
      </c>
      <c r="K500" s="56">
        <v>45261.052083333336</v>
      </c>
      <c r="L500">
        <f t="shared" si="21"/>
        <v>30.929861111108039</v>
      </c>
      <c r="M500" t="str">
        <f t="shared" si="22"/>
        <v>Repeat</v>
      </c>
      <c r="N500" t="str">
        <f t="shared" si="23"/>
        <v>Recent</v>
      </c>
      <c r="AA500">
        <v>690</v>
      </c>
      <c r="AB500">
        <v>2</v>
      </c>
      <c r="AC500" s="56">
        <v>45483.023611053242</v>
      </c>
      <c r="AD500">
        <v>30.929861111108039</v>
      </c>
      <c r="AE500" t="s">
        <v>319</v>
      </c>
      <c r="AF500" t="s">
        <v>321</v>
      </c>
    </row>
    <row r="501" spans="9:32" x14ac:dyDescent="0.3">
      <c r="I501" s="43">
        <v>691</v>
      </c>
      <c r="J501" s="12">
        <v>1</v>
      </c>
      <c r="K501" s="56">
        <v>45076.959722222222</v>
      </c>
      <c r="L501">
        <f t="shared" si="21"/>
        <v>215.0222222222219</v>
      </c>
      <c r="M501" t="str">
        <f t="shared" si="22"/>
        <v>One time</v>
      </c>
      <c r="N501" t="str">
        <f t="shared" si="23"/>
        <v>Lost</v>
      </c>
      <c r="AA501">
        <v>691</v>
      </c>
      <c r="AB501">
        <v>1</v>
      </c>
      <c r="AC501" s="56">
        <v>45484.023611053242</v>
      </c>
      <c r="AD501">
        <v>215.0222222222219</v>
      </c>
      <c r="AE501" t="s">
        <v>317</v>
      </c>
      <c r="AF501" t="s">
        <v>318</v>
      </c>
    </row>
    <row r="502" spans="9:32" x14ac:dyDescent="0.3">
      <c r="I502" s="43">
        <v>694</v>
      </c>
      <c r="J502" s="12">
        <v>2</v>
      </c>
      <c r="K502" s="56">
        <v>45227.050694444442</v>
      </c>
      <c r="L502">
        <f t="shared" si="21"/>
        <v>64.931250000001455</v>
      </c>
      <c r="M502" t="str">
        <f t="shared" si="22"/>
        <v>Repeat</v>
      </c>
      <c r="N502" t="str">
        <f t="shared" si="23"/>
        <v>Recent</v>
      </c>
      <c r="AA502">
        <v>694</v>
      </c>
      <c r="AB502">
        <v>2</v>
      </c>
      <c r="AC502" s="56">
        <v>45485.023611053242</v>
      </c>
      <c r="AD502">
        <v>64.931250000001455</v>
      </c>
      <c r="AE502" t="s">
        <v>319</v>
      </c>
      <c r="AF502" t="s">
        <v>321</v>
      </c>
    </row>
    <row r="503" spans="9:32" x14ac:dyDescent="0.3">
      <c r="I503" s="43">
        <v>695</v>
      </c>
      <c r="J503" s="12">
        <v>1</v>
      </c>
      <c r="K503" s="56">
        <v>45188.998611111114</v>
      </c>
      <c r="L503">
        <f t="shared" si="21"/>
        <v>102.98333333332994</v>
      </c>
      <c r="M503" t="str">
        <f t="shared" si="22"/>
        <v>One time</v>
      </c>
      <c r="N503" t="str">
        <f t="shared" si="23"/>
        <v>Passive</v>
      </c>
      <c r="AA503">
        <v>695</v>
      </c>
      <c r="AB503">
        <v>1</v>
      </c>
      <c r="AC503" s="56">
        <v>45486.023611053242</v>
      </c>
      <c r="AD503">
        <v>102.98333333332994</v>
      </c>
      <c r="AE503" t="s">
        <v>317</v>
      </c>
      <c r="AF503" t="s">
        <v>320</v>
      </c>
    </row>
    <row r="504" spans="9:32" x14ac:dyDescent="0.3">
      <c r="I504" s="43">
        <v>696</v>
      </c>
      <c r="J504" s="12">
        <v>1</v>
      </c>
      <c r="K504" s="56">
        <v>45032.98333333333</v>
      </c>
      <c r="L504">
        <f t="shared" si="21"/>
        <v>258.99861111111386</v>
      </c>
      <c r="M504" t="str">
        <f t="shared" si="22"/>
        <v>One time</v>
      </c>
      <c r="N504" t="str">
        <f t="shared" si="23"/>
        <v>Lost</v>
      </c>
      <c r="AA504">
        <v>696</v>
      </c>
      <c r="AB504">
        <v>1</v>
      </c>
      <c r="AC504" s="56">
        <v>45487.023611053242</v>
      </c>
      <c r="AD504">
        <v>258.99861111111386</v>
      </c>
      <c r="AE504" t="s">
        <v>317</v>
      </c>
      <c r="AF504" t="s">
        <v>318</v>
      </c>
    </row>
    <row r="505" spans="9:32" x14ac:dyDescent="0.3">
      <c r="I505" s="43">
        <v>698</v>
      </c>
      <c r="J505" s="12">
        <v>2</v>
      </c>
      <c r="K505" s="56">
        <v>45148.037499999999</v>
      </c>
      <c r="L505">
        <f t="shared" si="21"/>
        <v>143.94444444444525</v>
      </c>
      <c r="M505" t="str">
        <f t="shared" si="22"/>
        <v>Repeat</v>
      </c>
      <c r="N505" t="str">
        <f t="shared" si="23"/>
        <v>Passive</v>
      </c>
      <c r="AA505">
        <v>698</v>
      </c>
      <c r="AB505">
        <v>2</v>
      </c>
      <c r="AC505" s="56">
        <v>45488.023611053242</v>
      </c>
      <c r="AD505">
        <v>143.94444444444525</v>
      </c>
      <c r="AE505" t="s">
        <v>319</v>
      </c>
      <c r="AF505" t="s">
        <v>320</v>
      </c>
    </row>
    <row r="506" spans="9:32" x14ac:dyDescent="0.3">
      <c r="I506" s="43">
        <v>699</v>
      </c>
      <c r="J506" s="12">
        <v>1</v>
      </c>
      <c r="K506" s="56">
        <v>45169.052777777775</v>
      </c>
      <c r="L506">
        <f t="shared" si="21"/>
        <v>122.92916666666861</v>
      </c>
      <c r="M506" t="str">
        <f t="shared" si="22"/>
        <v>One time</v>
      </c>
      <c r="N506" t="str">
        <f t="shared" si="23"/>
        <v>Passive</v>
      </c>
      <c r="AA506">
        <v>699</v>
      </c>
      <c r="AB506">
        <v>1</v>
      </c>
      <c r="AC506" s="56">
        <v>45489.023611053242</v>
      </c>
      <c r="AD506">
        <v>122.92916666666861</v>
      </c>
      <c r="AE506" t="s">
        <v>317</v>
      </c>
      <c r="AF506" t="s">
        <v>320</v>
      </c>
    </row>
    <row r="507" spans="9:32" x14ac:dyDescent="0.3">
      <c r="I507" s="43">
        <v>700</v>
      </c>
      <c r="J507" s="12">
        <v>1</v>
      </c>
      <c r="K507" s="56">
        <v>45033.040277777778</v>
      </c>
      <c r="L507">
        <f t="shared" si="21"/>
        <v>258.9416666666657</v>
      </c>
      <c r="M507" t="str">
        <f t="shared" si="22"/>
        <v>One time</v>
      </c>
      <c r="N507" t="str">
        <f t="shared" si="23"/>
        <v>Lost</v>
      </c>
      <c r="AA507">
        <v>700</v>
      </c>
      <c r="AB507">
        <v>1</v>
      </c>
      <c r="AC507" s="56">
        <v>45490.023611053242</v>
      </c>
      <c r="AD507">
        <v>258.9416666666657</v>
      </c>
      <c r="AE507" t="s">
        <v>317</v>
      </c>
      <c r="AF507" t="s">
        <v>318</v>
      </c>
    </row>
    <row r="508" spans="9:32" x14ac:dyDescent="0.3">
      <c r="I508" s="43">
        <v>701</v>
      </c>
      <c r="J508" s="12">
        <v>2</v>
      </c>
      <c r="K508" s="56">
        <v>45264.052777777775</v>
      </c>
      <c r="L508">
        <f t="shared" si="21"/>
        <v>27.929166666668607</v>
      </c>
      <c r="M508" t="str">
        <f t="shared" si="22"/>
        <v>Repeat</v>
      </c>
      <c r="N508" t="str">
        <f t="shared" si="23"/>
        <v>Recent</v>
      </c>
      <c r="AA508">
        <v>701</v>
      </c>
      <c r="AB508">
        <v>2</v>
      </c>
      <c r="AC508" s="56">
        <v>45491.023611053242</v>
      </c>
      <c r="AD508">
        <v>27.929166666668607</v>
      </c>
      <c r="AE508" t="s">
        <v>319</v>
      </c>
      <c r="AF508" t="s">
        <v>321</v>
      </c>
    </row>
    <row r="509" spans="9:32" x14ac:dyDescent="0.3">
      <c r="I509" s="43">
        <v>703</v>
      </c>
      <c r="J509" s="12">
        <v>1</v>
      </c>
      <c r="K509" s="56">
        <v>45007.063194444447</v>
      </c>
      <c r="L509">
        <f t="shared" si="21"/>
        <v>284.91874999999709</v>
      </c>
      <c r="M509" t="str">
        <f t="shared" si="22"/>
        <v>One time</v>
      </c>
      <c r="N509" t="str">
        <f t="shared" si="23"/>
        <v>Lost</v>
      </c>
      <c r="AA509">
        <v>703</v>
      </c>
      <c r="AB509">
        <v>1</v>
      </c>
      <c r="AC509" s="56">
        <v>45492.023611053242</v>
      </c>
      <c r="AD509">
        <v>284.91874999999709</v>
      </c>
      <c r="AE509" t="s">
        <v>317</v>
      </c>
      <c r="AF509" t="s">
        <v>318</v>
      </c>
    </row>
    <row r="510" spans="9:32" x14ac:dyDescent="0.3">
      <c r="I510" s="43">
        <v>704</v>
      </c>
      <c r="J510" s="12">
        <v>3</v>
      </c>
      <c r="K510" s="56">
        <v>45195.055555555555</v>
      </c>
      <c r="L510">
        <f t="shared" si="21"/>
        <v>96.926388888889051</v>
      </c>
      <c r="M510" t="str">
        <f t="shared" si="22"/>
        <v>Repeat</v>
      </c>
      <c r="N510" t="str">
        <f t="shared" si="23"/>
        <v>Passive</v>
      </c>
      <c r="AA510">
        <v>704</v>
      </c>
      <c r="AB510">
        <v>3</v>
      </c>
      <c r="AC510" s="56">
        <v>45493.023611053242</v>
      </c>
      <c r="AD510">
        <v>96.926388888889051</v>
      </c>
      <c r="AE510" t="s">
        <v>319</v>
      </c>
      <c r="AF510" t="s">
        <v>320</v>
      </c>
    </row>
    <row r="511" spans="9:32" x14ac:dyDescent="0.3">
      <c r="I511" s="43">
        <v>707</v>
      </c>
      <c r="J511" s="12">
        <v>1</v>
      </c>
      <c r="K511" s="56">
        <v>45231.98333333333</v>
      </c>
      <c r="L511">
        <f t="shared" si="21"/>
        <v>59.99861111111386</v>
      </c>
      <c r="M511" t="str">
        <f t="shared" si="22"/>
        <v>One time</v>
      </c>
      <c r="N511" t="str">
        <f t="shared" si="23"/>
        <v>Recent</v>
      </c>
      <c r="AA511">
        <v>707</v>
      </c>
      <c r="AB511">
        <v>1</v>
      </c>
      <c r="AC511" s="56">
        <v>45494.023611053242</v>
      </c>
      <c r="AD511">
        <v>59.99861111111386</v>
      </c>
      <c r="AE511" t="s">
        <v>317</v>
      </c>
      <c r="AF511" t="s">
        <v>321</v>
      </c>
    </row>
    <row r="512" spans="9:32" x14ac:dyDescent="0.3">
      <c r="I512" s="43">
        <v>709</v>
      </c>
      <c r="J512" s="12">
        <v>1</v>
      </c>
      <c r="K512" s="56">
        <v>44955.98541666667</v>
      </c>
      <c r="L512">
        <f t="shared" si="21"/>
        <v>335.99652777777374</v>
      </c>
      <c r="M512" t="str">
        <f t="shared" si="22"/>
        <v>One time</v>
      </c>
      <c r="N512" t="str">
        <f t="shared" si="23"/>
        <v>Lost</v>
      </c>
      <c r="AA512">
        <v>709</v>
      </c>
      <c r="AB512">
        <v>1</v>
      </c>
      <c r="AC512" s="56">
        <v>45495.023611053242</v>
      </c>
      <c r="AD512">
        <v>335.99652777777374</v>
      </c>
      <c r="AE512" t="s">
        <v>317</v>
      </c>
      <c r="AF512" t="s">
        <v>318</v>
      </c>
    </row>
    <row r="513" spans="9:32" x14ac:dyDescent="0.3">
      <c r="I513" s="43">
        <v>711</v>
      </c>
      <c r="J513" s="12">
        <v>2</v>
      </c>
      <c r="K513" s="56">
        <v>45193.961805555555</v>
      </c>
      <c r="L513">
        <f t="shared" si="21"/>
        <v>98.020138888889051</v>
      </c>
      <c r="M513" t="str">
        <f t="shared" si="22"/>
        <v>Repeat</v>
      </c>
      <c r="N513" t="str">
        <f t="shared" si="23"/>
        <v>Passive</v>
      </c>
      <c r="AA513">
        <v>711</v>
      </c>
      <c r="AB513">
        <v>2</v>
      </c>
      <c r="AC513" s="56">
        <v>45496.023611053242</v>
      </c>
      <c r="AD513">
        <v>98.020138888889051</v>
      </c>
      <c r="AE513" t="s">
        <v>319</v>
      </c>
      <c r="AF513" t="s">
        <v>320</v>
      </c>
    </row>
    <row r="514" spans="9:32" x14ac:dyDescent="0.3">
      <c r="I514" s="43">
        <v>712</v>
      </c>
      <c r="J514" s="12">
        <v>3</v>
      </c>
      <c r="K514" s="56">
        <v>45278.947222222225</v>
      </c>
      <c r="L514">
        <f t="shared" si="21"/>
        <v>13.034722222218988</v>
      </c>
      <c r="M514" t="str">
        <f t="shared" si="22"/>
        <v>Repeat</v>
      </c>
      <c r="N514" t="str">
        <f t="shared" si="23"/>
        <v>Recent</v>
      </c>
      <c r="AA514">
        <v>712</v>
      </c>
      <c r="AB514">
        <v>3</v>
      </c>
      <c r="AC514" s="56">
        <v>45497.023611053242</v>
      </c>
      <c r="AD514">
        <v>13.034722222218988</v>
      </c>
      <c r="AE514" t="s">
        <v>319</v>
      </c>
      <c r="AF514" t="s">
        <v>321</v>
      </c>
    </row>
    <row r="515" spans="9:32" x14ac:dyDescent="0.3">
      <c r="I515" s="43">
        <v>713</v>
      </c>
      <c r="J515" s="12">
        <v>2</v>
      </c>
      <c r="K515" s="56">
        <v>45231.97152777778</v>
      </c>
      <c r="L515">
        <f t="shared" ref="L515:L578" si="24">$H$2-K515</f>
        <v>60.010416666664241</v>
      </c>
      <c r="M515" t="str">
        <f t="shared" ref="M515:M578" si="25">IF(J515&gt;1, "Repeat", "One time")</f>
        <v>Repeat</v>
      </c>
      <c r="N515" t="str">
        <f t="shared" ref="N515:N578" si="26">IF(L515&lt;80,"Recent",IF(L515&lt;180,"Passive","Lost"))</f>
        <v>Recent</v>
      </c>
      <c r="AA515">
        <v>713</v>
      </c>
      <c r="AB515">
        <v>2</v>
      </c>
      <c r="AC515" s="56">
        <v>45498.023611053242</v>
      </c>
      <c r="AD515">
        <v>60.010416666664241</v>
      </c>
      <c r="AE515" t="s">
        <v>319</v>
      </c>
      <c r="AF515" t="s">
        <v>321</v>
      </c>
    </row>
    <row r="516" spans="9:32" x14ac:dyDescent="0.3">
      <c r="I516" s="43">
        <v>714</v>
      </c>
      <c r="J516" s="12">
        <v>1</v>
      </c>
      <c r="K516" s="56">
        <v>45157.04791666667</v>
      </c>
      <c r="L516">
        <f t="shared" si="24"/>
        <v>134.93402777777374</v>
      </c>
      <c r="M516" t="str">
        <f t="shared" si="25"/>
        <v>One time</v>
      </c>
      <c r="N516" t="str">
        <f t="shared" si="26"/>
        <v>Passive</v>
      </c>
      <c r="AA516">
        <v>714</v>
      </c>
      <c r="AB516">
        <v>1</v>
      </c>
      <c r="AC516" s="56">
        <v>45499.023611053242</v>
      </c>
      <c r="AD516">
        <v>134.93402777777374</v>
      </c>
      <c r="AE516" t="s">
        <v>317</v>
      </c>
      <c r="AF516" t="s">
        <v>320</v>
      </c>
    </row>
    <row r="517" spans="9:32" x14ac:dyDescent="0.3">
      <c r="I517" s="43">
        <v>715</v>
      </c>
      <c r="J517" s="12">
        <v>1</v>
      </c>
      <c r="K517" s="56">
        <v>45283.973611111112</v>
      </c>
      <c r="L517">
        <f t="shared" si="24"/>
        <v>8.0083333333313931</v>
      </c>
      <c r="M517" t="str">
        <f t="shared" si="25"/>
        <v>One time</v>
      </c>
      <c r="N517" t="str">
        <f t="shared" si="26"/>
        <v>Recent</v>
      </c>
      <c r="AA517">
        <v>715</v>
      </c>
      <c r="AB517">
        <v>1</v>
      </c>
      <c r="AC517" s="56">
        <v>45500.023611053242</v>
      </c>
      <c r="AD517">
        <v>8.0083333333313931</v>
      </c>
      <c r="AE517" t="s">
        <v>317</v>
      </c>
      <c r="AF517" t="s">
        <v>321</v>
      </c>
    </row>
    <row r="518" spans="9:32" x14ac:dyDescent="0.3">
      <c r="I518" s="43">
        <v>716</v>
      </c>
      <c r="J518" s="12">
        <v>1</v>
      </c>
      <c r="K518" s="56">
        <v>44982.967361111114</v>
      </c>
      <c r="L518">
        <f t="shared" si="24"/>
        <v>309.01458333332994</v>
      </c>
      <c r="M518" t="str">
        <f t="shared" si="25"/>
        <v>One time</v>
      </c>
      <c r="N518" t="str">
        <f t="shared" si="26"/>
        <v>Lost</v>
      </c>
      <c r="AA518">
        <v>716</v>
      </c>
      <c r="AB518">
        <v>1</v>
      </c>
      <c r="AC518" s="56">
        <v>45501.023611053242</v>
      </c>
      <c r="AD518">
        <v>309.01458333332994</v>
      </c>
      <c r="AE518" t="s">
        <v>317</v>
      </c>
      <c r="AF518" t="s">
        <v>318</v>
      </c>
    </row>
    <row r="519" spans="9:32" x14ac:dyDescent="0.3">
      <c r="I519" s="43">
        <v>717</v>
      </c>
      <c r="J519" s="12">
        <v>1</v>
      </c>
      <c r="K519" s="56">
        <v>45139.974999999999</v>
      </c>
      <c r="L519">
        <f t="shared" si="24"/>
        <v>152.00694444444525</v>
      </c>
      <c r="M519" t="str">
        <f t="shared" si="25"/>
        <v>One time</v>
      </c>
      <c r="N519" t="str">
        <f t="shared" si="26"/>
        <v>Passive</v>
      </c>
      <c r="AA519">
        <v>717</v>
      </c>
      <c r="AB519">
        <v>1</v>
      </c>
      <c r="AC519" s="56">
        <v>45502.023611053242</v>
      </c>
      <c r="AD519">
        <v>152.00694444444525</v>
      </c>
      <c r="AE519" t="s">
        <v>317</v>
      </c>
      <c r="AF519" t="s">
        <v>320</v>
      </c>
    </row>
    <row r="520" spans="9:32" x14ac:dyDescent="0.3">
      <c r="I520" s="43">
        <v>718</v>
      </c>
      <c r="J520" s="12">
        <v>2</v>
      </c>
      <c r="K520" s="56">
        <v>45101.036805555559</v>
      </c>
      <c r="L520">
        <f t="shared" si="24"/>
        <v>190.94513888888469</v>
      </c>
      <c r="M520" t="str">
        <f t="shared" si="25"/>
        <v>Repeat</v>
      </c>
      <c r="N520" t="str">
        <f t="shared" si="26"/>
        <v>Lost</v>
      </c>
      <c r="AA520">
        <v>718</v>
      </c>
      <c r="AB520">
        <v>2</v>
      </c>
      <c r="AC520" s="56">
        <v>45503.023611053242</v>
      </c>
      <c r="AD520">
        <v>190.94513888888469</v>
      </c>
      <c r="AE520" t="s">
        <v>319</v>
      </c>
      <c r="AF520" t="s">
        <v>318</v>
      </c>
    </row>
    <row r="521" spans="9:32" x14ac:dyDescent="0.3">
      <c r="I521" s="43">
        <v>719</v>
      </c>
      <c r="J521" s="12">
        <v>1</v>
      </c>
      <c r="K521" s="56">
        <v>45274.046527777777</v>
      </c>
      <c r="L521">
        <f t="shared" si="24"/>
        <v>17.935416666667152</v>
      </c>
      <c r="M521" t="str">
        <f t="shared" si="25"/>
        <v>One time</v>
      </c>
      <c r="N521" t="str">
        <f t="shared" si="26"/>
        <v>Recent</v>
      </c>
      <c r="AA521">
        <v>719</v>
      </c>
      <c r="AB521">
        <v>1</v>
      </c>
      <c r="AC521" s="56">
        <v>45504.023611053242</v>
      </c>
      <c r="AD521">
        <v>17.935416666667152</v>
      </c>
      <c r="AE521" t="s">
        <v>317</v>
      </c>
      <c r="AF521" t="s">
        <v>321</v>
      </c>
    </row>
    <row r="522" spans="9:32" x14ac:dyDescent="0.3">
      <c r="I522" s="43">
        <v>721</v>
      </c>
      <c r="J522" s="12">
        <v>2</v>
      </c>
      <c r="K522" s="56">
        <v>45267.006249999999</v>
      </c>
      <c r="L522">
        <f t="shared" si="24"/>
        <v>24.975694444445253</v>
      </c>
      <c r="M522" t="str">
        <f t="shared" si="25"/>
        <v>Repeat</v>
      </c>
      <c r="N522" t="str">
        <f t="shared" si="26"/>
        <v>Recent</v>
      </c>
      <c r="AA522">
        <v>721</v>
      </c>
      <c r="AB522">
        <v>2</v>
      </c>
      <c r="AC522" s="56">
        <v>45505.023611053242</v>
      </c>
      <c r="AD522">
        <v>24.975694444445253</v>
      </c>
      <c r="AE522" t="s">
        <v>319</v>
      </c>
      <c r="AF522" t="s">
        <v>321</v>
      </c>
    </row>
    <row r="523" spans="9:32" x14ac:dyDescent="0.3">
      <c r="I523" s="43">
        <v>722</v>
      </c>
      <c r="J523" s="12">
        <v>2</v>
      </c>
      <c r="K523" s="56">
        <v>45167.033333333333</v>
      </c>
      <c r="L523">
        <f t="shared" si="24"/>
        <v>124.94861111111095</v>
      </c>
      <c r="M523" t="str">
        <f t="shared" si="25"/>
        <v>Repeat</v>
      </c>
      <c r="N523" t="str">
        <f t="shared" si="26"/>
        <v>Passive</v>
      </c>
      <c r="AA523">
        <v>722</v>
      </c>
      <c r="AB523">
        <v>2</v>
      </c>
      <c r="AC523" s="56">
        <v>45506.023611053242</v>
      </c>
      <c r="AD523">
        <v>124.94861111111095</v>
      </c>
      <c r="AE523" t="s">
        <v>319</v>
      </c>
      <c r="AF523" t="s">
        <v>320</v>
      </c>
    </row>
    <row r="524" spans="9:32" x14ac:dyDescent="0.3">
      <c r="I524" s="43">
        <v>723</v>
      </c>
      <c r="J524" s="12">
        <v>3</v>
      </c>
      <c r="K524" s="56">
        <v>45182.990972222222</v>
      </c>
      <c r="L524">
        <f t="shared" si="24"/>
        <v>108.9909722222219</v>
      </c>
      <c r="M524" t="str">
        <f t="shared" si="25"/>
        <v>Repeat</v>
      </c>
      <c r="N524" t="str">
        <f t="shared" si="26"/>
        <v>Passive</v>
      </c>
      <c r="AA524">
        <v>723</v>
      </c>
      <c r="AB524">
        <v>3</v>
      </c>
      <c r="AC524" s="56">
        <v>45507.023611053242</v>
      </c>
      <c r="AD524">
        <v>108.9909722222219</v>
      </c>
      <c r="AE524" t="s">
        <v>319</v>
      </c>
      <c r="AF524" t="s">
        <v>320</v>
      </c>
    </row>
    <row r="525" spans="9:32" x14ac:dyDescent="0.3">
      <c r="I525" s="43">
        <v>724</v>
      </c>
      <c r="J525" s="12">
        <v>1</v>
      </c>
      <c r="K525" s="56">
        <v>44952.98333333333</v>
      </c>
      <c r="L525">
        <f t="shared" si="24"/>
        <v>338.99861111111386</v>
      </c>
      <c r="M525" t="str">
        <f t="shared" si="25"/>
        <v>One time</v>
      </c>
      <c r="N525" t="str">
        <f t="shared" si="26"/>
        <v>Lost</v>
      </c>
      <c r="AA525">
        <v>724</v>
      </c>
      <c r="AB525">
        <v>1</v>
      </c>
      <c r="AC525" s="56">
        <v>45508.023611053242</v>
      </c>
      <c r="AD525">
        <v>338.99861111111386</v>
      </c>
      <c r="AE525" t="s">
        <v>317</v>
      </c>
      <c r="AF525" t="s">
        <v>318</v>
      </c>
    </row>
    <row r="526" spans="9:32" x14ac:dyDescent="0.3">
      <c r="I526" s="43">
        <v>725</v>
      </c>
      <c r="J526" s="12">
        <v>1</v>
      </c>
      <c r="K526" s="56">
        <v>44980.036805555559</v>
      </c>
      <c r="L526">
        <f t="shared" si="24"/>
        <v>311.94513888888469</v>
      </c>
      <c r="M526" t="str">
        <f t="shared" si="25"/>
        <v>One time</v>
      </c>
      <c r="N526" t="str">
        <f t="shared" si="26"/>
        <v>Lost</v>
      </c>
      <c r="AA526">
        <v>725</v>
      </c>
      <c r="AB526">
        <v>1</v>
      </c>
      <c r="AC526" s="56">
        <v>45509.023611053242</v>
      </c>
      <c r="AD526">
        <v>311.94513888888469</v>
      </c>
      <c r="AE526" t="s">
        <v>317</v>
      </c>
      <c r="AF526" t="s">
        <v>318</v>
      </c>
    </row>
    <row r="527" spans="9:32" x14ac:dyDescent="0.3">
      <c r="I527" s="43">
        <v>726</v>
      </c>
      <c r="J527" s="12">
        <v>1</v>
      </c>
      <c r="K527" s="56">
        <v>45253.078472222223</v>
      </c>
      <c r="L527">
        <f t="shared" si="24"/>
        <v>38.903472222220444</v>
      </c>
      <c r="M527" t="str">
        <f t="shared" si="25"/>
        <v>One time</v>
      </c>
      <c r="N527" t="str">
        <f t="shared" si="26"/>
        <v>Recent</v>
      </c>
      <c r="AA527">
        <v>726</v>
      </c>
      <c r="AB527">
        <v>1</v>
      </c>
      <c r="AC527" s="56">
        <v>45510.023611053242</v>
      </c>
      <c r="AD527">
        <v>38.903472222220444</v>
      </c>
      <c r="AE527" t="s">
        <v>317</v>
      </c>
      <c r="AF527" t="s">
        <v>321</v>
      </c>
    </row>
    <row r="528" spans="9:32" x14ac:dyDescent="0.3">
      <c r="I528" s="43">
        <v>727</v>
      </c>
      <c r="J528" s="12">
        <v>2</v>
      </c>
      <c r="K528" s="56">
        <v>45263.939583333333</v>
      </c>
      <c r="L528">
        <f t="shared" si="24"/>
        <v>28.042361111110949</v>
      </c>
      <c r="M528" t="str">
        <f t="shared" si="25"/>
        <v>Repeat</v>
      </c>
      <c r="N528" t="str">
        <f t="shared" si="26"/>
        <v>Recent</v>
      </c>
      <c r="AA528">
        <v>727</v>
      </c>
      <c r="AB528">
        <v>2</v>
      </c>
      <c r="AC528" s="56">
        <v>45511.023611053242</v>
      </c>
      <c r="AD528">
        <v>28.042361111110949</v>
      </c>
      <c r="AE528" t="s">
        <v>319</v>
      </c>
      <c r="AF528" t="s">
        <v>321</v>
      </c>
    </row>
    <row r="529" spans="9:32" x14ac:dyDescent="0.3">
      <c r="I529" s="43">
        <v>728</v>
      </c>
      <c r="J529" s="12">
        <v>1</v>
      </c>
      <c r="K529" s="56">
        <v>45202.973611111112</v>
      </c>
      <c r="L529">
        <f t="shared" si="24"/>
        <v>89.008333333331393</v>
      </c>
      <c r="M529" t="str">
        <f t="shared" si="25"/>
        <v>One time</v>
      </c>
      <c r="N529" t="str">
        <f t="shared" si="26"/>
        <v>Passive</v>
      </c>
      <c r="AA529">
        <v>728</v>
      </c>
      <c r="AB529">
        <v>1</v>
      </c>
      <c r="AC529" s="56">
        <v>45512.023611053242</v>
      </c>
      <c r="AD529">
        <v>89.008333333331393</v>
      </c>
      <c r="AE529" t="s">
        <v>317</v>
      </c>
      <c r="AF529" t="s">
        <v>320</v>
      </c>
    </row>
    <row r="530" spans="9:32" x14ac:dyDescent="0.3">
      <c r="I530" s="43">
        <v>729</v>
      </c>
      <c r="J530" s="12">
        <v>2</v>
      </c>
      <c r="K530" s="56">
        <v>45052.027083333334</v>
      </c>
      <c r="L530">
        <f t="shared" si="24"/>
        <v>239.95486111110949</v>
      </c>
      <c r="M530" t="str">
        <f t="shared" si="25"/>
        <v>Repeat</v>
      </c>
      <c r="N530" t="str">
        <f t="shared" si="26"/>
        <v>Lost</v>
      </c>
      <c r="AA530">
        <v>729</v>
      </c>
      <c r="AB530">
        <v>2</v>
      </c>
      <c r="AC530" s="56">
        <v>45513.023611053242</v>
      </c>
      <c r="AD530">
        <v>239.95486111110949</v>
      </c>
      <c r="AE530" t="s">
        <v>319</v>
      </c>
      <c r="AF530" t="s">
        <v>318</v>
      </c>
    </row>
    <row r="531" spans="9:32" x14ac:dyDescent="0.3">
      <c r="I531" s="43">
        <v>730</v>
      </c>
      <c r="J531" s="12">
        <v>1</v>
      </c>
      <c r="K531" s="56">
        <v>44951.061805555553</v>
      </c>
      <c r="L531">
        <f t="shared" si="24"/>
        <v>340.92013888889051</v>
      </c>
      <c r="M531" t="str">
        <f t="shared" si="25"/>
        <v>One time</v>
      </c>
      <c r="N531" t="str">
        <f t="shared" si="26"/>
        <v>Lost</v>
      </c>
      <c r="AA531">
        <v>730</v>
      </c>
      <c r="AB531">
        <v>1</v>
      </c>
      <c r="AC531" s="56">
        <v>45514.023611053242</v>
      </c>
      <c r="AD531">
        <v>340.92013888889051</v>
      </c>
      <c r="AE531" t="s">
        <v>317</v>
      </c>
      <c r="AF531" t="s">
        <v>318</v>
      </c>
    </row>
    <row r="532" spans="9:32" x14ac:dyDescent="0.3">
      <c r="I532" s="43">
        <v>731</v>
      </c>
      <c r="J532" s="12">
        <v>1</v>
      </c>
      <c r="K532" s="56">
        <v>45022.04791666667</v>
      </c>
      <c r="L532">
        <f t="shared" si="24"/>
        <v>269.93402777777374</v>
      </c>
      <c r="M532" t="str">
        <f t="shared" si="25"/>
        <v>One time</v>
      </c>
      <c r="N532" t="str">
        <f t="shared" si="26"/>
        <v>Lost</v>
      </c>
      <c r="AA532">
        <v>731</v>
      </c>
      <c r="AB532">
        <v>1</v>
      </c>
      <c r="AC532" s="56">
        <v>45515.023611053242</v>
      </c>
      <c r="AD532">
        <v>269.93402777777374</v>
      </c>
      <c r="AE532" t="s">
        <v>317</v>
      </c>
      <c r="AF532" t="s">
        <v>318</v>
      </c>
    </row>
    <row r="533" spans="9:32" x14ac:dyDescent="0.3">
      <c r="I533" s="43">
        <v>734</v>
      </c>
      <c r="J533" s="12">
        <v>1</v>
      </c>
      <c r="K533" s="56">
        <v>45084.015972222223</v>
      </c>
      <c r="L533">
        <f t="shared" si="24"/>
        <v>207.96597222222044</v>
      </c>
      <c r="M533" t="str">
        <f t="shared" si="25"/>
        <v>One time</v>
      </c>
      <c r="N533" t="str">
        <f t="shared" si="26"/>
        <v>Lost</v>
      </c>
      <c r="AA533">
        <v>734</v>
      </c>
      <c r="AB533">
        <v>1</v>
      </c>
      <c r="AC533" s="56">
        <v>45516.023611053242</v>
      </c>
      <c r="AD533">
        <v>207.96597222222044</v>
      </c>
      <c r="AE533" t="s">
        <v>317</v>
      </c>
      <c r="AF533" t="s">
        <v>318</v>
      </c>
    </row>
    <row r="534" spans="9:32" x14ac:dyDescent="0.3">
      <c r="I534" s="43">
        <v>735</v>
      </c>
      <c r="J534" s="12">
        <v>1</v>
      </c>
      <c r="K534" s="56">
        <v>44951.021527777775</v>
      </c>
      <c r="L534">
        <f t="shared" si="24"/>
        <v>340.96041666666861</v>
      </c>
      <c r="M534" t="str">
        <f t="shared" si="25"/>
        <v>One time</v>
      </c>
      <c r="N534" t="str">
        <f t="shared" si="26"/>
        <v>Lost</v>
      </c>
      <c r="AA534">
        <v>735</v>
      </c>
      <c r="AB534">
        <v>1</v>
      </c>
      <c r="AC534" s="56">
        <v>45517.023611053242</v>
      </c>
      <c r="AD534">
        <v>340.96041666666861</v>
      </c>
      <c r="AE534" t="s">
        <v>317</v>
      </c>
      <c r="AF534" t="s">
        <v>318</v>
      </c>
    </row>
    <row r="535" spans="9:32" x14ac:dyDescent="0.3">
      <c r="I535" s="43">
        <v>736</v>
      </c>
      <c r="J535" s="12">
        <v>5</v>
      </c>
      <c r="K535" s="56">
        <v>45237.07708333333</v>
      </c>
      <c r="L535">
        <f t="shared" si="24"/>
        <v>54.90486111111386</v>
      </c>
      <c r="M535" t="str">
        <f t="shared" si="25"/>
        <v>Repeat</v>
      </c>
      <c r="N535" t="str">
        <f t="shared" si="26"/>
        <v>Recent</v>
      </c>
      <c r="AA535">
        <v>736</v>
      </c>
      <c r="AB535">
        <v>5</v>
      </c>
      <c r="AC535" s="56">
        <v>45518.023611053242</v>
      </c>
      <c r="AD535">
        <v>54.90486111111386</v>
      </c>
      <c r="AE535" t="s">
        <v>319</v>
      </c>
      <c r="AF535" t="s">
        <v>321</v>
      </c>
    </row>
    <row r="536" spans="9:32" x14ac:dyDescent="0.3">
      <c r="I536" s="43">
        <v>737</v>
      </c>
      <c r="J536" s="12">
        <v>2</v>
      </c>
      <c r="K536" s="56">
        <v>45083.96875</v>
      </c>
      <c r="L536">
        <f t="shared" si="24"/>
        <v>208.0131944444438</v>
      </c>
      <c r="M536" t="str">
        <f t="shared" si="25"/>
        <v>Repeat</v>
      </c>
      <c r="N536" t="str">
        <f t="shared" si="26"/>
        <v>Lost</v>
      </c>
      <c r="AA536">
        <v>737</v>
      </c>
      <c r="AB536">
        <v>2</v>
      </c>
      <c r="AC536" s="56">
        <v>45519.023611053242</v>
      </c>
      <c r="AD536">
        <v>208.0131944444438</v>
      </c>
      <c r="AE536" t="s">
        <v>319</v>
      </c>
      <c r="AF536" t="s">
        <v>318</v>
      </c>
    </row>
    <row r="537" spans="9:32" x14ac:dyDescent="0.3">
      <c r="I537" s="43">
        <v>738</v>
      </c>
      <c r="J537" s="12">
        <v>3</v>
      </c>
      <c r="K537" s="56">
        <v>45140.023611111108</v>
      </c>
      <c r="L537">
        <f t="shared" si="24"/>
        <v>151.95833333333576</v>
      </c>
      <c r="M537" t="str">
        <f t="shared" si="25"/>
        <v>Repeat</v>
      </c>
      <c r="N537" t="str">
        <f t="shared" si="26"/>
        <v>Passive</v>
      </c>
      <c r="AA537">
        <v>738</v>
      </c>
      <c r="AB537">
        <v>3</v>
      </c>
      <c r="AC537" s="56">
        <v>45520.023611053242</v>
      </c>
      <c r="AD537">
        <v>151.95833333333576</v>
      </c>
      <c r="AE537" t="s">
        <v>319</v>
      </c>
      <c r="AF537" t="s">
        <v>320</v>
      </c>
    </row>
    <row r="538" spans="9:32" x14ac:dyDescent="0.3">
      <c r="I538" s="43">
        <v>739</v>
      </c>
      <c r="J538" s="12">
        <v>1</v>
      </c>
      <c r="K538" s="56">
        <v>44971.02847222222</v>
      </c>
      <c r="L538">
        <f t="shared" si="24"/>
        <v>320.95347222222335</v>
      </c>
      <c r="M538" t="str">
        <f t="shared" si="25"/>
        <v>One time</v>
      </c>
      <c r="N538" t="str">
        <f t="shared" si="26"/>
        <v>Lost</v>
      </c>
      <c r="AA538">
        <v>739</v>
      </c>
      <c r="AB538">
        <v>1</v>
      </c>
      <c r="AC538" s="56">
        <v>45521.023611053242</v>
      </c>
      <c r="AD538">
        <v>320.95347222222335</v>
      </c>
      <c r="AE538" t="s">
        <v>317</v>
      </c>
      <c r="AF538" t="s">
        <v>318</v>
      </c>
    </row>
    <row r="539" spans="9:32" x14ac:dyDescent="0.3">
      <c r="I539" s="43">
        <v>741</v>
      </c>
      <c r="J539" s="12">
        <v>3</v>
      </c>
      <c r="K539" s="56">
        <v>45241.020138888889</v>
      </c>
      <c r="L539">
        <f t="shared" si="24"/>
        <v>50.961805555554747</v>
      </c>
      <c r="M539" t="str">
        <f t="shared" si="25"/>
        <v>Repeat</v>
      </c>
      <c r="N539" t="str">
        <f t="shared" si="26"/>
        <v>Recent</v>
      </c>
      <c r="AA539">
        <v>741</v>
      </c>
      <c r="AB539">
        <v>3</v>
      </c>
      <c r="AC539" s="56">
        <v>45522.023611053242</v>
      </c>
      <c r="AD539">
        <v>50.961805555554747</v>
      </c>
      <c r="AE539" t="s">
        <v>319</v>
      </c>
      <c r="AF539" t="s">
        <v>321</v>
      </c>
    </row>
    <row r="540" spans="9:32" x14ac:dyDescent="0.3">
      <c r="I540" s="43">
        <v>742</v>
      </c>
      <c r="J540" s="12">
        <v>1</v>
      </c>
      <c r="K540" s="56">
        <v>45018.008333333331</v>
      </c>
      <c r="L540">
        <f t="shared" si="24"/>
        <v>273.9736111111124</v>
      </c>
      <c r="M540" t="str">
        <f t="shared" si="25"/>
        <v>One time</v>
      </c>
      <c r="N540" t="str">
        <f t="shared" si="26"/>
        <v>Lost</v>
      </c>
      <c r="AA540">
        <v>742</v>
      </c>
      <c r="AB540">
        <v>1</v>
      </c>
      <c r="AC540" s="56">
        <v>45523.023611053242</v>
      </c>
      <c r="AD540">
        <v>273.9736111111124</v>
      </c>
      <c r="AE540" t="s">
        <v>317</v>
      </c>
      <c r="AF540" t="s">
        <v>318</v>
      </c>
    </row>
    <row r="541" spans="9:32" x14ac:dyDescent="0.3">
      <c r="I541" s="43">
        <v>743</v>
      </c>
      <c r="J541" s="12">
        <v>1</v>
      </c>
      <c r="K541" s="56">
        <v>45258.021527777775</v>
      </c>
      <c r="L541">
        <f t="shared" si="24"/>
        <v>33.960416666668607</v>
      </c>
      <c r="M541" t="str">
        <f t="shared" si="25"/>
        <v>One time</v>
      </c>
      <c r="N541" t="str">
        <f t="shared" si="26"/>
        <v>Recent</v>
      </c>
      <c r="AA541">
        <v>743</v>
      </c>
      <c r="AB541">
        <v>1</v>
      </c>
      <c r="AC541" s="56">
        <v>45524.023611053242</v>
      </c>
      <c r="AD541">
        <v>33.960416666668607</v>
      </c>
      <c r="AE541" t="s">
        <v>317</v>
      </c>
      <c r="AF541" t="s">
        <v>321</v>
      </c>
    </row>
    <row r="542" spans="9:32" x14ac:dyDescent="0.3">
      <c r="I542" s="43">
        <v>744</v>
      </c>
      <c r="J542" s="12">
        <v>3</v>
      </c>
      <c r="K542" s="56">
        <v>45277.995138888888</v>
      </c>
      <c r="L542">
        <f t="shared" si="24"/>
        <v>13.986805555556202</v>
      </c>
      <c r="M542" t="str">
        <f t="shared" si="25"/>
        <v>Repeat</v>
      </c>
      <c r="N542" t="str">
        <f t="shared" si="26"/>
        <v>Recent</v>
      </c>
      <c r="AA542">
        <v>744</v>
      </c>
      <c r="AB542">
        <v>3</v>
      </c>
      <c r="AC542" s="56">
        <v>45525.023611053242</v>
      </c>
      <c r="AD542">
        <v>13.986805555556202</v>
      </c>
      <c r="AE542" t="s">
        <v>319</v>
      </c>
      <c r="AF542" t="s">
        <v>321</v>
      </c>
    </row>
    <row r="543" spans="9:32" x14ac:dyDescent="0.3">
      <c r="I543" s="43">
        <v>745</v>
      </c>
      <c r="J543" s="12">
        <v>1</v>
      </c>
      <c r="K543" s="56">
        <v>45250.954861111109</v>
      </c>
      <c r="L543">
        <f t="shared" si="24"/>
        <v>41.027083333334303</v>
      </c>
      <c r="M543" t="str">
        <f t="shared" si="25"/>
        <v>One time</v>
      </c>
      <c r="N543" t="str">
        <f t="shared" si="26"/>
        <v>Recent</v>
      </c>
      <c r="AA543">
        <v>745</v>
      </c>
      <c r="AB543">
        <v>1</v>
      </c>
      <c r="AC543" s="56">
        <v>45526.023611053242</v>
      </c>
      <c r="AD543">
        <v>41.027083333334303</v>
      </c>
      <c r="AE543" t="s">
        <v>317</v>
      </c>
      <c r="AF543" t="s">
        <v>321</v>
      </c>
    </row>
    <row r="544" spans="9:32" x14ac:dyDescent="0.3">
      <c r="I544" s="43">
        <v>746</v>
      </c>
      <c r="J544" s="12">
        <v>2</v>
      </c>
      <c r="K544" s="56">
        <v>45188.036111111112</v>
      </c>
      <c r="L544">
        <f t="shared" si="24"/>
        <v>103.94583333333139</v>
      </c>
      <c r="M544" t="str">
        <f t="shared" si="25"/>
        <v>Repeat</v>
      </c>
      <c r="N544" t="str">
        <f t="shared" si="26"/>
        <v>Passive</v>
      </c>
      <c r="AA544">
        <v>746</v>
      </c>
      <c r="AB544">
        <v>2</v>
      </c>
      <c r="AC544" s="56">
        <v>45527.023611053242</v>
      </c>
      <c r="AD544">
        <v>103.94583333333139</v>
      </c>
      <c r="AE544" t="s">
        <v>319</v>
      </c>
      <c r="AF544" t="s">
        <v>320</v>
      </c>
    </row>
    <row r="545" spans="9:32" x14ac:dyDescent="0.3">
      <c r="I545" s="43">
        <v>747</v>
      </c>
      <c r="J545" s="12">
        <v>1</v>
      </c>
      <c r="K545" s="56">
        <v>45202.008333333331</v>
      </c>
      <c r="L545">
        <f t="shared" si="24"/>
        <v>89.973611111112405</v>
      </c>
      <c r="M545" t="str">
        <f t="shared" si="25"/>
        <v>One time</v>
      </c>
      <c r="N545" t="str">
        <f t="shared" si="26"/>
        <v>Passive</v>
      </c>
      <c r="AA545">
        <v>747</v>
      </c>
      <c r="AB545">
        <v>1</v>
      </c>
      <c r="AC545" s="56">
        <v>45528.023611053242</v>
      </c>
      <c r="AD545">
        <v>89.973611111112405</v>
      </c>
      <c r="AE545" t="s">
        <v>317</v>
      </c>
      <c r="AF545" t="s">
        <v>320</v>
      </c>
    </row>
    <row r="546" spans="9:32" x14ac:dyDescent="0.3">
      <c r="I546" s="43">
        <v>748</v>
      </c>
      <c r="J546" s="12">
        <v>2</v>
      </c>
      <c r="K546" s="56">
        <v>45059.980555555558</v>
      </c>
      <c r="L546">
        <f t="shared" si="24"/>
        <v>232.00138888888614</v>
      </c>
      <c r="M546" t="str">
        <f t="shared" si="25"/>
        <v>Repeat</v>
      </c>
      <c r="N546" t="str">
        <f t="shared" si="26"/>
        <v>Lost</v>
      </c>
      <c r="AA546">
        <v>748</v>
      </c>
      <c r="AB546">
        <v>2</v>
      </c>
      <c r="AC546" s="56">
        <v>45529.023611053242</v>
      </c>
      <c r="AD546">
        <v>232.00138888888614</v>
      </c>
      <c r="AE546" t="s">
        <v>319</v>
      </c>
      <c r="AF546" t="s">
        <v>318</v>
      </c>
    </row>
    <row r="547" spans="9:32" x14ac:dyDescent="0.3">
      <c r="I547" s="43">
        <v>749</v>
      </c>
      <c r="J547" s="12">
        <v>2</v>
      </c>
      <c r="K547" s="56">
        <v>45261.070138888892</v>
      </c>
      <c r="L547">
        <f t="shared" si="24"/>
        <v>30.911805555551837</v>
      </c>
      <c r="M547" t="str">
        <f t="shared" si="25"/>
        <v>Repeat</v>
      </c>
      <c r="N547" t="str">
        <f t="shared" si="26"/>
        <v>Recent</v>
      </c>
      <c r="AA547">
        <v>749</v>
      </c>
      <c r="AB547">
        <v>2</v>
      </c>
      <c r="AC547" s="56">
        <v>45530.023611053242</v>
      </c>
      <c r="AD547">
        <v>30.911805555551837</v>
      </c>
      <c r="AE547" t="s">
        <v>319</v>
      </c>
      <c r="AF547" t="s">
        <v>321</v>
      </c>
    </row>
    <row r="548" spans="9:32" x14ac:dyDescent="0.3">
      <c r="I548" s="43">
        <v>750</v>
      </c>
      <c r="J548" s="12">
        <v>1</v>
      </c>
      <c r="K548" s="56">
        <v>45014.97152777778</v>
      </c>
      <c r="L548">
        <f t="shared" si="24"/>
        <v>277.01041666666424</v>
      </c>
      <c r="M548" t="str">
        <f t="shared" si="25"/>
        <v>One time</v>
      </c>
      <c r="N548" t="str">
        <f t="shared" si="26"/>
        <v>Lost</v>
      </c>
      <c r="AA548">
        <v>750</v>
      </c>
      <c r="AB548">
        <v>1</v>
      </c>
      <c r="AC548" s="56">
        <v>45531.023611053242</v>
      </c>
      <c r="AD548">
        <v>277.01041666666424</v>
      </c>
      <c r="AE548" t="s">
        <v>317</v>
      </c>
      <c r="AF548" t="s">
        <v>318</v>
      </c>
    </row>
    <row r="549" spans="9:32" x14ac:dyDescent="0.3">
      <c r="I549" s="43">
        <v>751</v>
      </c>
      <c r="J549" s="12">
        <v>1</v>
      </c>
      <c r="K549" s="56">
        <v>44977.000694444447</v>
      </c>
      <c r="L549">
        <f t="shared" si="24"/>
        <v>314.98124999999709</v>
      </c>
      <c r="M549" t="str">
        <f t="shared" si="25"/>
        <v>One time</v>
      </c>
      <c r="N549" t="str">
        <f t="shared" si="26"/>
        <v>Lost</v>
      </c>
      <c r="AA549">
        <v>751</v>
      </c>
      <c r="AB549">
        <v>1</v>
      </c>
      <c r="AC549" s="56">
        <v>45532.023611053242</v>
      </c>
      <c r="AD549">
        <v>314.98124999999709</v>
      </c>
      <c r="AE549" t="s">
        <v>317</v>
      </c>
      <c r="AF549" t="s">
        <v>318</v>
      </c>
    </row>
    <row r="550" spans="9:32" x14ac:dyDescent="0.3">
      <c r="I550" s="43">
        <v>753</v>
      </c>
      <c r="J550" s="12">
        <v>2</v>
      </c>
      <c r="K550" s="56">
        <v>45212</v>
      </c>
      <c r="L550">
        <f t="shared" si="24"/>
        <v>79.981944444443798</v>
      </c>
      <c r="M550" t="str">
        <f t="shared" si="25"/>
        <v>Repeat</v>
      </c>
      <c r="N550" t="str">
        <f t="shared" si="26"/>
        <v>Recent</v>
      </c>
      <c r="AA550">
        <v>753</v>
      </c>
      <c r="AB550">
        <v>2</v>
      </c>
      <c r="AC550" s="56">
        <v>45533.023611053242</v>
      </c>
      <c r="AD550">
        <v>79.981944444443798</v>
      </c>
      <c r="AE550" t="s">
        <v>319</v>
      </c>
      <c r="AF550" t="s">
        <v>321</v>
      </c>
    </row>
    <row r="551" spans="9:32" x14ac:dyDescent="0.3">
      <c r="I551" s="43">
        <v>754</v>
      </c>
      <c r="J551" s="12">
        <v>1</v>
      </c>
      <c r="K551" s="56">
        <v>45070.953472222223</v>
      </c>
      <c r="L551">
        <f t="shared" si="24"/>
        <v>221.02847222222044</v>
      </c>
      <c r="M551" t="str">
        <f t="shared" si="25"/>
        <v>One time</v>
      </c>
      <c r="N551" t="str">
        <f t="shared" si="26"/>
        <v>Lost</v>
      </c>
      <c r="AA551">
        <v>754</v>
      </c>
      <c r="AB551">
        <v>1</v>
      </c>
      <c r="AC551" s="56">
        <v>45534.023611053242</v>
      </c>
      <c r="AD551">
        <v>221.02847222222044</v>
      </c>
      <c r="AE551" t="s">
        <v>317</v>
      </c>
      <c r="AF551" t="s">
        <v>318</v>
      </c>
    </row>
    <row r="552" spans="9:32" x14ac:dyDescent="0.3">
      <c r="I552" s="43">
        <v>758</v>
      </c>
      <c r="J552" s="12">
        <v>1</v>
      </c>
      <c r="K552" s="56">
        <v>44974.002083333333</v>
      </c>
      <c r="L552">
        <f t="shared" si="24"/>
        <v>317.97986111111095</v>
      </c>
      <c r="M552" t="str">
        <f t="shared" si="25"/>
        <v>One time</v>
      </c>
      <c r="N552" t="str">
        <f t="shared" si="26"/>
        <v>Lost</v>
      </c>
      <c r="AA552">
        <v>758</v>
      </c>
      <c r="AB552">
        <v>1</v>
      </c>
      <c r="AC552" s="56">
        <v>45535.023611053242</v>
      </c>
      <c r="AD552">
        <v>317.97986111111095</v>
      </c>
      <c r="AE552" t="s">
        <v>317</v>
      </c>
      <c r="AF552" t="s">
        <v>318</v>
      </c>
    </row>
    <row r="553" spans="9:32" x14ac:dyDescent="0.3">
      <c r="I553" s="43">
        <v>759</v>
      </c>
      <c r="J553" s="12">
        <v>3</v>
      </c>
      <c r="K553" s="56">
        <v>45226.051388888889</v>
      </c>
      <c r="L553">
        <f t="shared" si="24"/>
        <v>65.930555555554747</v>
      </c>
      <c r="M553" t="str">
        <f t="shared" si="25"/>
        <v>Repeat</v>
      </c>
      <c r="N553" t="str">
        <f t="shared" si="26"/>
        <v>Recent</v>
      </c>
      <c r="AA553">
        <v>759</v>
      </c>
      <c r="AB553">
        <v>3</v>
      </c>
      <c r="AC553" s="56">
        <v>45536.023611053242</v>
      </c>
      <c r="AD553">
        <v>65.930555555554747</v>
      </c>
      <c r="AE553" t="s">
        <v>319</v>
      </c>
      <c r="AF553" t="s">
        <v>321</v>
      </c>
    </row>
    <row r="554" spans="9:32" x14ac:dyDescent="0.3">
      <c r="I554" s="43">
        <v>760</v>
      </c>
      <c r="J554" s="12">
        <v>3</v>
      </c>
      <c r="K554" s="56">
        <v>45240.990277777775</v>
      </c>
      <c r="L554">
        <f t="shared" si="24"/>
        <v>50.991666666668607</v>
      </c>
      <c r="M554" t="str">
        <f t="shared" si="25"/>
        <v>Repeat</v>
      </c>
      <c r="N554" t="str">
        <f t="shared" si="26"/>
        <v>Recent</v>
      </c>
      <c r="AA554">
        <v>760</v>
      </c>
      <c r="AB554">
        <v>3</v>
      </c>
      <c r="AC554" s="56">
        <v>45537.023611053242</v>
      </c>
      <c r="AD554">
        <v>50.991666666668607</v>
      </c>
      <c r="AE554" t="s">
        <v>319</v>
      </c>
      <c r="AF554" t="s">
        <v>321</v>
      </c>
    </row>
    <row r="555" spans="9:32" x14ac:dyDescent="0.3">
      <c r="I555" s="43">
        <v>761</v>
      </c>
      <c r="J555" s="12">
        <v>1</v>
      </c>
      <c r="K555" s="56">
        <v>45225.033333333333</v>
      </c>
      <c r="L555">
        <f t="shared" si="24"/>
        <v>66.948611111110949</v>
      </c>
      <c r="M555" t="str">
        <f t="shared" si="25"/>
        <v>One time</v>
      </c>
      <c r="N555" t="str">
        <f t="shared" si="26"/>
        <v>Recent</v>
      </c>
      <c r="AA555">
        <v>761</v>
      </c>
      <c r="AB555">
        <v>1</v>
      </c>
      <c r="AC555" s="56">
        <v>45538.023611053242</v>
      </c>
      <c r="AD555">
        <v>66.948611111110949</v>
      </c>
      <c r="AE555" t="s">
        <v>317</v>
      </c>
      <c r="AF555" t="s">
        <v>321</v>
      </c>
    </row>
    <row r="556" spans="9:32" x14ac:dyDescent="0.3">
      <c r="I556" s="43">
        <v>762</v>
      </c>
      <c r="J556" s="12">
        <v>2</v>
      </c>
      <c r="K556" s="56">
        <v>45169.013888888891</v>
      </c>
      <c r="L556">
        <f t="shared" si="24"/>
        <v>122.96805555555329</v>
      </c>
      <c r="M556" t="str">
        <f t="shared" si="25"/>
        <v>Repeat</v>
      </c>
      <c r="N556" t="str">
        <f t="shared" si="26"/>
        <v>Passive</v>
      </c>
      <c r="AA556">
        <v>762</v>
      </c>
      <c r="AB556">
        <v>2</v>
      </c>
      <c r="AC556" s="56">
        <v>45539.023611053242</v>
      </c>
      <c r="AD556">
        <v>122.96805555555329</v>
      </c>
      <c r="AE556" t="s">
        <v>319</v>
      </c>
      <c r="AF556" t="s">
        <v>320</v>
      </c>
    </row>
    <row r="557" spans="9:32" x14ac:dyDescent="0.3">
      <c r="I557" s="43">
        <v>765</v>
      </c>
      <c r="J557" s="12">
        <v>2</v>
      </c>
      <c r="K557" s="56">
        <v>45062.049305555556</v>
      </c>
      <c r="L557">
        <f t="shared" si="24"/>
        <v>229.9326388888876</v>
      </c>
      <c r="M557" t="str">
        <f t="shared" si="25"/>
        <v>Repeat</v>
      </c>
      <c r="N557" t="str">
        <f t="shared" si="26"/>
        <v>Lost</v>
      </c>
      <c r="AA557">
        <v>765</v>
      </c>
      <c r="AB557">
        <v>2</v>
      </c>
      <c r="AC557" s="56">
        <v>45540.023611053242</v>
      </c>
      <c r="AD557">
        <v>229.9326388888876</v>
      </c>
      <c r="AE557" t="s">
        <v>319</v>
      </c>
      <c r="AF557" t="s">
        <v>318</v>
      </c>
    </row>
    <row r="558" spans="9:32" x14ac:dyDescent="0.3">
      <c r="I558" s="43">
        <v>766</v>
      </c>
      <c r="J558" s="12">
        <v>2</v>
      </c>
      <c r="K558" s="56">
        <v>45144.011805555558</v>
      </c>
      <c r="L558">
        <f t="shared" si="24"/>
        <v>147.97013888888614</v>
      </c>
      <c r="M558" t="str">
        <f t="shared" si="25"/>
        <v>Repeat</v>
      </c>
      <c r="N558" t="str">
        <f t="shared" si="26"/>
        <v>Passive</v>
      </c>
      <c r="AA558">
        <v>766</v>
      </c>
      <c r="AB558">
        <v>2</v>
      </c>
      <c r="AC558" s="56">
        <v>45541.023611053242</v>
      </c>
      <c r="AD558">
        <v>147.97013888888614</v>
      </c>
      <c r="AE558" t="s">
        <v>319</v>
      </c>
      <c r="AF558" t="s">
        <v>320</v>
      </c>
    </row>
    <row r="559" spans="9:32" x14ac:dyDescent="0.3">
      <c r="I559" s="43">
        <v>767</v>
      </c>
      <c r="J559" s="12">
        <v>2</v>
      </c>
      <c r="K559" s="56">
        <v>45168.055555555555</v>
      </c>
      <c r="L559">
        <f t="shared" si="24"/>
        <v>123.92638888888905</v>
      </c>
      <c r="M559" t="str">
        <f t="shared" si="25"/>
        <v>Repeat</v>
      </c>
      <c r="N559" t="str">
        <f t="shared" si="26"/>
        <v>Passive</v>
      </c>
      <c r="AA559">
        <v>767</v>
      </c>
      <c r="AB559">
        <v>2</v>
      </c>
      <c r="AC559" s="56">
        <v>45542.023611053242</v>
      </c>
      <c r="AD559">
        <v>123.92638888888905</v>
      </c>
      <c r="AE559" t="s">
        <v>319</v>
      </c>
      <c r="AF559" t="s">
        <v>320</v>
      </c>
    </row>
    <row r="560" spans="9:32" x14ac:dyDescent="0.3">
      <c r="I560" s="43">
        <v>768</v>
      </c>
      <c r="J560" s="12">
        <v>2</v>
      </c>
      <c r="K560" s="56">
        <v>45188.05972222222</v>
      </c>
      <c r="L560">
        <f t="shared" si="24"/>
        <v>103.92222222222335</v>
      </c>
      <c r="M560" t="str">
        <f t="shared" si="25"/>
        <v>Repeat</v>
      </c>
      <c r="N560" t="str">
        <f t="shared" si="26"/>
        <v>Passive</v>
      </c>
      <c r="AA560">
        <v>768</v>
      </c>
      <c r="AB560">
        <v>2</v>
      </c>
      <c r="AC560" s="56">
        <v>45543.023611053242</v>
      </c>
      <c r="AD560">
        <v>103.92222222222335</v>
      </c>
      <c r="AE560" t="s">
        <v>319</v>
      </c>
      <c r="AF560" t="s">
        <v>320</v>
      </c>
    </row>
    <row r="561" spans="9:32" x14ac:dyDescent="0.3">
      <c r="I561" s="43">
        <v>769</v>
      </c>
      <c r="J561" s="12">
        <v>1</v>
      </c>
      <c r="K561" s="56">
        <v>44964.968055555553</v>
      </c>
      <c r="L561">
        <f t="shared" si="24"/>
        <v>327.01388888889051</v>
      </c>
      <c r="M561" t="str">
        <f t="shared" si="25"/>
        <v>One time</v>
      </c>
      <c r="N561" t="str">
        <f t="shared" si="26"/>
        <v>Lost</v>
      </c>
      <c r="AA561">
        <v>769</v>
      </c>
      <c r="AB561">
        <v>1</v>
      </c>
      <c r="AC561" s="56">
        <v>45544.023611053242</v>
      </c>
      <c r="AD561">
        <v>327.01388888889051</v>
      </c>
      <c r="AE561" t="s">
        <v>317</v>
      </c>
      <c r="AF561" t="s">
        <v>318</v>
      </c>
    </row>
    <row r="562" spans="9:32" x14ac:dyDescent="0.3">
      <c r="I562" s="43">
        <v>770</v>
      </c>
      <c r="J562" s="12">
        <v>1</v>
      </c>
      <c r="K562" s="56">
        <v>45256.060416666667</v>
      </c>
      <c r="L562">
        <f t="shared" si="24"/>
        <v>35.921527777776646</v>
      </c>
      <c r="M562" t="str">
        <f t="shared" si="25"/>
        <v>One time</v>
      </c>
      <c r="N562" t="str">
        <f t="shared" si="26"/>
        <v>Recent</v>
      </c>
      <c r="AA562">
        <v>770</v>
      </c>
      <c r="AB562">
        <v>1</v>
      </c>
      <c r="AC562" s="56">
        <v>45545.023611053242</v>
      </c>
      <c r="AD562">
        <v>35.921527777776646</v>
      </c>
      <c r="AE562" t="s">
        <v>317</v>
      </c>
      <c r="AF562" t="s">
        <v>321</v>
      </c>
    </row>
    <row r="563" spans="9:32" x14ac:dyDescent="0.3">
      <c r="I563" s="43">
        <v>771</v>
      </c>
      <c r="J563" s="12">
        <v>1</v>
      </c>
      <c r="K563" s="56">
        <v>45171.030555555553</v>
      </c>
      <c r="L563">
        <f t="shared" si="24"/>
        <v>120.95138888889051</v>
      </c>
      <c r="M563" t="str">
        <f t="shared" si="25"/>
        <v>One time</v>
      </c>
      <c r="N563" t="str">
        <f t="shared" si="26"/>
        <v>Passive</v>
      </c>
      <c r="AA563">
        <v>771</v>
      </c>
      <c r="AB563">
        <v>1</v>
      </c>
      <c r="AC563" s="56">
        <v>45546.023611053242</v>
      </c>
      <c r="AD563">
        <v>120.95138888889051</v>
      </c>
      <c r="AE563" t="s">
        <v>317</v>
      </c>
      <c r="AF563" t="s">
        <v>320</v>
      </c>
    </row>
    <row r="564" spans="9:32" x14ac:dyDescent="0.3">
      <c r="I564" s="43">
        <v>772</v>
      </c>
      <c r="J564" s="12">
        <v>1</v>
      </c>
      <c r="K564" s="56">
        <v>45175.061805555553</v>
      </c>
      <c r="L564">
        <f t="shared" si="24"/>
        <v>116.92013888889051</v>
      </c>
      <c r="M564" t="str">
        <f t="shared" si="25"/>
        <v>One time</v>
      </c>
      <c r="N564" t="str">
        <f t="shared" si="26"/>
        <v>Passive</v>
      </c>
      <c r="AA564">
        <v>772</v>
      </c>
      <c r="AB564">
        <v>1</v>
      </c>
      <c r="AC564" s="56">
        <v>45547.023611053242</v>
      </c>
      <c r="AD564">
        <v>116.92013888889051</v>
      </c>
      <c r="AE564" t="s">
        <v>317</v>
      </c>
      <c r="AF564" t="s">
        <v>320</v>
      </c>
    </row>
    <row r="565" spans="9:32" x14ac:dyDescent="0.3">
      <c r="I565" s="43">
        <v>773</v>
      </c>
      <c r="J565" s="12">
        <v>3</v>
      </c>
      <c r="K565" s="56">
        <v>45220.033333333333</v>
      </c>
      <c r="L565">
        <f t="shared" si="24"/>
        <v>71.948611111110949</v>
      </c>
      <c r="M565" t="str">
        <f t="shared" si="25"/>
        <v>Repeat</v>
      </c>
      <c r="N565" t="str">
        <f t="shared" si="26"/>
        <v>Recent</v>
      </c>
      <c r="AA565">
        <v>773</v>
      </c>
      <c r="AB565">
        <v>3</v>
      </c>
      <c r="AC565" s="56">
        <v>45548.023611053242</v>
      </c>
      <c r="AD565">
        <v>71.948611111110949</v>
      </c>
      <c r="AE565" t="s">
        <v>319</v>
      </c>
      <c r="AF565" t="s">
        <v>321</v>
      </c>
    </row>
    <row r="566" spans="9:32" x14ac:dyDescent="0.3">
      <c r="I566" s="43">
        <v>775</v>
      </c>
      <c r="J566" s="12">
        <v>1</v>
      </c>
      <c r="K566" s="56">
        <v>44956.081944444442</v>
      </c>
      <c r="L566">
        <f t="shared" si="24"/>
        <v>335.90000000000146</v>
      </c>
      <c r="M566" t="str">
        <f t="shared" si="25"/>
        <v>One time</v>
      </c>
      <c r="N566" t="str">
        <f t="shared" si="26"/>
        <v>Lost</v>
      </c>
      <c r="AA566">
        <v>775</v>
      </c>
      <c r="AB566">
        <v>1</v>
      </c>
      <c r="AC566" s="56">
        <v>45549.023611053242</v>
      </c>
      <c r="AD566">
        <v>335.90000000000146</v>
      </c>
      <c r="AE566" t="s">
        <v>317</v>
      </c>
      <c r="AF566" t="s">
        <v>318</v>
      </c>
    </row>
    <row r="567" spans="9:32" x14ac:dyDescent="0.3">
      <c r="I567" s="43">
        <v>777</v>
      </c>
      <c r="J567" s="12">
        <v>1</v>
      </c>
      <c r="K567" s="56">
        <v>45138.968055555553</v>
      </c>
      <c r="L567">
        <f t="shared" si="24"/>
        <v>153.01388888889051</v>
      </c>
      <c r="M567" t="str">
        <f t="shared" si="25"/>
        <v>One time</v>
      </c>
      <c r="N567" t="str">
        <f t="shared" si="26"/>
        <v>Passive</v>
      </c>
      <c r="AA567">
        <v>777</v>
      </c>
      <c r="AB567">
        <v>1</v>
      </c>
      <c r="AC567" s="56">
        <v>45550.023611053242</v>
      </c>
      <c r="AD567">
        <v>153.01388888889051</v>
      </c>
      <c r="AE567" t="s">
        <v>317</v>
      </c>
      <c r="AF567" t="s">
        <v>320</v>
      </c>
    </row>
    <row r="568" spans="9:32" x14ac:dyDescent="0.3">
      <c r="I568" s="43">
        <v>778</v>
      </c>
      <c r="J568" s="12">
        <v>1</v>
      </c>
      <c r="K568" s="56">
        <v>44989.063888888886</v>
      </c>
      <c r="L568">
        <f t="shared" si="24"/>
        <v>302.91805555555766</v>
      </c>
      <c r="M568" t="str">
        <f t="shared" si="25"/>
        <v>One time</v>
      </c>
      <c r="N568" t="str">
        <f t="shared" si="26"/>
        <v>Lost</v>
      </c>
      <c r="AA568">
        <v>778</v>
      </c>
      <c r="AB568">
        <v>1</v>
      </c>
      <c r="AC568" s="56">
        <v>45551.023611053242</v>
      </c>
      <c r="AD568">
        <v>302.91805555555766</v>
      </c>
      <c r="AE568" t="s">
        <v>317</v>
      </c>
      <c r="AF568" t="s">
        <v>318</v>
      </c>
    </row>
    <row r="569" spans="9:32" x14ac:dyDescent="0.3">
      <c r="I569" s="43">
        <v>780</v>
      </c>
      <c r="J569" s="12">
        <v>4</v>
      </c>
      <c r="K569" s="56">
        <v>45288.040277777778</v>
      </c>
      <c r="L569">
        <f t="shared" si="24"/>
        <v>3.9416666666656965</v>
      </c>
      <c r="M569" t="str">
        <f t="shared" si="25"/>
        <v>Repeat</v>
      </c>
      <c r="N569" t="str">
        <f t="shared" si="26"/>
        <v>Recent</v>
      </c>
      <c r="AA569">
        <v>780</v>
      </c>
      <c r="AB569">
        <v>4</v>
      </c>
      <c r="AC569" s="56">
        <v>45552.023611053242</v>
      </c>
      <c r="AD569">
        <v>3.9416666666656965</v>
      </c>
      <c r="AE569" t="s">
        <v>319</v>
      </c>
      <c r="AF569" t="s">
        <v>321</v>
      </c>
    </row>
    <row r="570" spans="9:32" x14ac:dyDescent="0.3">
      <c r="I570" s="43">
        <v>781</v>
      </c>
      <c r="J570" s="12">
        <v>2</v>
      </c>
      <c r="K570" s="56">
        <v>45240.073611111111</v>
      </c>
      <c r="L570">
        <f t="shared" si="24"/>
        <v>51.908333333332848</v>
      </c>
      <c r="M570" t="str">
        <f t="shared" si="25"/>
        <v>Repeat</v>
      </c>
      <c r="N570" t="str">
        <f t="shared" si="26"/>
        <v>Recent</v>
      </c>
      <c r="AA570">
        <v>781</v>
      </c>
      <c r="AB570">
        <v>2</v>
      </c>
      <c r="AC570" s="56">
        <v>45553.023611053242</v>
      </c>
      <c r="AD570">
        <v>51.908333333332848</v>
      </c>
      <c r="AE570" t="s">
        <v>319</v>
      </c>
      <c r="AF570" t="s">
        <v>321</v>
      </c>
    </row>
    <row r="571" spans="9:32" x14ac:dyDescent="0.3">
      <c r="I571" s="43">
        <v>782</v>
      </c>
      <c r="J571" s="12">
        <v>1</v>
      </c>
      <c r="K571" s="56">
        <v>45108.045138888891</v>
      </c>
      <c r="L571">
        <f t="shared" si="24"/>
        <v>183.93680555555329</v>
      </c>
      <c r="M571" t="str">
        <f t="shared" si="25"/>
        <v>One time</v>
      </c>
      <c r="N571" t="str">
        <f t="shared" si="26"/>
        <v>Lost</v>
      </c>
      <c r="AA571">
        <v>782</v>
      </c>
      <c r="AB571">
        <v>1</v>
      </c>
      <c r="AC571" s="56">
        <v>45554.023611053242</v>
      </c>
      <c r="AD571">
        <v>183.93680555555329</v>
      </c>
      <c r="AE571" t="s">
        <v>317</v>
      </c>
      <c r="AF571" t="s">
        <v>318</v>
      </c>
    </row>
    <row r="572" spans="9:32" x14ac:dyDescent="0.3">
      <c r="I572" s="43">
        <v>783</v>
      </c>
      <c r="J572" s="12">
        <v>1</v>
      </c>
      <c r="K572" s="56">
        <v>45166.970833333333</v>
      </c>
      <c r="L572">
        <f t="shared" si="24"/>
        <v>125.01111111111095</v>
      </c>
      <c r="M572" t="str">
        <f t="shared" si="25"/>
        <v>One time</v>
      </c>
      <c r="N572" t="str">
        <f t="shared" si="26"/>
        <v>Passive</v>
      </c>
      <c r="AA572">
        <v>783</v>
      </c>
      <c r="AB572">
        <v>1</v>
      </c>
      <c r="AC572" s="56">
        <v>45555.023611053242</v>
      </c>
      <c r="AD572">
        <v>125.01111111111095</v>
      </c>
      <c r="AE572" t="s">
        <v>317</v>
      </c>
      <c r="AF572" t="s">
        <v>320</v>
      </c>
    </row>
    <row r="573" spans="9:32" x14ac:dyDescent="0.3">
      <c r="I573" s="43">
        <v>784</v>
      </c>
      <c r="J573" s="12">
        <v>1</v>
      </c>
      <c r="K573" s="56">
        <v>44999.001388888886</v>
      </c>
      <c r="L573">
        <f t="shared" si="24"/>
        <v>292.98055555555766</v>
      </c>
      <c r="M573" t="str">
        <f t="shared" si="25"/>
        <v>One time</v>
      </c>
      <c r="N573" t="str">
        <f t="shared" si="26"/>
        <v>Lost</v>
      </c>
      <c r="AA573">
        <v>784</v>
      </c>
      <c r="AB573">
        <v>1</v>
      </c>
      <c r="AC573" s="56">
        <v>45556.023611053242</v>
      </c>
      <c r="AD573">
        <v>292.98055555555766</v>
      </c>
      <c r="AE573" t="s">
        <v>317</v>
      </c>
      <c r="AF573" t="s">
        <v>318</v>
      </c>
    </row>
    <row r="574" spans="9:32" x14ac:dyDescent="0.3">
      <c r="I574" s="43">
        <v>785</v>
      </c>
      <c r="J574" s="12">
        <v>1</v>
      </c>
      <c r="K574" s="56">
        <v>45059.031944444447</v>
      </c>
      <c r="L574">
        <f t="shared" si="24"/>
        <v>232.94999999999709</v>
      </c>
      <c r="M574" t="str">
        <f t="shared" si="25"/>
        <v>One time</v>
      </c>
      <c r="N574" t="str">
        <f t="shared" si="26"/>
        <v>Lost</v>
      </c>
      <c r="AA574">
        <v>785</v>
      </c>
      <c r="AB574">
        <v>1</v>
      </c>
      <c r="AC574" s="56">
        <v>45557.023611053242</v>
      </c>
      <c r="AD574">
        <v>232.94999999999709</v>
      </c>
      <c r="AE574" t="s">
        <v>317</v>
      </c>
      <c r="AF574" t="s">
        <v>318</v>
      </c>
    </row>
    <row r="575" spans="9:32" x14ac:dyDescent="0.3">
      <c r="I575" s="43">
        <v>786</v>
      </c>
      <c r="J575" s="12">
        <v>2</v>
      </c>
      <c r="K575" s="56">
        <v>45240.952777777777</v>
      </c>
      <c r="L575">
        <f t="shared" si="24"/>
        <v>51.029166666667152</v>
      </c>
      <c r="M575" t="str">
        <f t="shared" si="25"/>
        <v>Repeat</v>
      </c>
      <c r="N575" t="str">
        <f t="shared" si="26"/>
        <v>Recent</v>
      </c>
      <c r="AA575">
        <v>786</v>
      </c>
      <c r="AB575">
        <v>2</v>
      </c>
      <c r="AC575" s="56">
        <v>45558.023611053242</v>
      </c>
      <c r="AD575">
        <v>51.029166666667152</v>
      </c>
      <c r="AE575" t="s">
        <v>319</v>
      </c>
      <c r="AF575" t="s">
        <v>321</v>
      </c>
    </row>
    <row r="576" spans="9:32" x14ac:dyDescent="0.3">
      <c r="I576" s="43">
        <v>787</v>
      </c>
      <c r="J576" s="12">
        <v>2</v>
      </c>
      <c r="K576" s="56">
        <v>45045.03125</v>
      </c>
      <c r="L576">
        <f t="shared" si="24"/>
        <v>246.9506944444438</v>
      </c>
      <c r="M576" t="str">
        <f t="shared" si="25"/>
        <v>Repeat</v>
      </c>
      <c r="N576" t="str">
        <f t="shared" si="26"/>
        <v>Lost</v>
      </c>
      <c r="AA576">
        <v>787</v>
      </c>
      <c r="AB576">
        <v>2</v>
      </c>
      <c r="AC576" s="56">
        <v>45559.023611053242</v>
      </c>
      <c r="AD576">
        <v>246.9506944444438</v>
      </c>
      <c r="AE576" t="s">
        <v>319</v>
      </c>
      <c r="AF576" t="s">
        <v>318</v>
      </c>
    </row>
    <row r="577" spans="9:32" x14ac:dyDescent="0.3">
      <c r="I577" s="43">
        <v>789</v>
      </c>
      <c r="J577" s="12">
        <v>3</v>
      </c>
      <c r="K577" s="56">
        <v>45074.051388888889</v>
      </c>
      <c r="L577">
        <f t="shared" si="24"/>
        <v>217.93055555555475</v>
      </c>
      <c r="M577" t="str">
        <f t="shared" si="25"/>
        <v>Repeat</v>
      </c>
      <c r="N577" t="str">
        <f t="shared" si="26"/>
        <v>Lost</v>
      </c>
      <c r="AA577">
        <v>789</v>
      </c>
      <c r="AB577">
        <v>3</v>
      </c>
      <c r="AC577" s="56">
        <v>45560.023611053242</v>
      </c>
      <c r="AD577">
        <v>217.93055555555475</v>
      </c>
      <c r="AE577" t="s">
        <v>319</v>
      </c>
      <c r="AF577" t="s">
        <v>318</v>
      </c>
    </row>
    <row r="578" spans="9:32" x14ac:dyDescent="0.3">
      <c r="I578" s="43">
        <v>790</v>
      </c>
      <c r="J578" s="12">
        <v>1</v>
      </c>
      <c r="K578" s="56">
        <v>45144.030555555553</v>
      </c>
      <c r="L578">
        <f t="shared" si="24"/>
        <v>147.95138888889051</v>
      </c>
      <c r="M578" t="str">
        <f t="shared" si="25"/>
        <v>One time</v>
      </c>
      <c r="N578" t="str">
        <f t="shared" si="26"/>
        <v>Passive</v>
      </c>
      <c r="AA578">
        <v>790</v>
      </c>
      <c r="AB578">
        <v>1</v>
      </c>
      <c r="AC578" s="56">
        <v>45561.023611053242</v>
      </c>
      <c r="AD578">
        <v>147.95138888889051</v>
      </c>
      <c r="AE578" t="s">
        <v>317</v>
      </c>
      <c r="AF578" t="s">
        <v>320</v>
      </c>
    </row>
    <row r="579" spans="9:32" x14ac:dyDescent="0.3">
      <c r="I579" s="43">
        <v>793</v>
      </c>
      <c r="J579" s="12">
        <v>1</v>
      </c>
      <c r="K579" s="56">
        <v>45082.945138888892</v>
      </c>
      <c r="L579">
        <f t="shared" ref="L579:L642" si="27">$H$2-K579</f>
        <v>209.03680555555184</v>
      </c>
      <c r="M579" t="str">
        <f t="shared" ref="M579:M642" si="28">IF(J579&gt;1, "Repeat", "One time")</f>
        <v>One time</v>
      </c>
      <c r="N579" t="str">
        <f t="shared" ref="N579:N642" si="29">IF(L579&lt;80,"Recent",IF(L579&lt;180,"Passive","Lost"))</f>
        <v>Lost</v>
      </c>
      <c r="AA579">
        <v>793</v>
      </c>
      <c r="AB579">
        <v>1</v>
      </c>
      <c r="AC579" s="56">
        <v>45562.023611053242</v>
      </c>
      <c r="AD579">
        <v>209.03680555555184</v>
      </c>
      <c r="AE579" t="s">
        <v>317</v>
      </c>
      <c r="AF579" t="s">
        <v>318</v>
      </c>
    </row>
    <row r="580" spans="9:32" x14ac:dyDescent="0.3">
      <c r="I580" s="43">
        <v>795</v>
      </c>
      <c r="J580" s="12">
        <v>1</v>
      </c>
      <c r="K580" s="56">
        <v>45114.018055555556</v>
      </c>
      <c r="L580">
        <f t="shared" si="27"/>
        <v>177.9638888888876</v>
      </c>
      <c r="M580" t="str">
        <f t="shared" si="28"/>
        <v>One time</v>
      </c>
      <c r="N580" t="str">
        <f t="shared" si="29"/>
        <v>Passive</v>
      </c>
      <c r="AA580">
        <v>795</v>
      </c>
      <c r="AB580">
        <v>1</v>
      </c>
      <c r="AC580" s="56">
        <v>45563.023611053242</v>
      </c>
      <c r="AD580">
        <v>177.9638888888876</v>
      </c>
      <c r="AE580" t="s">
        <v>317</v>
      </c>
      <c r="AF580" t="s">
        <v>320</v>
      </c>
    </row>
    <row r="581" spans="9:32" x14ac:dyDescent="0.3">
      <c r="I581" s="43">
        <v>796</v>
      </c>
      <c r="J581" s="12">
        <v>2</v>
      </c>
      <c r="K581" s="56">
        <v>44973.037499999999</v>
      </c>
      <c r="L581">
        <f t="shared" si="27"/>
        <v>318.94444444444525</v>
      </c>
      <c r="M581" t="str">
        <f t="shared" si="28"/>
        <v>Repeat</v>
      </c>
      <c r="N581" t="str">
        <f t="shared" si="29"/>
        <v>Lost</v>
      </c>
      <c r="AA581">
        <v>796</v>
      </c>
      <c r="AB581">
        <v>2</v>
      </c>
      <c r="AC581" s="56">
        <v>45564.023611053242</v>
      </c>
      <c r="AD581">
        <v>318.94444444444525</v>
      </c>
      <c r="AE581" t="s">
        <v>319</v>
      </c>
      <c r="AF581" t="s">
        <v>318</v>
      </c>
    </row>
    <row r="582" spans="9:32" x14ac:dyDescent="0.3">
      <c r="I582" s="43">
        <v>799</v>
      </c>
      <c r="J582" s="12">
        <v>1</v>
      </c>
      <c r="K582" s="56">
        <v>44969.083333333336</v>
      </c>
      <c r="L582">
        <f t="shared" si="27"/>
        <v>322.89861111110804</v>
      </c>
      <c r="M582" t="str">
        <f t="shared" si="28"/>
        <v>One time</v>
      </c>
      <c r="N582" t="str">
        <f t="shared" si="29"/>
        <v>Lost</v>
      </c>
      <c r="AA582">
        <v>799</v>
      </c>
      <c r="AB582">
        <v>1</v>
      </c>
      <c r="AC582" s="56">
        <v>45565.023611053242</v>
      </c>
      <c r="AD582">
        <v>322.89861111110804</v>
      </c>
      <c r="AE582" t="s">
        <v>317</v>
      </c>
      <c r="AF582" t="s">
        <v>318</v>
      </c>
    </row>
    <row r="583" spans="9:32" x14ac:dyDescent="0.3">
      <c r="I583" s="43">
        <v>800</v>
      </c>
      <c r="J583" s="12">
        <v>1</v>
      </c>
      <c r="K583" s="56">
        <v>45214.022222222222</v>
      </c>
      <c r="L583">
        <f t="shared" si="27"/>
        <v>77.959722222221899</v>
      </c>
      <c r="M583" t="str">
        <f t="shared" si="28"/>
        <v>One time</v>
      </c>
      <c r="N583" t="str">
        <f t="shared" si="29"/>
        <v>Recent</v>
      </c>
      <c r="AA583">
        <v>800</v>
      </c>
      <c r="AB583">
        <v>1</v>
      </c>
      <c r="AC583" s="56">
        <v>45566.023611053242</v>
      </c>
      <c r="AD583">
        <v>77.959722222221899</v>
      </c>
      <c r="AE583" t="s">
        <v>317</v>
      </c>
      <c r="AF583" t="s">
        <v>321</v>
      </c>
    </row>
    <row r="584" spans="9:32" x14ac:dyDescent="0.3">
      <c r="I584" s="43">
        <v>801</v>
      </c>
      <c r="J584" s="12">
        <v>2</v>
      </c>
      <c r="K584" s="56">
        <v>45236.006249999999</v>
      </c>
      <c r="L584">
        <f t="shared" si="27"/>
        <v>55.975694444445253</v>
      </c>
      <c r="M584" t="str">
        <f t="shared" si="28"/>
        <v>Repeat</v>
      </c>
      <c r="N584" t="str">
        <f t="shared" si="29"/>
        <v>Recent</v>
      </c>
      <c r="AA584">
        <v>801</v>
      </c>
      <c r="AB584">
        <v>2</v>
      </c>
      <c r="AC584" s="56">
        <v>45567.023611053242</v>
      </c>
      <c r="AD584">
        <v>55.975694444445253</v>
      </c>
      <c r="AE584" t="s">
        <v>319</v>
      </c>
      <c r="AF584" t="s">
        <v>321</v>
      </c>
    </row>
    <row r="585" spans="9:32" x14ac:dyDescent="0.3">
      <c r="I585" s="43">
        <v>802</v>
      </c>
      <c r="J585" s="12">
        <v>1</v>
      </c>
      <c r="K585" s="56">
        <v>44945.986805555556</v>
      </c>
      <c r="L585">
        <f t="shared" si="27"/>
        <v>345.9951388888876</v>
      </c>
      <c r="M585" t="str">
        <f t="shared" si="28"/>
        <v>One time</v>
      </c>
      <c r="N585" t="str">
        <f t="shared" si="29"/>
        <v>Lost</v>
      </c>
      <c r="AA585">
        <v>802</v>
      </c>
      <c r="AB585">
        <v>1</v>
      </c>
      <c r="AC585" s="56">
        <v>45568.023611053242</v>
      </c>
      <c r="AD585">
        <v>345.9951388888876</v>
      </c>
      <c r="AE585" t="s">
        <v>317</v>
      </c>
      <c r="AF585" t="s">
        <v>318</v>
      </c>
    </row>
    <row r="586" spans="9:32" x14ac:dyDescent="0.3">
      <c r="I586" s="43">
        <v>804</v>
      </c>
      <c r="J586" s="12">
        <v>1</v>
      </c>
      <c r="K586" s="56">
        <v>45095.98541666667</v>
      </c>
      <c r="L586">
        <f t="shared" si="27"/>
        <v>195.99652777777374</v>
      </c>
      <c r="M586" t="str">
        <f t="shared" si="28"/>
        <v>One time</v>
      </c>
      <c r="N586" t="str">
        <f t="shared" si="29"/>
        <v>Lost</v>
      </c>
      <c r="AA586">
        <v>804</v>
      </c>
      <c r="AB586">
        <v>1</v>
      </c>
      <c r="AC586" s="56">
        <v>45569.023611053242</v>
      </c>
      <c r="AD586">
        <v>195.99652777777374</v>
      </c>
      <c r="AE586" t="s">
        <v>317</v>
      </c>
      <c r="AF586" t="s">
        <v>318</v>
      </c>
    </row>
    <row r="587" spans="9:32" x14ac:dyDescent="0.3">
      <c r="I587" s="43">
        <v>807</v>
      </c>
      <c r="J587" s="12">
        <v>1</v>
      </c>
      <c r="K587" s="56">
        <v>45041.968055555553</v>
      </c>
      <c r="L587">
        <f t="shared" si="27"/>
        <v>250.01388888889051</v>
      </c>
      <c r="M587" t="str">
        <f t="shared" si="28"/>
        <v>One time</v>
      </c>
      <c r="N587" t="str">
        <f t="shared" si="29"/>
        <v>Lost</v>
      </c>
      <c r="AA587">
        <v>807</v>
      </c>
      <c r="AB587">
        <v>1</v>
      </c>
      <c r="AC587" s="56">
        <v>45570.023611053242</v>
      </c>
      <c r="AD587">
        <v>250.01388888889051</v>
      </c>
      <c r="AE587" t="s">
        <v>317</v>
      </c>
      <c r="AF587" t="s">
        <v>318</v>
      </c>
    </row>
    <row r="588" spans="9:32" x14ac:dyDescent="0.3">
      <c r="I588" s="43">
        <v>808</v>
      </c>
      <c r="J588" s="12">
        <v>2</v>
      </c>
      <c r="K588" s="56">
        <v>45252.970138888886</v>
      </c>
      <c r="L588">
        <f t="shared" si="27"/>
        <v>39.011805555557657</v>
      </c>
      <c r="M588" t="str">
        <f t="shared" si="28"/>
        <v>Repeat</v>
      </c>
      <c r="N588" t="str">
        <f t="shared" si="29"/>
        <v>Recent</v>
      </c>
      <c r="AA588">
        <v>808</v>
      </c>
      <c r="AB588">
        <v>2</v>
      </c>
      <c r="AC588" s="56">
        <v>45571.023611053242</v>
      </c>
      <c r="AD588">
        <v>39.011805555557657</v>
      </c>
      <c r="AE588" t="s">
        <v>319</v>
      </c>
      <c r="AF588" t="s">
        <v>321</v>
      </c>
    </row>
    <row r="589" spans="9:32" x14ac:dyDescent="0.3">
      <c r="I589" s="43">
        <v>809</v>
      </c>
      <c r="J589" s="12">
        <v>1</v>
      </c>
      <c r="K589" s="56">
        <v>45068.036805555559</v>
      </c>
      <c r="L589">
        <f t="shared" si="27"/>
        <v>223.94513888888469</v>
      </c>
      <c r="M589" t="str">
        <f t="shared" si="28"/>
        <v>One time</v>
      </c>
      <c r="N589" t="str">
        <f t="shared" si="29"/>
        <v>Lost</v>
      </c>
      <c r="AA589">
        <v>809</v>
      </c>
      <c r="AB589">
        <v>1</v>
      </c>
      <c r="AC589" s="56">
        <v>45572.023611053242</v>
      </c>
      <c r="AD589">
        <v>223.94513888888469</v>
      </c>
      <c r="AE589" t="s">
        <v>317</v>
      </c>
      <c r="AF589" t="s">
        <v>318</v>
      </c>
    </row>
    <row r="590" spans="9:32" x14ac:dyDescent="0.3">
      <c r="I590" s="43">
        <v>811</v>
      </c>
      <c r="J590" s="12">
        <v>1</v>
      </c>
      <c r="K590" s="56">
        <v>45246.940972222219</v>
      </c>
      <c r="L590">
        <f t="shared" si="27"/>
        <v>45.040972222224809</v>
      </c>
      <c r="M590" t="str">
        <f t="shared" si="28"/>
        <v>One time</v>
      </c>
      <c r="N590" t="str">
        <f t="shared" si="29"/>
        <v>Recent</v>
      </c>
      <c r="AA590">
        <v>811</v>
      </c>
      <c r="AB590">
        <v>1</v>
      </c>
      <c r="AC590" s="56">
        <v>45573.023611053242</v>
      </c>
      <c r="AD590">
        <v>45.040972222224809</v>
      </c>
      <c r="AE590" t="s">
        <v>317</v>
      </c>
      <c r="AF590" t="s">
        <v>321</v>
      </c>
    </row>
    <row r="591" spans="9:32" x14ac:dyDescent="0.3">
      <c r="I591" s="43">
        <v>813</v>
      </c>
      <c r="J591" s="12">
        <v>3</v>
      </c>
      <c r="K591" s="56">
        <v>45140.009027777778</v>
      </c>
      <c r="L591">
        <f t="shared" si="27"/>
        <v>151.9729166666657</v>
      </c>
      <c r="M591" t="str">
        <f t="shared" si="28"/>
        <v>Repeat</v>
      </c>
      <c r="N591" t="str">
        <f t="shared" si="29"/>
        <v>Passive</v>
      </c>
      <c r="AA591">
        <v>813</v>
      </c>
      <c r="AB591">
        <v>3</v>
      </c>
      <c r="AC591" s="56">
        <v>45574.023611053242</v>
      </c>
      <c r="AD591">
        <v>151.9729166666657</v>
      </c>
      <c r="AE591" t="s">
        <v>319</v>
      </c>
      <c r="AF591" t="s">
        <v>320</v>
      </c>
    </row>
    <row r="592" spans="9:32" x14ac:dyDescent="0.3">
      <c r="I592" s="43">
        <v>814</v>
      </c>
      <c r="J592" s="12">
        <v>2</v>
      </c>
      <c r="K592" s="56">
        <v>45267.022916666669</v>
      </c>
      <c r="L592">
        <f t="shared" si="27"/>
        <v>24.959027777775191</v>
      </c>
      <c r="M592" t="str">
        <f t="shared" si="28"/>
        <v>Repeat</v>
      </c>
      <c r="N592" t="str">
        <f t="shared" si="29"/>
        <v>Recent</v>
      </c>
      <c r="AA592">
        <v>814</v>
      </c>
      <c r="AB592">
        <v>2</v>
      </c>
      <c r="AC592" s="56">
        <v>45575.023611053242</v>
      </c>
      <c r="AD592">
        <v>24.959027777775191</v>
      </c>
      <c r="AE592" t="s">
        <v>319</v>
      </c>
      <c r="AF592" t="s">
        <v>321</v>
      </c>
    </row>
    <row r="593" spans="9:32" x14ac:dyDescent="0.3">
      <c r="I593" s="43">
        <v>816</v>
      </c>
      <c r="J593" s="12">
        <v>2</v>
      </c>
      <c r="K593" s="56">
        <v>45255.044444444444</v>
      </c>
      <c r="L593">
        <f t="shared" si="27"/>
        <v>36.9375</v>
      </c>
      <c r="M593" t="str">
        <f t="shared" si="28"/>
        <v>Repeat</v>
      </c>
      <c r="N593" t="str">
        <f t="shared" si="29"/>
        <v>Recent</v>
      </c>
      <c r="AA593">
        <v>816</v>
      </c>
      <c r="AB593">
        <v>2</v>
      </c>
      <c r="AC593" s="56">
        <v>45576.023611053242</v>
      </c>
      <c r="AD593">
        <v>36.9375</v>
      </c>
      <c r="AE593" t="s">
        <v>319</v>
      </c>
      <c r="AF593" t="s">
        <v>321</v>
      </c>
    </row>
    <row r="594" spans="9:32" x14ac:dyDescent="0.3">
      <c r="I594" s="43">
        <v>817</v>
      </c>
      <c r="J594" s="12">
        <v>2</v>
      </c>
      <c r="K594" s="56">
        <v>45211.010416666664</v>
      </c>
      <c r="L594">
        <f t="shared" si="27"/>
        <v>80.971527777779556</v>
      </c>
      <c r="M594" t="str">
        <f t="shared" si="28"/>
        <v>Repeat</v>
      </c>
      <c r="N594" t="str">
        <f t="shared" si="29"/>
        <v>Passive</v>
      </c>
      <c r="AA594">
        <v>817</v>
      </c>
      <c r="AB594">
        <v>2</v>
      </c>
      <c r="AC594" s="56">
        <v>45577.023611053242</v>
      </c>
      <c r="AD594">
        <v>80.971527777779556</v>
      </c>
      <c r="AE594" t="s">
        <v>319</v>
      </c>
      <c r="AF594" t="s">
        <v>320</v>
      </c>
    </row>
    <row r="595" spans="9:32" x14ac:dyDescent="0.3">
      <c r="I595" s="43">
        <v>818</v>
      </c>
      <c r="J595" s="12">
        <v>3</v>
      </c>
      <c r="K595" s="56">
        <v>45291.051388888889</v>
      </c>
      <c r="L595">
        <f t="shared" si="27"/>
        <v>0.93055555555474712</v>
      </c>
      <c r="M595" t="str">
        <f t="shared" si="28"/>
        <v>Repeat</v>
      </c>
      <c r="N595" t="str">
        <f t="shared" si="29"/>
        <v>Recent</v>
      </c>
      <c r="AA595">
        <v>818</v>
      </c>
      <c r="AB595">
        <v>3</v>
      </c>
      <c r="AC595" s="56">
        <v>45578.023611053242</v>
      </c>
      <c r="AD595">
        <v>0.93055555555474712</v>
      </c>
      <c r="AE595" t="s">
        <v>319</v>
      </c>
      <c r="AF595" t="s">
        <v>321</v>
      </c>
    </row>
    <row r="596" spans="9:32" x14ac:dyDescent="0.3">
      <c r="I596" s="43">
        <v>819</v>
      </c>
      <c r="J596" s="12">
        <v>1</v>
      </c>
      <c r="K596" s="56">
        <v>44988.004166666666</v>
      </c>
      <c r="L596">
        <f t="shared" si="27"/>
        <v>303.9777777777781</v>
      </c>
      <c r="M596" t="str">
        <f t="shared" si="28"/>
        <v>One time</v>
      </c>
      <c r="N596" t="str">
        <f t="shared" si="29"/>
        <v>Lost</v>
      </c>
      <c r="AA596">
        <v>819</v>
      </c>
      <c r="AB596">
        <v>1</v>
      </c>
      <c r="AC596" s="56">
        <v>45579.023611053242</v>
      </c>
      <c r="AD596">
        <v>303.9777777777781</v>
      </c>
      <c r="AE596" t="s">
        <v>317</v>
      </c>
      <c r="AF596" t="s">
        <v>318</v>
      </c>
    </row>
    <row r="597" spans="9:32" x14ac:dyDescent="0.3">
      <c r="I597" s="43">
        <v>820</v>
      </c>
      <c r="J597" s="12">
        <v>2</v>
      </c>
      <c r="K597" s="56">
        <v>45067.03402777778</v>
      </c>
      <c r="L597">
        <f t="shared" si="27"/>
        <v>224.94791666666424</v>
      </c>
      <c r="M597" t="str">
        <f t="shared" si="28"/>
        <v>Repeat</v>
      </c>
      <c r="N597" t="str">
        <f t="shared" si="29"/>
        <v>Lost</v>
      </c>
      <c r="AA597">
        <v>820</v>
      </c>
      <c r="AB597">
        <v>2</v>
      </c>
      <c r="AC597" s="56">
        <v>45580.023611053242</v>
      </c>
      <c r="AD597">
        <v>224.94791666666424</v>
      </c>
      <c r="AE597" t="s">
        <v>319</v>
      </c>
      <c r="AF597" t="s">
        <v>318</v>
      </c>
    </row>
    <row r="598" spans="9:32" x14ac:dyDescent="0.3">
      <c r="I598" s="43">
        <v>821</v>
      </c>
      <c r="J598" s="12">
        <v>2</v>
      </c>
      <c r="K598" s="56">
        <v>45055.051388888889</v>
      </c>
      <c r="L598">
        <f t="shared" si="27"/>
        <v>236.93055555555475</v>
      </c>
      <c r="M598" t="str">
        <f t="shared" si="28"/>
        <v>Repeat</v>
      </c>
      <c r="N598" t="str">
        <f t="shared" si="29"/>
        <v>Lost</v>
      </c>
      <c r="AA598">
        <v>821</v>
      </c>
      <c r="AB598">
        <v>2</v>
      </c>
      <c r="AC598" s="56">
        <v>45581.023611053242</v>
      </c>
      <c r="AD598">
        <v>236.93055555555475</v>
      </c>
      <c r="AE598" t="s">
        <v>319</v>
      </c>
      <c r="AF598" t="s">
        <v>318</v>
      </c>
    </row>
    <row r="599" spans="9:32" x14ac:dyDescent="0.3">
      <c r="I599" s="43">
        <v>822</v>
      </c>
      <c r="J599" s="12">
        <v>2</v>
      </c>
      <c r="K599" s="56">
        <v>45272.949305555558</v>
      </c>
      <c r="L599">
        <f t="shared" si="27"/>
        <v>19.03263888888614</v>
      </c>
      <c r="M599" t="str">
        <f t="shared" si="28"/>
        <v>Repeat</v>
      </c>
      <c r="N599" t="str">
        <f t="shared" si="29"/>
        <v>Recent</v>
      </c>
      <c r="AA599">
        <v>822</v>
      </c>
      <c r="AB599">
        <v>2</v>
      </c>
      <c r="AC599" s="56">
        <v>45582.023611053242</v>
      </c>
      <c r="AD599">
        <v>19.03263888888614</v>
      </c>
      <c r="AE599" t="s">
        <v>319</v>
      </c>
      <c r="AF599" t="s">
        <v>321</v>
      </c>
    </row>
    <row r="600" spans="9:32" x14ac:dyDescent="0.3">
      <c r="I600" s="43">
        <v>823</v>
      </c>
      <c r="J600" s="12">
        <v>2</v>
      </c>
      <c r="K600" s="56">
        <v>44960.995833333334</v>
      </c>
      <c r="L600">
        <f t="shared" si="27"/>
        <v>330.98611111110949</v>
      </c>
      <c r="M600" t="str">
        <f t="shared" si="28"/>
        <v>Repeat</v>
      </c>
      <c r="N600" t="str">
        <f t="shared" si="29"/>
        <v>Lost</v>
      </c>
      <c r="AA600">
        <v>823</v>
      </c>
      <c r="AB600">
        <v>2</v>
      </c>
      <c r="AC600" s="56">
        <v>45583.023611053242</v>
      </c>
      <c r="AD600">
        <v>330.98611111110949</v>
      </c>
      <c r="AE600" t="s">
        <v>319</v>
      </c>
      <c r="AF600" t="s">
        <v>318</v>
      </c>
    </row>
    <row r="601" spans="9:32" x14ac:dyDescent="0.3">
      <c r="I601" s="43">
        <v>824</v>
      </c>
      <c r="J601" s="12">
        <v>1</v>
      </c>
      <c r="K601" s="56">
        <v>45140.101388888892</v>
      </c>
      <c r="L601">
        <f t="shared" si="27"/>
        <v>151.88055555555184</v>
      </c>
      <c r="M601" t="str">
        <f t="shared" si="28"/>
        <v>One time</v>
      </c>
      <c r="N601" t="str">
        <f t="shared" si="29"/>
        <v>Passive</v>
      </c>
      <c r="AA601">
        <v>824</v>
      </c>
      <c r="AB601">
        <v>1</v>
      </c>
      <c r="AC601" s="56">
        <v>45584.023611053242</v>
      </c>
      <c r="AD601">
        <v>151.88055555555184</v>
      </c>
      <c r="AE601" t="s">
        <v>317</v>
      </c>
      <c r="AF601" t="s">
        <v>320</v>
      </c>
    </row>
    <row r="602" spans="9:32" x14ac:dyDescent="0.3">
      <c r="I602" s="43">
        <v>827</v>
      </c>
      <c r="J602" s="12">
        <v>4</v>
      </c>
      <c r="K602" s="56">
        <v>45225.008333333331</v>
      </c>
      <c r="L602">
        <f t="shared" si="27"/>
        <v>66.973611111112405</v>
      </c>
      <c r="M602" t="str">
        <f t="shared" si="28"/>
        <v>Repeat</v>
      </c>
      <c r="N602" t="str">
        <f t="shared" si="29"/>
        <v>Recent</v>
      </c>
      <c r="AA602">
        <v>827</v>
      </c>
      <c r="AB602">
        <v>4</v>
      </c>
      <c r="AC602" s="56">
        <v>45585.023611053242</v>
      </c>
      <c r="AD602">
        <v>66.973611111112405</v>
      </c>
      <c r="AE602" t="s">
        <v>319</v>
      </c>
      <c r="AF602" t="s">
        <v>321</v>
      </c>
    </row>
    <row r="603" spans="9:32" x14ac:dyDescent="0.3">
      <c r="I603" s="43">
        <v>829</v>
      </c>
      <c r="J603" s="12">
        <v>2</v>
      </c>
      <c r="K603" s="56">
        <v>45194.050694444442</v>
      </c>
      <c r="L603">
        <f t="shared" si="27"/>
        <v>97.931250000001455</v>
      </c>
      <c r="M603" t="str">
        <f t="shared" si="28"/>
        <v>Repeat</v>
      </c>
      <c r="N603" t="str">
        <f t="shared" si="29"/>
        <v>Passive</v>
      </c>
      <c r="AA603">
        <v>829</v>
      </c>
      <c r="AB603">
        <v>2</v>
      </c>
      <c r="AC603" s="56">
        <v>45586.023611053242</v>
      </c>
      <c r="AD603">
        <v>97.931250000001455</v>
      </c>
      <c r="AE603" t="s">
        <v>319</v>
      </c>
      <c r="AF603" t="s">
        <v>320</v>
      </c>
    </row>
    <row r="604" spans="9:32" x14ac:dyDescent="0.3">
      <c r="I604" s="43">
        <v>830</v>
      </c>
      <c r="J604" s="12">
        <v>1</v>
      </c>
      <c r="K604" s="56">
        <v>45226.00277777778</v>
      </c>
      <c r="L604">
        <f t="shared" si="27"/>
        <v>65.979166666664241</v>
      </c>
      <c r="M604" t="str">
        <f t="shared" si="28"/>
        <v>One time</v>
      </c>
      <c r="N604" t="str">
        <f t="shared" si="29"/>
        <v>Recent</v>
      </c>
      <c r="AA604">
        <v>830</v>
      </c>
      <c r="AB604">
        <v>1</v>
      </c>
      <c r="AC604" s="56">
        <v>45587.023611053242</v>
      </c>
      <c r="AD604">
        <v>65.979166666664241</v>
      </c>
      <c r="AE604" t="s">
        <v>317</v>
      </c>
      <c r="AF604" t="s">
        <v>321</v>
      </c>
    </row>
    <row r="605" spans="9:32" x14ac:dyDescent="0.3">
      <c r="I605" s="43">
        <v>831</v>
      </c>
      <c r="J605" s="12">
        <v>1</v>
      </c>
      <c r="K605" s="56">
        <v>44976.970833333333</v>
      </c>
      <c r="L605">
        <f t="shared" si="27"/>
        <v>315.01111111111095</v>
      </c>
      <c r="M605" t="str">
        <f t="shared" si="28"/>
        <v>One time</v>
      </c>
      <c r="N605" t="str">
        <f t="shared" si="29"/>
        <v>Lost</v>
      </c>
      <c r="AA605">
        <v>831</v>
      </c>
      <c r="AB605">
        <v>1</v>
      </c>
      <c r="AC605" s="56">
        <v>45588.023611053242</v>
      </c>
      <c r="AD605">
        <v>315.01111111111095</v>
      </c>
      <c r="AE605" t="s">
        <v>317</v>
      </c>
      <c r="AF605" t="s">
        <v>318</v>
      </c>
    </row>
    <row r="606" spans="9:32" x14ac:dyDescent="0.3">
      <c r="I606" s="43">
        <v>833</v>
      </c>
      <c r="J606" s="12">
        <v>1</v>
      </c>
      <c r="K606" s="56">
        <v>45079.01666666667</v>
      </c>
      <c r="L606">
        <f t="shared" si="27"/>
        <v>212.96527777777374</v>
      </c>
      <c r="M606" t="str">
        <f t="shared" si="28"/>
        <v>One time</v>
      </c>
      <c r="N606" t="str">
        <f t="shared" si="29"/>
        <v>Lost</v>
      </c>
      <c r="AA606">
        <v>833</v>
      </c>
      <c r="AB606">
        <v>1</v>
      </c>
      <c r="AC606" s="56">
        <v>45589.023611053242</v>
      </c>
      <c r="AD606">
        <v>212.96527777777374</v>
      </c>
      <c r="AE606" t="s">
        <v>317</v>
      </c>
      <c r="AF606" t="s">
        <v>318</v>
      </c>
    </row>
    <row r="607" spans="9:32" x14ac:dyDescent="0.3">
      <c r="I607" s="43">
        <v>834</v>
      </c>
      <c r="J607" s="12">
        <v>1</v>
      </c>
      <c r="K607" s="56">
        <v>44982.994444444441</v>
      </c>
      <c r="L607">
        <f t="shared" si="27"/>
        <v>308.98750000000291</v>
      </c>
      <c r="M607" t="str">
        <f t="shared" si="28"/>
        <v>One time</v>
      </c>
      <c r="N607" t="str">
        <f t="shared" si="29"/>
        <v>Lost</v>
      </c>
      <c r="AA607">
        <v>834</v>
      </c>
      <c r="AB607">
        <v>1</v>
      </c>
      <c r="AC607" s="56">
        <v>45590.023611053242</v>
      </c>
      <c r="AD607">
        <v>308.98750000000291</v>
      </c>
      <c r="AE607" t="s">
        <v>317</v>
      </c>
      <c r="AF607" t="s">
        <v>318</v>
      </c>
    </row>
    <row r="608" spans="9:32" x14ac:dyDescent="0.3">
      <c r="I608" s="43">
        <v>835</v>
      </c>
      <c r="J608" s="12">
        <v>1</v>
      </c>
      <c r="K608" s="56">
        <v>44969.030555555553</v>
      </c>
      <c r="L608">
        <f t="shared" si="27"/>
        <v>322.95138888889051</v>
      </c>
      <c r="M608" t="str">
        <f t="shared" si="28"/>
        <v>One time</v>
      </c>
      <c r="N608" t="str">
        <f t="shared" si="29"/>
        <v>Lost</v>
      </c>
      <c r="AA608">
        <v>835</v>
      </c>
      <c r="AB608">
        <v>1</v>
      </c>
      <c r="AC608" s="56">
        <v>45591.023611053242</v>
      </c>
      <c r="AD608">
        <v>322.95138888889051</v>
      </c>
      <c r="AE608" t="s">
        <v>317</v>
      </c>
      <c r="AF608" t="s">
        <v>318</v>
      </c>
    </row>
    <row r="609" spans="9:32" x14ac:dyDescent="0.3">
      <c r="I609" s="43">
        <v>836</v>
      </c>
      <c r="J609" s="12">
        <v>2</v>
      </c>
      <c r="K609" s="56">
        <v>45034.954861111109</v>
      </c>
      <c r="L609">
        <f t="shared" si="27"/>
        <v>257.0270833333343</v>
      </c>
      <c r="M609" t="str">
        <f t="shared" si="28"/>
        <v>Repeat</v>
      </c>
      <c r="N609" t="str">
        <f t="shared" si="29"/>
        <v>Lost</v>
      </c>
      <c r="AA609">
        <v>836</v>
      </c>
      <c r="AB609">
        <v>2</v>
      </c>
      <c r="AC609" s="56">
        <v>45592.023611053242</v>
      </c>
      <c r="AD609">
        <v>257.0270833333343</v>
      </c>
      <c r="AE609" t="s">
        <v>319</v>
      </c>
      <c r="AF609" t="s">
        <v>318</v>
      </c>
    </row>
    <row r="610" spans="9:32" x14ac:dyDescent="0.3">
      <c r="I610" s="43">
        <v>837</v>
      </c>
      <c r="J610" s="12">
        <v>1</v>
      </c>
      <c r="K610" s="56">
        <v>45285.059027777781</v>
      </c>
      <c r="L610">
        <f t="shared" si="27"/>
        <v>6.9229166666627862</v>
      </c>
      <c r="M610" t="str">
        <f t="shared" si="28"/>
        <v>One time</v>
      </c>
      <c r="N610" t="str">
        <f t="shared" si="29"/>
        <v>Recent</v>
      </c>
      <c r="AA610">
        <v>837</v>
      </c>
      <c r="AB610">
        <v>1</v>
      </c>
      <c r="AC610" s="56">
        <v>45593.023611053242</v>
      </c>
      <c r="AD610">
        <v>6.9229166666627862</v>
      </c>
      <c r="AE610" t="s">
        <v>317</v>
      </c>
      <c r="AF610" t="s">
        <v>321</v>
      </c>
    </row>
    <row r="611" spans="9:32" x14ac:dyDescent="0.3">
      <c r="I611" s="43">
        <v>839</v>
      </c>
      <c r="J611" s="12">
        <v>1</v>
      </c>
      <c r="K611" s="56">
        <v>45034.00277777778</v>
      </c>
      <c r="L611">
        <f t="shared" si="27"/>
        <v>257.97916666666424</v>
      </c>
      <c r="M611" t="str">
        <f t="shared" si="28"/>
        <v>One time</v>
      </c>
      <c r="N611" t="str">
        <f t="shared" si="29"/>
        <v>Lost</v>
      </c>
      <c r="AA611">
        <v>839</v>
      </c>
      <c r="AB611">
        <v>1</v>
      </c>
      <c r="AC611" s="56">
        <v>45594.023611053242</v>
      </c>
      <c r="AD611">
        <v>257.97916666666424</v>
      </c>
      <c r="AE611" t="s">
        <v>317</v>
      </c>
      <c r="AF611" t="s">
        <v>318</v>
      </c>
    </row>
    <row r="612" spans="9:32" x14ac:dyDescent="0.3">
      <c r="I612" s="43">
        <v>840</v>
      </c>
      <c r="J612" s="12">
        <v>1</v>
      </c>
      <c r="K612" s="56">
        <v>45110.073611111111</v>
      </c>
      <c r="L612">
        <f t="shared" si="27"/>
        <v>181.90833333333285</v>
      </c>
      <c r="M612" t="str">
        <f t="shared" si="28"/>
        <v>One time</v>
      </c>
      <c r="N612" t="str">
        <f t="shared" si="29"/>
        <v>Lost</v>
      </c>
      <c r="AA612">
        <v>840</v>
      </c>
      <c r="AB612">
        <v>1</v>
      </c>
      <c r="AC612" s="56">
        <v>45595.023611053242</v>
      </c>
      <c r="AD612">
        <v>181.90833333333285</v>
      </c>
      <c r="AE612" t="s">
        <v>317</v>
      </c>
      <c r="AF612" t="s">
        <v>318</v>
      </c>
    </row>
    <row r="613" spans="9:32" x14ac:dyDescent="0.3">
      <c r="I613" s="43">
        <v>841</v>
      </c>
      <c r="J613" s="12">
        <v>2</v>
      </c>
      <c r="K613" s="56">
        <v>45179.981944444444</v>
      </c>
      <c r="L613">
        <f t="shared" si="27"/>
        <v>112</v>
      </c>
      <c r="M613" t="str">
        <f t="shared" si="28"/>
        <v>Repeat</v>
      </c>
      <c r="N613" t="str">
        <f t="shared" si="29"/>
        <v>Passive</v>
      </c>
      <c r="AA613">
        <v>841</v>
      </c>
      <c r="AB613">
        <v>2</v>
      </c>
      <c r="AC613" s="56">
        <v>45596.023611053242</v>
      </c>
      <c r="AD613">
        <v>112</v>
      </c>
      <c r="AE613" t="s">
        <v>319</v>
      </c>
      <c r="AF613" t="s">
        <v>320</v>
      </c>
    </row>
    <row r="614" spans="9:32" x14ac:dyDescent="0.3">
      <c r="I614" s="43">
        <v>842</v>
      </c>
      <c r="J614" s="12">
        <v>4</v>
      </c>
      <c r="K614" s="56">
        <v>45269</v>
      </c>
      <c r="L614">
        <f t="shared" si="27"/>
        <v>22.981944444443798</v>
      </c>
      <c r="M614" t="str">
        <f t="shared" si="28"/>
        <v>Repeat</v>
      </c>
      <c r="N614" t="str">
        <f t="shared" si="29"/>
        <v>Recent</v>
      </c>
      <c r="AA614">
        <v>842</v>
      </c>
      <c r="AB614">
        <v>4</v>
      </c>
      <c r="AC614" s="56">
        <v>45597.023611053242</v>
      </c>
      <c r="AD614">
        <v>22.981944444443798</v>
      </c>
      <c r="AE614" t="s">
        <v>319</v>
      </c>
      <c r="AF614" t="s">
        <v>321</v>
      </c>
    </row>
    <row r="615" spans="9:32" x14ac:dyDescent="0.3">
      <c r="I615" s="43">
        <v>843</v>
      </c>
      <c r="J615" s="12">
        <v>1</v>
      </c>
      <c r="K615" s="56">
        <v>45067.015277777777</v>
      </c>
      <c r="L615">
        <f t="shared" si="27"/>
        <v>224.96666666666715</v>
      </c>
      <c r="M615" t="str">
        <f t="shared" si="28"/>
        <v>One time</v>
      </c>
      <c r="N615" t="str">
        <f t="shared" si="29"/>
        <v>Lost</v>
      </c>
      <c r="AA615">
        <v>843</v>
      </c>
      <c r="AB615">
        <v>1</v>
      </c>
      <c r="AC615" s="56">
        <v>45598.023611053242</v>
      </c>
      <c r="AD615">
        <v>224.96666666666715</v>
      </c>
      <c r="AE615" t="s">
        <v>317</v>
      </c>
      <c r="AF615" t="s">
        <v>318</v>
      </c>
    </row>
    <row r="616" spans="9:32" x14ac:dyDescent="0.3">
      <c r="I616" s="43">
        <v>844</v>
      </c>
      <c r="J616" s="12">
        <v>1</v>
      </c>
      <c r="K616" s="56">
        <v>44941.95416666667</v>
      </c>
      <c r="L616">
        <f t="shared" si="27"/>
        <v>350.02777777777374</v>
      </c>
      <c r="M616" t="str">
        <f t="shared" si="28"/>
        <v>One time</v>
      </c>
      <c r="N616" t="str">
        <f t="shared" si="29"/>
        <v>Lost</v>
      </c>
      <c r="AA616">
        <v>844</v>
      </c>
      <c r="AB616">
        <v>1</v>
      </c>
      <c r="AC616" s="56">
        <v>45599.023611053242</v>
      </c>
      <c r="AD616">
        <v>350.02777777777374</v>
      </c>
      <c r="AE616" t="s">
        <v>317</v>
      </c>
      <c r="AF616" t="s">
        <v>318</v>
      </c>
    </row>
    <row r="617" spans="9:32" x14ac:dyDescent="0.3">
      <c r="I617" s="43">
        <v>847</v>
      </c>
      <c r="J617" s="12">
        <v>1</v>
      </c>
      <c r="K617" s="56">
        <v>45164.949305555558</v>
      </c>
      <c r="L617">
        <f t="shared" si="27"/>
        <v>127.03263888888614</v>
      </c>
      <c r="M617" t="str">
        <f t="shared" si="28"/>
        <v>One time</v>
      </c>
      <c r="N617" t="str">
        <f t="shared" si="29"/>
        <v>Passive</v>
      </c>
      <c r="AA617">
        <v>847</v>
      </c>
      <c r="AB617">
        <v>1</v>
      </c>
      <c r="AC617" s="56">
        <v>45600.023611053242</v>
      </c>
      <c r="AD617">
        <v>127.03263888888614</v>
      </c>
      <c r="AE617" t="s">
        <v>317</v>
      </c>
      <c r="AF617" t="s">
        <v>320</v>
      </c>
    </row>
    <row r="618" spans="9:32" x14ac:dyDescent="0.3">
      <c r="I618" s="43">
        <v>848</v>
      </c>
      <c r="J618" s="12">
        <v>1</v>
      </c>
      <c r="K618" s="56">
        <v>44949.943749999999</v>
      </c>
      <c r="L618">
        <f t="shared" si="27"/>
        <v>342.03819444444525</v>
      </c>
      <c r="M618" t="str">
        <f t="shared" si="28"/>
        <v>One time</v>
      </c>
      <c r="N618" t="str">
        <f t="shared" si="29"/>
        <v>Lost</v>
      </c>
      <c r="AA618">
        <v>848</v>
      </c>
      <c r="AB618">
        <v>1</v>
      </c>
      <c r="AC618" s="56">
        <v>45601.023611053242</v>
      </c>
      <c r="AD618">
        <v>342.03819444444525</v>
      </c>
      <c r="AE618" t="s">
        <v>317</v>
      </c>
      <c r="AF618" t="s">
        <v>318</v>
      </c>
    </row>
    <row r="619" spans="9:32" x14ac:dyDescent="0.3">
      <c r="I619" s="43">
        <v>849</v>
      </c>
      <c r="J619" s="12">
        <v>2</v>
      </c>
      <c r="K619" s="56">
        <v>45207.030555555553</v>
      </c>
      <c r="L619">
        <f t="shared" si="27"/>
        <v>84.951388888890506</v>
      </c>
      <c r="M619" t="str">
        <f t="shared" si="28"/>
        <v>Repeat</v>
      </c>
      <c r="N619" t="str">
        <f t="shared" si="29"/>
        <v>Passive</v>
      </c>
      <c r="AA619">
        <v>849</v>
      </c>
      <c r="AB619">
        <v>2</v>
      </c>
      <c r="AC619" s="56">
        <v>45602.023611053242</v>
      </c>
      <c r="AD619">
        <v>84.951388888890506</v>
      </c>
      <c r="AE619" t="s">
        <v>319</v>
      </c>
      <c r="AF619" t="s">
        <v>320</v>
      </c>
    </row>
    <row r="620" spans="9:32" x14ac:dyDescent="0.3">
      <c r="I620" s="43">
        <v>850</v>
      </c>
      <c r="J620" s="12">
        <v>1</v>
      </c>
      <c r="K620" s="56">
        <v>44973.073611111111</v>
      </c>
      <c r="L620">
        <f t="shared" si="27"/>
        <v>318.90833333333285</v>
      </c>
      <c r="M620" t="str">
        <f t="shared" si="28"/>
        <v>One time</v>
      </c>
      <c r="N620" t="str">
        <f t="shared" si="29"/>
        <v>Lost</v>
      </c>
      <c r="AA620">
        <v>850</v>
      </c>
      <c r="AB620">
        <v>1</v>
      </c>
      <c r="AC620" s="56">
        <v>45603.023611053242</v>
      </c>
      <c r="AD620">
        <v>318.90833333333285</v>
      </c>
      <c r="AE620" t="s">
        <v>317</v>
      </c>
      <c r="AF620" t="s">
        <v>318</v>
      </c>
    </row>
    <row r="621" spans="9:32" x14ac:dyDescent="0.3">
      <c r="I621" s="43">
        <v>851</v>
      </c>
      <c r="J621" s="12">
        <v>1</v>
      </c>
      <c r="K621" s="56">
        <v>45061.969444444447</v>
      </c>
      <c r="L621">
        <f t="shared" si="27"/>
        <v>230.01249999999709</v>
      </c>
      <c r="M621" t="str">
        <f t="shared" si="28"/>
        <v>One time</v>
      </c>
      <c r="N621" t="str">
        <f t="shared" si="29"/>
        <v>Lost</v>
      </c>
      <c r="AA621">
        <v>851</v>
      </c>
      <c r="AB621">
        <v>1</v>
      </c>
      <c r="AC621" s="56">
        <v>45604.023611053242</v>
      </c>
      <c r="AD621">
        <v>230.01249999999709</v>
      </c>
      <c r="AE621" t="s">
        <v>317</v>
      </c>
      <c r="AF621" t="s">
        <v>318</v>
      </c>
    </row>
    <row r="622" spans="9:32" x14ac:dyDescent="0.3">
      <c r="I622" s="43">
        <v>852</v>
      </c>
      <c r="J622" s="12">
        <v>1</v>
      </c>
      <c r="K622" s="56">
        <v>45154.043055555558</v>
      </c>
      <c r="L622">
        <f t="shared" si="27"/>
        <v>137.93888888888614</v>
      </c>
      <c r="M622" t="str">
        <f t="shared" si="28"/>
        <v>One time</v>
      </c>
      <c r="N622" t="str">
        <f t="shared" si="29"/>
        <v>Passive</v>
      </c>
      <c r="AA622">
        <v>852</v>
      </c>
      <c r="AB622">
        <v>1</v>
      </c>
      <c r="AC622" s="56">
        <v>45605.023611053242</v>
      </c>
      <c r="AD622">
        <v>137.93888888888614</v>
      </c>
      <c r="AE622" t="s">
        <v>317</v>
      </c>
      <c r="AF622" t="s">
        <v>320</v>
      </c>
    </row>
    <row r="623" spans="9:32" x14ac:dyDescent="0.3">
      <c r="I623" s="43">
        <v>853</v>
      </c>
      <c r="J623" s="12">
        <v>4</v>
      </c>
      <c r="K623" s="56">
        <v>45137.01666666667</v>
      </c>
      <c r="L623">
        <f t="shared" si="27"/>
        <v>154.96527777777374</v>
      </c>
      <c r="M623" t="str">
        <f t="shared" si="28"/>
        <v>Repeat</v>
      </c>
      <c r="N623" t="str">
        <f t="shared" si="29"/>
        <v>Passive</v>
      </c>
      <c r="AA623">
        <v>853</v>
      </c>
      <c r="AB623">
        <v>4</v>
      </c>
      <c r="AC623" s="56">
        <v>45606.023611053242</v>
      </c>
      <c r="AD623">
        <v>154.96527777777374</v>
      </c>
      <c r="AE623" t="s">
        <v>319</v>
      </c>
      <c r="AF623" t="s">
        <v>320</v>
      </c>
    </row>
    <row r="624" spans="9:32" x14ac:dyDescent="0.3">
      <c r="I624" s="43">
        <v>854</v>
      </c>
      <c r="J624" s="12">
        <v>3</v>
      </c>
      <c r="K624" s="56">
        <v>45179.036111111112</v>
      </c>
      <c r="L624">
        <f t="shared" si="27"/>
        <v>112.94583333333139</v>
      </c>
      <c r="M624" t="str">
        <f t="shared" si="28"/>
        <v>Repeat</v>
      </c>
      <c r="N624" t="str">
        <f t="shared" si="29"/>
        <v>Passive</v>
      </c>
      <c r="AA624">
        <v>854</v>
      </c>
      <c r="AB624">
        <v>3</v>
      </c>
      <c r="AC624" s="56">
        <v>45607.023611053242</v>
      </c>
      <c r="AD624">
        <v>112.94583333333139</v>
      </c>
      <c r="AE624" t="s">
        <v>319</v>
      </c>
      <c r="AF624" t="s">
        <v>320</v>
      </c>
    </row>
    <row r="625" spans="9:32" x14ac:dyDescent="0.3">
      <c r="I625" s="43">
        <v>856</v>
      </c>
      <c r="J625" s="12">
        <v>4</v>
      </c>
      <c r="K625" s="56">
        <v>45275.034722222219</v>
      </c>
      <c r="L625">
        <f t="shared" si="27"/>
        <v>16.947222222224809</v>
      </c>
      <c r="M625" t="str">
        <f t="shared" si="28"/>
        <v>Repeat</v>
      </c>
      <c r="N625" t="str">
        <f t="shared" si="29"/>
        <v>Recent</v>
      </c>
      <c r="AA625">
        <v>856</v>
      </c>
      <c r="AB625">
        <v>4</v>
      </c>
      <c r="AC625" s="56">
        <v>45608.023611053242</v>
      </c>
      <c r="AD625">
        <v>16.947222222224809</v>
      </c>
      <c r="AE625" t="s">
        <v>319</v>
      </c>
      <c r="AF625" t="s">
        <v>321</v>
      </c>
    </row>
    <row r="626" spans="9:32" x14ac:dyDescent="0.3">
      <c r="I626" s="43">
        <v>857</v>
      </c>
      <c r="J626" s="12">
        <v>2</v>
      </c>
      <c r="K626" s="56">
        <v>45112.023611111108</v>
      </c>
      <c r="L626">
        <f t="shared" si="27"/>
        <v>179.95833333333576</v>
      </c>
      <c r="M626" t="str">
        <f t="shared" si="28"/>
        <v>Repeat</v>
      </c>
      <c r="N626" t="str">
        <f t="shared" si="29"/>
        <v>Passive</v>
      </c>
      <c r="AA626">
        <v>857</v>
      </c>
      <c r="AB626">
        <v>2</v>
      </c>
      <c r="AC626" s="56">
        <v>45609.023611053242</v>
      </c>
      <c r="AD626">
        <v>179.95833333333576</v>
      </c>
      <c r="AE626" t="s">
        <v>319</v>
      </c>
      <c r="AF626" t="s">
        <v>320</v>
      </c>
    </row>
    <row r="627" spans="9:32" x14ac:dyDescent="0.3">
      <c r="I627" s="43">
        <v>859</v>
      </c>
      <c r="J627" s="12">
        <v>2</v>
      </c>
      <c r="K627" s="56">
        <v>45219.024305555555</v>
      </c>
      <c r="L627">
        <f t="shared" si="27"/>
        <v>72.957638888889051</v>
      </c>
      <c r="M627" t="str">
        <f t="shared" si="28"/>
        <v>Repeat</v>
      </c>
      <c r="N627" t="str">
        <f t="shared" si="29"/>
        <v>Recent</v>
      </c>
      <c r="AA627">
        <v>859</v>
      </c>
      <c r="AB627">
        <v>2</v>
      </c>
      <c r="AC627" s="56">
        <v>45610.023611053242</v>
      </c>
      <c r="AD627">
        <v>72.957638888889051</v>
      </c>
      <c r="AE627" t="s">
        <v>319</v>
      </c>
      <c r="AF627" t="s">
        <v>321</v>
      </c>
    </row>
    <row r="628" spans="9:32" x14ac:dyDescent="0.3">
      <c r="I628" s="43">
        <v>861</v>
      </c>
      <c r="J628" s="12">
        <v>1</v>
      </c>
      <c r="K628" s="56">
        <v>45255.005555555559</v>
      </c>
      <c r="L628">
        <f t="shared" si="27"/>
        <v>36.976388888884685</v>
      </c>
      <c r="M628" t="str">
        <f t="shared" si="28"/>
        <v>One time</v>
      </c>
      <c r="N628" t="str">
        <f t="shared" si="29"/>
        <v>Recent</v>
      </c>
      <c r="AA628">
        <v>861</v>
      </c>
      <c r="AB628">
        <v>1</v>
      </c>
      <c r="AC628" s="56">
        <v>45611.023611053242</v>
      </c>
      <c r="AD628">
        <v>36.976388888884685</v>
      </c>
      <c r="AE628" t="s">
        <v>317</v>
      </c>
      <c r="AF628" t="s">
        <v>321</v>
      </c>
    </row>
    <row r="629" spans="9:32" x14ac:dyDescent="0.3">
      <c r="I629" s="43">
        <v>862</v>
      </c>
      <c r="J629" s="12">
        <v>2</v>
      </c>
      <c r="K629" s="56">
        <v>45039.990972222222</v>
      </c>
      <c r="L629">
        <f t="shared" si="27"/>
        <v>251.9909722222219</v>
      </c>
      <c r="M629" t="str">
        <f t="shared" si="28"/>
        <v>Repeat</v>
      </c>
      <c r="N629" t="str">
        <f t="shared" si="29"/>
        <v>Lost</v>
      </c>
      <c r="AA629">
        <v>862</v>
      </c>
      <c r="AB629">
        <v>2</v>
      </c>
      <c r="AC629" s="56">
        <v>45612.023611053242</v>
      </c>
      <c r="AD629">
        <v>251.9909722222219</v>
      </c>
      <c r="AE629" t="s">
        <v>319</v>
      </c>
      <c r="AF629" t="s">
        <v>318</v>
      </c>
    </row>
    <row r="630" spans="9:32" x14ac:dyDescent="0.3">
      <c r="I630" s="43">
        <v>863</v>
      </c>
      <c r="J630" s="12">
        <v>2</v>
      </c>
      <c r="K630" s="56">
        <v>45179.981944444444</v>
      </c>
      <c r="L630">
        <f t="shared" si="27"/>
        <v>112</v>
      </c>
      <c r="M630" t="str">
        <f t="shared" si="28"/>
        <v>Repeat</v>
      </c>
      <c r="N630" t="str">
        <f t="shared" si="29"/>
        <v>Passive</v>
      </c>
      <c r="AA630">
        <v>863</v>
      </c>
      <c r="AB630">
        <v>2</v>
      </c>
      <c r="AC630" s="56">
        <v>45613.023611053242</v>
      </c>
      <c r="AD630">
        <v>112</v>
      </c>
      <c r="AE630" t="s">
        <v>319</v>
      </c>
      <c r="AF630" t="s">
        <v>320</v>
      </c>
    </row>
    <row r="631" spans="9:32" x14ac:dyDescent="0.3">
      <c r="I631" s="43">
        <v>864</v>
      </c>
      <c r="J631" s="12">
        <v>3</v>
      </c>
      <c r="K631" s="56">
        <v>45086.057638888888</v>
      </c>
      <c r="L631">
        <f t="shared" si="27"/>
        <v>205.9243055555562</v>
      </c>
      <c r="M631" t="str">
        <f t="shared" si="28"/>
        <v>Repeat</v>
      </c>
      <c r="N631" t="str">
        <f t="shared" si="29"/>
        <v>Lost</v>
      </c>
      <c r="AA631">
        <v>864</v>
      </c>
      <c r="AB631">
        <v>3</v>
      </c>
      <c r="AC631" s="56">
        <v>45614.023611053242</v>
      </c>
      <c r="AD631">
        <v>205.9243055555562</v>
      </c>
      <c r="AE631" t="s">
        <v>319</v>
      </c>
      <c r="AF631" t="s">
        <v>318</v>
      </c>
    </row>
    <row r="632" spans="9:32" x14ac:dyDescent="0.3">
      <c r="I632" s="43">
        <v>866</v>
      </c>
      <c r="J632" s="12">
        <v>1</v>
      </c>
      <c r="K632" s="56">
        <v>44928.008333333331</v>
      </c>
      <c r="L632">
        <f t="shared" si="27"/>
        <v>363.9736111111124</v>
      </c>
      <c r="M632" t="str">
        <f t="shared" si="28"/>
        <v>One time</v>
      </c>
      <c r="N632" t="str">
        <f t="shared" si="29"/>
        <v>Lost</v>
      </c>
      <c r="AA632">
        <v>866</v>
      </c>
      <c r="AB632">
        <v>1</v>
      </c>
      <c r="AC632" s="56">
        <v>45615.023611053242</v>
      </c>
      <c r="AD632">
        <v>363.9736111111124</v>
      </c>
      <c r="AE632" t="s">
        <v>317</v>
      </c>
      <c r="AF632" t="s">
        <v>318</v>
      </c>
    </row>
    <row r="633" spans="9:32" x14ac:dyDescent="0.3">
      <c r="I633" s="43">
        <v>867</v>
      </c>
      <c r="J633" s="12">
        <v>1</v>
      </c>
      <c r="K633" s="56">
        <v>45075.010416666664</v>
      </c>
      <c r="L633">
        <f t="shared" si="27"/>
        <v>216.97152777777956</v>
      </c>
      <c r="M633" t="str">
        <f t="shared" si="28"/>
        <v>One time</v>
      </c>
      <c r="N633" t="str">
        <f t="shared" si="29"/>
        <v>Lost</v>
      </c>
      <c r="AA633">
        <v>867</v>
      </c>
      <c r="AB633">
        <v>1</v>
      </c>
      <c r="AC633" s="56">
        <v>45616.023611053242</v>
      </c>
      <c r="AD633">
        <v>216.97152777777956</v>
      </c>
      <c r="AE633" t="s">
        <v>317</v>
      </c>
      <c r="AF633" t="s">
        <v>318</v>
      </c>
    </row>
    <row r="634" spans="9:32" x14ac:dyDescent="0.3">
      <c r="I634" s="43">
        <v>868</v>
      </c>
      <c r="J634" s="12">
        <v>4</v>
      </c>
      <c r="K634" s="56">
        <v>45196.065972222219</v>
      </c>
      <c r="L634">
        <f t="shared" si="27"/>
        <v>95.915972222224809</v>
      </c>
      <c r="M634" t="str">
        <f t="shared" si="28"/>
        <v>Repeat</v>
      </c>
      <c r="N634" t="str">
        <f t="shared" si="29"/>
        <v>Passive</v>
      </c>
      <c r="AA634">
        <v>868</v>
      </c>
      <c r="AB634">
        <v>4</v>
      </c>
      <c r="AC634" s="56">
        <v>45617.023611053242</v>
      </c>
      <c r="AD634">
        <v>95.915972222224809</v>
      </c>
      <c r="AE634" t="s">
        <v>319</v>
      </c>
      <c r="AF634" t="s">
        <v>320</v>
      </c>
    </row>
    <row r="635" spans="9:32" x14ac:dyDescent="0.3">
      <c r="I635" s="43">
        <v>869</v>
      </c>
      <c r="J635" s="12">
        <v>3</v>
      </c>
      <c r="K635" s="56">
        <v>45205</v>
      </c>
      <c r="L635">
        <f t="shared" si="27"/>
        <v>86.981944444443798</v>
      </c>
      <c r="M635" t="str">
        <f t="shared" si="28"/>
        <v>Repeat</v>
      </c>
      <c r="N635" t="str">
        <f t="shared" si="29"/>
        <v>Passive</v>
      </c>
      <c r="AA635">
        <v>869</v>
      </c>
      <c r="AB635">
        <v>3</v>
      </c>
      <c r="AC635" s="56">
        <v>45618.023611053242</v>
      </c>
      <c r="AD635">
        <v>86.981944444443798</v>
      </c>
      <c r="AE635" t="s">
        <v>319</v>
      </c>
      <c r="AF635" t="s">
        <v>320</v>
      </c>
    </row>
    <row r="636" spans="9:32" x14ac:dyDescent="0.3">
      <c r="I636" s="43">
        <v>870</v>
      </c>
      <c r="J636" s="12">
        <v>2</v>
      </c>
      <c r="K636" s="56">
        <v>44957.033333333333</v>
      </c>
      <c r="L636">
        <f t="shared" si="27"/>
        <v>334.94861111111095</v>
      </c>
      <c r="M636" t="str">
        <f t="shared" si="28"/>
        <v>Repeat</v>
      </c>
      <c r="N636" t="str">
        <f t="shared" si="29"/>
        <v>Lost</v>
      </c>
      <c r="AA636">
        <v>870</v>
      </c>
      <c r="AB636">
        <v>2</v>
      </c>
      <c r="AC636" s="56">
        <v>45619.023611053242</v>
      </c>
      <c r="AD636">
        <v>334.94861111111095</v>
      </c>
      <c r="AE636" t="s">
        <v>319</v>
      </c>
      <c r="AF636" t="s">
        <v>318</v>
      </c>
    </row>
    <row r="637" spans="9:32" x14ac:dyDescent="0.3">
      <c r="I637" s="43">
        <v>871</v>
      </c>
      <c r="J637" s="12">
        <v>2</v>
      </c>
      <c r="K637" s="56">
        <v>45103.017361111109</v>
      </c>
      <c r="L637">
        <f t="shared" si="27"/>
        <v>188.9645833333343</v>
      </c>
      <c r="M637" t="str">
        <f t="shared" si="28"/>
        <v>Repeat</v>
      </c>
      <c r="N637" t="str">
        <f t="shared" si="29"/>
        <v>Lost</v>
      </c>
      <c r="AA637">
        <v>871</v>
      </c>
      <c r="AB637">
        <v>2</v>
      </c>
      <c r="AC637" s="56">
        <v>45620.023611053242</v>
      </c>
      <c r="AD637">
        <v>188.9645833333343</v>
      </c>
      <c r="AE637" t="s">
        <v>319</v>
      </c>
      <c r="AF637" t="s">
        <v>318</v>
      </c>
    </row>
    <row r="638" spans="9:32" x14ac:dyDescent="0.3">
      <c r="I638" s="43">
        <v>872</v>
      </c>
      <c r="J638" s="12">
        <v>1</v>
      </c>
      <c r="K638" s="56">
        <v>45094.972222222219</v>
      </c>
      <c r="L638">
        <f t="shared" si="27"/>
        <v>197.00972222222481</v>
      </c>
      <c r="M638" t="str">
        <f t="shared" si="28"/>
        <v>One time</v>
      </c>
      <c r="N638" t="str">
        <f t="shared" si="29"/>
        <v>Lost</v>
      </c>
      <c r="AA638">
        <v>872</v>
      </c>
      <c r="AB638">
        <v>1</v>
      </c>
      <c r="AC638" s="56">
        <v>45621.023611053242</v>
      </c>
      <c r="AD638">
        <v>197.00972222222481</v>
      </c>
      <c r="AE638" t="s">
        <v>317</v>
      </c>
      <c r="AF638" t="s">
        <v>318</v>
      </c>
    </row>
    <row r="639" spans="9:32" x14ac:dyDescent="0.3">
      <c r="I639" s="43">
        <v>873</v>
      </c>
      <c r="J639" s="12">
        <v>1</v>
      </c>
      <c r="K639" s="56">
        <v>45221.020138888889</v>
      </c>
      <c r="L639">
        <f t="shared" si="27"/>
        <v>70.961805555554747</v>
      </c>
      <c r="M639" t="str">
        <f t="shared" si="28"/>
        <v>One time</v>
      </c>
      <c r="N639" t="str">
        <f t="shared" si="29"/>
        <v>Recent</v>
      </c>
      <c r="AA639">
        <v>873</v>
      </c>
      <c r="AB639">
        <v>1</v>
      </c>
      <c r="AC639" s="56">
        <v>45622.023611053242</v>
      </c>
      <c r="AD639">
        <v>70.961805555554747</v>
      </c>
      <c r="AE639" t="s">
        <v>317</v>
      </c>
      <c r="AF639" t="s">
        <v>321</v>
      </c>
    </row>
    <row r="640" spans="9:32" x14ac:dyDescent="0.3">
      <c r="I640" s="43">
        <v>874</v>
      </c>
      <c r="J640" s="12">
        <v>1</v>
      </c>
      <c r="K640" s="56">
        <v>45170.597222222219</v>
      </c>
      <c r="L640">
        <f t="shared" si="27"/>
        <v>121.38472222222481</v>
      </c>
      <c r="M640" t="str">
        <f t="shared" si="28"/>
        <v>One time</v>
      </c>
      <c r="N640" t="str">
        <f t="shared" si="29"/>
        <v>Passive</v>
      </c>
      <c r="AA640">
        <v>874</v>
      </c>
      <c r="AB640">
        <v>1</v>
      </c>
      <c r="AC640" s="56">
        <v>45623.023611053242</v>
      </c>
      <c r="AD640">
        <v>121.38472222222481</v>
      </c>
      <c r="AE640" t="s">
        <v>317</v>
      </c>
      <c r="AF640" t="s">
        <v>320</v>
      </c>
    </row>
    <row r="641" spans="9:32" x14ac:dyDescent="0.3">
      <c r="I641" s="43">
        <v>875</v>
      </c>
      <c r="J641" s="12">
        <v>1</v>
      </c>
      <c r="K641" s="56">
        <v>45226.046527777777</v>
      </c>
      <c r="L641">
        <f t="shared" si="27"/>
        <v>65.935416666667152</v>
      </c>
      <c r="M641" t="str">
        <f t="shared" si="28"/>
        <v>One time</v>
      </c>
      <c r="N641" t="str">
        <f t="shared" si="29"/>
        <v>Recent</v>
      </c>
      <c r="AA641">
        <v>875</v>
      </c>
      <c r="AB641">
        <v>1</v>
      </c>
      <c r="AC641" s="56">
        <v>45624.023611053242</v>
      </c>
      <c r="AD641">
        <v>65.935416666667152</v>
      </c>
      <c r="AE641" t="s">
        <v>317</v>
      </c>
      <c r="AF641" t="s">
        <v>321</v>
      </c>
    </row>
    <row r="642" spans="9:32" x14ac:dyDescent="0.3">
      <c r="I642" s="43">
        <v>876</v>
      </c>
      <c r="J642" s="12">
        <v>1</v>
      </c>
      <c r="K642" s="56">
        <v>45074.079861111109</v>
      </c>
      <c r="L642">
        <f t="shared" si="27"/>
        <v>217.9020833333343</v>
      </c>
      <c r="M642" t="str">
        <f t="shared" si="28"/>
        <v>One time</v>
      </c>
      <c r="N642" t="str">
        <f t="shared" si="29"/>
        <v>Lost</v>
      </c>
      <c r="AA642">
        <v>876</v>
      </c>
      <c r="AB642">
        <v>1</v>
      </c>
      <c r="AC642" s="56">
        <v>45625.023611053242</v>
      </c>
      <c r="AD642">
        <v>217.9020833333343</v>
      </c>
      <c r="AE642" t="s">
        <v>317</v>
      </c>
      <c r="AF642" t="s">
        <v>318</v>
      </c>
    </row>
    <row r="643" spans="9:32" x14ac:dyDescent="0.3">
      <c r="I643" s="43">
        <v>877</v>
      </c>
      <c r="J643" s="12">
        <v>1</v>
      </c>
      <c r="K643" s="56">
        <v>45023.056944444441</v>
      </c>
      <c r="L643">
        <f t="shared" ref="L643:L706" si="30">$H$2-K643</f>
        <v>268.92500000000291</v>
      </c>
      <c r="M643" t="str">
        <f t="shared" ref="M643:M706" si="31">IF(J643&gt;1, "Repeat", "One time")</f>
        <v>One time</v>
      </c>
      <c r="N643" t="str">
        <f t="shared" ref="N643:N706" si="32">IF(L643&lt;80,"Recent",IF(L643&lt;180,"Passive","Lost"))</f>
        <v>Lost</v>
      </c>
      <c r="AA643">
        <v>877</v>
      </c>
      <c r="AB643">
        <v>1</v>
      </c>
      <c r="AC643" s="56">
        <v>45626.023611053242</v>
      </c>
      <c r="AD643">
        <v>268.92500000000291</v>
      </c>
      <c r="AE643" t="s">
        <v>317</v>
      </c>
      <c r="AF643" t="s">
        <v>318</v>
      </c>
    </row>
    <row r="644" spans="9:32" x14ac:dyDescent="0.3">
      <c r="I644" s="43">
        <v>878</v>
      </c>
      <c r="J644" s="12">
        <v>1</v>
      </c>
      <c r="K644" s="56">
        <v>44945.05972222222</v>
      </c>
      <c r="L644">
        <f t="shared" si="30"/>
        <v>346.92222222222335</v>
      </c>
      <c r="M644" t="str">
        <f t="shared" si="31"/>
        <v>One time</v>
      </c>
      <c r="N644" t="str">
        <f t="shared" si="32"/>
        <v>Lost</v>
      </c>
      <c r="AA644">
        <v>878</v>
      </c>
      <c r="AB644">
        <v>1</v>
      </c>
      <c r="AC644" s="56">
        <v>45627.023611053242</v>
      </c>
      <c r="AD644">
        <v>346.92222222222335</v>
      </c>
      <c r="AE644" t="s">
        <v>317</v>
      </c>
      <c r="AF644" t="s">
        <v>318</v>
      </c>
    </row>
    <row r="645" spans="9:32" x14ac:dyDescent="0.3">
      <c r="I645" s="43">
        <v>879</v>
      </c>
      <c r="J645" s="12">
        <v>3</v>
      </c>
      <c r="K645" s="56">
        <v>45197.07708333333</v>
      </c>
      <c r="L645">
        <f t="shared" si="30"/>
        <v>94.90486111111386</v>
      </c>
      <c r="M645" t="str">
        <f t="shared" si="31"/>
        <v>Repeat</v>
      </c>
      <c r="N645" t="str">
        <f t="shared" si="32"/>
        <v>Passive</v>
      </c>
      <c r="AA645">
        <v>879</v>
      </c>
      <c r="AB645">
        <v>3</v>
      </c>
      <c r="AC645" s="56">
        <v>45628.023611053242</v>
      </c>
      <c r="AD645">
        <v>94.90486111111386</v>
      </c>
      <c r="AE645" t="s">
        <v>319</v>
      </c>
      <c r="AF645" t="s">
        <v>320</v>
      </c>
    </row>
    <row r="646" spans="9:32" x14ac:dyDescent="0.3">
      <c r="I646" s="43">
        <v>880</v>
      </c>
      <c r="J646" s="12">
        <v>2</v>
      </c>
      <c r="K646" s="56">
        <v>45258.978472222225</v>
      </c>
      <c r="L646">
        <f t="shared" si="30"/>
        <v>33.003472222218988</v>
      </c>
      <c r="M646" t="str">
        <f t="shared" si="31"/>
        <v>Repeat</v>
      </c>
      <c r="N646" t="str">
        <f t="shared" si="32"/>
        <v>Recent</v>
      </c>
      <c r="AA646">
        <v>880</v>
      </c>
      <c r="AB646">
        <v>2</v>
      </c>
      <c r="AC646" s="56">
        <v>45629.023611053242</v>
      </c>
      <c r="AD646">
        <v>33.003472222218988</v>
      </c>
      <c r="AE646" t="s">
        <v>319</v>
      </c>
      <c r="AF646" t="s">
        <v>321</v>
      </c>
    </row>
    <row r="647" spans="9:32" x14ac:dyDescent="0.3">
      <c r="I647" s="43">
        <v>881</v>
      </c>
      <c r="J647" s="12">
        <v>2</v>
      </c>
      <c r="K647" s="56">
        <v>45224.023611111108</v>
      </c>
      <c r="L647">
        <f t="shared" si="30"/>
        <v>67.958333333335759</v>
      </c>
      <c r="M647" t="str">
        <f t="shared" si="31"/>
        <v>Repeat</v>
      </c>
      <c r="N647" t="str">
        <f t="shared" si="32"/>
        <v>Recent</v>
      </c>
      <c r="AA647">
        <v>881</v>
      </c>
      <c r="AB647">
        <v>2</v>
      </c>
      <c r="AC647" s="56">
        <v>45630.023611053242</v>
      </c>
      <c r="AD647">
        <v>67.958333333335759</v>
      </c>
      <c r="AE647" t="s">
        <v>319</v>
      </c>
      <c r="AF647" t="s">
        <v>321</v>
      </c>
    </row>
    <row r="648" spans="9:32" x14ac:dyDescent="0.3">
      <c r="I648" s="43">
        <v>882</v>
      </c>
      <c r="J648" s="12">
        <v>1</v>
      </c>
      <c r="K648" s="56">
        <v>45201.020138888889</v>
      </c>
      <c r="L648">
        <f t="shared" si="30"/>
        <v>90.961805555554747</v>
      </c>
      <c r="M648" t="str">
        <f t="shared" si="31"/>
        <v>One time</v>
      </c>
      <c r="N648" t="str">
        <f t="shared" si="32"/>
        <v>Passive</v>
      </c>
      <c r="AA648">
        <v>882</v>
      </c>
      <c r="AB648">
        <v>1</v>
      </c>
      <c r="AC648" s="56">
        <v>45631.023611053242</v>
      </c>
      <c r="AD648">
        <v>90.961805555554747</v>
      </c>
      <c r="AE648" t="s">
        <v>317</v>
      </c>
      <c r="AF648" t="s">
        <v>320</v>
      </c>
    </row>
    <row r="649" spans="9:32" x14ac:dyDescent="0.3">
      <c r="I649" s="43">
        <v>883</v>
      </c>
      <c r="J649" s="12">
        <v>1</v>
      </c>
      <c r="K649" s="56">
        <v>45188.008333333331</v>
      </c>
      <c r="L649">
        <f t="shared" si="30"/>
        <v>103.9736111111124</v>
      </c>
      <c r="M649" t="str">
        <f t="shared" si="31"/>
        <v>One time</v>
      </c>
      <c r="N649" t="str">
        <f t="shared" si="32"/>
        <v>Passive</v>
      </c>
      <c r="AA649">
        <v>883</v>
      </c>
      <c r="AB649">
        <v>1</v>
      </c>
      <c r="AC649" s="56">
        <v>45632.023611053242</v>
      </c>
      <c r="AD649">
        <v>103.9736111111124</v>
      </c>
      <c r="AE649" t="s">
        <v>317</v>
      </c>
      <c r="AF649" t="s">
        <v>320</v>
      </c>
    </row>
    <row r="650" spans="9:32" x14ac:dyDescent="0.3">
      <c r="I650" s="43">
        <v>887</v>
      </c>
      <c r="J650" s="12">
        <v>1</v>
      </c>
      <c r="K650" s="56">
        <v>44940.018750000003</v>
      </c>
      <c r="L650">
        <f t="shared" si="30"/>
        <v>351.96319444444089</v>
      </c>
      <c r="M650" t="str">
        <f t="shared" si="31"/>
        <v>One time</v>
      </c>
      <c r="N650" t="str">
        <f t="shared" si="32"/>
        <v>Lost</v>
      </c>
      <c r="AA650">
        <v>887</v>
      </c>
      <c r="AB650">
        <v>1</v>
      </c>
      <c r="AC650" s="56">
        <v>45633.023611053242</v>
      </c>
      <c r="AD650">
        <v>351.96319444444089</v>
      </c>
      <c r="AE650" t="s">
        <v>317</v>
      </c>
      <c r="AF650" t="s">
        <v>318</v>
      </c>
    </row>
    <row r="651" spans="9:32" x14ac:dyDescent="0.3">
      <c r="I651" s="43">
        <v>888</v>
      </c>
      <c r="J651" s="12">
        <v>2</v>
      </c>
      <c r="K651" s="56">
        <v>45020.123611111114</v>
      </c>
      <c r="L651">
        <f t="shared" si="30"/>
        <v>271.85833333332994</v>
      </c>
      <c r="M651" t="str">
        <f t="shared" si="31"/>
        <v>Repeat</v>
      </c>
      <c r="N651" t="str">
        <f t="shared" si="32"/>
        <v>Lost</v>
      </c>
      <c r="AA651">
        <v>888</v>
      </c>
      <c r="AB651">
        <v>2</v>
      </c>
      <c r="AC651" s="56">
        <v>45634.023611053242</v>
      </c>
      <c r="AD651">
        <v>271.85833333332994</v>
      </c>
      <c r="AE651" t="s">
        <v>319</v>
      </c>
      <c r="AF651" t="s">
        <v>318</v>
      </c>
    </row>
    <row r="652" spans="9:32" x14ac:dyDescent="0.3">
      <c r="I652" s="43">
        <v>892</v>
      </c>
      <c r="J652" s="12">
        <v>2</v>
      </c>
      <c r="K652" s="56">
        <v>45238.007638888892</v>
      </c>
      <c r="L652">
        <f t="shared" si="30"/>
        <v>53.974305555551837</v>
      </c>
      <c r="M652" t="str">
        <f t="shared" si="31"/>
        <v>Repeat</v>
      </c>
      <c r="N652" t="str">
        <f t="shared" si="32"/>
        <v>Recent</v>
      </c>
      <c r="AA652">
        <v>892</v>
      </c>
      <c r="AB652">
        <v>2</v>
      </c>
      <c r="AC652" s="56">
        <v>45635.023611053242</v>
      </c>
      <c r="AD652">
        <v>53.974305555551837</v>
      </c>
      <c r="AE652" t="s">
        <v>319</v>
      </c>
      <c r="AF652" t="s">
        <v>321</v>
      </c>
    </row>
    <row r="653" spans="9:32" x14ac:dyDescent="0.3">
      <c r="I653" s="43">
        <v>894</v>
      </c>
      <c r="J653" s="12">
        <v>2</v>
      </c>
      <c r="K653" s="56">
        <v>45090.037499999999</v>
      </c>
      <c r="L653">
        <f t="shared" si="30"/>
        <v>201.94444444444525</v>
      </c>
      <c r="M653" t="str">
        <f t="shared" si="31"/>
        <v>Repeat</v>
      </c>
      <c r="N653" t="str">
        <f t="shared" si="32"/>
        <v>Lost</v>
      </c>
      <c r="AA653">
        <v>894</v>
      </c>
      <c r="AB653">
        <v>2</v>
      </c>
      <c r="AC653" s="56">
        <v>45636.023611053242</v>
      </c>
      <c r="AD653">
        <v>201.94444444444525</v>
      </c>
      <c r="AE653" t="s">
        <v>319</v>
      </c>
      <c r="AF653" t="s">
        <v>318</v>
      </c>
    </row>
    <row r="654" spans="9:32" x14ac:dyDescent="0.3">
      <c r="I654" s="43">
        <v>896</v>
      </c>
      <c r="J654" s="12">
        <v>1</v>
      </c>
      <c r="K654" s="56">
        <v>44964.071527777778</v>
      </c>
      <c r="L654">
        <f t="shared" si="30"/>
        <v>327.9104166666657</v>
      </c>
      <c r="M654" t="str">
        <f t="shared" si="31"/>
        <v>One time</v>
      </c>
      <c r="N654" t="str">
        <f t="shared" si="32"/>
        <v>Lost</v>
      </c>
      <c r="AA654">
        <v>896</v>
      </c>
      <c r="AB654">
        <v>1</v>
      </c>
      <c r="AC654" s="56">
        <v>45637.023611053242</v>
      </c>
      <c r="AD654">
        <v>327.9104166666657</v>
      </c>
      <c r="AE654" t="s">
        <v>317</v>
      </c>
      <c r="AF654" t="s">
        <v>318</v>
      </c>
    </row>
    <row r="655" spans="9:32" x14ac:dyDescent="0.3">
      <c r="I655" s="43">
        <v>897</v>
      </c>
      <c r="J655" s="12">
        <v>1</v>
      </c>
      <c r="K655" s="56">
        <v>45104.972916666666</v>
      </c>
      <c r="L655">
        <f t="shared" si="30"/>
        <v>187.0090277777781</v>
      </c>
      <c r="M655" t="str">
        <f t="shared" si="31"/>
        <v>One time</v>
      </c>
      <c r="N655" t="str">
        <f t="shared" si="32"/>
        <v>Lost</v>
      </c>
      <c r="AA655">
        <v>897</v>
      </c>
      <c r="AB655">
        <v>1</v>
      </c>
      <c r="AC655" s="56">
        <v>45638.023611053242</v>
      </c>
      <c r="AD655">
        <v>187.0090277777781</v>
      </c>
      <c r="AE655" t="s">
        <v>317</v>
      </c>
      <c r="AF655" t="s">
        <v>318</v>
      </c>
    </row>
    <row r="656" spans="9:32" x14ac:dyDescent="0.3">
      <c r="I656" s="43">
        <v>898</v>
      </c>
      <c r="J656" s="12">
        <v>3</v>
      </c>
      <c r="K656" s="56">
        <v>45253.019444444442</v>
      </c>
      <c r="L656">
        <f t="shared" si="30"/>
        <v>38.962500000001455</v>
      </c>
      <c r="M656" t="str">
        <f t="shared" si="31"/>
        <v>Repeat</v>
      </c>
      <c r="N656" t="str">
        <f t="shared" si="32"/>
        <v>Recent</v>
      </c>
      <c r="AA656">
        <v>898</v>
      </c>
      <c r="AB656">
        <v>3</v>
      </c>
      <c r="AC656" s="56">
        <v>45639.023611053242</v>
      </c>
      <c r="AD656">
        <v>38.962500000001455</v>
      </c>
      <c r="AE656" t="s">
        <v>319</v>
      </c>
      <c r="AF656" t="s">
        <v>321</v>
      </c>
    </row>
    <row r="657" spans="9:32" x14ac:dyDescent="0.3">
      <c r="I657" s="43">
        <v>899</v>
      </c>
      <c r="J657" s="12">
        <v>5</v>
      </c>
      <c r="K657" s="56">
        <v>45249.039583333331</v>
      </c>
      <c r="L657">
        <f t="shared" si="30"/>
        <v>42.942361111112405</v>
      </c>
      <c r="M657" t="str">
        <f t="shared" si="31"/>
        <v>Repeat</v>
      </c>
      <c r="N657" t="str">
        <f t="shared" si="32"/>
        <v>Recent</v>
      </c>
      <c r="AA657">
        <v>899</v>
      </c>
      <c r="AB657">
        <v>5</v>
      </c>
      <c r="AC657" s="56">
        <v>45640.023611053242</v>
      </c>
      <c r="AD657">
        <v>42.942361111112405</v>
      </c>
      <c r="AE657" t="s">
        <v>319</v>
      </c>
      <c r="AF657" t="s">
        <v>321</v>
      </c>
    </row>
    <row r="658" spans="9:32" x14ac:dyDescent="0.3">
      <c r="I658" s="43">
        <v>900</v>
      </c>
      <c r="J658" s="12">
        <v>1</v>
      </c>
      <c r="K658" s="56">
        <v>45134.992361111108</v>
      </c>
      <c r="L658">
        <f t="shared" si="30"/>
        <v>156.98958333333576</v>
      </c>
      <c r="M658" t="str">
        <f t="shared" si="31"/>
        <v>One time</v>
      </c>
      <c r="N658" t="str">
        <f t="shared" si="32"/>
        <v>Passive</v>
      </c>
      <c r="AA658">
        <v>900</v>
      </c>
      <c r="AB658">
        <v>1</v>
      </c>
      <c r="AC658" s="56">
        <v>45641.023611053242</v>
      </c>
      <c r="AD658">
        <v>156.98958333333576</v>
      </c>
      <c r="AE658" t="s">
        <v>317</v>
      </c>
      <c r="AF658" t="s">
        <v>320</v>
      </c>
    </row>
    <row r="659" spans="9:32" x14ac:dyDescent="0.3">
      <c r="I659" s="43">
        <v>901</v>
      </c>
      <c r="J659" s="12">
        <v>2</v>
      </c>
      <c r="K659" s="56">
        <v>45235.000694444447</v>
      </c>
      <c r="L659">
        <f t="shared" si="30"/>
        <v>56.98124999999709</v>
      </c>
      <c r="M659" t="str">
        <f t="shared" si="31"/>
        <v>Repeat</v>
      </c>
      <c r="N659" t="str">
        <f t="shared" si="32"/>
        <v>Recent</v>
      </c>
      <c r="AA659">
        <v>901</v>
      </c>
      <c r="AB659">
        <v>2</v>
      </c>
      <c r="AC659" s="56">
        <v>45642.023611053242</v>
      </c>
      <c r="AD659">
        <v>56.98124999999709</v>
      </c>
      <c r="AE659" t="s">
        <v>319</v>
      </c>
      <c r="AF659" t="s">
        <v>321</v>
      </c>
    </row>
    <row r="660" spans="9:32" x14ac:dyDescent="0.3">
      <c r="I660" s="43">
        <v>902</v>
      </c>
      <c r="J660" s="12">
        <v>2</v>
      </c>
      <c r="K660" s="56">
        <v>45278.976388888892</v>
      </c>
      <c r="L660">
        <f t="shared" si="30"/>
        <v>13.005555555551837</v>
      </c>
      <c r="M660" t="str">
        <f t="shared" si="31"/>
        <v>Repeat</v>
      </c>
      <c r="N660" t="str">
        <f t="shared" si="32"/>
        <v>Recent</v>
      </c>
      <c r="AA660">
        <v>902</v>
      </c>
      <c r="AB660">
        <v>2</v>
      </c>
      <c r="AC660" s="56">
        <v>45643.023611053242</v>
      </c>
      <c r="AD660">
        <v>13.005555555551837</v>
      </c>
      <c r="AE660" t="s">
        <v>319</v>
      </c>
      <c r="AF660" t="s">
        <v>321</v>
      </c>
    </row>
    <row r="661" spans="9:32" x14ac:dyDescent="0.3">
      <c r="I661" s="43">
        <v>904</v>
      </c>
      <c r="J661" s="12">
        <v>1</v>
      </c>
      <c r="K661" s="56">
        <v>45138.03402777778</v>
      </c>
      <c r="L661">
        <f t="shared" si="30"/>
        <v>153.94791666666424</v>
      </c>
      <c r="M661" t="str">
        <f t="shared" si="31"/>
        <v>One time</v>
      </c>
      <c r="N661" t="str">
        <f t="shared" si="32"/>
        <v>Passive</v>
      </c>
      <c r="AA661">
        <v>904</v>
      </c>
      <c r="AB661">
        <v>1</v>
      </c>
      <c r="AC661" s="56">
        <v>45644.023611053242</v>
      </c>
      <c r="AD661">
        <v>153.94791666666424</v>
      </c>
      <c r="AE661" t="s">
        <v>317</v>
      </c>
      <c r="AF661" t="s">
        <v>320</v>
      </c>
    </row>
    <row r="662" spans="9:32" x14ac:dyDescent="0.3">
      <c r="I662" s="43">
        <v>905</v>
      </c>
      <c r="J662" s="12">
        <v>1</v>
      </c>
      <c r="K662" s="56">
        <v>45086.02847222222</v>
      </c>
      <c r="L662">
        <f t="shared" si="30"/>
        <v>205.95347222222335</v>
      </c>
      <c r="M662" t="str">
        <f t="shared" si="31"/>
        <v>One time</v>
      </c>
      <c r="N662" t="str">
        <f t="shared" si="32"/>
        <v>Lost</v>
      </c>
      <c r="AA662">
        <v>905</v>
      </c>
      <c r="AB662">
        <v>1</v>
      </c>
      <c r="AC662" s="56">
        <v>45645.023611053242</v>
      </c>
      <c r="AD662">
        <v>205.95347222222335</v>
      </c>
      <c r="AE662" t="s">
        <v>317</v>
      </c>
      <c r="AF662" t="s">
        <v>318</v>
      </c>
    </row>
    <row r="663" spans="9:32" x14ac:dyDescent="0.3">
      <c r="I663" s="43">
        <v>907</v>
      </c>
      <c r="J663" s="12">
        <v>2</v>
      </c>
      <c r="K663" s="56">
        <v>45164.956944444442</v>
      </c>
      <c r="L663">
        <f t="shared" si="30"/>
        <v>127.02500000000146</v>
      </c>
      <c r="M663" t="str">
        <f t="shared" si="31"/>
        <v>Repeat</v>
      </c>
      <c r="N663" t="str">
        <f t="shared" si="32"/>
        <v>Passive</v>
      </c>
      <c r="AA663">
        <v>907</v>
      </c>
      <c r="AB663">
        <v>2</v>
      </c>
      <c r="AC663" s="56">
        <v>45646.023611053242</v>
      </c>
      <c r="AD663">
        <v>127.02500000000146</v>
      </c>
      <c r="AE663" t="s">
        <v>319</v>
      </c>
      <c r="AF663" t="s">
        <v>320</v>
      </c>
    </row>
    <row r="664" spans="9:32" x14ac:dyDescent="0.3">
      <c r="I664" s="43">
        <v>909</v>
      </c>
      <c r="J664" s="12">
        <v>3</v>
      </c>
      <c r="K664" s="56">
        <v>45253.952777777777</v>
      </c>
      <c r="L664">
        <f t="shared" si="30"/>
        <v>38.029166666667152</v>
      </c>
      <c r="M664" t="str">
        <f t="shared" si="31"/>
        <v>Repeat</v>
      </c>
      <c r="N664" t="str">
        <f t="shared" si="32"/>
        <v>Recent</v>
      </c>
      <c r="AA664">
        <v>909</v>
      </c>
      <c r="AB664">
        <v>3</v>
      </c>
      <c r="AC664" s="56">
        <v>45647.023611053242</v>
      </c>
      <c r="AD664">
        <v>38.029166666667152</v>
      </c>
      <c r="AE664" t="s">
        <v>319</v>
      </c>
      <c r="AF664" t="s">
        <v>321</v>
      </c>
    </row>
    <row r="665" spans="9:32" x14ac:dyDescent="0.3">
      <c r="I665" s="43">
        <v>912</v>
      </c>
      <c r="J665" s="12">
        <v>1</v>
      </c>
      <c r="K665" s="56">
        <v>44930.002083333333</v>
      </c>
      <c r="L665">
        <f t="shared" si="30"/>
        <v>361.97986111111095</v>
      </c>
      <c r="M665" t="str">
        <f t="shared" si="31"/>
        <v>One time</v>
      </c>
      <c r="N665" t="str">
        <f t="shared" si="32"/>
        <v>Lost</v>
      </c>
      <c r="AA665">
        <v>912</v>
      </c>
      <c r="AB665">
        <v>1</v>
      </c>
      <c r="AC665" s="56">
        <v>45648.023611053242</v>
      </c>
      <c r="AD665">
        <v>361.97986111111095</v>
      </c>
      <c r="AE665" t="s">
        <v>317</v>
      </c>
      <c r="AF665" t="s">
        <v>318</v>
      </c>
    </row>
    <row r="666" spans="9:32" x14ac:dyDescent="0.3">
      <c r="I666" s="43">
        <v>913</v>
      </c>
      <c r="J666" s="12">
        <v>1</v>
      </c>
      <c r="K666" s="56">
        <v>44960.07916666667</v>
      </c>
      <c r="L666">
        <f t="shared" si="30"/>
        <v>331.90277777777374</v>
      </c>
      <c r="M666" t="str">
        <f t="shared" si="31"/>
        <v>One time</v>
      </c>
      <c r="N666" t="str">
        <f t="shared" si="32"/>
        <v>Lost</v>
      </c>
      <c r="AA666">
        <v>913</v>
      </c>
      <c r="AB666">
        <v>1</v>
      </c>
      <c r="AC666" s="56">
        <v>45649.023611053242</v>
      </c>
      <c r="AD666">
        <v>331.90277777777374</v>
      </c>
      <c r="AE666" t="s">
        <v>317</v>
      </c>
      <c r="AF666" t="s">
        <v>318</v>
      </c>
    </row>
    <row r="667" spans="9:32" x14ac:dyDescent="0.3">
      <c r="I667" s="43">
        <v>914</v>
      </c>
      <c r="J667" s="12">
        <v>1</v>
      </c>
      <c r="K667" s="56">
        <v>45274.039583333331</v>
      </c>
      <c r="L667">
        <f t="shared" si="30"/>
        <v>17.942361111112405</v>
      </c>
      <c r="M667" t="str">
        <f t="shared" si="31"/>
        <v>One time</v>
      </c>
      <c r="N667" t="str">
        <f t="shared" si="32"/>
        <v>Recent</v>
      </c>
      <c r="AA667">
        <v>914</v>
      </c>
      <c r="AB667">
        <v>1</v>
      </c>
      <c r="AC667" s="56">
        <v>45650.023611053242</v>
      </c>
      <c r="AD667">
        <v>17.942361111112405</v>
      </c>
      <c r="AE667" t="s">
        <v>317</v>
      </c>
      <c r="AF667" t="s">
        <v>321</v>
      </c>
    </row>
    <row r="668" spans="9:32" x14ac:dyDescent="0.3">
      <c r="I668" s="43">
        <v>915</v>
      </c>
      <c r="J668" s="12">
        <v>3</v>
      </c>
      <c r="K668" s="56">
        <v>45238.006249999999</v>
      </c>
      <c r="L668">
        <f t="shared" si="30"/>
        <v>53.975694444445253</v>
      </c>
      <c r="M668" t="str">
        <f t="shared" si="31"/>
        <v>Repeat</v>
      </c>
      <c r="N668" t="str">
        <f t="shared" si="32"/>
        <v>Recent</v>
      </c>
      <c r="AA668">
        <v>915</v>
      </c>
      <c r="AB668">
        <v>3</v>
      </c>
      <c r="AC668" s="56">
        <v>45651.023611053242</v>
      </c>
      <c r="AD668">
        <v>53.975694444445253</v>
      </c>
      <c r="AE668" t="s">
        <v>319</v>
      </c>
      <c r="AF668" t="s">
        <v>321</v>
      </c>
    </row>
    <row r="669" spans="9:32" x14ac:dyDescent="0.3">
      <c r="I669" s="43">
        <v>916</v>
      </c>
      <c r="J669" s="12">
        <v>2</v>
      </c>
      <c r="K669" s="56">
        <v>45094.034722222219</v>
      </c>
      <c r="L669">
        <f t="shared" si="30"/>
        <v>197.94722222222481</v>
      </c>
      <c r="M669" t="str">
        <f t="shared" si="31"/>
        <v>Repeat</v>
      </c>
      <c r="N669" t="str">
        <f t="shared" si="32"/>
        <v>Lost</v>
      </c>
      <c r="AA669">
        <v>916</v>
      </c>
      <c r="AB669">
        <v>2</v>
      </c>
      <c r="AC669" s="56">
        <v>45652.023611053242</v>
      </c>
      <c r="AD669">
        <v>197.94722222222481</v>
      </c>
      <c r="AE669" t="s">
        <v>319</v>
      </c>
      <c r="AF669" t="s">
        <v>318</v>
      </c>
    </row>
    <row r="670" spans="9:32" x14ac:dyDescent="0.3">
      <c r="I670" s="43">
        <v>917</v>
      </c>
      <c r="J670" s="12">
        <v>2</v>
      </c>
      <c r="K670" s="56">
        <v>45090.007638888892</v>
      </c>
      <c r="L670">
        <f t="shared" si="30"/>
        <v>201.97430555555184</v>
      </c>
      <c r="M670" t="str">
        <f t="shared" si="31"/>
        <v>Repeat</v>
      </c>
      <c r="N670" t="str">
        <f t="shared" si="32"/>
        <v>Lost</v>
      </c>
      <c r="AA670">
        <v>917</v>
      </c>
      <c r="AB670">
        <v>2</v>
      </c>
      <c r="AC670" s="56">
        <v>45653.023611053242</v>
      </c>
      <c r="AD670">
        <v>201.97430555555184</v>
      </c>
      <c r="AE670" t="s">
        <v>319</v>
      </c>
      <c r="AF670" t="s">
        <v>318</v>
      </c>
    </row>
    <row r="671" spans="9:32" x14ac:dyDescent="0.3">
      <c r="I671" s="43">
        <v>918</v>
      </c>
      <c r="J671" s="12">
        <v>1</v>
      </c>
      <c r="K671" s="56">
        <v>45156.984027777777</v>
      </c>
      <c r="L671">
        <f t="shared" si="30"/>
        <v>134.99791666666715</v>
      </c>
      <c r="M671" t="str">
        <f t="shared" si="31"/>
        <v>One time</v>
      </c>
      <c r="N671" t="str">
        <f t="shared" si="32"/>
        <v>Passive</v>
      </c>
      <c r="AA671">
        <v>918</v>
      </c>
      <c r="AB671">
        <v>1</v>
      </c>
      <c r="AC671" s="56">
        <v>45654.023611053242</v>
      </c>
      <c r="AD671">
        <v>134.99791666666715</v>
      </c>
      <c r="AE671" t="s">
        <v>317</v>
      </c>
      <c r="AF671" t="s">
        <v>320</v>
      </c>
    </row>
    <row r="672" spans="9:32" x14ac:dyDescent="0.3">
      <c r="I672" s="43">
        <v>919</v>
      </c>
      <c r="J672" s="12">
        <v>2</v>
      </c>
      <c r="K672" s="56">
        <v>45116.041666666664</v>
      </c>
      <c r="L672">
        <f t="shared" si="30"/>
        <v>175.94027777777956</v>
      </c>
      <c r="M672" t="str">
        <f t="shared" si="31"/>
        <v>Repeat</v>
      </c>
      <c r="N672" t="str">
        <f t="shared" si="32"/>
        <v>Passive</v>
      </c>
      <c r="AA672">
        <v>919</v>
      </c>
      <c r="AB672">
        <v>2</v>
      </c>
      <c r="AC672" s="56">
        <v>45655.023611053242</v>
      </c>
      <c r="AD672">
        <v>175.94027777777956</v>
      </c>
      <c r="AE672" t="s">
        <v>319</v>
      </c>
      <c r="AF672" t="s">
        <v>320</v>
      </c>
    </row>
    <row r="673" spans="9:32" x14ac:dyDescent="0.3">
      <c r="I673" s="43">
        <v>922</v>
      </c>
      <c r="J673" s="12">
        <v>2</v>
      </c>
      <c r="K673" s="56">
        <v>45217.06527777778</v>
      </c>
      <c r="L673">
        <f t="shared" si="30"/>
        <v>74.916666666664241</v>
      </c>
      <c r="M673" t="str">
        <f t="shared" si="31"/>
        <v>Repeat</v>
      </c>
      <c r="N673" t="str">
        <f t="shared" si="32"/>
        <v>Recent</v>
      </c>
      <c r="AA673">
        <v>922</v>
      </c>
      <c r="AB673">
        <v>2</v>
      </c>
      <c r="AC673" s="56">
        <v>45656.023611053242</v>
      </c>
      <c r="AD673">
        <v>74.916666666664241</v>
      </c>
      <c r="AE673" t="s">
        <v>319</v>
      </c>
      <c r="AF673" t="s">
        <v>321</v>
      </c>
    </row>
    <row r="674" spans="9:32" x14ac:dyDescent="0.3">
      <c r="I674" s="43">
        <v>924</v>
      </c>
      <c r="J674" s="12">
        <v>1</v>
      </c>
      <c r="K674" s="56">
        <v>45023.038194444445</v>
      </c>
      <c r="L674">
        <f t="shared" si="30"/>
        <v>268.94374999999854</v>
      </c>
      <c r="M674" t="str">
        <f t="shared" si="31"/>
        <v>One time</v>
      </c>
      <c r="N674" t="str">
        <f t="shared" si="32"/>
        <v>Lost</v>
      </c>
      <c r="AA674">
        <v>924</v>
      </c>
      <c r="AB674">
        <v>1</v>
      </c>
      <c r="AC674" s="56">
        <v>45657.023611053242</v>
      </c>
      <c r="AD674">
        <v>268.94374999999854</v>
      </c>
      <c r="AE674" t="s">
        <v>317</v>
      </c>
      <c r="AF674" t="s">
        <v>318</v>
      </c>
    </row>
    <row r="675" spans="9:32" x14ac:dyDescent="0.3">
      <c r="I675" s="43">
        <v>925</v>
      </c>
      <c r="J675" s="12">
        <v>1</v>
      </c>
      <c r="K675" s="56">
        <v>45082.035416666666</v>
      </c>
      <c r="L675">
        <f t="shared" si="30"/>
        <v>209.9465277777781</v>
      </c>
      <c r="M675" t="str">
        <f t="shared" si="31"/>
        <v>One time</v>
      </c>
      <c r="N675" t="str">
        <f t="shared" si="32"/>
        <v>Lost</v>
      </c>
      <c r="AA675">
        <v>925</v>
      </c>
      <c r="AB675">
        <v>1</v>
      </c>
      <c r="AC675" s="56">
        <v>45658.023611053242</v>
      </c>
      <c r="AD675">
        <v>209.9465277777781</v>
      </c>
      <c r="AE675" t="s">
        <v>317</v>
      </c>
      <c r="AF675" t="s">
        <v>318</v>
      </c>
    </row>
    <row r="676" spans="9:32" x14ac:dyDescent="0.3">
      <c r="I676" s="43">
        <v>926</v>
      </c>
      <c r="J676" s="12">
        <v>2</v>
      </c>
      <c r="K676" s="56">
        <v>45049.980555555558</v>
      </c>
      <c r="L676">
        <f t="shared" si="30"/>
        <v>242.00138888888614</v>
      </c>
      <c r="M676" t="str">
        <f t="shared" si="31"/>
        <v>Repeat</v>
      </c>
      <c r="N676" t="str">
        <f t="shared" si="32"/>
        <v>Lost</v>
      </c>
      <c r="AA676">
        <v>926</v>
      </c>
      <c r="AB676">
        <v>2</v>
      </c>
      <c r="AC676" s="56">
        <v>45659.023611053242</v>
      </c>
      <c r="AD676">
        <v>242.00138888888614</v>
      </c>
      <c r="AE676" t="s">
        <v>319</v>
      </c>
      <c r="AF676" t="s">
        <v>318</v>
      </c>
    </row>
    <row r="677" spans="9:32" x14ac:dyDescent="0.3">
      <c r="I677" s="43">
        <v>927</v>
      </c>
      <c r="J677" s="12">
        <v>1</v>
      </c>
      <c r="K677" s="56">
        <v>45097.015972222223</v>
      </c>
      <c r="L677">
        <f t="shared" si="30"/>
        <v>194.96597222222044</v>
      </c>
      <c r="M677" t="str">
        <f t="shared" si="31"/>
        <v>One time</v>
      </c>
      <c r="N677" t="str">
        <f t="shared" si="32"/>
        <v>Lost</v>
      </c>
      <c r="AA677">
        <v>927</v>
      </c>
      <c r="AB677">
        <v>1</v>
      </c>
      <c r="AC677" s="56">
        <v>45660.023611053242</v>
      </c>
      <c r="AD677">
        <v>194.96597222222044</v>
      </c>
      <c r="AE677" t="s">
        <v>317</v>
      </c>
      <c r="AF677" t="s">
        <v>318</v>
      </c>
    </row>
    <row r="678" spans="9:32" x14ac:dyDescent="0.3">
      <c r="I678" s="43">
        <v>928</v>
      </c>
      <c r="J678" s="12">
        <v>2</v>
      </c>
      <c r="K678" s="56">
        <v>45099.061805555553</v>
      </c>
      <c r="L678">
        <f t="shared" si="30"/>
        <v>192.92013888889051</v>
      </c>
      <c r="M678" t="str">
        <f t="shared" si="31"/>
        <v>Repeat</v>
      </c>
      <c r="N678" t="str">
        <f t="shared" si="32"/>
        <v>Lost</v>
      </c>
      <c r="AA678">
        <v>928</v>
      </c>
      <c r="AB678">
        <v>2</v>
      </c>
      <c r="AC678" s="56">
        <v>45661.023611053242</v>
      </c>
      <c r="AD678">
        <v>192.92013888889051</v>
      </c>
      <c r="AE678" t="s">
        <v>319</v>
      </c>
      <c r="AF678" t="s">
        <v>318</v>
      </c>
    </row>
    <row r="679" spans="9:32" x14ac:dyDescent="0.3">
      <c r="I679" s="43">
        <v>930</v>
      </c>
      <c r="J679" s="12">
        <v>1</v>
      </c>
      <c r="K679" s="56">
        <v>45095.979861111111</v>
      </c>
      <c r="L679">
        <f t="shared" si="30"/>
        <v>196.00208333333285</v>
      </c>
      <c r="M679" t="str">
        <f t="shared" si="31"/>
        <v>One time</v>
      </c>
      <c r="N679" t="str">
        <f t="shared" si="32"/>
        <v>Lost</v>
      </c>
      <c r="AA679">
        <v>930</v>
      </c>
      <c r="AB679">
        <v>1</v>
      </c>
      <c r="AC679" s="56">
        <v>45662.023611053242</v>
      </c>
      <c r="AD679">
        <v>196.00208333333285</v>
      </c>
      <c r="AE679" t="s">
        <v>317</v>
      </c>
      <c r="AF679" t="s">
        <v>318</v>
      </c>
    </row>
    <row r="680" spans="9:32" x14ac:dyDescent="0.3">
      <c r="I680" s="43">
        <v>931</v>
      </c>
      <c r="J680" s="12">
        <v>3</v>
      </c>
      <c r="K680" s="56">
        <v>45186.026388888888</v>
      </c>
      <c r="L680">
        <f t="shared" si="30"/>
        <v>105.9555555555562</v>
      </c>
      <c r="M680" t="str">
        <f t="shared" si="31"/>
        <v>Repeat</v>
      </c>
      <c r="N680" t="str">
        <f t="shared" si="32"/>
        <v>Passive</v>
      </c>
      <c r="AA680">
        <v>931</v>
      </c>
      <c r="AB680">
        <v>3</v>
      </c>
      <c r="AC680" s="56">
        <v>45663.023611053242</v>
      </c>
      <c r="AD680">
        <v>105.9555555555562</v>
      </c>
      <c r="AE680" t="s">
        <v>319</v>
      </c>
      <c r="AF680" t="s">
        <v>320</v>
      </c>
    </row>
    <row r="681" spans="9:32" x14ac:dyDescent="0.3">
      <c r="I681" s="43">
        <v>932</v>
      </c>
      <c r="J681" s="12">
        <v>2</v>
      </c>
      <c r="K681" s="56">
        <v>45245.015972222223</v>
      </c>
      <c r="L681">
        <f t="shared" si="30"/>
        <v>46.965972222220444</v>
      </c>
      <c r="M681" t="str">
        <f t="shared" si="31"/>
        <v>Repeat</v>
      </c>
      <c r="N681" t="str">
        <f t="shared" si="32"/>
        <v>Recent</v>
      </c>
      <c r="AA681">
        <v>932</v>
      </c>
      <c r="AB681">
        <v>2</v>
      </c>
      <c r="AC681" s="56">
        <v>45664.023611053242</v>
      </c>
      <c r="AD681">
        <v>46.965972222220444</v>
      </c>
      <c r="AE681" t="s">
        <v>319</v>
      </c>
      <c r="AF681" t="s">
        <v>321</v>
      </c>
    </row>
    <row r="682" spans="9:32" x14ac:dyDescent="0.3">
      <c r="I682" s="43">
        <v>933</v>
      </c>
      <c r="J682" s="12">
        <v>2</v>
      </c>
      <c r="K682" s="56">
        <v>45149.963888888888</v>
      </c>
      <c r="L682">
        <f t="shared" si="30"/>
        <v>142.0180555555562</v>
      </c>
      <c r="M682" t="str">
        <f t="shared" si="31"/>
        <v>Repeat</v>
      </c>
      <c r="N682" t="str">
        <f t="shared" si="32"/>
        <v>Passive</v>
      </c>
      <c r="AA682">
        <v>933</v>
      </c>
      <c r="AB682">
        <v>2</v>
      </c>
      <c r="AC682" s="56">
        <v>45665.023611053242</v>
      </c>
      <c r="AD682">
        <v>142.0180555555562</v>
      </c>
      <c r="AE682" t="s">
        <v>319</v>
      </c>
      <c r="AF682" t="s">
        <v>320</v>
      </c>
    </row>
    <row r="683" spans="9:32" x14ac:dyDescent="0.3">
      <c r="I683" s="43">
        <v>934</v>
      </c>
      <c r="J683" s="12">
        <v>1</v>
      </c>
      <c r="K683" s="56">
        <v>45235.015972222223</v>
      </c>
      <c r="L683">
        <f t="shared" si="30"/>
        <v>56.965972222220444</v>
      </c>
      <c r="M683" t="str">
        <f t="shared" si="31"/>
        <v>One time</v>
      </c>
      <c r="N683" t="str">
        <f t="shared" si="32"/>
        <v>Recent</v>
      </c>
      <c r="AA683">
        <v>934</v>
      </c>
      <c r="AB683">
        <v>1</v>
      </c>
      <c r="AC683" s="56">
        <v>45666.023611053242</v>
      </c>
      <c r="AD683">
        <v>56.965972222220444</v>
      </c>
      <c r="AE683" t="s">
        <v>317</v>
      </c>
      <c r="AF683" t="s">
        <v>321</v>
      </c>
    </row>
    <row r="684" spans="9:32" x14ac:dyDescent="0.3">
      <c r="I684" s="43">
        <v>935</v>
      </c>
      <c r="J684" s="12">
        <v>2</v>
      </c>
      <c r="K684" s="56">
        <v>45251.083333333336</v>
      </c>
      <c r="L684">
        <f t="shared" si="30"/>
        <v>40.898611111108039</v>
      </c>
      <c r="M684" t="str">
        <f t="shared" si="31"/>
        <v>Repeat</v>
      </c>
      <c r="N684" t="str">
        <f t="shared" si="32"/>
        <v>Recent</v>
      </c>
      <c r="AA684">
        <v>935</v>
      </c>
      <c r="AB684">
        <v>2</v>
      </c>
      <c r="AC684" s="56">
        <v>45667.023611053242</v>
      </c>
      <c r="AD684">
        <v>40.898611111108039</v>
      </c>
      <c r="AE684" t="s">
        <v>319</v>
      </c>
      <c r="AF684" t="s">
        <v>321</v>
      </c>
    </row>
    <row r="685" spans="9:32" x14ac:dyDescent="0.3">
      <c r="I685" s="43">
        <v>937</v>
      </c>
      <c r="J685" s="12">
        <v>1</v>
      </c>
      <c r="K685" s="56">
        <v>45143.052777777775</v>
      </c>
      <c r="L685">
        <f t="shared" si="30"/>
        <v>148.92916666666861</v>
      </c>
      <c r="M685" t="str">
        <f t="shared" si="31"/>
        <v>One time</v>
      </c>
      <c r="N685" t="str">
        <f t="shared" si="32"/>
        <v>Passive</v>
      </c>
      <c r="AA685">
        <v>937</v>
      </c>
      <c r="AB685">
        <v>1</v>
      </c>
      <c r="AC685" s="56">
        <v>45668.023611053242</v>
      </c>
      <c r="AD685">
        <v>148.92916666666861</v>
      </c>
      <c r="AE685" t="s">
        <v>317</v>
      </c>
      <c r="AF685" t="s">
        <v>320</v>
      </c>
    </row>
    <row r="686" spans="9:32" x14ac:dyDescent="0.3">
      <c r="I686" s="43">
        <v>940</v>
      </c>
      <c r="J686" s="12">
        <v>1</v>
      </c>
      <c r="K686" s="56">
        <v>45159.057638888888</v>
      </c>
      <c r="L686">
        <f t="shared" si="30"/>
        <v>132.9243055555562</v>
      </c>
      <c r="M686" t="str">
        <f t="shared" si="31"/>
        <v>One time</v>
      </c>
      <c r="N686" t="str">
        <f t="shared" si="32"/>
        <v>Passive</v>
      </c>
      <c r="AA686">
        <v>940</v>
      </c>
      <c r="AB686">
        <v>1</v>
      </c>
      <c r="AC686" s="56">
        <v>45669.023611053242</v>
      </c>
      <c r="AD686">
        <v>132.9243055555562</v>
      </c>
      <c r="AE686" t="s">
        <v>317</v>
      </c>
      <c r="AF686" t="s">
        <v>320</v>
      </c>
    </row>
    <row r="687" spans="9:32" x14ac:dyDescent="0.3">
      <c r="I687" s="43">
        <v>941</v>
      </c>
      <c r="J687" s="12">
        <v>1</v>
      </c>
      <c r="K687" s="56">
        <v>45262.990277777775</v>
      </c>
      <c r="L687">
        <f t="shared" si="30"/>
        <v>28.991666666668607</v>
      </c>
      <c r="M687" t="str">
        <f t="shared" si="31"/>
        <v>One time</v>
      </c>
      <c r="N687" t="str">
        <f t="shared" si="32"/>
        <v>Recent</v>
      </c>
      <c r="AA687">
        <v>941</v>
      </c>
      <c r="AB687">
        <v>1</v>
      </c>
      <c r="AC687" s="56">
        <v>45670.023611053242</v>
      </c>
      <c r="AD687">
        <v>28.991666666668607</v>
      </c>
      <c r="AE687" t="s">
        <v>317</v>
      </c>
      <c r="AF687" t="s">
        <v>321</v>
      </c>
    </row>
    <row r="688" spans="9:32" x14ac:dyDescent="0.3">
      <c r="I688" s="43">
        <v>942</v>
      </c>
      <c r="J688" s="12">
        <v>1</v>
      </c>
      <c r="K688" s="56">
        <v>44965.015972222223</v>
      </c>
      <c r="L688">
        <f t="shared" si="30"/>
        <v>326.96597222222044</v>
      </c>
      <c r="M688" t="str">
        <f t="shared" si="31"/>
        <v>One time</v>
      </c>
      <c r="N688" t="str">
        <f t="shared" si="32"/>
        <v>Lost</v>
      </c>
      <c r="AA688">
        <v>942</v>
      </c>
      <c r="AB688">
        <v>1</v>
      </c>
      <c r="AC688" s="56">
        <v>45671.023611053242</v>
      </c>
      <c r="AD688">
        <v>326.96597222222044</v>
      </c>
      <c r="AE688" t="s">
        <v>317</v>
      </c>
      <c r="AF688" t="s">
        <v>318</v>
      </c>
    </row>
    <row r="689" spans="9:32" x14ac:dyDescent="0.3">
      <c r="I689" s="43">
        <v>945</v>
      </c>
      <c r="J689" s="12">
        <v>2</v>
      </c>
      <c r="K689" s="56">
        <v>45185.963194444441</v>
      </c>
      <c r="L689">
        <f t="shared" si="30"/>
        <v>106.01875000000291</v>
      </c>
      <c r="M689" t="str">
        <f t="shared" si="31"/>
        <v>Repeat</v>
      </c>
      <c r="N689" t="str">
        <f t="shared" si="32"/>
        <v>Passive</v>
      </c>
      <c r="AA689">
        <v>945</v>
      </c>
      <c r="AB689">
        <v>2</v>
      </c>
      <c r="AC689" s="56">
        <v>45672.023611053242</v>
      </c>
      <c r="AD689">
        <v>106.01875000000291</v>
      </c>
      <c r="AE689" t="s">
        <v>319</v>
      </c>
      <c r="AF689" t="s">
        <v>320</v>
      </c>
    </row>
    <row r="690" spans="9:32" x14ac:dyDescent="0.3">
      <c r="I690" s="43">
        <v>946</v>
      </c>
      <c r="J690" s="12">
        <v>1</v>
      </c>
      <c r="K690" s="56">
        <v>45180.027777777781</v>
      </c>
      <c r="L690">
        <f t="shared" si="30"/>
        <v>111.95416666666279</v>
      </c>
      <c r="M690" t="str">
        <f t="shared" si="31"/>
        <v>One time</v>
      </c>
      <c r="N690" t="str">
        <f t="shared" si="32"/>
        <v>Passive</v>
      </c>
      <c r="AA690">
        <v>946</v>
      </c>
      <c r="AB690">
        <v>1</v>
      </c>
      <c r="AC690" s="56">
        <v>45673.023611053242</v>
      </c>
      <c r="AD690">
        <v>111.95416666666279</v>
      </c>
      <c r="AE690" t="s">
        <v>317</v>
      </c>
      <c r="AF690" t="s">
        <v>320</v>
      </c>
    </row>
    <row r="691" spans="9:32" x14ac:dyDescent="0.3">
      <c r="I691" s="43">
        <v>947</v>
      </c>
      <c r="J691" s="12">
        <v>1</v>
      </c>
      <c r="K691" s="56">
        <v>45021.986805555556</v>
      </c>
      <c r="L691">
        <f t="shared" si="30"/>
        <v>269.9951388888876</v>
      </c>
      <c r="M691" t="str">
        <f t="shared" si="31"/>
        <v>One time</v>
      </c>
      <c r="N691" t="str">
        <f t="shared" si="32"/>
        <v>Lost</v>
      </c>
      <c r="AA691">
        <v>947</v>
      </c>
      <c r="AB691">
        <v>1</v>
      </c>
      <c r="AC691" s="56">
        <v>45674.023611053242</v>
      </c>
      <c r="AD691">
        <v>269.9951388888876</v>
      </c>
      <c r="AE691" t="s">
        <v>317</v>
      </c>
      <c r="AF691" t="s">
        <v>318</v>
      </c>
    </row>
    <row r="692" spans="9:32" x14ac:dyDescent="0.3">
      <c r="I692" s="43">
        <v>948</v>
      </c>
      <c r="J692" s="12">
        <v>2</v>
      </c>
      <c r="K692" s="56">
        <v>45157.054861111108</v>
      </c>
      <c r="L692">
        <f t="shared" si="30"/>
        <v>134.92708333333576</v>
      </c>
      <c r="M692" t="str">
        <f t="shared" si="31"/>
        <v>Repeat</v>
      </c>
      <c r="N692" t="str">
        <f t="shared" si="32"/>
        <v>Passive</v>
      </c>
      <c r="AA692">
        <v>948</v>
      </c>
      <c r="AB692">
        <v>2</v>
      </c>
      <c r="AC692" s="56">
        <v>45675.023611053242</v>
      </c>
      <c r="AD692">
        <v>134.92708333333576</v>
      </c>
      <c r="AE692" t="s">
        <v>319</v>
      </c>
      <c r="AF692" t="s">
        <v>320</v>
      </c>
    </row>
    <row r="693" spans="9:32" x14ac:dyDescent="0.3">
      <c r="I693" s="43">
        <v>949</v>
      </c>
      <c r="J693" s="12">
        <v>1</v>
      </c>
      <c r="K693" s="56">
        <v>44932.020138888889</v>
      </c>
      <c r="L693">
        <f t="shared" si="30"/>
        <v>359.96180555555475</v>
      </c>
      <c r="M693" t="str">
        <f t="shared" si="31"/>
        <v>One time</v>
      </c>
      <c r="N693" t="str">
        <f t="shared" si="32"/>
        <v>Lost</v>
      </c>
      <c r="AA693">
        <v>949</v>
      </c>
      <c r="AB693">
        <v>1</v>
      </c>
      <c r="AC693" s="56">
        <v>45676.023611053242</v>
      </c>
      <c r="AD693">
        <v>359.96180555555475</v>
      </c>
      <c r="AE693" t="s">
        <v>317</v>
      </c>
      <c r="AF693" t="s">
        <v>318</v>
      </c>
    </row>
    <row r="694" spans="9:32" x14ac:dyDescent="0.3">
      <c r="I694" s="43">
        <v>950</v>
      </c>
      <c r="J694" s="12">
        <v>2</v>
      </c>
      <c r="K694" s="56">
        <v>45250.070833333331</v>
      </c>
      <c r="L694">
        <f t="shared" si="30"/>
        <v>41.911111111112405</v>
      </c>
      <c r="M694" t="str">
        <f t="shared" si="31"/>
        <v>Repeat</v>
      </c>
      <c r="N694" t="str">
        <f t="shared" si="32"/>
        <v>Recent</v>
      </c>
      <c r="AA694">
        <v>950</v>
      </c>
      <c r="AB694">
        <v>2</v>
      </c>
      <c r="AC694" s="56">
        <v>45677.023611053242</v>
      </c>
      <c r="AD694">
        <v>41.911111111112405</v>
      </c>
      <c r="AE694" t="s">
        <v>319</v>
      </c>
      <c r="AF694" t="s">
        <v>321</v>
      </c>
    </row>
    <row r="695" spans="9:32" x14ac:dyDescent="0.3">
      <c r="I695" s="43">
        <v>953</v>
      </c>
      <c r="J695" s="12">
        <v>1</v>
      </c>
      <c r="K695" s="56">
        <v>45193.057638888888</v>
      </c>
      <c r="L695">
        <f t="shared" si="30"/>
        <v>98.924305555556202</v>
      </c>
      <c r="M695" t="str">
        <f t="shared" si="31"/>
        <v>One time</v>
      </c>
      <c r="N695" t="str">
        <f t="shared" si="32"/>
        <v>Passive</v>
      </c>
      <c r="AA695">
        <v>953</v>
      </c>
      <c r="AB695">
        <v>1</v>
      </c>
      <c r="AC695" s="56">
        <v>45678.023611053242</v>
      </c>
      <c r="AD695">
        <v>98.924305555556202</v>
      </c>
      <c r="AE695" t="s">
        <v>317</v>
      </c>
      <c r="AF695" t="s">
        <v>320</v>
      </c>
    </row>
    <row r="696" spans="9:32" x14ac:dyDescent="0.3">
      <c r="I696" s="43">
        <v>954</v>
      </c>
      <c r="J696" s="12">
        <v>2</v>
      </c>
      <c r="K696" s="56">
        <v>45141.040277777778</v>
      </c>
      <c r="L696">
        <f t="shared" si="30"/>
        <v>150.9416666666657</v>
      </c>
      <c r="M696" t="str">
        <f t="shared" si="31"/>
        <v>Repeat</v>
      </c>
      <c r="N696" t="str">
        <f t="shared" si="32"/>
        <v>Passive</v>
      </c>
      <c r="AA696">
        <v>954</v>
      </c>
      <c r="AB696">
        <v>2</v>
      </c>
      <c r="AC696" s="56">
        <v>45679.023611053242</v>
      </c>
      <c r="AD696">
        <v>150.9416666666657</v>
      </c>
      <c r="AE696" t="s">
        <v>319</v>
      </c>
      <c r="AF696" t="s">
        <v>320</v>
      </c>
    </row>
    <row r="697" spans="9:32" x14ac:dyDescent="0.3">
      <c r="I697" s="43">
        <v>955</v>
      </c>
      <c r="J697" s="12">
        <v>2</v>
      </c>
      <c r="K697" s="56">
        <v>45116.03402777778</v>
      </c>
      <c r="L697">
        <f t="shared" si="30"/>
        <v>175.94791666666424</v>
      </c>
      <c r="M697" t="str">
        <f t="shared" si="31"/>
        <v>Repeat</v>
      </c>
      <c r="N697" t="str">
        <f t="shared" si="32"/>
        <v>Passive</v>
      </c>
      <c r="AA697">
        <v>955</v>
      </c>
      <c r="AB697">
        <v>2</v>
      </c>
      <c r="AC697" s="56">
        <v>45680.023611053242</v>
      </c>
      <c r="AD697">
        <v>175.94791666666424</v>
      </c>
      <c r="AE697" t="s">
        <v>319</v>
      </c>
      <c r="AF697" t="s">
        <v>320</v>
      </c>
    </row>
    <row r="698" spans="9:32" x14ac:dyDescent="0.3">
      <c r="I698" s="43">
        <v>956</v>
      </c>
      <c r="J698" s="12">
        <v>2</v>
      </c>
      <c r="K698" s="56">
        <v>45183.011111111111</v>
      </c>
      <c r="L698">
        <f t="shared" si="30"/>
        <v>108.97083333333285</v>
      </c>
      <c r="M698" t="str">
        <f t="shared" si="31"/>
        <v>Repeat</v>
      </c>
      <c r="N698" t="str">
        <f t="shared" si="32"/>
        <v>Passive</v>
      </c>
      <c r="AA698">
        <v>956</v>
      </c>
      <c r="AB698">
        <v>2</v>
      </c>
      <c r="AC698" s="56">
        <v>45681.023611053242</v>
      </c>
      <c r="AD698">
        <v>108.97083333333285</v>
      </c>
      <c r="AE698" t="s">
        <v>319</v>
      </c>
      <c r="AF698" t="s">
        <v>320</v>
      </c>
    </row>
    <row r="699" spans="9:32" x14ac:dyDescent="0.3">
      <c r="I699" s="43">
        <v>958</v>
      </c>
      <c r="J699" s="12">
        <v>3</v>
      </c>
      <c r="K699" s="56">
        <v>45021.968055555553</v>
      </c>
      <c r="L699">
        <f t="shared" si="30"/>
        <v>270.01388888889051</v>
      </c>
      <c r="M699" t="str">
        <f t="shared" si="31"/>
        <v>Repeat</v>
      </c>
      <c r="N699" t="str">
        <f t="shared" si="32"/>
        <v>Lost</v>
      </c>
      <c r="AA699">
        <v>958</v>
      </c>
      <c r="AB699">
        <v>3</v>
      </c>
      <c r="AC699" s="56">
        <v>45682.023611053242</v>
      </c>
      <c r="AD699">
        <v>270.01388888889051</v>
      </c>
      <c r="AE699" t="s">
        <v>319</v>
      </c>
      <c r="AF699" t="s">
        <v>318</v>
      </c>
    </row>
    <row r="700" spans="9:32" x14ac:dyDescent="0.3">
      <c r="I700" s="43">
        <v>960</v>
      </c>
      <c r="J700" s="12">
        <v>1</v>
      </c>
      <c r="K700" s="56">
        <v>45284.989583333336</v>
      </c>
      <c r="L700">
        <f t="shared" si="30"/>
        <v>6.992361111108039</v>
      </c>
      <c r="M700" t="str">
        <f t="shared" si="31"/>
        <v>One time</v>
      </c>
      <c r="N700" t="str">
        <f t="shared" si="32"/>
        <v>Recent</v>
      </c>
      <c r="AA700">
        <v>960</v>
      </c>
      <c r="AB700">
        <v>1</v>
      </c>
      <c r="AC700" s="56">
        <v>45683.023611053242</v>
      </c>
      <c r="AD700">
        <v>6.992361111108039</v>
      </c>
      <c r="AE700" t="s">
        <v>317</v>
      </c>
      <c r="AF700" t="s">
        <v>321</v>
      </c>
    </row>
    <row r="701" spans="9:32" x14ac:dyDescent="0.3">
      <c r="I701" s="43">
        <v>961</v>
      </c>
      <c r="J701" s="12">
        <v>2</v>
      </c>
      <c r="K701" s="56">
        <v>45270.996527777781</v>
      </c>
      <c r="L701">
        <f t="shared" si="30"/>
        <v>20.985416666662786</v>
      </c>
      <c r="M701" t="str">
        <f t="shared" si="31"/>
        <v>Repeat</v>
      </c>
      <c r="N701" t="str">
        <f t="shared" si="32"/>
        <v>Recent</v>
      </c>
      <c r="AA701">
        <v>961</v>
      </c>
      <c r="AB701">
        <v>2</v>
      </c>
      <c r="AC701" s="56">
        <v>45684.023611053242</v>
      </c>
      <c r="AD701">
        <v>20.985416666662786</v>
      </c>
      <c r="AE701" t="s">
        <v>319</v>
      </c>
      <c r="AF701" t="s">
        <v>321</v>
      </c>
    </row>
    <row r="702" spans="9:32" x14ac:dyDescent="0.3">
      <c r="I702" s="43">
        <v>962</v>
      </c>
      <c r="J702" s="12">
        <v>1</v>
      </c>
      <c r="K702" s="56">
        <v>45108.987500000003</v>
      </c>
      <c r="L702">
        <f t="shared" si="30"/>
        <v>182.99444444444089</v>
      </c>
      <c r="M702" t="str">
        <f t="shared" si="31"/>
        <v>One time</v>
      </c>
      <c r="N702" t="str">
        <f t="shared" si="32"/>
        <v>Lost</v>
      </c>
      <c r="AA702">
        <v>962</v>
      </c>
      <c r="AB702">
        <v>1</v>
      </c>
      <c r="AC702" s="56">
        <v>45685.023611053242</v>
      </c>
      <c r="AD702">
        <v>182.99444444444089</v>
      </c>
      <c r="AE702" t="s">
        <v>317</v>
      </c>
      <c r="AF702" t="s">
        <v>318</v>
      </c>
    </row>
    <row r="703" spans="9:32" x14ac:dyDescent="0.3">
      <c r="I703" s="43">
        <v>965</v>
      </c>
      <c r="J703" s="12">
        <v>2</v>
      </c>
      <c r="K703" s="56">
        <v>45090.073611111111</v>
      </c>
      <c r="L703">
        <f t="shared" si="30"/>
        <v>201.90833333333285</v>
      </c>
      <c r="M703" t="str">
        <f t="shared" si="31"/>
        <v>Repeat</v>
      </c>
      <c r="N703" t="str">
        <f t="shared" si="32"/>
        <v>Lost</v>
      </c>
      <c r="AA703">
        <v>965</v>
      </c>
      <c r="AB703">
        <v>2</v>
      </c>
      <c r="AC703" s="56">
        <v>45686.023611053242</v>
      </c>
      <c r="AD703">
        <v>201.90833333333285</v>
      </c>
      <c r="AE703" t="s">
        <v>319</v>
      </c>
      <c r="AF703" t="s">
        <v>318</v>
      </c>
    </row>
    <row r="704" spans="9:32" x14ac:dyDescent="0.3">
      <c r="I704" s="43">
        <v>967</v>
      </c>
      <c r="J704" s="12">
        <v>2</v>
      </c>
      <c r="K704" s="56">
        <v>45241.034722222219</v>
      </c>
      <c r="L704">
        <f t="shared" si="30"/>
        <v>50.947222222224809</v>
      </c>
      <c r="M704" t="str">
        <f t="shared" si="31"/>
        <v>Repeat</v>
      </c>
      <c r="N704" t="str">
        <f t="shared" si="32"/>
        <v>Recent</v>
      </c>
      <c r="AA704">
        <v>967</v>
      </c>
      <c r="AB704">
        <v>2</v>
      </c>
      <c r="AC704" s="56">
        <v>45687.023611053242</v>
      </c>
      <c r="AD704">
        <v>50.947222222224809</v>
      </c>
      <c r="AE704" t="s">
        <v>319</v>
      </c>
      <c r="AF704" t="s">
        <v>321</v>
      </c>
    </row>
    <row r="705" spans="9:32" x14ac:dyDescent="0.3">
      <c r="I705" s="43">
        <v>969</v>
      </c>
      <c r="J705" s="12">
        <v>1</v>
      </c>
      <c r="K705" s="56">
        <v>44995.048611111109</v>
      </c>
      <c r="L705">
        <f t="shared" si="30"/>
        <v>296.9333333333343</v>
      </c>
      <c r="M705" t="str">
        <f t="shared" si="31"/>
        <v>One time</v>
      </c>
      <c r="N705" t="str">
        <f t="shared" si="32"/>
        <v>Lost</v>
      </c>
      <c r="AA705">
        <v>969</v>
      </c>
      <c r="AB705">
        <v>1</v>
      </c>
      <c r="AC705" s="56">
        <v>45688.023611053242</v>
      </c>
      <c r="AD705">
        <v>296.9333333333343</v>
      </c>
      <c r="AE705" t="s">
        <v>317</v>
      </c>
      <c r="AF705" t="s">
        <v>318</v>
      </c>
    </row>
    <row r="706" spans="9:32" x14ac:dyDescent="0.3">
      <c r="I706" s="43">
        <v>971</v>
      </c>
      <c r="J706" s="12">
        <v>1</v>
      </c>
      <c r="K706" s="56">
        <v>45219.036805555559</v>
      </c>
      <c r="L706">
        <f t="shared" si="30"/>
        <v>72.945138888884685</v>
      </c>
      <c r="M706" t="str">
        <f t="shared" si="31"/>
        <v>One time</v>
      </c>
      <c r="N706" t="str">
        <f t="shared" si="32"/>
        <v>Recent</v>
      </c>
      <c r="AA706">
        <v>971</v>
      </c>
      <c r="AB706">
        <v>1</v>
      </c>
      <c r="AC706" s="56">
        <v>45689.023611053242</v>
      </c>
      <c r="AD706">
        <v>72.945138888884685</v>
      </c>
      <c r="AE706" t="s">
        <v>317</v>
      </c>
      <c r="AF706" t="s">
        <v>321</v>
      </c>
    </row>
    <row r="707" spans="9:32" x14ac:dyDescent="0.3">
      <c r="I707" s="43">
        <v>972</v>
      </c>
      <c r="J707" s="12">
        <v>1</v>
      </c>
      <c r="K707" s="56">
        <v>44929.027083333334</v>
      </c>
      <c r="L707">
        <f t="shared" ref="L707:L770" si="33">$H$2-K707</f>
        <v>362.95486111110949</v>
      </c>
      <c r="M707" t="str">
        <f t="shared" ref="M707:M770" si="34">IF(J707&gt;1, "Repeat", "One time")</f>
        <v>One time</v>
      </c>
      <c r="N707" t="str">
        <f t="shared" ref="N707:N770" si="35">IF(L707&lt;80,"Recent",IF(L707&lt;180,"Passive","Lost"))</f>
        <v>Lost</v>
      </c>
      <c r="AA707">
        <v>972</v>
      </c>
      <c r="AB707">
        <v>1</v>
      </c>
      <c r="AC707" s="56">
        <v>45690.023611053242</v>
      </c>
      <c r="AD707">
        <v>362.95486111110949</v>
      </c>
      <c r="AE707" t="s">
        <v>317</v>
      </c>
      <c r="AF707" t="s">
        <v>318</v>
      </c>
    </row>
    <row r="708" spans="9:32" x14ac:dyDescent="0.3">
      <c r="I708" s="43">
        <v>973</v>
      </c>
      <c r="J708" s="12">
        <v>2</v>
      </c>
      <c r="K708" s="56">
        <v>45186.009027777778</v>
      </c>
      <c r="L708">
        <f t="shared" si="33"/>
        <v>105.9729166666657</v>
      </c>
      <c r="M708" t="str">
        <f t="shared" si="34"/>
        <v>Repeat</v>
      </c>
      <c r="N708" t="str">
        <f t="shared" si="35"/>
        <v>Passive</v>
      </c>
      <c r="AA708">
        <v>973</v>
      </c>
      <c r="AB708">
        <v>2</v>
      </c>
      <c r="AC708" s="56">
        <v>45691.023611053242</v>
      </c>
      <c r="AD708">
        <v>105.9729166666657</v>
      </c>
      <c r="AE708" t="s">
        <v>319</v>
      </c>
      <c r="AF708" t="s">
        <v>320</v>
      </c>
    </row>
    <row r="709" spans="9:32" x14ac:dyDescent="0.3">
      <c r="I709" s="43">
        <v>974</v>
      </c>
      <c r="J709" s="12">
        <v>2</v>
      </c>
      <c r="K709" s="56">
        <v>45231.087500000001</v>
      </c>
      <c r="L709">
        <f t="shared" si="33"/>
        <v>60.894444444442343</v>
      </c>
      <c r="M709" t="str">
        <f t="shared" si="34"/>
        <v>Repeat</v>
      </c>
      <c r="N709" t="str">
        <f t="shared" si="35"/>
        <v>Recent</v>
      </c>
      <c r="AA709">
        <v>974</v>
      </c>
      <c r="AB709">
        <v>2</v>
      </c>
      <c r="AC709" s="56">
        <v>45692.023611053242</v>
      </c>
      <c r="AD709">
        <v>60.894444444442343</v>
      </c>
      <c r="AE709" t="s">
        <v>319</v>
      </c>
      <c r="AF709" t="s">
        <v>321</v>
      </c>
    </row>
    <row r="710" spans="9:32" x14ac:dyDescent="0.3">
      <c r="I710" s="43">
        <v>975</v>
      </c>
      <c r="J710" s="12">
        <v>1</v>
      </c>
      <c r="K710" s="56">
        <v>44977.986111111109</v>
      </c>
      <c r="L710">
        <f t="shared" si="33"/>
        <v>313.9958333333343</v>
      </c>
      <c r="M710" t="str">
        <f t="shared" si="34"/>
        <v>One time</v>
      </c>
      <c r="N710" t="str">
        <f t="shared" si="35"/>
        <v>Lost</v>
      </c>
      <c r="AA710">
        <v>975</v>
      </c>
      <c r="AB710">
        <v>1</v>
      </c>
      <c r="AC710" s="56">
        <v>45693.023611053242</v>
      </c>
      <c r="AD710">
        <v>313.9958333333343</v>
      </c>
      <c r="AE710" t="s">
        <v>317</v>
      </c>
      <c r="AF710" t="s">
        <v>318</v>
      </c>
    </row>
    <row r="711" spans="9:32" x14ac:dyDescent="0.3">
      <c r="I711" s="43">
        <v>977</v>
      </c>
      <c r="J711" s="12">
        <v>3</v>
      </c>
      <c r="K711" s="56">
        <v>45178.965277777781</v>
      </c>
      <c r="L711">
        <f t="shared" si="33"/>
        <v>113.01666666666279</v>
      </c>
      <c r="M711" t="str">
        <f t="shared" si="34"/>
        <v>Repeat</v>
      </c>
      <c r="N711" t="str">
        <f t="shared" si="35"/>
        <v>Passive</v>
      </c>
      <c r="AA711">
        <v>977</v>
      </c>
      <c r="AB711">
        <v>3</v>
      </c>
      <c r="AC711" s="56">
        <v>45694.023611053242</v>
      </c>
      <c r="AD711">
        <v>113.01666666666279</v>
      </c>
      <c r="AE711" t="s">
        <v>319</v>
      </c>
      <c r="AF711" t="s">
        <v>320</v>
      </c>
    </row>
    <row r="712" spans="9:32" x14ac:dyDescent="0.3">
      <c r="I712" s="43">
        <v>978</v>
      </c>
      <c r="J712" s="12">
        <v>1</v>
      </c>
      <c r="K712" s="56">
        <v>44946.978472222225</v>
      </c>
      <c r="L712">
        <f t="shared" si="33"/>
        <v>345.00347222221899</v>
      </c>
      <c r="M712" t="str">
        <f t="shared" si="34"/>
        <v>One time</v>
      </c>
      <c r="N712" t="str">
        <f t="shared" si="35"/>
        <v>Lost</v>
      </c>
      <c r="AA712">
        <v>978</v>
      </c>
      <c r="AB712">
        <v>1</v>
      </c>
      <c r="AC712" s="56">
        <v>45695.023611053242</v>
      </c>
      <c r="AD712">
        <v>345.00347222221899</v>
      </c>
      <c r="AE712" t="s">
        <v>317</v>
      </c>
      <c r="AF712" t="s">
        <v>318</v>
      </c>
    </row>
    <row r="713" spans="9:32" x14ac:dyDescent="0.3">
      <c r="I713" s="43">
        <v>979</v>
      </c>
      <c r="J713" s="12">
        <v>2</v>
      </c>
      <c r="K713" s="56">
        <v>45284.03402777778</v>
      </c>
      <c r="L713">
        <f t="shared" si="33"/>
        <v>7.9479166666642413</v>
      </c>
      <c r="M713" t="str">
        <f t="shared" si="34"/>
        <v>Repeat</v>
      </c>
      <c r="N713" t="str">
        <f t="shared" si="35"/>
        <v>Recent</v>
      </c>
      <c r="AA713">
        <v>979</v>
      </c>
      <c r="AB713">
        <v>2</v>
      </c>
      <c r="AC713" s="56">
        <v>45696.023611053242</v>
      </c>
      <c r="AD713">
        <v>7.9479166666642413</v>
      </c>
      <c r="AE713" t="s">
        <v>319</v>
      </c>
      <c r="AF713" t="s">
        <v>321</v>
      </c>
    </row>
    <row r="714" spans="9:32" x14ac:dyDescent="0.3">
      <c r="I714" s="43">
        <v>980</v>
      </c>
      <c r="J714" s="12">
        <v>2</v>
      </c>
      <c r="K714" s="56">
        <v>45125.954861111109</v>
      </c>
      <c r="L714">
        <f t="shared" si="33"/>
        <v>166.0270833333343</v>
      </c>
      <c r="M714" t="str">
        <f t="shared" si="34"/>
        <v>Repeat</v>
      </c>
      <c r="N714" t="str">
        <f t="shared" si="35"/>
        <v>Passive</v>
      </c>
      <c r="AA714">
        <v>980</v>
      </c>
      <c r="AB714">
        <v>2</v>
      </c>
      <c r="AC714" s="56">
        <v>45697.023611053242</v>
      </c>
      <c r="AD714">
        <v>166.0270833333343</v>
      </c>
      <c r="AE714" t="s">
        <v>319</v>
      </c>
      <c r="AF714" t="s">
        <v>320</v>
      </c>
    </row>
    <row r="715" spans="9:32" x14ac:dyDescent="0.3">
      <c r="I715" s="43">
        <v>981</v>
      </c>
      <c r="J715" s="12">
        <v>2</v>
      </c>
      <c r="K715" s="56">
        <v>45089.078472222223</v>
      </c>
      <c r="L715">
        <f t="shared" si="33"/>
        <v>202.90347222222044</v>
      </c>
      <c r="M715" t="str">
        <f t="shared" si="34"/>
        <v>Repeat</v>
      </c>
      <c r="N715" t="str">
        <f t="shared" si="35"/>
        <v>Lost</v>
      </c>
      <c r="AA715">
        <v>981</v>
      </c>
      <c r="AB715">
        <v>2</v>
      </c>
      <c r="AC715" s="56">
        <v>45698.023611053242</v>
      </c>
      <c r="AD715">
        <v>202.90347222222044</v>
      </c>
      <c r="AE715" t="s">
        <v>319</v>
      </c>
      <c r="AF715" t="s">
        <v>318</v>
      </c>
    </row>
    <row r="716" spans="9:32" x14ac:dyDescent="0.3">
      <c r="I716" s="43">
        <v>982</v>
      </c>
      <c r="J716" s="12">
        <v>4</v>
      </c>
      <c r="K716" s="56">
        <v>45215.05</v>
      </c>
      <c r="L716">
        <f t="shared" si="33"/>
        <v>76.931944444440887</v>
      </c>
      <c r="M716" t="str">
        <f t="shared" si="34"/>
        <v>Repeat</v>
      </c>
      <c r="N716" t="str">
        <f t="shared" si="35"/>
        <v>Recent</v>
      </c>
      <c r="AA716">
        <v>982</v>
      </c>
      <c r="AB716">
        <v>4</v>
      </c>
      <c r="AC716" s="56">
        <v>45699.023611053242</v>
      </c>
      <c r="AD716">
        <v>76.931944444440887</v>
      </c>
      <c r="AE716" t="s">
        <v>319</v>
      </c>
      <c r="AF716" t="s">
        <v>321</v>
      </c>
    </row>
    <row r="717" spans="9:32" x14ac:dyDescent="0.3">
      <c r="I717" s="43">
        <v>983</v>
      </c>
      <c r="J717" s="12">
        <v>2</v>
      </c>
      <c r="K717" s="56">
        <v>45144.053472222222</v>
      </c>
      <c r="L717">
        <f t="shared" si="33"/>
        <v>147.9284722222219</v>
      </c>
      <c r="M717" t="str">
        <f t="shared" si="34"/>
        <v>Repeat</v>
      </c>
      <c r="N717" t="str">
        <f t="shared" si="35"/>
        <v>Passive</v>
      </c>
      <c r="AA717">
        <v>983</v>
      </c>
      <c r="AB717">
        <v>2</v>
      </c>
      <c r="AC717" s="56">
        <v>45700.023611053242</v>
      </c>
      <c r="AD717">
        <v>147.9284722222219</v>
      </c>
      <c r="AE717" t="s">
        <v>319</v>
      </c>
      <c r="AF717" t="s">
        <v>320</v>
      </c>
    </row>
    <row r="718" spans="9:32" x14ac:dyDescent="0.3">
      <c r="I718" s="43">
        <v>984</v>
      </c>
      <c r="J718" s="12">
        <v>1</v>
      </c>
      <c r="K718" s="56">
        <v>45113.986805555556</v>
      </c>
      <c r="L718">
        <f t="shared" si="33"/>
        <v>177.9951388888876</v>
      </c>
      <c r="M718" t="str">
        <f t="shared" si="34"/>
        <v>One time</v>
      </c>
      <c r="N718" t="str">
        <f t="shared" si="35"/>
        <v>Passive</v>
      </c>
      <c r="AA718">
        <v>984</v>
      </c>
      <c r="AB718">
        <v>1</v>
      </c>
      <c r="AC718" s="56">
        <v>45701.023611053242</v>
      </c>
      <c r="AD718">
        <v>177.9951388888876</v>
      </c>
      <c r="AE718" t="s">
        <v>317</v>
      </c>
      <c r="AF718" t="s">
        <v>320</v>
      </c>
    </row>
    <row r="719" spans="9:32" x14ac:dyDescent="0.3">
      <c r="I719" s="43">
        <v>985</v>
      </c>
      <c r="J719" s="12">
        <v>3</v>
      </c>
      <c r="K719" s="56">
        <v>45167.004861111112</v>
      </c>
      <c r="L719">
        <f t="shared" si="33"/>
        <v>124.97708333333139</v>
      </c>
      <c r="M719" t="str">
        <f t="shared" si="34"/>
        <v>Repeat</v>
      </c>
      <c r="N719" t="str">
        <f t="shared" si="35"/>
        <v>Passive</v>
      </c>
      <c r="AA719">
        <v>985</v>
      </c>
      <c r="AB719">
        <v>3</v>
      </c>
      <c r="AC719" s="56">
        <v>45702.023611053242</v>
      </c>
      <c r="AD719">
        <v>124.97708333333139</v>
      </c>
      <c r="AE719" t="s">
        <v>319</v>
      </c>
      <c r="AF719" t="s">
        <v>320</v>
      </c>
    </row>
    <row r="720" spans="9:32" x14ac:dyDescent="0.3">
      <c r="I720" s="43">
        <v>986</v>
      </c>
      <c r="J720" s="12">
        <v>1</v>
      </c>
      <c r="K720" s="56">
        <v>45094.042361111111</v>
      </c>
      <c r="L720">
        <f t="shared" si="33"/>
        <v>197.93958333333285</v>
      </c>
      <c r="M720" t="str">
        <f t="shared" si="34"/>
        <v>One time</v>
      </c>
      <c r="N720" t="str">
        <f t="shared" si="35"/>
        <v>Lost</v>
      </c>
      <c r="AA720">
        <v>986</v>
      </c>
      <c r="AB720">
        <v>1</v>
      </c>
      <c r="AC720" s="56">
        <v>45703.023611053242</v>
      </c>
      <c r="AD720">
        <v>197.93958333333285</v>
      </c>
      <c r="AE720" t="s">
        <v>317</v>
      </c>
      <c r="AF720" t="s">
        <v>318</v>
      </c>
    </row>
    <row r="721" spans="9:32" x14ac:dyDescent="0.3">
      <c r="I721" s="43">
        <v>987</v>
      </c>
      <c r="J721" s="12">
        <v>3</v>
      </c>
      <c r="K721" s="56">
        <v>45125.975694444445</v>
      </c>
      <c r="L721">
        <f t="shared" si="33"/>
        <v>166.00624999999854</v>
      </c>
      <c r="M721" t="str">
        <f t="shared" si="34"/>
        <v>Repeat</v>
      </c>
      <c r="N721" t="str">
        <f t="shared" si="35"/>
        <v>Passive</v>
      </c>
      <c r="AA721">
        <v>987</v>
      </c>
      <c r="AB721">
        <v>3</v>
      </c>
      <c r="AC721" s="56">
        <v>45704.023611053242</v>
      </c>
      <c r="AD721">
        <v>166.00624999999854</v>
      </c>
      <c r="AE721" t="s">
        <v>319</v>
      </c>
      <c r="AF721" t="s">
        <v>320</v>
      </c>
    </row>
    <row r="722" spans="9:32" x14ac:dyDescent="0.3">
      <c r="I722" s="43">
        <v>988</v>
      </c>
      <c r="J722" s="12">
        <v>1</v>
      </c>
      <c r="K722" s="56">
        <v>45285.065972222219</v>
      </c>
      <c r="L722">
        <f t="shared" si="33"/>
        <v>6.9159722222248092</v>
      </c>
      <c r="M722" t="str">
        <f t="shared" si="34"/>
        <v>One time</v>
      </c>
      <c r="N722" t="str">
        <f t="shared" si="35"/>
        <v>Recent</v>
      </c>
      <c r="AA722">
        <v>988</v>
      </c>
      <c r="AB722">
        <v>1</v>
      </c>
      <c r="AC722" s="56">
        <v>45705.023611053242</v>
      </c>
      <c r="AD722">
        <v>6.9159722222248092</v>
      </c>
      <c r="AE722" t="s">
        <v>317</v>
      </c>
      <c r="AF722" t="s">
        <v>321</v>
      </c>
    </row>
    <row r="723" spans="9:32" x14ac:dyDescent="0.3">
      <c r="I723" s="43">
        <v>990</v>
      </c>
      <c r="J723" s="12">
        <v>3</v>
      </c>
      <c r="K723" s="56">
        <v>45062.030555555553</v>
      </c>
      <c r="L723">
        <f t="shared" si="33"/>
        <v>229.95138888889051</v>
      </c>
      <c r="M723" t="str">
        <f t="shared" si="34"/>
        <v>Repeat</v>
      </c>
      <c r="N723" t="str">
        <f t="shared" si="35"/>
        <v>Lost</v>
      </c>
      <c r="AA723">
        <v>990</v>
      </c>
      <c r="AB723">
        <v>3</v>
      </c>
      <c r="AC723" s="56">
        <v>45706.023611053242</v>
      </c>
      <c r="AD723">
        <v>229.95138888889051</v>
      </c>
      <c r="AE723" t="s">
        <v>319</v>
      </c>
      <c r="AF723" t="s">
        <v>318</v>
      </c>
    </row>
    <row r="724" spans="9:32" x14ac:dyDescent="0.3">
      <c r="I724" s="43">
        <v>991</v>
      </c>
      <c r="J724" s="12">
        <v>4</v>
      </c>
      <c r="K724" s="56">
        <v>45178.979861111111</v>
      </c>
      <c r="L724">
        <f t="shared" si="33"/>
        <v>113.00208333333285</v>
      </c>
      <c r="M724" t="str">
        <f t="shared" si="34"/>
        <v>Repeat</v>
      </c>
      <c r="N724" t="str">
        <f t="shared" si="35"/>
        <v>Passive</v>
      </c>
      <c r="AA724">
        <v>991</v>
      </c>
      <c r="AB724">
        <v>4</v>
      </c>
      <c r="AC724" s="56">
        <v>45707.023611053242</v>
      </c>
      <c r="AD724">
        <v>113.00208333333285</v>
      </c>
      <c r="AE724" t="s">
        <v>319</v>
      </c>
      <c r="AF724" t="s">
        <v>320</v>
      </c>
    </row>
    <row r="725" spans="9:32" x14ac:dyDescent="0.3">
      <c r="I725" s="43">
        <v>992</v>
      </c>
      <c r="J725" s="12">
        <v>1</v>
      </c>
      <c r="K725" s="56">
        <v>44940.012499999997</v>
      </c>
      <c r="L725">
        <f t="shared" si="33"/>
        <v>351.96944444444671</v>
      </c>
      <c r="M725" t="str">
        <f t="shared" si="34"/>
        <v>One time</v>
      </c>
      <c r="N725" t="str">
        <f t="shared" si="35"/>
        <v>Lost</v>
      </c>
      <c r="AA725">
        <v>992</v>
      </c>
      <c r="AB725">
        <v>1</v>
      </c>
      <c r="AC725" s="56">
        <v>45708.023611053242</v>
      </c>
      <c r="AD725">
        <v>351.96944444444671</v>
      </c>
      <c r="AE725" t="s">
        <v>317</v>
      </c>
      <c r="AF725" t="s">
        <v>318</v>
      </c>
    </row>
    <row r="726" spans="9:32" x14ac:dyDescent="0.3">
      <c r="I726" s="43">
        <v>993</v>
      </c>
      <c r="J726" s="12">
        <v>1</v>
      </c>
      <c r="K726" s="56">
        <v>44928.019444444442</v>
      </c>
      <c r="L726">
        <f t="shared" si="33"/>
        <v>363.96250000000146</v>
      </c>
      <c r="M726" t="str">
        <f t="shared" si="34"/>
        <v>One time</v>
      </c>
      <c r="N726" t="str">
        <f t="shared" si="35"/>
        <v>Lost</v>
      </c>
      <c r="AA726">
        <v>993</v>
      </c>
      <c r="AB726">
        <v>1</v>
      </c>
      <c r="AC726" s="56">
        <v>45709.023611053242</v>
      </c>
      <c r="AD726">
        <v>363.96250000000146</v>
      </c>
      <c r="AE726" t="s">
        <v>317</v>
      </c>
      <c r="AF726" t="s">
        <v>318</v>
      </c>
    </row>
    <row r="727" spans="9:32" x14ac:dyDescent="0.3">
      <c r="I727" s="43">
        <v>995</v>
      </c>
      <c r="J727" s="12">
        <v>2</v>
      </c>
      <c r="K727" s="56">
        <v>44997.98333333333</v>
      </c>
      <c r="L727">
        <f t="shared" si="33"/>
        <v>293.99861111111386</v>
      </c>
      <c r="M727" t="str">
        <f t="shared" si="34"/>
        <v>Repeat</v>
      </c>
      <c r="N727" t="str">
        <f t="shared" si="35"/>
        <v>Lost</v>
      </c>
      <c r="AA727">
        <v>995</v>
      </c>
      <c r="AB727">
        <v>2</v>
      </c>
      <c r="AC727" s="56">
        <v>45710.023611053242</v>
      </c>
      <c r="AD727">
        <v>293.99861111111386</v>
      </c>
      <c r="AE727" t="s">
        <v>319</v>
      </c>
      <c r="AF727" t="s">
        <v>318</v>
      </c>
    </row>
    <row r="728" spans="9:32" x14ac:dyDescent="0.3">
      <c r="I728" s="43">
        <v>997</v>
      </c>
      <c r="J728" s="12">
        <v>3</v>
      </c>
      <c r="K728" s="56">
        <v>45272.060416666667</v>
      </c>
      <c r="L728">
        <f t="shared" si="33"/>
        <v>19.921527777776646</v>
      </c>
      <c r="M728" t="str">
        <f t="shared" si="34"/>
        <v>Repeat</v>
      </c>
      <c r="N728" t="str">
        <f t="shared" si="35"/>
        <v>Recent</v>
      </c>
      <c r="AA728">
        <v>997</v>
      </c>
      <c r="AB728">
        <v>3</v>
      </c>
      <c r="AC728" s="56">
        <v>45711.023611053242</v>
      </c>
      <c r="AD728">
        <v>19.921527777776646</v>
      </c>
      <c r="AE728" t="s">
        <v>319</v>
      </c>
      <c r="AF728" t="s">
        <v>321</v>
      </c>
    </row>
    <row r="729" spans="9:32" x14ac:dyDescent="0.3">
      <c r="I729" s="43">
        <v>998</v>
      </c>
      <c r="J729" s="12">
        <v>2</v>
      </c>
      <c r="K729" s="56">
        <v>45258.074305555558</v>
      </c>
      <c r="L729">
        <f t="shared" si="33"/>
        <v>33.90763888888614</v>
      </c>
      <c r="M729" t="str">
        <f t="shared" si="34"/>
        <v>Repeat</v>
      </c>
      <c r="N729" t="str">
        <f t="shared" si="35"/>
        <v>Recent</v>
      </c>
      <c r="AA729">
        <v>998</v>
      </c>
      <c r="AB729">
        <v>2</v>
      </c>
      <c r="AC729" s="56">
        <v>45712.023611053242</v>
      </c>
      <c r="AD729">
        <v>33.90763888888614</v>
      </c>
      <c r="AE729" t="s">
        <v>319</v>
      </c>
      <c r="AF729" t="s">
        <v>321</v>
      </c>
    </row>
    <row r="730" spans="9:32" x14ac:dyDescent="0.3">
      <c r="I730" s="43">
        <v>1000</v>
      </c>
      <c r="J730" s="12">
        <v>1</v>
      </c>
      <c r="K730" s="56">
        <v>45205.010416666664</v>
      </c>
      <c r="L730">
        <f t="shared" si="33"/>
        <v>86.971527777779556</v>
      </c>
      <c r="M730" t="str">
        <f t="shared" si="34"/>
        <v>One time</v>
      </c>
      <c r="N730" t="str">
        <f t="shared" si="35"/>
        <v>Passive</v>
      </c>
      <c r="AA730">
        <v>1000</v>
      </c>
      <c r="AB730">
        <v>1</v>
      </c>
      <c r="AC730" s="56">
        <v>45713.023611053242</v>
      </c>
      <c r="AD730">
        <v>86.971527777779556</v>
      </c>
      <c r="AE730" t="s">
        <v>317</v>
      </c>
      <c r="AF730" t="s">
        <v>320</v>
      </c>
    </row>
    <row r="731" spans="9:32" x14ac:dyDescent="0.3">
      <c r="I731" s="43">
        <v>1001</v>
      </c>
      <c r="J731" s="12">
        <v>1</v>
      </c>
      <c r="K731" s="56">
        <v>45280.013888888891</v>
      </c>
      <c r="L731">
        <f t="shared" si="33"/>
        <v>11.968055555553292</v>
      </c>
      <c r="M731" t="str">
        <f t="shared" si="34"/>
        <v>One time</v>
      </c>
      <c r="N731" t="str">
        <f t="shared" si="35"/>
        <v>Recent</v>
      </c>
      <c r="AA731">
        <v>1001</v>
      </c>
      <c r="AB731">
        <v>1</v>
      </c>
      <c r="AC731" s="56">
        <v>45714.023611053242</v>
      </c>
      <c r="AD731">
        <v>11.968055555553292</v>
      </c>
      <c r="AE731" t="s">
        <v>317</v>
      </c>
      <c r="AF731" t="s">
        <v>321</v>
      </c>
    </row>
    <row r="732" spans="9:32" x14ac:dyDescent="0.3">
      <c r="I732" s="43">
        <v>1002</v>
      </c>
      <c r="J732" s="12">
        <v>1</v>
      </c>
      <c r="K732" s="56">
        <v>45001.051388888889</v>
      </c>
      <c r="L732">
        <f t="shared" si="33"/>
        <v>290.93055555555475</v>
      </c>
      <c r="M732" t="str">
        <f t="shared" si="34"/>
        <v>One time</v>
      </c>
      <c r="N732" t="str">
        <f t="shared" si="35"/>
        <v>Lost</v>
      </c>
      <c r="AA732">
        <v>1002</v>
      </c>
      <c r="AB732">
        <v>1</v>
      </c>
      <c r="AC732" s="56">
        <v>45715.023611053242</v>
      </c>
      <c r="AD732">
        <v>290.93055555555475</v>
      </c>
      <c r="AE732" t="s">
        <v>317</v>
      </c>
      <c r="AF732" t="s">
        <v>318</v>
      </c>
    </row>
    <row r="733" spans="9:32" x14ac:dyDescent="0.3">
      <c r="I733" s="43">
        <v>1003</v>
      </c>
      <c r="J733" s="12">
        <v>1</v>
      </c>
      <c r="K733" s="56">
        <v>45081.025000000001</v>
      </c>
      <c r="L733">
        <f t="shared" si="33"/>
        <v>210.95694444444234</v>
      </c>
      <c r="M733" t="str">
        <f t="shared" si="34"/>
        <v>One time</v>
      </c>
      <c r="N733" t="str">
        <f t="shared" si="35"/>
        <v>Lost</v>
      </c>
      <c r="AA733">
        <v>1003</v>
      </c>
      <c r="AB733">
        <v>1</v>
      </c>
      <c r="AC733" s="56">
        <v>45716.023611053242</v>
      </c>
      <c r="AD733">
        <v>210.95694444444234</v>
      </c>
      <c r="AE733" t="s">
        <v>317</v>
      </c>
      <c r="AF733" t="s">
        <v>318</v>
      </c>
    </row>
    <row r="734" spans="9:32" x14ac:dyDescent="0.3">
      <c r="I734" s="43">
        <v>1004</v>
      </c>
      <c r="J734" s="12">
        <v>1</v>
      </c>
      <c r="K734" s="56">
        <v>44963.002083333333</v>
      </c>
      <c r="L734">
        <f t="shared" si="33"/>
        <v>328.97986111111095</v>
      </c>
      <c r="M734" t="str">
        <f t="shared" si="34"/>
        <v>One time</v>
      </c>
      <c r="N734" t="str">
        <f t="shared" si="35"/>
        <v>Lost</v>
      </c>
      <c r="AA734">
        <v>1004</v>
      </c>
      <c r="AB734">
        <v>1</v>
      </c>
      <c r="AC734" s="56">
        <v>45717.023611053242</v>
      </c>
      <c r="AD734">
        <v>328.97986111111095</v>
      </c>
      <c r="AE734" t="s">
        <v>317</v>
      </c>
      <c r="AF734" t="s">
        <v>318</v>
      </c>
    </row>
    <row r="735" spans="9:32" x14ac:dyDescent="0.3">
      <c r="I735" s="43">
        <v>1006</v>
      </c>
      <c r="J735" s="12">
        <v>1</v>
      </c>
      <c r="K735" s="56">
        <v>45180.021527777775</v>
      </c>
      <c r="L735">
        <f t="shared" si="33"/>
        <v>111.96041666666861</v>
      </c>
      <c r="M735" t="str">
        <f t="shared" si="34"/>
        <v>One time</v>
      </c>
      <c r="N735" t="str">
        <f t="shared" si="35"/>
        <v>Passive</v>
      </c>
      <c r="AA735">
        <v>1006</v>
      </c>
      <c r="AB735">
        <v>1</v>
      </c>
      <c r="AC735" s="56">
        <v>45718.023611053242</v>
      </c>
      <c r="AD735">
        <v>111.96041666666861</v>
      </c>
      <c r="AE735" t="s">
        <v>317</v>
      </c>
      <c r="AF735" t="s">
        <v>320</v>
      </c>
    </row>
    <row r="736" spans="9:32" x14ac:dyDescent="0.3">
      <c r="I736" s="43">
        <v>1007</v>
      </c>
      <c r="J736" s="12">
        <v>4</v>
      </c>
      <c r="K736" s="56">
        <v>45149.007638888892</v>
      </c>
      <c r="L736">
        <f t="shared" si="33"/>
        <v>142.97430555555184</v>
      </c>
      <c r="M736" t="str">
        <f t="shared" si="34"/>
        <v>Repeat</v>
      </c>
      <c r="N736" t="str">
        <f t="shared" si="35"/>
        <v>Passive</v>
      </c>
      <c r="AA736">
        <v>1007</v>
      </c>
      <c r="AB736">
        <v>4</v>
      </c>
      <c r="AC736" s="56">
        <v>45719.023611053242</v>
      </c>
      <c r="AD736">
        <v>142.97430555555184</v>
      </c>
      <c r="AE736" t="s">
        <v>319</v>
      </c>
      <c r="AF736" t="s">
        <v>320</v>
      </c>
    </row>
    <row r="737" spans="9:32" x14ac:dyDescent="0.3">
      <c r="I737" s="43">
        <v>1008</v>
      </c>
      <c r="J737" s="12">
        <v>1</v>
      </c>
      <c r="K737" s="56">
        <v>45103.020138888889</v>
      </c>
      <c r="L737">
        <f t="shared" si="33"/>
        <v>188.96180555555475</v>
      </c>
      <c r="M737" t="str">
        <f t="shared" si="34"/>
        <v>One time</v>
      </c>
      <c r="N737" t="str">
        <f t="shared" si="35"/>
        <v>Lost</v>
      </c>
      <c r="AA737">
        <v>1008</v>
      </c>
      <c r="AB737">
        <v>1</v>
      </c>
      <c r="AC737" s="56">
        <v>45720.023611053242</v>
      </c>
      <c r="AD737">
        <v>188.96180555555475</v>
      </c>
      <c r="AE737" t="s">
        <v>317</v>
      </c>
      <c r="AF737" t="s">
        <v>318</v>
      </c>
    </row>
    <row r="738" spans="9:32" x14ac:dyDescent="0.3">
      <c r="I738" s="43">
        <v>1009</v>
      </c>
      <c r="J738" s="12">
        <v>2</v>
      </c>
      <c r="K738" s="56">
        <v>45007.981249999997</v>
      </c>
      <c r="L738">
        <f t="shared" si="33"/>
        <v>284.00069444444671</v>
      </c>
      <c r="M738" t="str">
        <f t="shared" si="34"/>
        <v>Repeat</v>
      </c>
      <c r="N738" t="str">
        <f t="shared" si="35"/>
        <v>Lost</v>
      </c>
      <c r="AA738">
        <v>1009</v>
      </c>
      <c r="AB738">
        <v>2</v>
      </c>
      <c r="AC738" s="56">
        <v>45721.023611053242</v>
      </c>
      <c r="AD738">
        <v>284.00069444444671</v>
      </c>
      <c r="AE738" t="s">
        <v>319</v>
      </c>
      <c r="AF738" t="s">
        <v>318</v>
      </c>
    </row>
    <row r="739" spans="9:32" x14ac:dyDescent="0.3">
      <c r="I739" s="43">
        <v>1010</v>
      </c>
      <c r="J739" s="12">
        <v>2</v>
      </c>
      <c r="K739" s="56">
        <v>45153.01666666667</v>
      </c>
      <c r="L739">
        <f t="shared" si="33"/>
        <v>138.96527777777374</v>
      </c>
      <c r="M739" t="str">
        <f t="shared" si="34"/>
        <v>Repeat</v>
      </c>
      <c r="N739" t="str">
        <f t="shared" si="35"/>
        <v>Passive</v>
      </c>
      <c r="AA739">
        <v>1010</v>
      </c>
      <c r="AB739">
        <v>2</v>
      </c>
      <c r="AC739" s="56">
        <v>45722.023611053242</v>
      </c>
      <c r="AD739">
        <v>138.96527777777374</v>
      </c>
      <c r="AE739" t="s">
        <v>319</v>
      </c>
      <c r="AF739" t="s">
        <v>320</v>
      </c>
    </row>
    <row r="740" spans="9:32" x14ac:dyDescent="0.3">
      <c r="I740" s="43">
        <v>1011</v>
      </c>
      <c r="J740" s="12">
        <v>2</v>
      </c>
      <c r="K740" s="56">
        <v>45162.012499999997</v>
      </c>
      <c r="L740">
        <f t="shared" si="33"/>
        <v>129.96944444444671</v>
      </c>
      <c r="M740" t="str">
        <f t="shared" si="34"/>
        <v>Repeat</v>
      </c>
      <c r="N740" t="str">
        <f t="shared" si="35"/>
        <v>Passive</v>
      </c>
      <c r="AA740">
        <v>1011</v>
      </c>
      <c r="AB740">
        <v>2</v>
      </c>
      <c r="AC740" s="56">
        <v>45723.023611053242</v>
      </c>
      <c r="AD740">
        <v>129.96944444444671</v>
      </c>
      <c r="AE740" t="s">
        <v>319</v>
      </c>
      <c r="AF740" t="s">
        <v>320</v>
      </c>
    </row>
    <row r="741" spans="9:32" x14ac:dyDescent="0.3">
      <c r="I741" s="43">
        <v>1014</v>
      </c>
      <c r="J741" s="12">
        <v>2</v>
      </c>
      <c r="K741" s="56">
        <v>45086.003472222219</v>
      </c>
      <c r="L741">
        <f t="shared" si="33"/>
        <v>205.97847222222481</v>
      </c>
      <c r="M741" t="str">
        <f t="shared" si="34"/>
        <v>Repeat</v>
      </c>
      <c r="N741" t="str">
        <f t="shared" si="35"/>
        <v>Lost</v>
      </c>
      <c r="AA741">
        <v>1014</v>
      </c>
      <c r="AB741">
        <v>2</v>
      </c>
      <c r="AC741" s="56">
        <v>45724.023611053242</v>
      </c>
      <c r="AD741">
        <v>205.97847222222481</v>
      </c>
      <c r="AE741" t="s">
        <v>319</v>
      </c>
      <c r="AF741" t="s">
        <v>318</v>
      </c>
    </row>
    <row r="742" spans="9:32" x14ac:dyDescent="0.3">
      <c r="I742" s="43">
        <v>1015</v>
      </c>
      <c r="J742" s="12">
        <v>2</v>
      </c>
      <c r="K742" s="56">
        <v>45237.004166666666</v>
      </c>
      <c r="L742">
        <f t="shared" si="33"/>
        <v>54.977777777778101</v>
      </c>
      <c r="M742" t="str">
        <f t="shared" si="34"/>
        <v>Repeat</v>
      </c>
      <c r="N742" t="str">
        <f t="shared" si="35"/>
        <v>Recent</v>
      </c>
      <c r="AA742">
        <v>1015</v>
      </c>
      <c r="AB742">
        <v>2</v>
      </c>
      <c r="AC742" s="56">
        <v>45725.023611053242</v>
      </c>
      <c r="AD742">
        <v>54.977777777778101</v>
      </c>
      <c r="AE742" t="s">
        <v>319</v>
      </c>
      <c r="AF742" t="s">
        <v>321</v>
      </c>
    </row>
    <row r="743" spans="9:32" x14ac:dyDescent="0.3">
      <c r="I743" s="43">
        <v>1016</v>
      </c>
      <c r="J743" s="12">
        <v>1</v>
      </c>
      <c r="K743" s="56">
        <v>45162.967361111114</v>
      </c>
      <c r="L743">
        <f t="shared" si="33"/>
        <v>129.01458333332994</v>
      </c>
      <c r="M743" t="str">
        <f t="shared" si="34"/>
        <v>One time</v>
      </c>
      <c r="N743" t="str">
        <f t="shared" si="35"/>
        <v>Passive</v>
      </c>
      <c r="AA743">
        <v>1016</v>
      </c>
      <c r="AB743">
        <v>1</v>
      </c>
      <c r="AC743" s="56">
        <v>45726.023611053242</v>
      </c>
      <c r="AD743">
        <v>129.01458333332994</v>
      </c>
      <c r="AE743" t="s">
        <v>317</v>
      </c>
      <c r="AF743" t="s">
        <v>320</v>
      </c>
    </row>
    <row r="744" spans="9:32" x14ac:dyDescent="0.3">
      <c r="I744" s="43">
        <v>1017</v>
      </c>
      <c r="J744" s="12">
        <v>2</v>
      </c>
      <c r="K744" s="56">
        <v>45209.036111111112</v>
      </c>
      <c r="L744">
        <f t="shared" si="33"/>
        <v>82.945833333331393</v>
      </c>
      <c r="M744" t="str">
        <f t="shared" si="34"/>
        <v>Repeat</v>
      </c>
      <c r="N744" t="str">
        <f t="shared" si="35"/>
        <v>Passive</v>
      </c>
      <c r="AA744">
        <v>1017</v>
      </c>
      <c r="AB744">
        <v>2</v>
      </c>
      <c r="AC744" s="56">
        <v>45727.023611053242</v>
      </c>
      <c r="AD744">
        <v>82.945833333331393</v>
      </c>
      <c r="AE744" t="s">
        <v>319</v>
      </c>
      <c r="AF744" t="s">
        <v>320</v>
      </c>
    </row>
    <row r="745" spans="9:32" x14ac:dyDescent="0.3">
      <c r="I745" s="43">
        <v>1018</v>
      </c>
      <c r="J745" s="12">
        <v>2</v>
      </c>
      <c r="K745" s="56">
        <v>45224.036805555559</v>
      </c>
      <c r="L745">
        <f t="shared" si="33"/>
        <v>67.945138888884685</v>
      </c>
      <c r="M745" t="str">
        <f t="shared" si="34"/>
        <v>Repeat</v>
      </c>
      <c r="N745" t="str">
        <f t="shared" si="35"/>
        <v>Recent</v>
      </c>
      <c r="AA745">
        <v>1018</v>
      </c>
      <c r="AB745">
        <v>2</v>
      </c>
      <c r="AC745" s="56">
        <v>45728.023611053242</v>
      </c>
      <c r="AD745">
        <v>67.945138888884685</v>
      </c>
      <c r="AE745" t="s">
        <v>319</v>
      </c>
      <c r="AF745" t="s">
        <v>321</v>
      </c>
    </row>
    <row r="746" spans="9:32" x14ac:dyDescent="0.3">
      <c r="I746" s="43">
        <v>1019</v>
      </c>
      <c r="J746" s="12">
        <v>1</v>
      </c>
      <c r="K746" s="56">
        <v>45207.033333333333</v>
      </c>
      <c r="L746">
        <f t="shared" si="33"/>
        <v>84.948611111110949</v>
      </c>
      <c r="M746" t="str">
        <f t="shared" si="34"/>
        <v>One time</v>
      </c>
      <c r="N746" t="str">
        <f t="shared" si="35"/>
        <v>Passive</v>
      </c>
      <c r="AA746">
        <v>1019</v>
      </c>
      <c r="AB746">
        <v>1</v>
      </c>
      <c r="AC746" s="56">
        <v>45729.023611053242</v>
      </c>
      <c r="AD746">
        <v>84.948611111110949</v>
      </c>
      <c r="AE746" t="s">
        <v>317</v>
      </c>
      <c r="AF746" t="s">
        <v>320</v>
      </c>
    </row>
    <row r="747" spans="9:32" x14ac:dyDescent="0.3">
      <c r="I747" s="43">
        <v>1020</v>
      </c>
      <c r="J747" s="12">
        <v>1</v>
      </c>
      <c r="K747" s="56">
        <v>45059.054861111108</v>
      </c>
      <c r="L747">
        <f t="shared" si="33"/>
        <v>232.92708333333576</v>
      </c>
      <c r="M747" t="str">
        <f t="shared" si="34"/>
        <v>One time</v>
      </c>
      <c r="N747" t="str">
        <f t="shared" si="35"/>
        <v>Lost</v>
      </c>
      <c r="AA747">
        <v>1020</v>
      </c>
      <c r="AB747">
        <v>1</v>
      </c>
      <c r="AC747" s="56">
        <v>45730.023611053242</v>
      </c>
      <c r="AD747">
        <v>232.92708333333576</v>
      </c>
      <c r="AE747" t="s">
        <v>317</v>
      </c>
      <c r="AF747" t="s">
        <v>318</v>
      </c>
    </row>
    <row r="748" spans="9:32" x14ac:dyDescent="0.3">
      <c r="I748" s="43">
        <v>1021</v>
      </c>
      <c r="J748" s="12">
        <v>1</v>
      </c>
      <c r="K748" s="56">
        <v>44982.941666666666</v>
      </c>
      <c r="L748">
        <f t="shared" si="33"/>
        <v>309.0402777777781</v>
      </c>
      <c r="M748" t="str">
        <f t="shared" si="34"/>
        <v>One time</v>
      </c>
      <c r="N748" t="str">
        <f t="shared" si="35"/>
        <v>Lost</v>
      </c>
      <c r="AA748">
        <v>1021</v>
      </c>
      <c r="AB748">
        <v>1</v>
      </c>
      <c r="AC748" s="56">
        <v>45731.023611053242</v>
      </c>
      <c r="AD748">
        <v>309.0402777777781</v>
      </c>
      <c r="AE748" t="s">
        <v>317</v>
      </c>
      <c r="AF748" t="s">
        <v>318</v>
      </c>
    </row>
    <row r="749" spans="9:32" x14ac:dyDescent="0.3">
      <c r="I749" s="43">
        <v>1022</v>
      </c>
      <c r="J749" s="12">
        <v>1</v>
      </c>
      <c r="K749" s="56">
        <v>45101.011111111111</v>
      </c>
      <c r="L749">
        <f t="shared" si="33"/>
        <v>190.97083333333285</v>
      </c>
      <c r="M749" t="str">
        <f t="shared" si="34"/>
        <v>One time</v>
      </c>
      <c r="N749" t="str">
        <f t="shared" si="35"/>
        <v>Lost</v>
      </c>
      <c r="AA749">
        <v>1022</v>
      </c>
      <c r="AB749">
        <v>1</v>
      </c>
      <c r="AC749" s="56">
        <v>45732.023611053242</v>
      </c>
      <c r="AD749">
        <v>190.97083333333285</v>
      </c>
      <c r="AE749" t="s">
        <v>317</v>
      </c>
      <c r="AF749" t="s">
        <v>318</v>
      </c>
    </row>
    <row r="750" spans="9:32" x14ac:dyDescent="0.3">
      <c r="I750" s="43">
        <v>1023</v>
      </c>
      <c r="J750" s="12">
        <v>1</v>
      </c>
      <c r="K750" s="56">
        <v>45235.961805555555</v>
      </c>
      <c r="L750">
        <f t="shared" si="33"/>
        <v>56.020138888889051</v>
      </c>
      <c r="M750" t="str">
        <f t="shared" si="34"/>
        <v>One time</v>
      </c>
      <c r="N750" t="str">
        <f t="shared" si="35"/>
        <v>Recent</v>
      </c>
      <c r="AA750">
        <v>1023</v>
      </c>
      <c r="AB750">
        <v>1</v>
      </c>
      <c r="AC750" s="56">
        <v>45733.023611053242</v>
      </c>
      <c r="AD750">
        <v>56.020138888889051</v>
      </c>
      <c r="AE750" t="s">
        <v>317</v>
      </c>
      <c r="AF750" t="s">
        <v>321</v>
      </c>
    </row>
    <row r="751" spans="9:32" x14ac:dyDescent="0.3">
      <c r="I751" s="43">
        <v>1025</v>
      </c>
      <c r="J751" s="12">
        <v>1</v>
      </c>
      <c r="K751" s="56">
        <v>45172.972916666666</v>
      </c>
      <c r="L751">
        <f t="shared" si="33"/>
        <v>119.0090277777781</v>
      </c>
      <c r="M751" t="str">
        <f t="shared" si="34"/>
        <v>One time</v>
      </c>
      <c r="N751" t="str">
        <f t="shared" si="35"/>
        <v>Passive</v>
      </c>
      <c r="AA751">
        <v>1025</v>
      </c>
      <c r="AB751">
        <v>1</v>
      </c>
      <c r="AC751" s="56">
        <v>45734.023611053242</v>
      </c>
      <c r="AD751">
        <v>119.0090277777781</v>
      </c>
      <c r="AE751" t="s">
        <v>317</v>
      </c>
      <c r="AF751" t="s">
        <v>320</v>
      </c>
    </row>
    <row r="752" spans="9:32" x14ac:dyDescent="0.3">
      <c r="I752" s="43">
        <v>1029</v>
      </c>
      <c r="J752" s="12">
        <v>1</v>
      </c>
      <c r="K752" s="56">
        <v>45199.993055555555</v>
      </c>
      <c r="L752">
        <f t="shared" si="33"/>
        <v>91.988888888889051</v>
      </c>
      <c r="M752" t="str">
        <f t="shared" si="34"/>
        <v>One time</v>
      </c>
      <c r="N752" t="str">
        <f t="shared" si="35"/>
        <v>Passive</v>
      </c>
      <c r="AA752">
        <v>1029</v>
      </c>
      <c r="AB752">
        <v>1</v>
      </c>
      <c r="AC752" s="56">
        <v>45735.023611053242</v>
      </c>
      <c r="AD752">
        <v>91.988888888889051</v>
      </c>
      <c r="AE752" t="s">
        <v>317</v>
      </c>
      <c r="AF752" t="s">
        <v>320</v>
      </c>
    </row>
    <row r="753" spans="9:32" x14ac:dyDescent="0.3">
      <c r="I753" s="43">
        <v>1030</v>
      </c>
      <c r="J753" s="12">
        <v>1</v>
      </c>
      <c r="K753" s="56">
        <v>44973.050694444442</v>
      </c>
      <c r="L753">
        <f t="shared" si="33"/>
        <v>318.93125000000146</v>
      </c>
      <c r="M753" t="str">
        <f t="shared" si="34"/>
        <v>One time</v>
      </c>
      <c r="N753" t="str">
        <f t="shared" si="35"/>
        <v>Lost</v>
      </c>
      <c r="AA753">
        <v>1030</v>
      </c>
      <c r="AB753">
        <v>1</v>
      </c>
      <c r="AC753" s="56">
        <v>45736.023611053242</v>
      </c>
      <c r="AD753">
        <v>318.93125000000146</v>
      </c>
      <c r="AE753" t="s">
        <v>317</v>
      </c>
      <c r="AF753" t="s">
        <v>318</v>
      </c>
    </row>
    <row r="754" spans="9:32" x14ac:dyDescent="0.3">
      <c r="I754" s="43">
        <v>1031</v>
      </c>
      <c r="J754" s="12">
        <v>4</v>
      </c>
      <c r="K754" s="56">
        <v>45287.994444444441</v>
      </c>
      <c r="L754">
        <f t="shared" si="33"/>
        <v>3.9875000000029104</v>
      </c>
      <c r="M754" t="str">
        <f t="shared" si="34"/>
        <v>Repeat</v>
      </c>
      <c r="N754" t="str">
        <f t="shared" si="35"/>
        <v>Recent</v>
      </c>
      <c r="AA754">
        <v>1031</v>
      </c>
      <c r="AB754">
        <v>4</v>
      </c>
      <c r="AC754" s="56">
        <v>45737.023611053242</v>
      </c>
      <c r="AD754">
        <v>3.9875000000029104</v>
      </c>
      <c r="AE754" t="s">
        <v>319</v>
      </c>
      <c r="AF754" t="s">
        <v>321</v>
      </c>
    </row>
    <row r="755" spans="9:32" x14ac:dyDescent="0.3">
      <c r="I755" s="43">
        <v>1032</v>
      </c>
      <c r="J755" s="12">
        <v>2</v>
      </c>
      <c r="K755" s="56">
        <v>45288.063194444447</v>
      </c>
      <c r="L755">
        <f t="shared" si="33"/>
        <v>3.9187499999970896</v>
      </c>
      <c r="M755" t="str">
        <f t="shared" si="34"/>
        <v>Repeat</v>
      </c>
      <c r="N755" t="str">
        <f t="shared" si="35"/>
        <v>Recent</v>
      </c>
      <c r="AA755">
        <v>1032</v>
      </c>
      <c r="AB755">
        <v>2</v>
      </c>
      <c r="AC755" s="56">
        <v>45738.023611053242</v>
      </c>
      <c r="AD755">
        <v>3.9187499999970896</v>
      </c>
      <c r="AE755" t="s">
        <v>319</v>
      </c>
      <c r="AF755" t="s">
        <v>321</v>
      </c>
    </row>
    <row r="756" spans="9:32" x14ac:dyDescent="0.3">
      <c r="I756" s="43">
        <v>1033</v>
      </c>
      <c r="J756" s="12">
        <v>1</v>
      </c>
      <c r="K756" s="56">
        <v>45123.969444444447</v>
      </c>
      <c r="L756">
        <f t="shared" si="33"/>
        <v>168.01249999999709</v>
      </c>
      <c r="M756" t="str">
        <f t="shared" si="34"/>
        <v>One time</v>
      </c>
      <c r="N756" t="str">
        <f t="shared" si="35"/>
        <v>Passive</v>
      </c>
      <c r="AA756">
        <v>1033</v>
      </c>
      <c r="AB756">
        <v>1</v>
      </c>
      <c r="AC756" s="56">
        <v>45739.023611053242</v>
      </c>
      <c r="AD756">
        <v>168.01249999999709</v>
      </c>
      <c r="AE756" t="s">
        <v>317</v>
      </c>
      <c r="AF756" t="s">
        <v>320</v>
      </c>
    </row>
    <row r="757" spans="9:32" x14ac:dyDescent="0.3">
      <c r="I757" s="43">
        <v>1034</v>
      </c>
      <c r="J757" s="12">
        <v>2</v>
      </c>
      <c r="K757" s="56">
        <v>45262.0625</v>
      </c>
      <c r="L757">
        <f t="shared" si="33"/>
        <v>29.919444444443798</v>
      </c>
      <c r="M757" t="str">
        <f t="shared" si="34"/>
        <v>Repeat</v>
      </c>
      <c r="N757" t="str">
        <f t="shared" si="35"/>
        <v>Recent</v>
      </c>
      <c r="AA757">
        <v>1034</v>
      </c>
      <c r="AB757">
        <v>2</v>
      </c>
      <c r="AC757" s="56">
        <v>45740.023611053242</v>
      </c>
      <c r="AD757">
        <v>29.919444444443798</v>
      </c>
      <c r="AE757" t="s">
        <v>319</v>
      </c>
      <c r="AF757" t="s">
        <v>321</v>
      </c>
    </row>
    <row r="758" spans="9:32" x14ac:dyDescent="0.3">
      <c r="I758" s="43">
        <v>1035</v>
      </c>
      <c r="J758" s="12">
        <v>1</v>
      </c>
      <c r="K758" s="56">
        <v>44969.027777777781</v>
      </c>
      <c r="L758">
        <f t="shared" si="33"/>
        <v>322.95416666666279</v>
      </c>
      <c r="M758" t="str">
        <f t="shared" si="34"/>
        <v>One time</v>
      </c>
      <c r="N758" t="str">
        <f t="shared" si="35"/>
        <v>Lost</v>
      </c>
      <c r="AA758">
        <v>1035</v>
      </c>
      <c r="AB758">
        <v>1</v>
      </c>
      <c r="AC758" s="56">
        <v>45741.023611053242</v>
      </c>
      <c r="AD758">
        <v>322.95416666666279</v>
      </c>
      <c r="AE758" t="s">
        <v>317</v>
      </c>
      <c r="AF758" t="s">
        <v>318</v>
      </c>
    </row>
    <row r="759" spans="9:32" x14ac:dyDescent="0.3">
      <c r="I759" s="43">
        <v>1036</v>
      </c>
      <c r="J759" s="12">
        <v>2</v>
      </c>
      <c r="K759" s="56">
        <v>45197.024305555555</v>
      </c>
      <c r="L759">
        <f t="shared" si="33"/>
        <v>94.957638888889051</v>
      </c>
      <c r="M759" t="str">
        <f t="shared" si="34"/>
        <v>Repeat</v>
      </c>
      <c r="N759" t="str">
        <f t="shared" si="35"/>
        <v>Passive</v>
      </c>
      <c r="AA759">
        <v>1036</v>
      </c>
      <c r="AB759">
        <v>2</v>
      </c>
      <c r="AC759" s="56">
        <v>45742.023611053242</v>
      </c>
      <c r="AD759">
        <v>94.957638888889051</v>
      </c>
      <c r="AE759" t="s">
        <v>319</v>
      </c>
      <c r="AF759" t="s">
        <v>320</v>
      </c>
    </row>
    <row r="760" spans="9:32" x14ac:dyDescent="0.3">
      <c r="I760" s="43">
        <v>1037</v>
      </c>
      <c r="J760" s="12">
        <v>1</v>
      </c>
      <c r="K760" s="56">
        <v>45194.001388888886</v>
      </c>
      <c r="L760">
        <f t="shared" si="33"/>
        <v>97.980555555557657</v>
      </c>
      <c r="M760" t="str">
        <f t="shared" si="34"/>
        <v>One time</v>
      </c>
      <c r="N760" t="str">
        <f t="shared" si="35"/>
        <v>Passive</v>
      </c>
      <c r="AA760">
        <v>1037</v>
      </c>
      <c r="AB760">
        <v>1</v>
      </c>
      <c r="AC760" s="56">
        <v>45743.023611053242</v>
      </c>
      <c r="AD760">
        <v>97.980555555557657</v>
      </c>
      <c r="AE760" t="s">
        <v>317</v>
      </c>
      <c r="AF760" t="s">
        <v>320</v>
      </c>
    </row>
    <row r="761" spans="9:32" x14ac:dyDescent="0.3">
      <c r="I761" s="43">
        <v>1038</v>
      </c>
      <c r="J761" s="12">
        <v>1</v>
      </c>
      <c r="K761" s="56">
        <v>45236.051388888889</v>
      </c>
      <c r="L761">
        <f t="shared" si="33"/>
        <v>55.930555555554747</v>
      </c>
      <c r="M761" t="str">
        <f t="shared" si="34"/>
        <v>One time</v>
      </c>
      <c r="N761" t="str">
        <f t="shared" si="35"/>
        <v>Recent</v>
      </c>
      <c r="AA761">
        <v>1038</v>
      </c>
      <c r="AB761">
        <v>1</v>
      </c>
      <c r="AC761" s="56">
        <v>45744.023611053242</v>
      </c>
      <c r="AD761">
        <v>55.930555555554747</v>
      </c>
      <c r="AE761" t="s">
        <v>317</v>
      </c>
      <c r="AF761" t="s">
        <v>321</v>
      </c>
    </row>
    <row r="762" spans="9:32" x14ac:dyDescent="0.3">
      <c r="I762" s="43">
        <v>1039</v>
      </c>
      <c r="J762" s="12">
        <v>1</v>
      </c>
      <c r="K762" s="56">
        <v>45258.018055555556</v>
      </c>
      <c r="L762">
        <f t="shared" si="33"/>
        <v>33.963888888887595</v>
      </c>
      <c r="M762" t="str">
        <f t="shared" si="34"/>
        <v>One time</v>
      </c>
      <c r="N762" t="str">
        <f t="shared" si="35"/>
        <v>Recent</v>
      </c>
      <c r="AA762">
        <v>1039</v>
      </c>
      <c r="AB762">
        <v>1</v>
      </c>
      <c r="AC762" s="56">
        <v>45745.023611053242</v>
      </c>
      <c r="AD762">
        <v>33.963888888887595</v>
      </c>
      <c r="AE762" t="s">
        <v>317</v>
      </c>
      <c r="AF762" t="s">
        <v>321</v>
      </c>
    </row>
    <row r="763" spans="9:32" x14ac:dyDescent="0.3">
      <c r="I763" s="43">
        <v>1040</v>
      </c>
      <c r="J763" s="12">
        <v>2</v>
      </c>
      <c r="K763" s="56">
        <v>45251.96875</v>
      </c>
      <c r="L763">
        <f t="shared" si="33"/>
        <v>40.013194444443798</v>
      </c>
      <c r="M763" t="str">
        <f t="shared" si="34"/>
        <v>Repeat</v>
      </c>
      <c r="N763" t="str">
        <f t="shared" si="35"/>
        <v>Recent</v>
      </c>
      <c r="AA763">
        <v>1040</v>
      </c>
      <c r="AB763">
        <v>2</v>
      </c>
      <c r="AC763" s="56">
        <v>45746.023611053242</v>
      </c>
      <c r="AD763">
        <v>40.013194444443798</v>
      </c>
      <c r="AE763" t="s">
        <v>319</v>
      </c>
      <c r="AF763" t="s">
        <v>321</v>
      </c>
    </row>
    <row r="764" spans="9:32" x14ac:dyDescent="0.3">
      <c r="I764" s="43">
        <v>1044</v>
      </c>
      <c r="J764" s="12">
        <v>3</v>
      </c>
      <c r="K764" s="56">
        <v>45282.056250000001</v>
      </c>
      <c r="L764">
        <f t="shared" si="33"/>
        <v>9.9256944444423425</v>
      </c>
      <c r="M764" t="str">
        <f t="shared" si="34"/>
        <v>Repeat</v>
      </c>
      <c r="N764" t="str">
        <f t="shared" si="35"/>
        <v>Recent</v>
      </c>
      <c r="AA764">
        <v>1044</v>
      </c>
      <c r="AB764">
        <v>3</v>
      </c>
      <c r="AC764" s="56">
        <v>45747.023611053242</v>
      </c>
      <c r="AD764">
        <v>9.9256944444423425</v>
      </c>
      <c r="AE764" t="s">
        <v>319</v>
      </c>
      <c r="AF764" t="s">
        <v>321</v>
      </c>
    </row>
    <row r="765" spans="9:32" x14ac:dyDescent="0.3">
      <c r="I765" s="43">
        <v>1045</v>
      </c>
      <c r="J765" s="12">
        <v>2</v>
      </c>
      <c r="K765" s="56">
        <v>45201.054861111108</v>
      </c>
      <c r="L765">
        <f t="shared" si="33"/>
        <v>90.927083333335759</v>
      </c>
      <c r="M765" t="str">
        <f t="shared" si="34"/>
        <v>Repeat</v>
      </c>
      <c r="N765" t="str">
        <f t="shared" si="35"/>
        <v>Passive</v>
      </c>
      <c r="AA765">
        <v>1045</v>
      </c>
      <c r="AB765">
        <v>2</v>
      </c>
      <c r="AC765" s="56">
        <v>45748.023611053242</v>
      </c>
      <c r="AD765">
        <v>90.927083333335759</v>
      </c>
      <c r="AE765" t="s">
        <v>319</v>
      </c>
      <c r="AF765" t="s">
        <v>320</v>
      </c>
    </row>
    <row r="766" spans="9:32" x14ac:dyDescent="0.3">
      <c r="I766" s="43">
        <v>1046</v>
      </c>
      <c r="J766" s="12">
        <v>1</v>
      </c>
      <c r="K766" s="56">
        <v>45116.040277777778</v>
      </c>
      <c r="L766">
        <f t="shared" si="33"/>
        <v>175.9416666666657</v>
      </c>
      <c r="M766" t="str">
        <f t="shared" si="34"/>
        <v>One time</v>
      </c>
      <c r="N766" t="str">
        <f t="shared" si="35"/>
        <v>Passive</v>
      </c>
      <c r="AA766">
        <v>1046</v>
      </c>
      <c r="AB766">
        <v>1</v>
      </c>
      <c r="AC766" s="56">
        <v>45749.023611053242</v>
      </c>
      <c r="AD766">
        <v>175.9416666666657</v>
      </c>
      <c r="AE766" t="s">
        <v>317</v>
      </c>
      <c r="AF766" t="s">
        <v>320</v>
      </c>
    </row>
    <row r="767" spans="9:32" x14ac:dyDescent="0.3">
      <c r="I767" s="43">
        <v>1047</v>
      </c>
      <c r="J767" s="12">
        <v>2</v>
      </c>
      <c r="K767" s="56">
        <v>45273.020833333336</v>
      </c>
      <c r="L767">
        <f t="shared" si="33"/>
        <v>18.961111111108039</v>
      </c>
      <c r="M767" t="str">
        <f t="shared" si="34"/>
        <v>Repeat</v>
      </c>
      <c r="N767" t="str">
        <f t="shared" si="35"/>
        <v>Recent</v>
      </c>
      <c r="AA767">
        <v>1047</v>
      </c>
      <c r="AB767">
        <v>2</v>
      </c>
      <c r="AC767" s="56">
        <v>45750.023611053242</v>
      </c>
      <c r="AD767">
        <v>18.961111111108039</v>
      </c>
      <c r="AE767" t="s">
        <v>319</v>
      </c>
      <c r="AF767" t="s">
        <v>321</v>
      </c>
    </row>
    <row r="768" spans="9:32" x14ac:dyDescent="0.3">
      <c r="I768" s="43">
        <v>1048</v>
      </c>
      <c r="J768" s="12">
        <v>2</v>
      </c>
      <c r="K768" s="56">
        <v>45254.036111111112</v>
      </c>
      <c r="L768">
        <f t="shared" si="33"/>
        <v>37.945833333331393</v>
      </c>
      <c r="M768" t="str">
        <f t="shared" si="34"/>
        <v>Repeat</v>
      </c>
      <c r="N768" t="str">
        <f t="shared" si="35"/>
        <v>Recent</v>
      </c>
      <c r="AA768">
        <v>1048</v>
      </c>
      <c r="AB768">
        <v>2</v>
      </c>
      <c r="AC768" s="56">
        <v>45751.023611053242</v>
      </c>
      <c r="AD768">
        <v>37.945833333331393</v>
      </c>
      <c r="AE768" t="s">
        <v>319</v>
      </c>
      <c r="AF768" t="s">
        <v>321</v>
      </c>
    </row>
    <row r="769" spans="9:32" x14ac:dyDescent="0.3">
      <c r="I769" s="43">
        <v>1050</v>
      </c>
      <c r="J769" s="12">
        <v>1</v>
      </c>
      <c r="K769" s="56">
        <v>45259.061805555553</v>
      </c>
      <c r="L769">
        <f t="shared" si="33"/>
        <v>32.920138888890506</v>
      </c>
      <c r="M769" t="str">
        <f t="shared" si="34"/>
        <v>One time</v>
      </c>
      <c r="N769" t="str">
        <f t="shared" si="35"/>
        <v>Recent</v>
      </c>
      <c r="AA769">
        <v>1050</v>
      </c>
      <c r="AB769">
        <v>1</v>
      </c>
      <c r="AC769" s="56">
        <v>45752.023611053242</v>
      </c>
      <c r="AD769">
        <v>32.920138888890506</v>
      </c>
      <c r="AE769" t="s">
        <v>317</v>
      </c>
      <c r="AF769" t="s">
        <v>321</v>
      </c>
    </row>
    <row r="770" spans="9:32" x14ac:dyDescent="0.3">
      <c r="I770" s="43">
        <v>1051</v>
      </c>
      <c r="J770" s="12">
        <v>2</v>
      </c>
      <c r="K770" s="56">
        <v>45095.015972222223</v>
      </c>
      <c r="L770">
        <f t="shared" si="33"/>
        <v>196.96597222222044</v>
      </c>
      <c r="M770" t="str">
        <f t="shared" si="34"/>
        <v>Repeat</v>
      </c>
      <c r="N770" t="str">
        <f t="shared" si="35"/>
        <v>Lost</v>
      </c>
      <c r="AA770">
        <v>1051</v>
      </c>
      <c r="AB770">
        <v>2</v>
      </c>
      <c r="AC770" s="56">
        <v>45753.023611053242</v>
      </c>
      <c r="AD770">
        <v>196.96597222222044</v>
      </c>
      <c r="AE770" t="s">
        <v>319</v>
      </c>
      <c r="AF770" t="s">
        <v>318</v>
      </c>
    </row>
    <row r="771" spans="9:32" x14ac:dyDescent="0.3">
      <c r="I771" s="43">
        <v>1052</v>
      </c>
      <c r="J771" s="12">
        <v>3</v>
      </c>
      <c r="K771" s="56">
        <v>45249.995833333334</v>
      </c>
      <c r="L771">
        <f t="shared" ref="L771:L834" si="36">$H$2-K771</f>
        <v>41.986111111109494</v>
      </c>
      <c r="M771" t="str">
        <f t="shared" ref="M771:M834" si="37">IF(J771&gt;1, "Repeat", "One time")</f>
        <v>Repeat</v>
      </c>
      <c r="N771" t="str">
        <f t="shared" ref="N771:N834" si="38">IF(L771&lt;80,"Recent",IF(L771&lt;180,"Passive","Lost"))</f>
        <v>Recent</v>
      </c>
      <c r="AA771">
        <v>1052</v>
      </c>
      <c r="AB771">
        <v>3</v>
      </c>
      <c r="AC771" s="56">
        <v>45754.023611053242</v>
      </c>
      <c r="AD771">
        <v>41.986111111109494</v>
      </c>
      <c r="AE771" t="s">
        <v>319</v>
      </c>
      <c r="AF771" t="s">
        <v>321</v>
      </c>
    </row>
    <row r="772" spans="9:32" x14ac:dyDescent="0.3">
      <c r="I772" s="43">
        <v>1053</v>
      </c>
      <c r="J772" s="12">
        <v>2</v>
      </c>
      <c r="K772" s="56">
        <v>45024.99722222222</v>
      </c>
      <c r="L772">
        <f t="shared" si="36"/>
        <v>266.98472222222335</v>
      </c>
      <c r="M772" t="str">
        <f t="shared" si="37"/>
        <v>Repeat</v>
      </c>
      <c r="N772" t="str">
        <f t="shared" si="38"/>
        <v>Lost</v>
      </c>
      <c r="AA772">
        <v>1053</v>
      </c>
      <c r="AB772">
        <v>2</v>
      </c>
      <c r="AC772" s="56">
        <v>45755.023611053242</v>
      </c>
      <c r="AD772">
        <v>266.98472222222335</v>
      </c>
      <c r="AE772" t="s">
        <v>319</v>
      </c>
      <c r="AF772" t="s">
        <v>318</v>
      </c>
    </row>
    <row r="773" spans="9:32" x14ac:dyDescent="0.3">
      <c r="I773" s="43">
        <v>1054</v>
      </c>
      <c r="J773" s="12">
        <v>1</v>
      </c>
      <c r="K773" s="56">
        <v>45172.970138888886</v>
      </c>
      <c r="L773">
        <f t="shared" si="36"/>
        <v>119.01180555555766</v>
      </c>
      <c r="M773" t="str">
        <f t="shared" si="37"/>
        <v>One time</v>
      </c>
      <c r="N773" t="str">
        <f t="shared" si="38"/>
        <v>Passive</v>
      </c>
      <c r="AA773">
        <v>1054</v>
      </c>
      <c r="AB773">
        <v>1</v>
      </c>
      <c r="AC773" s="56">
        <v>45756.023611053242</v>
      </c>
      <c r="AD773">
        <v>119.01180555555766</v>
      </c>
      <c r="AE773" t="s">
        <v>317</v>
      </c>
      <c r="AF773" t="s">
        <v>320</v>
      </c>
    </row>
    <row r="774" spans="9:32" x14ac:dyDescent="0.3">
      <c r="I774" s="43">
        <v>1055</v>
      </c>
      <c r="J774" s="12">
        <v>1</v>
      </c>
      <c r="K774" s="56">
        <v>45160.030555555553</v>
      </c>
      <c r="L774">
        <f t="shared" si="36"/>
        <v>131.95138888889051</v>
      </c>
      <c r="M774" t="str">
        <f t="shared" si="37"/>
        <v>One time</v>
      </c>
      <c r="N774" t="str">
        <f t="shared" si="38"/>
        <v>Passive</v>
      </c>
      <c r="AA774">
        <v>1055</v>
      </c>
      <c r="AB774">
        <v>1</v>
      </c>
      <c r="AC774" s="56">
        <v>45757.023611053242</v>
      </c>
      <c r="AD774">
        <v>131.95138888889051</v>
      </c>
      <c r="AE774" t="s">
        <v>317</v>
      </c>
      <c r="AF774" t="s">
        <v>320</v>
      </c>
    </row>
    <row r="775" spans="9:32" x14ac:dyDescent="0.3">
      <c r="I775" s="43">
        <v>1057</v>
      </c>
      <c r="J775" s="12">
        <v>2</v>
      </c>
      <c r="K775" s="56">
        <v>45056.074999999997</v>
      </c>
      <c r="L775">
        <f t="shared" si="36"/>
        <v>235.90694444444671</v>
      </c>
      <c r="M775" t="str">
        <f t="shared" si="37"/>
        <v>Repeat</v>
      </c>
      <c r="N775" t="str">
        <f t="shared" si="38"/>
        <v>Lost</v>
      </c>
      <c r="AA775">
        <v>1057</v>
      </c>
      <c r="AB775">
        <v>2</v>
      </c>
      <c r="AC775" s="56">
        <v>45758.023611053242</v>
      </c>
      <c r="AD775">
        <v>235.90694444444671</v>
      </c>
      <c r="AE775" t="s">
        <v>319</v>
      </c>
      <c r="AF775" t="s">
        <v>318</v>
      </c>
    </row>
    <row r="776" spans="9:32" x14ac:dyDescent="0.3">
      <c r="I776" s="43">
        <v>1058</v>
      </c>
      <c r="J776" s="12">
        <v>1</v>
      </c>
      <c r="K776" s="56">
        <v>45196.030555555553</v>
      </c>
      <c r="L776">
        <f t="shared" si="36"/>
        <v>95.951388888890506</v>
      </c>
      <c r="M776" t="str">
        <f t="shared" si="37"/>
        <v>One time</v>
      </c>
      <c r="N776" t="str">
        <f t="shared" si="38"/>
        <v>Passive</v>
      </c>
      <c r="AA776">
        <v>1058</v>
      </c>
      <c r="AB776">
        <v>1</v>
      </c>
      <c r="AC776" s="56">
        <v>45759.023611053242</v>
      </c>
      <c r="AD776">
        <v>95.951388888890506</v>
      </c>
      <c r="AE776" t="s">
        <v>317</v>
      </c>
      <c r="AF776" t="s">
        <v>320</v>
      </c>
    </row>
    <row r="777" spans="9:32" x14ac:dyDescent="0.3">
      <c r="I777" s="43">
        <v>1060</v>
      </c>
      <c r="J777" s="12">
        <v>3</v>
      </c>
      <c r="K777" s="56">
        <v>45280.957638888889</v>
      </c>
      <c r="L777">
        <f t="shared" si="36"/>
        <v>11.024305555554747</v>
      </c>
      <c r="M777" t="str">
        <f t="shared" si="37"/>
        <v>Repeat</v>
      </c>
      <c r="N777" t="str">
        <f t="shared" si="38"/>
        <v>Recent</v>
      </c>
      <c r="AA777">
        <v>1060</v>
      </c>
      <c r="AB777">
        <v>3</v>
      </c>
      <c r="AC777" s="56">
        <v>45760.023611053242</v>
      </c>
      <c r="AD777">
        <v>11.024305555554747</v>
      </c>
      <c r="AE777" t="s">
        <v>319</v>
      </c>
      <c r="AF777" t="s">
        <v>321</v>
      </c>
    </row>
    <row r="778" spans="9:32" x14ac:dyDescent="0.3">
      <c r="I778" s="43">
        <v>1061</v>
      </c>
      <c r="J778" s="12">
        <v>3</v>
      </c>
      <c r="K778" s="56">
        <v>45225.091666666667</v>
      </c>
      <c r="L778">
        <f t="shared" si="36"/>
        <v>66.890277777776646</v>
      </c>
      <c r="M778" t="str">
        <f t="shared" si="37"/>
        <v>Repeat</v>
      </c>
      <c r="N778" t="str">
        <f t="shared" si="38"/>
        <v>Recent</v>
      </c>
      <c r="AA778">
        <v>1061</v>
      </c>
      <c r="AB778">
        <v>3</v>
      </c>
      <c r="AC778" s="56">
        <v>45761.023611053242</v>
      </c>
      <c r="AD778">
        <v>66.890277777776646</v>
      </c>
      <c r="AE778" t="s">
        <v>319</v>
      </c>
      <c r="AF778" t="s">
        <v>321</v>
      </c>
    </row>
    <row r="779" spans="9:32" x14ac:dyDescent="0.3">
      <c r="I779" s="43">
        <v>1062</v>
      </c>
      <c r="J779" s="12">
        <v>1</v>
      </c>
      <c r="K779" s="56">
        <v>45131.015972222223</v>
      </c>
      <c r="L779">
        <f t="shared" si="36"/>
        <v>160.96597222222044</v>
      </c>
      <c r="M779" t="str">
        <f t="shared" si="37"/>
        <v>One time</v>
      </c>
      <c r="N779" t="str">
        <f t="shared" si="38"/>
        <v>Passive</v>
      </c>
      <c r="AA779">
        <v>1062</v>
      </c>
      <c r="AB779">
        <v>1</v>
      </c>
      <c r="AC779" s="56">
        <v>45762.023611053242</v>
      </c>
      <c r="AD779">
        <v>160.96597222222044</v>
      </c>
      <c r="AE779" t="s">
        <v>317</v>
      </c>
      <c r="AF779" t="s">
        <v>320</v>
      </c>
    </row>
    <row r="780" spans="9:32" x14ac:dyDescent="0.3">
      <c r="I780" s="43">
        <v>1063</v>
      </c>
      <c r="J780" s="12">
        <v>3</v>
      </c>
      <c r="K780" s="56">
        <v>45114.96875</v>
      </c>
      <c r="L780">
        <f t="shared" si="36"/>
        <v>177.0131944444438</v>
      </c>
      <c r="M780" t="str">
        <f t="shared" si="37"/>
        <v>Repeat</v>
      </c>
      <c r="N780" t="str">
        <f t="shared" si="38"/>
        <v>Passive</v>
      </c>
      <c r="AA780">
        <v>1063</v>
      </c>
      <c r="AB780">
        <v>3</v>
      </c>
      <c r="AC780" s="56">
        <v>45763.023611053242</v>
      </c>
      <c r="AD780">
        <v>177.0131944444438</v>
      </c>
      <c r="AE780" t="s">
        <v>319</v>
      </c>
      <c r="AF780" t="s">
        <v>320</v>
      </c>
    </row>
    <row r="781" spans="9:32" x14ac:dyDescent="0.3">
      <c r="I781" s="43">
        <v>1064</v>
      </c>
      <c r="J781" s="12">
        <v>1</v>
      </c>
      <c r="K781" s="56">
        <v>45229.939583333333</v>
      </c>
      <c r="L781">
        <f t="shared" si="36"/>
        <v>62.042361111110949</v>
      </c>
      <c r="M781" t="str">
        <f t="shared" si="37"/>
        <v>One time</v>
      </c>
      <c r="N781" t="str">
        <f t="shared" si="38"/>
        <v>Recent</v>
      </c>
      <c r="AA781">
        <v>1064</v>
      </c>
      <c r="AB781">
        <v>1</v>
      </c>
      <c r="AC781" s="56">
        <v>45764.023611053242</v>
      </c>
      <c r="AD781">
        <v>62.042361111110949</v>
      </c>
      <c r="AE781" t="s">
        <v>317</v>
      </c>
      <c r="AF781" t="s">
        <v>321</v>
      </c>
    </row>
    <row r="782" spans="9:32" x14ac:dyDescent="0.3">
      <c r="I782" s="43">
        <v>1066</v>
      </c>
      <c r="J782" s="12">
        <v>1</v>
      </c>
      <c r="K782" s="56">
        <v>45003.974999999999</v>
      </c>
      <c r="L782">
        <f t="shared" si="36"/>
        <v>288.00694444444525</v>
      </c>
      <c r="M782" t="str">
        <f t="shared" si="37"/>
        <v>One time</v>
      </c>
      <c r="N782" t="str">
        <f t="shared" si="38"/>
        <v>Lost</v>
      </c>
      <c r="AA782">
        <v>1066</v>
      </c>
      <c r="AB782">
        <v>1</v>
      </c>
      <c r="AC782" s="56">
        <v>45765.023611053242</v>
      </c>
      <c r="AD782">
        <v>288.00694444444525</v>
      </c>
      <c r="AE782" t="s">
        <v>317</v>
      </c>
      <c r="AF782" t="s">
        <v>318</v>
      </c>
    </row>
    <row r="783" spans="9:32" x14ac:dyDescent="0.3">
      <c r="I783" s="43">
        <v>1068</v>
      </c>
      <c r="J783" s="12">
        <v>2</v>
      </c>
      <c r="K783" s="56">
        <v>45277.053472222222</v>
      </c>
      <c r="L783">
        <f t="shared" si="36"/>
        <v>14.928472222221899</v>
      </c>
      <c r="M783" t="str">
        <f t="shared" si="37"/>
        <v>Repeat</v>
      </c>
      <c r="N783" t="str">
        <f t="shared" si="38"/>
        <v>Recent</v>
      </c>
      <c r="AA783">
        <v>1068</v>
      </c>
      <c r="AB783">
        <v>2</v>
      </c>
      <c r="AC783" s="56">
        <v>45766.023611053242</v>
      </c>
      <c r="AD783">
        <v>14.928472222221899</v>
      </c>
      <c r="AE783" t="s">
        <v>319</v>
      </c>
      <c r="AF783" t="s">
        <v>321</v>
      </c>
    </row>
    <row r="784" spans="9:32" x14ac:dyDescent="0.3">
      <c r="I784" s="43">
        <v>1069</v>
      </c>
      <c r="J784" s="12">
        <v>2</v>
      </c>
      <c r="K784" s="56">
        <v>44984.050694444442</v>
      </c>
      <c r="L784">
        <f t="shared" si="36"/>
        <v>307.93125000000146</v>
      </c>
      <c r="M784" t="str">
        <f t="shared" si="37"/>
        <v>Repeat</v>
      </c>
      <c r="N784" t="str">
        <f t="shared" si="38"/>
        <v>Lost</v>
      </c>
      <c r="AA784">
        <v>1069</v>
      </c>
      <c r="AB784">
        <v>2</v>
      </c>
      <c r="AC784" s="56">
        <v>45767.023611053242</v>
      </c>
      <c r="AD784">
        <v>307.93125000000146</v>
      </c>
      <c r="AE784" t="s">
        <v>319</v>
      </c>
      <c r="AF784" t="s">
        <v>318</v>
      </c>
    </row>
    <row r="785" spans="9:32" x14ac:dyDescent="0.3">
      <c r="I785" s="43">
        <v>1070</v>
      </c>
      <c r="J785" s="12">
        <v>4</v>
      </c>
      <c r="K785" s="56">
        <v>45283.052083333336</v>
      </c>
      <c r="L785">
        <f t="shared" si="36"/>
        <v>8.929861111108039</v>
      </c>
      <c r="M785" t="str">
        <f t="shared" si="37"/>
        <v>Repeat</v>
      </c>
      <c r="N785" t="str">
        <f t="shared" si="38"/>
        <v>Recent</v>
      </c>
      <c r="AA785">
        <v>1070</v>
      </c>
      <c r="AB785">
        <v>4</v>
      </c>
      <c r="AC785" s="56">
        <v>45768.023611053242</v>
      </c>
      <c r="AD785">
        <v>8.929861111108039</v>
      </c>
      <c r="AE785" t="s">
        <v>319</v>
      </c>
      <c r="AF785" t="s">
        <v>321</v>
      </c>
    </row>
    <row r="786" spans="9:32" x14ac:dyDescent="0.3">
      <c r="I786" s="43">
        <v>1073</v>
      </c>
      <c r="J786" s="12">
        <v>2</v>
      </c>
      <c r="K786" s="56">
        <v>45246.957638888889</v>
      </c>
      <c r="L786">
        <f t="shared" si="36"/>
        <v>45.024305555554747</v>
      </c>
      <c r="M786" t="str">
        <f t="shared" si="37"/>
        <v>Repeat</v>
      </c>
      <c r="N786" t="str">
        <f t="shared" si="38"/>
        <v>Recent</v>
      </c>
      <c r="AA786">
        <v>1073</v>
      </c>
      <c r="AB786">
        <v>2</v>
      </c>
      <c r="AC786" s="56">
        <v>45769.023611053242</v>
      </c>
      <c r="AD786">
        <v>45.024305555554747</v>
      </c>
      <c r="AE786" t="s">
        <v>319</v>
      </c>
      <c r="AF786" t="s">
        <v>321</v>
      </c>
    </row>
    <row r="787" spans="9:32" x14ac:dyDescent="0.3">
      <c r="I787" s="43">
        <v>1075</v>
      </c>
      <c r="J787" s="12">
        <v>1</v>
      </c>
      <c r="K787" s="56">
        <v>45226.04791666667</v>
      </c>
      <c r="L787">
        <f t="shared" si="36"/>
        <v>65.934027777773736</v>
      </c>
      <c r="M787" t="str">
        <f t="shared" si="37"/>
        <v>One time</v>
      </c>
      <c r="N787" t="str">
        <f t="shared" si="38"/>
        <v>Recent</v>
      </c>
      <c r="AA787">
        <v>1075</v>
      </c>
      <c r="AB787">
        <v>1</v>
      </c>
      <c r="AC787" s="56">
        <v>45770.023611053242</v>
      </c>
      <c r="AD787">
        <v>65.934027777773736</v>
      </c>
      <c r="AE787" t="s">
        <v>317</v>
      </c>
      <c r="AF787" t="s">
        <v>321</v>
      </c>
    </row>
    <row r="788" spans="9:32" x14ac:dyDescent="0.3">
      <c r="I788" s="43">
        <v>1076</v>
      </c>
      <c r="J788" s="12">
        <v>2</v>
      </c>
      <c r="K788" s="56">
        <v>45204.000694444447</v>
      </c>
      <c r="L788">
        <f t="shared" si="36"/>
        <v>87.98124999999709</v>
      </c>
      <c r="M788" t="str">
        <f t="shared" si="37"/>
        <v>Repeat</v>
      </c>
      <c r="N788" t="str">
        <f t="shared" si="38"/>
        <v>Passive</v>
      </c>
      <c r="AA788">
        <v>1076</v>
      </c>
      <c r="AB788">
        <v>2</v>
      </c>
      <c r="AC788" s="56">
        <v>45771.023611053242</v>
      </c>
      <c r="AD788">
        <v>87.98124999999709</v>
      </c>
      <c r="AE788" t="s">
        <v>319</v>
      </c>
      <c r="AF788" t="s">
        <v>320</v>
      </c>
    </row>
    <row r="789" spans="9:32" x14ac:dyDescent="0.3">
      <c r="I789" s="43">
        <v>1077</v>
      </c>
      <c r="J789" s="12">
        <v>1</v>
      </c>
      <c r="K789" s="56">
        <v>45139.973611111112</v>
      </c>
      <c r="L789">
        <f t="shared" si="36"/>
        <v>152.00833333333139</v>
      </c>
      <c r="M789" t="str">
        <f t="shared" si="37"/>
        <v>One time</v>
      </c>
      <c r="N789" t="str">
        <f t="shared" si="38"/>
        <v>Passive</v>
      </c>
      <c r="AA789">
        <v>1077</v>
      </c>
      <c r="AB789">
        <v>1</v>
      </c>
      <c r="AC789" s="56">
        <v>45772.023611053242</v>
      </c>
      <c r="AD789">
        <v>152.00833333333139</v>
      </c>
      <c r="AE789" t="s">
        <v>317</v>
      </c>
      <c r="AF789" t="s">
        <v>320</v>
      </c>
    </row>
    <row r="790" spans="9:32" x14ac:dyDescent="0.3">
      <c r="I790" s="43">
        <v>1078</v>
      </c>
      <c r="J790" s="12">
        <v>1</v>
      </c>
      <c r="K790" s="56">
        <v>44927.044444444444</v>
      </c>
      <c r="L790">
        <f t="shared" si="36"/>
        <v>364.9375</v>
      </c>
      <c r="M790" t="str">
        <f t="shared" si="37"/>
        <v>One time</v>
      </c>
      <c r="N790" t="str">
        <f t="shared" si="38"/>
        <v>Lost</v>
      </c>
      <c r="AA790">
        <v>1078</v>
      </c>
      <c r="AB790">
        <v>1</v>
      </c>
      <c r="AC790" s="56">
        <v>45773.023611053242</v>
      </c>
      <c r="AD790">
        <v>364.9375</v>
      </c>
      <c r="AE790" t="s">
        <v>317</v>
      </c>
      <c r="AF790" t="s">
        <v>318</v>
      </c>
    </row>
    <row r="791" spans="9:32" x14ac:dyDescent="0.3">
      <c r="I791" s="43">
        <v>1079</v>
      </c>
      <c r="J791" s="12">
        <v>4</v>
      </c>
      <c r="K791" s="56">
        <v>45213.03125</v>
      </c>
      <c r="L791">
        <f t="shared" si="36"/>
        <v>78.950694444443798</v>
      </c>
      <c r="M791" t="str">
        <f t="shared" si="37"/>
        <v>Repeat</v>
      </c>
      <c r="N791" t="str">
        <f t="shared" si="38"/>
        <v>Recent</v>
      </c>
      <c r="AA791">
        <v>1079</v>
      </c>
      <c r="AB791">
        <v>4</v>
      </c>
      <c r="AC791" s="56">
        <v>45774.023611053242</v>
      </c>
      <c r="AD791">
        <v>78.950694444443798</v>
      </c>
      <c r="AE791" t="s">
        <v>319</v>
      </c>
      <c r="AF791" t="s">
        <v>321</v>
      </c>
    </row>
    <row r="792" spans="9:32" x14ac:dyDescent="0.3">
      <c r="I792" s="43">
        <v>1080</v>
      </c>
      <c r="J792" s="12">
        <v>1</v>
      </c>
      <c r="K792" s="56">
        <v>45197.949305555558</v>
      </c>
      <c r="L792">
        <f t="shared" si="36"/>
        <v>94.03263888888614</v>
      </c>
      <c r="M792" t="str">
        <f t="shared" si="37"/>
        <v>One time</v>
      </c>
      <c r="N792" t="str">
        <f t="shared" si="38"/>
        <v>Passive</v>
      </c>
      <c r="AA792">
        <v>1080</v>
      </c>
      <c r="AB792">
        <v>1</v>
      </c>
      <c r="AC792" s="56">
        <v>45775.023611053242</v>
      </c>
      <c r="AD792">
        <v>94.03263888888614</v>
      </c>
      <c r="AE792" t="s">
        <v>317</v>
      </c>
      <c r="AF792" t="s">
        <v>320</v>
      </c>
    </row>
    <row r="793" spans="9:32" x14ac:dyDescent="0.3">
      <c r="I793" s="43">
        <v>1082</v>
      </c>
      <c r="J793" s="12">
        <v>1</v>
      </c>
      <c r="K793" s="56">
        <v>45023.020138888889</v>
      </c>
      <c r="L793">
        <f t="shared" si="36"/>
        <v>268.96180555555475</v>
      </c>
      <c r="M793" t="str">
        <f t="shared" si="37"/>
        <v>One time</v>
      </c>
      <c r="N793" t="str">
        <f t="shared" si="38"/>
        <v>Lost</v>
      </c>
      <c r="AA793">
        <v>1082</v>
      </c>
      <c r="AB793">
        <v>1</v>
      </c>
      <c r="AC793" s="56">
        <v>45776.023611053242</v>
      </c>
      <c r="AD793">
        <v>268.96180555555475</v>
      </c>
      <c r="AE793" t="s">
        <v>317</v>
      </c>
      <c r="AF793" t="s">
        <v>318</v>
      </c>
    </row>
    <row r="794" spans="9:32" x14ac:dyDescent="0.3">
      <c r="I794" s="43">
        <v>1083</v>
      </c>
      <c r="J794" s="12">
        <v>4</v>
      </c>
      <c r="K794" s="56">
        <v>45119.025000000001</v>
      </c>
      <c r="L794">
        <f t="shared" si="36"/>
        <v>172.95694444444234</v>
      </c>
      <c r="M794" t="str">
        <f t="shared" si="37"/>
        <v>Repeat</v>
      </c>
      <c r="N794" t="str">
        <f t="shared" si="38"/>
        <v>Passive</v>
      </c>
      <c r="AA794">
        <v>1083</v>
      </c>
      <c r="AB794">
        <v>4</v>
      </c>
      <c r="AC794" s="56">
        <v>45777.023611053242</v>
      </c>
      <c r="AD794">
        <v>172.95694444444234</v>
      </c>
      <c r="AE794" t="s">
        <v>319</v>
      </c>
      <c r="AF794" t="s">
        <v>320</v>
      </c>
    </row>
    <row r="795" spans="9:32" x14ac:dyDescent="0.3">
      <c r="I795" s="43">
        <v>1084</v>
      </c>
      <c r="J795" s="12">
        <v>3</v>
      </c>
      <c r="K795" s="56">
        <v>45269.990277777775</v>
      </c>
      <c r="L795">
        <f t="shared" si="36"/>
        <v>21.991666666668607</v>
      </c>
      <c r="M795" t="str">
        <f t="shared" si="37"/>
        <v>Repeat</v>
      </c>
      <c r="N795" t="str">
        <f t="shared" si="38"/>
        <v>Recent</v>
      </c>
      <c r="AA795">
        <v>1084</v>
      </c>
      <c r="AB795">
        <v>3</v>
      </c>
      <c r="AC795" s="56">
        <v>45778.023611053242</v>
      </c>
      <c r="AD795">
        <v>21.991666666668607</v>
      </c>
      <c r="AE795" t="s">
        <v>319</v>
      </c>
      <c r="AF795" t="s">
        <v>321</v>
      </c>
    </row>
    <row r="796" spans="9:32" x14ac:dyDescent="0.3">
      <c r="I796" s="43">
        <v>1085</v>
      </c>
      <c r="J796" s="12">
        <v>2</v>
      </c>
      <c r="K796" s="56">
        <v>45226.00277777778</v>
      </c>
      <c r="L796">
        <f t="shared" si="36"/>
        <v>65.979166666664241</v>
      </c>
      <c r="M796" t="str">
        <f t="shared" si="37"/>
        <v>Repeat</v>
      </c>
      <c r="N796" t="str">
        <f t="shared" si="38"/>
        <v>Recent</v>
      </c>
      <c r="AA796">
        <v>1085</v>
      </c>
      <c r="AB796">
        <v>2</v>
      </c>
      <c r="AC796" s="56">
        <v>45779.023611053242</v>
      </c>
      <c r="AD796">
        <v>65.979166666664241</v>
      </c>
      <c r="AE796" t="s">
        <v>319</v>
      </c>
      <c r="AF796" t="s">
        <v>321</v>
      </c>
    </row>
    <row r="797" spans="9:32" x14ac:dyDescent="0.3">
      <c r="I797" s="43">
        <v>1086</v>
      </c>
      <c r="J797" s="12">
        <v>1</v>
      </c>
      <c r="K797" s="56">
        <v>45226.97152777778</v>
      </c>
      <c r="L797">
        <f t="shared" si="36"/>
        <v>65.010416666664241</v>
      </c>
      <c r="M797" t="str">
        <f t="shared" si="37"/>
        <v>One time</v>
      </c>
      <c r="N797" t="str">
        <f t="shared" si="38"/>
        <v>Recent</v>
      </c>
      <c r="AA797">
        <v>1086</v>
      </c>
      <c r="AB797">
        <v>1</v>
      </c>
      <c r="AC797" s="56">
        <v>45780.023611053242</v>
      </c>
      <c r="AD797">
        <v>65.010416666664241</v>
      </c>
      <c r="AE797" t="s">
        <v>317</v>
      </c>
      <c r="AF797" t="s">
        <v>321</v>
      </c>
    </row>
    <row r="798" spans="9:32" x14ac:dyDescent="0.3">
      <c r="I798" s="43">
        <v>1088</v>
      </c>
      <c r="J798" s="12">
        <v>3</v>
      </c>
      <c r="K798" s="56">
        <v>45097.015972222223</v>
      </c>
      <c r="L798">
        <f t="shared" si="36"/>
        <v>194.96597222222044</v>
      </c>
      <c r="M798" t="str">
        <f t="shared" si="37"/>
        <v>Repeat</v>
      </c>
      <c r="N798" t="str">
        <f t="shared" si="38"/>
        <v>Lost</v>
      </c>
      <c r="AA798">
        <v>1088</v>
      </c>
      <c r="AB798">
        <v>3</v>
      </c>
      <c r="AC798" s="56">
        <v>45781.023611053242</v>
      </c>
      <c r="AD798">
        <v>194.96597222222044</v>
      </c>
      <c r="AE798" t="s">
        <v>319</v>
      </c>
      <c r="AF798" t="s">
        <v>318</v>
      </c>
    </row>
    <row r="799" spans="9:32" x14ac:dyDescent="0.3">
      <c r="I799" s="43">
        <v>1090</v>
      </c>
      <c r="J799" s="12">
        <v>1</v>
      </c>
      <c r="K799" s="56">
        <v>45075.036111111112</v>
      </c>
      <c r="L799">
        <f t="shared" si="36"/>
        <v>216.94583333333139</v>
      </c>
      <c r="M799" t="str">
        <f t="shared" si="37"/>
        <v>One time</v>
      </c>
      <c r="N799" t="str">
        <f t="shared" si="38"/>
        <v>Lost</v>
      </c>
      <c r="AA799">
        <v>1090</v>
      </c>
      <c r="AB799">
        <v>1</v>
      </c>
      <c r="AC799" s="56">
        <v>45782.023611053242</v>
      </c>
      <c r="AD799">
        <v>216.94583333333139</v>
      </c>
      <c r="AE799" t="s">
        <v>317</v>
      </c>
      <c r="AF799" t="s">
        <v>318</v>
      </c>
    </row>
    <row r="800" spans="9:32" x14ac:dyDescent="0.3">
      <c r="I800" s="43">
        <v>1093</v>
      </c>
      <c r="J800" s="12">
        <v>1</v>
      </c>
      <c r="K800" s="56">
        <v>45246.990277777775</v>
      </c>
      <c r="L800">
        <f t="shared" si="36"/>
        <v>44.991666666668607</v>
      </c>
      <c r="M800" t="str">
        <f t="shared" si="37"/>
        <v>One time</v>
      </c>
      <c r="N800" t="str">
        <f t="shared" si="38"/>
        <v>Recent</v>
      </c>
      <c r="AA800">
        <v>1093</v>
      </c>
      <c r="AB800">
        <v>1</v>
      </c>
      <c r="AC800" s="56">
        <v>45783.023611053242</v>
      </c>
      <c r="AD800">
        <v>44.991666666668607</v>
      </c>
      <c r="AE800" t="s">
        <v>317</v>
      </c>
      <c r="AF800" t="s">
        <v>321</v>
      </c>
    </row>
    <row r="801" spans="9:32" x14ac:dyDescent="0.3">
      <c r="I801" s="43">
        <v>1094</v>
      </c>
      <c r="J801" s="12">
        <v>1</v>
      </c>
      <c r="K801" s="56">
        <v>45191.007638888892</v>
      </c>
      <c r="L801">
        <f t="shared" si="36"/>
        <v>100.97430555555184</v>
      </c>
      <c r="M801" t="str">
        <f t="shared" si="37"/>
        <v>One time</v>
      </c>
      <c r="N801" t="str">
        <f t="shared" si="38"/>
        <v>Passive</v>
      </c>
      <c r="AA801">
        <v>1094</v>
      </c>
      <c r="AB801">
        <v>1</v>
      </c>
      <c r="AC801" s="56">
        <v>45784.023611053242</v>
      </c>
      <c r="AD801">
        <v>100.97430555555184</v>
      </c>
      <c r="AE801" t="s">
        <v>317</v>
      </c>
      <c r="AF801" t="s">
        <v>320</v>
      </c>
    </row>
    <row r="802" spans="9:32" x14ac:dyDescent="0.3">
      <c r="I802" s="43">
        <v>1095</v>
      </c>
      <c r="J802" s="12">
        <v>1</v>
      </c>
      <c r="K802" s="56">
        <v>44953.044444444444</v>
      </c>
      <c r="L802">
        <f t="shared" si="36"/>
        <v>338.9375</v>
      </c>
      <c r="M802" t="str">
        <f t="shared" si="37"/>
        <v>One time</v>
      </c>
      <c r="N802" t="str">
        <f t="shared" si="38"/>
        <v>Lost</v>
      </c>
      <c r="AA802">
        <v>1095</v>
      </c>
      <c r="AB802">
        <v>1</v>
      </c>
      <c r="AC802" s="56">
        <v>45785.023611053242</v>
      </c>
      <c r="AD802">
        <v>338.9375</v>
      </c>
      <c r="AE802" t="s">
        <v>317</v>
      </c>
      <c r="AF802" t="s">
        <v>318</v>
      </c>
    </row>
    <row r="803" spans="9:32" x14ac:dyDescent="0.3">
      <c r="I803" s="43">
        <v>1096</v>
      </c>
      <c r="J803" s="12">
        <v>1</v>
      </c>
      <c r="K803" s="56">
        <v>44936.000694444447</v>
      </c>
      <c r="L803">
        <f t="shared" si="36"/>
        <v>355.98124999999709</v>
      </c>
      <c r="M803" t="str">
        <f t="shared" si="37"/>
        <v>One time</v>
      </c>
      <c r="N803" t="str">
        <f t="shared" si="38"/>
        <v>Lost</v>
      </c>
      <c r="AA803">
        <v>1096</v>
      </c>
      <c r="AB803">
        <v>1</v>
      </c>
      <c r="AC803" s="56">
        <v>45786.023611053242</v>
      </c>
      <c r="AD803">
        <v>355.98124999999709</v>
      </c>
      <c r="AE803" t="s">
        <v>317</v>
      </c>
      <c r="AF803" t="s">
        <v>318</v>
      </c>
    </row>
    <row r="804" spans="9:32" x14ac:dyDescent="0.3">
      <c r="I804" s="43">
        <v>1097</v>
      </c>
      <c r="J804" s="12">
        <v>2</v>
      </c>
      <c r="K804" s="56">
        <v>45081.052777777775</v>
      </c>
      <c r="L804">
        <f t="shared" si="36"/>
        <v>210.92916666666861</v>
      </c>
      <c r="M804" t="str">
        <f t="shared" si="37"/>
        <v>Repeat</v>
      </c>
      <c r="N804" t="str">
        <f t="shared" si="38"/>
        <v>Lost</v>
      </c>
      <c r="AA804">
        <v>1097</v>
      </c>
      <c r="AB804">
        <v>2</v>
      </c>
      <c r="AC804" s="56">
        <v>45787.023611053242</v>
      </c>
      <c r="AD804">
        <v>210.92916666666861</v>
      </c>
      <c r="AE804" t="s">
        <v>319</v>
      </c>
      <c r="AF804" t="s">
        <v>318</v>
      </c>
    </row>
    <row r="805" spans="9:32" x14ac:dyDescent="0.3">
      <c r="I805" s="43">
        <v>1098</v>
      </c>
      <c r="J805" s="12">
        <v>3</v>
      </c>
      <c r="K805" s="56">
        <v>45142.057638888888</v>
      </c>
      <c r="L805">
        <f t="shared" si="36"/>
        <v>149.9243055555562</v>
      </c>
      <c r="M805" t="str">
        <f t="shared" si="37"/>
        <v>Repeat</v>
      </c>
      <c r="N805" t="str">
        <f t="shared" si="38"/>
        <v>Passive</v>
      </c>
      <c r="AA805">
        <v>1098</v>
      </c>
      <c r="AB805">
        <v>3</v>
      </c>
      <c r="AC805" s="56">
        <v>45788.023611053242</v>
      </c>
      <c r="AD805">
        <v>149.9243055555562</v>
      </c>
      <c r="AE805" t="s">
        <v>319</v>
      </c>
      <c r="AF805" t="s">
        <v>320</v>
      </c>
    </row>
    <row r="806" spans="9:32" x14ac:dyDescent="0.3">
      <c r="I806" s="43">
        <v>1099</v>
      </c>
      <c r="J806" s="12">
        <v>3</v>
      </c>
      <c r="K806" s="56">
        <v>45111.007638888892</v>
      </c>
      <c r="L806">
        <f t="shared" si="36"/>
        <v>180.97430555555184</v>
      </c>
      <c r="M806" t="str">
        <f t="shared" si="37"/>
        <v>Repeat</v>
      </c>
      <c r="N806" t="str">
        <f t="shared" si="38"/>
        <v>Lost</v>
      </c>
      <c r="AA806">
        <v>1099</v>
      </c>
      <c r="AB806">
        <v>3</v>
      </c>
      <c r="AC806" s="56">
        <v>45789.023611053242</v>
      </c>
      <c r="AD806">
        <v>180.97430555555184</v>
      </c>
      <c r="AE806" t="s">
        <v>319</v>
      </c>
      <c r="AF806" t="s">
        <v>318</v>
      </c>
    </row>
    <row r="807" spans="9:32" x14ac:dyDescent="0.3">
      <c r="I807" s="43">
        <v>1100</v>
      </c>
      <c r="J807" s="12">
        <v>1</v>
      </c>
      <c r="K807" s="56">
        <v>45011.023611111108</v>
      </c>
      <c r="L807">
        <f t="shared" si="36"/>
        <v>280.95833333333576</v>
      </c>
      <c r="M807" t="str">
        <f t="shared" si="37"/>
        <v>One time</v>
      </c>
      <c r="N807" t="str">
        <f t="shared" si="38"/>
        <v>Lost</v>
      </c>
      <c r="AA807">
        <v>1100</v>
      </c>
      <c r="AB807">
        <v>1</v>
      </c>
      <c r="AC807" s="56">
        <v>45790.023611053242</v>
      </c>
      <c r="AD807">
        <v>280.95833333333576</v>
      </c>
      <c r="AE807" t="s">
        <v>317</v>
      </c>
      <c r="AF807" t="s">
        <v>318</v>
      </c>
    </row>
    <row r="808" spans="9:32" x14ac:dyDescent="0.3">
      <c r="I808" s="43">
        <v>1101</v>
      </c>
      <c r="J808" s="12">
        <v>2</v>
      </c>
      <c r="K808" s="56">
        <v>45115.998611111114</v>
      </c>
      <c r="L808">
        <f t="shared" si="36"/>
        <v>175.98333333332994</v>
      </c>
      <c r="M808" t="str">
        <f t="shared" si="37"/>
        <v>Repeat</v>
      </c>
      <c r="N808" t="str">
        <f t="shared" si="38"/>
        <v>Passive</v>
      </c>
      <c r="AA808">
        <v>1101</v>
      </c>
      <c r="AB808">
        <v>2</v>
      </c>
      <c r="AC808" s="56">
        <v>45791.023611053242</v>
      </c>
      <c r="AD808">
        <v>175.98333333332994</v>
      </c>
      <c r="AE808" t="s">
        <v>319</v>
      </c>
      <c r="AF808" t="s">
        <v>320</v>
      </c>
    </row>
    <row r="809" spans="9:32" x14ac:dyDescent="0.3">
      <c r="I809" s="43">
        <v>1102</v>
      </c>
      <c r="J809" s="12">
        <v>1</v>
      </c>
      <c r="K809" s="56">
        <v>45193.992361111108</v>
      </c>
      <c r="L809">
        <f t="shared" si="36"/>
        <v>97.989583333335759</v>
      </c>
      <c r="M809" t="str">
        <f t="shared" si="37"/>
        <v>One time</v>
      </c>
      <c r="N809" t="str">
        <f t="shared" si="38"/>
        <v>Passive</v>
      </c>
      <c r="AA809">
        <v>1102</v>
      </c>
      <c r="AB809">
        <v>1</v>
      </c>
      <c r="AC809" s="56">
        <v>45792.023611053242</v>
      </c>
      <c r="AD809">
        <v>97.989583333335759</v>
      </c>
      <c r="AE809" t="s">
        <v>317</v>
      </c>
      <c r="AF809" t="s">
        <v>320</v>
      </c>
    </row>
    <row r="810" spans="9:32" x14ac:dyDescent="0.3">
      <c r="I810" s="43">
        <v>1103</v>
      </c>
      <c r="J810" s="12">
        <v>1</v>
      </c>
      <c r="K810" s="56">
        <v>45159.058333333334</v>
      </c>
      <c r="L810">
        <f t="shared" si="36"/>
        <v>132.92361111110949</v>
      </c>
      <c r="M810" t="str">
        <f t="shared" si="37"/>
        <v>One time</v>
      </c>
      <c r="N810" t="str">
        <f t="shared" si="38"/>
        <v>Passive</v>
      </c>
      <c r="AA810">
        <v>1103</v>
      </c>
      <c r="AB810">
        <v>1</v>
      </c>
      <c r="AC810" s="56">
        <v>45793.023611053242</v>
      </c>
      <c r="AD810">
        <v>132.92361111110949</v>
      </c>
      <c r="AE810" t="s">
        <v>317</v>
      </c>
      <c r="AF810" t="s">
        <v>320</v>
      </c>
    </row>
    <row r="811" spans="9:32" x14ac:dyDescent="0.3">
      <c r="I811" s="43">
        <v>1105</v>
      </c>
      <c r="J811" s="12">
        <v>1</v>
      </c>
      <c r="K811" s="56">
        <v>45086.005555555559</v>
      </c>
      <c r="L811">
        <f t="shared" si="36"/>
        <v>205.97638888888469</v>
      </c>
      <c r="M811" t="str">
        <f t="shared" si="37"/>
        <v>One time</v>
      </c>
      <c r="N811" t="str">
        <f t="shared" si="38"/>
        <v>Lost</v>
      </c>
      <c r="AA811">
        <v>1105</v>
      </c>
      <c r="AB811">
        <v>1</v>
      </c>
      <c r="AC811" s="56">
        <v>45794.023611053242</v>
      </c>
      <c r="AD811">
        <v>205.97638888888469</v>
      </c>
      <c r="AE811" t="s">
        <v>317</v>
      </c>
      <c r="AF811" t="s">
        <v>318</v>
      </c>
    </row>
    <row r="812" spans="9:32" x14ac:dyDescent="0.3">
      <c r="I812" s="43">
        <v>1108</v>
      </c>
      <c r="J812" s="12">
        <v>3</v>
      </c>
      <c r="K812" s="56">
        <v>45138.048611111109</v>
      </c>
      <c r="L812">
        <f t="shared" si="36"/>
        <v>153.9333333333343</v>
      </c>
      <c r="M812" t="str">
        <f t="shared" si="37"/>
        <v>Repeat</v>
      </c>
      <c r="N812" t="str">
        <f t="shared" si="38"/>
        <v>Passive</v>
      </c>
      <c r="AA812">
        <v>1108</v>
      </c>
      <c r="AB812">
        <v>3</v>
      </c>
      <c r="AC812" s="56">
        <v>45795.023611053242</v>
      </c>
      <c r="AD812">
        <v>153.9333333333343</v>
      </c>
      <c r="AE812" t="s">
        <v>319</v>
      </c>
      <c r="AF812" t="s">
        <v>320</v>
      </c>
    </row>
    <row r="813" spans="9:32" x14ac:dyDescent="0.3">
      <c r="I813" s="43">
        <v>1109</v>
      </c>
      <c r="J813" s="12">
        <v>5</v>
      </c>
      <c r="K813" s="56">
        <v>45226.024305555555</v>
      </c>
      <c r="L813">
        <f t="shared" si="36"/>
        <v>65.957638888889051</v>
      </c>
      <c r="M813" t="str">
        <f t="shared" si="37"/>
        <v>Repeat</v>
      </c>
      <c r="N813" t="str">
        <f t="shared" si="38"/>
        <v>Recent</v>
      </c>
      <c r="AA813">
        <v>1109</v>
      </c>
      <c r="AB813">
        <v>5</v>
      </c>
      <c r="AC813" s="56">
        <v>45796.023611053242</v>
      </c>
      <c r="AD813">
        <v>65.957638888889051</v>
      </c>
      <c r="AE813" t="s">
        <v>319</v>
      </c>
      <c r="AF813" t="s">
        <v>321</v>
      </c>
    </row>
    <row r="814" spans="9:32" x14ac:dyDescent="0.3">
      <c r="I814" s="43">
        <v>1112</v>
      </c>
      <c r="J814" s="12">
        <v>2</v>
      </c>
      <c r="K814" s="56">
        <v>45206.00277777778</v>
      </c>
      <c r="L814">
        <f t="shared" si="36"/>
        <v>85.979166666664241</v>
      </c>
      <c r="M814" t="str">
        <f t="shared" si="37"/>
        <v>Repeat</v>
      </c>
      <c r="N814" t="str">
        <f t="shared" si="38"/>
        <v>Passive</v>
      </c>
      <c r="AA814">
        <v>1112</v>
      </c>
      <c r="AB814">
        <v>2</v>
      </c>
      <c r="AC814" s="56">
        <v>45797.023611053242</v>
      </c>
      <c r="AD814">
        <v>85.979166666664241</v>
      </c>
      <c r="AE814" t="s">
        <v>319</v>
      </c>
      <c r="AF814" t="s">
        <v>320</v>
      </c>
    </row>
    <row r="815" spans="9:32" x14ac:dyDescent="0.3">
      <c r="I815" s="43">
        <v>1114</v>
      </c>
      <c r="J815" s="12">
        <v>1</v>
      </c>
      <c r="K815" s="56">
        <v>45185.981249999997</v>
      </c>
      <c r="L815">
        <f t="shared" si="36"/>
        <v>106.00069444444671</v>
      </c>
      <c r="M815" t="str">
        <f t="shared" si="37"/>
        <v>One time</v>
      </c>
      <c r="N815" t="str">
        <f t="shared" si="38"/>
        <v>Passive</v>
      </c>
      <c r="AA815">
        <v>1114</v>
      </c>
      <c r="AB815">
        <v>1</v>
      </c>
      <c r="AC815" s="56">
        <v>45798.023611053242</v>
      </c>
      <c r="AD815">
        <v>106.00069444444671</v>
      </c>
      <c r="AE815" t="s">
        <v>317</v>
      </c>
      <c r="AF815" t="s">
        <v>320</v>
      </c>
    </row>
    <row r="816" spans="9:32" x14ac:dyDescent="0.3">
      <c r="I816" s="43">
        <v>1120</v>
      </c>
      <c r="J816" s="12">
        <v>2</v>
      </c>
      <c r="K816" s="56">
        <v>45232.079861111109</v>
      </c>
      <c r="L816">
        <f t="shared" si="36"/>
        <v>59.902083333334303</v>
      </c>
      <c r="M816" t="str">
        <f t="shared" si="37"/>
        <v>Repeat</v>
      </c>
      <c r="N816" t="str">
        <f t="shared" si="38"/>
        <v>Recent</v>
      </c>
      <c r="AA816">
        <v>1120</v>
      </c>
      <c r="AB816">
        <v>2</v>
      </c>
      <c r="AC816" s="56">
        <v>45799.023611053242</v>
      </c>
      <c r="AD816">
        <v>59.902083333334303</v>
      </c>
      <c r="AE816" t="s">
        <v>319</v>
      </c>
      <c r="AF816" t="s">
        <v>321</v>
      </c>
    </row>
    <row r="817" spans="9:32" x14ac:dyDescent="0.3">
      <c r="I817" s="43">
        <v>1121</v>
      </c>
      <c r="J817" s="12">
        <v>1</v>
      </c>
      <c r="K817" s="56">
        <v>45075.005555555559</v>
      </c>
      <c r="L817">
        <f t="shared" si="36"/>
        <v>216.97638888888469</v>
      </c>
      <c r="M817" t="str">
        <f t="shared" si="37"/>
        <v>One time</v>
      </c>
      <c r="N817" t="str">
        <f t="shared" si="38"/>
        <v>Lost</v>
      </c>
      <c r="AA817">
        <v>1121</v>
      </c>
      <c r="AB817">
        <v>1</v>
      </c>
      <c r="AC817" s="56">
        <v>45800.023611053242</v>
      </c>
      <c r="AD817">
        <v>216.97638888888469</v>
      </c>
      <c r="AE817" t="s">
        <v>317</v>
      </c>
      <c r="AF817" t="s">
        <v>318</v>
      </c>
    </row>
    <row r="818" spans="9:32" x14ac:dyDescent="0.3">
      <c r="I818" s="43">
        <v>1122</v>
      </c>
      <c r="J818" s="12">
        <v>1</v>
      </c>
      <c r="K818" s="56">
        <v>44999.03402777778</v>
      </c>
      <c r="L818">
        <f t="shared" si="36"/>
        <v>292.94791666666424</v>
      </c>
      <c r="M818" t="str">
        <f t="shared" si="37"/>
        <v>One time</v>
      </c>
      <c r="N818" t="str">
        <f t="shared" si="38"/>
        <v>Lost</v>
      </c>
      <c r="AA818">
        <v>1122</v>
      </c>
      <c r="AB818">
        <v>1</v>
      </c>
      <c r="AC818" s="56">
        <v>45801.023611053242</v>
      </c>
      <c r="AD818">
        <v>292.94791666666424</v>
      </c>
      <c r="AE818" t="s">
        <v>317</v>
      </c>
      <c r="AF818" t="s">
        <v>318</v>
      </c>
    </row>
    <row r="819" spans="9:32" x14ac:dyDescent="0.3">
      <c r="I819" s="43">
        <v>1123</v>
      </c>
      <c r="J819" s="12">
        <v>1</v>
      </c>
      <c r="K819" s="56">
        <v>45135.980555555558</v>
      </c>
      <c r="L819">
        <f t="shared" si="36"/>
        <v>156.00138888888614</v>
      </c>
      <c r="M819" t="str">
        <f t="shared" si="37"/>
        <v>One time</v>
      </c>
      <c r="N819" t="str">
        <f t="shared" si="38"/>
        <v>Passive</v>
      </c>
      <c r="AA819">
        <v>1123</v>
      </c>
      <c r="AB819">
        <v>1</v>
      </c>
      <c r="AC819" s="56">
        <v>45802.023611053242</v>
      </c>
      <c r="AD819">
        <v>156.00138888888614</v>
      </c>
      <c r="AE819" t="s">
        <v>317</v>
      </c>
      <c r="AF819" t="s">
        <v>320</v>
      </c>
    </row>
    <row r="820" spans="9:32" x14ac:dyDescent="0.3">
      <c r="I820" s="43">
        <v>1125</v>
      </c>
      <c r="J820" s="12">
        <v>1</v>
      </c>
      <c r="K820" s="56">
        <v>45145.065972222219</v>
      </c>
      <c r="L820">
        <f t="shared" si="36"/>
        <v>146.91597222222481</v>
      </c>
      <c r="M820" t="str">
        <f t="shared" si="37"/>
        <v>One time</v>
      </c>
      <c r="N820" t="str">
        <f t="shared" si="38"/>
        <v>Passive</v>
      </c>
      <c r="AA820">
        <v>1125</v>
      </c>
      <c r="AB820">
        <v>1</v>
      </c>
      <c r="AC820" s="56">
        <v>45803.023611053242</v>
      </c>
      <c r="AD820">
        <v>146.91597222222481</v>
      </c>
      <c r="AE820" t="s">
        <v>317</v>
      </c>
      <c r="AF820" t="s">
        <v>320</v>
      </c>
    </row>
    <row r="821" spans="9:32" x14ac:dyDescent="0.3">
      <c r="I821" s="43">
        <v>1126</v>
      </c>
      <c r="J821" s="12">
        <v>2</v>
      </c>
      <c r="K821" s="56">
        <v>45155.053472222222</v>
      </c>
      <c r="L821">
        <f t="shared" si="36"/>
        <v>136.9284722222219</v>
      </c>
      <c r="M821" t="str">
        <f t="shared" si="37"/>
        <v>Repeat</v>
      </c>
      <c r="N821" t="str">
        <f t="shared" si="38"/>
        <v>Passive</v>
      </c>
      <c r="AA821">
        <v>1126</v>
      </c>
      <c r="AB821">
        <v>2</v>
      </c>
      <c r="AC821" s="56">
        <v>45804.023611053242</v>
      </c>
      <c r="AD821">
        <v>136.9284722222219</v>
      </c>
      <c r="AE821" t="s">
        <v>319</v>
      </c>
      <c r="AF821" t="s">
        <v>320</v>
      </c>
    </row>
    <row r="822" spans="9:32" x14ac:dyDescent="0.3">
      <c r="I822" s="43">
        <v>1127</v>
      </c>
      <c r="J822" s="12">
        <v>1</v>
      </c>
      <c r="K822" s="56">
        <v>45021.011805555558</v>
      </c>
      <c r="L822">
        <f t="shared" si="36"/>
        <v>270.97013888888614</v>
      </c>
      <c r="M822" t="str">
        <f t="shared" si="37"/>
        <v>One time</v>
      </c>
      <c r="N822" t="str">
        <f t="shared" si="38"/>
        <v>Lost</v>
      </c>
      <c r="AA822">
        <v>1127</v>
      </c>
      <c r="AB822">
        <v>1</v>
      </c>
      <c r="AC822" s="56">
        <v>45805.023611053242</v>
      </c>
      <c r="AD822">
        <v>270.97013888888614</v>
      </c>
      <c r="AE822" t="s">
        <v>317</v>
      </c>
      <c r="AF822" t="s">
        <v>318</v>
      </c>
    </row>
    <row r="823" spans="9:32" x14ac:dyDescent="0.3">
      <c r="I823" s="43">
        <v>1128</v>
      </c>
      <c r="J823" s="12">
        <v>2</v>
      </c>
      <c r="K823" s="56">
        <v>45178.984722222223</v>
      </c>
      <c r="L823">
        <f t="shared" si="36"/>
        <v>112.99722222222044</v>
      </c>
      <c r="M823" t="str">
        <f t="shared" si="37"/>
        <v>Repeat</v>
      </c>
      <c r="N823" t="str">
        <f t="shared" si="38"/>
        <v>Passive</v>
      </c>
      <c r="AA823">
        <v>1128</v>
      </c>
      <c r="AB823">
        <v>2</v>
      </c>
      <c r="AC823" s="56">
        <v>45806.023611053242</v>
      </c>
      <c r="AD823">
        <v>112.99722222222044</v>
      </c>
      <c r="AE823" t="s">
        <v>319</v>
      </c>
      <c r="AF823" t="s">
        <v>320</v>
      </c>
    </row>
    <row r="824" spans="9:32" x14ac:dyDescent="0.3">
      <c r="I824" s="43">
        <v>1131</v>
      </c>
      <c r="J824" s="12">
        <v>1</v>
      </c>
      <c r="K824" s="56">
        <v>44929.020138888889</v>
      </c>
      <c r="L824">
        <f t="shared" si="36"/>
        <v>362.96180555555475</v>
      </c>
      <c r="M824" t="str">
        <f t="shared" si="37"/>
        <v>One time</v>
      </c>
      <c r="N824" t="str">
        <f t="shared" si="38"/>
        <v>Lost</v>
      </c>
      <c r="AA824">
        <v>1131</v>
      </c>
      <c r="AB824">
        <v>1</v>
      </c>
      <c r="AC824" s="56">
        <v>45807.023611053242</v>
      </c>
      <c r="AD824">
        <v>362.96180555555475</v>
      </c>
      <c r="AE824" t="s">
        <v>317</v>
      </c>
      <c r="AF824" t="s">
        <v>318</v>
      </c>
    </row>
    <row r="825" spans="9:32" x14ac:dyDescent="0.3">
      <c r="I825" s="43">
        <v>1133</v>
      </c>
      <c r="J825" s="12">
        <v>2</v>
      </c>
      <c r="K825" s="56">
        <v>45268.022222222222</v>
      </c>
      <c r="L825">
        <f t="shared" si="36"/>
        <v>23.959722222221899</v>
      </c>
      <c r="M825" t="str">
        <f t="shared" si="37"/>
        <v>Repeat</v>
      </c>
      <c r="N825" t="str">
        <f t="shared" si="38"/>
        <v>Recent</v>
      </c>
      <c r="AA825">
        <v>1133</v>
      </c>
      <c r="AB825">
        <v>2</v>
      </c>
      <c r="AC825" s="56">
        <v>45808.023611053242</v>
      </c>
      <c r="AD825">
        <v>23.959722222221899</v>
      </c>
      <c r="AE825" t="s">
        <v>319</v>
      </c>
      <c r="AF825" t="s">
        <v>321</v>
      </c>
    </row>
    <row r="826" spans="9:32" x14ac:dyDescent="0.3">
      <c r="I826" s="43">
        <v>1135</v>
      </c>
      <c r="J826" s="12">
        <v>1</v>
      </c>
      <c r="K826" s="56">
        <v>45090.024305555555</v>
      </c>
      <c r="L826">
        <f t="shared" si="36"/>
        <v>201.95763888888905</v>
      </c>
      <c r="M826" t="str">
        <f t="shared" si="37"/>
        <v>One time</v>
      </c>
      <c r="N826" t="str">
        <f t="shared" si="38"/>
        <v>Lost</v>
      </c>
      <c r="AA826">
        <v>1135</v>
      </c>
      <c r="AB826">
        <v>1</v>
      </c>
      <c r="AC826" s="56">
        <v>45809.023611053242</v>
      </c>
      <c r="AD826">
        <v>201.95763888888905</v>
      </c>
      <c r="AE826" t="s">
        <v>317</v>
      </c>
      <c r="AF826" t="s">
        <v>318</v>
      </c>
    </row>
    <row r="827" spans="9:32" x14ac:dyDescent="0.3">
      <c r="I827" s="43">
        <v>1138</v>
      </c>
      <c r="J827" s="12">
        <v>2</v>
      </c>
      <c r="K827" s="56">
        <v>45137.979861111111</v>
      </c>
      <c r="L827">
        <f t="shared" si="36"/>
        <v>154.00208333333285</v>
      </c>
      <c r="M827" t="str">
        <f t="shared" si="37"/>
        <v>Repeat</v>
      </c>
      <c r="N827" t="str">
        <f t="shared" si="38"/>
        <v>Passive</v>
      </c>
      <c r="AA827">
        <v>1138</v>
      </c>
      <c r="AB827">
        <v>2</v>
      </c>
      <c r="AC827" s="56">
        <v>45810.023611053242</v>
      </c>
      <c r="AD827">
        <v>154.00208333333285</v>
      </c>
      <c r="AE827" t="s">
        <v>319</v>
      </c>
      <c r="AF827" t="s">
        <v>320</v>
      </c>
    </row>
    <row r="828" spans="9:32" x14ac:dyDescent="0.3">
      <c r="I828" s="43">
        <v>1139</v>
      </c>
      <c r="J828" s="12">
        <v>3</v>
      </c>
      <c r="K828" s="56">
        <v>45282.981249999997</v>
      </c>
      <c r="L828">
        <f t="shared" si="36"/>
        <v>9.0006944444467081</v>
      </c>
      <c r="M828" t="str">
        <f t="shared" si="37"/>
        <v>Repeat</v>
      </c>
      <c r="N828" t="str">
        <f t="shared" si="38"/>
        <v>Recent</v>
      </c>
      <c r="AA828">
        <v>1139</v>
      </c>
      <c r="AB828">
        <v>3</v>
      </c>
      <c r="AC828" s="56">
        <v>45811.023611053242</v>
      </c>
      <c r="AD828">
        <v>9.0006944444467081</v>
      </c>
      <c r="AE828" t="s">
        <v>319</v>
      </c>
      <c r="AF828" t="s">
        <v>321</v>
      </c>
    </row>
    <row r="829" spans="9:32" x14ac:dyDescent="0.3">
      <c r="I829" s="43">
        <v>1140</v>
      </c>
      <c r="J829" s="12">
        <v>1</v>
      </c>
      <c r="K829" s="56">
        <v>45003.027083333334</v>
      </c>
      <c r="L829">
        <f t="shared" si="36"/>
        <v>288.95486111110949</v>
      </c>
      <c r="M829" t="str">
        <f t="shared" si="37"/>
        <v>One time</v>
      </c>
      <c r="N829" t="str">
        <f t="shared" si="38"/>
        <v>Lost</v>
      </c>
      <c r="AA829">
        <v>1140</v>
      </c>
      <c r="AB829">
        <v>1</v>
      </c>
      <c r="AC829" s="56">
        <v>45812.023611053242</v>
      </c>
      <c r="AD829">
        <v>288.95486111110949</v>
      </c>
      <c r="AE829" t="s">
        <v>317</v>
      </c>
      <c r="AF829" t="s">
        <v>318</v>
      </c>
    </row>
    <row r="830" spans="9:32" x14ac:dyDescent="0.3">
      <c r="I830" s="43">
        <v>1141</v>
      </c>
      <c r="J830" s="12">
        <v>2</v>
      </c>
      <c r="K830" s="56">
        <v>45131.054861111108</v>
      </c>
      <c r="L830">
        <f t="shared" si="36"/>
        <v>160.92708333333576</v>
      </c>
      <c r="M830" t="str">
        <f t="shared" si="37"/>
        <v>Repeat</v>
      </c>
      <c r="N830" t="str">
        <f t="shared" si="38"/>
        <v>Passive</v>
      </c>
      <c r="AA830">
        <v>1141</v>
      </c>
      <c r="AB830">
        <v>2</v>
      </c>
      <c r="AC830" s="56">
        <v>45813.023611053242</v>
      </c>
      <c r="AD830">
        <v>160.92708333333576</v>
      </c>
      <c r="AE830" t="s">
        <v>319</v>
      </c>
      <c r="AF830" t="s">
        <v>320</v>
      </c>
    </row>
    <row r="831" spans="9:32" x14ac:dyDescent="0.3">
      <c r="I831" s="43">
        <v>1142</v>
      </c>
      <c r="J831" s="12">
        <v>1</v>
      </c>
      <c r="K831" s="56">
        <v>45263.053472222222</v>
      </c>
      <c r="L831">
        <f t="shared" si="36"/>
        <v>28.928472222221899</v>
      </c>
      <c r="M831" t="str">
        <f t="shared" si="37"/>
        <v>One time</v>
      </c>
      <c r="N831" t="str">
        <f t="shared" si="38"/>
        <v>Recent</v>
      </c>
      <c r="AA831">
        <v>1142</v>
      </c>
      <c r="AB831">
        <v>1</v>
      </c>
      <c r="AC831" s="56">
        <v>45814.023611053242</v>
      </c>
      <c r="AD831">
        <v>28.928472222221899</v>
      </c>
      <c r="AE831" t="s">
        <v>317</v>
      </c>
      <c r="AF831" t="s">
        <v>321</v>
      </c>
    </row>
    <row r="832" spans="9:32" x14ac:dyDescent="0.3">
      <c r="I832" s="43">
        <v>1143</v>
      </c>
      <c r="J832" s="12">
        <v>3</v>
      </c>
      <c r="K832" s="56">
        <v>45288.999305555553</v>
      </c>
      <c r="L832">
        <f t="shared" si="36"/>
        <v>2.9826388888905058</v>
      </c>
      <c r="M832" t="str">
        <f t="shared" si="37"/>
        <v>Repeat</v>
      </c>
      <c r="N832" t="str">
        <f t="shared" si="38"/>
        <v>Recent</v>
      </c>
      <c r="AA832">
        <v>1143</v>
      </c>
      <c r="AB832">
        <v>3</v>
      </c>
      <c r="AC832" s="56">
        <v>45815.023611053242</v>
      </c>
      <c r="AD832">
        <v>2.9826388888905058</v>
      </c>
      <c r="AE832" t="s">
        <v>319</v>
      </c>
      <c r="AF832" t="s">
        <v>321</v>
      </c>
    </row>
    <row r="833" spans="9:32" x14ac:dyDescent="0.3">
      <c r="I833" s="43">
        <v>1145</v>
      </c>
      <c r="J833" s="12">
        <v>2</v>
      </c>
      <c r="K833" s="56">
        <v>45158.989583333336</v>
      </c>
      <c r="L833">
        <f t="shared" si="36"/>
        <v>132.99236111110804</v>
      </c>
      <c r="M833" t="str">
        <f t="shared" si="37"/>
        <v>Repeat</v>
      </c>
      <c r="N833" t="str">
        <f t="shared" si="38"/>
        <v>Passive</v>
      </c>
      <c r="AA833">
        <v>1145</v>
      </c>
      <c r="AB833">
        <v>2</v>
      </c>
      <c r="AC833" s="56">
        <v>45816.023611053242</v>
      </c>
      <c r="AD833">
        <v>132.99236111110804</v>
      </c>
      <c r="AE833" t="s">
        <v>319</v>
      </c>
      <c r="AF833" t="s">
        <v>320</v>
      </c>
    </row>
    <row r="834" spans="9:32" x14ac:dyDescent="0.3">
      <c r="I834" s="43">
        <v>1146</v>
      </c>
      <c r="J834" s="12">
        <v>1</v>
      </c>
      <c r="K834" s="56">
        <v>45058.98333333333</v>
      </c>
      <c r="L834">
        <f t="shared" si="36"/>
        <v>232.99861111111386</v>
      </c>
      <c r="M834" t="str">
        <f t="shared" si="37"/>
        <v>One time</v>
      </c>
      <c r="N834" t="str">
        <f t="shared" si="38"/>
        <v>Lost</v>
      </c>
      <c r="AA834">
        <v>1146</v>
      </c>
      <c r="AB834">
        <v>1</v>
      </c>
      <c r="AC834" s="56">
        <v>45817.023611053242</v>
      </c>
      <c r="AD834">
        <v>232.99861111111386</v>
      </c>
      <c r="AE834" t="s">
        <v>317</v>
      </c>
      <c r="AF834" t="s">
        <v>318</v>
      </c>
    </row>
    <row r="835" spans="9:32" x14ac:dyDescent="0.3">
      <c r="I835" s="43">
        <v>1147</v>
      </c>
      <c r="J835" s="12">
        <v>1</v>
      </c>
      <c r="K835" s="56">
        <v>45180.977777777778</v>
      </c>
      <c r="L835">
        <f t="shared" ref="L835:L898" si="39">$H$2-K835</f>
        <v>111.0041666666657</v>
      </c>
      <c r="M835" t="str">
        <f t="shared" ref="M835:M898" si="40">IF(J835&gt;1, "Repeat", "One time")</f>
        <v>One time</v>
      </c>
      <c r="N835" t="str">
        <f t="shared" ref="N835:N898" si="41">IF(L835&lt;80,"Recent",IF(L835&lt;180,"Passive","Lost"))</f>
        <v>Passive</v>
      </c>
      <c r="AA835">
        <v>1147</v>
      </c>
      <c r="AB835">
        <v>1</v>
      </c>
      <c r="AC835" s="56">
        <v>45818.023611053242</v>
      </c>
      <c r="AD835">
        <v>111.0041666666657</v>
      </c>
      <c r="AE835" t="s">
        <v>317</v>
      </c>
      <c r="AF835" t="s">
        <v>320</v>
      </c>
    </row>
    <row r="836" spans="9:32" x14ac:dyDescent="0.3">
      <c r="I836" s="43">
        <v>1148</v>
      </c>
      <c r="J836" s="12">
        <v>1</v>
      </c>
      <c r="K836" s="56">
        <v>45263.023611111108</v>
      </c>
      <c r="L836">
        <f t="shared" si="39"/>
        <v>28.958333333335759</v>
      </c>
      <c r="M836" t="str">
        <f t="shared" si="40"/>
        <v>One time</v>
      </c>
      <c r="N836" t="str">
        <f t="shared" si="41"/>
        <v>Recent</v>
      </c>
      <c r="AA836">
        <v>1148</v>
      </c>
      <c r="AB836">
        <v>1</v>
      </c>
      <c r="AC836" s="56">
        <v>45819.023611053242</v>
      </c>
      <c r="AD836">
        <v>28.958333333335759</v>
      </c>
      <c r="AE836" t="s">
        <v>317</v>
      </c>
      <c r="AF836" t="s">
        <v>321</v>
      </c>
    </row>
    <row r="837" spans="9:32" x14ac:dyDescent="0.3">
      <c r="I837" s="43">
        <v>1149</v>
      </c>
      <c r="J837" s="12">
        <v>1</v>
      </c>
      <c r="K837" s="56">
        <v>45017.057638888888</v>
      </c>
      <c r="L837">
        <f t="shared" si="39"/>
        <v>274.9243055555562</v>
      </c>
      <c r="M837" t="str">
        <f t="shared" si="40"/>
        <v>One time</v>
      </c>
      <c r="N837" t="str">
        <f t="shared" si="41"/>
        <v>Lost</v>
      </c>
      <c r="AA837">
        <v>1149</v>
      </c>
      <c r="AB837">
        <v>1</v>
      </c>
      <c r="AC837" s="56">
        <v>45820.023611053242</v>
      </c>
      <c r="AD837">
        <v>274.9243055555562</v>
      </c>
      <c r="AE837" t="s">
        <v>317</v>
      </c>
      <c r="AF837" t="s">
        <v>318</v>
      </c>
    </row>
    <row r="838" spans="9:32" x14ac:dyDescent="0.3">
      <c r="I838" s="43">
        <v>1150</v>
      </c>
      <c r="J838" s="12">
        <v>3</v>
      </c>
      <c r="K838" s="56">
        <v>45215.07708333333</v>
      </c>
      <c r="L838">
        <f t="shared" si="39"/>
        <v>76.90486111111386</v>
      </c>
      <c r="M838" t="str">
        <f t="shared" si="40"/>
        <v>Repeat</v>
      </c>
      <c r="N838" t="str">
        <f t="shared" si="41"/>
        <v>Recent</v>
      </c>
      <c r="AA838">
        <v>1150</v>
      </c>
      <c r="AB838">
        <v>3</v>
      </c>
      <c r="AC838" s="56">
        <v>45821.023611053242</v>
      </c>
      <c r="AD838">
        <v>76.90486111111386</v>
      </c>
      <c r="AE838" t="s">
        <v>319</v>
      </c>
      <c r="AF838" t="s">
        <v>321</v>
      </c>
    </row>
    <row r="839" spans="9:32" x14ac:dyDescent="0.3">
      <c r="I839" s="43">
        <v>1152</v>
      </c>
      <c r="J839" s="12">
        <v>2</v>
      </c>
      <c r="K839" s="56">
        <v>45081.036805555559</v>
      </c>
      <c r="L839">
        <f t="shared" si="39"/>
        <v>210.94513888888469</v>
      </c>
      <c r="M839" t="str">
        <f t="shared" si="40"/>
        <v>Repeat</v>
      </c>
      <c r="N839" t="str">
        <f t="shared" si="41"/>
        <v>Lost</v>
      </c>
      <c r="AA839">
        <v>1152</v>
      </c>
      <c r="AB839">
        <v>2</v>
      </c>
      <c r="AC839" s="56">
        <v>45822.023611053242</v>
      </c>
      <c r="AD839">
        <v>210.94513888888469</v>
      </c>
      <c r="AE839" t="s">
        <v>319</v>
      </c>
      <c r="AF839" t="s">
        <v>318</v>
      </c>
    </row>
    <row r="840" spans="9:32" x14ac:dyDescent="0.3">
      <c r="I840" s="43">
        <v>1153</v>
      </c>
      <c r="J840" s="12">
        <v>2</v>
      </c>
      <c r="K840" s="56">
        <v>45052.072916666664</v>
      </c>
      <c r="L840">
        <f t="shared" si="39"/>
        <v>239.90902777777956</v>
      </c>
      <c r="M840" t="str">
        <f t="shared" si="40"/>
        <v>Repeat</v>
      </c>
      <c r="N840" t="str">
        <f t="shared" si="41"/>
        <v>Lost</v>
      </c>
      <c r="AA840">
        <v>1153</v>
      </c>
      <c r="AB840">
        <v>2</v>
      </c>
      <c r="AC840" s="56">
        <v>45823.023611053242</v>
      </c>
      <c r="AD840">
        <v>239.90902777777956</v>
      </c>
      <c r="AE840" t="s">
        <v>319</v>
      </c>
      <c r="AF840" t="s">
        <v>318</v>
      </c>
    </row>
    <row r="841" spans="9:32" x14ac:dyDescent="0.3">
      <c r="I841" s="43">
        <v>1154</v>
      </c>
      <c r="J841" s="12">
        <v>1</v>
      </c>
      <c r="K841" s="56">
        <v>45128.981944444444</v>
      </c>
      <c r="L841">
        <f t="shared" si="39"/>
        <v>163</v>
      </c>
      <c r="M841" t="str">
        <f t="shared" si="40"/>
        <v>One time</v>
      </c>
      <c r="N841" t="str">
        <f t="shared" si="41"/>
        <v>Passive</v>
      </c>
      <c r="AA841">
        <v>1154</v>
      </c>
      <c r="AB841">
        <v>1</v>
      </c>
      <c r="AC841" s="56">
        <v>45824.023611053242</v>
      </c>
      <c r="AD841">
        <v>163</v>
      </c>
      <c r="AE841" t="s">
        <v>317</v>
      </c>
      <c r="AF841" t="s">
        <v>320</v>
      </c>
    </row>
    <row r="842" spans="9:32" x14ac:dyDescent="0.3">
      <c r="I842" s="43">
        <v>1156</v>
      </c>
      <c r="J842" s="12">
        <v>1</v>
      </c>
      <c r="K842" s="56">
        <v>45099.021527777775</v>
      </c>
      <c r="L842">
        <f t="shared" si="39"/>
        <v>192.96041666666861</v>
      </c>
      <c r="M842" t="str">
        <f t="shared" si="40"/>
        <v>One time</v>
      </c>
      <c r="N842" t="str">
        <f t="shared" si="41"/>
        <v>Lost</v>
      </c>
      <c r="AA842">
        <v>1156</v>
      </c>
      <c r="AB842">
        <v>1</v>
      </c>
      <c r="AC842" s="56">
        <v>45825.023611053242</v>
      </c>
      <c r="AD842">
        <v>192.96041666666861</v>
      </c>
      <c r="AE842" t="s">
        <v>317</v>
      </c>
      <c r="AF842" t="s">
        <v>318</v>
      </c>
    </row>
    <row r="843" spans="9:32" x14ac:dyDescent="0.3">
      <c r="I843" s="43">
        <v>1157</v>
      </c>
      <c r="J843" s="12">
        <v>2</v>
      </c>
      <c r="K843" s="56">
        <v>45101.086805555555</v>
      </c>
      <c r="L843">
        <f t="shared" si="39"/>
        <v>190.89513888888905</v>
      </c>
      <c r="M843" t="str">
        <f t="shared" si="40"/>
        <v>Repeat</v>
      </c>
      <c r="N843" t="str">
        <f t="shared" si="41"/>
        <v>Lost</v>
      </c>
      <c r="AA843">
        <v>1157</v>
      </c>
      <c r="AB843">
        <v>2</v>
      </c>
      <c r="AC843" s="56">
        <v>45826.023611053242</v>
      </c>
      <c r="AD843">
        <v>190.89513888888905</v>
      </c>
      <c r="AE843" t="s">
        <v>319</v>
      </c>
      <c r="AF843" t="s">
        <v>318</v>
      </c>
    </row>
    <row r="844" spans="9:32" x14ac:dyDescent="0.3">
      <c r="I844" s="43">
        <v>1158</v>
      </c>
      <c r="J844" s="12">
        <v>1</v>
      </c>
      <c r="K844" s="56">
        <v>45225.083333333336</v>
      </c>
      <c r="L844">
        <f t="shared" si="39"/>
        <v>66.898611111108039</v>
      </c>
      <c r="M844" t="str">
        <f t="shared" si="40"/>
        <v>One time</v>
      </c>
      <c r="N844" t="str">
        <f t="shared" si="41"/>
        <v>Recent</v>
      </c>
      <c r="AA844">
        <v>1158</v>
      </c>
      <c r="AB844">
        <v>1</v>
      </c>
      <c r="AC844" s="56">
        <v>45827.023611053242</v>
      </c>
      <c r="AD844">
        <v>66.898611111108039</v>
      </c>
      <c r="AE844" t="s">
        <v>317</v>
      </c>
      <c r="AF844" t="s">
        <v>321</v>
      </c>
    </row>
    <row r="845" spans="9:32" x14ac:dyDescent="0.3">
      <c r="I845" s="43">
        <v>1160</v>
      </c>
      <c r="J845" s="12">
        <v>1</v>
      </c>
      <c r="K845" s="56">
        <v>45100.043749999997</v>
      </c>
      <c r="L845">
        <f t="shared" si="39"/>
        <v>191.93819444444671</v>
      </c>
      <c r="M845" t="str">
        <f t="shared" si="40"/>
        <v>One time</v>
      </c>
      <c r="N845" t="str">
        <f t="shared" si="41"/>
        <v>Lost</v>
      </c>
      <c r="AA845">
        <v>1160</v>
      </c>
      <c r="AB845">
        <v>1</v>
      </c>
      <c r="AC845" s="56">
        <v>45828.023611053242</v>
      </c>
      <c r="AD845">
        <v>191.93819444444671</v>
      </c>
      <c r="AE845" t="s">
        <v>317</v>
      </c>
      <c r="AF845" t="s">
        <v>318</v>
      </c>
    </row>
    <row r="846" spans="9:32" x14ac:dyDescent="0.3">
      <c r="I846" s="43">
        <v>1161</v>
      </c>
      <c r="J846" s="12">
        <v>1</v>
      </c>
      <c r="K846" s="56">
        <v>45180.986805555556</v>
      </c>
      <c r="L846">
        <f t="shared" si="39"/>
        <v>110.9951388888876</v>
      </c>
      <c r="M846" t="str">
        <f t="shared" si="40"/>
        <v>One time</v>
      </c>
      <c r="N846" t="str">
        <f t="shared" si="41"/>
        <v>Passive</v>
      </c>
      <c r="AA846">
        <v>1161</v>
      </c>
      <c r="AB846">
        <v>1</v>
      </c>
      <c r="AC846" s="56">
        <v>45829.023611053242</v>
      </c>
      <c r="AD846">
        <v>110.9951388888876</v>
      </c>
      <c r="AE846" t="s">
        <v>317</v>
      </c>
      <c r="AF846" t="s">
        <v>320</v>
      </c>
    </row>
    <row r="847" spans="9:32" x14ac:dyDescent="0.3">
      <c r="I847" s="43">
        <v>1162</v>
      </c>
      <c r="J847" s="12">
        <v>2</v>
      </c>
      <c r="K847" s="56">
        <v>45264.027083333334</v>
      </c>
      <c r="L847">
        <f t="shared" si="39"/>
        <v>27.954861111109494</v>
      </c>
      <c r="M847" t="str">
        <f t="shared" si="40"/>
        <v>Repeat</v>
      </c>
      <c r="N847" t="str">
        <f t="shared" si="41"/>
        <v>Recent</v>
      </c>
      <c r="AA847">
        <v>1162</v>
      </c>
      <c r="AB847">
        <v>2</v>
      </c>
      <c r="AC847" s="56">
        <v>45830.023611053242</v>
      </c>
      <c r="AD847">
        <v>27.954861111109494</v>
      </c>
      <c r="AE847" t="s">
        <v>319</v>
      </c>
      <c r="AF847" t="s">
        <v>321</v>
      </c>
    </row>
    <row r="848" spans="9:32" x14ac:dyDescent="0.3">
      <c r="I848" s="43">
        <v>1164</v>
      </c>
      <c r="J848" s="12">
        <v>1</v>
      </c>
      <c r="K848" s="56">
        <v>44971.987500000003</v>
      </c>
      <c r="L848">
        <f t="shared" si="39"/>
        <v>319.99444444444089</v>
      </c>
      <c r="M848" t="str">
        <f t="shared" si="40"/>
        <v>One time</v>
      </c>
      <c r="N848" t="str">
        <f t="shared" si="41"/>
        <v>Lost</v>
      </c>
      <c r="AA848">
        <v>1164</v>
      </c>
      <c r="AB848">
        <v>1</v>
      </c>
      <c r="AC848" s="56">
        <v>45831.023611053242</v>
      </c>
      <c r="AD848">
        <v>319.99444444444089</v>
      </c>
      <c r="AE848" t="s">
        <v>317</v>
      </c>
      <c r="AF848" t="s">
        <v>318</v>
      </c>
    </row>
    <row r="849" spans="9:32" x14ac:dyDescent="0.3">
      <c r="I849" s="43">
        <v>1167</v>
      </c>
      <c r="J849" s="12">
        <v>2</v>
      </c>
      <c r="K849" s="56">
        <v>45075.946527777778</v>
      </c>
      <c r="L849">
        <f t="shared" si="39"/>
        <v>216.0354166666657</v>
      </c>
      <c r="M849" t="str">
        <f t="shared" si="40"/>
        <v>Repeat</v>
      </c>
      <c r="N849" t="str">
        <f t="shared" si="41"/>
        <v>Lost</v>
      </c>
      <c r="AA849">
        <v>1167</v>
      </c>
      <c r="AB849">
        <v>2</v>
      </c>
      <c r="AC849" s="56">
        <v>45832.023611053242</v>
      </c>
      <c r="AD849">
        <v>216.0354166666657</v>
      </c>
      <c r="AE849" t="s">
        <v>319</v>
      </c>
      <c r="AF849" t="s">
        <v>318</v>
      </c>
    </row>
    <row r="850" spans="9:32" x14ac:dyDescent="0.3">
      <c r="I850" s="43">
        <v>1169</v>
      </c>
      <c r="J850" s="12">
        <v>2</v>
      </c>
      <c r="K850" s="56">
        <v>45045.006944444445</v>
      </c>
      <c r="L850">
        <f t="shared" si="39"/>
        <v>246.97499999999854</v>
      </c>
      <c r="M850" t="str">
        <f t="shared" si="40"/>
        <v>Repeat</v>
      </c>
      <c r="N850" t="str">
        <f t="shared" si="41"/>
        <v>Lost</v>
      </c>
      <c r="AA850">
        <v>1169</v>
      </c>
      <c r="AB850">
        <v>2</v>
      </c>
      <c r="AC850" s="56">
        <v>45833.023611053242</v>
      </c>
      <c r="AD850">
        <v>246.97499999999854</v>
      </c>
      <c r="AE850" t="s">
        <v>319</v>
      </c>
      <c r="AF850" t="s">
        <v>318</v>
      </c>
    </row>
    <row r="851" spans="9:32" x14ac:dyDescent="0.3">
      <c r="I851" s="43">
        <v>1170</v>
      </c>
      <c r="J851" s="12">
        <v>4</v>
      </c>
      <c r="K851" s="56">
        <v>45170.076388888891</v>
      </c>
      <c r="L851">
        <f t="shared" si="39"/>
        <v>121.90555555555329</v>
      </c>
      <c r="M851" t="str">
        <f t="shared" si="40"/>
        <v>Repeat</v>
      </c>
      <c r="N851" t="str">
        <f t="shared" si="41"/>
        <v>Passive</v>
      </c>
      <c r="AA851">
        <v>1170</v>
      </c>
      <c r="AB851">
        <v>4</v>
      </c>
      <c r="AC851" s="56">
        <v>45834.023611053242</v>
      </c>
      <c r="AD851">
        <v>121.90555555555329</v>
      </c>
      <c r="AE851" t="s">
        <v>319</v>
      </c>
      <c r="AF851" t="s">
        <v>320</v>
      </c>
    </row>
    <row r="852" spans="9:32" x14ac:dyDescent="0.3">
      <c r="I852" s="43">
        <v>1172</v>
      </c>
      <c r="J852" s="12">
        <v>1</v>
      </c>
      <c r="K852" s="56">
        <v>45239.021527777775</v>
      </c>
      <c r="L852">
        <f t="shared" si="39"/>
        <v>52.960416666668607</v>
      </c>
      <c r="M852" t="str">
        <f t="shared" si="40"/>
        <v>One time</v>
      </c>
      <c r="N852" t="str">
        <f t="shared" si="41"/>
        <v>Recent</v>
      </c>
      <c r="AA852">
        <v>1172</v>
      </c>
      <c r="AB852">
        <v>1</v>
      </c>
      <c r="AC852" s="56">
        <v>45835.023611053242</v>
      </c>
      <c r="AD852">
        <v>52.960416666668607</v>
      </c>
      <c r="AE852" t="s">
        <v>317</v>
      </c>
      <c r="AF852" t="s">
        <v>321</v>
      </c>
    </row>
    <row r="853" spans="9:32" x14ac:dyDescent="0.3">
      <c r="I853" s="43">
        <v>1173</v>
      </c>
      <c r="J853" s="12">
        <v>2</v>
      </c>
      <c r="K853" s="56">
        <v>45273.004861111112</v>
      </c>
      <c r="L853">
        <f t="shared" si="39"/>
        <v>18.977083333331393</v>
      </c>
      <c r="M853" t="str">
        <f t="shared" si="40"/>
        <v>Repeat</v>
      </c>
      <c r="N853" t="str">
        <f t="shared" si="41"/>
        <v>Recent</v>
      </c>
      <c r="AA853">
        <v>1173</v>
      </c>
      <c r="AB853">
        <v>2</v>
      </c>
      <c r="AC853" s="56">
        <v>45836.023611053242</v>
      </c>
      <c r="AD853">
        <v>18.977083333331393</v>
      </c>
      <c r="AE853" t="s">
        <v>319</v>
      </c>
      <c r="AF853" t="s">
        <v>321</v>
      </c>
    </row>
    <row r="854" spans="9:32" x14ac:dyDescent="0.3">
      <c r="I854" s="43">
        <v>1174</v>
      </c>
      <c r="J854" s="12">
        <v>1</v>
      </c>
      <c r="K854" s="56">
        <v>45115.018055555556</v>
      </c>
      <c r="L854">
        <f t="shared" si="39"/>
        <v>176.9638888888876</v>
      </c>
      <c r="M854" t="str">
        <f t="shared" si="40"/>
        <v>One time</v>
      </c>
      <c r="N854" t="str">
        <f t="shared" si="41"/>
        <v>Passive</v>
      </c>
      <c r="AA854">
        <v>1174</v>
      </c>
      <c r="AB854">
        <v>1</v>
      </c>
      <c r="AC854" s="56">
        <v>45837.023611053242</v>
      </c>
      <c r="AD854">
        <v>176.9638888888876</v>
      </c>
      <c r="AE854" t="s">
        <v>317</v>
      </c>
      <c r="AF854" t="s">
        <v>320</v>
      </c>
    </row>
    <row r="855" spans="9:32" x14ac:dyDescent="0.3">
      <c r="I855" s="43">
        <v>1176</v>
      </c>
      <c r="J855" s="12">
        <v>4</v>
      </c>
      <c r="K855" s="56">
        <v>45239.04583333333</v>
      </c>
      <c r="L855">
        <f t="shared" si="39"/>
        <v>52.93611111111386</v>
      </c>
      <c r="M855" t="str">
        <f t="shared" si="40"/>
        <v>Repeat</v>
      </c>
      <c r="N855" t="str">
        <f t="shared" si="41"/>
        <v>Recent</v>
      </c>
      <c r="AA855">
        <v>1176</v>
      </c>
      <c r="AB855">
        <v>4</v>
      </c>
      <c r="AC855" s="56">
        <v>45838.023611053242</v>
      </c>
      <c r="AD855">
        <v>52.93611111111386</v>
      </c>
      <c r="AE855" t="s">
        <v>319</v>
      </c>
      <c r="AF855" t="s">
        <v>321</v>
      </c>
    </row>
    <row r="856" spans="9:32" x14ac:dyDescent="0.3">
      <c r="I856" s="43">
        <v>1177</v>
      </c>
      <c r="J856" s="12">
        <v>2</v>
      </c>
      <c r="K856" s="56">
        <v>45234.044444444444</v>
      </c>
      <c r="L856">
        <f t="shared" si="39"/>
        <v>57.9375</v>
      </c>
      <c r="M856" t="str">
        <f t="shared" si="40"/>
        <v>Repeat</v>
      </c>
      <c r="N856" t="str">
        <f t="shared" si="41"/>
        <v>Recent</v>
      </c>
      <c r="AA856">
        <v>1177</v>
      </c>
      <c r="AB856">
        <v>2</v>
      </c>
      <c r="AC856" s="56">
        <v>45839.023611053242</v>
      </c>
      <c r="AD856">
        <v>57.9375</v>
      </c>
      <c r="AE856" t="s">
        <v>319</v>
      </c>
      <c r="AF856" t="s">
        <v>321</v>
      </c>
    </row>
    <row r="857" spans="9:32" x14ac:dyDescent="0.3">
      <c r="I857" s="43">
        <v>1179</v>
      </c>
      <c r="J857" s="12">
        <v>2</v>
      </c>
      <c r="K857" s="56">
        <v>45236.046527777777</v>
      </c>
      <c r="L857">
        <f t="shared" si="39"/>
        <v>55.935416666667152</v>
      </c>
      <c r="M857" t="str">
        <f t="shared" si="40"/>
        <v>Repeat</v>
      </c>
      <c r="N857" t="str">
        <f t="shared" si="41"/>
        <v>Recent</v>
      </c>
      <c r="AA857">
        <v>1179</v>
      </c>
      <c r="AB857">
        <v>2</v>
      </c>
      <c r="AC857" s="56">
        <v>45840.023611053242</v>
      </c>
      <c r="AD857">
        <v>55.935416666667152</v>
      </c>
      <c r="AE857" t="s">
        <v>319</v>
      </c>
      <c r="AF857" t="s">
        <v>321</v>
      </c>
    </row>
    <row r="858" spans="9:32" x14ac:dyDescent="0.3">
      <c r="I858" s="43">
        <v>1181</v>
      </c>
      <c r="J858" s="12">
        <v>2</v>
      </c>
      <c r="K858" s="56">
        <v>45232.018750000003</v>
      </c>
      <c r="L858">
        <f t="shared" si="39"/>
        <v>59.963194444440887</v>
      </c>
      <c r="M858" t="str">
        <f t="shared" si="40"/>
        <v>Repeat</v>
      </c>
      <c r="N858" t="str">
        <f t="shared" si="41"/>
        <v>Recent</v>
      </c>
      <c r="AA858">
        <v>1181</v>
      </c>
      <c r="AB858">
        <v>2</v>
      </c>
      <c r="AC858" s="56">
        <v>45841.023611053242</v>
      </c>
      <c r="AD858">
        <v>59.963194444440887</v>
      </c>
      <c r="AE858" t="s">
        <v>319</v>
      </c>
      <c r="AF858" t="s">
        <v>321</v>
      </c>
    </row>
    <row r="859" spans="9:32" x14ac:dyDescent="0.3">
      <c r="I859" s="43">
        <v>1182</v>
      </c>
      <c r="J859" s="12">
        <v>1</v>
      </c>
      <c r="K859" s="56">
        <v>45256.957638888889</v>
      </c>
      <c r="L859">
        <f t="shared" si="39"/>
        <v>35.024305555554747</v>
      </c>
      <c r="M859" t="str">
        <f t="shared" si="40"/>
        <v>One time</v>
      </c>
      <c r="N859" t="str">
        <f t="shared" si="41"/>
        <v>Recent</v>
      </c>
      <c r="AA859">
        <v>1182</v>
      </c>
      <c r="AB859">
        <v>1</v>
      </c>
      <c r="AC859" s="56">
        <v>45842.023611053242</v>
      </c>
      <c r="AD859">
        <v>35.024305555554747</v>
      </c>
      <c r="AE859" t="s">
        <v>317</v>
      </c>
      <c r="AF859" t="s">
        <v>321</v>
      </c>
    </row>
    <row r="860" spans="9:32" x14ac:dyDescent="0.3">
      <c r="I860" s="43">
        <v>1183</v>
      </c>
      <c r="J860" s="12">
        <v>1</v>
      </c>
      <c r="K860" s="56">
        <v>45139.004861111112</v>
      </c>
      <c r="L860">
        <f t="shared" si="39"/>
        <v>152.97708333333139</v>
      </c>
      <c r="M860" t="str">
        <f t="shared" si="40"/>
        <v>One time</v>
      </c>
      <c r="N860" t="str">
        <f t="shared" si="41"/>
        <v>Passive</v>
      </c>
      <c r="AA860">
        <v>1183</v>
      </c>
      <c r="AB860">
        <v>1</v>
      </c>
      <c r="AC860" s="56">
        <v>45843.023611053242</v>
      </c>
      <c r="AD860">
        <v>152.97708333333139</v>
      </c>
      <c r="AE860" t="s">
        <v>317</v>
      </c>
      <c r="AF860" t="s">
        <v>320</v>
      </c>
    </row>
    <row r="861" spans="9:32" x14ac:dyDescent="0.3">
      <c r="I861" s="43">
        <v>1185</v>
      </c>
      <c r="J861" s="12">
        <v>1</v>
      </c>
      <c r="K861" s="56">
        <v>45092.956250000003</v>
      </c>
      <c r="L861">
        <f t="shared" si="39"/>
        <v>199.02569444444089</v>
      </c>
      <c r="M861" t="str">
        <f t="shared" si="40"/>
        <v>One time</v>
      </c>
      <c r="N861" t="str">
        <f t="shared" si="41"/>
        <v>Lost</v>
      </c>
      <c r="AA861">
        <v>1185</v>
      </c>
      <c r="AB861">
        <v>1</v>
      </c>
      <c r="AC861" s="56">
        <v>45844.023611053242</v>
      </c>
      <c r="AD861">
        <v>199.02569444444089</v>
      </c>
      <c r="AE861" t="s">
        <v>317</v>
      </c>
      <c r="AF861" t="s">
        <v>318</v>
      </c>
    </row>
    <row r="862" spans="9:32" x14ac:dyDescent="0.3">
      <c r="I862" s="43">
        <v>1188</v>
      </c>
      <c r="J862" s="12">
        <v>1</v>
      </c>
      <c r="K862" s="56">
        <v>45257.988194444442</v>
      </c>
      <c r="L862">
        <f t="shared" si="39"/>
        <v>33.993750000001455</v>
      </c>
      <c r="M862" t="str">
        <f t="shared" si="40"/>
        <v>One time</v>
      </c>
      <c r="N862" t="str">
        <f t="shared" si="41"/>
        <v>Recent</v>
      </c>
      <c r="AA862">
        <v>1188</v>
      </c>
      <c r="AB862">
        <v>1</v>
      </c>
      <c r="AC862" s="56">
        <v>45845.023611053242</v>
      </c>
      <c r="AD862">
        <v>33.993750000001455</v>
      </c>
      <c r="AE862" t="s">
        <v>317</v>
      </c>
      <c r="AF862" t="s">
        <v>321</v>
      </c>
    </row>
    <row r="863" spans="9:32" x14ac:dyDescent="0.3">
      <c r="I863" s="43">
        <v>1189</v>
      </c>
      <c r="J863" s="12">
        <v>1</v>
      </c>
      <c r="K863" s="56">
        <v>45151.970833333333</v>
      </c>
      <c r="L863">
        <f t="shared" si="39"/>
        <v>140.01111111111095</v>
      </c>
      <c r="M863" t="str">
        <f t="shared" si="40"/>
        <v>One time</v>
      </c>
      <c r="N863" t="str">
        <f t="shared" si="41"/>
        <v>Passive</v>
      </c>
      <c r="AA863">
        <v>1189</v>
      </c>
      <c r="AB863">
        <v>1</v>
      </c>
      <c r="AC863" s="56">
        <v>45846.023611053242</v>
      </c>
      <c r="AD863">
        <v>140.01111111111095</v>
      </c>
      <c r="AE863" t="s">
        <v>317</v>
      </c>
      <c r="AF863" t="s">
        <v>320</v>
      </c>
    </row>
    <row r="864" spans="9:32" x14ac:dyDescent="0.3">
      <c r="I864" s="43">
        <v>1190</v>
      </c>
      <c r="J864" s="12">
        <v>3</v>
      </c>
      <c r="K864" s="56">
        <v>45291.073611111111</v>
      </c>
      <c r="L864">
        <f t="shared" si="39"/>
        <v>0.90833333333284827</v>
      </c>
      <c r="M864" t="str">
        <f t="shared" si="40"/>
        <v>Repeat</v>
      </c>
      <c r="N864" t="str">
        <f t="shared" si="41"/>
        <v>Recent</v>
      </c>
      <c r="AA864">
        <v>1190</v>
      </c>
      <c r="AB864">
        <v>3</v>
      </c>
      <c r="AC864" s="56">
        <v>45847.023611053242</v>
      </c>
      <c r="AD864">
        <v>0.90833333333284827</v>
      </c>
      <c r="AE864" t="s">
        <v>319</v>
      </c>
      <c r="AF864" t="s">
        <v>321</v>
      </c>
    </row>
    <row r="865" spans="9:32" x14ac:dyDescent="0.3">
      <c r="I865" s="43">
        <v>1191</v>
      </c>
      <c r="J865" s="12">
        <v>4</v>
      </c>
      <c r="K865" s="56">
        <v>45077.011111111111</v>
      </c>
      <c r="L865">
        <f t="shared" si="39"/>
        <v>214.97083333333285</v>
      </c>
      <c r="M865" t="str">
        <f t="shared" si="40"/>
        <v>Repeat</v>
      </c>
      <c r="N865" t="str">
        <f t="shared" si="41"/>
        <v>Lost</v>
      </c>
      <c r="AA865">
        <v>1191</v>
      </c>
      <c r="AB865">
        <v>4</v>
      </c>
      <c r="AC865" s="56">
        <v>45848.023611053242</v>
      </c>
      <c r="AD865">
        <v>214.97083333333285</v>
      </c>
      <c r="AE865" t="s">
        <v>319</v>
      </c>
      <c r="AF865" t="s">
        <v>318</v>
      </c>
    </row>
    <row r="866" spans="9:32" x14ac:dyDescent="0.3">
      <c r="I866" s="43">
        <v>1192</v>
      </c>
      <c r="J866" s="12">
        <v>2</v>
      </c>
      <c r="K866" s="56">
        <v>45276.048611111109</v>
      </c>
      <c r="L866">
        <f t="shared" si="39"/>
        <v>15.933333333334303</v>
      </c>
      <c r="M866" t="str">
        <f t="shared" si="40"/>
        <v>Repeat</v>
      </c>
      <c r="N866" t="str">
        <f t="shared" si="41"/>
        <v>Recent</v>
      </c>
      <c r="AA866">
        <v>1192</v>
      </c>
      <c r="AB866">
        <v>2</v>
      </c>
      <c r="AC866" s="56">
        <v>45849.023611053242</v>
      </c>
      <c r="AD866">
        <v>15.933333333334303</v>
      </c>
      <c r="AE866" t="s">
        <v>319</v>
      </c>
      <c r="AF866" t="s">
        <v>321</v>
      </c>
    </row>
    <row r="867" spans="9:32" x14ac:dyDescent="0.3">
      <c r="I867" s="43">
        <v>1193</v>
      </c>
      <c r="J867" s="12">
        <v>2</v>
      </c>
      <c r="K867" s="56">
        <v>45268.993750000001</v>
      </c>
      <c r="L867">
        <f t="shared" si="39"/>
        <v>22.988194444442343</v>
      </c>
      <c r="M867" t="str">
        <f t="shared" si="40"/>
        <v>Repeat</v>
      </c>
      <c r="N867" t="str">
        <f t="shared" si="41"/>
        <v>Recent</v>
      </c>
      <c r="AA867">
        <v>1193</v>
      </c>
      <c r="AB867">
        <v>2</v>
      </c>
      <c r="AC867" s="56">
        <v>45850.023611053242</v>
      </c>
      <c r="AD867">
        <v>22.988194444442343</v>
      </c>
      <c r="AE867" t="s">
        <v>319</v>
      </c>
      <c r="AF867" t="s">
        <v>321</v>
      </c>
    </row>
    <row r="868" spans="9:32" x14ac:dyDescent="0.3">
      <c r="I868" s="43">
        <v>1196</v>
      </c>
      <c r="J868" s="12">
        <v>1</v>
      </c>
      <c r="K868" s="56">
        <v>45255.941666666666</v>
      </c>
      <c r="L868">
        <f t="shared" si="39"/>
        <v>36.040277777778101</v>
      </c>
      <c r="M868" t="str">
        <f t="shared" si="40"/>
        <v>One time</v>
      </c>
      <c r="N868" t="str">
        <f t="shared" si="41"/>
        <v>Recent</v>
      </c>
      <c r="AA868">
        <v>1196</v>
      </c>
      <c r="AB868">
        <v>1</v>
      </c>
      <c r="AC868" s="56">
        <v>45851.023611053242</v>
      </c>
      <c r="AD868">
        <v>36.040277777778101</v>
      </c>
      <c r="AE868" t="s">
        <v>317</v>
      </c>
      <c r="AF868" t="s">
        <v>321</v>
      </c>
    </row>
    <row r="869" spans="9:32" x14ac:dyDescent="0.3">
      <c r="I869" s="43">
        <v>1198</v>
      </c>
      <c r="J869" s="12">
        <v>1</v>
      </c>
      <c r="K869" s="56">
        <v>45087.071527777778</v>
      </c>
      <c r="L869">
        <f t="shared" si="39"/>
        <v>204.9104166666657</v>
      </c>
      <c r="M869" t="str">
        <f t="shared" si="40"/>
        <v>One time</v>
      </c>
      <c r="N869" t="str">
        <f t="shared" si="41"/>
        <v>Lost</v>
      </c>
      <c r="AA869">
        <v>1198</v>
      </c>
      <c r="AB869">
        <v>1</v>
      </c>
      <c r="AC869" s="56">
        <v>45852.023611053242</v>
      </c>
      <c r="AD869">
        <v>204.9104166666657</v>
      </c>
      <c r="AE869" t="s">
        <v>317</v>
      </c>
      <c r="AF869" t="s">
        <v>318</v>
      </c>
    </row>
    <row r="870" spans="9:32" x14ac:dyDescent="0.3">
      <c r="I870" s="43">
        <v>1199</v>
      </c>
      <c r="J870" s="12">
        <v>2</v>
      </c>
      <c r="K870" s="56">
        <v>45257.015277777777</v>
      </c>
      <c r="L870">
        <f t="shared" si="39"/>
        <v>34.966666666667152</v>
      </c>
      <c r="M870" t="str">
        <f t="shared" si="40"/>
        <v>Repeat</v>
      </c>
      <c r="N870" t="str">
        <f t="shared" si="41"/>
        <v>Recent</v>
      </c>
      <c r="AA870">
        <v>1199</v>
      </c>
      <c r="AB870">
        <v>2</v>
      </c>
      <c r="AC870" s="56">
        <v>45853.023611053242</v>
      </c>
      <c r="AD870">
        <v>34.966666666667152</v>
      </c>
      <c r="AE870" t="s">
        <v>319</v>
      </c>
      <c r="AF870" t="s">
        <v>321</v>
      </c>
    </row>
    <row r="871" spans="9:32" x14ac:dyDescent="0.3">
      <c r="I871" s="43">
        <v>1201</v>
      </c>
      <c r="J871" s="12">
        <v>2</v>
      </c>
      <c r="K871" s="56">
        <v>45166.049305555556</v>
      </c>
      <c r="L871">
        <f t="shared" si="39"/>
        <v>125.9326388888876</v>
      </c>
      <c r="M871" t="str">
        <f t="shared" si="40"/>
        <v>Repeat</v>
      </c>
      <c r="N871" t="str">
        <f t="shared" si="41"/>
        <v>Passive</v>
      </c>
      <c r="AA871">
        <v>1201</v>
      </c>
      <c r="AB871">
        <v>2</v>
      </c>
      <c r="AC871" s="56">
        <v>45854.023611053242</v>
      </c>
      <c r="AD871">
        <v>125.9326388888876</v>
      </c>
      <c r="AE871" t="s">
        <v>319</v>
      </c>
      <c r="AF871" t="s">
        <v>320</v>
      </c>
    </row>
    <row r="872" spans="9:32" x14ac:dyDescent="0.3">
      <c r="I872" s="43">
        <v>1204</v>
      </c>
      <c r="J872" s="12">
        <v>1</v>
      </c>
      <c r="K872" s="56">
        <v>44999.035416666666</v>
      </c>
      <c r="L872">
        <f t="shared" si="39"/>
        <v>292.9465277777781</v>
      </c>
      <c r="M872" t="str">
        <f t="shared" si="40"/>
        <v>One time</v>
      </c>
      <c r="N872" t="str">
        <f t="shared" si="41"/>
        <v>Lost</v>
      </c>
      <c r="AA872">
        <v>1204</v>
      </c>
      <c r="AB872">
        <v>1</v>
      </c>
      <c r="AC872" s="56">
        <v>45855.023611053242</v>
      </c>
      <c r="AD872">
        <v>292.9465277777781</v>
      </c>
      <c r="AE872" t="s">
        <v>317</v>
      </c>
      <c r="AF872" t="s">
        <v>318</v>
      </c>
    </row>
    <row r="873" spans="9:32" x14ac:dyDescent="0.3">
      <c r="I873" s="43">
        <v>1205</v>
      </c>
      <c r="J873" s="12">
        <v>1</v>
      </c>
      <c r="K873" s="56">
        <v>45143.052777777775</v>
      </c>
      <c r="L873">
        <f t="shared" si="39"/>
        <v>148.92916666666861</v>
      </c>
      <c r="M873" t="str">
        <f t="shared" si="40"/>
        <v>One time</v>
      </c>
      <c r="N873" t="str">
        <f t="shared" si="41"/>
        <v>Passive</v>
      </c>
      <c r="AA873">
        <v>1205</v>
      </c>
      <c r="AB873">
        <v>1</v>
      </c>
      <c r="AC873" s="56">
        <v>45856.023611053242</v>
      </c>
      <c r="AD873">
        <v>148.92916666666861</v>
      </c>
      <c r="AE873" t="s">
        <v>317</v>
      </c>
      <c r="AF873" t="s">
        <v>320</v>
      </c>
    </row>
    <row r="874" spans="9:32" x14ac:dyDescent="0.3">
      <c r="I874" s="43">
        <v>1208</v>
      </c>
      <c r="J874" s="12">
        <v>2</v>
      </c>
      <c r="K874" s="56">
        <v>45241.013888888891</v>
      </c>
      <c r="L874">
        <f t="shared" si="39"/>
        <v>50.968055555553292</v>
      </c>
      <c r="M874" t="str">
        <f t="shared" si="40"/>
        <v>Repeat</v>
      </c>
      <c r="N874" t="str">
        <f t="shared" si="41"/>
        <v>Recent</v>
      </c>
      <c r="AA874">
        <v>1208</v>
      </c>
      <c r="AB874">
        <v>2</v>
      </c>
      <c r="AC874" s="56">
        <v>45857.023611053242</v>
      </c>
      <c r="AD874">
        <v>50.968055555553292</v>
      </c>
      <c r="AE874" t="s">
        <v>319</v>
      </c>
      <c r="AF874" t="s">
        <v>321</v>
      </c>
    </row>
    <row r="875" spans="9:32" x14ac:dyDescent="0.3">
      <c r="I875" s="43">
        <v>1209</v>
      </c>
      <c r="J875" s="12">
        <v>2</v>
      </c>
      <c r="K875" s="56">
        <v>45135.925000000003</v>
      </c>
      <c r="L875">
        <f t="shared" si="39"/>
        <v>156.05694444444089</v>
      </c>
      <c r="M875" t="str">
        <f t="shared" si="40"/>
        <v>Repeat</v>
      </c>
      <c r="N875" t="str">
        <f t="shared" si="41"/>
        <v>Passive</v>
      </c>
      <c r="AA875">
        <v>1209</v>
      </c>
      <c r="AB875">
        <v>2</v>
      </c>
      <c r="AC875" s="56">
        <v>45858.023611053242</v>
      </c>
      <c r="AD875">
        <v>156.05694444444089</v>
      </c>
      <c r="AE875" t="s">
        <v>319</v>
      </c>
      <c r="AF875" t="s">
        <v>320</v>
      </c>
    </row>
    <row r="876" spans="9:32" x14ac:dyDescent="0.3">
      <c r="I876" s="43">
        <v>1210</v>
      </c>
      <c r="J876" s="12">
        <v>2</v>
      </c>
      <c r="K876" s="56">
        <v>45277.040277777778</v>
      </c>
      <c r="L876">
        <f t="shared" si="39"/>
        <v>14.941666666665697</v>
      </c>
      <c r="M876" t="str">
        <f t="shared" si="40"/>
        <v>Repeat</v>
      </c>
      <c r="N876" t="str">
        <f t="shared" si="41"/>
        <v>Recent</v>
      </c>
      <c r="AA876">
        <v>1210</v>
      </c>
      <c r="AB876">
        <v>2</v>
      </c>
      <c r="AC876" s="56">
        <v>45859.023611053242</v>
      </c>
      <c r="AD876">
        <v>14.941666666665697</v>
      </c>
      <c r="AE876" t="s">
        <v>319</v>
      </c>
      <c r="AF876" t="s">
        <v>321</v>
      </c>
    </row>
    <row r="877" spans="9:32" x14ac:dyDescent="0.3">
      <c r="I877" s="43">
        <v>1212</v>
      </c>
      <c r="J877" s="12">
        <v>1</v>
      </c>
      <c r="K877" s="56">
        <v>45231.98333333333</v>
      </c>
      <c r="L877">
        <f t="shared" si="39"/>
        <v>59.99861111111386</v>
      </c>
      <c r="M877" t="str">
        <f t="shared" si="40"/>
        <v>One time</v>
      </c>
      <c r="N877" t="str">
        <f t="shared" si="41"/>
        <v>Recent</v>
      </c>
      <c r="AA877">
        <v>1212</v>
      </c>
      <c r="AB877">
        <v>1</v>
      </c>
      <c r="AC877" s="56">
        <v>45860.023611053242</v>
      </c>
      <c r="AD877">
        <v>59.99861111111386</v>
      </c>
      <c r="AE877" t="s">
        <v>317</v>
      </c>
      <c r="AF877" t="s">
        <v>321</v>
      </c>
    </row>
    <row r="878" spans="9:32" x14ac:dyDescent="0.3">
      <c r="I878" s="43">
        <v>1215</v>
      </c>
      <c r="J878" s="12">
        <v>4</v>
      </c>
      <c r="K878" s="56">
        <v>45129.069444444445</v>
      </c>
      <c r="L878">
        <f t="shared" si="39"/>
        <v>162.91249999999854</v>
      </c>
      <c r="M878" t="str">
        <f t="shared" si="40"/>
        <v>Repeat</v>
      </c>
      <c r="N878" t="str">
        <f t="shared" si="41"/>
        <v>Passive</v>
      </c>
      <c r="AA878">
        <v>1215</v>
      </c>
      <c r="AB878">
        <v>4</v>
      </c>
      <c r="AC878" s="56">
        <v>45861.023611053242</v>
      </c>
      <c r="AD878">
        <v>162.91249999999854</v>
      </c>
      <c r="AE878" t="s">
        <v>319</v>
      </c>
      <c r="AF878" t="s">
        <v>320</v>
      </c>
    </row>
    <row r="879" spans="9:32" x14ac:dyDescent="0.3">
      <c r="I879" s="43">
        <v>1216</v>
      </c>
      <c r="J879" s="12">
        <v>2</v>
      </c>
      <c r="K879" s="56">
        <v>45192.055555555555</v>
      </c>
      <c r="L879">
        <f t="shared" si="39"/>
        <v>99.926388888889051</v>
      </c>
      <c r="M879" t="str">
        <f t="shared" si="40"/>
        <v>Repeat</v>
      </c>
      <c r="N879" t="str">
        <f t="shared" si="41"/>
        <v>Passive</v>
      </c>
      <c r="AA879">
        <v>1216</v>
      </c>
      <c r="AB879">
        <v>2</v>
      </c>
      <c r="AC879" s="56">
        <v>45862.023611053242</v>
      </c>
      <c r="AD879">
        <v>99.926388888889051</v>
      </c>
      <c r="AE879" t="s">
        <v>319</v>
      </c>
      <c r="AF879" t="s">
        <v>320</v>
      </c>
    </row>
    <row r="880" spans="9:32" x14ac:dyDescent="0.3">
      <c r="I880" s="43">
        <v>1217</v>
      </c>
      <c r="J880" s="12">
        <v>3</v>
      </c>
      <c r="K880" s="56">
        <v>45275.038194444445</v>
      </c>
      <c r="L880">
        <f t="shared" si="39"/>
        <v>16.943749999998545</v>
      </c>
      <c r="M880" t="str">
        <f t="shared" si="40"/>
        <v>Repeat</v>
      </c>
      <c r="N880" t="str">
        <f t="shared" si="41"/>
        <v>Recent</v>
      </c>
      <c r="AA880">
        <v>1217</v>
      </c>
      <c r="AB880">
        <v>3</v>
      </c>
      <c r="AC880" s="56">
        <v>45863.023611053242</v>
      </c>
      <c r="AD880">
        <v>16.943749999998545</v>
      </c>
      <c r="AE880" t="s">
        <v>319</v>
      </c>
      <c r="AF880" t="s">
        <v>321</v>
      </c>
    </row>
    <row r="881" spans="9:32" x14ac:dyDescent="0.3">
      <c r="I881" s="43">
        <v>1218</v>
      </c>
      <c r="J881" s="12">
        <v>3</v>
      </c>
      <c r="K881" s="56">
        <v>45180.066666666666</v>
      </c>
      <c r="L881">
        <f t="shared" si="39"/>
        <v>111.9152777777781</v>
      </c>
      <c r="M881" t="str">
        <f t="shared" si="40"/>
        <v>Repeat</v>
      </c>
      <c r="N881" t="str">
        <f t="shared" si="41"/>
        <v>Passive</v>
      </c>
      <c r="AA881">
        <v>1218</v>
      </c>
      <c r="AB881">
        <v>3</v>
      </c>
      <c r="AC881" s="56">
        <v>45864.023611053242</v>
      </c>
      <c r="AD881">
        <v>111.9152777777781</v>
      </c>
      <c r="AE881" t="s">
        <v>319</v>
      </c>
      <c r="AF881" t="s">
        <v>320</v>
      </c>
    </row>
    <row r="882" spans="9:32" x14ac:dyDescent="0.3">
      <c r="I882" s="43">
        <v>1219</v>
      </c>
      <c r="J882" s="12">
        <v>3</v>
      </c>
      <c r="K882" s="56">
        <v>45290.024305555555</v>
      </c>
      <c r="L882">
        <f t="shared" si="39"/>
        <v>1.9576388888890506</v>
      </c>
      <c r="M882" t="str">
        <f t="shared" si="40"/>
        <v>Repeat</v>
      </c>
      <c r="N882" t="str">
        <f t="shared" si="41"/>
        <v>Recent</v>
      </c>
      <c r="AA882">
        <v>1219</v>
      </c>
      <c r="AB882">
        <v>3</v>
      </c>
      <c r="AC882" s="56">
        <v>45865.023611053242</v>
      </c>
      <c r="AD882">
        <v>1.9576388888890506</v>
      </c>
      <c r="AE882" t="s">
        <v>319</v>
      </c>
      <c r="AF882" t="s">
        <v>321</v>
      </c>
    </row>
    <row r="883" spans="9:32" x14ac:dyDescent="0.3">
      <c r="I883" s="43">
        <v>1220</v>
      </c>
      <c r="J883" s="12">
        <v>1</v>
      </c>
      <c r="K883" s="56">
        <v>45070.004861111112</v>
      </c>
      <c r="L883">
        <f t="shared" si="39"/>
        <v>221.97708333333139</v>
      </c>
      <c r="M883" t="str">
        <f t="shared" si="40"/>
        <v>One time</v>
      </c>
      <c r="N883" t="str">
        <f t="shared" si="41"/>
        <v>Lost</v>
      </c>
      <c r="AA883">
        <v>1220</v>
      </c>
      <c r="AB883">
        <v>1</v>
      </c>
      <c r="AC883" s="56">
        <v>45866.023611053242</v>
      </c>
      <c r="AD883">
        <v>221.97708333333139</v>
      </c>
      <c r="AE883" t="s">
        <v>317</v>
      </c>
      <c r="AF883" t="s">
        <v>318</v>
      </c>
    </row>
    <row r="884" spans="9:32" x14ac:dyDescent="0.3">
      <c r="I884" s="43">
        <v>1222</v>
      </c>
      <c r="J884" s="12">
        <v>2</v>
      </c>
      <c r="K884" s="56">
        <v>45185.023611111108</v>
      </c>
      <c r="L884">
        <f t="shared" si="39"/>
        <v>106.95833333333576</v>
      </c>
      <c r="M884" t="str">
        <f t="shared" si="40"/>
        <v>Repeat</v>
      </c>
      <c r="N884" t="str">
        <f t="shared" si="41"/>
        <v>Passive</v>
      </c>
      <c r="AA884">
        <v>1222</v>
      </c>
      <c r="AB884">
        <v>2</v>
      </c>
      <c r="AC884" s="56">
        <v>45867.023611053242</v>
      </c>
      <c r="AD884">
        <v>106.95833333333576</v>
      </c>
      <c r="AE884" t="s">
        <v>319</v>
      </c>
      <c r="AF884" t="s">
        <v>320</v>
      </c>
    </row>
    <row r="885" spans="9:32" x14ac:dyDescent="0.3">
      <c r="I885" s="43">
        <v>1223</v>
      </c>
      <c r="J885" s="12">
        <v>2</v>
      </c>
      <c r="K885" s="56">
        <v>45233.979861111111</v>
      </c>
      <c r="L885">
        <f t="shared" si="39"/>
        <v>58.002083333332848</v>
      </c>
      <c r="M885" t="str">
        <f t="shared" si="40"/>
        <v>Repeat</v>
      </c>
      <c r="N885" t="str">
        <f t="shared" si="41"/>
        <v>Recent</v>
      </c>
      <c r="AA885">
        <v>1223</v>
      </c>
      <c r="AB885">
        <v>2</v>
      </c>
      <c r="AC885" s="56">
        <v>45868.023611053242</v>
      </c>
      <c r="AD885">
        <v>58.002083333332848</v>
      </c>
      <c r="AE885" t="s">
        <v>319</v>
      </c>
      <c r="AF885" t="s">
        <v>321</v>
      </c>
    </row>
    <row r="886" spans="9:32" x14ac:dyDescent="0.3">
      <c r="I886" s="43">
        <v>1224</v>
      </c>
      <c r="J886" s="12">
        <v>2</v>
      </c>
      <c r="K886" s="56">
        <v>45124.970138888886</v>
      </c>
      <c r="L886">
        <f t="shared" si="39"/>
        <v>167.01180555555766</v>
      </c>
      <c r="M886" t="str">
        <f t="shared" si="40"/>
        <v>Repeat</v>
      </c>
      <c r="N886" t="str">
        <f t="shared" si="41"/>
        <v>Passive</v>
      </c>
      <c r="AA886">
        <v>1224</v>
      </c>
      <c r="AB886">
        <v>2</v>
      </c>
      <c r="AC886" s="56">
        <v>45869.023611053242</v>
      </c>
      <c r="AD886">
        <v>167.01180555555766</v>
      </c>
      <c r="AE886" t="s">
        <v>319</v>
      </c>
      <c r="AF886" t="s">
        <v>320</v>
      </c>
    </row>
    <row r="887" spans="9:32" x14ac:dyDescent="0.3">
      <c r="I887" s="43">
        <v>1225</v>
      </c>
      <c r="J887" s="12">
        <v>1</v>
      </c>
      <c r="K887" s="56">
        <v>45276.036805555559</v>
      </c>
      <c r="L887">
        <f t="shared" si="39"/>
        <v>15.945138888884685</v>
      </c>
      <c r="M887" t="str">
        <f t="shared" si="40"/>
        <v>One time</v>
      </c>
      <c r="N887" t="str">
        <f t="shared" si="41"/>
        <v>Recent</v>
      </c>
      <c r="AA887">
        <v>1225</v>
      </c>
      <c r="AB887">
        <v>1</v>
      </c>
      <c r="AC887" s="56">
        <v>45870.023611053242</v>
      </c>
      <c r="AD887">
        <v>15.945138888884685</v>
      </c>
      <c r="AE887" t="s">
        <v>317</v>
      </c>
      <c r="AF887" t="s">
        <v>321</v>
      </c>
    </row>
    <row r="888" spans="9:32" x14ac:dyDescent="0.3">
      <c r="I888" s="43">
        <v>1228</v>
      </c>
      <c r="J888" s="12">
        <v>1</v>
      </c>
      <c r="K888" s="56">
        <v>45233.015277777777</v>
      </c>
      <c r="L888">
        <f t="shared" si="39"/>
        <v>58.966666666667152</v>
      </c>
      <c r="M888" t="str">
        <f t="shared" si="40"/>
        <v>One time</v>
      </c>
      <c r="N888" t="str">
        <f t="shared" si="41"/>
        <v>Recent</v>
      </c>
      <c r="AA888">
        <v>1228</v>
      </c>
      <c r="AB888">
        <v>1</v>
      </c>
      <c r="AC888" s="56">
        <v>45871.023611053242</v>
      </c>
      <c r="AD888">
        <v>58.966666666667152</v>
      </c>
      <c r="AE888" t="s">
        <v>317</v>
      </c>
      <c r="AF888" t="s">
        <v>321</v>
      </c>
    </row>
    <row r="889" spans="9:32" x14ac:dyDescent="0.3">
      <c r="I889" s="43">
        <v>1229</v>
      </c>
      <c r="J889" s="12">
        <v>2</v>
      </c>
      <c r="K889" s="56">
        <v>45090.05972222222</v>
      </c>
      <c r="L889">
        <f t="shared" si="39"/>
        <v>201.92222222222335</v>
      </c>
      <c r="M889" t="str">
        <f t="shared" si="40"/>
        <v>Repeat</v>
      </c>
      <c r="N889" t="str">
        <f t="shared" si="41"/>
        <v>Lost</v>
      </c>
      <c r="AA889">
        <v>1229</v>
      </c>
      <c r="AB889">
        <v>2</v>
      </c>
      <c r="AC889" s="56">
        <v>45872.023611053242</v>
      </c>
      <c r="AD889">
        <v>201.92222222222335</v>
      </c>
      <c r="AE889" t="s">
        <v>319</v>
      </c>
      <c r="AF889" t="s">
        <v>318</v>
      </c>
    </row>
    <row r="890" spans="9:32" x14ac:dyDescent="0.3">
      <c r="I890" s="43">
        <v>1230</v>
      </c>
      <c r="J890" s="12">
        <v>2</v>
      </c>
      <c r="K890" s="56">
        <v>45183.070833333331</v>
      </c>
      <c r="L890">
        <f t="shared" si="39"/>
        <v>108.9111111111124</v>
      </c>
      <c r="M890" t="str">
        <f t="shared" si="40"/>
        <v>Repeat</v>
      </c>
      <c r="N890" t="str">
        <f t="shared" si="41"/>
        <v>Passive</v>
      </c>
      <c r="AA890">
        <v>1230</v>
      </c>
      <c r="AB890">
        <v>2</v>
      </c>
      <c r="AC890" s="56">
        <v>45873.023611053242</v>
      </c>
      <c r="AD890">
        <v>108.9111111111124</v>
      </c>
      <c r="AE890" t="s">
        <v>319</v>
      </c>
      <c r="AF890" t="s">
        <v>320</v>
      </c>
    </row>
    <row r="891" spans="9:32" x14ac:dyDescent="0.3">
      <c r="I891" s="43">
        <v>1231</v>
      </c>
      <c r="J891" s="12">
        <v>1</v>
      </c>
      <c r="K891" s="56">
        <v>44984.058333333334</v>
      </c>
      <c r="L891">
        <f t="shared" si="39"/>
        <v>307.92361111110949</v>
      </c>
      <c r="M891" t="str">
        <f t="shared" si="40"/>
        <v>One time</v>
      </c>
      <c r="N891" t="str">
        <f t="shared" si="41"/>
        <v>Lost</v>
      </c>
      <c r="AA891">
        <v>1231</v>
      </c>
      <c r="AB891">
        <v>1</v>
      </c>
      <c r="AC891" s="56">
        <v>45874.023611053242</v>
      </c>
      <c r="AD891">
        <v>307.92361111110949</v>
      </c>
      <c r="AE891" t="s">
        <v>317</v>
      </c>
      <c r="AF891" t="s">
        <v>318</v>
      </c>
    </row>
    <row r="892" spans="9:32" x14ac:dyDescent="0.3">
      <c r="I892" s="43">
        <v>1234</v>
      </c>
      <c r="J892" s="12">
        <v>2</v>
      </c>
      <c r="K892" s="56">
        <v>45164.015277777777</v>
      </c>
      <c r="L892">
        <f t="shared" si="39"/>
        <v>127.96666666666715</v>
      </c>
      <c r="M892" t="str">
        <f t="shared" si="40"/>
        <v>Repeat</v>
      </c>
      <c r="N892" t="str">
        <f t="shared" si="41"/>
        <v>Passive</v>
      </c>
      <c r="AA892">
        <v>1234</v>
      </c>
      <c r="AB892">
        <v>2</v>
      </c>
      <c r="AC892" s="56">
        <v>45875.023611053242</v>
      </c>
      <c r="AD892">
        <v>127.96666666666715</v>
      </c>
      <c r="AE892" t="s">
        <v>319</v>
      </c>
      <c r="AF892" t="s">
        <v>320</v>
      </c>
    </row>
    <row r="893" spans="9:32" x14ac:dyDescent="0.3">
      <c r="I893" s="43">
        <v>1235</v>
      </c>
      <c r="J893" s="12">
        <v>2</v>
      </c>
      <c r="K893" s="56">
        <v>45172.964583333334</v>
      </c>
      <c r="L893">
        <f t="shared" si="39"/>
        <v>119.01736111110949</v>
      </c>
      <c r="M893" t="str">
        <f t="shared" si="40"/>
        <v>Repeat</v>
      </c>
      <c r="N893" t="str">
        <f t="shared" si="41"/>
        <v>Passive</v>
      </c>
      <c r="AA893">
        <v>1235</v>
      </c>
      <c r="AB893">
        <v>2</v>
      </c>
      <c r="AC893" s="56">
        <v>45876.023611053242</v>
      </c>
      <c r="AD893">
        <v>119.01736111110949</v>
      </c>
      <c r="AE893" t="s">
        <v>319</v>
      </c>
      <c r="AF893" t="s">
        <v>320</v>
      </c>
    </row>
    <row r="894" spans="9:32" x14ac:dyDescent="0.3">
      <c r="I894" s="43">
        <v>1236</v>
      </c>
      <c r="J894" s="12">
        <v>2</v>
      </c>
      <c r="K894" s="56">
        <v>45121.970833333333</v>
      </c>
      <c r="L894">
        <f t="shared" si="39"/>
        <v>170.01111111111095</v>
      </c>
      <c r="M894" t="str">
        <f t="shared" si="40"/>
        <v>Repeat</v>
      </c>
      <c r="N894" t="str">
        <f t="shared" si="41"/>
        <v>Passive</v>
      </c>
      <c r="AA894">
        <v>1236</v>
      </c>
      <c r="AB894">
        <v>2</v>
      </c>
      <c r="AC894" s="56">
        <v>45877.023611053242</v>
      </c>
      <c r="AD894">
        <v>170.01111111111095</v>
      </c>
      <c r="AE894" t="s">
        <v>319</v>
      </c>
      <c r="AF894" t="s">
        <v>320</v>
      </c>
    </row>
    <row r="895" spans="9:32" x14ac:dyDescent="0.3">
      <c r="I895" s="43">
        <v>1237</v>
      </c>
      <c r="J895" s="12">
        <v>3</v>
      </c>
      <c r="K895" s="56">
        <v>45277.980555555558</v>
      </c>
      <c r="L895">
        <f t="shared" si="39"/>
        <v>14.00138888888614</v>
      </c>
      <c r="M895" t="str">
        <f t="shared" si="40"/>
        <v>Repeat</v>
      </c>
      <c r="N895" t="str">
        <f t="shared" si="41"/>
        <v>Recent</v>
      </c>
      <c r="AA895">
        <v>1237</v>
      </c>
      <c r="AB895">
        <v>3</v>
      </c>
      <c r="AC895" s="56">
        <v>45878.023611053242</v>
      </c>
      <c r="AD895">
        <v>14.00138888888614</v>
      </c>
      <c r="AE895" t="s">
        <v>319</v>
      </c>
      <c r="AF895" t="s">
        <v>321</v>
      </c>
    </row>
    <row r="896" spans="9:32" x14ac:dyDescent="0.3">
      <c r="I896" s="43">
        <v>1238</v>
      </c>
      <c r="J896" s="12">
        <v>1</v>
      </c>
      <c r="K896" s="56">
        <v>45054.048611111109</v>
      </c>
      <c r="L896">
        <f t="shared" si="39"/>
        <v>237.9333333333343</v>
      </c>
      <c r="M896" t="str">
        <f t="shared" si="40"/>
        <v>One time</v>
      </c>
      <c r="N896" t="str">
        <f t="shared" si="41"/>
        <v>Lost</v>
      </c>
      <c r="AA896">
        <v>1238</v>
      </c>
      <c r="AB896">
        <v>1</v>
      </c>
      <c r="AC896" s="56">
        <v>45879.023611053242</v>
      </c>
      <c r="AD896">
        <v>237.9333333333343</v>
      </c>
      <c r="AE896" t="s">
        <v>317</v>
      </c>
      <c r="AF896" t="s">
        <v>318</v>
      </c>
    </row>
    <row r="897" spans="9:32" x14ac:dyDescent="0.3">
      <c r="I897" s="43">
        <v>1239</v>
      </c>
      <c r="J897" s="12">
        <v>2</v>
      </c>
      <c r="K897" s="56">
        <v>45266.942361111112</v>
      </c>
      <c r="L897">
        <f t="shared" si="39"/>
        <v>25.039583333331393</v>
      </c>
      <c r="M897" t="str">
        <f t="shared" si="40"/>
        <v>Repeat</v>
      </c>
      <c r="N897" t="str">
        <f t="shared" si="41"/>
        <v>Recent</v>
      </c>
      <c r="AA897">
        <v>1239</v>
      </c>
      <c r="AB897">
        <v>2</v>
      </c>
      <c r="AC897" s="56">
        <v>45880.023611053242</v>
      </c>
      <c r="AD897">
        <v>25.039583333331393</v>
      </c>
      <c r="AE897" t="s">
        <v>319</v>
      </c>
      <c r="AF897" t="s">
        <v>321</v>
      </c>
    </row>
    <row r="898" spans="9:32" x14ac:dyDescent="0.3">
      <c r="I898" s="43">
        <v>1240</v>
      </c>
      <c r="J898" s="12">
        <v>2</v>
      </c>
      <c r="K898" s="56">
        <v>45194.990277777775</v>
      </c>
      <c r="L898">
        <f t="shared" si="39"/>
        <v>96.991666666668607</v>
      </c>
      <c r="M898" t="str">
        <f t="shared" si="40"/>
        <v>Repeat</v>
      </c>
      <c r="N898" t="str">
        <f t="shared" si="41"/>
        <v>Passive</v>
      </c>
      <c r="AA898">
        <v>1240</v>
      </c>
      <c r="AB898">
        <v>2</v>
      </c>
      <c r="AC898" s="56">
        <v>45881.023611053242</v>
      </c>
      <c r="AD898">
        <v>96.991666666668607</v>
      </c>
      <c r="AE898" t="s">
        <v>319</v>
      </c>
      <c r="AF898" t="s">
        <v>320</v>
      </c>
    </row>
    <row r="899" spans="9:32" x14ac:dyDescent="0.3">
      <c r="I899" s="43">
        <v>1242</v>
      </c>
      <c r="J899" s="12">
        <v>1</v>
      </c>
      <c r="K899" s="56">
        <v>45281.035416666666</v>
      </c>
      <c r="L899">
        <f t="shared" ref="L899:L962" si="42">$H$2-K899</f>
        <v>10.946527777778101</v>
      </c>
      <c r="M899" t="str">
        <f t="shared" ref="M899:M962" si="43">IF(J899&gt;1, "Repeat", "One time")</f>
        <v>One time</v>
      </c>
      <c r="N899" t="str">
        <f t="shared" ref="N899:N962" si="44">IF(L899&lt;80,"Recent",IF(L899&lt;180,"Passive","Lost"))</f>
        <v>Recent</v>
      </c>
      <c r="AA899">
        <v>1242</v>
      </c>
      <c r="AB899">
        <v>1</v>
      </c>
      <c r="AC899" s="56">
        <v>45882.023611053242</v>
      </c>
      <c r="AD899">
        <v>10.946527777778101</v>
      </c>
      <c r="AE899" t="s">
        <v>317</v>
      </c>
      <c r="AF899" t="s">
        <v>321</v>
      </c>
    </row>
    <row r="900" spans="9:32" x14ac:dyDescent="0.3">
      <c r="I900" s="43">
        <v>1243</v>
      </c>
      <c r="J900" s="12">
        <v>5</v>
      </c>
      <c r="K900" s="56">
        <v>45194.940972222219</v>
      </c>
      <c r="L900">
        <f t="shared" si="42"/>
        <v>97.040972222224809</v>
      </c>
      <c r="M900" t="str">
        <f t="shared" si="43"/>
        <v>Repeat</v>
      </c>
      <c r="N900" t="str">
        <f t="shared" si="44"/>
        <v>Passive</v>
      </c>
      <c r="AA900">
        <v>1243</v>
      </c>
      <c r="AB900">
        <v>5</v>
      </c>
      <c r="AC900" s="56">
        <v>45883.023611053242</v>
      </c>
      <c r="AD900">
        <v>97.040972222224809</v>
      </c>
      <c r="AE900" t="s">
        <v>319</v>
      </c>
      <c r="AF900" t="s">
        <v>320</v>
      </c>
    </row>
    <row r="901" spans="9:32" x14ac:dyDescent="0.3">
      <c r="I901" s="43">
        <v>1244</v>
      </c>
      <c r="J901" s="12">
        <v>2</v>
      </c>
      <c r="K901" s="56">
        <v>45229.984722222223</v>
      </c>
      <c r="L901">
        <f t="shared" si="42"/>
        <v>61.997222222220444</v>
      </c>
      <c r="M901" t="str">
        <f t="shared" si="43"/>
        <v>Repeat</v>
      </c>
      <c r="N901" t="str">
        <f t="shared" si="44"/>
        <v>Recent</v>
      </c>
      <c r="AA901">
        <v>1244</v>
      </c>
      <c r="AB901">
        <v>2</v>
      </c>
      <c r="AC901" s="56">
        <v>45884.023611053242</v>
      </c>
      <c r="AD901">
        <v>61.997222222220444</v>
      </c>
      <c r="AE901" t="s">
        <v>319</v>
      </c>
      <c r="AF901" t="s">
        <v>321</v>
      </c>
    </row>
    <row r="902" spans="9:32" x14ac:dyDescent="0.3">
      <c r="I902" s="43">
        <v>1246</v>
      </c>
      <c r="J902" s="12">
        <v>1</v>
      </c>
      <c r="K902" s="56">
        <v>45002.027083333334</v>
      </c>
      <c r="L902">
        <f t="shared" si="42"/>
        <v>289.95486111110949</v>
      </c>
      <c r="M902" t="str">
        <f t="shared" si="43"/>
        <v>One time</v>
      </c>
      <c r="N902" t="str">
        <f t="shared" si="44"/>
        <v>Lost</v>
      </c>
      <c r="AA902">
        <v>1246</v>
      </c>
      <c r="AB902">
        <v>1</v>
      </c>
      <c r="AC902" s="56">
        <v>45885.023611053242</v>
      </c>
      <c r="AD902">
        <v>289.95486111110949</v>
      </c>
      <c r="AE902" t="s">
        <v>317</v>
      </c>
      <c r="AF902" t="s">
        <v>318</v>
      </c>
    </row>
    <row r="903" spans="9:32" x14ac:dyDescent="0.3">
      <c r="I903" s="43">
        <v>1247</v>
      </c>
      <c r="J903" s="12">
        <v>2</v>
      </c>
      <c r="K903" s="56">
        <v>45274.013888888891</v>
      </c>
      <c r="L903">
        <f t="shared" si="42"/>
        <v>17.968055555553292</v>
      </c>
      <c r="M903" t="str">
        <f t="shared" si="43"/>
        <v>Repeat</v>
      </c>
      <c r="N903" t="str">
        <f t="shared" si="44"/>
        <v>Recent</v>
      </c>
      <c r="AA903">
        <v>1247</v>
      </c>
      <c r="AB903">
        <v>2</v>
      </c>
      <c r="AC903" s="56">
        <v>45886.023611053242</v>
      </c>
      <c r="AD903">
        <v>17.968055555553292</v>
      </c>
      <c r="AE903" t="s">
        <v>319</v>
      </c>
      <c r="AF903" t="s">
        <v>321</v>
      </c>
    </row>
    <row r="904" spans="9:32" x14ac:dyDescent="0.3">
      <c r="I904" s="43">
        <v>1248</v>
      </c>
      <c r="J904" s="12">
        <v>1</v>
      </c>
      <c r="K904" s="56">
        <v>44963.059027777781</v>
      </c>
      <c r="L904">
        <f t="shared" si="42"/>
        <v>328.92291666666279</v>
      </c>
      <c r="M904" t="str">
        <f t="shared" si="43"/>
        <v>One time</v>
      </c>
      <c r="N904" t="str">
        <f t="shared" si="44"/>
        <v>Lost</v>
      </c>
      <c r="AA904">
        <v>1248</v>
      </c>
      <c r="AB904">
        <v>1</v>
      </c>
      <c r="AC904" s="56">
        <v>45887.023611053242</v>
      </c>
      <c r="AD904">
        <v>328.92291666666279</v>
      </c>
      <c r="AE904" t="s">
        <v>317</v>
      </c>
      <c r="AF904" t="s">
        <v>318</v>
      </c>
    </row>
    <row r="905" spans="9:32" x14ac:dyDescent="0.3">
      <c r="I905" s="43">
        <v>1249</v>
      </c>
      <c r="J905" s="12">
        <v>1</v>
      </c>
      <c r="K905" s="56">
        <v>45192.015972222223</v>
      </c>
      <c r="L905">
        <f t="shared" si="42"/>
        <v>99.965972222220444</v>
      </c>
      <c r="M905" t="str">
        <f t="shared" si="43"/>
        <v>One time</v>
      </c>
      <c r="N905" t="str">
        <f t="shared" si="44"/>
        <v>Passive</v>
      </c>
      <c r="AA905">
        <v>1249</v>
      </c>
      <c r="AB905">
        <v>1</v>
      </c>
      <c r="AC905" s="56">
        <v>45888.023611053242</v>
      </c>
      <c r="AD905">
        <v>99.965972222220444</v>
      </c>
      <c r="AE905" t="s">
        <v>317</v>
      </c>
      <c r="AF905" t="s">
        <v>320</v>
      </c>
    </row>
    <row r="906" spans="9:32" x14ac:dyDescent="0.3">
      <c r="I906" s="43">
        <v>1250</v>
      </c>
      <c r="J906" s="12">
        <v>2</v>
      </c>
      <c r="K906" s="56">
        <v>45239.005555555559</v>
      </c>
      <c r="L906">
        <f t="shared" si="42"/>
        <v>52.976388888884685</v>
      </c>
      <c r="M906" t="str">
        <f t="shared" si="43"/>
        <v>Repeat</v>
      </c>
      <c r="N906" t="str">
        <f t="shared" si="44"/>
        <v>Recent</v>
      </c>
      <c r="AA906">
        <v>1250</v>
      </c>
      <c r="AB906">
        <v>2</v>
      </c>
      <c r="AC906" s="56">
        <v>45889.023611053242</v>
      </c>
      <c r="AD906">
        <v>52.976388888884685</v>
      </c>
      <c r="AE906" t="s">
        <v>319</v>
      </c>
      <c r="AF906" t="s">
        <v>321</v>
      </c>
    </row>
    <row r="907" spans="9:32" x14ac:dyDescent="0.3">
      <c r="I907" s="43">
        <v>1251</v>
      </c>
      <c r="J907" s="12">
        <v>3</v>
      </c>
      <c r="K907" s="56">
        <v>45246.089583333334</v>
      </c>
      <c r="L907">
        <f t="shared" si="42"/>
        <v>45.892361111109494</v>
      </c>
      <c r="M907" t="str">
        <f t="shared" si="43"/>
        <v>Repeat</v>
      </c>
      <c r="N907" t="str">
        <f t="shared" si="44"/>
        <v>Recent</v>
      </c>
      <c r="AA907">
        <v>1251</v>
      </c>
      <c r="AB907">
        <v>3</v>
      </c>
      <c r="AC907" s="56">
        <v>45890.023611053242</v>
      </c>
      <c r="AD907">
        <v>45.892361111109494</v>
      </c>
      <c r="AE907" t="s">
        <v>319</v>
      </c>
      <c r="AF907" t="s">
        <v>321</v>
      </c>
    </row>
    <row r="908" spans="9:32" x14ac:dyDescent="0.3">
      <c r="I908" s="43">
        <v>1252</v>
      </c>
      <c r="J908" s="12">
        <v>2</v>
      </c>
      <c r="K908" s="56">
        <v>45050.986111111109</v>
      </c>
      <c r="L908">
        <f t="shared" si="42"/>
        <v>240.9958333333343</v>
      </c>
      <c r="M908" t="str">
        <f t="shared" si="43"/>
        <v>Repeat</v>
      </c>
      <c r="N908" t="str">
        <f t="shared" si="44"/>
        <v>Lost</v>
      </c>
      <c r="AA908">
        <v>1252</v>
      </c>
      <c r="AB908">
        <v>2</v>
      </c>
      <c r="AC908" s="56">
        <v>45891.023611053242</v>
      </c>
      <c r="AD908">
        <v>240.9958333333343</v>
      </c>
      <c r="AE908" t="s">
        <v>319</v>
      </c>
      <c r="AF908" t="s">
        <v>318</v>
      </c>
    </row>
    <row r="909" spans="9:32" x14ac:dyDescent="0.3">
      <c r="I909" s="43">
        <v>1253</v>
      </c>
      <c r="J909" s="12">
        <v>2</v>
      </c>
      <c r="K909" s="56">
        <v>45132.977083333331</v>
      </c>
      <c r="L909">
        <f t="shared" si="42"/>
        <v>159.0048611111124</v>
      </c>
      <c r="M909" t="str">
        <f t="shared" si="43"/>
        <v>Repeat</v>
      </c>
      <c r="N909" t="str">
        <f t="shared" si="44"/>
        <v>Passive</v>
      </c>
      <c r="AA909">
        <v>1253</v>
      </c>
      <c r="AB909">
        <v>2</v>
      </c>
      <c r="AC909" s="56">
        <v>45892.023611053242</v>
      </c>
      <c r="AD909">
        <v>159.0048611111124</v>
      </c>
      <c r="AE909" t="s">
        <v>319</v>
      </c>
      <c r="AF909" t="s">
        <v>320</v>
      </c>
    </row>
    <row r="910" spans="9:32" x14ac:dyDescent="0.3">
      <c r="I910" s="43">
        <v>1254</v>
      </c>
      <c r="J910" s="12">
        <v>1</v>
      </c>
      <c r="K910" s="56">
        <v>45258.038194444445</v>
      </c>
      <c r="L910">
        <f t="shared" si="42"/>
        <v>33.943749999998545</v>
      </c>
      <c r="M910" t="str">
        <f t="shared" si="43"/>
        <v>One time</v>
      </c>
      <c r="N910" t="str">
        <f t="shared" si="44"/>
        <v>Recent</v>
      </c>
      <c r="AA910">
        <v>1254</v>
      </c>
      <c r="AB910">
        <v>1</v>
      </c>
      <c r="AC910" s="56">
        <v>45893.023611053242</v>
      </c>
      <c r="AD910">
        <v>33.943749999998545</v>
      </c>
      <c r="AE910" t="s">
        <v>317</v>
      </c>
      <c r="AF910" t="s">
        <v>321</v>
      </c>
    </row>
    <row r="911" spans="9:32" x14ac:dyDescent="0.3">
      <c r="I911" s="43">
        <v>1256</v>
      </c>
      <c r="J911" s="12">
        <v>2</v>
      </c>
      <c r="K911" s="56">
        <v>45290.968055555553</v>
      </c>
      <c r="L911">
        <f t="shared" si="42"/>
        <v>1.0138888888905058</v>
      </c>
      <c r="M911" t="str">
        <f t="shared" si="43"/>
        <v>Repeat</v>
      </c>
      <c r="N911" t="str">
        <f t="shared" si="44"/>
        <v>Recent</v>
      </c>
      <c r="AA911">
        <v>1256</v>
      </c>
      <c r="AB911">
        <v>2</v>
      </c>
      <c r="AC911" s="56">
        <v>45894.023611053242</v>
      </c>
      <c r="AD911">
        <v>1.0138888888905058</v>
      </c>
      <c r="AE911" t="s">
        <v>319</v>
      </c>
      <c r="AF911" t="s">
        <v>321</v>
      </c>
    </row>
    <row r="912" spans="9:32" x14ac:dyDescent="0.3">
      <c r="I912" s="43">
        <v>1257</v>
      </c>
      <c r="J912" s="12">
        <v>3</v>
      </c>
      <c r="K912" s="56">
        <v>45230.013888888891</v>
      </c>
      <c r="L912">
        <f t="shared" si="42"/>
        <v>61.968055555553292</v>
      </c>
      <c r="M912" t="str">
        <f t="shared" si="43"/>
        <v>Repeat</v>
      </c>
      <c r="N912" t="str">
        <f t="shared" si="44"/>
        <v>Recent</v>
      </c>
      <c r="AA912">
        <v>1257</v>
      </c>
      <c r="AB912">
        <v>3</v>
      </c>
      <c r="AC912" s="56">
        <v>45895.023611053242</v>
      </c>
      <c r="AD912">
        <v>61.968055555553292</v>
      </c>
      <c r="AE912" t="s">
        <v>319</v>
      </c>
      <c r="AF912" t="s">
        <v>321</v>
      </c>
    </row>
    <row r="913" spans="9:32" x14ac:dyDescent="0.3">
      <c r="I913" s="43">
        <v>1258</v>
      </c>
      <c r="J913" s="12">
        <v>1</v>
      </c>
      <c r="K913" s="56">
        <v>45024.020138888889</v>
      </c>
      <c r="L913">
        <f t="shared" si="42"/>
        <v>267.96180555555475</v>
      </c>
      <c r="M913" t="str">
        <f t="shared" si="43"/>
        <v>One time</v>
      </c>
      <c r="N913" t="str">
        <f t="shared" si="44"/>
        <v>Lost</v>
      </c>
      <c r="AA913">
        <v>1258</v>
      </c>
      <c r="AB913">
        <v>1</v>
      </c>
      <c r="AC913" s="56">
        <v>45896.023611053242</v>
      </c>
      <c r="AD913">
        <v>267.96180555555475</v>
      </c>
      <c r="AE913" t="s">
        <v>317</v>
      </c>
      <c r="AF913" t="s">
        <v>318</v>
      </c>
    </row>
    <row r="914" spans="9:32" x14ac:dyDescent="0.3">
      <c r="I914" s="43">
        <v>1259</v>
      </c>
      <c r="J914" s="12">
        <v>2</v>
      </c>
      <c r="K914" s="56">
        <v>45104.961805555555</v>
      </c>
      <c r="L914">
        <f t="shared" si="42"/>
        <v>187.02013888888905</v>
      </c>
      <c r="M914" t="str">
        <f t="shared" si="43"/>
        <v>Repeat</v>
      </c>
      <c r="N914" t="str">
        <f t="shared" si="44"/>
        <v>Lost</v>
      </c>
      <c r="AA914">
        <v>1259</v>
      </c>
      <c r="AB914">
        <v>2</v>
      </c>
      <c r="AC914" s="56">
        <v>45897.023611053242</v>
      </c>
      <c r="AD914">
        <v>187.02013888888905</v>
      </c>
      <c r="AE914" t="s">
        <v>319</v>
      </c>
      <c r="AF914" t="s">
        <v>318</v>
      </c>
    </row>
    <row r="915" spans="9:32" x14ac:dyDescent="0.3">
      <c r="I915" s="43">
        <v>1260</v>
      </c>
      <c r="J915" s="12">
        <v>1</v>
      </c>
      <c r="K915" s="56">
        <v>44973.017361111109</v>
      </c>
      <c r="L915">
        <f t="shared" si="42"/>
        <v>318.9645833333343</v>
      </c>
      <c r="M915" t="str">
        <f t="shared" si="43"/>
        <v>One time</v>
      </c>
      <c r="N915" t="str">
        <f t="shared" si="44"/>
        <v>Lost</v>
      </c>
      <c r="AA915">
        <v>1260</v>
      </c>
      <c r="AB915">
        <v>1</v>
      </c>
      <c r="AC915" s="56">
        <v>45898.023611053242</v>
      </c>
      <c r="AD915">
        <v>318.9645833333343</v>
      </c>
      <c r="AE915" t="s">
        <v>317</v>
      </c>
      <c r="AF915" t="s">
        <v>318</v>
      </c>
    </row>
    <row r="916" spans="9:32" x14ac:dyDescent="0.3">
      <c r="I916" s="43">
        <v>1262</v>
      </c>
      <c r="J916" s="12">
        <v>2</v>
      </c>
      <c r="K916" s="56">
        <v>45141.006249999999</v>
      </c>
      <c r="L916">
        <f t="shared" si="42"/>
        <v>150.97569444444525</v>
      </c>
      <c r="M916" t="str">
        <f t="shared" si="43"/>
        <v>Repeat</v>
      </c>
      <c r="N916" t="str">
        <f t="shared" si="44"/>
        <v>Passive</v>
      </c>
      <c r="AA916">
        <v>1262</v>
      </c>
      <c r="AB916">
        <v>2</v>
      </c>
      <c r="AC916" s="56">
        <v>45899.023611053242</v>
      </c>
      <c r="AD916">
        <v>150.97569444444525</v>
      </c>
      <c r="AE916" t="s">
        <v>319</v>
      </c>
      <c r="AF916" t="s">
        <v>320</v>
      </c>
    </row>
    <row r="917" spans="9:32" x14ac:dyDescent="0.3">
      <c r="I917" s="43">
        <v>1263</v>
      </c>
      <c r="J917" s="12">
        <v>2</v>
      </c>
      <c r="K917" s="56">
        <v>45212.994444444441</v>
      </c>
      <c r="L917">
        <f t="shared" si="42"/>
        <v>78.98750000000291</v>
      </c>
      <c r="M917" t="str">
        <f t="shared" si="43"/>
        <v>Repeat</v>
      </c>
      <c r="N917" t="str">
        <f t="shared" si="44"/>
        <v>Recent</v>
      </c>
      <c r="AA917">
        <v>1263</v>
      </c>
      <c r="AB917">
        <v>2</v>
      </c>
      <c r="AC917" s="56">
        <v>45900.023611053242</v>
      </c>
      <c r="AD917">
        <v>78.98750000000291</v>
      </c>
      <c r="AE917" t="s">
        <v>319</v>
      </c>
      <c r="AF917" t="s">
        <v>321</v>
      </c>
    </row>
    <row r="918" spans="9:32" x14ac:dyDescent="0.3">
      <c r="I918" s="43">
        <v>1265</v>
      </c>
      <c r="J918" s="12">
        <v>1</v>
      </c>
      <c r="K918" s="56">
        <v>45004.018750000003</v>
      </c>
      <c r="L918">
        <f t="shared" si="42"/>
        <v>287.96319444444089</v>
      </c>
      <c r="M918" t="str">
        <f t="shared" si="43"/>
        <v>One time</v>
      </c>
      <c r="N918" t="str">
        <f t="shared" si="44"/>
        <v>Lost</v>
      </c>
      <c r="AA918">
        <v>1265</v>
      </c>
      <c r="AB918">
        <v>1</v>
      </c>
      <c r="AC918" s="56">
        <v>45901.023611053242</v>
      </c>
      <c r="AD918">
        <v>287.96319444444089</v>
      </c>
      <c r="AE918" t="s">
        <v>317</v>
      </c>
      <c r="AF918" t="s">
        <v>318</v>
      </c>
    </row>
    <row r="919" spans="9:32" x14ac:dyDescent="0.3">
      <c r="I919" s="43">
        <v>1266</v>
      </c>
      <c r="J919" s="12">
        <v>1</v>
      </c>
      <c r="K919" s="56">
        <v>44927.123611111114</v>
      </c>
      <c r="L919">
        <f t="shared" si="42"/>
        <v>364.85833333332994</v>
      </c>
      <c r="M919" t="str">
        <f t="shared" si="43"/>
        <v>One time</v>
      </c>
      <c r="N919" t="str">
        <f t="shared" si="44"/>
        <v>Lost</v>
      </c>
      <c r="AA919">
        <v>1266</v>
      </c>
      <c r="AB919">
        <v>1</v>
      </c>
      <c r="AC919" s="56">
        <v>45902.023611053242</v>
      </c>
      <c r="AD919">
        <v>364.85833333332994</v>
      </c>
      <c r="AE919" t="s">
        <v>317</v>
      </c>
      <c r="AF919" t="s">
        <v>318</v>
      </c>
    </row>
    <row r="920" spans="9:32" x14ac:dyDescent="0.3">
      <c r="I920" s="43">
        <v>1267</v>
      </c>
      <c r="J920" s="12">
        <v>3</v>
      </c>
      <c r="K920" s="56">
        <v>45116.054861111108</v>
      </c>
      <c r="L920">
        <f t="shared" si="42"/>
        <v>175.92708333333576</v>
      </c>
      <c r="M920" t="str">
        <f t="shared" si="43"/>
        <v>Repeat</v>
      </c>
      <c r="N920" t="str">
        <f t="shared" si="44"/>
        <v>Passive</v>
      </c>
      <c r="AA920">
        <v>1267</v>
      </c>
      <c r="AB920">
        <v>3</v>
      </c>
      <c r="AC920" s="56">
        <v>45903.023611053242</v>
      </c>
      <c r="AD920">
        <v>175.92708333333576</v>
      </c>
      <c r="AE920" t="s">
        <v>319</v>
      </c>
      <c r="AF920" t="s">
        <v>320</v>
      </c>
    </row>
    <row r="921" spans="9:32" x14ac:dyDescent="0.3">
      <c r="I921" s="43">
        <v>1268</v>
      </c>
      <c r="J921" s="12">
        <v>1</v>
      </c>
      <c r="K921" s="56">
        <v>45150.023611111108</v>
      </c>
      <c r="L921">
        <f t="shared" si="42"/>
        <v>141.95833333333576</v>
      </c>
      <c r="M921" t="str">
        <f t="shared" si="43"/>
        <v>One time</v>
      </c>
      <c r="N921" t="str">
        <f t="shared" si="44"/>
        <v>Passive</v>
      </c>
      <c r="AA921">
        <v>1268</v>
      </c>
      <c r="AB921">
        <v>1</v>
      </c>
      <c r="AC921" s="56">
        <v>45904.023611053242</v>
      </c>
      <c r="AD921">
        <v>141.95833333333576</v>
      </c>
      <c r="AE921" t="s">
        <v>317</v>
      </c>
      <c r="AF921" t="s">
        <v>320</v>
      </c>
    </row>
    <row r="922" spans="9:32" x14ac:dyDescent="0.3">
      <c r="I922" s="43">
        <v>1269</v>
      </c>
      <c r="J922" s="12">
        <v>2</v>
      </c>
      <c r="K922" s="56">
        <v>45241.968055555553</v>
      </c>
      <c r="L922">
        <f t="shared" si="42"/>
        <v>50.013888888890506</v>
      </c>
      <c r="M922" t="str">
        <f t="shared" si="43"/>
        <v>Repeat</v>
      </c>
      <c r="N922" t="str">
        <f t="shared" si="44"/>
        <v>Recent</v>
      </c>
      <c r="AA922">
        <v>1269</v>
      </c>
      <c r="AB922">
        <v>2</v>
      </c>
      <c r="AC922" s="56">
        <v>45905.023611053242</v>
      </c>
      <c r="AD922">
        <v>50.013888888890506</v>
      </c>
      <c r="AE922" t="s">
        <v>319</v>
      </c>
      <c r="AF922" t="s">
        <v>321</v>
      </c>
    </row>
    <row r="923" spans="9:32" x14ac:dyDescent="0.3">
      <c r="I923" s="43">
        <v>1270</v>
      </c>
      <c r="J923" s="12">
        <v>1</v>
      </c>
      <c r="K923" s="56">
        <v>44999.984027777777</v>
      </c>
      <c r="L923">
        <f t="shared" si="42"/>
        <v>291.99791666666715</v>
      </c>
      <c r="M923" t="str">
        <f t="shared" si="43"/>
        <v>One time</v>
      </c>
      <c r="N923" t="str">
        <f t="shared" si="44"/>
        <v>Lost</v>
      </c>
      <c r="AA923">
        <v>1270</v>
      </c>
      <c r="AB923">
        <v>1</v>
      </c>
      <c r="AC923" s="56">
        <v>45906.023611053242</v>
      </c>
      <c r="AD923">
        <v>291.99791666666715</v>
      </c>
      <c r="AE923" t="s">
        <v>317</v>
      </c>
      <c r="AF923" t="s">
        <v>318</v>
      </c>
    </row>
    <row r="924" spans="9:32" x14ac:dyDescent="0.3">
      <c r="I924" s="43">
        <v>1271</v>
      </c>
      <c r="J924" s="12">
        <v>3</v>
      </c>
      <c r="K924" s="56">
        <v>45291.981944444444</v>
      </c>
      <c r="L924">
        <f t="shared" si="42"/>
        <v>0</v>
      </c>
      <c r="M924" t="str">
        <f t="shared" si="43"/>
        <v>Repeat</v>
      </c>
      <c r="N924" t="str">
        <f t="shared" si="44"/>
        <v>Recent</v>
      </c>
      <c r="AA924">
        <v>1271</v>
      </c>
      <c r="AB924">
        <v>3</v>
      </c>
      <c r="AC924" s="56">
        <v>45907.023611053242</v>
      </c>
      <c r="AD924">
        <v>0</v>
      </c>
      <c r="AE924" t="s">
        <v>319</v>
      </c>
      <c r="AF924" t="s">
        <v>321</v>
      </c>
    </row>
    <row r="925" spans="9:32" x14ac:dyDescent="0.3">
      <c r="I925" s="43">
        <v>1272</v>
      </c>
      <c r="J925" s="12">
        <v>1</v>
      </c>
      <c r="K925" s="56">
        <v>45054.036805555559</v>
      </c>
      <c r="L925">
        <f t="shared" si="42"/>
        <v>237.94513888888469</v>
      </c>
      <c r="M925" t="str">
        <f t="shared" si="43"/>
        <v>One time</v>
      </c>
      <c r="N925" t="str">
        <f t="shared" si="44"/>
        <v>Lost</v>
      </c>
      <c r="AA925">
        <v>1272</v>
      </c>
      <c r="AB925">
        <v>1</v>
      </c>
      <c r="AC925" s="56">
        <v>45908.023611053242</v>
      </c>
      <c r="AD925">
        <v>237.94513888888469</v>
      </c>
      <c r="AE925" t="s">
        <v>317</v>
      </c>
      <c r="AF925" t="s">
        <v>318</v>
      </c>
    </row>
    <row r="926" spans="9:32" x14ac:dyDescent="0.3">
      <c r="I926" s="43">
        <v>1274</v>
      </c>
      <c r="J926" s="12">
        <v>1</v>
      </c>
      <c r="K926" s="56">
        <v>45100.018055555556</v>
      </c>
      <c r="L926">
        <f t="shared" si="42"/>
        <v>191.9638888888876</v>
      </c>
      <c r="M926" t="str">
        <f t="shared" si="43"/>
        <v>One time</v>
      </c>
      <c r="N926" t="str">
        <f t="shared" si="44"/>
        <v>Lost</v>
      </c>
      <c r="AA926">
        <v>1274</v>
      </c>
      <c r="AB926">
        <v>1</v>
      </c>
      <c r="AC926" s="56">
        <v>45909.023611053242</v>
      </c>
      <c r="AD926">
        <v>191.9638888888876</v>
      </c>
      <c r="AE926" t="s">
        <v>317</v>
      </c>
      <c r="AF926" t="s">
        <v>318</v>
      </c>
    </row>
    <row r="927" spans="9:32" x14ac:dyDescent="0.3">
      <c r="I927" s="43">
        <v>1276</v>
      </c>
      <c r="J927" s="12">
        <v>2</v>
      </c>
      <c r="K927" s="56">
        <v>45026.027777777781</v>
      </c>
      <c r="L927">
        <f t="shared" si="42"/>
        <v>265.95416666666279</v>
      </c>
      <c r="M927" t="str">
        <f t="shared" si="43"/>
        <v>Repeat</v>
      </c>
      <c r="N927" t="str">
        <f t="shared" si="44"/>
        <v>Lost</v>
      </c>
      <c r="AA927">
        <v>1276</v>
      </c>
      <c r="AB927">
        <v>2</v>
      </c>
      <c r="AC927" s="56">
        <v>45910.023611053242</v>
      </c>
      <c r="AD927">
        <v>265.95416666666279</v>
      </c>
      <c r="AE927" t="s">
        <v>319</v>
      </c>
      <c r="AF927" t="s">
        <v>318</v>
      </c>
    </row>
    <row r="928" spans="9:32" x14ac:dyDescent="0.3">
      <c r="I928" s="43">
        <v>1277</v>
      </c>
      <c r="J928" s="12">
        <v>1</v>
      </c>
      <c r="K928" s="56">
        <v>45091.009027777778</v>
      </c>
      <c r="L928">
        <f t="shared" si="42"/>
        <v>200.9729166666657</v>
      </c>
      <c r="M928" t="str">
        <f t="shared" si="43"/>
        <v>One time</v>
      </c>
      <c r="N928" t="str">
        <f t="shared" si="44"/>
        <v>Lost</v>
      </c>
      <c r="AA928">
        <v>1277</v>
      </c>
      <c r="AB928">
        <v>1</v>
      </c>
      <c r="AC928" s="56">
        <v>45911.023611053242</v>
      </c>
      <c r="AD928">
        <v>200.9729166666657</v>
      </c>
      <c r="AE928" t="s">
        <v>317</v>
      </c>
      <c r="AF928" t="s">
        <v>318</v>
      </c>
    </row>
    <row r="929" spans="9:32" x14ac:dyDescent="0.3">
      <c r="I929" s="43">
        <v>1278</v>
      </c>
      <c r="J929" s="12">
        <v>2</v>
      </c>
      <c r="K929" s="56">
        <v>45032.083333333336</v>
      </c>
      <c r="L929">
        <f t="shared" si="42"/>
        <v>259.89861111110804</v>
      </c>
      <c r="M929" t="str">
        <f t="shared" si="43"/>
        <v>Repeat</v>
      </c>
      <c r="N929" t="str">
        <f t="shared" si="44"/>
        <v>Lost</v>
      </c>
      <c r="AA929">
        <v>1278</v>
      </c>
      <c r="AB929">
        <v>2</v>
      </c>
      <c r="AC929" s="56">
        <v>45912.023611053242</v>
      </c>
      <c r="AD929">
        <v>259.89861111110804</v>
      </c>
      <c r="AE929" t="s">
        <v>319</v>
      </c>
      <c r="AF929" t="s">
        <v>318</v>
      </c>
    </row>
    <row r="930" spans="9:32" x14ac:dyDescent="0.3">
      <c r="I930" s="43">
        <v>1279</v>
      </c>
      <c r="J930" s="12">
        <v>1</v>
      </c>
      <c r="K930" s="56">
        <v>45026.072916666664</v>
      </c>
      <c r="L930">
        <f t="shared" si="42"/>
        <v>265.90902777777956</v>
      </c>
      <c r="M930" t="str">
        <f t="shared" si="43"/>
        <v>One time</v>
      </c>
      <c r="N930" t="str">
        <f t="shared" si="44"/>
        <v>Lost</v>
      </c>
      <c r="AA930">
        <v>1279</v>
      </c>
      <c r="AB930">
        <v>1</v>
      </c>
      <c r="AC930" s="56">
        <v>45913.023611053242</v>
      </c>
      <c r="AD930">
        <v>265.90902777777956</v>
      </c>
      <c r="AE930" t="s">
        <v>317</v>
      </c>
      <c r="AF930" t="s">
        <v>318</v>
      </c>
    </row>
    <row r="931" spans="9:32" x14ac:dyDescent="0.3">
      <c r="I931" s="43">
        <v>1280</v>
      </c>
      <c r="J931" s="12">
        <v>1</v>
      </c>
      <c r="K931" s="56">
        <v>45212.024305555555</v>
      </c>
      <c r="L931">
        <f t="shared" si="42"/>
        <v>79.957638888889051</v>
      </c>
      <c r="M931" t="str">
        <f t="shared" si="43"/>
        <v>One time</v>
      </c>
      <c r="N931" t="str">
        <f t="shared" si="44"/>
        <v>Recent</v>
      </c>
      <c r="AA931">
        <v>1280</v>
      </c>
      <c r="AB931">
        <v>1</v>
      </c>
      <c r="AC931" s="56">
        <v>45914.023611053242</v>
      </c>
      <c r="AD931">
        <v>79.957638888889051</v>
      </c>
      <c r="AE931" t="s">
        <v>317</v>
      </c>
      <c r="AF931" t="s">
        <v>321</v>
      </c>
    </row>
    <row r="932" spans="9:32" x14ac:dyDescent="0.3">
      <c r="I932" s="43">
        <v>1281</v>
      </c>
      <c r="J932" s="12">
        <v>1</v>
      </c>
      <c r="K932" s="56">
        <v>45130.010416666664</v>
      </c>
      <c r="L932">
        <f t="shared" si="42"/>
        <v>161.97152777777956</v>
      </c>
      <c r="M932" t="str">
        <f t="shared" si="43"/>
        <v>One time</v>
      </c>
      <c r="N932" t="str">
        <f t="shared" si="44"/>
        <v>Passive</v>
      </c>
      <c r="AA932">
        <v>1281</v>
      </c>
      <c r="AB932">
        <v>1</v>
      </c>
      <c r="AC932" s="56">
        <v>45915.023611053242</v>
      </c>
      <c r="AD932">
        <v>161.97152777777956</v>
      </c>
      <c r="AE932" t="s">
        <v>317</v>
      </c>
      <c r="AF932" t="s">
        <v>320</v>
      </c>
    </row>
    <row r="933" spans="9:32" x14ac:dyDescent="0.3">
      <c r="I933" s="43">
        <v>1282</v>
      </c>
      <c r="J933" s="12">
        <v>2</v>
      </c>
      <c r="K933" s="56">
        <v>45108.952777777777</v>
      </c>
      <c r="L933">
        <f t="shared" si="42"/>
        <v>183.02916666666715</v>
      </c>
      <c r="M933" t="str">
        <f t="shared" si="43"/>
        <v>Repeat</v>
      </c>
      <c r="N933" t="str">
        <f t="shared" si="44"/>
        <v>Lost</v>
      </c>
      <c r="AA933">
        <v>1282</v>
      </c>
      <c r="AB933">
        <v>2</v>
      </c>
      <c r="AC933" s="56">
        <v>45916.023611053242</v>
      </c>
      <c r="AD933">
        <v>183.02916666666715</v>
      </c>
      <c r="AE933" t="s">
        <v>319</v>
      </c>
      <c r="AF933" t="s">
        <v>318</v>
      </c>
    </row>
    <row r="934" spans="9:32" x14ac:dyDescent="0.3">
      <c r="I934" s="43">
        <v>1283</v>
      </c>
      <c r="J934" s="12">
        <v>1</v>
      </c>
      <c r="K934" s="56">
        <v>44957.058333333334</v>
      </c>
      <c r="L934">
        <f t="shared" si="42"/>
        <v>334.92361111110949</v>
      </c>
      <c r="M934" t="str">
        <f t="shared" si="43"/>
        <v>One time</v>
      </c>
      <c r="N934" t="str">
        <f t="shared" si="44"/>
        <v>Lost</v>
      </c>
      <c r="AA934">
        <v>1283</v>
      </c>
      <c r="AB934">
        <v>1</v>
      </c>
      <c r="AC934" s="56">
        <v>45917.023611053242</v>
      </c>
      <c r="AD934">
        <v>334.92361111110949</v>
      </c>
      <c r="AE934" t="s">
        <v>317</v>
      </c>
      <c r="AF934" t="s">
        <v>318</v>
      </c>
    </row>
    <row r="935" spans="9:32" x14ac:dyDescent="0.3">
      <c r="I935" s="43">
        <v>1284</v>
      </c>
      <c r="J935" s="12">
        <v>1</v>
      </c>
      <c r="K935" s="56">
        <v>45222.011805555558</v>
      </c>
      <c r="L935">
        <f t="shared" si="42"/>
        <v>69.97013888888614</v>
      </c>
      <c r="M935" t="str">
        <f t="shared" si="43"/>
        <v>One time</v>
      </c>
      <c r="N935" t="str">
        <f t="shared" si="44"/>
        <v>Recent</v>
      </c>
      <c r="AA935">
        <v>1284</v>
      </c>
      <c r="AB935">
        <v>1</v>
      </c>
      <c r="AC935" s="56">
        <v>45918.023611053242</v>
      </c>
      <c r="AD935">
        <v>69.97013888888614</v>
      </c>
      <c r="AE935" t="s">
        <v>317</v>
      </c>
      <c r="AF935" t="s">
        <v>321</v>
      </c>
    </row>
    <row r="936" spans="9:32" x14ac:dyDescent="0.3">
      <c r="I936" s="43">
        <v>1285</v>
      </c>
      <c r="J936" s="12">
        <v>2</v>
      </c>
      <c r="K936" s="56">
        <v>45284.953472222223</v>
      </c>
      <c r="L936">
        <f t="shared" si="42"/>
        <v>7.0284722222204437</v>
      </c>
      <c r="M936" t="str">
        <f t="shared" si="43"/>
        <v>Repeat</v>
      </c>
      <c r="N936" t="str">
        <f t="shared" si="44"/>
        <v>Recent</v>
      </c>
      <c r="AA936">
        <v>1285</v>
      </c>
      <c r="AB936">
        <v>2</v>
      </c>
      <c r="AC936" s="56">
        <v>45919.023611053242</v>
      </c>
      <c r="AD936">
        <v>7.0284722222204437</v>
      </c>
      <c r="AE936" t="s">
        <v>319</v>
      </c>
      <c r="AF936" t="s">
        <v>321</v>
      </c>
    </row>
    <row r="937" spans="9:32" x14ac:dyDescent="0.3">
      <c r="I937" s="43">
        <v>1286</v>
      </c>
      <c r="J937" s="12">
        <v>1</v>
      </c>
      <c r="K937" s="56">
        <v>45058.00277777778</v>
      </c>
      <c r="L937">
        <f t="shared" si="42"/>
        <v>233.97916666666424</v>
      </c>
      <c r="M937" t="str">
        <f t="shared" si="43"/>
        <v>One time</v>
      </c>
      <c r="N937" t="str">
        <f t="shared" si="44"/>
        <v>Lost</v>
      </c>
      <c r="AA937">
        <v>1286</v>
      </c>
      <c r="AB937">
        <v>1</v>
      </c>
      <c r="AC937" s="56">
        <v>45920.023611053242</v>
      </c>
      <c r="AD937">
        <v>233.97916666666424</v>
      </c>
      <c r="AE937" t="s">
        <v>317</v>
      </c>
      <c r="AF937" t="s">
        <v>318</v>
      </c>
    </row>
    <row r="938" spans="9:32" x14ac:dyDescent="0.3">
      <c r="I938" s="43">
        <v>1290</v>
      </c>
      <c r="J938" s="12">
        <v>4</v>
      </c>
      <c r="K938" s="56">
        <v>45262.026388888888</v>
      </c>
      <c r="L938">
        <f t="shared" si="42"/>
        <v>29.955555555556202</v>
      </c>
      <c r="M938" t="str">
        <f t="shared" si="43"/>
        <v>Repeat</v>
      </c>
      <c r="N938" t="str">
        <f t="shared" si="44"/>
        <v>Recent</v>
      </c>
      <c r="AA938">
        <v>1290</v>
      </c>
      <c r="AB938">
        <v>4</v>
      </c>
      <c r="AC938" s="56">
        <v>45921.023611053242</v>
      </c>
      <c r="AD938">
        <v>29.955555555556202</v>
      </c>
      <c r="AE938" t="s">
        <v>319</v>
      </c>
      <c r="AF938" t="s">
        <v>321</v>
      </c>
    </row>
    <row r="939" spans="9:32" x14ac:dyDescent="0.3">
      <c r="I939" s="43">
        <v>1291</v>
      </c>
      <c r="J939" s="12">
        <v>1</v>
      </c>
      <c r="K939" s="56">
        <v>45138.032638888886</v>
      </c>
      <c r="L939">
        <f t="shared" si="42"/>
        <v>153.94930555555766</v>
      </c>
      <c r="M939" t="str">
        <f t="shared" si="43"/>
        <v>One time</v>
      </c>
      <c r="N939" t="str">
        <f t="shared" si="44"/>
        <v>Passive</v>
      </c>
      <c r="AA939">
        <v>1291</v>
      </c>
      <c r="AB939">
        <v>1</v>
      </c>
      <c r="AC939" s="56">
        <v>45922.023611053242</v>
      </c>
      <c r="AD939">
        <v>153.94930555555766</v>
      </c>
      <c r="AE939" t="s">
        <v>317</v>
      </c>
      <c r="AF939" t="s">
        <v>320</v>
      </c>
    </row>
    <row r="940" spans="9:32" x14ac:dyDescent="0.3">
      <c r="I940" s="43">
        <v>1292</v>
      </c>
      <c r="J940" s="12">
        <v>1</v>
      </c>
      <c r="K940" s="56">
        <v>45050.077777777777</v>
      </c>
      <c r="L940">
        <f t="shared" si="42"/>
        <v>241.90416666666715</v>
      </c>
      <c r="M940" t="str">
        <f t="shared" si="43"/>
        <v>One time</v>
      </c>
      <c r="N940" t="str">
        <f t="shared" si="44"/>
        <v>Lost</v>
      </c>
      <c r="AA940">
        <v>1292</v>
      </c>
      <c r="AB940">
        <v>1</v>
      </c>
      <c r="AC940" s="56">
        <v>45923.023611053242</v>
      </c>
      <c r="AD940">
        <v>241.90416666666715</v>
      </c>
      <c r="AE940" t="s">
        <v>317</v>
      </c>
      <c r="AF940" t="s">
        <v>318</v>
      </c>
    </row>
    <row r="941" spans="9:32" x14ac:dyDescent="0.3">
      <c r="I941" s="43">
        <v>1293</v>
      </c>
      <c r="J941" s="12">
        <v>2</v>
      </c>
      <c r="K941" s="56">
        <v>45042.986111111109</v>
      </c>
      <c r="L941">
        <f t="shared" si="42"/>
        <v>248.9958333333343</v>
      </c>
      <c r="M941" t="str">
        <f t="shared" si="43"/>
        <v>Repeat</v>
      </c>
      <c r="N941" t="str">
        <f t="shared" si="44"/>
        <v>Lost</v>
      </c>
      <c r="AA941">
        <v>1293</v>
      </c>
      <c r="AB941">
        <v>2</v>
      </c>
      <c r="AC941" s="56">
        <v>45924.023611053242</v>
      </c>
      <c r="AD941">
        <v>248.9958333333343</v>
      </c>
      <c r="AE941" t="s">
        <v>319</v>
      </c>
      <c r="AF941" t="s">
        <v>318</v>
      </c>
    </row>
    <row r="942" spans="9:32" x14ac:dyDescent="0.3">
      <c r="I942" s="43">
        <v>1294</v>
      </c>
      <c r="J942" s="12">
        <v>4</v>
      </c>
      <c r="K942" s="56">
        <v>45285.959722222222</v>
      </c>
      <c r="L942">
        <f t="shared" si="42"/>
        <v>6.0222222222218988</v>
      </c>
      <c r="M942" t="str">
        <f t="shared" si="43"/>
        <v>Repeat</v>
      </c>
      <c r="N942" t="str">
        <f t="shared" si="44"/>
        <v>Recent</v>
      </c>
      <c r="AA942">
        <v>1294</v>
      </c>
      <c r="AB942">
        <v>4</v>
      </c>
      <c r="AC942" s="56">
        <v>45925.023611053242</v>
      </c>
      <c r="AD942">
        <v>6.0222222222218988</v>
      </c>
      <c r="AE942" t="s">
        <v>319</v>
      </c>
      <c r="AF942" t="s">
        <v>321</v>
      </c>
    </row>
    <row r="943" spans="9:32" x14ac:dyDescent="0.3">
      <c r="I943" s="43">
        <v>1295</v>
      </c>
      <c r="J943" s="12">
        <v>2</v>
      </c>
      <c r="K943" s="56">
        <v>45226.998611111114</v>
      </c>
      <c r="L943">
        <f t="shared" si="42"/>
        <v>64.983333333329938</v>
      </c>
      <c r="M943" t="str">
        <f t="shared" si="43"/>
        <v>Repeat</v>
      </c>
      <c r="N943" t="str">
        <f t="shared" si="44"/>
        <v>Recent</v>
      </c>
      <c r="AA943">
        <v>1295</v>
      </c>
      <c r="AB943">
        <v>2</v>
      </c>
      <c r="AC943" s="56">
        <v>45926.023611053242</v>
      </c>
      <c r="AD943">
        <v>64.983333333329938</v>
      </c>
      <c r="AE943" t="s">
        <v>319</v>
      </c>
      <c r="AF943" t="s">
        <v>321</v>
      </c>
    </row>
    <row r="944" spans="9:32" x14ac:dyDescent="0.3">
      <c r="I944" s="43">
        <v>1297</v>
      </c>
      <c r="J944" s="12">
        <v>2</v>
      </c>
      <c r="K944" s="56">
        <v>45073.952777777777</v>
      </c>
      <c r="L944">
        <f t="shared" si="42"/>
        <v>218.02916666666715</v>
      </c>
      <c r="M944" t="str">
        <f t="shared" si="43"/>
        <v>Repeat</v>
      </c>
      <c r="N944" t="str">
        <f t="shared" si="44"/>
        <v>Lost</v>
      </c>
      <c r="AA944">
        <v>1297</v>
      </c>
      <c r="AB944">
        <v>2</v>
      </c>
      <c r="AC944" s="56">
        <v>45927.023611053242</v>
      </c>
      <c r="AD944">
        <v>218.02916666666715</v>
      </c>
      <c r="AE944" t="s">
        <v>319</v>
      </c>
      <c r="AF944" t="s">
        <v>318</v>
      </c>
    </row>
    <row r="945" spans="9:32" x14ac:dyDescent="0.3">
      <c r="I945" s="43">
        <v>1301</v>
      </c>
      <c r="J945" s="12">
        <v>1</v>
      </c>
      <c r="K945" s="56">
        <v>44934.047222222223</v>
      </c>
      <c r="L945">
        <f t="shared" si="42"/>
        <v>357.93472222222044</v>
      </c>
      <c r="M945" t="str">
        <f t="shared" si="43"/>
        <v>One time</v>
      </c>
      <c r="N945" t="str">
        <f t="shared" si="44"/>
        <v>Lost</v>
      </c>
      <c r="AA945">
        <v>1301</v>
      </c>
      <c r="AB945">
        <v>1</v>
      </c>
      <c r="AC945" s="56">
        <v>45928.023611053242</v>
      </c>
      <c r="AD945">
        <v>357.93472222222044</v>
      </c>
      <c r="AE945" t="s">
        <v>317</v>
      </c>
      <c r="AF945" t="s">
        <v>318</v>
      </c>
    </row>
    <row r="946" spans="9:32" x14ac:dyDescent="0.3">
      <c r="I946" s="43">
        <v>1303</v>
      </c>
      <c r="J946" s="12">
        <v>1</v>
      </c>
      <c r="K946" s="56">
        <v>44986.994444444441</v>
      </c>
      <c r="L946">
        <f t="shared" si="42"/>
        <v>304.98750000000291</v>
      </c>
      <c r="M946" t="str">
        <f t="shared" si="43"/>
        <v>One time</v>
      </c>
      <c r="N946" t="str">
        <f t="shared" si="44"/>
        <v>Lost</v>
      </c>
      <c r="AA946">
        <v>1303</v>
      </c>
      <c r="AB946">
        <v>1</v>
      </c>
      <c r="AC946" s="56">
        <v>45929.023611053242</v>
      </c>
      <c r="AD946">
        <v>304.98750000000291</v>
      </c>
      <c r="AE946" t="s">
        <v>317</v>
      </c>
      <c r="AF946" t="s">
        <v>318</v>
      </c>
    </row>
    <row r="947" spans="9:32" x14ac:dyDescent="0.3">
      <c r="I947" s="43">
        <v>1304</v>
      </c>
      <c r="J947" s="12">
        <v>2</v>
      </c>
      <c r="K947" s="56">
        <v>45100.020138888889</v>
      </c>
      <c r="L947">
        <f t="shared" si="42"/>
        <v>191.96180555555475</v>
      </c>
      <c r="M947" t="str">
        <f t="shared" si="43"/>
        <v>Repeat</v>
      </c>
      <c r="N947" t="str">
        <f t="shared" si="44"/>
        <v>Lost</v>
      </c>
      <c r="AA947">
        <v>1304</v>
      </c>
      <c r="AB947">
        <v>2</v>
      </c>
      <c r="AC947" s="56">
        <v>45930.023611053242</v>
      </c>
      <c r="AD947">
        <v>191.96180555555475</v>
      </c>
      <c r="AE947" t="s">
        <v>319</v>
      </c>
      <c r="AF947" t="s">
        <v>318</v>
      </c>
    </row>
    <row r="948" spans="9:32" x14ac:dyDescent="0.3">
      <c r="I948" s="43">
        <v>1307</v>
      </c>
      <c r="J948" s="12">
        <v>2</v>
      </c>
      <c r="K948" s="56">
        <v>44988.04583333333</v>
      </c>
      <c r="L948">
        <f t="shared" si="42"/>
        <v>303.93611111111386</v>
      </c>
      <c r="M948" t="str">
        <f t="shared" si="43"/>
        <v>Repeat</v>
      </c>
      <c r="N948" t="str">
        <f t="shared" si="44"/>
        <v>Lost</v>
      </c>
      <c r="AA948">
        <v>1307</v>
      </c>
      <c r="AB948">
        <v>2</v>
      </c>
      <c r="AC948" s="56">
        <v>45931.023611053242</v>
      </c>
      <c r="AD948">
        <v>303.93611111111386</v>
      </c>
      <c r="AE948" t="s">
        <v>319</v>
      </c>
      <c r="AF948" t="s">
        <v>318</v>
      </c>
    </row>
    <row r="949" spans="9:32" x14ac:dyDescent="0.3">
      <c r="I949" s="43">
        <v>1308</v>
      </c>
      <c r="J949" s="12">
        <v>1</v>
      </c>
      <c r="K949" s="56">
        <v>45291.07708333333</v>
      </c>
      <c r="L949">
        <f t="shared" si="42"/>
        <v>0.90486111111385981</v>
      </c>
      <c r="M949" t="str">
        <f t="shared" si="43"/>
        <v>One time</v>
      </c>
      <c r="N949" t="str">
        <f t="shared" si="44"/>
        <v>Recent</v>
      </c>
      <c r="AA949">
        <v>1308</v>
      </c>
      <c r="AB949">
        <v>1</v>
      </c>
      <c r="AC949" s="56">
        <v>45932.023611053242</v>
      </c>
      <c r="AD949">
        <v>0.90486111111385981</v>
      </c>
      <c r="AE949" t="s">
        <v>317</v>
      </c>
      <c r="AF949" t="s">
        <v>321</v>
      </c>
    </row>
    <row r="950" spans="9:32" x14ac:dyDescent="0.3">
      <c r="I950" s="43">
        <v>1310</v>
      </c>
      <c r="J950" s="12">
        <v>1</v>
      </c>
      <c r="K950" s="56">
        <v>45147.052777777775</v>
      </c>
      <c r="L950">
        <f t="shared" si="42"/>
        <v>144.92916666666861</v>
      </c>
      <c r="M950" t="str">
        <f t="shared" si="43"/>
        <v>One time</v>
      </c>
      <c r="N950" t="str">
        <f t="shared" si="44"/>
        <v>Passive</v>
      </c>
      <c r="AA950">
        <v>1310</v>
      </c>
      <c r="AB950">
        <v>1</v>
      </c>
      <c r="AC950" s="56">
        <v>45933.023611053242</v>
      </c>
      <c r="AD950">
        <v>144.92916666666861</v>
      </c>
      <c r="AE950" t="s">
        <v>317</v>
      </c>
      <c r="AF950" t="s">
        <v>320</v>
      </c>
    </row>
    <row r="951" spans="9:32" x14ac:dyDescent="0.3">
      <c r="I951" s="43">
        <v>1311</v>
      </c>
      <c r="J951" s="12">
        <v>1</v>
      </c>
      <c r="K951" s="56">
        <v>45188.977083333331</v>
      </c>
      <c r="L951">
        <f t="shared" si="42"/>
        <v>103.0048611111124</v>
      </c>
      <c r="M951" t="str">
        <f t="shared" si="43"/>
        <v>One time</v>
      </c>
      <c r="N951" t="str">
        <f t="shared" si="44"/>
        <v>Passive</v>
      </c>
      <c r="AA951">
        <v>1311</v>
      </c>
      <c r="AB951">
        <v>1</v>
      </c>
      <c r="AC951" s="56">
        <v>45934.023611053242</v>
      </c>
      <c r="AD951">
        <v>103.0048611111124</v>
      </c>
      <c r="AE951" t="s">
        <v>317</v>
      </c>
      <c r="AF951" t="s">
        <v>320</v>
      </c>
    </row>
    <row r="952" spans="9:32" x14ac:dyDescent="0.3">
      <c r="I952" s="43">
        <v>1314</v>
      </c>
      <c r="J952" s="12">
        <v>1</v>
      </c>
      <c r="K952" s="56">
        <v>45120.995138888888</v>
      </c>
      <c r="L952">
        <f t="shared" si="42"/>
        <v>170.9868055555562</v>
      </c>
      <c r="M952" t="str">
        <f t="shared" si="43"/>
        <v>One time</v>
      </c>
      <c r="N952" t="str">
        <f t="shared" si="44"/>
        <v>Passive</v>
      </c>
      <c r="AA952">
        <v>1314</v>
      </c>
      <c r="AB952">
        <v>1</v>
      </c>
      <c r="AC952" s="56">
        <v>45935.023611053242</v>
      </c>
      <c r="AD952">
        <v>170.9868055555562</v>
      </c>
      <c r="AE952" t="s">
        <v>317</v>
      </c>
      <c r="AF952" t="s">
        <v>320</v>
      </c>
    </row>
    <row r="953" spans="9:32" x14ac:dyDescent="0.3">
      <c r="I953" s="43">
        <v>1315</v>
      </c>
      <c r="J953" s="12">
        <v>2</v>
      </c>
      <c r="K953" s="56">
        <v>45202.045138888891</v>
      </c>
      <c r="L953">
        <f t="shared" si="42"/>
        <v>89.936805555553292</v>
      </c>
      <c r="M953" t="str">
        <f t="shared" si="43"/>
        <v>Repeat</v>
      </c>
      <c r="N953" t="str">
        <f t="shared" si="44"/>
        <v>Passive</v>
      </c>
      <c r="AA953">
        <v>1315</v>
      </c>
      <c r="AB953">
        <v>2</v>
      </c>
      <c r="AC953" s="56">
        <v>45936.023611053242</v>
      </c>
      <c r="AD953">
        <v>89.936805555553292</v>
      </c>
      <c r="AE953" t="s">
        <v>319</v>
      </c>
      <c r="AF953" t="s">
        <v>320</v>
      </c>
    </row>
    <row r="954" spans="9:32" x14ac:dyDescent="0.3">
      <c r="I954" s="43">
        <v>1316</v>
      </c>
      <c r="J954" s="12">
        <v>2</v>
      </c>
      <c r="K954" s="56">
        <v>45202.017361111109</v>
      </c>
      <c r="L954">
        <f t="shared" si="42"/>
        <v>89.964583333334303</v>
      </c>
      <c r="M954" t="str">
        <f t="shared" si="43"/>
        <v>Repeat</v>
      </c>
      <c r="N954" t="str">
        <f t="shared" si="44"/>
        <v>Passive</v>
      </c>
      <c r="AA954">
        <v>1316</v>
      </c>
      <c r="AB954">
        <v>2</v>
      </c>
      <c r="AC954" s="56">
        <v>45937.023611053242</v>
      </c>
      <c r="AD954">
        <v>89.964583333334303</v>
      </c>
      <c r="AE954" t="s">
        <v>319</v>
      </c>
      <c r="AF954" t="s">
        <v>320</v>
      </c>
    </row>
    <row r="955" spans="9:32" x14ac:dyDescent="0.3">
      <c r="I955" s="43">
        <v>1317</v>
      </c>
      <c r="J955" s="12">
        <v>1</v>
      </c>
      <c r="K955" s="56">
        <v>45072.044444444444</v>
      </c>
      <c r="L955">
        <f t="shared" si="42"/>
        <v>219.9375</v>
      </c>
      <c r="M955" t="str">
        <f t="shared" si="43"/>
        <v>One time</v>
      </c>
      <c r="N955" t="str">
        <f t="shared" si="44"/>
        <v>Lost</v>
      </c>
      <c r="AA955">
        <v>1317</v>
      </c>
      <c r="AB955">
        <v>1</v>
      </c>
      <c r="AC955" s="56">
        <v>45938.023611053242</v>
      </c>
      <c r="AD955">
        <v>219.9375</v>
      </c>
      <c r="AE955" t="s">
        <v>317</v>
      </c>
      <c r="AF955" t="s">
        <v>318</v>
      </c>
    </row>
    <row r="956" spans="9:32" x14ac:dyDescent="0.3">
      <c r="I956" s="43">
        <v>1318</v>
      </c>
      <c r="J956" s="12">
        <v>2</v>
      </c>
      <c r="K956" s="56">
        <v>45249.984027777777</v>
      </c>
      <c r="L956">
        <f t="shared" si="42"/>
        <v>41.997916666667152</v>
      </c>
      <c r="M956" t="str">
        <f t="shared" si="43"/>
        <v>Repeat</v>
      </c>
      <c r="N956" t="str">
        <f t="shared" si="44"/>
        <v>Recent</v>
      </c>
      <c r="AA956">
        <v>1318</v>
      </c>
      <c r="AB956">
        <v>2</v>
      </c>
      <c r="AC956" s="56">
        <v>45939.023611053242</v>
      </c>
      <c r="AD956">
        <v>41.997916666667152</v>
      </c>
      <c r="AE956" t="s">
        <v>319</v>
      </c>
      <c r="AF956" t="s">
        <v>321</v>
      </c>
    </row>
    <row r="957" spans="9:32" x14ac:dyDescent="0.3">
      <c r="I957" s="43">
        <v>1320</v>
      </c>
      <c r="J957" s="12">
        <v>1</v>
      </c>
      <c r="K957" s="56">
        <v>45098.981944444444</v>
      </c>
      <c r="L957">
        <f t="shared" si="42"/>
        <v>193</v>
      </c>
      <c r="M957" t="str">
        <f t="shared" si="43"/>
        <v>One time</v>
      </c>
      <c r="N957" t="str">
        <f t="shared" si="44"/>
        <v>Lost</v>
      </c>
      <c r="AA957">
        <v>1320</v>
      </c>
      <c r="AB957">
        <v>1</v>
      </c>
      <c r="AC957" s="56">
        <v>45940.023611053242</v>
      </c>
      <c r="AD957">
        <v>193</v>
      </c>
      <c r="AE957" t="s">
        <v>317</v>
      </c>
      <c r="AF957" t="s">
        <v>318</v>
      </c>
    </row>
    <row r="958" spans="9:32" x14ac:dyDescent="0.3">
      <c r="I958" s="43">
        <v>1323</v>
      </c>
      <c r="J958" s="12">
        <v>1</v>
      </c>
      <c r="K958" s="56">
        <v>44964.033333333333</v>
      </c>
      <c r="L958">
        <f t="shared" si="42"/>
        <v>327.94861111111095</v>
      </c>
      <c r="M958" t="str">
        <f t="shared" si="43"/>
        <v>One time</v>
      </c>
      <c r="N958" t="str">
        <f t="shared" si="44"/>
        <v>Lost</v>
      </c>
      <c r="AA958">
        <v>1323</v>
      </c>
      <c r="AB958">
        <v>1</v>
      </c>
      <c r="AC958" s="56">
        <v>45941.023611053242</v>
      </c>
      <c r="AD958">
        <v>327.94861111111095</v>
      </c>
      <c r="AE958" t="s">
        <v>317</v>
      </c>
      <c r="AF958" t="s">
        <v>318</v>
      </c>
    </row>
    <row r="959" spans="9:32" x14ac:dyDescent="0.3">
      <c r="I959" s="43">
        <v>1325</v>
      </c>
      <c r="J959" s="12">
        <v>1</v>
      </c>
      <c r="K959" s="56">
        <v>45111.037499999999</v>
      </c>
      <c r="L959">
        <f t="shared" si="42"/>
        <v>180.94444444444525</v>
      </c>
      <c r="M959" t="str">
        <f t="shared" si="43"/>
        <v>One time</v>
      </c>
      <c r="N959" t="str">
        <f t="shared" si="44"/>
        <v>Lost</v>
      </c>
      <c r="AA959">
        <v>1325</v>
      </c>
      <c r="AB959">
        <v>1</v>
      </c>
      <c r="AC959" s="56">
        <v>45942.023611053242</v>
      </c>
      <c r="AD959">
        <v>180.94444444444525</v>
      </c>
      <c r="AE959" t="s">
        <v>317</v>
      </c>
      <c r="AF959" t="s">
        <v>318</v>
      </c>
    </row>
    <row r="960" spans="9:32" x14ac:dyDescent="0.3">
      <c r="I960" s="43">
        <v>1327</v>
      </c>
      <c r="J960" s="12">
        <v>1</v>
      </c>
      <c r="K960" s="56">
        <v>44984.00277777778</v>
      </c>
      <c r="L960">
        <f t="shared" si="42"/>
        <v>307.97916666666424</v>
      </c>
      <c r="M960" t="str">
        <f t="shared" si="43"/>
        <v>One time</v>
      </c>
      <c r="N960" t="str">
        <f t="shared" si="44"/>
        <v>Lost</v>
      </c>
      <c r="AA960">
        <v>1327</v>
      </c>
      <c r="AB960">
        <v>1</v>
      </c>
      <c r="AC960" s="56">
        <v>45943.023611053242</v>
      </c>
      <c r="AD960">
        <v>307.97916666666424</v>
      </c>
      <c r="AE960" t="s">
        <v>317</v>
      </c>
      <c r="AF960" t="s">
        <v>318</v>
      </c>
    </row>
    <row r="961" spans="9:32" x14ac:dyDescent="0.3">
      <c r="I961" s="43">
        <v>1329</v>
      </c>
      <c r="J961" s="12">
        <v>1</v>
      </c>
      <c r="K961" s="56">
        <v>45163.961111111108</v>
      </c>
      <c r="L961">
        <f t="shared" si="42"/>
        <v>128.02083333333576</v>
      </c>
      <c r="M961" t="str">
        <f t="shared" si="43"/>
        <v>One time</v>
      </c>
      <c r="N961" t="str">
        <f t="shared" si="44"/>
        <v>Passive</v>
      </c>
      <c r="AA961">
        <v>1329</v>
      </c>
      <c r="AB961">
        <v>1</v>
      </c>
      <c r="AC961" s="56">
        <v>45944.023611053242</v>
      </c>
      <c r="AD961">
        <v>128.02083333333576</v>
      </c>
      <c r="AE961" t="s">
        <v>317</v>
      </c>
      <c r="AF961" t="s">
        <v>320</v>
      </c>
    </row>
    <row r="962" spans="9:32" x14ac:dyDescent="0.3">
      <c r="I962" s="43">
        <v>1330</v>
      </c>
      <c r="J962" s="12">
        <v>2</v>
      </c>
      <c r="K962" s="56">
        <v>45179.027777777781</v>
      </c>
      <c r="L962">
        <f t="shared" si="42"/>
        <v>112.95416666666279</v>
      </c>
      <c r="M962" t="str">
        <f t="shared" si="43"/>
        <v>Repeat</v>
      </c>
      <c r="N962" t="str">
        <f t="shared" si="44"/>
        <v>Passive</v>
      </c>
      <c r="AA962">
        <v>1330</v>
      </c>
      <c r="AB962">
        <v>2</v>
      </c>
      <c r="AC962" s="56">
        <v>45945.023611053242</v>
      </c>
      <c r="AD962">
        <v>112.95416666666279</v>
      </c>
      <c r="AE962" t="s">
        <v>319</v>
      </c>
      <c r="AF962" t="s">
        <v>320</v>
      </c>
    </row>
    <row r="963" spans="9:32" x14ac:dyDescent="0.3">
      <c r="I963" s="43">
        <v>1331</v>
      </c>
      <c r="J963" s="12">
        <v>1</v>
      </c>
      <c r="K963" s="56">
        <v>45035.009027777778</v>
      </c>
      <c r="L963">
        <f t="shared" ref="L963:L1026" si="45">$H$2-K963</f>
        <v>256.9729166666657</v>
      </c>
      <c r="M963" t="str">
        <f t="shared" ref="M963:M1026" si="46">IF(J963&gt;1, "Repeat", "One time")</f>
        <v>One time</v>
      </c>
      <c r="N963" t="str">
        <f t="shared" ref="N963:N1026" si="47">IF(L963&lt;80,"Recent",IF(L963&lt;180,"Passive","Lost"))</f>
        <v>Lost</v>
      </c>
      <c r="AA963">
        <v>1331</v>
      </c>
      <c r="AB963">
        <v>1</v>
      </c>
      <c r="AC963" s="56">
        <v>45946.023611053242</v>
      </c>
      <c r="AD963">
        <v>256.9729166666657</v>
      </c>
      <c r="AE963" t="s">
        <v>317</v>
      </c>
      <c r="AF963" t="s">
        <v>318</v>
      </c>
    </row>
    <row r="964" spans="9:32" x14ac:dyDescent="0.3">
      <c r="I964" s="43">
        <v>1340</v>
      </c>
      <c r="J964" s="12">
        <v>1</v>
      </c>
      <c r="K964" s="56">
        <v>45177.042361111111</v>
      </c>
      <c r="L964">
        <f t="shared" si="45"/>
        <v>114.93958333333285</v>
      </c>
      <c r="M964" t="str">
        <f t="shared" si="46"/>
        <v>One time</v>
      </c>
      <c r="N964" t="str">
        <f t="shared" si="47"/>
        <v>Passive</v>
      </c>
      <c r="AA964">
        <v>1340</v>
      </c>
      <c r="AB964">
        <v>1</v>
      </c>
      <c r="AC964" s="56">
        <v>45947.023611053242</v>
      </c>
      <c r="AD964">
        <v>114.93958333333285</v>
      </c>
      <c r="AE964" t="s">
        <v>317</v>
      </c>
      <c r="AF964" t="s">
        <v>320</v>
      </c>
    </row>
    <row r="965" spans="9:32" x14ac:dyDescent="0.3">
      <c r="I965" s="43">
        <v>1342</v>
      </c>
      <c r="J965" s="12">
        <v>3</v>
      </c>
      <c r="K965" s="56">
        <v>45203.063888888886</v>
      </c>
      <c r="L965">
        <f t="shared" si="45"/>
        <v>88.918055555557657</v>
      </c>
      <c r="M965" t="str">
        <f t="shared" si="46"/>
        <v>Repeat</v>
      </c>
      <c r="N965" t="str">
        <f t="shared" si="47"/>
        <v>Passive</v>
      </c>
      <c r="AA965">
        <v>1342</v>
      </c>
      <c r="AB965">
        <v>3</v>
      </c>
      <c r="AC965" s="56">
        <v>45948.023611053242</v>
      </c>
      <c r="AD965">
        <v>88.918055555557657</v>
      </c>
      <c r="AE965" t="s">
        <v>319</v>
      </c>
      <c r="AF965" t="s">
        <v>320</v>
      </c>
    </row>
    <row r="966" spans="9:32" x14ac:dyDescent="0.3">
      <c r="I966" s="43">
        <v>1343</v>
      </c>
      <c r="J966" s="12">
        <v>2</v>
      </c>
      <c r="K966" s="56">
        <v>45115.001388888886</v>
      </c>
      <c r="L966">
        <f t="shared" si="45"/>
        <v>176.98055555555766</v>
      </c>
      <c r="M966" t="str">
        <f t="shared" si="46"/>
        <v>Repeat</v>
      </c>
      <c r="N966" t="str">
        <f t="shared" si="47"/>
        <v>Passive</v>
      </c>
      <c r="AA966">
        <v>1343</v>
      </c>
      <c r="AB966">
        <v>2</v>
      </c>
      <c r="AC966" s="56">
        <v>45949.023611053242</v>
      </c>
      <c r="AD966">
        <v>176.98055555555766</v>
      </c>
      <c r="AE966" t="s">
        <v>319</v>
      </c>
      <c r="AF966" t="s">
        <v>320</v>
      </c>
    </row>
    <row r="967" spans="9:32" x14ac:dyDescent="0.3">
      <c r="I967" s="43">
        <v>1344</v>
      </c>
      <c r="J967" s="12">
        <v>4</v>
      </c>
      <c r="K967" s="56">
        <v>45216</v>
      </c>
      <c r="L967">
        <f t="shared" si="45"/>
        <v>75.981944444443798</v>
      </c>
      <c r="M967" t="str">
        <f t="shared" si="46"/>
        <v>Repeat</v>
      </c>
      <c r="N967" t="str">
        <f t="shared" si="47"/>
        <v>Recent</v>
      </c>
      <c r="AA967">
        <v>1344</v>
      </c>
      <c r="AB967">
        <v>4</v>
      </c>
      <c r="AC967" s="56">
        <v>45950.023611053242</v>
      </c>
      <c r="AD967">
        <v>75.981944444443798</v>
      </c>
      <c r="AE967" t="s">
        <v>319</v>
      </c>
      <c r="AF967" t="s">
        <v>321</v>
      </c>
    </row>
    <row r="968" spans="9:32" x14ac:dyDescent="0.3">
      <c r="I968" s="43">
        <v>1346</v>
      </c>
      <c r="J968" s="12">
        <v>1</v>
      </c>
      <c r="K968" s="56">
        <v>44981.98333333333</v>
      </c>
      <c r="L968">
        <f t="shared" si="45"/>
        <v>309.99861111111386</v>
      </c>
      <c r="M968" t="str">
        <f t="shared" si="46"/>
        <v>One time</v>
      </c>
      <c r="N968" t="str">
        <f t="shared" si="47"/>
        <v>Lost</v>
      </c>
      <c r="AA968">
        <v>1346</v>
      </c>
      <c r="AB968">
        <v>1</v>
      </c>
      <c r="AC968" s="56">
        <v>45951.023611053242</v>
      </c>
      <c r="AD968">
        <v>309.99861111111386</v>
      </c>
      <c r="AE968" t="s">
        <v>317</v>
      </c>
      <c r="AF968" t="s">
        <v>318</v>
      </c>
    </row>
    <row r="969" spans="9:32" x14ac:dyDescent="0.3">
      <c r="I969" s="43">
        <v>1347</v>
      </c>
      <c r="J969" s="12">
        <v>1</v>
      </c>
      <c r="K969" s="56">
        <v>45161.007638888892</v>
      </c>
      <c r="L969">
        <f t="shared" si="45"/>
        <v>130.97430555555184</v>
      </c>
      <c r="M969" t="str">
        <f t="shared" si="46"/>
        <v>One time</v>
      </c>
      <c r="N969" t="str">
        <f t="shared" si="47"/>
        <v>Passive</v>
      </c>
      <c r="AA969">
        <v>1347</v>
      </c>
      <c r="AB969">
        <v>1</v>
      </c>
      <c r="AC969" s="56">
        <v>45952.023611053242</v>
      </c>
      <c r="AD969">
        <v>130.97430555555184</v>
      </c>
      <c r="AE969" t="s">
        <v>317</v>
      </c>
      <c r="AF969" t="s">
        <v>320</v>
      </c>
    </row>
    <row r="970" spans="9:32" x14ac:dyDescent="0.3">
      <c r="I970" s="43">
        <v>1349</v>
      </c>
      <c r="J970" s="12">
        <v>2</v>
      </c>
      <c r="K970" s="56">
        <v>45112.04583333333</v>
      </c>
      <c r="L970">
        <f t="shared" si="45"/>
        <v>179.93611111111386</v>
      </c>
      <c r="M970" t="str">
        <f t="shared" si="46"/>
        <v>Repeat</v>
      </c>
      <c r="N970" t="str">
        <f t="shared" si="47"/>
        <v>Passive</v>
      </c>
      <c r="AA970">
        <v>1349</v>
      </c>
      <c r="AB970">
        <v>2</v>
      </c>
      <c r="AC970" s="56">
        <v>45953.023611053242</v>
      </c>
      <c r="AD970">
        <v>179.93611111111386</v>
      </c>
      <c r="AE970" t="s">
        <v>319</v>
      </c>
      <c r="AF970" t="s">
        <v>320</v>
      </c>
    </row>
    <row r="971" spans="9:32" x14ac:dyDescent="0.3">
      <c r="I971" s="43">
        <v>1350</v>
      </c>
      <c r="J971" s="12">
        <v>2</v>
      </c>
      <c r="K971" s="56">
        <v>45110.056944444441</v>
      </c>
      <c r="L971">
        <f t="shared" si="45"/>
        <v>181.92500000000291</v>
      </c>
      <c r="M971" t="str">
        <f t="shared" si="46"/>
        <v>Repeat</v>
      </c>
      <c r="N971" t="str">
        <f t="shared" si="47"/>
        <v>Lost</v>
      </c>
      <c r="AA971">
        <v>1350</v>
      </c>
      <c r="AB971">
        <v>2</v>
      </c>
      <c r="AC971" s="56">
        <v>45954.023611053242</v>
      </c>
      <c r="AD971">
        <v>181.92500000000291</v>
      </c>
      <c r="AE971" t="s">
        <v>319</v>
      </c>
      <c r="AF971" t="s">
        <v>318</v>
      </c>
    </row>
    <row r="972" spans="9:32" x14ac:dyDescent="0.3">
      <c r="I972" s="43">
        <v>1351</v>
      </c>
      <c r="J972" s="12">
        <v>1</v>
      </c>
      <c r="K972" s="56">
        <v>45020.04791666667</v>
      </c>
      <c r="L972">
        <f t="shared" si="45"/>
        <v>271.93402777777374</v>
      </c>
      <c r="M972" t="str">
        <f t="shared" si="46"/>
        <v>One time</v>
      </c>
      <c r="N972" t="str">
        <f t="shared" si="47"/>
        <v>Lost</v>
      </c>
      <c r="AA972">
        <v>1351</v>
      </c>
      <c r="AB972">
        <v>1</v>
      </c>
      <c r="AC972" s="56">
        <v>45955.023611053242</v>
      </c>
      <c r="AD972">
        <v>271.93402777777374</v>
      </c>
      <c r="AE972" t="s">
        <v>317</v>
      </c>
      <c r="AF972" t="s">
        <v>318</v>
      </c>
    </row>
    <row r="973" spans="9:32" x14ac:dyDescent="0.3">
      <c r="I973" s="43">
        <v>1354</v>
      </c>
      <c r="J973" s="12">
        <v>1</v>
      </c>
      <c r="K973" s="56">
        <v>45150.040277777778</v>
      </c>
      <c r="L973">
        <f t="shared" si="45"/>
        <v>141.9416666666657</v>
      </c>
      <c r="M973" t="str">
        <f t="shared" si="46"/>
        <v>One time</v>
      </c>
      <c r="N973" t="str">
        <f t="shared" si="47"/>
        <v>Passive</v>
      </c>
      <c r="AA973">
        <v>1354</v>
      </c>
      <c r="AB973">
        <v>1</v>
      </c>
      <c r="AC973" s="56">
        <v>45956.023611053242</v>
      </c>
      <c r="AD973">
        <v>141.9416666666657</v>
      </c>
      <c r="AE973" t="s">
        <v>317</v>
      </c>
      <c r="AF973" t="s">
        <v>320</v>
      </c>
    </row>
    <row r="974" spans="9:32" x14ac:dyDescent="0.3">
      <c r="I974" s="43">
        <v>1355</v>
      </c>
      <c r="J974" s="12">
        <v>4</v>
      </c>
      <c r="K974" s="56">
        <v>45196.018750000003</v>
      </c>
      <c r="L974">
        <f t="shared" si="45"/>
        <v>95.963194444440887</v>
      </c>
      <c r="M974" t="str">
        <f t="shared" si="46"/>
        <v>Repeat</v>
      </c>
      <c r="N974" t="str">
        <f t="shared" si="47"/>
        <v>Passive</v>
      </c>
      <c r="AA974">
        <v>1355</v>
      </c>
      <c r="AB974">
        <v>4</v>
      </c>
      <c r="AC974" s="56">
        <v>45957.023611053242</v>
      </c>
      <c r="AD974">
        <v>95.963194444440887</v>
      </c>
      <c r="AE974" t="s">
        <v>319</v>
      </c>
      <c r="AF974" t="s">
        <v>320</v>
      </c>
    </row>
    <row r="975" spans="9:32" x14ac:dyDescent="0.3">
      <c r="I975" s="43">
        <v>1356</v>
      </c>
      <c r="J975" s="12">
        <v>1</v>
      </c>
      <c r="K975" s="56">
        <v>45183.998611111114</v>
      </c>
      <c r="L975">
        <f t="shared" si="45"/>
        <v>107.98333333332994</v>
      </c>
      <c r="M975" t="str">
        <f t="shared" si="46"/>
        <v>One time</v>
      </c>
      <c r="N975" t="str">
        <f t="shared" si="47"/>
        <v>Passive</v>
      </c>
      <c r="AA975">
        <v>1356</v>
      </c>
      <c r="AB975">
        <v>1</v>
      </c>
      <c r="AC975" s="56">
        <v>45958.023611053242</v>
      </c>
      <c r="AD975">
        <v>107.98333333332994</v>
      </c>
      <c r="AE975" t="s">
        <v>317</v>
      </c>
      <c r="AF975" t="s">
        <v>320</v>
      </c>
    </row>
    <row r="976" spans="9:32" x14ac:dyDescent="0.3">
      <c r="I976" s="43">
        <v>1357</v>
      </c>
      <c r="J976" s="12">
        <v>5</v>
      </c>
      <c r="K976" s="56">
        <v>45214.05972222222</v>
      </c>
      <c r="L976">
        <f t="shared" si="45"/>
        <v>77.922222222223354</v>
      </c>
      <c r="M976" t="str">
        <f t="shared" si="46"/>
        <v>Repeat</v>
      </c>
      <c r="N976" t="str">
        <f t="shared" si="47"/>
        <v>Recent</v>
      </c>
      <c r="AA976">
        <v>1357</v>
      </c>
      <c r="AB976">
        <v>5</v>
      </c>
      <c r="AC976" s="56">
        <v>45959.023611053242</v>
      </c>
      <c r="AD976">
        <v>77.922222222223354</v>
      </c>
      <c r="AE976" t="s">
        <v>319</v>
      </c>
      <c r="AF976" t="s">
        <v>321</v>
      </c>
    </row>
    <row r="977" spans="9:32" x14ac:dyDescent="0.3">
      <c r="I977" s="43">
        <v>1358</v>
      </c>
      <c r="J977" s="12">
        <v>1</v>
      </c>
      <c r="K977" s="56">
        <v>44948.019444444442</v>
      </c>
      <c r="L977">
        <f t="shared" si="45"/>
        <v>343.96250000000146</v>
      </c>
      <c r="M977" t="str">
        <f t="shared" si="46"/>
        <v>One time</v>
      </c>
      <c r="N977" t="str">
        <f t="shared" si="47"/>
        <v>Lost</v>
      </c>
      <c r="AA977">
        <v>1358</v>
      </c>
      <c r="AB977">
        <v>1</v>
      </c>
      <c r="AC977" s="56">
        <v>45960.023611053242</v>
      </c>
      <c r="AD977">
        <v>343.96250000000146</v>
      </c>
      <c r="AE977" t="s">
        <v>317</v>
      </c>
      <c r="AF977" t="s">
        <v>318</v>
      </c>
    </row>
    <row r="978" spans="9:32" x14ac:dyDescent="0.3">
      <c r="I978" s="43">
        <v>1359</v>
      </c>
      <c r="J978" s="12">
        <v>2</v>
      </c>
      <c r="K978" s="56">
        <v>45245.017361111109</v>
      </c>
      <c r="L978">
        <f t="shared" si="45"/>
        <v>46.964583333334303</v>
      </c>
      <c r="M978" t="str">
        <f t="shared" si="46"/>
        <v>Repeat</v>
      </c>
      <c r="N978" t="str">
        <f t="shared" si="47"/>
        <v>Recent</v>
      </c>
      <c r="AA978">
        <v>1359</v>
      </c>
      <c r="AB978">
        <v>2</v>
      </c>
      <c r="AC978" s="56">
        <v>45961.023611053242</v>
      </c>
      <c r="AD978">
        <v>46.964583333334303</v>
      </c>
      <c r="AE978" t="s">
        <v>319</v>
      </c>
      <c r="AF978" t="s">
        <v>321</v>
      </c>
    </row>
    <row r="979" spans="9:32" x14ac:dyDescent="0.3">
      <c r="I979" s="43">
        <v>1360</v>
      </c>
      <c r="J979" s="12">
        <v>2</v>
      </c>
      <c r="K979" s="56">
        <v>45130.056250000001</v>
      </c>
      <c r="L979">
        <f t="shared" si="45"/>
        <v>161.92569444444234</v>
      </c>
      <c r="M979" t="str">
        <f t="shared" si="46"/>
        <v>Repeat</v>
      </c>
      <c r="N979" t="str">
        <f t="shared" si="47"/>
        <v>Passive</v>
      </c>
      <c r="AA979">
        <v>1360</v>
      </c>
      <c r="AB979">
        <v>2</v>
      </c>
      <c r="AC979" s="56">
        <v>45962.023611053242</v>
      </c>
      <c r="AD979">
        <v>161.92569444444234</v>
      </c>
      <c r="AE979" t="s">
        <v>319</v>
      </c>
      <c r="AF979" t="s">
        <v>320</v>
      </c>
    </row>
    <row r="980" spans="9:32" x14ac:dyDescent="0.3">
      <c r="I980" s="43">
        <v>1361</v>
      </c>
      <c r="J980" s="12">
        <v>1</v>
      </c>
      <c r="K980" s="56">
        <v>44949.974999999999</v>
      </c>
      <c r="L980">
        <f t="shared" si="45"/>
        <v>342.00694444444525</v>
      </c>
      <c r="M980" t="str">
        <f t="shared" si="46"/>
        <v>One time</v>
      </c>
      <c r="N980" t="str">
        <f t="shared" si="47"/>
        <v>Lost</v>
      </c>
      <c r="AA980">
        <v>1361</v>
      </c>
      <c r="AB980">
        <v>1</v>
      </c>
      <c r="AC980" s="56">
        <v>45963.023611053242</v>
      </c>
      <c r="AD980">
        <v>342.00694444444525</v>
      </c>
      <c r="AE980" t="s">
        <v>317</v>
      </c>
      <c r="AF980" t="s">
        <v>318</v>
      </c>
    </row>
    <row r="981" spans="9:32" x14ac:dyDescent="0.3">
      <c r="I981" s="43">
        <v>1362</v>
      </c>
      <c r="J981" s="12">
        <v>1</v>
      </c>
      <c r="K981" s="56">
        <v>44935.992361111108</v>
      </c>
      <c r="L981">
        <f t="shared" si="45"/>
        <v>355.98958333333576</v>
      </c>
      <c r="M981" t="str">
        <f t="shared" si="46"/>
        <v>One time</v>
      </c>
      <c r="N981" t="str">
        <f t="shared" si="47"/>
        <v>Lost</v>
      </c>
      <c r="AA981">
        <v>1362</v>
      </c>
      <c r="AB981">
        <v>1</v>
      </c>
      <c r="AC981" s="56">
        <v>45964.023611053242</v>
      </c>
      <c r="AD981">
        <v>355.98958333333576</v>
      </c>
      <c r="AE981" t="s">
        <v>317</v>
      </c>
      <c r="AF981" t="s">
        <v>318</v>
      </c>
    </row>
    <row r="982" spans="9:32" x14ac:dyDescent="0.3">
      <c r="I982" s="43">
        <v>1363</v>
      </c>
      <c r="J982" s="12">
        <v>3</v>
      </c>
      <c r="K982" s="56">
        <v>45206.030555555553</v>
      </c>
      <c r="L982">
        <f t="shared" si="45"/>
        <v>85.951388888890506</v>
      </c>
      <c r="M982" t="str">
        <f t="shared" si="46"/>
        <v>Repeat</v>
      </c>
      <c r="N982" t="str">
        <f t="shared" si="47"/>
        <v>Passive</v>
      </c>
      <c r="AA982">
        <v>1363</v>
      </c>
      <c r="AB982">
        <v>3</v>
      </c>
      <c r="AC982" s="56">
        <v>45965.023611053242</v>
      </c>
      <c r="AD982">
        <v>85.951388888890506</v>
      </c>
      <c r="AE982" t="s">
        <v>319</v>
      </c>
      <c r="AF982" t="s">
        <v>320</v>
      </c>
    </row>
    <row r="983" spans="9:32" x14ac:dyDescent="0.3">
      <c r="I983" s="43">
        <v>1364</v>
      </c>
      <c r="J983" s="12">
        <v>2</v>
      </c>
      <c r="K983" s="56">
        <v>45247.998611111114</v>
      </c>
      <c r="L983">
        <f t="shared" si="45"/>
        <v>43.983333333329938</v>
      </c>
      <c r="M983" t="str">
        <f t="shared" si="46"/>
        <v>Repeat</v>
      </c>
      <c r="N983" t="str">
        <f t="shared" si="47"/>
        <v>Recent</v>
      </c>
      <c r="AA983">
        <v>1364</v>
      </c>
      <c r="AB983">
        <v>2</v>
      </c>
      <c r="AC983" s="56">
        <v>45966.023611053242</v>
      </c>
      <c r="AD983">
        <v>43.983333333329938</v>
      </c>
      <c r="AE983" t="s">
        <v>319</v>
      </c>
      <c r="AF983" t="s">
        <v>321</v>
      </c>
    </row>
    <row r="984" spans="9:32" x14ac:dyDescent="0.3">
      <c r="I984" s="43">
        <v>1365</v>
      </c>
      <c r="J984" s="12">
        <v>2</v>
      </c>
      <c r="K984" s="56">
        <v>45283.015972222223</v>
      </c>
      <c r="L984">
        <f t="shared" si="45"/>
        <v>8.9659722222204437</v>
      </c>
      <c r="M984" t="str">
        <f t="shared" si="46"/>
        <v>Repeat</v>
      </c>
      <c r="N984" t="str">
        <f t="shared" si="47"/>
        <v>Recent</v>
      </c>
      <c r="AA984">
        <v>1365</v>
      </c>
      <c r="AB984">
        <v>2</v>
      </c>
      <c r="AC984" s="56">
        <v>45967.023611053242</v>
      </c>
      <c r="AD984">
        <v>8.9659722222204437</v>
      </c>
      <c r="AE984" t="s">
        <v>319</v>
      </c>
      <c r="AF984" t="s">
        <v>321</v>
      </c>
    </row>
    <row r="985" spans="9:32" x14ac:dyDescent="0.3">
      <c r="I985" s="43">
        <v>1366</v>
      </c>
      <c r="J985" s="12">
        <v>2</v>
      </c>
      <c r="K985" s="56">
        <v>45275.00277777778</v>
      </c>
      <c r="L985">
        <f t="shared" si="45"/>
        <v>16.979166666664241</v>
      </c>
      <c r="M985" t="str">
        <f t="shared" si="46"/>
        <v>Repeat</v>
      </c>
      <c r="N985" t="str">
        <f t="shared" si="47"/>
        <v>Recent</v>
      </c>
      <c r="AA985">
        <v>1366</v>
      </c>
      <c r="AB985">
        <v>2</v>
      </c>
      <c r="AC985" s="56">
        <v>45968.023611053242</v>
      </c>
      <c r="AD985">
        <v>16.979166666664241</v>
      </c>
      <c r="AE985" t="s">
        <v>319</v>
      </c>
      <c r="AF985" t="s">
        <v>321</v>
      </c>
    </row>
    <row r="986" spans="9:32" x14ac:dyDescent="0.3">
      <c r="I986" s="43">
        <v>1367</v>
      </c>
      <c r="J986" s="12">
        <v>6</v>
      </c>
      <c r="K986" s="56">
        <v>45248.067361111112</v>
      </c>
      <c r="L986">
        <f t="shared" si="45"/>
        <v>43.914583333331393</v>
      </c>
      <c r="M986" t="str">
        <f t="shared" si="46"/>
        <v>Repeat</v>
      </c>
      <c r="N986" t="str">
        <f t="shared" si="47"/>
        <v>Recent</v>
      </c>
      <c r="AA986">
        <v>1367</v>
      </c>
      <c r="AB986">
        <v>6</v>
      </c>
      <c r="AC986" s="56">
        <v>45969.023611053242</v>
      </c>
      <c r="AD986">
        <v>43.914583333331393</v>
      </c>
      <c r="AE986" t="s">
        <v>319</v>
      </c>
      <c r="AF986" t="s">
        <v>321</v>
      </c>
    </row>
    <row r="987" spans="9:32" x14ac:dyDescent="0.3">
      <c r="I987" s="43">
        <v>1368</v>
      </c>
      <c r="J987" s="12">
        <v>1</v>
      </c>
      <c r="K987" s="56">
        <v>45018.010416666664</v>
      </c>
      <c r="L987">
        <f t="shared" si="45"/>
        <v>273.97152777777956</v>
      </c>
      <c r="M987" t="str">
        <f t="shared" si="46"/>
        <v>One time</v>
      </c>
      <c r="N987" t="str">
        <f t="shared" si="47"/>
        <v>Lost</v>
      </c>
      <c r="AA987">
        <v>1368</v>
      </c>
      <c r="AB987">
        <v>1</v>
      </c>
      <c r="AC987" s="56">
        <v>45970.023611053242</v>
      </c>
      <c r="AD987">
        <v>273.97152777777956</v>
      </c>
      <c r="AE987" t="s">
        <v>317</v>
      </c>
      <c r="AF987" t="s">
        <v>318</v>
      </c>
    </row>
    <row r="988" spans="9:32" x14ac:dyDescent="0.3">
      <c r="I988" s="43">
        <v>1370</v>
      </c>
      <c r="J988" s="12">
        <v>1</v>
      </c>
      <c r="K988" s="56">
        <v>45203.055555555555</v>
      </c>
      <c r="L988">
        <f t="shared" si="45"/>
        <v>88.926388888889051</v>
      </c>
      <c r="M988" t="str">
        <f t="shared" si="46"/>
        <v>One time</v>
      </c>
      <c r="N988" t="str">
        <f t="shared" si="47"/>
        <v>Passive</v>
      </c>
      <c r="AA988">
        <v>1370</v>
      </c>
      <c r="AB988">
        <v>1</v>
      </c>
      <c r="AC988" s="56">
        <v>45971.023611053242</v>
      </c>
      <c r="AD988">
        <v>88.926388888889051</v>
      </c>
      <c r="AE988" t="s">
        <v>317</v>
      </c>
      <c r="AF988" t="s">
        <v>320</v>
      </c>
    </row>
    <row r="989" spans="9:32" x14ac:dyDescent="0.3">
      <c r="I989" s="43">
        <v>1371</v>
      </c>
      <c r="J989" s="12">
        <v>1</v>
      </c>
      <c r="K989" s="56">
        <v>44963.025000000001</v>
      </c>
      <c r="L989">
        <f t="shared" si="45"/>
        <v>328.95694444444234</v>
      </c>
      <c r="M989" t="str">
        <f t="shared" si="46"/>
        <v>One time</v>
      </c>
      <c r="N989" t="str">
        <f t="shared" si="47"/>
        <v>Lost</v>
      </c>
      <c r="AA989">
        <v>1371</v>
      </c>
      <c r="AB989">
        <v>1</v>
      </c>
      <c r="AC989" s="56">
        <v>45972.023611053242</v>
      </c>
      <c r="AD989">
        <v>328.95694444444234</v>
      </c>
      <c r="AE989" t="s">
        <v>317</v>
      </c>
      <c r="AF989" t="s">
        <v>318</v>
      </c>
    </row>
    <row r="990" spans="9:32" x14ac:dyDescent="0.3">
      <c r="I990" s="43">
        <v>1372</v>
      </c>
      <c r="J990" s="12">
        <v>1</v>
      </c>
      <c r="K990" s="56">
        <v>45094.064583333333</v>
      </c>
      <c r="L990">
        <f t="shared" si="45"/>
        <v>197.91736111111095</v>
      </c>
      <c r="M990" t="str">
        <f t="shared" si="46"/>
        <v>One time</v>
      </c>
      <c r="N990" t="str">
        <f t="shared" si="47"/>
        <v>Lost</v>
      </c>
      <c r="AA990">
        <v>1372</v>
      </c>
      <c r="AB990">
        <v>1</v>
      </c>
      <c r="AC990" s="56">
        <v>45973.023611053242</v>
      </c>
      <c r="AD990">
        <v>197.91736111111095</v>
      </c>
      <c r="AE990" t="s">
        <v>317</v>
      </c>
      <c r="AF990" t="s">
        <v>318</v>
      </c>
    </row>
    <row r="991" spans="9:32" x14ac:dyDescent="0.3">
      <c r="I991" s="43">
        <v>1374</v>
      </c>
      <c r="J991" s="12">
        <v>2</v>
      </c>
      <c r="K991" s="56">
        <v>45130.959722222222</v>
      </c>
      <c r="L991">
        <f t="shared" si="45"/>
        <v>161.0222222222219</v>
      </c>
      <c r="M991" t="str">
        <f t="shared" si="46"/>
        <v>Repeat</v>
      </c>
      <c r="N991" t="str">
        <f t="shared" si="47"/>
        <v>Passive</v>
      </c>
      <c r="AA991">
        <v>1374</v>
      </c>
      <c r="AB991">
        <v>2</v>
      </c>
      <c r="AC991" s="56">
        <v>45974.023611053242</v>
      </c>
      <c r="AD991">
        <v>161.0222222222219</v>
      </c>
      <c r="AE991" t="s">
        <v>319</v>
      </c>
      <c r="AF991" t="s">
        <v>320</v>
      </c>
    </row>
    <row r="992" spans="9:32" x14ac:dyDescent="0.3">
      <c r="I992" s="43">
        <v>1376</v>
      </c>
      <c r="J992" s="12">
        <v>1</v>
      </c>
      <c r="K992" s="56">
        <v>44945.978472222225</v>
      </c>
      <c r="L992">
        <f t="shared" si="45"/>
        <v>346.00347222221899</v>
      </c>
      <c r="M992" t="str">
        <f t="shared" si="46"/>
        <v>One time</v>
      </c>
      <c r="N992" t="str">
        <f t="shared" si="47"/>
        <v>Lost</v>
      </c>
      <c r="AA992">
        <v>1376</v>
      </c>
      <c r="AB992">
        <v>1</v>
      </c>
      <c r="AC992" s="56">
        <v>45975.023611053242</v>
      </c>
      <c r="AD992">
        <v>346.00347222221899</v>
      </c>
      <c r="AE992" t="s">
        <v>317</v>
      </c>
      <c r="AF992" t="s">
        <v>318</v>
      </c>
    </row>
    <row r="993" spans="9:32" x14ac:dyDescent="0.3">
      <c r="I993" s="43">
        <v>1377</v>
      </c>
      <c r="J993" s="12">
        <v>1</v>
      </c>
      <c r="K993" s="56">
        <v>44969.006944444445</v>
      </c>
      <c r="L993">
        <f t="shared" si="45"/>
        <v>322.97499999999854</v>
      </c>
      <c r="M993" t="str">
        <f t="shared" si="46"/>
        <v>One time</v>
      </c>
      <c r="N993" t="str">
        <f t="shared" si="47"/>
        <v>Lost</v>
      </c>
      <c r="AA993">
        <v>1377</v>
      </c>
      <c r="AB993">
        <v>1</v>
      </c>
      <c r="AC993" s="56">
        <v>45976.023611053242</v>
      </c>
      <c r="AD993">
        <v>322.97499999999854</v>
      </c>
      <c r="AE993" t="s">
        <v>317</v>
      </c>
      <c r="AF993" t="s">
        <v>318</v>
      </c>
    </row>
    <row r="994" spans="9:32" x14ac:dyDescent="0.3">
      <c r="I994" s="43">
        <v>1378</v>
      </c>
      <c r="J994" s="12">
        <v>1</v>
      </c>
      <c r="K994" s="56">
        <v>44992.006249999999</v>
      </c>
      <c r="L994">
        <f t="shared" si="45"/>
        <v>299.97569444444525</v>
      </c>
      <c r="M994" t="str">
        <f t="shared" si="46"/>
        <v>One time</v>
      </c>
      <c r="N994" t="str">
        <f t="shared" si="47"/>
        <v>Lost</v>
      </c>
      <c r="AA994">
        <v>1378</v>
      </c>
      <c r="AB994">
        <v>1</v>
      </c>
      <c r="AC994" s="56">
        <v>45977.023611053242</v>
      </c>
      <c r="AD994">
        <v>299.97569444444525</v>
      </c>
      <c r="AE994" t="s">
        <v>317</v>
      </c>
      <c r="AF994" t="s">
        <v>318</v>
      </c>
    </row>
    <row r="995" spans="9:32" x14ac:dyDescent="0.3">
      <c r="I995" s="43">
        <v>1381</v>
      </c>
      <c r="J995" s="12">
        <v>2</v>
      </c>
      <c r="K995" s="56">
        <v>45029.033333333333</v>
      </c>
      <c r="L995">
        <f t="shared" si="45"/>
        <v>262.94861111111095</v>
      </c>
      <c r="M995" t="str">
        <f t="shared" si="46"/>
        <v>Repeat</v>
      </c>
      <c r="N995" t="str">
        <f t="shared" si="47"/>
        <v>Lost</v>
      </c>
      <c r="AA995">
        <v>1381</v>
      </c>
      <c r="AB995">
        <v>2</v>
      </c>
      <c r="AC995" s="56">
        <v>45978.023611053242</v>
      </c>
      <c r="AD995">
        <v>262.94861111111095</v>
      </c>
      <c r="AE995" t="s">
        <v>319</v>
      </c>
      <c r="AF995" t="s">
        <v>318</v>
      </c>
    </row>
    <row r="996" spans="9:32" x14ac:dyDescent="0.3">
      <c r="I996" s="43">
        <v>1382</v>
      </c>
      <c r="J996" s="12">
        <v>1</v>
      </c>
      <c r="K996" s="56">
        <v>45006.012499999997</v>
      </c>
      <c r="L996">
        <f t="shared" si="45"/>
        <v>285.96944444444671</v>
      </c>
      <c r="M996" t="str">
        <f t="shared" si="46"/>
        <v>One time</v>
      </c>
      <c r="N996" t="str">
        <f t="shared" si="47"/>
        <v>Lost</v>
      </c>
      <c r="AA996">
        <v>1382</v>
      </c>
      <c r="AB996">
        <v>1</v>
      </c>
      <c r="AC996" s="56">
        <v>45979.023611053242</v>
      </c>
      <c r="AD996">
        <v>285.96944444444671</v>
      </c>
      <c r="AE996" t="s">
        <v>317</v>
      </c>
      <c r="AF996" t="s">
        <v>318</v>
      </c>
    </row>
    <row r="997" spans="9:32" x14ac:dyDescent="0.3">
      <c r="I997" s="43">
        <v>1385</v>
      </c>
      <c r="J997" s="12">
        <v>2</v>
      </c>
      <c r="K997" s="56">
        <v>45240.961805555555</v>
      </c>
      <c r="L997">
        <f t="shared" si="45"/>
        <v>51.020138888889051</v>
      </c>
      <c r="M997" t="str">
        <f t="shared" si="46"/>
        <v>Repeat</v>
      </c>
      <c r="N997" t="str">
        <f t="shared" si="47"/>
        <v>Recent</v>
      </c>
      <c r="AA997">
        <v>1385</v>
      </c>
      <c r="AB997">
        <v>2</v>
      </c>
      <c r="AC997" s="56">
        <v>45980.023611053242</v>
      </c>
      <c r="AD997">
        <v>51.020138888889051</v>
      </c>
      <c r="AE997" t="s">
        <v>319</v>
      </c>
      <c r="AF997" t="s">
        <v>321</v>
      </c>
    </row>
    <row r="998" spans="9:32" x14ac:dyDescent="0.3">
      <c r="I998" s="43">
        <v>1386</v>
      </c>
      <c r="J998" s="12">
        <v>2</v>
      </c>
      <c r="K998" s="56">
        <v>45137.988194444442</v>
      </c>
      <c r="L998">
        <f t="shared" si="45"/>
        <v>153.99375000000146</v>
      </c>
      <c r="M998" t="str">
        <f t="shared" si="46"/>
        <v>Repeat</v>
      </c>
      <c r="N998" t="str">
        <f t="shared" si="47"/>
        <v>Passive</v>
      </c>
      <c r="AA998">
        <v>1386</v>
      </c>
      <c r="AB998">
        <v>2</v>
      </c>
      <c r="AC998" s="56">
        <v>45981.023611053242</v>
      </c>
      <c r="AD998">
        <v>153.99375000000146</v>
      </c>
      <c r="AE998" t="s">
        <v>319</v>
      </c>
      <c r="AF998" t="s">
        <v>320</v>
      </c>
    </row>
    <row r="999" spans="9:32" x14ac:dyDescent="0.3">
      <c r="I999" s="43">
        <v>1388</v>
      </c>
      <c r="J999" s="12">
        <v>2</v>
      </c>
      <c r="K999" s="56">
        <v>45140.057638888888</v>
      </c>
      <c r="L999">
        <f t="shared" si="45"/>
        <v>151.9243055555562</v>
      </c>
      <c r="M999" t="str">
        <f t="shared" si="46"/>
        <v>Repeat</v>
      </c>
      <c r="N999" t="str">
        <f t="shared" si="47"/>
        <v>Passive</v>
      </c>
      <c r="AA999">
        <v>1388</v>
      </c>
      <c r="AB999">
        <v>2</v>
      </c>
      <c r="AC999" s="56">
        <v>45982.023611053242</v>
      </c>
      <c r="AD999">
        <v>151.9243055555562</v>
      </c>
      <c r="AE999" t="s">
        <v>319</v>
      </c>
      <c r="AF999" t="s">
        <v>320</v>
      </c>
    </row>
    <row r="1000" spans="9:32" x14ac:dyDescent="0.3">
      <c r="I1000" s="43">
        <v>1389</v>
      </c>
      <c r="J1000" s="12">
        <v>1</v>
      </c>
      <c r="K1000" s="56">
        <v>45242.023611111108</v>
      </c>
      <c r="L1000">
        <f t="shared" si="45"/>
        <v>49.958333333335759</v>
      </c>
      <c r="M1000" t="str">
        <f t="shared" si="46"/>
        <v>One time</v>
      </c>
      <c r="N1000" t="str">
        <f t="shared" si="47"/>
        <v>Recent</v>
      </c>
      <c r="AA1000">
        <v>1389</v>
      </c>
      <c r="AB1000">
        <v>1</v>
      </c>
      <c r="AC1000" s="56">
        <v>45983.023611053242</v>
      </c>
      <c r="AD1000">
        <v>49.958333333335759</v>
      </c>
      <c r="AE1000" t="s">
        <v>317</v>
      </c>
      <c r="AF1000" t="s">
        <v>321</v>
      </c>
    </row>
    <row r="1001" spans="9:32" x14ac:dyDescent="0.3">
      <c r="I1001" s="43">
        <v>1391</v>
      </c>
      <c r="J1001" s="12">
        <v>2</v>
      </c>
      <c r="K1001" s="56">
        <v>45274.990972222222</v>
      </c>
      <c r="L1001">
        <f t="shared" si="45"/>
        <v>16.990972222221899</v>
      </c>
      <c r="M1001" t="str">
        <f t="shared" si="46"/>
        <v>Repeat</v>
      </c>
      <c r="N1001" t="str">
        <f t="shared" si="47"/>
        <v>Recent</v>
      </c>
      <c r="AA1001">
        <v>1391</v>
      </c>
      <c r="AB1001">
        <v>2</v>
      </c>
      <c r="AC1001" s="56">
        <v>45984.023611053242</v>
      </c>
      <c r="AD1001">
        <v>16.990972222221899</v>
      </c>
      <c r="AE1001" t="s">
        <v>319</v>
      </c>
      <c r="AF1001" t="s">
        <v>321</v>
      </c>
    </row>
    <row r="1002" spans="9:32" x14ac:dyDescent="0.3">
      <c r="I1002" s="43">
        <v>1392</v>
      </c>
      <c r="J1002" s="12">
        <v>1</v>
      </c>
      <c r="K1002" s="56">
        <v>45183.970833333333</v>
      </c>
      <c r="L1002">
        <f t="shared" si="45"/>
        <v>108.01111111111095</v>
      </c>
      <c r="M1002" t="str">
        <f t="shared" si="46"/>
        <v>One time</v>
      </c>
      <c r="N1002" t="str">
        <f t="shared" si="47"/>
        <v>Passive</v>
      </c>
      <c r="AA1002">
        <v>1392</v>
      </c>
      <c r="AB1002">
        <v>1</v>
      </c>
      <c r="AC1002" s="56">
        <v>45985.023611053242</v>
      </c>
      <c r="AD1002">
        <v>108.01111111111095</v>
      </c>
      <c r="AE1002" t="s">
        <v>317</v>
      </c>
      <c r="AF1002" t="s">
        <v>320</v>
      </c>
    </row>
    <row r="1003" spans="9:32" x14ac:dyDescent="0.3">
      <c r="I1003" s="43">
        <v>1393</v>
      </c>
      <c r="J1003" s="12">
        <v>3</v>
      </c>
      <c r="K1003" s="56">
        <v>45231.961805555555</v>
      </c>
      <c r="L1003">
        <f t="shared" si="45"/>
        <v>60.020138888889051</v>
      </c>
      <c r="M1003" t="str">
        <f t="shared" si="46"/>
        <v>Repeat</v>
      </c>
      <c r="N1003" t="str">
        <f t="shared" si="47"/>
        <v>Recent</v>
      </c>
      <c r="AA1003">
        <v>1393</v>
      </c>
      <c r="AB1003">
        <v>3</v>
      </c>
      <c r="AC1003" s="56">
        <v>45986.023611053242</v>
      </c>
      <c r="AD1003">
        <v>60.020138888889051</v>
      </c>
      <c r="AE1003" t="s">
        <v>319</v>
      </c>
      <c r="AF1003" t="s">
        <v>321</v>
      </c>
    </row>
    <row r="1004" spans="9:32" x14ac:dyDescent="0.3">
      <c r="I1004" s="43">
        <v>1394</v>
      </c>
      <c r="J1004" s="12">
        <v>1</v>
      </c>
      <c r="K1004" s="56">
        <v>45170.018055555556</v>
      </c>
      <c r="L1004">
        <f t="shared" si="45"/>
        <v>121.9638888888876</v>
      </c>
      <c r="M1004" t="str">
        <f t="shared" si="46"/>
        <v>One time</v>
      </c>
      <c r="N1004" t="str">
        <f t="shared" si="47"/>
        <v>Passive</v>
      </c>
      <c r="AA1004">
        <v>1394</v>
      </c>
      <c r="AB1004">
        <v>1</v>
      </c>
      <c r="AC1004" s="56">
        <v>45987.023611053242</v>
      </c>
      <c r="AD1004">
        <v>121.9638888888876</v>
      </c>
      <c r="AE1004" t="s">
        <v>317</v>
      </c>
      <c r="AF1004" t="s">
        <v>320</v>
      </c>
    </row>
    <row r="1005" spans="9:32" x14ac:dyDescent="0.3">
      <c r="I1005" s="43">
        <v>1395</v>
      </c>
      <c r="J1005" s="12">
        <v>1</v>
      </c>
      <c r="K1005" s="56">
        <v>45238.989583333336</v>
      </c>
      <c r="L1005">
        <f t="shared" si="45"/>
        <v>52.992361111108039</v>
      </c>
      <c r="M1005" t="str">
        <f t="shared" si="46"/>
        <v>One time</v>
      </c>
      <c r="N1005" t="str">
        <f t="shared" si="47"/>
        <v>Recent</v>
      </c>
      <c r="AA1005">
        <v>1395</v>
      </c>
      <c r="AB1005">
        <v>1</v>
      </c>
      <c r="AC1005" s="56">
        <v>45988.023611053242</v>
      </c>
      <c r="AD1005">
        <v>52.992361111108039</v>
      </c>
      <c r="AE1005" t="s">
        <v>317</v>
      </c>
      <c r="AF1005" t="s">
        <v>321</v>
      </c>
    </row>
    <row r="1006" spans="9:32" x14ac:dyDescent="0.3">
      <c r="I1006" s="43">
        <v>1398</v>
      </c>
      <c r="J1006" s="12">
        <v>2</v>
      </c>
      <c r="K1006" s="56">
        <v>45284.012499999997</v>
      </c>
      <c r="L1006">
        <f t="shared" si="45"/>
        <v>7.9694444444467081</v>
      </c>
      <c r="M1006" t="str">
        <f t="shared" si="46"/>
        <v>Repeat</v>
      </c>
      <c r="N1006" t="str">
        <f t="shared" si="47"/>
        <v>Recent</v>
      </c>
      <c r="AA1006">
        <v>1398</v>
      </c>
      <c r="AB1006">
        <v>2</v>
      </c>
      <c r="AC1006" s="56">
        <v>45989.023611053242</v>
      </c>
      <c r="AD1006">
        <v>7.9694444444467081</v>
      </c>
      <c r="AE1006" t="s">
        <v>319</v>
      </c>
      <c r="AF1006" t="s">
        <v>321</v>
      </c>
    </row>
    <row r="1007" spans="9:32" x14ac:dyDescent="0.3">
      <c r="I1007" s="43">
        <v>1399</v>
      </c>
      <c r="J1007" s="12">
        <v>2</v>
      </c>
      <c r="K1007" s="56">
        <v>45263.943749999999</v>
      </c>
      <c r="L1007">
        <f t="shared" si="45"/>
        <v>28.038194444445253</v>
      </c>
      <c r="M1007" t="str">
        <f t="shared" si="46"/>
        <v>Repeat</v>
      </c>
      <c r="N1007" t="str">
        <f t="shared" si="47"/>
        <v>Recent</v>
      </c>
      <c r="AA1007">
        <v>1399</v>
      </c>
      <c r="AB1007">
        <v>2</v>
      </c>
      <c r="AC1007" s="56">
        <v>45990.023611053242</v>
      </c>
      <c r="AD1007">
        <v>28.038194444445253</v>
      </c>
      <c r="AE1007" t="s">
        <v>319</v>
      </c>
      <c r="AF1007" t="s">
        <v>321</v>
      </c>
    </row>
    <row r="1008" spans="9:32" x14ac:dyDescent="0.3">
      <c r="I1008" s="43">
        <v>1400</v>
      </c>
      <c r="J1008" s="12">
        <v>3</v>
      </c>
      <c r="K1008" s="56">
        <v>45226.024305555555</v>
      </c>
      <c r="L1008">
        <f t="shared" si="45"/>
        <v>65.957638888889051</v>
      </c>
      <c r="M1008" t="str">
        <f t="shared" si="46"/>
        <v>Repeat</v>
      </c>
      <c r="N1008" t="str">
        <f t="shared" si="47"/>
        <v>Recent</v>
      </c>
      <c r="AA1008">
        <v>1400</v>
      </c>
      <c r="AB1008">
        <v>3</v>
      </c>
      <c r="AC1008" s="56">
        <v>45991.023611053242</v>
      </c>
      <c r="AD1008">
        <v>65.957638888889051</v>
      </c>
      <c r="AE1008" t="s">
        <v>319</v>
      </c>
      <c r="AF1008" t="s">
        <v>321</v>
      </c>
    </row>
    <row r="1009" spans="9:32" x14ac:dyDescent="0.3">
      <c r="I1009" s="43">
        <v>1401</v>
      </c>
      <c r="J1009" s="12">
        <v>3</v>
      </c>
      <c r="K1009" s="56">
        <v>45115.994444444441</v>
      </c>
      <c r="L1009">
        <f t="shared" si="45"/>
        <v>175.98750000000291</v>
      </c>
      <c r="M1009" t="str">
        <f t="shared" si="46"/>
        <v>Repeat</v>
      </c>
      <c r="N1009" t="str">
        <f t="shared" si="47"/>
        <v>Passive</v>
      </c>
      <c r="AA1009">
        <v>1401</v>
      </c>
      <c r="AB1009">
        <v>3</v>
      </c>
      <c r="AC1009" s="56">
        <v>45992.023611053242</v>
      </c>
      <c r="AD1009">
        <v>175.98750000000291</v>
      </c>
      <c r="AE1009" t="s">
        <v>319</v>
      </c>
      <c r="AF1009" t="s">
        <v>320</v>
      </c>
    </row>
    <row r="1010" spans="9:32" x14ac:dyDescent="0.3">
      <c r="I1010" s="43">
        <v>1403</v>
      </c>
      <c r="J1010" s="12">
        <v>1</v>
      </c>
      <c r="K1010" s="56">
        <v>45085.954861111109</v>
      </c>
      <c r="L1010">
        <f t="shared" si="45"/>
        <v>206.0270833333343</v>
      </c>
      <c r="M1010" t="str">
        <f t="shared" si="46"/>
        <v>One time</v>
      </c>
      <c r="N1010" t="str">
        <f t="shared" si="47"/>
        <v>Lost</v>
      </c>
      <c r="AA1010">
        <v>1403</v>
      </c>
      <c r="AB1010">
        <v>1</v>
      </c>
      <c r="AC1010" s="56">
        <v>45993.023611053242</v>
      </c>
      <c r="AD1010">
        <v>206.0270833333343</v>
      </c>
      <c r="AE1010" t="s">
        <v>317</v>
      </c>
      <c r="AF1010" t="s">
        <v>318</v>
      </c>
    </row>
    <row r="1011" spans="9:32" x14ac:dyDescent="0.3">
      <c r="I1011" s="43">
        <v>1404</v>
      </c>
      <c r="J1011" s="12">
        <v>1</v>
      </c>
      <c r="K1011" s="56">
        <v>44932.000694444447</v>
      </c>
      <c r="L1011">
        <f t="shared" si="45"/>
        <v>359.98124999999709</v>
      </c>
      <c r="M1011" t="str">
        <f t="shared" si="46"/>
        <v>One time</v>
      </c>
      <c r="N1011" t="str">
        <f t="shared" si="47"/>
        <v>Lost</v>
      </c>
      <c r="AA1011">
        <v>1404</v>
      </c>
      <c r="AB1011">
        <v>1</v>
      </c>
      <c r="AC1011" s="56">
        <v>45994.023611053242</v>
      </c>
      <c r="AD1011">
        <v>359.98124999999709</v>
      </c>
      <c r="AE1011" t="s">
        <v>317</v>
      </c>
      <c r="AF1011" t="s">
        <v>318</v>
      </c>
    </row>
    <row r="1012" spans="9:32" x14ac:dyDescent="0.3">
      <c r="I1012" s="43">
        <v>1406</v>
      </c>
      <c r="J1012" s="12">
        <v>1</v>
      </c>
      <c r="K1012" s="56">
        <v>45277.938888888886</v>
      </c>
      <c r="L1012">
        <f t="shared" si="45"/>
        <v>14.043055555557657</v>
      </c>
      <c r="M1012" t="str">
        <f t="shared" si="46"/>
        <v>One time</v>
      </c>
      <c r="N1012" t="str">
        <f t="shared" si="47"/>
        <v>Recent</v>
      </c>
      <c r="AA1012">
        <v>1406</v>
      </c>
      <c r="AB1012">
        <v>1</v>
      </c>
      <c r="AC1012" s="56">
        <v>45995.023611053242</v>
      </c>
      <c r="AD1012">
        <v>14.043055555557657</v>
      </c>
      <c r="AE1012" t="s">
        <v>317</v>
      </c>
      <c r="AF1012" t="s">
        <v>321</v>
      </c>
    </row>
    <row r="1013" spans="9:32" x14ac:dyDescent="0.3">
      <c r="I1013" s="43">
        <v>1407</v>
      </c>
      <c r="J1013" s="12">
        <v>1</v>
      </c>
      <c r="K1013" s="56">
        <v>45132.03402777778</v>
      </c>
      <c r="L1013">
        <f t="shared" si="45"/>
        <v>159.94791666666424</v>
      </c>
      <c r="M1013" t="str">
        <f t="shared" si="46"/>
        <v>One time</v>
      </c>
      <c r="N1013" t="str">
        <f t="shared" si="47"/>
        <v>Passive</v>
      </c>
      <c r="AA1013">
        <v>1407</v>
      </c>
      <c r="AB1013">
        <v>1</v>
      </c>
      <c r="AC1013" s="56">
        <v>45996.023611053242</v>
      </c>
      <c r="AD1013">
        <v>159.94791666666424</v>
      </c>
      <c r="AE1013" t="s">
        <v>317</v>
      </c>
      <c r="AF1013" t="s">
        <v>320</v>
      </c>
    </row>
    <row r="1014" spans="9:32" x14ac:dyDescent="0.3">
      <c r="I1014" s="43">
        <v>1408</v>
      </c>
      <c r="J1014" s="12">
        <v>2</v>
      </c>
      <c r="K1014" s="56">
        <v>45251.074999999997</v>
      </c>
      <c r="L1014">
        <f t="shared" si="45"/>
        <v>40.906944444446708</v>
      </c>
      <c r="M1014" t="str">
        <f t="shared" si="46"/>
        <v>Repeat</v>
      </c>
      <c r="N1014" t="str">
        <f t="shared" si="47"/>
        <v>Recent</v>
      </c>
      <c r="AA1014">
        <v>1408</v>
      </c>
      <c r="AB1014">
        <v>2</v>
      </c>
      <c r="AC1014" s="56">
        <v>45997.023611053242</v>
      </c>
      <c r="AD1014">
        <v>40.906944444446708</v>
      </c>
      <c r="AE1014" t="s">
        <v>319</v>
      </c>
      <c r="AF1014" t="s">
        <v>321</v>
      </c>
    </row>
    <row r="1015" spans="9:32" x14ac:dyDescent="0.3">
      <c r="I1015" s="43">
        <v>1409</v>
      </c>
      <c r="J1015" s="12">
        <v>1</v>
      </c>
      <c r="K1015" s="56">
        <v>45124.994444444441</v>
      </c>
      <c r="L1015">
        <f t="shared" si="45"/>
        <v>166.98750000000291</v>
      </c>
      <c r="M1015" t="str">
        <f t="shared" si="46"/>
        <v>One time</v>
      </c>
      <c r="N1015" t="str">
        <f t="shared" si="47"/>
        <v>Passive</v>
      </c>
      <c r="AA1015">
        <v>1409</v>
      </c>
      <c r="AB1015">
        <v>1</v>
      </c>
      <c r="AC1015" s="56">
        <v>45998.023611053242</v>
      </c>
      <c r="AD1015">
        <v>166.98750000000291</v>
      </c>
      <c r="AE1015" t="s">
        <v>317</v>
      </c>
      <c r="AF1015" t="s">
        <v>320</v>
      </c>
    </row>
    <row r="1016" spans="9:32" x14ac:dyDescent="0.3">
      <c r="I1016" s="43">
        <v>1411</v>
      </c>
      <c r="J1016" s="12">
        <v>2</v>
      </c>
      <c r="K1016" s="56">
        <v>45209.070138888892</v>
      </c>
      <c r="L1016">
        <f t="shared" si="45"/>
        <v>82.911805555551837</v>
      </c>
      <c r="M1016" t="str">
        <f t="shared" si="46"/>
        <v>Repeat</v>
      </c>
      <c r="N1016" t="str">
        <f t="shared" si="47"/>
        <v>Passive</v>
      </c>
      <c r="AA1016">
        <v>1411</v>
      </c>
      <c r="AB1016">
        <v>2</v>
      </c>
      <c r="AC1016" s="56">
        <v>45999.023611053242</v>
      </c>
      <c r="AD1016">
        <v>82.911805555551837</v>
      </c>
      <c r="AE1016" t="s">
        <v>319</v>
      </c>
      <c r="AF1016" t="s">
        <v>320</v>
      </c>
    </row>
    <row r="1017" spans="9:32" x14ac:dyDescent="0.3">
      <c r="I1017" s="43">
        <v>1413</v>
      </c>
      <c r="J1017" s="12">
        <v>1</v>
      </c>
      <c r="K1017" s="56">
        <v>45186.993750000001</v>
      </c>
      <c r="L1017">
        <f t="shared" si="45"/>
        <v>104.98819444444234</v>
      </c>
      <c r="M1017" t="str">
        <f t="shared" si="46"/>
        <v>One time</v>
      </c>
      <c r="N1017" t="str">
        <f t="shared" si="47"/>
        <v>Passive</v>
      </c>
      <c r="AA1017">
        <v>1413</v>
      </c>
      <c r="AB1017">
        <v>1</v>
      </c>
      <c r="AC1017" s="56">
        <v>46000.023611053242</v>
      </c>
      <c r="AD1017">
        <v>104.98819444444234</v>
      </c>
      <c r="AE1017" t="s">
        <v>317</v>
      </c>
      <c r="AF1017" t="s">
        <v>320</v>
      </c>
    </row>
    <row r="1018" spans="9:32" x14ac:dyDescent="0.3">
      <c r="I1018" s="43">
        <v>1414</v>
      </c>
      <c r="J1018" s="12">
        <v>1</v>
      </c>
      <c r="K1018" s="56">
        <v>45133.007638888892</v>
      </c>
      <c r="L1018">
        <f t="shared" si="45"/>
        <v>158.97430555555184</v>
      </c>
      <c r="M1018" t="str">
        <f t="shared" si="46"/>
        <v>One time</v>
      </c>
      <c r="N1018" t="str">
        <f t="shared" si="47"/>
        <v>Passive</v>
      </c>
      <c r="AA1018">
        <v>1414</v>
      </c>
      <c r="AB1018">
        <v>1</v>
      </c>
      <c r="AC1018" s="56">
        <v>46001.023611053242</v>
      </c>
      <c r="AD1018">
        <v>158.97430555555184</v>
      </c>
      <c r="AE1018" t="s">
        <v>317</v>
      </c>
      <c r="AF1018" t="s">
        <v>320</v>
      </c>
    </row>
    <row r="1019" spans="9:32" x14ac:dyDescent="0.3">
      <c r="I1019" s="43">
        <v>1415</v>
      </c>
      <c r="J1019" s="12">
        <v>2</v>
      </c>
      <c r="K1019" s="56">
        <v>45218.103472222225</v>
      </c>
      <c r="L1019">
        <f t="shared" si="45"/>
        <v>73.878472222218988</v>
      </c>
      <c r="M1019" t="str">
        <f t="shared" si="46"/>
        <v>Repeat</v>
      </c>
      <c r="N1019" t="str">
        <f t="shared" si="47"/>
        <v>Recent</v>
      </c>
      <c r="AA1019">
        <v>1415</v>
      </c>
      <c r="AB1019">
        <v>2</v>
      </c>
      <c r="AC1019" s="56">
        <v>46002.023611053242</v>
      </c>
      <c r="AD1019">
        <v>73.878472222218988</v>
      </c>
      <c r="AE1019" t="s">
        <v>319</v>
      </c>
      <c r="AF1019" t="s">
        <v>321</v>
      </c>
    </row>
    <row r="1020" spans="9:32" x14ac:dyDescent="0.3">
      <c r="I1020" s="43">
        <v>1416</v>
      </c>
      <c r="J1020" s="12">
        <v>2</v>
      </c>
      <c r="K1020" s="56">
        <v>45015.01666666667</v>
      </c>
      <c r="L1020">
        <f t="shared" si="45"/>
        <v>276.96527777777374</v>
      </c>
      <c r="M1020" t="str">
        <f t="shared" si="46"/>
        <v>Repeat</v>
      </c>
      <c r="N1020" t="str">
        <f t="shared" si="47"/>
        <v>Lost</v>
      </c>
      <c r="AA1020">
        <v>1416</v>
      </c>
      <c r="AB1020">
        <v>2</v>
      </c>
      <c r="AC1020" s="56">
        <v>46003.023611053242</v>
      </c>
      <c r="AD1020">
        <v>276.96527777777374</v>
      </c>
      <c r="AE1020" t="s">
        <v>319</v>
      </c>
      <c r="AF1020" t="s">
        <v>318</v>
      </c>
    </row>
    <row r="1021" spans="9:32" x14ac:dyDescent="0.3">
      <c r="I1021" s="43">
        <v>1420</v>
      </c>
      <c r="J1021" s="12">
        <v>2</v>
      </c>
      <c r="K1021" s="56">
        <v>45196.099305555559</v>
      </c>
      <c r="L1021">
        <f t="shared" si="45"/>
        <v>95.882638888884685</v>
      </c>
      <c r="M1021" t="str">
        <f t="shared" si="46"/>
        <v>Repeat</v>
      </c>
      <c r="N1021" t="str">
        <f t="shared" si="47"/>
        <v>Passive</v>
      </c>
      <c r="AA1021">
        <v>1420</v>
      </c>
      <c r="AB1021">
        <v>2</v>
      </c>
      <c r="AC1021" s="56">
        <v>46004.023611053242</v>
      </c>
      <c r="AD1021">
        <v>95.882638888884685</v>
      </c>
      <c r="AE1021" t="s">
        <v>319</v>
      </c>
      <c r="AF1021" t="s">
        <v>320</v>
      </c>
    </row>
    <row r="1022" spans="9:32" x14ac:dyDescent="0.3">
      <c r="I1022" s="43">
        <v>1424</v>
      </c>
      <c r="J1022" s="12">
        <v>2</v>
      </c>
      <c r="K1022" s="56">
        <v>45004.011111111111</v>
      </c>
      <c r="L1022">
        <f t="shared" si="45"/>
        <v>287.97083333333285</v>
      </c>
      <c r="M1022" t="str">
        <f t="shared" si="46"/>
        <v>Repeat</v>
      </c>
      <c r="N1022" t="str">
        <f t="shared" si="47"/>
        <v>Lost</v>
      </c>
      <c r="AA1022">
        <v>1424</v>
      </c>
      <c r="AB1022">
        <v>2</v>
      </c>
      <c r="AC1022" s="56">
        <v>46005.023611053242</v>
      </c>
      <c r="AD1022">
        <v>287.97083333333285</v>
      </c>
      <c r="AE1022" t="s">
        <v>319</v>
      </c>
      <c r="AF1022" t="s">
        <v>318</v>
      </c>
    </row>
    <row r="1023" spans="9:32" x14ac:dyDescent="0.3">
      <c r="I1023" s="43">
        <v>1425</v>
      </c>
      <c r="J1023" s="12">
        <v>2</v>
      </c>
      <c r="K1023" s="56">
        <v>45024.957638888889</v>
      </c>
      <c r="L1023">
        <f t="shared" si="45"/>
        <v>267.02430555555475</v>
      </c>
      <c r="M1023" t="str">
        <f t="shared" si="46"/>
        <v>Repeat</v>
      </c>
      <c r="N1023" t="str">
        <f t="shared" si="47"/>
        <v>Lost</v>
      </c>
      <c r="AA1023">
        <v>1425</v>
      </c>
      <c r="AB1023">
        <v>2</v>
      </c>
      <c r="AC1023" s="56">
        <v>46006.023611053242</v>
      </c>
      <c r="AD1023">
        <v>267.02430555555475</v>
      </c>
      <c r="AE1023" t="s">
        <v>319</v>
      </c>
      <c r="AF1023" t="s">
        <v>318</v>
      </c>
    </row>
    <row r="1024" spans="9:32" x14ac:dyDescent="0.3">
      <c r="I1024" s="43">
        <v>1426</v>
      </c>
      <c r="J1024" s="12">
        <v>2</v>
      </c>
      <c r="K1024" s="56">
        <v>45250.952777777777</v>
      </c>
      <c r="L1024">
        <f t="shared" si="45"/>
        <v>41.029166666667152</v>
      </c>
      <c r="M1024" t="str">
        <f t="shared" si="46"/>
        <v>Repeat</v>
      </c>
      <c r="N1024" t="str">
        <f t="shared" si="47"/>
        <v>Recent</v>
      </c>
      <c r="AA1024">
        <v>1426</v>
      </c>
      <c r="AB1024">
        <v>2</v>
      </c>
      <c r="AC1024" s="56">
        <v>46007.023611053242</v>
      </c>
      <c r="AD1024">
        <v>41.029166666667152</v>
      </c>
      <c r="AE1024" t="s">
        <v>319</v>
      </c>
      <c r="AF1024" t="s">
        <v>321</v>
      </c>
    </row>
    <row r="1025" spans="9:32" x14ac:dyDescent="0.3">
      <c r="I1025" s="43">
        <v>1428</v>
      </c>
      <c r="J1025" s="12">
        <v>1</v>
      </c>
      <c r="K1025" s="56">
        <v>45084.963888888888</v>
      </c>
      <c r="L1025">
        <f t="shared" si="45"/>
        <v>207.0180555555562</v>
      </c>
      <c r="M1025" t="str">
        <f t="shared" si="46"/>
        <v>One time</v>
      </c>
      <c r="N1025" t="str">
        <f t="shared" si="47"/>
        <v>Lost</v>
      </c>
      <c r="AA1025">
        <v>1428</v>
      </c>
      <c r="AB1025">
        <v>1</v>
      </c>
      <c r="AC1025" s="56">
        <v>46008.023611053242</v>
      </c>
      <c r="AD1025">
        <v>207.0180555555562</v>
      </c>
      <c r="AE1025" t="s">
        <v>317</v>
      </c>
      <c r="AF1025" t="s">
        <v>318</v>
      </c>
    </row>
    <row r="1026" spans="9:32" x14ac:dyDescent="0.3">
      <c r="I1026" s="43">
        <v>1429</v>
      </c>
      <c r="J1026" s="12">
        <v>2</v>
      </c>
      <c r="K1026" s="56">
        <v>45210.993750000001</v>
      </c>
      <c r="L1026">
        <f t="shared" si="45"/>
        <v>80.988194444442343</v>
      </c>
      <c r="M1026" t="str">
        <f t="shared" si="46"/>
        <v>Repeat</v>
      </c>
      <c r="N1026" t="str">
        <f t="shared" si="47"/>
        <v>Passive</v>
      </c>
      <c r="AA1026">
        <v>1429</v>
      </c>
      <c r="AB1026">
        <v>2</v>
      </c>
      <c r="AC1026" s="56">
        <v>46009.023611053242</v>
      </c>
      <c r="AD1026">
        <v>80.988194444442343</v>
      </c>
      <c r="AE1026" t="s">
        <v>319</v>
      </c>
      <c r="AF1026" t="s">
        <v>320</v>
      </c>
    </row>
    <row r="1027" spans="9:32" x14ac:dyDescent="0.3">
      <c r="I1027" s="43">
        <v>1430</v>
      </c>
      <c r="J1027" s="12">
        <v>1</v>
      </c>
      <c r="K1027" s="56">
        <v>45176.963194444441</v>
      </c>
      <c r="L1027">
        <f t="shared" ref="L1027:L1090" si="48">$H$2-K1027</f>
        <v>115.01875000000291</v>
      </c>
      <c r="M1027" t="str">
        <f t="shared" ref="M1027:M1090" si="49">IF(J1027&gt;1, "Repeat", "One time")</f>
        <v>One time</v>
      </c>
      <c r="N1027" t="str">
        <f t="shared" ref="N1027:N1090" si="50">IF(L1027&lt;80,"Recent",IF(L1027&lt;180,"Passive","Lost"))</f>
        <v>Passive</v>
      </c>
      <c r="AA1027">
        <v>1430</v>
      </c>
      <c r="AB1027">
        <v>1</v>
      </c>
      <c r="AC1027" s="56">
        <v>46010.023611053242</v>
      </c>
      <c r="AD1027">
        <v>115.01875000000291</v>
      </c>
      <c r="AE1027" t="s">
        <v>317</v>
      </c>
      <c r="AF1027" t="s">
        <v>320</v>
      </c>
    </row>
    <row r="1028" spans="9:32" x14ac:dyDescent="0.3">
      <c r="I1028" s="43">
        <v>1431</v>
      </c>
      <c r="J1028" s="12">
        <v>2</v>
      </c>
      <c r="K1028" s="56">
        <v>45147.043055555558</v>
      </c>
      <c r="L1028">
        <f t="shared" si="48"/>
        <v>144.93888888888614</v>
      </c>
      <c r="M1028" t="str">
        <f t="shared" si="49"/>
        <v>Repeat</v>
      </c>
      <c r="N1028" t="str">
        <f t="shared" si="50"/>
        <v>Passive</v>
      </c>
      <c r="AA1028">
        <v>1431</v>
      </c>
      <c r="AB1028">
        <v>2</v>
      </c>
      <c r="AC1028" s="56">
        <v>46011.023611053242</v>
      </c>
      <c r="AD1028">
        <v>144.93888888888614</v>
      </c>
      <c r="AE1028" t="s">
        <v>319</v>
      </c>
      <c r="AF1028" t="s">
        <v>320</v>
      </c>
    </row>
    <row r="1029" spans="9:32" x14ac:dyDescent="0.3">
      <c r="I1029" s="43">
        <v>1432</v>
      </c>
      <c r="J1029" s="12">
        <v>2</v>
      </c>
      <c r="K1029" s="56">
        <v>45258.979861111111</v>
      </c>
      <c r="L1029">
        <f t="shared" si="48"/>
        <v>33.002083333332848</v>
      </c>
      <c r="M1029" t="str">
        <f t="shared" si="49"/>
        <v>Repeat</v>
      </c>
      <c r="N1029" t="str">
        <f t="shared" si="50"/>
        <v>Recent</v>
      </c>
      <c r="AA1029">
        <v>1432</v>
      </c>
      <c r="AB1029">
        <v>2</v>
      </c>
      <c r="AC1029" s="56">
        <v>46012.023611053242</v>
      </c>
      <c r="AD1029">
        <v>33.002083333332848</v>
      </c>
      <c r="AE1029" t="s">
        <v>319</v>
      </c>
      <c r="AF1029" t="s">
        <v>321</v>
      </c>
    </row>
    <row r="1030" spans="9:32" x14ac:dyDescent="0.3">
      <c r="I1030" s="43">
        <v>1433</v>
      </c>
      <c r="J1030" s="12">
        <v>2</v>
      </c>
      <c r="K1030" s="56">
        <v>45269.026388888888</v>
      </c>
      <c r="L1030">
        <f t="shared" si="48"/>
        <v>22.955555555556202</v>
      </c>
      <c r="M1030" t="str">
        <f t="shared" si="49"/>
        <v>Repeat</v>
      </c>
      <c r="N1030" t="str">
        <f t="shared" si="50"/>
        <v>Recent</v>
      </c>
      <c r="AA1030">
        <v>1433</v>
      </c>
      <c r="AB1030">
        <v>2</v>
      </c>
      <c r="AC1030" s="56">
        <v>46013.023611053242</v>
      </c>
      <c r="AD1030">
        <v>22.955555555556202</v>
      </c>
      <c r="AE1030" t="s">
        <v>319</v>
      </c>
      <c r="AF1030" t="s">
        <v>321</v>
      </c>
    </row>
    <row r="1031" spans="9:32" x14ac:dyDescent="0.3">
      <c r="I1031" s="43">
        <v>1434</v>
      </c>
      <c r="J1031" s="12">
        <v>2</v>
      </c>
      <c r="K1031" s="56">
        <v>45103.052777777775</v>
      </c>
      <c r="L1031">
        <f t="shared" si="48"/>
        <v>188.92916666666861</v>
      </c>
      <c r="M1031" t="str">
        <f t="shared" si="49"/>
        <v>Repeat</v>
      </c>
      <c r="N1031" t="str">
        <f t="shared" si="50"/>
        <v>Lost</v>
      </c>
      <c r="AA1031">
        <v>1434</v>
      </c>
      <c r="AB1031">
        <v>2</v>
      </c>
      <c r="AC1031" s="56">
        <v>46014.023611053242</v>
      </c>
      <c r="AD1031">
        <v>188.92916666666861</v>
      </c>
      <c r="AE1031" t="s">
        <v>319</v>
      </c>
      <c r="AF1031" t="s">
        <v>318</v>
      </c>
    </row>
    <row r="1032" spans="9:32" x14ac:dyDescent="0.3">
      <c r="I1032" s="43">
        <v>1435</v>
      </c>
      <c r="J1032" s="12">
        <v>1</v>
      </c>
      <c r="K1032" s="56">
        <v>45021.098611111112</v>
      </c>
      <c r="L1032">
        <f t="shared" si="48"/>
        <v>270.88333333333139</v>
      </c>
      <c r="M1032" t="str">
        <f t="shared" si="49"/>
        <v>One time</v>
      </c>
      <c r="N1032" t="str">
        <f t="shared" si="50"/>
        <v>Lost</v>
      </c>
      <c r="AA1032">
        <v>1435</v>
      </c>
      <c r="AB1032">
        <v>1</v>
      </c>
      <c r="AC1032" s="56">
        <v>46015.023611053242</v>
      </c>
      <c r="AD1032">
        <v>270.88333333333139</v>
      </c>
      <c r="AE1032" t="s">
        <v>317</v>
      </c>
      <c r="AF1032" t="s">
        <v>318</v>
      </c>
    </row>
    <row r="1033" spans="9:32" x14ac:dyDescent="0.3">
      <c r="I1033" s="43">
        <v>1436</v>
      </c>
      <c r="J1033" s="12">
        <v>1</v>
      </c>
      <c r="K1033" s="56">
        <v>44993.083333333336</v>
      </c>
      <c r="L1033">
        <f t="shared" si="48"/>
        <v>298.89861111110804</v>
      </c>
      <c r="M1033" t="str">
        <f t="shared" si="49"/>
        <v>One time</v>
      </c>
      <c r="N1033" t="str">
        <f t="shared" si="50"/>
        <v>Lost</v>
      </c>
      <c r="AA1033">
        <v>1436</v>
      </c>
      <c r="AB1033">
        <v>1</v>
      </c>
      <c r="AC1033" s="56">
        <v>46016.023611053242</v>
      </c>
      <c r="AD1033">
        <v>298.89861111110804</v>
      </c>
      <c r="AE1033" t="s">
        <v>317</v>
      </c>
      <c r="AF1033" t="s">
        <v>318</v>
      </c>
    </row>
    <row r="1034" spans="9:32" x14ac:dyDescent="0.3">
      <c r="I1034" s="43">
        <v>1437</v>
      </c>
      <c r="J1034" s="12">
        <v>1</v>
      </c>
      <c r="K1034" s="56">
        <v>45102.002083333333</v>
      </c>
      <c r="L1034">
        <f t="shared" si="48"/>
        <v>189.97986111111095</v>
      </c>
      <c r="M1034" t="str">
        <f t="shared" si="49"/>
        <v>One time</v>
      </c>
      <c r="N1034" t="str">
        <f t="shared" si="50"/>
        <v>Lost</v>
      </c>
      <c r="AA1034">
        <v>1437</v>
      </c>
      <c r="AB1034">
        <v>1</v>
      </c>
      <c r="AC1034" s="56">
        <v>46017.023611053242</v>
      </c>
      <c r="AD1034">
        <v>189.97986111111095</v>
      </c>
      <c r="AE1034" t="s">
        <v>317</v>
      </c>
      <c r="AF1034" t="s">
        <v>318</v>
      </c>
    </row>
    <row r="1035" spans="9:32" x14ac:dyDescent="0.3">
      <c r="I1035" s="43">
        <v>1438</v>
      </c>
      <c r="J1035" s="12">
        <v>2</v>
      </c>
      <c r="K1035" s="56">
        <v>45231.077777777777</v>
      </c>
      <c r="L1035">
        <f t="shared" si="48"/>
        <v>60.904166666667152</v>
      </c>
      <c r="M1035" t="str">
        <f t="shared" si="49"/>
        <v>Repeat</v>
      </c>
      <c r="N1035" t="str">
        <f t="shared" si="50"/>
        <v>Recent</v>
      </c>
      <c r="AA1035">
        <v>1438</v>
      </c>
      <c r="AB1035">
        <v>2</v>
      </c>
      <c r="AC1035" s="56">
        <v>46018.023611053242</v>
      </c>
      <c r="AD1035">
        <v>60.904166666667152</v>
      </c>
      <c r="AE1035" t="s">
        <v>319</v>
      </c>
      <c r="AF1035" t="s">
        <v>321</v>
      </c>
    </row>
    <row r="1036" spans="9:32" x14ac:dyDescent="0.3">
      <c r="I1036" s="43">
        <v>1439</v>
      </c>
      <c r="J1036" s="12">
        <v>1</v>
      </c>
      <c r="K1036" s="56">
        <v>45239.998611111114</v>
      </c>
      <c r="L1036">
        <f t="shared" si="48"/>
        <v>51.983333333329938</v>
      </c>
      <c r="M1036" t="str">
        <f t="shared" si="49"/>
        <v>One time</v>
      </c>
      <c r="N1036" t="str">
        <f t="shared" si="50"/>
        <v>Recent</v>
      </c>
      <c r="AA1036">
        <v>1439</v>
      </c>
      <c r="AB1036">
        <v>1</v>
      </c>
      <c r="AC1036" s="56">
        <v>46019.023611053242</v>
      </c>
      <c r="AD1036">
        <v>51.983333333329938</v>
      </c>
      <c r="AE1036" t="s">
        <v>317</v>
      </c>
      <c r="AF1036" t="s">
        <v>321</v>
      </c>
    </row>
    <row r="1037" spans="9:32" x14ac:dyDescent="0.3">
      <c r="I1037" s="43">
        <v>1440</v>
      </c>
      <c r="J1037" s="12">
        <v>1</v>
      </c>
      <c r="K1037" s="56">
        <v>45006.036805555559</v>
      </c>
      <c r="L1037">
        <f t="shared" si="48"/>
        <v>285.94513888888469</v>
      </c>
      <c r="M1037" t="str">
        <f t="shared" si="49"/>
        <v>One time</v>
      </c>
      <c r="N1037" t="str">
        <f t="shared" si="50"/>
        <v>Lost</v>
      </c>
      <c r="AA1037">
        <v>1440</v>
      </c>
      <c r="AB1037">
        <v>1</v>
      </c>
      <c r="AC1037" s="56">
        <v>46020.023611053242</v>
      </c>
      <c r="AD1037">
        <v>285.94513888888469</v>
      </c>
      <c r="AE1037" t="s">
        <v>317</v>
      </c>
      <c r="AF1037" t="s">
        <v>318</v>
      </c>
    </row>
    <row r="1038" spans="9:32" x14ac:dyDescent="0.3">
      <c r="I1038" s="43">
        <v>1441</v>
      </c>
      <c r="J1038" s="12">
        <v>1</v>
      </c>
      <c r="K1038" s="56">
        <v>45156.006249999999</v>
      </c>
      <c r="L1038">
        <f t="shared" si="48"/>
        <v>135.97569444444525</v>
      </c>
      <c r="M1038" t="str">
        <f t="shared" si="49"/>
        <v>One time</v>
      </c>
      <c r="N1038" t="str">
        <f t="shared" si="50"/>
        <v>Passive</v>
      </c>
      <c r="AA1038">
        <v>1441</v>
      </c>
      <c r="AB1038">
        <v>1</v>
      </c>
      <c r="AC1038" s="56">
        <v>46021.023611053242</v>
      </c>
      <c r="AD1038">
        <v>135.97569444444525</v>
      </c>
      <c r="AE1038" t="s">
        <v>317</v>
      </c>
      <c r="AF1038" t="s">
        <v>320</v>
      </c>
    </row>
    <row r="1039" spans="9:32" x14ac:dyDescent="0.3">
      <c r="I1039" s="43">
        <v>1442</v>
      </c>
      <c r="J1039" s="12">
        <v>4</v>
      </c>
      <c r="K1039" s="56">
        <v>45187.04583333333</v>
      </c>
      <c r="L1039">
        <f t="shared" si="48"/>
        <v>104.93611111111386</v>
      </c>
      <c r="M1039" t="str">
        <f t="shared" si="49"/>
        <v>Repeat</v>
      </c>
      <c r="N1039" t="str">
        <f t="shared" si="50"/>
        <v>Passive</v>
      </c>
      <c r="AA1039">
        <v>1442</v>
      </c>
      <c r="AB1039">
        <v>4</v>
      </c>
      <c r="AC1039" s="56">
        <v>46022.023611053242</v>
      </c>
      <c r="AD1039">
        <v>104.93611111111386</v>
      </c>
      <c r="AE1039" t="s">
        <v>319</v>
      </c>
      <c r="AF1039" t="s">
        <v>320</v>
      </c>
    </row>
    <row r="1040" spans="9:32" x14ac:dyDescent="0.3">
      <c r="I1040" s="43">
        <v>1446</v>
      </c>
      <c r="J1040" s="12">
        <v>1</v>
      </c>
      <c r="K1040" s="56">
        <v>45168.978472222225</v>
      </c>
      <c r="L1040">
        <f t="shared" si="48"/>
        <v>123.00347222221899</v>
      </c>
      <c r="M1040" t="str">
        <f t="shared" si="49"/>
        <v>One time</v>
      </c>
      <c r="N1040" t="str">
        <f t="shared" si="50"/>
        <v>Passive</v>
      </c>
      <c r="AA1040">
        <v>1446</v>
      </c>
      <c r="AB1040">
        <v>1</v>
      </c>
      <c r="AC1040" s="56">
        <v>46023.023611053242</v>
      </c>
      <c r="AD1040">
        <v>123.00347222221899</v>
      </c>
      <c r="AE1040" t="s">
        <v>317</v>
      </c>
      <c r="AF1040" t="s">
        <v>320</v>
      </c>
    </row>
    <row r="1041" spans="9:32" x14ac:dyDescent="0.3">
      <c r="I1041" s="43">
        <v>1447</v>
      </c>
      <c r="J1041" s="12">
        <v>4</v>
      </c>
      <c r="K1041" s="56">
        <v>45279.95416666667</v>
      </c>
      <c r="L1041">
        <f t="shared" si="48"/>
        <v>12.027777777773736</v>
      </c>
      <c r="M1041" t="str">
        <f t="shared" si="49"/>
        <v>Repeat</v>
      </c>
      <c r="N1041" t="str">
        <f t="shared" si="50"/>
        <v>Recent</v>
      </c>
      <c r="AA1041">
        <v>1447</v>
      </c>
      <c r="AB1041">
        <v>4</v>
      </c>
      <c r="AC1041" s="56">
        <v>46024.023611053242</v>
      </c>
      <c r="AD1041">
        <v>12.027777777773736</v>
      </c>
      <c r="AE1041" t="s">
        <v>319</v>
      </c>
      <c r="AF1041" t="s">
        <v>321</v>
      </c>
    </row>
    <row r="1042" spans="9:32" x14ac:dyDescent="0.3">
      <c r="I1042" s="43">
        <v>1450</v>
      </c>
      <c r="J1042" s="12">
        <v>1</v>
      </c>
      <c r="K1042" s="56">
        <v>44984.041666666664</v>
      </c>
      <c r="L1042">
        <f t="shared" si="48"/>
        <v>307.94027777777956</v>
      </c>
      <c r="M1042" t="str">
        <f t="shared" si="49"/>
        <v>One time</v>
      </c>
      <c r="N1042" t="str">
        <f t="shared" si="50"/>
        <v>Lost</v>
      </c>
      <c r="AA1042">
        <v>1450</v>
      </c>
      <c r="AB1042">
        <v>1</v>
      </c>
      <c r="AC1042" s="56">
        <v>46025.023611053242</v>
      </c>
      <c r="AD1042">
        <v>307.94027777777956</v>
      </c>
      <c r="AE1042" t="s">
        <v>317</v>
      </c>
      <c r="AF1042" t="s">
        <v>318</v>
      </c>
    </row>
    <row r="1043" spans="9:32" x14ac:dyDescent="0.3">
      <c r="I1043" s="43">
        <v>1451</v>
      </c>
      <c r="J1043" s="12">
        <v>1</v>
      </c>
      <c r="K1043" s="56">
        <v>45236.00277777778</v>
      </c>
      <c r="L1043">
        <f t="shared" si="48"/>
        <v>55.979166666664241</v>
      </c>
      <c r="M1043" t="str">
        <f t="shared" si="49"/>
        <v>One time</v>
      </c>
      <c r="N1043" t="str">
        <f t="shared" si="50"/>
        <v>Recent</v>
      </c>
      <c r="AA1043">
        <v>1451</v>
      </c>
      <c r="AB1043">
        <v>1</v>
      </c>
      <c r="AC1043" s="56">
        <v>46026.023611053242</v>
      </c>
      <c r="AD1043">
        <v>55.979166666664241</v>
      </c>
      <c r="AE1043" t="s">
        <v>317</v>
      </c>
      <c r="AF1043" t="s">
        <v>321</v>
      </c>
    </row>
    <row r="1044" spans="9:32" x14ac:dyDescent="0.3">
      <c r="I1044" s="43">
        <v>1452</v>
      </c>
      <c r="J1044" s="12">
        <v>2</v>
      </c>
      <c r="K1044" s="56">
        <v>45223.97152777778</v>
      </c>
      <c r="L1044">
        <f t="shared" si="48"/>
        <v>68.010416666664241</v>
      </c>
      <c r="M1044" t="str">
        <f t="shared" si="49"/>
        <v>Repeat</v>
      </c>
      <c r="N1044" t="str">
        <f t="shared" si="50"/>
        <v>Recent</v>
      </c>
      <c r="AA1044">
        <v>1452</v>
      </c>
      <c r="AB1044">
        <v>2</v>
      </c>
      <c r="AC1044" s="56">
        <v>46027.023611053242</v>
      </c>
      <c r="AD1044">
        <v>68.010416666664241</v>
      </c>
      <c r="AE1044" t="s">
        <v>319</v>
      </c>
      <c r="AF1044" t="s">
        <v>321</v>
      </c>
    </row>
    <row r="1045" spans="9:32" x14ac:dyDescent="0.3">
      <c r="I1045" s="43">
        <v>1454</v>
      </c>
      <c r="J1045" s="12">
        <v>1</v>
      </c>
      <c r="K1045" s="56">
        <v>45150.031944444447</v>
      </c>
      <c r="L1045">
        <f t="shared" si="48"/>
        <v>141.94999999999709</v>
      </c>
      <c r="M1045" t="str">
        <f t="shared" si="49"/>
        <v>One time</v>
      </c>
      <c r="N1045" t="str">
        <f t="shared" si="50"/>
        <v>Passive</v>
      </c>
      <c r="AA1045">
        <v>1454</v>
      </c>
      <c r="AB1045">
        <v>1</v>
      </c>
      <c r="AC1045" s="56">
        <v>46028.023611053242</v>
      </c>
      <c r="AD1045">
        <v>141.94999999999709</v>
      </c>
      <c r="AE1045" t="s">
        <v>317</v>
      </c>
      <c r="AF1045" t="s">
        <v>320</v>
      </c>
    </row>
    <row r="1046" spans="9:32" x14ac:dyDescent="0.3">
      <c r="I1046" s="43">
        <v>1456</v>
      </c>
      <c r="J1046" s="12">
        <v>1</v>
      </c>
      <c r="K1046" s="56">
        <v>45227.006249999999</v>
      </c>
      <c r="L1046">
        <f t="shared" si="48"/>
        <v>64.975694444445253</v>
      </c>
      <c r="M1046" t="str">
        <f t="shared" si="49"/>
        <v>One time</v>
      </c>
      <c r="N1046" t="str">
        <f t="shared" si="50"/>
        <v>Recent</v>
      </c>
      <c r="AA1046">
        <v>1456</v>
      </c>
      <c r="AB1046">
        <v>1</v>
      </c>
      <c r="AC1046" s="56">
        <v>46029.023611053242</v>
      </c>
      <c r="AD1046">
        <v>64.975694444445253</v>
      </c>
      <c r="AE1046" t="s">
        <v>317</v>
      </c>
      <c r="AF1046" t="s">
        <v>321</v>
      </c>
    </row>
    <row r="1047" spans="9:32" x14ac:dyDescent="0.3">
      <c r="I1047" s="43">
        <v>1457</v>
      </c>
      <c r="J1047" s="12">
        <v>1</v>
      </c>
      <c r="K1047" s="56">
        <v>45161.991666666669</v>
      </c>
      <c r="L1047">
        <f t="shared" si="48"/>
        <v>129.99027777777519</v>
      </c>
      <c r="M1047" t="str">
        <f t="shared" si="49"/>
        <v>One time</v>
      </c>
      <c r="N1047" t="str">
        <f t="shared" si="50"/>
        <v>Passive</v>
      </c>
      <c r="AA1047">
        <v>1457</v>
      </c>
      <c r="AB1047">
        <v>1</v>
      </c>
      <c r="AC1047" s="56">
        <v>46030.023611053242</v>
      </c>
      <c r="AD1047">
        <v>129.99027777777519</v>
      </c>
      <c r="AE1047" t="s">
        <v>317</v>
      </c>
      <c r="AF1047" t="s">
        <v>320</v>
      </c>
    </row>
    <row r="1048" spans="9:32" x14ac:dyDescent="0.3">
      <c r="I1048" s="43">
        <v>1458</v>
      </c>
      <c r="J1048" s="12">
        <v>3</v>
      </c>
      <c r="K1048" s="56">
        <v>45229.036805555559</v>
      </c>
      <c r="L1048">
        <f t="shared" si="48"/>
        <v>62.945138888884685</v>
      </c>
      <c r="M1048" t="str">
        <f t="shared" si="49"/>
        <v>Repeat</v>
      </c>
      <c r="N1048" t="str">
        <f t="shared" si="50"/>
        <v>Recent</v>
      </c>
      <c r="AA1048">
        <v>1458</v>
      </c>
      <c r="AB1048">
        <v>3</v>
      </c>
      <c r="AC1048" s="56">
        <v>46031.023611053242</v>
      </c>
      <c r="AD1048">
        <v>62.945138888884685</v>
      </c>
      <c r="AE1048" t="s">
        <v>319</v>
      </c>
      <c r="AF1048" t="s">
        <v>321</v>
      </c>
    </row>
    <row r="1049" spans="9:32" x14ac:dyDescent="0.3">
      <c r="I1049" s="43">
        <v>1459</v>
      </c>
      <c r="J1049" s="12">
        <v>2</v>
      </c>
      <c r="K1049" s="56">
        <v>45209.038194444445</v>
      </c>
      <c r="L1049">
        <f t="shared" si="48"/>
        <v>82.943749999998545</v>
      </c>
      <c r="M1049" t="str">
        <f t="shared" si="49"/>
        <v>Repeat</v>
      </c>
      <c r="N1049" t="str">
        <f t="shared" si="50"/>
        <v>Passive</v>
      </c>
      <c r="AA1049">
        <v>1459</v>
      </c>
      <c r="AB1049">
        <v>2</v>
      </c>
      <c r="AC1049" s="56">
        <v>46032.023611053242</v>
      </c>
      <c r="AD1049">
        <v>82.943749999998545</v>
      </c>
      <c r="AE1049" t="s">
        <v>319</v>
      </c>
      <c r="AF1049" t="s">
        <v>320</v>
      </c>
    </row>
    <row r="1050" spans="9:32" x14ac:dyDescent="0.3">
      <c r="I1050" s="43">
        <v>1461</v>
      </c>
      <c r="J1050" s="12">
        <v>1</v>
      </c>
      <c r="K1050" s="56">
        <v>44929.981944444444</v>
      </c>
      <c r="L1050">
        <f t="shared" si="48"/>
        <v>362</v>
      </c>
      <c r="M1050" t="str">
        <f t="shared" si="49"/>
        <v>One time</v>
      </c>
      <c r="N1050" t="str">
        <f t="shared" si="50"/>
        <v>Lost</v>
      </c>
      <c r="AA1050">
        <v>1461</v>
      </c>
      <c r="AB1050">
        <v>1</v>
      </c>
      <c r="AC1050" s="56">
        <v>46033.023611053242</v>
      </c>
      <c r="AD1050">
        <v>362</v>
      </c>
      <c r="AE1050" t="s">
        <v>317</v>
      </c>
      <c r="AF1050" t="s">
        <v>318</v>
      </c>
    </row>
    <row r="1051" spans="9:32" x14ac:dyDescent="0.3">
      <c r="I1051" s="43">
        <v>1462</v>
      </c>
      <c r="J1051" s="12">
        <v>1</v>
      </c>
      <c r="K1051" s="56">
        <v>45079.012499999997</v>
      </c>
      <c r="L1051">
        <f t="shared" si="48"/>
        <v>212.96944444444671</v>
      </c>
      <c r="M1051" t="str">
        <f t="shared" si="49"/>
        <v>One time</v>
      </c>
      <c r="N1051" t="str">
        <f t="shared" si="50"/>
        <v>Lost</v>
      </c>
      <c r="AA1051">
        <v>1462</v>
      </c>
      <c r="AB1051">
        <v>1</v>
      </c>
      <c r="AC1051" s="56">
        <v>46034.023611053242</v>
      </c>
      <c r="AD1051">
        <v>212.96944444444671</v>
      </c>
      <c r="AE1051" t="s">
        <v>317</v>
      </c>
      <c r="AF1051" t="s">
        <v>318</v>
      </c>
    </row>
    <row r="1052" spans="9:32" x14ac:dyDescent="0.3">
      <c r="I1052" s="43">
        <v>1464</v>
      </c>
      <c r="J1052" s="12">
        <v>1</v>
      </c>
      <c r="K1052" s="56">
        <v>45181.05</v>
      </c>
      <c r="L1052">
        <f t="shared" si="48"/>
        <v>110.93194444444089</v>
      </c>
      <c r="M1052" t="str">
        <f t="shared" si="49"/>
        <v>One time</v>
      </c>
      <c r="N1052" t="str">
        <f t="shared" si="50"/>
        <v>Passive</v>
      </c>
      <c r="AA1052">
        <v>1464</v>
      </c>
      <c r="AB1052">
        <v>1</v>
      </c>
      <c r="AC1052" s="56">
        <v>46035.023611053242</v>
      </c>
      <c r="AD1052">
        <v>110.93194444444089</v>
      </c>
      <c r="AE1052" t="s">
        <v>317</v>
      </c>
      <c r="AF1052" t="s">
        <v>320</v>
      </c>
    </row>
    <row r="1053" spans="9:32" x14ac:dyDescent="0.3">
      <c r="I1053" s="43">
        <v>1465</v>
      </c>
      <c r="J1053" s="12">
        <v>1</v>
      </c>
      <c r="K1053" s="56">
        <v>45096.067361111112</v>
      </c>
      <c r="L1053">
        <f t="shared" si="48"/>
        <v>195.91458333333139</v>
      </c>
      <c r="M1053" t="str">
        <f t="shared" si="49"/>
        <v>One time</v>
      </c>
      <c r="N1053" t="str">
        <f t="shared" si="50"/>
        <v>Lost</v>
      </c>
      <c r="AA1053">
        <v>1465</v>
      </c>
      <c r="AB1053">
        <v>1</v>
      </c>
      <c r="AC1053" s="56">
        <v>46036.023611053242</v>
      </c>
      <c r="AD1053">
        <v>195.91458333333139</v>
      </c>
      <c r="AE1053" t="s">
        <v>317</v>
      </c>
      <c r="AF1053" t="s">
        <v>318</v>
      </c>
    </row>
    <row r="1054" spans="9:32" x14ac:dyDescent="0.3">
      <c r="I1054" s="43">
        <v>1466</v>
      </c>
      <c r="J1054" s="12">
        <v>3</v>
      </c>
      <c r="K1054" s="56">
        <v>45261.96875</v>
      </c>
      <c r="L1054">
        <f t="shared" si="48"/>
        <v>30.013194444443798</v>
      </c>
      <c r="M1054" t="str">
        <f t="shared" si="49"/>
        <v>Repeat</v>
      </c>
      <c r="N1054" t="str">
        <f t="shared" si="50"/>
        <v>Recent</v>
      </c>
      <c r="AA1054">
        <v>1466</v>
      </c>
      <c r="AB1054">
        <v>3</v>
      </c>
      <c r="AC1054" s="56">
        <v>46037.023611053242</v>
      </c>
      <c r="AD1054">
        <v>30.013194444443798</v>
      </c>
      <c r="AE1054" t="s">
        <v>319</v>
      </c>
      <c r="AF1054" t="s">
        <v>321</v>
      </c>
    </row>
    <row r="1055" spans="9:32" x14ac:dyDescent="0.3">
      <c r="I1055" s="43">
        <v>1467</v>
      </c>
      <c r="J1055" s="12">
        <v>2</v>
      </c>
      <c r="K1055" s="56">
        <v>45118.982638888891</v>
      </c>
      <c r="L1055">
        <f t="shared" si="48"/>
        <v>172.99930555555329</v>
      </c>
      <c r="M1055" t="str">
        <f t="shared" si="49"/>
        <v>Repeat</v>
      </c>
      <c r="N1055" t="str">
        <f t="shared" si="50"/>
        <v>Passive</v>
      </c>
      <c r="AA1055">
        <v>1467</v>
      </c>
      <c r="AB1055">
        <v>2</v>
      </c>
      <c r="AC1055" s="56">
        <v>46038.023611053242</v>
      </c>
      <c r="AD1055">
        <v>172.99930555555329</v>
      </c>
      <c r="AE1055" t="s">
        <v>319</v>
      </c>
      <c r="AF1055" t="s">
        <v>320</v>
      </c>
    </row>
    <row r="1056" spans="9:32" x14ac:dyDescent="0.3">
      <c r="I1056" s="43">
        <v>1469</v>
      </c>
      <c r="J1056" s="12">
        <v>3</v>
      </c>
      <c r="K1056" s="56">
        <v>45027.056944444441</v>
      </c>
      <c r="L1056">
        <f t="shared" si="48"/>
        <v>264.92500000000291</v>
      </c>
      <c r="M1056" t="str">
        <f t="shared" si="49"/>
        <v>Repeat</v>
      </c>
      <c r="N1056" t="str">
        <f t="shared" si="50"/>
        <v>Lost</v>
      </c>
      <c r="AA1056">
        <v>1469</v>
      </c>
      <c r="AB1056">
        <v>3</v>
      </c>
      <c r="AC1056" s="56">
        <v>46039.023611053242</v>
      </c>
      <c r="AD1056">
        <v>264.92500000000291</v>
      </c>
      <c r="AE1056" t="s">
        <v>319</v>
      </c>
      <c r="AF1056" t="s">
        <v>318</v>
      </c>
    </row>
    <row r="1057" spans="9:32" x14ac:dyDescent="0.3">
      <c r="I1057" s="43">
        <v>1472</v>
      </c>
      <c r="J1057" s="12">
        <v>3</v>
      </c>
      <c r="K1057" s="56">
        <v>45235.019444444442</v>
      </c>
      <c r="L1057">
        <f t="shared" si="48"/>
        <v>56.962500000001455</v>
      </c>
      <c r="M1057" t="str">
        <f t="shared" si="49"/>
        <v>Repeat</v>
      </c>
      <c r="N1057" t="str">
        <f t="shared" si="50"/>
        <v>Recent</v>
      </c>
      <c r="AA1057">
        <v>1472</v>
      </c>
      <c r="AB1057">
        <v>3</v>
      </c>
      <c r="AC1057" s="56">
        <v>46040.023611053242</v>
      </c>
      <c r="AD1057">
        <v>56.962500000001455</v>
      </c>
      <c r="AE1057" t="s">
        <v>319</v>
      </c>
      <c r="AF1057" t="s">
        <v>321</v>
      </c>
    </row>
    <row r="1058" spans="9:32" x14ac:dyDescent="0.3">
      <c r="I1058" s="43">
        <v>1473</v>
      </c>
      <c r="J1058" s="12">
        <v>3</v>
      </c>
      <c r="K1058" s="56">
        <v>45115.03402777778</v>
      </c>
      <c r="L1058">
        <f t="shared" si="48"/>
        <v>176.94791666666424</v>
      </c>
      <c r="M1058" t="str">
        <f t="shared" si="49"/>
        <v>Repeat</v>
      </c>
      <c r="N1058" t="str">
        <f t="shared" si="50"/>
        <v>Passive</v>
      </c>
      <c r="AA1058">
        <v>1473</v>
      </c>
      <c r="AB1058">
        <v>3</v>
      </c>
      <c r="AC1058" s="56">
        <v>46041.023611053242</v>
      </c>
      <c r="AD1058">
        <v>176.94791666666424</v>
      </c>
      <c r="AE1058" t="s">
        <v>319</v>
      </c>
      <c r="AF1058" t="s">
        <v>320</v>
      </c>
    </row>
    <row r="1059" spans="9:32" x14ac:dyDescent="0.3">
      <c r="I1059" s="43">
        <v>1474</v>
      </c>
      <c r="J1059" s="12">
        <v>2</v>
      </c>
      <c r="K1059" s="56">
        <v>45231.030555555553</v>
      </c>
      <c r="L1059">
        <f t="shared" si="48"/>
        <v>60.951388888890506</v>
      </c>
      <c r="M1059" t="str">
        <f t="shared" si="49"/>
        <v>Repeat</v>
      </c>
      <c r="N1059" t="str">
        <f t="shared" si="50"/>
        <v>Recent</v>
      </c>
      <c r="AA1059">
        <v>1474</v>
      </c>
      <c r="AB1059">
        <v>2</v>
      </c>
      <c r="AC1059" s="56">
        <v>46042.023611053242</v>
      </c>
      <c r="AD1059">
        <v>60.951388888890506</v>
      </c>
      <c r="AE1059" t="s">
        <v>319</v>
      </c>
      <c r="AF1059" t="s">
        <v>321</v>
      </c>
    </row>
    <row r="1060" spans="9:32" x14ac:dyDescent="0.3">
      <c r="I1060" s="43">
        <v>1475</v>
      </c>
      <c r="J1060" s="12">
        <v>5</v>
      </c>
      <c r="K1060" s="56">
        <v>45200.020833333336</v>
      </c>
      <c r="L1060">
        <f t="shared" si="48"/>
        <v>91.961111111108039</v>
      </c>
      <c r="M1060" t="str">
        <f t="shared" si="49"/>
        <v>Repeat</v>
      </c>
      <c r="N1060" t="str">
        <f t="shared" si="50"/>
        <v>Passive</v>
      </c>
      <c r="AA1060">
        <v>1475</v>
      </c>
      <c r="AB1060">
        <v>5</v>
      </c>
      <c r="AC1060" s="56">
        <v>46043.023611053242</v>
      </c>
      <c r="AD1060">
        <v>91.961111111108039</v>
      </c>
      <c r="AE1060" t="s">
        <v>319</v>
      </c>
      <c r="AF1060" t="s">
        <v>320</v>
      </c>
    </row>
    <row r="1061" spans="9:32" x14ac:dyDescent="0.3">
      <c r="I1061" s="43">
        <v>1476</v>
      </c>
      <c r="J1061" s="12">
        <v>1</v>
      </c>
      <c r="K1061" s="56">
        <v>45111.981249999997</v>
      </c>
      <c r="L1061">
        <f t="shared" si="48"/>
        <v>180.00069444444671</v>
      </c>
      <c r="M1061" t="str">
        <f t="shared" si="49"/>
        <v>One time</v>
      </c>
      <c r="N1061" t="str">
        <f t="shared" si="50"/>
        <v>Lost</v>
      </c>
      <c r="AA1061">
        <v>1476</v>
      </c>
      <c r="AB1061">
        <v>1</v>
      </c>
      <c r="AC1061" s="56">
        <v>46044.023611053242</v>
      </c>
      <c r="AD1061">
        <v>180.00069444444671</v>
      </c>
      <c r="AE1061" t="s">
        <v>317</v>
      </c>
      <c r="AF1061" t="s">
        <v>318</v>
      </c>
    </row>
    <row r="1062" spans="9:32" x14ac:dyDescent="0.3">
      <c r="I1062" s="43">
        <v>1477</v>
      </c>
      <c r="J1062" s="12">
        <v>2</v>
      </c>
      <c r="K1062" s="56">
        <v>45156.053472222222</v>
      </c>
      <c r="L1062">
        <f t="shared" si="48"/>
        <v>135.9284722222219</v>
      </c>
      <c r="M1062" t="str">
        <f t="shared" si="49"/>
        <v>Repeat</v>
      </c>
      <c r="N1062" t="str">
        <f t="shared" si="50"/>
        <v>Passive</v>
      </c>
      <c r="AA1062">
        <v>1477</v>
      </c>
      <c r="AB1062">
        <v>2</v>
      </c>
      <c r="AC1062" s="56">
        <v>46045.023611053242</v>
      </c>
      <c r="AD1062">
        <v>135.9284722222219</v>
      </c>
      <c r="AE1062" t="s">
        <v>319</v>
      </c>
      <c r="AF1062" t="s">
        <v>320</v>
      </c>
    </row>
    <row r="1063" spans="9:32" x14ac:dyDescent="0.3">
      <c r="I1063" s="43">
        <v>1478</v>
      </c>
      <c r="J1063" s="12">
        <v>1</v>
      </c>
      <c r="K1063" s="56">
        <v>45042.019444444442</v>
      </c>
      <c r="L1063">
        <f t="shared" si="48"/>
        <v>249.96250000000146</v>
      </c>
      <c r="M1063" t="str">
        <f t="shared" si="49"/>
        <v>One time</v>
      </c>
      <c r="N1063" t="str">
        <f t="shared" si="50"/>
        <v>Lost</v>
      </c>
      <c r="AA1063">
        <v>1478</v>
      </c>
      <c r="AB1063">
        <v>1</v>
      </c>
      <c r="AC1063" s="56">
        <v>46046.023611053242</v>
      </c>
      <c r="AD1063">
        <v>249.96250000000146</v>
      </c>
      <c r="AE1063" t="s">
        <v>317</v>
      </c>
      <c r="AF1063" t="s">
        <v>318</v>
      </c>
    </row>
    <row r="1064" spans="9:32" x14ac:dyDescent="0.3">
      <c r="I1064" s="43">
        <v>1479</v>
      </c>
      <c r="J1064" s="12">
        <v>3</v>
      </c>
      <c r="K1064" s="56">
        <v>45242.941666666666</v>
      </c>
      <c r="L1064">
        <f t="shared" si="48"/>
        <v>49.040277777778101</v>
      </c>
      <c r="M1064" t="str">
        <f t="shared" si="49"/>
        <v>Repeat</v>
      </c>
      <c r="N1064" t="str">
        <f t="shared" si="50"/>
        <v>Recent</v>
      </c>
      <c r="AA1064">
        <v>1479</v>
      </c>
      <c r="AB1064">
        <v>3</v>
      </c>
      <c r="AC1064" s="56">
        <v>46047.023611053242</v>
      </c>
      <c r="AD1064">
        <v>49.040277777778101</v>
      </c>
      <c r="AE1064" t="s">
        <v>319</v>
      </c>
      <c r="AF1064" t="s">
        <v>321</v>
      </c>
    </row>
    <row r="1065" spans="9:32" x14ac:dyDescent="0.3">
      <c r="I1065" s="43">
        <v>1483</v>
      </c>
      <c r="J1065" s="12">
        <v>2</v>
      </c>
      <c r="K1065" s="56">
        <v>45239.961805555555</v>
      </c>
      <c r="L1065">
        <f t="shared" si="48"/>
        <v>52.020138888889051</v>
      </c>
      <c r="M1065" t="str">
        <f t="shared" si="49"/>
        <v>Repeat</v>
      </c>
      <c r="N1065" t="str">
        <f t="shared" si="50"/>
        <v>Recent</v>
      </c>
      <c r="AA1065">
        <v>1483</v>
      </c>
      <c r="AB1065">
        <v>2</v>
      </c>
      <c r="AC1065" s="56">
        <v>46048.023611053242</v>
      </c>
      <c r="AD1065">
        <v>52.020138888889051</v>
      </c>
      <c r="AE1065" t="s">
        <v>319</v>
      </c>
      <c r="AF1065" t="s">
        <v>321</v>
      </c>
    </row>
    <row r="1066" spans="9:32" x14ac:dyDescent="0.3">
      <c r="I1066" s="43">
        <v>1484</v>
      </c>
      <c r="J1066" s="12">
        <v>1</v>
      </c>
      <c r="K1066" s="56">
        <v>44952.006249999999</v>
      </c>
      <c r="L1066">
        <f t="shared" si="48"/>
        <v>339.97569444444525</v>
      </c>
      <c r="M1066" t="str">
        <f t="shared" si="49"/>
        <v>One time</v>
      </c>
      <c r="N1066" t="str">
        <f t="shared" si="50"/>
        <v>Lost</v>
      </c>
      <c r="AA1066">
        <v>1484</v>
      </c>
      <c r="AB1066">
        <v>1</v>
      </c>
      <c r="AC1066" s="56">
        <v>46049.023611053242</v>
      </c>
      <c r="AD1066">
        <v>339.97569444444525</v>
      </c>
      <c r="AE1066" t="s">
        <v>317</v>
      </c>
      <c r="AF1066" t="s">
        <v>318</v>
      </c>
    </row>
    <row r="1067" spans="9:32" x14ac:dyDescent="0.3">
      <c r="I1067" s="43">
        <v>1485</v>
      </c>
      <c r="J1067" s="12">
        <v>1</v>
      </c>
      <c r="K1067" s="56">
        <v>45041.01666666667</v>
      </c>
      <c r="L1067">
        <f t="shared" si="48"/>
        <v>250.96527777777374</v>
      </c>
      <c r="M1067" t="str">
        <f t="shared" si="49"/>
        <v>One time</v>
      </c>
      <c r="N1067" t="str">
        <f t="shared" si="50"/>
        <v>Lost</v>
      </c>
      <c r="AA1067">
        <v>1485</v>
      </c>
      <c r="AB1067">
        <v>1</v>
      </c>
      <c r="AC1067" s="56">
        <v>46050.023611053242</v>
      </c>
      <c r="AD1067">
        <v>250.96527777777374</v>
      </c>
      <c r="AE1067" t="s">
        <v>317</v>
      </c>
      <c r="AF1067" t="s">
        <v>318</v>
      </c>
    </row>
    <row r="1068" spans="9:32" x14ac:dyDescent="0.3">
      <c r="I1068" s="43">
        <v>1486</v>
      </c>
      <c r="J1068" s="12">
        <v>1</v>
      </c>
      <c r="K1068" s="56">
        <v>45097.939583333333</v>
      </c>
      <c r="L1068">
        <f t="shared" si="48"/>
        <v>194.04236111111095</v>
      </c>
      <c r="M1068" t="str">
        <f t="shared" si="49"/>
        <v>One time</v>
      </c>
      <c r="N1068" t="str">
        <f t="shared" si="50"/>
        <v>Lost</v>
      </c>
      <c r="AA1068">
        <v>1486</v>
      </c>
      <c r="AB1068">
        <v>1</v>
      </c>
      <c r="AC1068" s="56">
        <v>46051.023611053242</v>
      </c>
      <c r="AD1068">
        <v>194.04236111111095</v>
      </c>
      <c r="AE1068" t="s">
        <v>317</v>
      </c>
      <c r="AF1068" t="s">
        <v>318</v>
      </c>
    </row>
    <row r="1069" spans="9:32" x14ac:dyDescent="0.3">
      <c r="I1069" s="43">
        <v>1487</v>
      </c>
      <c r="J1069" s="12">
        <v>1</v>
      </c>
      <c r="K1069" s="56">
        <v>45052.009722222225</v>
      </c>
      <c r="L1069">
        <f t="shared" si="48"/>
        <v>239.97222222221899</v>
      </c>
      <c r="M1069" t="str">
        <f t="shared" si="49"/>
        <v>One time</v>
      </c>
      <c r="N1069" t="str">
        <f t="shared" si="50"/>
        <v>Lost</v>
      </c>
      <c r="AA1069">
        <v>1487</v>
      </c>
      <c r="AB1069">
        <v>1</v>
      </c>
      <c r="AC1069" s="56">
        <v>46052.023611053242</v>
      </c>
      <c r="AD1069">
        <v>239.97222222221899</v>
      </c>
      <c r="AE1069" t="s">
        <v>317</v>
      </c>
      <c r="AF1069" t="s">
        <v>318</v>
      </c>
    </row>
    <row r="1070" spans="9:32" x14ac:dyDescent="0.3">
      <c r="I1070" s="43">
        <v>1488</v>
      </c>
      <c r="J1070" s="12">
        <v>4</v>
      </c>
      <c r="K1070" s="56">
        <v>45280.032638888886</v>
      </c>
      <c r="L1070">
        <f t="shared" si="48"/>
        <v>11.949305555557657</v>
      </c>
      <c r="M1070" t="str">
        <f t="shared" si="49"/>
        <v>Repeat</v>
      </c>
      <c r="N1070" t="str">
        <f t="shared" si="50"/>
        <v>Recent</v>
      </c>
      <c r="AA1070">
        <v>1488</v>
      </c>
      <c r="AB1070">
        <v>4</v>
      </c>
      <c r="AC1070" s="56">
        <v>46053.023611053242</v>
      </c>
      <c r="AD1070">
        <v>11.949305555557657</v>
      </c>
      <c r="AE1070" t="s">
        <v>319</v>
      </c>
      <c r="AF1070" t="s">
        <v>321</v>
      </c>
    </row>
    <row r="1071" spans="9:32" x14ac:dyDescent="0.3">
      <c r="I1071" s="43">
        <v>1489</v>
      </c>
      <c r="J1071" s="12">
        <v>2</v>
      </c>
      <c r="K1071" s="56">
        <v>45273.070138888892</v>
      </c>
      <c r="L1071">
        <f t="shared" si="48"/>
        <v>18.911805555551837</v>
      </c>
      <c r="M1071" t="str">
        <f t="shared" si="49"/>
        <v>Repeat</v>
      </c>
      <c r="N1071" t="str">
        <f t="shared" si="50"/>
        <v>Recent</v>
      </c>
      <c r="AA1071">
        <v>1489</v>
      </c>
      <c r="AB1071">
        <v>2</v>
      </c>
      <c r="AC1071" s="56">
        <v>46054.023611053242</v>
      </c>
      <c r="AD1071">
        <v>18.911805555551837</v>
      </c>
      <c r="AE1071" t="s">
        <v>319</v>
      </c>
      <c r="AF1071" t="s">
        <v>321</v>
      </c>
    </row>
    <row r="1072" spans="9:32" x14ac:dyDescent="0.3">
      <c r="I1072" s="43">
        <v>1491</v>
      </c>
      <c r="J1072" s="12">
        <v>1</v>
      </c>
      <c r="K1072" s="56">
        <v>45045.958333333336</v>
      </c>
      <c r="L1072">
        <f t="shared" si="48"/>
        <v>246.02361111110804</v>
      </c>
      <c r="M1072" t="str">
        <f t="shared" si="49"/>
        <v>One time</v>
      </c>
      <c r="N1072" t="str">
        <f t="shared" si="50"/>
        <v>Lost</v>
      </c>
      <c r="AA1072">
        <v>1491</v>
      </c>
      <c r="AB1072">
        <v>1</v>
      </c>
      <c r="AC1072" s="56">
        <v>46055.023611053242</v>
      </c>
      <c r="AD1072">
        <v>246.02361111110804</v>
      </c>
      <c r="AE1072" t="s">
        <v>317</v>
      </c>
      <c r="AF1072" t="s">
        <v>318</v>
      </c>
    </row>
    <row r="1073" spans="9:32" x14ac:dyDescent="0.3">
      <c r="I1073" s="43">
        <v>1492</v>
      </c>
      <c r="J1073" s="12">
        <v>2</v>
      </c>
      <c r="K1073" s="56">
        <v>45227.072916666664</v>
      </c>
      <c r="L1073">
        <f t="shared" si="48"/>
        <v>64.909027777779556</v>
      </c>
      <c r="M1073" t="str">
        <f t="shared" si="49"/>
        <v>Repeat</v>
      </c>
      <c r="N1073" t="str">
        <f t="shared" si="50"/>
        <v>Recent</v>
      </c>
      <c r="AA1073">
        <v>1492</v>
      </c>
      <c r="AB1073">
        <v>2</v>
      </c>
      <c r="AC1073" s="56">
        <v>46056.023611053242</v>
      </c>
      <c r="AD1073">
        <v>64.909027777779556</v>
      </c>
      <c r="AE1073" t="s">
        <v>319</v>
      </c>
      <c r="AF1073" t="s">
        <v>321</v>
      </c>
    </row>
    <row r="1074" spans="9:32" x14ac:dyDescent="0.3">
      <c r="I1074" s="43">
        <v>1495</v>
      </c>
      <c r="J1074" s="12">
        <v>1</v>
      </c>
      <c r="K1074" s="56">
        <v>44982.032638888886</v>
      </c>
      <c r="L1074">
        <f t="shared" si="48"/>
        <v>309.94930555555766</v>
      </c>
      <c r="M1074" t="str">
        <f t="shared" si="49"/>
        <v>One time</v>
      </c>
      <c r="N1074" t="str">
        <f t="shared" si="50"/>
        <v>Lost</v>
      </c>
      <c r="AA1074">
        <v>1495</v>
      </c>
      <c r="AB1074">
        <v>1</v>
      </c>
      <c r="AC1074" s="56">
        <v>46057.023611053242</v>
      </c>
      <c r="AD1074">
        <v>309.94930555555766</v>
      </c>
      <c r="AE1074" t="s">
        <v>317</v>
      </c>
      <c r="AF1074" t="s">
        <v>318</v>
      </c>
    </row>
    <row r="1075" spans="9:32" x14ac:dyDescent="0.3">
      <c r="I1075" s="43">
        <v>1496</v>
      </c>
      <c r="J1075" s="12">
        <v>1</v>
      </c>
      <c r="K1075" s="56">
        <v>45150.031944444447</v>
      </c>
      <c r="L1075">
        <f t="shared" si="48"/>
        <v>141.94999999999709</v>
      </c>
      <c r="M1075" t="str">
        <f t="shared" si="49"/>
        <v>One time</v>
      </c>
      <c r="N1075" t="str">
        <f t="shared" si="50"/>
        <v>Passive</v>
      </c>
      <c r="AA1075">
        <v>1496</v>
      </c>
      <c r="AB1075">
        <v>1</v>
      </c>
      <c r="AC1075" s="56">
        <v>46058.023611053242</v>
      </c>
      <c r="AD1075">
        <v>141.94999999999709</v>
      </c>
      <c r="AE1075" t="s">
        <v>317</v>
      </c>
      <c r="AF1075" t="s">
        <v>320</v>
      </c>
    </row>
    <row r="1076" spans="9:32" x14ac:dyDescent="0.3">
      <c r="I1076" s="43">
        <v>1498</v>
      </c>
      <c r="J1076" s="12">
        <v>1</v>
      </c>
      <c r="K1076" s="56">
        <v>44940.004166666666</v>
      </c>
      <c r="L1076">
        <f t="shared" si="48"/>
        <v>351.9777777777781</v>
      </c>
      <c r="M1076" t="str">
        <f t="shared" si="49"/>
        <v>One time</v>
      </c>
      <c r="N1076" t="str">
        <f t="shared" si="50"/>
        <v>Lost</v>
      </c>
      <c r="AA1076">
        <v>1498</v>
      </c>
      <c r="AB1076">
        <v>1</v>
      </c>
      <c r="AC1076" s="56">
        <v>46059.023611053242</v>
      </c>
      <c r="AD1076">
        <v>351.9777777777781</v>
      </c>
      <c r="AE1076" t="s">
        <v>317</v>
      </c>
      <c r="AF1076" t="s">
        <v>318</v>
      </c>
    </row>
    <row r="1077" spans="9:32" x14ac:dyDescent="0.3">
      <c r="I1077" s="43">
        <v>1499</v>
      </c>
      <c r="J1077" s="12">
        <v>1</v>
      </c>
      <c r="K1077" s="56">
        <v>45063.056250000001</v>
      </c>
      <c r="L1077">
        <f t="shared" si="48"/>
        <v>228.92569444444234</v>
      </c>
      <c r="M1077" t="str">
        <f t="shared" si="49"/>
        <v>One time</v>
      </c>
      <c r="N1077" t="str">
        <f t="shared" si="50"/>
        <v>Lost</v>
      </c>
      <c r="AA1077">
        <v>1499</v>
      </c>
      <c r="AB1077">
        <v>1</v>
      </c>
      <c r="AC1077" s="56">
        <v>46060.023611053242</v>
      </c>
      <c r="AD1077">
        <v>228.92569444444234</v>
      </c>
      <c r="AE1077" t="s">
        <v>317</v>
      </c>
      <c r="AF1077" t="s">
        <v>318</v>
      </c>
    </row>
    <row r="1078" spans="9:32" x14ac:dyDescent="0.3">
      <c r="I1078" s="43">
        <v>1500</v>
      </c>
      <c r="J1078" s="12">
        <v>1</v>
      </c>
      <c r="K1078" s="56">
        <v>45246.023611111108</v>
      </c>
      <c r="L1078">
        <f t="shared" si="48"/>
        <v>45.958333333335759</v>
      </c>
      <c r="M1078" t="str">
        <f t="shared" si="49"/>
        <v>One time</v>
      </c>
      <c r="N1078" t="str">
        <f t="shared" si="50"/>
        <v>Recent</v>
      </c>
      <c r="AA1078">
        <v>1500</v>
      </c>
      <c r="AB1078">
        <v>1</v>
      </c>
      <c r="AC1078" s="56">
        <v>46061.023611053242</v>
      </c>
      <c r="AD1078">
        <v>45.958333333335759</v>
      </c>
      <c r="AE1078" t="s">
        <v>317</v>
      </c>
      <c r="AF1078" t="s">
        <v>321</v>
      </c>
    </row>
    <row r="1079" spans="9:32" x14ac:dyDescent="0.3">
      <c r="I1079" s="43">
        <v>1501</v>
      </c>
      <c r="J1079" s="12">
        <v>3</v>
      </c>
      <c r="K1079" s="56">
        <v>45077.073611111111</v>
      </c>
      <c r="L1079">
        <f t="shared" si="48"/>
        <v>214.90833333333285</v>
      </c>
      <c r="M1079" t="str">
        <f t="shared" si="49"/>
        <v>Repeat</v>
      </c>
      <c r="N1079" t="str">
        <f t="shared" si="50"/>
        <v>Lost</v>
      </c>
      <c r="AA1079">
        <v>1501</v>
      </c>
      <c r="AB1079">
        <v>3</v>
      </c>
      <c r="AC1079" s="56">
        <v>46062.023611053242</v>
      </c>
      <c r="AD1079">
        <v>214.90833333333285</v>
      </c>
      <c r="AE1079" t="s">
        <v>319</v>
      </c>
      <c r="AF1079" t="s">
        <v>318</v>
      </c>
    </row>
    <row r="1080" spans="9:32" x14ac:dyDescent="0.3">
      <c r="I1080" s="43">
        <v>1502</v>
      </c>
      <c r="J1080" s="12">
        <v>3</v>
      </c>
      <c r="K1080" s="56">
        <v>45059.018055555556</v>
      </c>
      <c r="L1080">
        <f t="shared" si="48"/>
        <v>232.9638888888876</v>
      </c>
      <c r="M1080" t="str">
        <f t="shared" si="49"/>
        <v>Repeat</v>
      </c>
      <c r="N1080" t="str">
        <f t="shared" si="50"/>
        <v>Lost</v>
      </c>
      <c r="AA1080">
        <v>1502</v>
      </c>
      <c r="AB1080">
        <v>3</v>
      </c>
      <c r="AC1080" s="56">
        <v>46063.023611053242</v>
      </c>
      <c r="AD1080">
        <v>232.9638888888876</v>
      </c>
      <c r="AE1080" t="s">
        <v>319</v>
      </c>
      <c r="AF1080" t="s">
        <v>318</v>
      </c>
    </row>
    <row r="1081" spans="9:32" x14ac:dyDescent="0.3">
      <c r="I1081" s="43">
        <v>1504</v>
      </c>
      <c r="J1081" s="12">
        <v>3</v>
      </c>
      <c r="K1081" s="56">
        <v>45182.018750000003</v>
      </c>
      <c r="L1081">
        <f t="shared" si="48"/>
        <v>109.96319444444089</v>
      </c>
      <c r="M1081" t="str">
        <f t="shared" si="49"/>
        <v>Repeat</v>
      </c>
      <c r="N1081" t="str">
        <f t="shared" si="50"/>
        <v>Passive</v>
      </c>
      <c r="AA1081">
        <v>1504</v>
      </c>
      <c r="AB1081">
        <v>3</v>
      </c>
      <c r="AC1081" s="56">
        <v>46064.023611053242</v>
      </c>
      <c r="AD1081">
        <v>109.96319444444089</v>
      </c>
      <c r="AE1081" t="s">
        <v>319</v>
      </c>
      <c r="AF1081" t="s">
        <v>320</v>
      </c>
    </row>
    <row r="1082" spans="9:32" x14ac:dyDescent="0.3">
      <c r="I1082" s="43">
        <v>1505</v>
      </c>
      <c r="J1082" s="12">
        <v>3</v>
      </c>
      <c r="K1082" s="56">
        <v>45291.027083333334</v>
      </c>
      <c r="L1082">
        <f t="shared" si="48"/>
        <v>0.95486111110949423</v>
      </c>
      <c r="M1082" t="str">
        <f t="shared" si="49"/>
        <v>Repeat</v>
      </c>
      <c r="N1082" t="str">
        <f t="shared" si="50"/>
        <v>Recent</v>
      </c>
      <c r="AA1082">
        <v>1505</v>
      </c>
      <c r="AB1082">
        <v>3</v>
      </c>
      <c r="AC1082" s="56">
        <v>46065.023611053242</v>
      </c>
      <c r="AD1082">
        <v>0.95486111110949423</v>
      </c>
      <c r="AE1082" t="s">
        <v>319</v>
      </c>
      <c r="AF1082" t="s">
        <v>321</v>
      </c>
    </row>
    <row r="1083" spans="9:32" x14ac:dyDescent="0.3">
      <c r="I1083" s="43">
        <v>1506</v>
      </c>
      <c r="J1083" s="12">
        <v>3</v>
      </c>
      <c r="K1083" s="56">
        <v>45268.03125</v>
      </c>
      <c r="L1083">
        <f t="shared" si="48"/>
        <v>23.950694444443798</v>
      </c>
      <c r="M1083" t="str">
        <f t="shared" si="49"/>
        <v>Repeat</v>
      </c>
      <c r="N1083" t="str">
        <f t="shared" si="50"/>
        <v>Recent</v>
      </c>
      <c r="AA1083">
        <v>1506</v>
      </c>
      <c r="AB1083">
        <v>3</v>
      </c>
      <c r="AC1083" s="56">
        <v>46066.023611053242</v>
      </c>
      <c r="AD1083">
        <v>23.950694444443798</v>
      </c>
      <c r="AE1083" t="s">
        <v>319</v>
      </c>
      <c r="AF1083" t="s">
        <v>321</v>
      </c>
    </row>
    <row r="1084" spans="9:32" x14ac:dyDescent="0.3">
      <c r="I1084" s="43">
        <v>1507</v>
      </c>
      <c r="J1084" s="12">
        <v>1</v>
      </c>
      <c r="K1084" s="56">
        <v>45184.059027777781</v>
      </c>
      <c r="L1084">
        <f t="shared" si="48"/>
        <v>107.92291666666279</v>
      </c>
      <c r="M1084" t="str">
        <f t="shared" si="49"/>
        <v>One time</v>
      </c>
      <c r="N1084" t="str">
        <f t="shared" si="50"/>
        <v>Passive</v>
      </c>
      <c r="AA1084">
        <v>1507</v>
      </c>
      <c r="AB1084">
        <v>1</v>
      </c>
      <c r="AC1084" s="56">
        <v>46067.023611053242</v>
      </c>
      <c r="AD1084">
        <v>107.92291666666279</v>
      </c>
      <c r="AE1084" t="s">
        <v>317</v>
      </c>
      <c r="AF1084" t="s">
        <v>320</v>
      </c>
    </row>
    <row r="1085" spans="9:32" x14ac:dyDescent="0.3">
      <c r="I1085" s="43">
        <v>1509</v>
      </c>
      <c r="J1085" s="12">
        <v>3</v>
      </c>
      <c r="K1085" s="56">
        <v>44958.011805555558</v>
      </c>
      <c r="L1085">
        <f t="shared" si="48"/>
        <v>333.97013888888614</v>
      </c>
      <c r="M1085" t="str">
        <f t="shared" si="49"/>
        <v>Repeat</v>
      </c>
      <c r="N1085" t="str">
        <f t="shared" si="50"/>
        <v>Lost</v>
      </c>
      <c r="AA1085">
        <v>1509</v>
      </c>
      <c r="AB1085">
        <v>3</v>
      </c>
      <c r="AC1085" s="56">
        <v>46068.023611053242</v>
      </c>
      <c r="AD1085">
        <v>333.97013888888614</v>
      </c>
      <c r="AE1085" t="s">
        <v>319</v>
      </c>
      <c r="AF1085" t="s">
        <v>318</v>
      </c>
    </row>
    <row r="1086" spans="9:32" x14ac:dyDescent="0.3">
      <c r="I1086" s="43">
        <v>1510</v>
      </c>
      <c r="J1086" s="12">
        <v>5</v>
      </c>
      <c r="K1086" s="56">
        <v>45276.018055555556</v>
      </c>
      <c r="L1086">
        <f t="shared" si="48"/>
        <v>15.963888888887595</v>
      </c>
      <c r="M1086" t="str">
        <f t="shared" si="49"/>
        <v>Repeat</v>
      </c>
      <c r="N1086" t="str">
        <f t="shared" si="50"/>
        <v>Recent</v>
      </c>
      <c r="AA1086">
        <v>1510</v>
      </c>
      <c r="AB1086">
        <v>5</v>
      </c>
      <c r="AC1086" s="56">
        <v>46069.023611053242</v>
      </c>
      <c r="AD1086">
        <v>15.963888888887595</v>
      </c>
      <c r="AE1086" t="s">
        <v>319</v>
      </c>
      <c r="AF1086" t="s">
        <v>321</v>
      </c>
    </row>
    <row r="1087" spans="9:32" x14ac:dyDescent="0.3">
      <c r="I1087" s="43">
        <v>1511</v>
      </c>
      <c r="J1087" s="12">
        <v>4</v>
      </c>
      <c r="K1087" s="56">
        <v>45178.949305555558</v>
      </c>
      <c r="L1087">
        <f t="shared" si="48"/>
        <v>113.03263888888614</v>
      </c>
      <c r="M1087" t="str">
        <f t="shared" si="49"/>
        <v>Repeat</v>
      </c>
      <c r="N1087" t="str">
        <f t="shared" si="50"/>
        <v>Passive</v>
      </c>
      <c r="AA1087">
        <v>1511</v>
      </c>
      <c r="AB1087">
        <v>4</v>
      </c>
      <c r="AC1087" s="56">
        <v>46070.023611053242</v>
      </c>
      <c r="AD1087">
        <v>113.03263888888614</v>
      </c>
      <c r="AE1087" t="s">
        <v>319</v>
      </c>
      <c r="AF1087" t="s">
        <v>320</v>
      </c>
    </row>
    <row r="1088" spans="9:32" x14ac:dyDescent="0.3">
      <c r="I1088" s="43">
        <v>1512</v>
      </c>
      <c r="J1088" s="12">
        <v>5</v>
      </c>
      <c r="K1088" s="56">
        <v>45278.942361111112</v>
      </c>
      <c r="L1088">
        <f t="shared" si="48"/>
        <v>13.039583333331393</v>
      </c>
      <c r="M1088" t="str">
        <f t="shared" si="49"/>
        <v>Repeat</v>
      </c>
      <c r="N1088" t="str">
        <f t="shared" si="50"/>
        <v>Recent</v>
      </c>
      <c r="AA1088">
        <v>1512</v>
      </c>
      <c r="AB1088">
        <v>5</v>
      </c>
      <c r="AC1088" s="56">
        <v>46071.023611053242</v>
      </c>
      <c r="AD1088">
        <v>13.039583333331393</v>
      </c>
      <c r="AE1088" t="s">
        <v>319</v>
      </c>
      <c r="AF1088" t="s">
        <v>321</v>
      </c>
    </row>
    <row r="1089" spans="9:32" x14ac:dyDescent="0.3">
      <c r="I1089" s="43">
        <v>1513</v>
      </c>
      <c r="J1089" s="12">
        <v>2</v>
      </c>
      <c r="K1089" s="56">
        <v>45204.019444444442</v>
      </c>
      <c r="L1089">
        <f t="shared" si="48"/>
        <v>87.962500000001455</v>
      </c>
      <c r="M1089" t="str">
        <f t="shared" si="49"/>
        <v>Repeat</v>
      </c>
      <c r="N1089" t="str">
        <f t="shared" si="50"/>
        <v>Passive</v>
      </c>
      <c r="AA1089">
        <v>1513</v>
      </c>
      <c r="AB1089">
        <v>2</v>
      </c>
      <c r="AC1089" s="56">
        <v>46072.023611053242</v>
      </c>
      <c r="AD1089">
        <v>87.962500000001455</v>
      </c>
      <c r="AE1089" t="s">
        <v>319</v>
      </c>
      <c r="AF1089" t="s">
        <v>320</v>
      </c>
    </row>
    <row r="1090" spans="9:32" x14ac:dyDescent="0.3">
      <c r="I1090" s="43">
        <v>1515</v>
      </c>
      <c r="J1090" s="12">
        <v>3</v>
      </c>
      <c r="K1090" s="56">
        <v>45266.040277777778</v>
      </c>
      <c r="L1090">
        <f t="shared" si="48"/>
        <v>25.941666666665697</v>
      </c>
      <c r="M1090" t="str">
        <f t="shared" si="49"/>
        <v>Repeat</v>
      </c>
      <c r="N1090" t="str">
        <f t="shared" si="50"/>
        <v>Recent</v>
      </c>
      <c r="AA1090">
        <v>1515</v>
      </c>
      <c r="AB1090">
        <v>3</v>
      </c>
      <c r="AC1090" s="56">
        <v>46073.023611053242</v>
      </c>
      <c r="AD1090">
        <v>25.941666666665697</v>
      </c>
      <c r="AE1090" t="s">
        <v>319</v>
      </c>
      <c r="AF1090" t="s">
        <v>321</v>
      </c>
    </row>
    <row r="1091" spans="9:32" x14ac:dyDescent="0.3">
      <c r="I1091" s="43">
        <v>1516</v>
      </c>
      <c r="J1091" s="12">
        <v>1</v>
      </c>
      <c r="K1091" s="56">
        <v>44962.067361111112</v>
      </c>
      <c r="L1091">
        <f t="shared" ref="L1091:L1154" si="51">$H$2-K1091</f>
        <v>329.91458333333139</v>
      </c>
      <c r="M1091" t="str">
        <f t="shared" ref="M1091:M1154" si="52">IF(J1091&gt;1, "Repeat", "One time")</f>
        <v>One time</v>
      </c>
      <c r="N1091" t="str">
        <f t="shared" ref="N1091:N1154" si="53">IF(L1091&lt;80,"Recent",IF(L1091&lt;180,"Passive","Lost"))</f>
        <v>Lost</v>
      </c>
      <c r="AA1091">
        <v>1516</v>
      </c>
      <c r="AB1091">
        <v>1</v>
      </c>
      <c r="AC1091" s="56">
        <v>46074.023611053242</v>
      </c>
      <c r="AD1091">
        <v>329.91458333333139</v>
      </c>
      <c r="AE1091" t="s">
        <v>317</v>
      </c>
      <c r="AF1091" t="s">
        <v>318</v>
      </c>
    </row>
    <row r="1092" spans="9:32" x14ac:dyDescent="0.3">
      <c r="I1092" s="43">
        <v>1518</v>
      </c>
      <c r="J1092" s="12">
        <v>2</v>
      </c>
      <c r="K1092" s="56">
        <v>45054.063194444447</v>
      </c>
      <c r="L1092">
        <f t="shared" si="51"/>
        <v>237.91874999999709</v>
      </c>
      <c r="M1092" t="str">
        <f t="shared" si="52"/>
        <v>Repeat</v>
      </c>
      <c r="N1092" t="str">
        <f t="shared" si="53"/>
        <v>Lost</v>
      </c>
      <c r="AA1092">
        <v>1518</v>
      </c>
      <c r="AB1092">
        <v>2</v>
      </c>
      <c r="AC1092" s="56">
        <v>46075.023611053242</v>
      </c>
      <c r="AD1092">
        <v>237.91874999999709</v>
      </c>
      <c r="AE1092" t="s">
        <v>319</v>
      </c>
      <c r="AF1092" t="s">
        <v>318</v>
      </c>
    </row>
    <row r="1093" spans="9:32" x14ac:dyDescent="0.3">
      <c r="I1093" s="43">
        <v>1519</v>
      </c>
      <c r="J1093" s="12">
        <v>4</v>
      </c>
      <c r="K1093" s="56">
        <v>45198.978472222225</v>
      </c>
      <c r="L1093">
        <f t="shared" si="51"/>
        <v>93.003472222218988</v>
      </c>
      <c r="M1093" t="str">
        <f t="shared" si="52"/>
        <v>Repeat</v>
      </c>
      <c r="N1093" t="str">
        <f t="shared" si="53"/>
        <v>Passive</v>
      </c>
      <c r="AA1093">
        <v>1519</v>
      </c>
      <c r="AB1093">
        <v>4</v>
      </c>
      <c r="AC1093" s="56">
        <v>46076.023611053242</v>
      </c>
      <c r="AD1093">
        <v>93.003472222218988</v>
      </c>
      <c r="AE1093" t="s">
        <v>319</v>
      </c>
      <c r="AF1093" t="s">
        <v>320</v>
      </c>
    </row>
    <row r="1094" spans="9:32" x14ac:dyDescent="0.3">
      <c r="I1094" s="43">
        <v>1521</v>
      </c>
      <c r="J1094" s="12">
        <v>2</v>
      </c>
      <c r="K1094" s="56">
        <v>45236.031944444447</v>
      </c>
      <c r="L1094">
        <f t="shared" si="51"/>
        <v>55.94999999999709</v>
      </c>
      <c r="M1094" t="str">
        <f t="shared" si="52"/>
        <v>Repeat</v>
      </c>
      <c r="N1094" t="str">
        <f t="shared" si="53"/>
        <v>Recent</v>
      </c>
      <c r="AA1094">
        <v>1521</v>
      </c>
      <c r="AB1094">
        <v>2</v>
      </c>
      <c r="AC1094" s="56">
        <v>46077.023611053242</v>
      </c>
      <c r="AD1094">
        <v>55.94999999999709</v>
      </c>
      <c r="AE1094" t="s">
        <v>319</v>
      </c>
      <c r="AF1094" t="s">
        <v>321</v>
      </c>
    </row>
    <row r="1095" spans="9:32" x14ac:dyDescent="0.3">
      <c r="I1095" s="43">
        <v>1522</v>
      </c>
      <c r="J1095" s="12">
        <v>1</v>
      </c>
      <c r="K1095" s="56">
        <v>45002.009722222225</v>
      </c>
      <c r="L1095">
        <f t="shared" si="51"/>
        <v>289.97222222221899</v>
      </c>
      <c r="M1095" t="str">
        <f t="shared" si="52"/>
        <v>One time</v>
      </c>
      <c r="N1095" t="str">
        <f t="shared" si="53"/>
        <v>Lost</v>
      </c>
      <c r="AA1095">
        <v>1522</v>
      </c>
      <c r="AB1095">
        <v>1</v>
      </c>
      <c r="AC1095" s="56">
        <v>46078.023611053242</v>
      </c>
      <c r="AD1095">
        <v>289.97222222221899</v>
      </c>
      <c r="AE1095" t="s">
        <v>317</v>
      </c>
      <c r="AF1095" t="s">
        <v>318</v>
      </c>
    </row>
    <row r="1096" spans="9:32" x14ac:dyDescent="0.3">
      <c r="I1096" s="43">
        <v>1523</v>
      </c>
      <c r="J1096" s="12">
        <v>2</v>
      </c>
      <c r="K1096" s="56">
        <v>45159.001388888886</v>
      </c>
      <c r="L1096">
        <f t="shared" si="51"/>
        <v>132.98055555555766</v>
      </c>
      <c r="M1096" t="str">
        <f t="shared" si="52"/>
        <v>Repeat</v>
      </c>
      <c r="N1096" t="str">
        <f t="shared" si="53"/>
        <v>Passive</v>
      </c>
      <c r="AA1096">
        <v>1523</v>
      </c>
      <c r="AB1096">
        <v>2</v>
      </c>
      <c r="AC1096" s="56">
        <v>46079.023611053242</v>
      </c>
      <c r="AD1096">
        <v>132.98055555555766</v>
      </c>
      <c r="AE1096" t="s">
        <v>319</v>
      </c>
      <c r="AF1096" t="s">
        <v>320</v>
      </c>
    </row>
    <row r="1097" spans="9:32" x14ac:dyDescent="0.3">
      <c r="I1097" s="43">
        <v>1524</v>
      </c>
      <c r="J1097" s="12">
        <v>3</v>
      </c>
      <c r="K1097" s="56">
        <v>45080.042361111111</v>
      </c>
      <c r="L1097">
        <f t="shared" si="51"/>
        <v>211.93958333333285</v>
      </c>
      <c r="M1097" t="str">
        <f t="shared" si="52"/>
        <v>Repeat</v>
      </c>
      <c r="N1097" t="str">
        <f t="shared" si="53"/>
        <v>Lost</v>
      </c>
      <c r="AA1097">
        <v>1524</v>
      </c>
      <c r="AB1097">
        <v>3</v>
      </c>
      <c r="AC1097" s="56">
        <v>46080.023611053242</v>
      </c>
      <c r="AD1097">
        <v>211.93958333333285</v>
      </c>
      <c r="AE1097" t="s">
        <v>319</v>
      </c>
      <c r="AF1097" t="s">
        <v>318</v>
      </c>
    </row>
    <row r="1098" spans="9:32" x14ac:dyDescent="0.3">
      <c r="I1098" s="43">
        <v>1525</v>
      </c>
      <c r="J1098" s="12">
        <v>2</v>
      </c>
      <c r="K1098" s="56">
        <v>45260.033333333333</v>
      </c>
      <c r="L1098">
        <f t="shared" si="51"/>
        <v>31.948611111110949</v>
      </c>
      <c r="M1098" t="str">
        <f t="shared" si="52"/>
        <v>Repeat</v>
      </c>
      <c r="N1098" t="str">
        <f t="shared" si="53"/>
        <v>Recent</v>
      </c>
      <c r="AA1098">
        <v>1525</v>
      </c>
      <c r="AB1098">
        <v>2</v>
      </c>
      <c r="AC1098" s="56">
        <v>46081.023611053242</v>
      </c>
      <c r="AD1098">
        <v>31.948611111110949</v>
      </c>
      <c r="AE1098" t="s">
        <v>319</v>
      </c>
      <c r="AF1098" t="s">
        <v>321</v>
      </c>
    </row>
    <row r="1099" spans="9:32" x14ac:dyDescent="0.3">
      <c r="I1099" s="43">
        <v>1526</v>
      </c>
      <c r="J1099" s="12">
        <v>1</v>
      </c>
      <c r="K1099" s="56">
        <v>45176.04791666667</v>
      </c>
      <c r="L1099">
        <f t="shared" si="51"/>
        <v>115.93402777777374</v>
      </c>
      <c r="M1099" t="str">
        <f t="shared" si="52"/>
        <v>One time</v>
      </c>
      <c r="N1099" t="str">
        <f t="shared" si="53"/>
        <v>Passive</v>
      </c>
      <c r="AA1099">
        <v>1526</v>
      </c>
      <c r="AB1099">
        <v>1</v>
      </c>
      <c r="AC1099" s="56">
        <v>46082.023611053242</v>
      </c>
      <c r="AD1099">
        <v>115.93402777777374</v>
      </c>
      <c r="AE1099" t="s">
        <v>317</v>
      </c>
      <c r="AF1099" t="s">
        <v>320</v>
      </c>
    </row>
    <row r="1100" spans="9:32" x14ac:dyDescent="0.3">
      <c r="I1100" s="43">
        <v>1527</v>
      </c>
      <c r="J1100" s="12">
        <v>1</v>
      </c>
      <c r="K1100" s="56">
        <v>45002.956944444442</v>
      </c>
      <c r="L1100">
        <f t="shared" si="51"/>
        <v>289.02500000000146</v>
      </c>
      <c r="M1100" t="str">
        <f t="shared" si="52"/>
        <v>One time</v>
      </c>
      <c r="N1100" t="str">
        <f t="shared" si="53"/>
        <v>Lost</v>
      </c>
      <c r="AA1100">
        <v>1527</v>
      </c>
      <c r="AB1100">
        <v>1</v>
      </c>
      <c r="AC1100" s="56">
        <v>46083.023611053242</v>
      </c>
      <c r="AD1100">
        <v>289.02500000000146</v>
      </c>
      <c r="AE1100" t="s">
        <v>317</v>
      </c>
      <c r="AF1100" t="s">
        <v>318</v>
      </c>
    </row>
    <row r="1101" spans="9:32" x14ac:dyDescent="0.3">
      <c r="I1101" s="43">
        <v>1529</v>
      </c>
      <c r="J1101" s="12">
        <v>1</v>
      </c>
      <c r="K1101" s="56">
        <v>45005.03125</v>
      </c>
      <c r="L1101">
        <f t="shared" si="51"/>
        <v>286.9506944444438</v>
      </c>
      <c r="M1101" t="str">
        <f t="shared" si="52"/>
        <v>One time</v>
      </c>
      <c r="N1101" t="str">
        <f t="shared" si="53"/>
        <v>Lost</v>
      </c>
      <c r="AA1101">
        <v>1529</v>
      </c>
      <c r="AB1101">
        <v>1</v>
      </c>
      <c r="AC1101" s="56">
        <v>46084.023611053242</v>
      </c>
      <c r="AD1101">
        <v>286.9506944444438</v>
      </c>
      <c r="AE1101" t="s">
        <v>317</v>
      </c>
      <c r="AF1101" t="s">
        <v>318</v>
      </c>
    </row>
    <row r="1102" spans="9:32" x14ac:dyDescent="0.3">
      <c r="I1102" s="43">
        <v>1530</v>
      </c>
      <c r="J1102" s="12">
        <v>1</v>
      </c>
      <c r="K1102" s="56">
        <v>45195.042361111111</v>
      </c>
      <c r="L1102">
        <f t="shared" si="51"/>
        <v>96.939583333332848</v>
      </c>
      <c r="M1102" t="str">
        <f t="shared" si="52"/>
        <v>One time</v>
      </c>
      <c r="N1102" t="str">
        <f t="shared" si="53"/>
        <v>Passive</v>
      </c>
      <c r="AA1102">
        <v>1530</v>
      </c>
      <c r="AB1102">
        <v>1</v>
      </c>
      <c r="AC1102" s="56">
        <v>46085.023611053242</v>
      </c>
      <c r="AD1102">
        <v>96.939583333332848</v>
      </c>
      <c r="AE1102" t="s">
        <v>317</v>
      </c>
      <c r="AF1102" t="s">
        <v>320</v>
      </c>
    </row>
    <row r="1103" spans="9:32" x14ac:dyDescent="0.3">
      <c r="I1103" s="43">
        <v>1531</v>
      </c>
      <c r="J1103" s="12">
        <v>1</v>
      </c>
      <c r="K1103" s="56">
        <v>45195.96597222222</v>
      </c>
      <c r="L1103">
        <f t="shared" si="51"/>
        <v>96.015972222223354</v>
      </c>
      <c r="M1103" t="str">
        <f t="shared" si="52"/>
        <v>One time</v>
      </c>
      <c r="N1103" t="str">
        <f t="shared" si="53"/>
        <v>Passive</v>
      </c>
      <c r="AA1103">
        <v>1531</v>
      </c>
      <c r="AB1103">
        <v>1</v>
      </c>
      <c r="AC1103" s="56">
        <v>46086.023611053242</v>
      </c>
      <c r="AD1103">
        <v>96.015972222223354</v>
      </c>
      <c r="AE1103" t="s">
        <v>317</v>
      </c>
      <c r="AF1103" t="s">
        <v>320</v>
      </c>
    </row>
    <row r="1104" spans="9:32" x14ac:dyDescent="0.3">
      <c r="I1104" s="43">
        <v>1534</v>
      </c>
      <c r="J1104" s="12">
        <v>2</v>
      </c>
      <c r="K1104" s="56">
        <v>45181.008333333331</v>
      </c>
      <c r="L1104">
        <f t="shared" si="51"/>
        <v>110.9736111111124</v>
      </c>
      <c r="M1104" t="str">
        <f t="shared" si="52"/>
        <v>Repeat</v>
      </c>
      <c r="N1104" t="str">
        <f t="shared" si="53"/>
        <v>Passive</v>
      </c>
      <c r="AA1104">
        <v>1534</v>
      </c>
      <c r="AB1104">
        <v>2</v>
      </c>
      <c r="AC1104" s="56">
        <v>46087.023611053242</v>
      </c>
      <c r="AD1104">
        <v>110.9736111111124</v>
      </c>
      <c r="AE1104" t="s">
        <v>319</v>
      </c>
      <c r="AF1104" t="s">
        <v>320</v>
      </c>
    </row>
    <row r="1105" spans="9:32" x14ac:dyDescent="0.3">
      <c r="I1105" s="43">
        <v>1537</v>
      </c>
      <c r="J1105" s="12">
        <v>1</v>
      </c>
      <c r="K1105" s="56">
        <v>45138.034722222219</v>
      </c>
      <c r="L1105">
        <f t="shared" si="51"/>
        <v>153.94722222222481</v>
      </c>
      <c r="M1105" t="str">
        <f t="shared" si="52"/>
        <v>One time</v>
      </c>
      <c r="N1105" t="str">
        <f t="shared" si="53"/>
        <v>Passive</v>
      </c>
      <c r="AA1105">
        <v>1537</v>
      </c>
      <c r="AB1105">
        <v>1</v>
      </c>
      <c r="AC1105" s="56">
        <v>46088.023611053242</v>
      </c>
      <c r="AD1105">
        <v>153.94722222222481</v>
      </c>
      <c r="AE1105" t="s">
        <v>317</v>
      </c>
      <c r="AF1105" t="s">
        <v>320</v>
      </c>
    </row>
    <row r="1106" spans="9:32" x14ac:dyDescent="0.3">
      <c r="I1106" s="43">
        <v>1538</v>
      </c>
      <c r="J1106" s="12">
        <v>1</v>
      </c>
      <c r="K1106" s="56">
        <v>45123.978472222225</v>
      </c>
      <c r="L1106">
        <f t="shared" si="51"/>
        <v>168.00347222221899</v>
      </c>
      <c r="M1106" t="str">
        <f t="shared" si="52"/>
        <v>One time</v>
      </c>
      <c r="N1106" t="str">
        <f t="shared" si="53"/>
        <v>Passive</v>
      </c>
      <c r="AA1106">
        <v>1538</v>
      </c>
      <c r="AB1106">
        <v>1</v>
      </c>
      <c r="AC1106" s="56">
        <v>46089.023611053242</v>
      </c>
      <c r="AD1106">
        <v>168.00347222221899</v>
      </c>
      <c r="AE1106" t="s">
        <v>317</v>
      </c>
      <c r="AF1106" t="s">
        <v>320</v>
      </c>
    </row>
    <row r="1107" spans="9:32" x14ac:dyDescent="0.3">
      <c r="I1107" s="43">
        <v>1539</v>
      </c>
      <c r="J1107" s="12">
        <v>4</v>
      </c>
      <c r="K1107" s="56">
        <v>45177.978472222225</v>
      </c>
      <c r="L1107">
        <f t="shared" si="51"/>
        <v>114.00347222221899</v>
      </c>
      <c r="M1107" t="str">
        <f t="shared" si="52"/>
        <v>Repeat</v>
      </c>
      <c r="N1107" t="str">
        <f t="shared" si="53"/>
        <v>Passive</v>
      </c>
      <c r="AA1107">
        <v>1539</v>
      </c>
      <c r="AB1107">
        <v>4</v>
      </c>
      <c r="AC1107" s="56">
        <v>46090.023611053242</v>
      </c>
      <c r="AD1107">
        <v>114.00347222221899</v>
      </c>
      <c r="AE1107" t="s">
        <v>319</v>
      </c>
      <c r="AF1107" t="s">
        <v>320</v>
      </c>
    </row>
    <row r="1108" spans="9:32" x14ac:dyDescent="0.3">
      <c r="I1108" s="43">
        <v>1540</v>
      </c>
      <c r="J1108" s="12">
        <v>1</v>
      </c>
      <c r="K1108" s="56">
        <v>45007.022222222222</v>
      </c>
      <c r="L1108">
        <f t="shared" si="51"/>
        <v>284.9597222222219</v>
      </c>
      <c r="M1108" t="str">
        <f t="shared" si="52"/>
        <v>One time</v>
      </c>
      <c r="N1108" t="str">
        <f t="shared" si="53"/>
        <v>Lost</v>
      </c>
      <c r="AA1108">
        <v>1540</v>
      </c>
      <c r="AB1108">
        <v>1</v>
      </c>
      <c r="AC1108" s="56">
        <v>46091.023611053242</v>
      </c>
      <c r="AD1108">
        <v>284.9597222222219</v>
      </c>
      <c r="AE1108" t="s">
        <v>317</v>
      </c>
      <c r="AF1108" t="s">
        <v>318</v>
      </c>
    </row>
    <row r="1109" spans="9:32" x14ac:dyDescent="0.3">
      <c r="I1109" s="43">
        <v>1542</v>
      </c>
      <c r="J1109" s="12">
        <v>1</v>
      </c>
      <c r="K1109" s="56">
        <v>45227.00277777778</v>
      </c>
      <c r="L1109">
        <f t="shared" si="51"/>
        <v>64.979166666664241</v>
      </c>
      <c r="M1109" t="str">
        <f t="shared" si="52"/>
        <v>One time</v>
      </c>
      <c r="N1109" t="str">
        <f t="shared" si="53"/>
        <v>Recent</v>
      </c>
      <c r="AA1109">
        <v>1542</v>
      </c>
      <c r="AB1109">
        <v>1</v>
      </c>
      <c r="AC1109" s="56">
        <v>46092.023611053242</v>
      </c>
      <c r="AD1109">
        <v>64.979166666664241</v>
      </c>
      <c r="AE1109" t="s">
        <v>317</v>
      </c>
      <c r="AF1109" t="s">
        <v>321</v>
      </c>
    </row>
    <row r="1110" spans="9:32" x14ac:dyDescent="0.3">
      <c r="I1110" s="43">
        <v>1543</v>
      </c>
      <c r="J1110" s="12">
        <v>1</v>
      </c>
      <c r="K1110" s="56">
        <v>44969.02847222222</v>
      </c>
      <c r="L1110">
        <f t="shared" si="51"/>
        <v>322.95347222222335</v>
      </c>
      <c r="M1110" t="str">
        <f t="shared" si="52"/>
        <v>One time</v>
      </c>
      <c r="N1110" t="str">
        <f t="shared" si="53"/>
        <v>Lost</v>
      </c>
      <c r="AA1110">
        <v>1543</v>
      </c>
      <c r="AB1110">
        <v>1</v>
      </c>
      <c r="AC1110" s="56">
        <v>46093.023611053242</v>
      </c>
      <c r="AD1110">
        <v>322.95347222222335</v>
      </c>
      <c r="AE1110" t="s">
        <v>317</v>
      </c>
      <c r="AF1110" t="s">
        <v>318</v>
      </c>
    </row>
    <row r="1111" spans="9:32" x14ac:dyDescent="0.3">
      <c r="I1111" s="43">
        <v>1544</v>
      </c>
      <c r="J1111" s="12">
        <v>1</v>
      </c>
      <c r="K1111" s="56">
        <v>45254.990972222222</v>
      </c>
      <c r="L1111">
        <f t="shared" si="51"/>
        <v>36.990972222221899</v>
      </c>
      <c r="M1111" t="str">
        <f t="shared" si="52"/>
        <v>One time</v>
      </c>
      <c r="N1111" t="str">
        <f t="shared" si="53"/>
        <v>Recent</v>
      </c>
      <c r="AA1111">
        <v>1544</v>
      </c>
      <c r="AB1111">
        <v>1</v>
      </c>
      <c r="AC1111" s="56">
        <v>46094.023611053242</v>
      </c>
      <c r="AD1111">
        <v>36.990972222221899</v>
      </c>
      <c r="AE1111" t="s">
        <v>317</v>
      </c>
      <c r="AF1111" t="s">
        <v>321</v>
      </c>
    </row>
    <row r="1112" spans="9:32" x14ac:dyDescent="0.3">
      <c r="I1112" s="43">
        <v>1545</v>
      </c>
      <c r="J1112" s="12">
        <v>1</v>
      </c>
      <c r="K1112" s="56">
        <v>45092.00277777778</v>
      </c>
      <c r="L1112">
        <f t="shared" si="51"/>
        <v>199.97916666666424</v>
      </c>
      <c r="M1112" t="str">
        <f t="shared" si="52"/>
        <v>One time</v>
      </c>
      <c r="N1112" t="str">
        <f t="shared" si="53"/>
        <v>Lost</v>
      </c>
      <c r="AA1112">
        <v>1545</v>
      </c>
      <c r="AB1112">
        <v>1</v>
      </c>
      <c r="AC1112" s="56">
        <v>46095.023611053242</v>
      </c>
      <c r="AD1112">
        <v>199.97916666666424</v>
      </c>
      <c r="AE1112" t="s">
        <v>317</v>
      </c>
      <c r="AF1112" t="s">
        <v>318</v>
      </c>
    </row>
    <row r="1113" spans="9:32" x14ac:dyDescent="0.3">
      <c r="I1113" s="43">
        <v>1546</v>
      </c>
      <c r="J1113" s="12">
        <v>1</v>
      </c>
      <c r="K1113" s="56">
        <v>45280.050694444442</v>
      </c>
      <c r="L1113">
        <f t="shared" si="51"/>
        <v>11.931250000001455</v>
      </c>
      <c r="M1113" t="str">
        <f t="shared" si="52"/>
        <v>One time</v>
      </c>
      <c r="N1113" t="str">
        <f t="shared" si="53"/>
        <v>Recent</v>
      </c>
      <c r="AA1113">
        <v>1546</v>
      </c>
      <c r="AB1113">
        <v>1</v>
      </c>
      <c r="AC1113" s="56">
        <v>46096.023611053242</v>
      </c>
      <c r="AD1113">
        <v>11.931250000001455</v>
      </c>
      <c r="AE1113" t="s">
        <v>317</v>
      </c>
      <c r="AF1113" t="s">
        <v>321</v>
      </c>
    </row>
    <row r="1114" spans="9:32" x14ac:dyDescent="0.3">
      <c r="I1114" s="43">
        <v>1547</v>
      </c>
      <c r="J1114" s="12">
        <v>2</v>
      </c>
      <c r="K1114" s="56">
        <v>45064.027777777781</v>
      </c>
      <c r="L1114">
        <f t="shared" si="51"/>
        <v>227.95416666666279</v>
      </c>
      <c r="M1114" t="str">
        <f t="shared" si="52"/>
        <v>Repeat</v>
      </c>
      <c r="N1114" t="str">
        <f t="shared" si="53"/>
        <v>Lost</v>
      </c>
      <c r="AA1114">
        <v>1547</v>
      </c>
      <c r="AB1114">
        <v>2</v>
      </c>
      <c r="AC1114" s="56">
        <v>46097.023611053242</v>
      </c>
      <c r="AD1114">
        <v>227.95416666666279</v>
      </c>
      <c r="AE1114" t="s">
        <v>319</v>
      </c>
      <c r="AF1114" t="s">
        <v>318</v>
      </c>
    </row>
    <row r="1115" spans="9:32" x14ac:dyDescent="0.3">
      <c r="I1115" s="43">
        <v>1548</v>
      </c>
      <c r="J1115" s="12">
        <v>2</v>
      </c>
      <c r="K1115" s="56">
        <v>45177.979166666664</v>
      </c>
      <c r="L1115">
        <f t="shared" si="51"/>
        <v>114.00277777777956</v>
      </c>
      <c r="M1115" t="str">
        <f t="shared" si="52"/>
        <v>Repeat</v>
      </c>
      <c r="N1115" t="str">
        <f t="shared" si="53"/>
        <v>Passive</v>
      </c>
      <c r="AA1115">
        <v>1548</v>
      </c>
      <c r="AB1115">
        <v>2</v>
      </c>
      <c r="AC1115" s="56">
        <v>46098.023611053242</v>
      </c>
      <c r="AD1115">
        <v>114.00277777777956</v>
      </c>
      <c r="AE1115" t="s">
        <v>319</v>
      </c>
      <c r="AF1115" t="s">
        <v>320</v>
      </c>
    </row>
    <row r="1116" spans="9:32" x14ac:dyDescent="0.3">
      <c r="I1116" s="43">
        <v>1549</v>
      </c>
      <c r="J1116" s="12">
        <v>1</v>
      </c>
      <c r="K1116" s="56">
        <v>45146.089583333334</v>
      </c>
      <c r="L1116">
        <f t="shared" si="51"/>
        <v>145.89236111110949</v>
      </c>
      <c r="M1116" t="str">
        <f t="shared" si="52"/>
        <v>One time</v>
      </c>
      <c r="N1116" t="str">
        <f t="shared" si="53"/>
        <v>Passive</v>
      </c>
      <c r="AA1116">
        <v>1549</v>
      </c>
      <c r="AB1116">
        <v>1</v>
      </c>
      <c r="AC1116" s="56">
        <v>46099.023611053242</v>
      </c>
      <c r="AD1116">
        <v>145.89236111110949</v>
      </c>
      <c r="AE1116" t="s">
        <v>317</v>
      </c>
      <c r="AF1116" t="s">
        <v>320</v>
      </c>
    </row>
    <row r="1117" spans="9:32" x14ac:dyDescent="0.3">
      <c r="I1117" s="43">
        <v>1551</v>
      </c>
      <c r="J1117" s="12">
        <v>2</v>
      </c>
      <c r="K1117" s="56">
        <v>45168.078472222223</v>
      </c>
      <c r="L1117">
        <f t="shared" si="51"/>
        <v>123.90347222222044</v>
      </c>
      <c r="M1117" t="str">
        <f t="shared" si="52"/>
        <v>Repeat</v>
      </c>
      <c r="N1117" t="str">
        <f t="shared" si="53"/>
        <v>Passive</v>
      </c>
      <c r="AA1117">
        <v>1551</v>
      </c>
      <c r="AB1117">
        <v>2</v>
      </c>
      <c r="AC1117" s="56">
        <v>46100.023611053242</v>
      </c>
      <c r="AD1117">
        <v>123.90347222222044</v>
      </c>
      <c r="AE1117" t="s">
        <v>319</v>
      </c>
      <c r="AF1117" t="s">
        <v>320</v>
      </c>
    </row>
    <row r="1118" spans="9:32" x14ac:dyDescent="0.3">
      <c r="I1118" s="43">
        <v>1552</v>
      </c>
      <c r="J1118" s="12">
        <v>2</v>
      </c>
      <c r="K1118" s="56">
        <v>45272.067361111112</v>
      </c>
      <c r="L1118">
        <f t="shared" si="51"/>
        <v>19.914583333331393</v>
      </c>
      <c r="M1118" t="str">
        <f t="shared" si="52"/>
        <v>Repeat</v>
      </c>
      <c r="N1118" t="str">
        <f t="shared" si="53"/>
        <v>Recent</v>
      </c>
      <c r="AA1118">
        <v>1552</v>
      </c>
      <c r="AB1118">
        <v>2</v>
      </c>
      <c r="AC1118" s="56">
        <v>46101.023611053242</v>
      </c>
      <c r="AD1118">
        <v>19.914583333331393</v>
      </c>
      <c r="AE1118" t="s">
        <v>319</v>
      </c>
      <c r="AF1118" t="s">
        <v>321</v>
      </c>
    </row>
    <row r="1119" spans="9:32" x14ac:dyDescent="0.3">
      <c r="I1119" s="43">
        <v>1553</v>
      </c>
      <c r="J1119" s="12">
        <v>1</v>
      </c>
      <c r="K1119" s="56">
        <v>44930.033333333333</v>
      </c>
      <c r="L1119">
        <f t="shared" si="51"/>
        <v>361.94861111111095</v>
      </c>
      <c r="M1119" t="str">
        <f t="shared" si="52"/>
        <v>One time</v>
      </c>
      <c r="N1119" t="str">
        <f t="shared" si="53"/>
        <v>Lost</v>
      </c>
      <c r="AA1119">
        <v>1553</v>
      </c>
      <c r="AB1119">
        <v>1</v>
      </c>
      <c r="AC1119" s="56">
        <v>46102.023611053242</v>
      </c>
      <c r="AD1119">
        <v>361.94861111111095</v>
      </c>
      <c r="AE1119" t="s">
        <v>317</v>
      </c>
      <c r="AF1119" t="s">
        <v>318</v>
      </c>
    </row>
    <row r="1120" spans="9:32" x14ac:dyDescent="0.3">
      <c r="I1120" s="43">
        <v>1554</v>
      </c>
      <c r="J1120" s="12">
        <v>1</v>
      </c>
      <c r="K1120" s="56">
        <v>45101.005555555559</v>
      </c>
      <c r="L1120">
        <f t="shared" si="51"/>
        <v>190.97638888888469</v>
      </c>
      <c r="M1120" t="str">
        <f t="shared" si="52"/>
        <v>One time</v>
      </c>
      <c r="N1120" t="str">
        <f t="shared" si="53"/>
        <v>Lost</v>
      </c>
      <c r="AA1120">
        <v>1554</v>
      </c>
      <c r="AB1120">
        <v>1</v>
      </c>
      <c r="AC1120" s="56">
        <v>46103.023611053242</v>
      </c>
      <c r="AD1120">
        <v>190.97638888888469</v>
      </c>
      <c r="AE1120" t="s">
        <v>317</v>
      </c>
      <c r="AF1120" t="s">
        <v>318</v>
      </c>
    </row>
    <row r="1121" spans="9:32" x14ac:dyDescent="0.3">
      <c r="I1121" s="43">
        <v>1556</v>
      </c>
      <c r="J1121" s="12">
        <v>1</v>
      </c>
      <c r="K1121" s="56">
        <v>45020.07916666667</v>
      </c>
      <c r="L1121">
        <f t="shared" si="51"/>
        <v>271.90277777777374</v>
      </c>
      <c r="M1121" t="str">
        <f t="shared" si="52"/>
        <v>One time</v>
      </c>
      <c r="N1121" t="str">
        <f t="shared" si="53"/>
        <v>Lost</v>
      </c>
      <c r="AA1121">
        <v>1556</v>
      </c>
      <c r="AB1121">
        <v>1</v>
      </c>
      <c r="AC1121" s="56">
        <v>46104.023611053242</v>
      </c>
      <c r="AD1121">
        <v>271.90277777777374</v>
      </c>
      <c r="AE1121" t="s">
        <v>317</v>
      </c>
      <c r="AF1121" t="s">
        <v>318</v>
      </c>
    </row>
    <row r="1122" spans="9:32" x14ac:dyDescent="0.3">
      <c r="I1122" s="43">
        <v>1557</v>
      </c>
      <c r="J1122" s="12">
        <v>1</v>
      </c>
      <c r="K1122" s="56">
        <v>45172.970833333333</v>
      </c>
      <c r="L1122">
        <f t="shared" si="51"/>
        <v>119.01111111111095</v>
      </c>
      <c r="M1122" t="str">
        <f t="shared" si="52"/>
        <v>One time</v>
      </c>
      <c r="N1122" t="str">
        <f t="shared" si="53"/>
        <v>Passive</v>
      </c>
      <c r="AA1122">
        <v>1557</v>
      </c>
      <c r="AB1122">
        <v>1</v>
      </c>
      <c r="AC1122" s="56">
        <v>46105.023611053242</v>
      </c>
      <c r="AD1122">
        <v>119.01111111111095</v>
      </c>
      <c r="AE1122" t="s">
        <v>317</v>
      </c>
      <c r="AF1122" t="s">
        <v>320</v>
      </c>
    </row>
    <row r="1123" spans="9:32" x14ac:dyDescent="0.3">
      <c r="I1123" s="43">
        <v>1558</v>
      </c>
      <c r="J1123" s="12">
        <v>1</v>
      </c>
      <c r="K1123" s="56">
        <v>45087.043055555558</v>
      </c>
      <c r="L1123">
        <f t="shared" si="51"/>
        <v>204.93888888888614</v>
      </c>
      <c r="M1123" t="str">
        <f t="shared" si="52"/>
        <v>One time</v>
      </c>
      <c r="N1123" t="str">
        <f t="shared" si="53"/>
        <v>Lost</v>
      </c>
      <c r="AA1123">
        <v>1558</v>
      </c>
      <c r="AB1123">
        <v>1</v>
      </c>
      <c r="AC1123" s="56">
        <v>46106.023611053242</v>
      </c>
      <c r="AD1123">
        <v>204.93888888888614</v>
      </c>
      <c r="AE1123" t="s">
        <v>317</v>
      </c>
      <c r="AF1123" t="s">
        <v>318</v>
      </c>
    </row>
    <row r="1124" spans="9:32" x14ac:dyDescent="0.3">
      <c r="I1124" s="43">
        <v>1559</v>
      </c>
      <c r="J1124" s="12">
        <v>1</v>
      </c>
      <c r="K1124" s="56">
        <v>45286.04791666667</v>
      </c>
      <c r="L1124">
        <f t="shared" si="51"/>
        <v>5.9340277777737356</v>
      </c>
      <c r="M1124" t="str">
        <f t="shared" si="52"/>
        <v>One time</v>
      </c>
      <c r="N1124" t="str">
        <f t="shared" si="53"/>
        <v>Recent</v>
      </c>
      <c r="AA1124">
        <v>1559</v>
      </c>
      <c r="AB1124">
        <v>1</v>
      </c>
      <c r="AC1124" s="56">
        <v>46107.023611053242</v>
      </c>
      <c r="AD1124">
        <v>5.9340277777737356</v>
      </c>
      <c r="AE1124" t="s">
        <v>317</v>
      </c>
      <c r="AF1124" t="s">
        <v>321</v>
      </c>
    </row>
    <row r="1125" spans="9:32" x14ac:dyDescent="0.3">
      <c r="I1125" s="43">
        <v>1560</v>
      </c>
      <c r="J1125" s="12">
        <v>1</v>
      </c>
      <c r="K1125" s="56">
        <v>44963.037499999999</v>
      </c>
      <c r="L1125">
        <f t="shared" si="51"/>
        <v>328.94444444444525</v>
      </c>
      <c r="M1125" t="str">
        <f t="shared" si="52"/>
        <v>One time</v>
      </c>
      <c r="N1125" t="str">
        <f t="shared" si="53"/>
        <v>Lost</v>
      </c>
      <c r="AA1125">
        <v>1560</v>
      </c>
      <c r="AB1125">
        <v>1</v>
      </c>
      <c r="AC1125" s="56">
        <v>46108.023611053242</v>
      </c>
      <c r="AD1125">
        <v>328.94444444444525</v>
      </c>
      <c r="AE1125" t="s">
        <v>317</v>
      </c>
      <c r="AF1125" t="s">
        <v>318</v>
      </c>
    </row>
    <row r="1126" spans="9:32" x14ac:dyDescent="0.3">
      <c r="I1126" s="43">
        <v>1561</v>
      </c>
      <c r="J1126" s="12">
        <v>2</v>
      </c>
      <c r="K1126" s="56">
        <v>45225.998611111114</v>
      </c>
      <c r="L1126">
        <f t="shared" si="51"/>
        <v>65.983333333329938</v>
      </c>
      <c r="M1126" t="str">
        <f t="shared" si="52"/>
        <v>Repeat</v>
      </c>
      <c r="N1126" t="str">
        <f t="shared" si="53"/>
        <v>Recent</v>
      </c>
      <c r="AA1126">
        <v>1561</v>
      </c>
      <c r="AB1126">
        <v>2</v>
      </c>
      <c r="AC1126" s="56">
        <v>46109.023611053242</v>
      </c>
      <c r="AD1126">
        <v>65.983333333329938</v>
      </c>
      <c r="AE1126" t="s">
        <v>319</v>
      </c>
      <c r="AF1126" t="s">
        <v>321</v>
      </c>
    </row>
    <row r="1127" spans="9:32" x14ac:dyDescent="0.3">
      <c r="I1127" s="43">
        <v>1562</v>
      </c>
      <c r="J1127" s="12">
        <v>1</v>
      </c>
      <c r="K1127" s="56">
        <v>45008.029861111114</v>
      </c>
      <c r="L1127">
        <f t="shared" si="51"/>
        <v>283.95208333332994</v>
      </c>
      <c r="M1127" t="str">
        <f t="shared" si="52"/>
        <v>One time</v>
      </c>
      <c r="N1127" t="str">
        <f t="shared" si="53"/>
        <v>Lost</v>
      </c>
      <c r="AA1127">
        <v>1562</v>
      </c>
      <c r="AB1127">
        <v>1</v>
      </c>
      <c r="AC1127" s="56">
        <v>46110.023611053242</v>
      </c>
      <c r="AD1127">
        <v>283.95208333332994</v>
      </c>
      <c r="AE1127" t="s">
        <v>317</v>
      </c>
      <c r="AF1127" t="s">
        <v>318</v>
      </c>
    </row>
    <row r="1128" spans="9:32" x14ac:dyDescent="0.3">
      <c r="I1128" s="43">
        <v>1563</v>
      </c>
      <c r="J1128" s="12">
        <v>1</v>
      </c>
      <c r="K1128" s="56">
        <v>44946.07708333333</v>
      </c>
      <c r="L1128">
        <f t="shared" si="51"/>
        <v>345.90486111111386</v>
      </c>
      <c r="M1128" t="str">
        <f t="shared" si="52"/>
        <v>One time</v>
      </c>
      <c r="N1128" t="str">
        <f t="shared" si="53"/>
        <v>Lost</v>
      </c>
      <c r="AA1128">
        <v>1563</v>
      </c>
      <c r="AB1128">
        <v>1</v>
      </c>
      <c r="AC1128" s="56">
        <v>46111.023611053242</v>
      </c>
      <c r="AD1128">
        <v>345.90486111111386</v>
      </c>
      <c r="AE1128" t="s">
        <v>317</v>
      </c>
      <c r="AF1128" t="s">
        <v>318</v>
      </c>
    </row>
    <row r="1129" spans="9:32" x14ac:dyDescent="0.3">
      <c r="I1129" s="43">
        <v>1564</v>
      </c>
      <c r="J1129" s="12">
        <v>2</v>
      </c>
      <c r="K1129" s="56">
        <v>45282.01666666667</v>
      </c>
      <c r="L1129">
        <f t="shared" si="51"/>
        <v>9.9652777777737356</v>
      </c>
      <c r="M1129" t="str">
        <f t="shared" si="52"/>
        <v>Repeat</v>
      </c>
      <c r="N1129" t="str">
        <f t="shared" si="53"/>
        <v>Recent</v>
      </c>
      <c r="AA1129">
        <v>1564</v>
      </c>
      <c r="AB1129">
        <v>2</v>
      </c>
      <c r="AC1129" s="56">
        <v>46112.023611053242</v>
      </c>
      <c r="AD1129">
        <v>9.9652777777737356</v>
      </c>
      <c r="AE1129" t="s">
        <v>319</v>
      </c>
      <c r="AF1129" t="s">
        <v>321</v>
      </c>
    </row>
    <row r="1130" spans="9:32" x14ac:dyDescent="0.3">
      <c r="I1130" s="43">
        <v>1566</v>
      </c>
      <c r="J1130" s="12">
        <v>3</v>
      </c>
      <c r="K1130" s="56">
        <v>45270.039583333331</v>
      </c>
      <c r="L1130">
        <f t="shared" si="51"/>
        <v>21.942361111112405</v>
      </c>
      <c r="M1130" t="str">
        <f t="shared" si="52"/>
        <v>Repeat</v>
      </c>
      <c r="N1130" t="str">
        <f t="shared" si="53"/>
        <v>Recent</v>
      </c>
      <c r="AA1130">
        <v>1566</v>
      </c>
      <c r="AB1130">
        <v>3</v>
      </c>
      <c r="AC1130" s="56">
        <v>46113.023611053242</v>
      </c>
      <c r="AD1130">
        <v>21.942361111112405</v>
      </c>
      <c r="AE1130" t="s">
        <v>319</v>
      </c>
      <c r="AF1130" t="s">
        <v>321</v>
      </c>
    </row>
    <row r="1131" spans="9:32" x14ac:dyDescent="0.3">
      <c r="I1131" s="43">
        <v>1567</v>
      </c>
      <c r="J1131" s="12">
        <v>1</v>
      </c>
      <c r="K1131" s="56">
        <v>45066.981944444444</v>
      </c>
      <c r="L1131">
        <f t="shared" si="51"/>
        <v>225</v>
      </c>
      <c r="M1131" t="str">
        <f t="shared" si="52"/>
        <v>One time</v>
      </c>
      <c r="N1131" t="str">
        <f t="shared" si="53"/>
        <v>Lost</v>
      </c>
      <c r="AA1131">
        <v>1567</v>
      </c>
      <c r="AB1131">
        <v>1</v>
      </c>
      <c r="AC1131" s="56">
        <v>46114.023611053242</v>
      </c>
      <c r="AD1131">
        <v>225</v>
      </c>
      <c r="AE1131" t="s">
        <v>317</v>
      </c>
      <c r="AF1131" t="s">
        <v>318</v>
      </c>
    </row>
    <row r="1132" spans="9:32" x14ac:dyDescent="0.3">
      <c r="I1132" s="43">
        <v>1569</v>
      </c>
      <c r="J1132" s="12">
        <v>3</v>
      </c>
      <c r="K1132" s="56">
        <v>45238.036111111112</v>
      </c>
      <c r="L1132">
        <f t="shared" si="51"/>
        <v>53.945833333331393</v>
      </c>
      <c r="M1132" t="str">
        <f t="shared" si="52"/>
        <v>Repeat</v>
      </c>
      <c r="N1132" t="str">
        <f t="shared" si="53"/>
        <v>Recent</v>
      </c>
      <c r="AA1132">
        <v>1569</v>
      </c>
      <c r="AB1132">
        <v>3</v>
      </c>
      <c r="AC1132" s="56">
        <v>46115.023611053242</v>
      </c>
      <c r="AD1132">
        <v>53.945833333331393</v>
      </c>
      <c r="AE1132" t="s">
        <v>319</v>
      </c>
      <c r="AF1132" t="s">
        <v>321</v>
      </c>
    </row>
    <row r="1133" spans="9:32" x14ac:dyDescent="0.3">
      <c r="I1133" s="43">
        <v>1570</v>
      </c>
      <c r="J1133" s="12">
        <v>1</v>
      </c>
      <c r="K1133" s="56">
        <v>45191.98333333333</v>
      </c>
      <c r="L1133">
        <f t="shared" si="51"/>
        <v>99.99861111111386</v>
      </c>
      <c r="M1133" t="str">
        <f t="shared" si="52"/>
        <v>One time</v>
      </c>
      <c r="N1133" t="str">
        <f t="shared" si="53"/>
        <v>Passive</v>
      </c>
      <c r="AA1133">
        <v>1570</v>
      </c>
      <c r="AB1133">
        <v>1</v>
      </c>
      <c r="AC1133" s="56">
        <v>46116.023611053242</v>
      </c>
      <c r="AD1133">
        <v>99.99861111111386</v>
      </c>
      <c r="AE1133" t="s">
        <v>317</v>
      </c>
      <c r="AF1133" t="s">
        <v>320</v>
      </c>
    </row>
    <row r="1134" spans="9:32" x14ac:dyDescent="0.3">
      <c r="I1134" s="43">
        <v>1571</v>
      </c>
      <c r="J1134" s="12">
        <v>1</v>
      </c>
      <c r="K1134" s="56">
        <v>45097.076388888891</v>
      </c>
      <c r="L1134">
        <f t="shared" si="51"/>
        <v>194.90555555555329</v>
      </c>
      <c r="M1134" t="str">
        <f t="shared" si="52"/>
        <v>One time</v>
      </c>
      <c r="N1134" t="str">
        <f t="shared" si="53"/>
        <v>Lost</v>
      </c>
      <c r="AA1134">
        <v>1571</v>
      </c>
      <c r="AB1134">
        <v>1</v>
      </c>
      <c r="AC1134" s="56">
        <v>46117.023611053242</v>
      </c>
      <c r="AD1134">
        <v>194.90555555555329</v>
      </c>
      <c r="AE1134" t="s">
        <v>317</v>
      </c>
      <c r="AF1134" t="s">
        <v>318</v>
      </c>
    </row>
    <row r="1135" spans="9:32" x14ac:dyDescent="0.3">
      <c r="I1135" s="43">
        <v>1574</v>
      </c>
      <c r="J1135" s="12">
        <v>3</v>
      </c>
      <c r="K1135" s="56">
        <v>45128.005555555559</v>
      </c>
      <c r="L1135">
        <f t="shared" si="51"/>
        <v>163.97638888888469</v>
      </c>
      <c r="M1135" t="str">
        <f t="shared" si="52"/>
        <v>Repeat</v>
      </c>
      <c r="N1135" t="str">
        <f t="shared" si="53"/>
        <v>Passive</v>
      </c>
      <c r="AA1135">
        <v>1574</v>
      </c>
      <c r="AB1135">
        <v>3</v>
      </c>
      <c r="AC1135" s="56">
        <v>46118.023611053242</v>
      </c>
      <c r="AD1135">
        <v>163.97638888888469</v>
      </c>
      <c r="AE1135" t="s">
        <v>319</v>
      </c>
      <c r="AF1135" t="s">
        <v>320</v>
      </c>
    </row>
    <row r="1136" spans="9:32" x14ac:dyDescent="0.3">
      <c r="I1136" s="43">
        <v>1576</v>
      </c>
      <c r="J1136" s="12">
        <v>3</v>
      </c>
      <c r="K1136" s="56">
        <v>45107.076388888891</v>
      </c>
      <c r="L1136">
        <f t="shared" si="51"/>
        <v>184.90555555555329</v>
      </c>
      <c r="M1136" t="str">
        <f t="shared" si="52"/>
        <v>Repeat</v>
      </c>
      <c r="N1136" t="str">
        <f t="shared" si="53"/>
        <v>Lost</v>
      </c>
      <c r="AA1136">
        <v>1576</v>
      </c>
      <c r="AB1136">
        <v>3</v>
      </c>
      <c r="AC1136" s="56">
        <v>46119.023611053242</v>
      </c>
      <c r="AD1136">
        <v>184.90555555555329</v>
      </c>
      <c r="AE1136" t="s">
        <v>319</v>
      </c>
      <c r="AF1136" t="s">
        <v>318</v>
      </c>
    </row>
    <row r="1137" spans="9:32" x14ac:dyDescent="0.3">
      <c r="I1137" s="43">
        <v>1577</v>
      </c>
      <c r="J1137" s="12">
        <v>1</v>
      </c>
      <c r="K1137" s="56">
        <v>45039.040277777778</v>
      </c>
      <c r="L1137">
        <f t="shared" si="51"/>
        <v>252.9416666666657</v>
      </c>
      <c r="M1137" t="str">
        <f t="shared" si="52"/>
        <v>One time</v>
      </c>
      <c r="N1137" t="str">
        <f t="shared" si="53"/>
        <v>Lost</v>
      </c>
      <c r="AA1137">
        <v>1577</v>
      </c>
      <c r="AB1137">
        <v>1</v>
      </c>
      <c r="AC1137" s="56">
        <v>46120.023611053242</v>
      </c>
      <c r="AD1137">
        <v>252.9416666666657</v>
      </c>
      <c r="AE1137" t="s">
        <v>317</v>
      </c>
      <c r="AF1137" t="s">
        <v>318</v>
      </c>
    </row>
    <row r="1138" spans="9:32" x14ac:dyDescent="0.3">
      <c r="I1138" s="43">
        <v>1578</v>
      </c>
      <c r="J1138" s="12">
        <v>1</v>
      </c>
      <c r="K1138" s="56">
        <v>45137.997916666667</v>
      </c>
      <c r="L1138">
        <f t="shared" si="51"/>
        <v>153.98402777777665</v>
      </c>
      <c r="M1138" t="str">
        <f t="shared" si="52"/>
        <v>One time</v>
      </c>
      <c r="N1138" t="str">
        <f t="shared" si="53"/>
        <v>Passive</v>
      </c>
      <c r="AA1138">
        <v>1578</v>
      </c>
      <c r="AB1138">
        <v>1</v>
      </c>
      <c r="AC1138" s="56">
        <v>46121.023611053242</v>
      </c>
      <c r="AD1138">
        <v>153.98402777777665</v>
      </c>
      <c r="AE1138" t="s">
        <v>317</v>
      </c>
      <c r="AF1138" t="s">
        <v>320</v>
      </c>
    </row>
    <row r="1139" spans="9:32" x14ac:dyDescent="0.3">
      <c r="I1139" s="43">
        <v>1580</v>
      </c>
      <c r="J1139" s="12">
        <v>1</v>
      </c>
      <c r="K1139" s="56">
        <v>45269.021527777775</v>
      </c>
      <c r="L1139">
        <f t="shared" si="51"/>
        <v>22.960416666668607</v>
      </c>
      <c r="M1139" t="str">
        <f t="shared" si="52"/>
        <v>One time</v>
      </c>
      <c r="N1139" t="str">
        <f t="shared" si="53"/>
        <v>Recent</v>
      </c>
      <c r="AA1139">
        <v>1580</v>
      </c>
      <c r="AB1139">
        <v>1</v>
      </c>
      <c r="AC1139" s="56">
        <v>46122.023611053242</v>
      </c>
      <c r="AD1139">
        <v>22.960416666668607</v>
      </c>
      <c r="AE1139" t="s">
        <v>317</v>
      </c>
      <c r="AF1139" t="s">
        <v>321</v>
      </c>
    </row>
    <row r="1140" spans="9:32" x14ac:dyDescent="0.3">
      <c r="I1140" s="43">
        <v>1581</v>
      </c>
      <c r="J1140" s="12">
        <v>1</v>
      </c>
      <c r="K1140" s="56">
        <v>45209.977083333331</v>
      </c>
      <c r="L1140">
        <f t="shared" si="51"/>
        <v>82.004861111112405</v>
      </c>
      <c r="M1140" t="str">
        <f t="shared" si="52"/>
        <v>One time</v>
      </c>
      <c r="N1140" t="str">
        <f t="shared" si="53"/>
        <v>Passive</v>
      </c>
      <c r="AA1140">
        <v>1581</v>
      </c>
      <c r="AB1140">
        <v>1</v>
      </c>
      <c r="AC1140" s="56">
        <v>46123.023611053242</v>
      </c>
      <c r="AD1140">
        <v>82.004861111112405</v>
      </c>
      <c r="AE1140" t="s">
        <v>317</v>
      </c>
      <c r="AF1140" t="s">
        <v>320</v>
      </c>
    </row>
    <row r="1141" spans="9:32" x14ac:dyDescent="0.3">
      <c r="I1141" s="43">
        <v>1583</v>
      </c>
      <c r="J1141" s="12">
        <v>5</v>
      </c>
      <c r="K1141" s="56">
        <v>45066.979861111111</v>
      </c>
      <c r="L1141">
        <f t="shared" si="51"/>
        <v>225.00208333333285</v>
      </c>
      <c r="M1141" t="str">
        <f t="shared" si="52"/>
        <v>Repeat</v>
      </c>
      <c r="N1141" t="str">
        <f t="shared" si="53"/>
        <v>Lost</v>
      </c>
      <c r="AA1141">
        <v>1583</v>
      </c>
      <c r="AB1141">
        <v>5</v>
      </c>
      <c r="AC1141" s="56">
        <v>46124.023611053242</v>
      </c>
      <c r="AD1141">
        <v>225.00208333333285</v>
      </c>
      <c r="AE1141" t="s">
        <v>319</v>
      </c>
      <c r="AF1141" t="s">
        <v>318</v>
      </c>
    </row>
    <row r="1142" spans="9:32" x14ac:dyDescent="0.3">
      <c r="I1142" s="43">
        <v>1584</v>
      </c>
      <c r="J1142" s="12">
        <v>1</v>
      </c>
      <c r="K1142" s="56">
        <v>45019.101388888892</v>
      </c>
      <c r="L1142">
        <f t="shared" si="51"/>
        <v>272.88055555555184</v>
      </c>
      <c r="M1142" t="str">
        <f t="shared" si="52"/>
        <v>One time</v>
      </c>
      <c r="N1142" t="str">
        <f t="shared" si="53"/>
        <v>Lost</v>
      </c>
      <c r="AA1142">
        <v>1584</v>
      </c>
      <c r="AB1142">
        <v>1</v>
      </c>
      <c r="AC1142" s="56">
        <v>46125.023611053242</v>
      </c>
      <c r="AD1142">
        <v>272.88055555555184</v>
      </c>
      <c r="AE1142" t="s">
        <v>317</v>
      </c>
      <c r="AF1142" t="s">
        <v>318</v>
      </c>
    </row>
    <row r="1143" spans="9:32" x14ac:dyDescent="0.3">
      <c r="I1143" s="43">
        <v>1586</v>
      </c>
      <c r="J1143" s="12">
        <v>3</v>
      </c>
      <c r="K1143" s="56">
        <v>45174.088194444441</v>
      </c>
      <c r="L1143">
        <f t="shared" si="51"/>
        <v>117.89375000000291</v>
      </c>
      <c r="M1143" t="str">
        <f t="shared" si="52"/>
        <v>Repeat</v>
      </c>
      <c r="N1143" t="str">
        <f t="shared" si="53"/>
        <v>Passive</v>
      </c>
      <c r="AA1143">
        <v>1586</v>
      </c>
      <c r="AB1143">
        <v>3</v>
      </c>
      <c r="AC1143" s="56">
        <v>46126.023611053242</v>
      </c>
      <c r="AD1143">
        <v>117.89375000000291</v>
      </c>
      <c r="AE1143" t="s">
        <v>319</v>
      </c>
      <c r="AF1143" t="s">
        <v>320</v>
      </c>
    </row>
    <row r="1144" spans="9:32" x14ac:dyDescent="0.3">
      <c r="I1144" s="43">
        <v>1587</v>
      </c>
      <c r="J1144" s="12">
        <v>1</v>
      </c>
      <c r="K1144" s="56">
        <v>45063.036805555559</v>
      </c>
      <c r="L1144">
        <f t="shared" si="51"/>
        <v>228.94513888888469</v>
      </c>
      <c r="M1144" t="str">
        <f t="shared" si="52"/>
        <v>One time</v>
      </c>
      <c r="N1144" t="str">
        <f t="shared" si="53"/>
        <v>Lost</v>
      </c>
      <c r="AA1144">
        <v>1587</v>
      </c>
      <c r="AB1144">
        <v>1</v>
      </c>
      <c r="AC1144" s="56">
        <v>46127.023611053242</v>
      </c>
      <c r="AD1144">
        <v>228.94513888888469</v>
      </c>
      <c r="AE1144" t="s">
        <v>317</v>
      </c>
      <c r="AF1144" t="s">
        <v>318</v>
      </c>
    </row>
    <row r="1145" spans="9:32" x14ac:dyDescent="0.3">
      <c r="I1145" s="43">
        <v>1588</v>
      </c>
      <c r="J1145" s="12">
        <v>3</v>
      </c>
      <c r="K1145" s="56">
        <v>45275.057638888888</v>
      </c>
      <c r="L1145">
        <f t="shared" si="51"/>
        <v>16.924305555556202</v>
      </c>
      <c r="M1145" t="str">
        <f t="shared" si="52"/>
        <v>Repeat</v>
      </c>
      <c r="N1145" t="str">
        <f t="shared" si="53"/>
        <v>Recent</v>
      </c>
      <c r="AA1145">
        <v>1588</v>
      </c>
      <c r="AB1145">
        <v>3</v>
      </c>
      <c r="AC1145" s="56">
        <v>46128.023611053242</v>
      </c>
      <c r="AD1145">
        <v>16.924305555556202</v>
      </c>
      <c r="AE1145" t="s">
        <v>319</v>
      </c>
      <c r="AF1145" t="s">
        <v>321</v>
      </c>
    </row>
    <row r="1146" spans="9:32" x14ac:dyDescent="0.3">
      <c r="I1146" s="43">
        <v>1589</v>
      </c>
      <c r="J1146" s="12">
        <v>2</v>
      </c>
      <c r="K1146" s="56">
        <v>45060.072916666664</v>
      </c>
      <c r="L1146">
        <f t="shared" si="51"/>
        <v>231.90902777777956</v>
      </c>
      <c r="M1146" t="str">
        <f t="shared" si="52"/>
        <v>Repeat</v>
      </c>
      <c r="N1146" t="str">
        <f t="shared" si="53"/>
        <v>Lost</v>
      </c>
      <c r="AA1146">
        <v>1589</v>
      </c>
      <c r="AB1146">
        <v>2</v>
      </c>
      <c r="AC1146" s="56">
        <v>46129.023611053242</v>
      </c>
      <c r="AD1146">
        <v>231.90902777777956</v>
      </c>
      <c r="AE1146" t="s">
        <v>319</v>
      </c>
      <c r="AF1146" t="s">
        <v>318</v>
      </c>
    </row>
    <row r="1147" spans="9:32" x14ac:dyDescent="0.3">
      <c r="I1147" s="43">
        <v>1590</v>
      </c>
      <c r="J1147" s="12">
        <v>4</v>
      </c>
      <c r="K1147" s="56">
        <v>45281.077777777777</v>
      </c>
      <c r="L1147">
        <f t="shared" si="51"/>
        <v>10.904166666667152</v>
      </c>
      <c r="M1147" t="str">
        <f t="shared" si="52"/>
        <v>Repeat</v>
      </c>
      <c r="N1147" t="str">
        <f t="shared" si="53"/>
        <v>Recent</v>
      </c>
      <c r="AA1147">
        <v>1590</v>
      </c>
      <c r="AB1147">
        <v>4</v>
      </c>
      <c r="AC1147" s="56">
        <v>46130.023611053242</v>
      </c>
      <c r="AD1147">
        <v>10.904166666667152</v>
      </c>
      <c r="AE1147" t="s">
        <v>319</v>
      </c>
      <c r="AF1147" t="s">
        <v>321</v>
      </c>
    </row>
    <row r="1148" spans="9:32" x14ac:dyDescent="0.3">
      <c r="I1148" s="43">
        <v>1591</v>
      </c>
      <c r="J1148" s="12">
        <v>2</v>
      </c>
      <c r="K1148" s="56">
        <v>45042.058333333334</v>
      </c>
      <c r="L1148">
        <f t="shared" si="51"/>
        <v>249.92361111110949</v>
      </c>
      <c r="M1148" t="str">
        <f t="shared" si="52"/>
        <v>Repeat</v>
      </c>
      <c r="N1148" t="str">
        <f t="shared" si="53"/>
        <v>Lost</v>
      </c>
      <c r="AA1148">
        <v>1591</v>
      </c>
      <c r="AB1148">
        <v>2</v>
      </c>
      <c r="AC1148" s="56">
        <v>46131.023611053242</v>
      </c>
      <c r="AD1148">
        <v>249.92361111110949</v>
      </c>
      <c r="AE1148" t="s">
        <v>319</v>
      </c>
      <c r="AF1148" t="s">
        <v>318</v>
      </c>
    </row>
    <row r="1149" spans="9:32" x14ac:dyDescent="0.3">
      <c r="I1149" s="43">
        <v>1593</v>
      </c>
      <c r="J1149" s="12">
        <v>1</v>
      </c>
      <c r="K1149" s="56">
        <v>45220.940972222219</v>
      </c>
      <c r="L1149">
        <f t="shared" si="51"/>
        <v>71.040972222224809</v>
      </c>
      <c r="M1149" t="str">
        <f t="shared" si="52"/>
        <v>One time</v>
      </c>
      <c r="N1149" t="str">
        <f t="shared" si="53"/>
        <v>Recent</v>
      </c>
      <c r="AA1149">
        <v>1593</v>
      </c>
      <c r="AB1149">
        <v>1</v>
      </c>
      <c r="AC1149" s="56">
        <v>46132.023611053242</v>
      </c>
      <c r="AD1149">
        <v>71.040972222224809</v>
      </c>
      <c r="AE1149" t="s">
        <v>317</v>
      </c>
      <c r="AF1149" t="s">
        <v>321</v>
      </c>
    </row>
    <row r="1150" spans="9:32" x14ac:dyDescent="0.3">
      <c r="I1150" s="43">
        <v>1594</v>
      </c>
      <c r="J1150" s="12">
        <v>2</v>
      </c>
      <c r="K1150" s="56">
        <v>44996.013888888891</v>
      </c>
      <c r="L1150">
        <f t="shared" si="51"/>
        <v>295.96805555555329</v>
      </c>
      <c r="M1150" t="str">
        <f t="shared" si="52"/>
        <v>Repeat</v>
      </c>
      <c r="N1150" t="str">
        <f t="shared" si="53"/>
        <v>Lost</v>
      </c>
      <c r="AA1150">
        <v>1594</v>
      </c>
      <c r="AB1150">
        <v>2</v>
      </c>
      <c r="AC1150" s="56">
        <v>46133.023611053242</v>
      </c>
      <c r="AD1150">
        <v>295.96805555555329</v>
      </c>
      <c r="AE1150" t="s">
        <v>319</v>
      </c>
      <c r="AF1150" t="s">
        <v>318</v>
      </c>
    </row>
    <row r="1151" spans="9:32" x14ac:dyDescent="0.3">
      <c r="I1151" s="43">
        <v>1595</v>
      </c>
      <c r="J1151" s="12">
        <v>1</v>
      </c>
      <c r="K1151" s="56">
        <v>45002.011111111111</v>
      </c>
      <c r="L1151">
        <f t="shared" si="51"/>
        <v>289.97083333333285</v>
      </c>
      <c r="M1151" t="str">
        <f t="shared" si="52"/>
        <v>One time</v>
      </c>
      <c r="N1151" t="str">
        <f t="shared" si="53"/>
        <v>Lost</v>
      </c>
      <c r="AA1151">
        <v>1595</v>
      </c>
      <c r="AB1151">
        <v>1</v>
      </c>
      <c r="AC1151" s="56">
        <v>46134.023611053242</v>
      </c>
      <c r="AD1151">
        <v>289.97083333333285</v>
      </c>
      <c r="AE1151" t="s">
        <v>317</v>
      </c>
      <c r="AF1151" t="s">
        <v>318</v>
      </c>
    </row>
    <row r="1152" spans="9:32" x14ac:dyDescent="0.3">
      <c r="I1152" s="43">
        <v>1596</v>
      </c>
      <c r="J1152" s="12">
        <v>1</v>
      </c>
      <c r="K1152" s="56">
        <v>45010.978472222225</v>
      </c>
      <c r="L1152">
        <f t="shared" si="51"/>
        <v>281.00347222221899</v>
      </c>
      <c r="M1152" t="str">
        <f t="shared" si="52"/>
        <v>One time</v>
      </c>
      <c r="N1152" t="str">
        <f t="shared" si="53"/>
        <v>Lost</v>
      </c>
      <c r="AA1152">
        <v>1596</v>
      </c>
      <c r="AB1152">
        <v>1</v>
      </c>
      <c r="AC1152" s="56">
        <v>46135.023611053242</v>
      </c>
      <c r="AD1152">
        <v>281.00347222221899</v>
      </c>
      <c r="AE1152" t="s">
        <v>317</v>
      </c>
      <c r="AF1152" t="s">
        <v>318</v>
      </c>
    </row>
    <row r="1153" spans="9:32" x14ac:dyDescent="0.3">
      <c r="I1153" s="43">
        <v>1597</v>
      </c>
      <c r="J1153" s="12">
        <v>1</v>
      </c>
      <c r="K1153" s="56">
        <v>44963.022916666669</v>
      </c>
      <c r="L1153">
        <f t="shared" si="51"/>
        <v>328.95902777777519</v>
      </c>
      <c r="M1153" t="str">
        <f t="shared" si="52"/>
        <v>One time</v>
      </c>
      <c r="N1153" t="str">
        <f t="shared" si="53"/>
        <v>Lost</v>
      </c>
      <c r="AA1153">
        <v>1597</v>
      </c>
      <c r="AB1153">
        <v>1</v>
      </c>
      <c r="AC1153" s="56">
        <v>46136.023611053242</v>
      </c>
      <c r="AD1153">
        <v>328.95902777777519</v>
      </c>
      <c r="AE1153" t="s">
        <v>317</v>
      </c>
      <c r="AF1153" t="s">
        <v>318</v>
      </c>
    </row>
    <row r="1154" spans="9:32" x14ac:dyDescent="0.3">
      <c r="I1154" s="43">
        <v>1598</v>
      </c>
      <c r="J1154" s="12">
        <v>1</v>
      </c>
      <c r="K1154" s="56">
        <v>45069.029861111114</v>
      </c>
      <c r="L1154">
        <f t="shared" si="51"/>
        <v>222.95208333332994</v>
      </c>
      <c r="M1154" t="str">
        <f t="shared" si="52"/>
        <v>One time</v>
      </c>
      <c r="N1154" t="str">
        <f t="shared" si="53"/>
        <v>Lost</v>
      </c>
      <c r="AA1154">
        <v>1598</v>
      </c>
      <c r="AB1154">
        <v>1</v>
      </c>
      <c r="AC1154" s="56">
        <v>46137.023611053242</v>
      </c>
      <c r="AD1154">
        <v>222.95208333332994</v>
      </c>
      <c r="AE1154" t="s">
        <v>317</v>
      </c>
      <c r="AF1154" t="s">
        <v>318</v>
      </c>
    </row>
    <row r="1155" spans="9:32" x14ac:dyDescent="0.3">
      <c r="I1155" s="43">
        <v>1599</v>
      </c>
      <c r="J1155" s="12">
        <v>3</v>
      </c>
      <c r="K1155" s="56">
        <v>45275.006944444445</v>
      </c>
      <c r="L1155">
        <f t="shared" ref="L1155:L1218" si="54">$H$2-K1155</f>
        <v>16.974999999998545</v>
      </c>
      <c r="M1155" t="str">
        <f t="shared" ref="M1155:M1218" si="55">IF(J1155&gt;1, "Repeat", "One time")</f>
        <v>Repeat</v>
      </c>
      <c r="N1155" t="str">
        <f t="shared" ref="N1155:N1218" si="56">IF(L1155&lt;80,"Recent",IF(L1155&lt;180,"Passive","Lost"))</f>
        <v>Recent</v>
      </c>
      <c r="AA1155">
        <v>1599</v>
      </c>
      <c r="AB1155">
        <v>3</v>
      </c>
      <c r="AC1155" s="56">
        <v>46138.023611053242</v>
      </c>
      <c r="AD1155">
        <v>16.974999999998545</v>
      </c>
      <c r="AE1155" t="s">
        <v>319</v>
      </c>
      <c r="AF1155" t="s">
        <v>321</v>
      </c>
    </row>
    <row r="1156" spans="9:32" x14ac:dyDescent="0.3">
      <c r="I1156" s="43">
        <v>1601</v>
      </c>
      <c r="J1156" s="12">
        <v>1</v>
      </c>
      <c r="K1156" s="56">
        <v>45226.015972222223</v>
      </c>
      <c r="L1156">
        <f t="shared" si="54"/>
        <v>65.965972222220444</v>
      </c>
      <c r="M1156" t="str">
        <f t="shared" si="55"/>
        <v>One time</v>
      </c>
      <c r="N1156" t="str">
        <f t="shared" si="56"/>
        <v>Recent</v>
      </c>
      <c r="AA1156">
        <v>1601</v>
      </c>
      <c r="AB1156">
        <v>1</v>
      </c>
      <c r="AC1156" s="56">
        <v>46139.023611053242</v>
      </c>
      <c r="AD1156">
        <v>65.965972222220444</v>
      </c>
      <c r="AE1156" t="s">
        <v>317</v>
      </c>
      <c r="AF1156" t="s">
        <v>321</v>
      </c>
    </row>
    <row r="1157" spans="9:32" x14ac:dyDescent="0.3">
      <c r="I1157" s="43">
        <v>1603</v>
      </c>
      <c r="J1157" s="12">
        <v>2</v>
      </c>
      <c r="K1157" s="56">
        <v>45182.058333333334</v>
      </c>
      <c r="L1157">
        <f t="shared" si="54"/>
        <v>109.92361111110949</v>
      </c>
      <c r="M1157" t="str">
        <f t="shared" si="55"/>
        <v>Repeat</v>
      </c>
      <c r="N1157" t="str">
        <f t="shared" si="56"/>
        <v>Passive</v>
      </c>
      <c r="AA1157">
        <v>1603</v>
      </c>
      <c r="AB1157">
        <v>2</v>
      </c>
      <c r="AC1157" s="56">
        <v>46140.023611053242</v>
      </c>
      <c r="AD1157">
        <v>109.92361111110949</v>
      </c>
      <c r="AE1157" t="s">
        <v>319</v>
      </c>
      <c r="AF1157" t="s">
        <v>320</v>
      </c>
    </row>
    <row r="1158" spans="9:32" x14ac:dyDescent="0.3">
      <c r="I1158" s="43">
        <v>1604</v>
      </c>
      <c r="J1158" s="12">
        <v>1</v>
      </c>
      <c r="K1158" s="56">
        <v>45094.993750000001</v>
      </c>
      <c r="L1158">
        <f t="shared" si="54"/>
        <v>196.98819444444234</v>
      </c>
      <c r="M1158" t="str">
        <f t="shared" si="55"/>
        <v>One time</v>
      </c>
      <c r="N1158" t="str">
        <f t="shared" si="56"/>
        <v>Lost</v>
      </c>
      <c r="AA1158">
        <v>1604</v>
      </c>
      <c r="AB1158">
        <v>1</v>
      </c>
      <c r="AC1158" s="56">
        <v>46141.023611053242</v>
      </c>
      <c r="AD1158">
        <v>196.98819444444234</v>
      </c>
      <c r="AE1158" t="s">
        <v>317</v>
      </c>
      <c r="AF1158" t="s">
        <v>318</v>
      </c>
    </row>
    <row r="1159" spans="9:32" x14ac:dyDescent="0.3">
      <c r="I1159" s="43">
        <v>1605</v>
      </c>
      <c r="J1159" s="12">
        <v>1</v>
      </c>
      <c r="K1159" s="56">
        <v>45021.009722222225</v>
      </c>
      <c r="L1159">
        <f t="shared" si="54"/>
        <v>270.97222222221899</v>
      </c>
      <c r="M1159" t="str">
        <f t="shared" si="55"/>
        <v>One time</v>
      </c>
      <c r="N1159" t="str">
        <f t="shared" si="56"/>
        <v>Lost</v>
      </c>
      <c r="AA1159">
        <v>1605</v>
      </c>
      <c r="AB1159">
        <v>1</v>
      </c>
      <c r="AC1159" s="56">
        <v>46142.023611053242</v>
      </c>
      <c r="AD1159">
        <v>270.97222222221899</v>
      </c>
      <c r="AE1159" t="s">
        <v>317</v>
      </c>
      <c r="AF1159" t="s">
        <v>318</v>
      </c>
    </row>
    <row r="1160" spans="9:32" x14ac:dyDescent="0.3">
      <c r="I1160" s="43">
        <v>1606</v>
      </c>
      <c r="J1160" s="12">
        <v>4</v>
      </c>
      <c r="K1160" s="56">
        <v>45235.045138888891</v>
      </c>
      <c r="L1160">
        <f t="shared" si="54"/>
        <v>56.936805555553292</v>
      </c>
      <c r="M1160" t="str">
        <f t="shared" si="55"/>
        <v>Repeat</v>
      </c>
      <c r="N1160" t="str">
        <f t="shared" si="56"/>
        <v>Recent</v>
      </c>
      <c r="AA1160">
        <v>1606</v>
      </c>
      <c r="AB1160">
        <v>4</v>
      </c>
      <c r="AC1160" s="56">
        <v>46143.023611053242</v>
      </c>
      <c r="AD1160">
        <v>56.936805555553292</v>
      </c>
      <c r="AE1160" t="s">
        <v>319</v>
      </c>
      <c r="AF1160" t="s">
        <v>321</v>
      </c>
    </row>
    <row r="1161" spans="9:32" x14ac:dyDescent="0.3">
      <c r="I1161" s="43">
        <v>1607</v>
      </c>
      <c r="J1161" s="12">
        <v>1</v>
      </c>
      <c r="K1161" s="56">
        <v>45129.030555555553</v>
      </c>
      <c r="L1161">
        <f t="shared" si="54"/>
        <v>162.95138888889051</v>
      </c>
      <c r="M1161" t="str">
        <f t="shared" si="55"/>
        <v>One time</v>
      </c>
      <c r="N1161" t="str">
        <f t="shared" si="56"/>
        <v>Passive</v>
      </c>
      <c r="AA1161">
        <v>1607</v>
      </c>
      <c r="AB1161">
        <v>1</v>
      </c>
      <c r="AC1161" s="56">
        <v>46144.023611053242</v>
      </c>
      <c r="AD1161">
        <v>162.95138888889051</v>
      </c>
      <c r="AE1161" t="s">
        <v>317</v>
      </c>
      <c r="AF1161" t="s">
        <v>320</v>
      </c>
    </row>
    <row r="1162" spans="9:32" x14ac:dyDescent="0.3">
      <c r="I1162" s="43">
        <v>1608</v>
      </c>
      <c r="J1162" s="12">
        <v>2</v>
      </c>
      <c r="K1162" s="56">
        <v>44979.020138888889</v>
      </c>
      <c r="L1162">
        <f t="shared" si="54"/>
        <v>312.96180555555475</v>
      </c>
      <c r="M1162" t="str">
        <f t="shared" si="55"/>
        <v>Repeat</v>
      </c>
      <c r="N1162" t="str">
        <f t="shared" si="56"/>
        <v>Lost</v>
      </c>
      <c r="AA1162">
        <v>1608</v>
      </c>
      <c r="AB1162">
        <v>2</v>
      </c>
      <c r="AC1162" s="56">
        <v>46145.023611053242</v>
      </c>
      <c r="AD1162">
        <v>312.96180555555475</v>
      </c>
      <c r="AE1162" t="s">
        <v>319</v>
      </c>
      <c r="AF1162" t="s">
        <v>318</v>
      </c>
    </row>
    <row r="1163" spans="9:32" x14ac:dyDescent="0.3">
      <c r="I1163" s="43">
        <v>1611</v>
      </c>
      <c r="J1163" s="12">
        <v>1</v>
      </c>
      <c r="K1163" s="56">
        <v>45074.996527777781</v>
      </c>
      <c r="L1163">
        <f t="shared" si="54"/>
        <v>216.98541666666279</v>
      </c>
      <c r="M1163" t="str">
        <f t="shared" si="55"/>
        <v>One time</v>
      </c>
      <c r="N1163" t="str">
        <f t="shared" si="56"/>
        <v>Lost</v>
      </c>
      <c r="AA1163">
        <v>1611</v>
      </c>
      <c r="AB1163">
        <v>1</v>
      </c>
      <c r="AC1163" s="56">
        <v>46146.023611053242</v>
      </c>
      <c r="AD1163">
        <v>216.98541666666279</v>
      </c>
      <c r="AE1163" t="s">
        <v>317</v>
      </c>
      <c r="AF1163" t="s">
        <v>318</v>
      </c>
    </row>
    <row r="1164" spans="9:32" x14ac:dyDescent="0.3">
      <c r="I1164" s="43">
        <v>1612</v>
      </c>
      <c r="J1164" s="12">
        <v>1</v>
      </c>
      <c r="K1164" s="56">
        <v>45201.093055555553</v>
      </c>
      <c r="L1164">
        <f t="shared" si="54"/>
        <v>90.888888888890506</v>
      </c>
      <c r="M1164" t="str">
        <f t="shared" si="55"/>
        <v>One time</v>
      </c>
      <c r="N1164" t="str">
        <f t="shared" si="56"/>
        <v>Passive</v>
      </c>
      <c r="AA1164">
        <v>1612</v>
      </c>
      <c r="AB1164">
        <v>1</v>
      </c>
      <c r="AC1164" s="56">
        <v>46147.023611053242</v>
      </c>
      <c r="AD1164">
        <v>90.888888888890506</v>
      </c>
      <c r="AE1164" t="s">
        <v>317</v>
      </c>
      <c r="AF1164" t="s">
        <v>320</v>
      </c>
    </row>
    <row r="1165" spans="9:32" x14ac:dyDescent="0.3">
      <c r="I1165" s="43">
        <v>1613</v>
      </c>
      <c r="J1165" s="12">
        <v>3</v>
      </c>
      <c r="K1165" s="56">
        <v>45290.995833333334</v>
      </c>
      <c r="L1165">
        <f t="shared" si="54"/>
        <v>0.98611111110949423</v>
      </c>
      <c r="M1165" t="str">
        <f t="shared" si="55"/>
        <v>Repeat</v>
      </c>
      <c r="N1165" t="str">
        <f t="shared" si="56"/>
        <v>Recent</v>
      </c>
      <c r="AA1165">
        <v>1613</v>
      </c>
      <c r="AB1165">
        <v>3</v>
      </c>
      <c r="AC1165" s="56">
        <v>46148.023611053242</v>
      </c>
      <c r="AD1165">
        <v>0.98611111110949423</v>
      </c>
      <c r="AE1165" t="s">
        <v>319</v>
      </c>
      <c r="AF1165" t="s">
        <v>321</v>
      </c>
    </row>
    <row r="1166" spans="9:32" x14ac:dyDescent="0.3">
      <c r="I1166" s="43">
        <v>1614</v>
      </c>
      <c r="J1166" s="12">
        <v>2</v>
      </c>
      <c r="K1166" s="56">
        <v>45290.01458333333</v>
      </c>
      <c r="L1166">
        <f t="shared" si="54"/>
        <v>1.9673611111138598</v>
      </c>
      <c r="M1166" t="str">
        <f t="shared" si="55"/>
        <v>Repeat</v>
      </c>
      <c r="N1166" t="str">
        <f t="shared" si="56"/>
        <v>Recent</v>
      </c>
      <c r="AA1166">
        <v>1614</v>
      </c>
      <c r="AB1166">
        <v>2</v>
      </c>
      <c r="AC1166" s="56">
        <v>46149.023611053242</v>
      </c>
      <c r="AD1166">
        <v>1.9673611111138598</v>
      </c>
      <c r="AE1166" t="s">
        <v>319</v>
      </c>
      <c r="AF1166" t="s">
        <v>321</v>
      </c>
    </row>
    <row r="1167" spans="9:32" x14ac:dyDescent="0.3">
      <c r="I1167" s="43">
        <v>1615</v>
      </c>
      <c r="J1167" s="12">
        <v>2</v>
      </c>
      <c r="K1167" s="56">
        <v>45268.01458333333</v>
      </c>
      <c r="L1167">
        <f t="shared" si="54"/>
        <v>23.96736111111386</v>
      </c>
      <c r="M1167" t="str">
        <f t="shared" si="55"/>
        <v>Repeat</v>
      </c>
      <c r="N1167" t="str">
        <f t="shared" si="56"/>
        <v>Recent</v>
      </c>
      <c r="AA1167">
        <v>1615</v>
      </c>
      <c r="AB1167">
        <v>2</v>
      </c>
      <c r="AC1167" s="56">
        <v>46150.023611053242</v>
      </c>
      <c r="AD1167">
        <v>23.96736111111386</v>
      </c>
      <c r="AE1167" t="s">
        <v>319</v>
      </c>
      <c r="AF1167" t="s">
        <v>321</v>
      </c>
    </row>
    <row r="1168" spans="9:32" x14ac:dyDescent="0.3">
      <c r="I1168" s="43">
        <v>1616</v>
      </c>
      <c r="J1168" s="12">
        <v>3</v>
      </c>
      <c r="K1168" s="56">
        <v>45133.988888888889</v>
      </c>
      <c r="L1168">
        <f t="shared" si="54"/>
        <v>157.99305555555475</v>
      </c>
      <c r="M1168" t="str">
        <f t="shared" si="55"/>
        <v>Repeat</v>
      </c>
      <c r="N1168" t="str">
        <f t="shared" si="56"/>
        <v>Passive</v>
      </c>
      <c r="AA1168">
        <v>1616</v>
      </c>
      <c r="AB1168">
        <v>3</v>
      </c>
      <c r="AC1168" s="56">
        <v>46151.023611053242</v>
      </c>
      <c r="AD1168">
        <v>157.99305555555475</v>
      </c>
      <c r="AE1168" t="s">
        <v>319</v>
      </c>
      <c r="AF1168" t="s">
        <v>320</v>
      </c>
    </row>
    <row r="1169" spans="9:32" x14ac:dyDescent="0.3">
      <c r="I1169" s="43">
        <v>1617</v>
      </c>
      <c r="J1169" s="12">
        <v>2</v>
      </c>
      <c r="K1169" s="56">
        <v>45253.051388888889</v>
      </c>
      <c r="L1169">
        <f t="shared" si="54"/>
        <v>38.930555555554747</v>
      </c>
      <c r="M1169" t="str">
        <f t="shared" si="55"/>
        <v>Repeat</v>
      </c>
      <c r="N1169" t="str">
        <f t="shared" si="56"/>
        <v>Recent</v>
      </c>
      <c r="AA1169">
        <v>1617</v>
      </c>
      <c r="AB1169">
        <v>2</v>
      </c>
      <c r="AC1169" s="56">
        <v>46152.023611053242</v>
      </c>
      <c r="AD1169">
        <v>38.930555555554747</v>
      </c>
      <c r="AE1169" t="s">
        <v>319</v>
      </c>
      <c r="AF1169" t="s">
        <v>321</v>
      </c>
    </row>
    <row r="1170" spans="9:32" x14ac:dyDescent="0.3">
      <c r="I1170" s="43">
        <v>1618</v>
      </c>
      <c r="J1170" s="12">
        <v>1</v>
      </c>
      <c r="K1170" s="56">
        <v>45233.082638888889</v>
      </c>
      <c r="L1170">
        <f t="shared" si="54"/>
        <v>58.899305555554747</v>
      </c>
      <c r="M1170" t="str">
        <f t="shared" si="55"/>
        <v>One time</v>
      </c>
      <c r="N1170" t="str">
        <f t="shared" si="56"/>
        <v>Recent</v>
      </c>
      <c r="AA1170">
        <v>1618</v>
      </c>
      <c r="AB1170">
        <v>1</v>
      </c>
      <c r="AC1170" s="56">
        <v>46153.023611053242</v>
      </c>
      <c r="AD1170">
        <v>58.899305555554747</v>
      </c>
      <c r="AE1170" t="s">
        <v>317</v>
      </c>
      <c r="AF1170" t="s">
        <v>321</v>
      </c>
    </row>
    <row r="1171" spans="9:32" x14ac:dyDescent="0.3">
      <c r="I1171" s="43">
        <v>1619</v>
      </c>
      <c r="J1171" s="12">
        <v>1</v>
      </c>
      <c r="K1171" s="56">
        <v>44960.967361111114</v>
      </c>
      <c r="L1171">
        <f t="shared" si="54"/>
        <v>331.01458333332994</v>
      </c>
      <c r="M1171" t="str">
        <f t="shared" si="55"/>
        <v>One time</v>
      </c>
      <c r="N1171" t="str">
        <f t="shared" si="56"/>
        <v>Lost</v>
      </c>
      <c r="AA1171">
        <v>1619</v>
      </c>
      <c r="AB1171">
        <v>1</v>
      </c>
      <c r="AC1171" s="56">
        <v>46154.023611053242</v>
      </c>
      <c r="AD1171">
        <v>331.01458333332994</v>
      </c>
      <c r="AE1171" t="s">
        <v>317</v>
      </c>
      <c r="AF1171" t="s">
        <v>318</v>
      </c>
    </row>
    <row r="1172" spans="9:32" x14ac:dyDescent="0.3">
      <c r="I1172" s="43">
        <v>1620</v>
      </c>
      <c r="J1172" s="12">
        <v>4</v>
      </c>
      <c r="K1172" s="56">
        <v>45225.978472222225</v>
      </c>
      <c r="L1172">
        <f t="shared" si="54"/>
        <v>66.003472222218988</v>
      </c>
      <c r="M1172" t="str">
        <f t="shared" si="55"/>
        <v>Repeat</v>
      </c>
      <c r="N1172" t="str">
        <f t="shared" si="56"/>
        <v>Recent</v>
      </c>
      <c r="AA1172">
        <v>1620</v>
      </c>
      <c r="AB1172">
        <v>4</v>
      </c>
      <c r="AC1172" s="56">
        <v>46155.023611053242</v>
      </c>
      <c r="AD1172">
        <v>66.003472222218988</v>
      </c>
      <c r="AE1172" t="s">
        <v>319</v>
      </c>
      <c r="AF1172" t="s">
        <v>321</v>
      </c>
    </row>
    <row r="1173" spans="9:32" x14ac:dyDescent="0.3">
      <c r="I1173" s="43">
        <v>1622</v>
      </c>
      <c r="J1173" s="12">
        <v>1</v>
      </c>
      <c r="K1173" s="56">
        <v>44968.037499999999</v>
      </c>
      <c r="L1173">
        <f t="shared" si="54"/>
        <v>323.94444444444525</v>
      </c>
      <c r="M1173" t="str">
        <f t="shared" si="55"/>
        <v>One time</v>
      </c>
      <c r="N1173" t="str">
        <f t="shared" si="56"/>
        <v>Lost</v>
      </c>
      <c r="AA1173">
        <v>1622</v>
      </c>
      <c r="AB1173">
        <v>1</v>
      </c>
      <c r="AC1173" s="56">
        <v>46156.023611053242</v>
      </c>
      <c r="AD1173">
        <v>323.94444444444525</v>
      </c>
      <c r="AE1173" t="s">
        <v>317</v>
      </c>
      <c r="AF1173" t="s">
        <v>318</v>
      </c>
    </row>
    <row r="1174" spans="9:32" x14ac:dyDescent="0.3">
      <c r="I1174" s="43">
        <v>1623</v>
      </c>
      <c r="J1174" s="12">
        <v>1</v>
      </c>
      <c r="K1174" s="56">
        <v>45091.964583333334</v>
      </c>
      <c r="L1174">
        <f t="shared" si="54"/>
        <v>200.01736111110949</v>
      </c>
      <c r="M1174" t="str">
        <f t="shared" si="55"/>
        <v>One time</v>
      </c>
      <c r="N1174" t="str">
        <f t="shared" si="56"/>
        <v>Lost</v>
      </c>
      <c r="AA1174">
        <v>1623</v>
      </c>
      <c r="AB1174">
        <v>1</v>
      </c>
      <c r="AC1174" s="56">
        <v>46157.023611053242</v>
      </c>
      <c r="AD1174">
        <v>200.01736111110949</v>
      </c>
      <c r="AE1174" t="s">
        <v>317</v>
      </c>
      <c r="AF1174" t="s">
        <v>318</v>
      </c>
    </row>
    <row r="1175" spans="9:32" x14ac:dyDescent="0.3">
      <c r="I1175" s="43">
        <v>1624</v>
      </c>
      <c r="J1175" s="12">
        <v>1</v>
      </c>
      <c r="K1175" s="56">
        <v>45089.034722222219</v>
      </c>
      <c r="L1175">
        <f t="shared" si="54"/>
        <v>202.94722222222481</v>
      </c>
      <c r="M1175" t="str">
        <f t="shared" si="55"/>
        <v>One time</v>
      </c>
      <c r="N1175" t="str">
        <f t="shared" si="56"/>
        <v>Lost</v>
      </c>
      <c r="AA1175">
        <v>1624</v>
      </c>
      <c r="AB1175">
        <v>1</v>
      </c>
      <c r="AC1175" s="56">
        <v>46158.023611053242</v>
      </c>
      <c r="AD1175">
        <v>202.94722222222481</v>
      </c>
      <c r="AE1175" t="s">
        <v>317</v>
      </c>
      <c r="AF1175" t="s">
        <v>318</v>
      </c>
    </row>
    <row r="1176" spans="9:32" x14ac:dyDescent="0.3">
      <c r="I1176" s="43">
        <v>1627</v>
      </c>
      <c r="J1176" s="12">
        <v>1</v>
      </c>
      <c r="K1176" s="56">
        <v>45096.956250000003</v>
      </c>
      <c r="L1176">
        <f t="shared" si="54"/>
        <v>195.02569444444089</v>
      </c>
      <c r="M1176" t="str">
        <f t="shared" si="55"/>
        <v>One time</v>
      </c>
      <c r="N1176" t="str">
        <f t="shared" si="56"/>
        <v>Lost</v>
      </c>
      <c r="AA1176">
        <v>1627</v>
      </c>
      <c r="AB1176">
        <v>1</v>
      </c>
      <c r="AC1176" s="56">
        <v>46159.023611053242</v>
      </c>
      <c r="AD1176">
        <v>195.02569444444089</v>
      </c>
      <c r="AE1176" t="s">
        <v>317</v>
      </c>
      <c r="AF1176" t="s">
        <v>318</v>
      </c>
    </row>
    <row r="1177" spans="9:32" x14ac:dyDescent="0.3">
      <c r="I1177" s="43">
        <v>1628</v>
      </c>
      <c r="J1177" s="12">
        <v>2</v>
      </c>
      <c r="K1177" s="56">
        <v>45055.011111111111</v>
      </c>
      <c r="L1177">
        <f t="shared" si="54"/>
        <v>236.97083333333285</v>
      </c>
      <c r="M1177" t="str">
        <f t="shared" si="55"/>
        <v>Repeat</v>
      </c>
      <c r="N1177" t="str">
        <f t="shared" si="56"/>
        <v>Lost</v>
      </c>
      <c r="AA1177">
        <v>1628</v>
      </c>
      <c r="AB1177">
        <v>2</v>
      </c>
      <c r="AC1177" s="56">
        <v>46160.023611053242</v>
      </c>
      <c r="AD1177">
        <v>236.97083333333285</v>
      </c>
      <c r="AE1177" t="s">
        <v>319</v>
      </c>
      <c r="AF1177" t="s">
        <v>318</v>
      </c>
    </row>
    <row r="1178" spans="9:32" x14ac:dyDescent="0.3">
      <c r="I1178" s="43">
        <v>1630</v>
      </c>
      <c r="J1178" s="12">
        <v>1</v>
      </c>
      <c r="K1178" s="56">
        <v>45130.070833333331</v>
      </c>
      <c r="L1178">
        <f t="shared" si="54"/>
        <v>161.9111111111124</v>
      </c>
      <c r="M1178" t="str">
        <f t="shared" si="55"/>
        <v>One time</v>
      </c>
      <c r="N1178" t="str">
        <f t="shared" si="56"/>
        <v>Passive</v>
      </c>
      <c r="AA1178">
        <v>1630</v>
      </c>
      <c r="AB1178">
        <v>1</v>
      </c>
      <c r="AC1178" s="56">
        <v>46161.023611053242</v>
      </c>
      <c r="AD1178">
        <v>161.9111111111124</v>
      </c>
      <c r="AE1178" t="s">
        <v>317</v>
      </c>
      <c r="AF1178" t="s">
        <v>320</v>
      </c>
    </row>
    <row r="1179" spans="9:32" x14ac:dyDescent="0.3">
      <c r="I1179" s="43">
        <v>1633</v>
      </c>
      <c r="J1179" s="12">
        <v>2</v>
      </c>
      <c r="K1179" s="56">
        <v>45208.018750000003</v>
      </c>
      <c r="L1179">
        <f t="shared" si="54"/>
        <v>83.963194444440887</v>
      </c>
      <c r="M1179" t="str">
        <f t="shared" si="55"/>
        <v>Repeat</v>
      </c>
      <c r="N1179" t="str">
        <f t="shared" si="56"/>
        <v>Passive</v>
      </c>
      <c r="AA1179">
        <v>1633</v>
      </c>
      <c r="AB1179">
        <v>2</v>
      </c>
      <c r="AC1179" s="56">
        <v>46162.023611053242</v>
      </c>
      <c r="AD1179">
        <v>83.963194444440887</v>
      </c>
      <c r="AE1179" t="s">
        <v>319</v>
      </c>
      <c r="AF1179" t="s">
        <v>320</v>
      </c>
    </row>
    <row r="1180" spans="9:32" x14ac:dyDescent="0.3">
      <c r="I1180" s="43">
        <v>1634</v>
      </c>
      <c r="J1180" s="12">
        <v>2</v>
      </c>
      <c r="K1180" s="56">
        <v>45266.001388888886</v>
      </c>
      <c r="L1180">
        <f t="shared" si="54"/>
        <v>25.980555555557657</v>
      </c>
      <c r="M1180" t="str">
        <f t="shared" si="55"/>
        <v>Repeat</v>
      </c>
      <c r="N1180" t="str">
        <f t="shared" si="56"/>
        <v>Recent</v>
      </c>
      <c r="AA1180">
        <v>1634</v>
      </c>
      <c r="AB1180">
        <v>2</v>
      </c>
      <c r="AC1180" s="56">
        <v>46163.023611053242</v>
      </c>
      <c r="AD1180">
        <v>25.980555555557657</v>
      </c>
      <c r="AE1180" t="s">
        <v>319</v>
      </c>
      <c r="AF1180" t="s">
        <v>321</v>
      </c>
    </row>
    <row r="1181" spans="9:32" x14ac:dyDescent="0.3">
      <c r="I1181" s="43">
        <v>1635</v>
      </c>
      <c r="J1181" s="12">
        <v>2</v>
      </c>
      <c r="K1181" s="56">
        <v>45247.038888888892</v>
      </c>
      <c r="L1181">
        <f t="shared" si="54"/>
        <v>44.943055555551837</v>
      </c>
      <c r="M1181" t="str">
        <f t="shared" si="55"/>
        <v>Repeat</v>
      </c>
      <c r="N1181" t="str">
        <f t="shared" si="56"/>
        <v>Recent</v>
      </c>
      <c r="AA1181">
        <v>1635</v>
      </c>
      <c r="AB1181">
        <v>2</v>
      </c>
      <c r="AC1181" s="56">
        <v>46164.023611053242</v>
      </c>
      <c r="AD1181">
        <v>44.943055555551837</v>
      </c>
      <c r="AE1181" t="s">
        <v>319</v>
      </c>
      <c r="AF1181" t="s">
        <v>321</v>
      </c>
    </row>
    <row r="1182" spans="9:32" x14ac:dyDescent="0.3">
      <c r="I1182" s="43">
        <v>1636</v>
      </c>
      <c r="J1182" s="12">
        <v>1</v>
      </c>
      <c r="K1182" s="56">
        <v>45260.01666666667</v>
      </c>
      <c r="L1182">
        <f t="shared" si="54"/>
        <v>31.965277777773736</v>
      </c>
      <c r="M1182" t="str">
        <f t="shared" si="55"/>
        <v>One time</v>
      </c>
      <c r="N1182" t="str">
        <f t="shared" si="56"/>
        <v>Recent</v>
      </c>
      <c r="AA1182">
        <v>1636</v>
      </c>
      <c r="AB1182">
        <v>1</v>
      </c>
      <c r="AC1182" s="56">
        <v>46165.023611053242</v>
      </c>
      <c r="AD1182">
        <v>31.965277777773736</v>
      </c>
      <c r="AE1182" t="s">
        <v>317</v>
      </c>
      <c r="AF1182" t="s">
        <v>321</v>
      </c>
    </row>
    <row r="1183" spans="9:32" x14ac:dyDescent="0.3">
      <c r="I1183" s="43">
        <v>1639</v>
      </c>
      <c r="J1183" s="12">
        <v>1</v>
      </c>
      <c r="K1183" s="56">
        <v>45194.977083333331</v>
      </c>
      <c r="L1183">
        <f t="shared" si="54"/>
        <v>97.004861111112405</v>
      </c>
      <c r="M1183" t="str">
        <f t="shared" si="55"/>
        <v>One time</v>
      </c>
      <c r="N1183" t="str">
        <f t="shared" si="56"/>
        <v>Passive</v>
      </c>
      <c r="AA1183">
        <v>1639</v>
      </c>
      <c r="AB1183">
        <v>1</v>
      </c>
      <c r="AC1183" s="56">
        <v>46166.023611053242</v>
      </c>
      <c r="AD1183">
        <v>97.004861111112405</v>
      </c>
      <c r="AE1183" t="s">
        <v>317</v>
      </c>
      <c r="AF1183" t="s">
        <v>320</v>
      </c>
    </row>
    <row r="1184" spans="9:32" x14ac:dyDescent="0.3">
      <c r="I1184" s="43">
        <v>1641</v>
      </c>
      <c r="J1184" s="12">
        <v>1</v>
      </c>
      <c r="K1184" s="56">
        <v>45130.98541666667</v>
      </c>
      <c r="L1184">
        <f t="shared" si="54"/>
        <v>160.99652777777374</v>
      </c>
      <c r="M1184" t="str">
        <f t="shared" si="55"/>
        <v>One time</v>
      </c>
      <c r="N1184" t="str">
        <f t="shared" si="56"/>
        <v>Passive</v>
      </c>
      <c r="AA1184">
        <v>1641</v>
      </c>
      <c r="AB1184">
        <v>1</v>
      </c>
      <c r="AC1184" s="56">
        <v>46167.023611053242</v>
      </c>
      <c r="AD1184">
        <v>160.99652777777374</v>
      </c>
      <c r="AE1184" t="s">
        <v>317</v>
      </c>
      <c r="AF1184" t="s">
        <v>320</v>
      </c>
    </row>
    <row r="1185" spans="9:32" x14ac:dyDescent="0.3">
      <c r="I1185" s="43">
        <v>1642</v>
      </c>
      <c r="J1185" s="12">
        <v>1</v>
      </c>
      <c r="K1185" s="56">
        <v>44945.018055555556</v>
      </c>
      <c r="L1185">
        <f t="shared" si="54"/>
        <v>346.9638888888876</v>
      </c>
      <c r="M1185" t="str">
        <f t="shared" si="55"/>
        <v>One time</v>
      </c>
      <c r="N1185" t="str">
        <f t="shared" si="56"/>
        <v>Lost</v>
      </c>
      <c r="AA1185">
        <v>1642</v>
      </c>
      <c r="AB1185">
        <v>1</v>
      </c>
      <c r="AC1185" s="56">
        <v>46168.023611053242</v>
      </c>
      <c r="AD1185">
        <v>346.9638888888876</v>
      </c>
      <c r="AE1185" t="s">
        <v>317</v>
      </c>
      <c r="AF1185" t="s">
        <v>318</v>
      </c>
    </row>
    <row r="1186" spans="9:32" x14ac:dyDescent="0.3">
      <c r="I1186" s="43">
        <v>1643</v>
      </c>
      <c r="J1186" s="12">
        <v>3</v>
      </c>
      <c r="K1186" s="56">
        <v>45138.015972222223</v>
      </c>
      <c r="L1186">
        <f t="shared" si="54"/>
        <v>153.96597222222044</v>
      </c>
      <c r="M1186" t="str">
        <f t="shared" si="55"/>
        <v>Repeat</v>
      </c>
      <c r="N1186" t="str">
        <f t="shared" si="56"/>
        <v>Passive</v>
      </c>
      <c r="AA1186">
        <v>1643</v>
      </c>
      <c r="AB1186">
        <v>3</v>
      </c>
      <c r="AC1186" s="56">
        <v>46169.023611053242</v>
      </c>
      <c r="AD1186">
        <v>153.96597222222044</v>
      </c>
      <c r="AE1186" t="s">
        <v>319</v>
      </c>
      <c r="AF1186" t="s">
        <v>320</v>
      </c>
    </row>
    <row r="1187" spans="9:32" x14ac:dyDescent="0.3">
      <c r="I1187" s="43">
        <v>1644</v>
      </c>
      <c r="J1187" s="12">
        <v>1</v>
      </c>
      <c r="K1187" s="56">
        <v>45206.022916666669</v>
      </c>
      <c r="L1187">
        <f t="shared" si="54"/>
        <v>85.959027777775191</v>
      </c>
      <c r="M1187" t="str">
        <f t="shared" si="55"/>
        <v>One time</v>
      </c>
      <c r="N1187" t="str">
        <f t="shared" si="56"/>
        <v>Passive</v>
      </c>
      <c r="AA1187">
        <v>1644</v>
      </c>
      <c r="AB1187">
        <v>1</v>
      </c>
      <c r="AC1187" s="56">
        <v>46170.023611053242</v>
      </c>
      <c r="AD1187">
        <v>85.959027777775191</v>
      </c>
      <c r="AE1187" t="s">
        <v>317</v>
      </c>
      <c r="AF1187" t="s">
        <v>320</v>
      </c>
    </row>
    <row r="1188" spans="9:32" x14ac:dyDescent="0.3">
      <c r="I1188" s="43">
        <v>1645</v>
      </c>
      <c r="J1188" s="12">
        <v>1</v>
      </c>
      <c r="K1188" s="56">
        <v>45113.018750000003</v>
      </c>
      <c r="L1188">
        <f t="shared" si="54"/>
        <v>178.96319444444089</v>
      </c>
      <c r="M1188" t="str">
        <f t="shared" si="55"/>
        <v>One time</v>
      </c>
      <c r="N1188" t="str">
        <f t="shared" si="56"/>
        <v>Passive</v>
      </c>
      <c r="AA1188">
        <v>1645</v>
      </c>
      <c r="AB1188">
        <v>1</v>
      </c>
      <c r="AC1188" s="56">
        <v>46171.023611053242</v>
      </c>
      <c r="AD1188">
        <v>178.96319444444089</v>
      </c>
      <c r="AE1188" t="s">
        <v>317</v>
      </c>
      <c r="AF1188" t="s">
        <v>320</v>
      </c>
    </row>
    <row r="1189" spans="9:32" x14ac:dyDescent="0.3">
      <c r="I1189" s="43">
        <v>1646</v>
      </c>
      <c r="J1189" s="12">
        <v>1</v>
      </c>
      <c r="K1189" s="56">
        <v>45087.070138888892</v>
      </c>
      <c r="L1189">
        <f t="shared" si="54"/>
        <v>204.91180555555184</v>
      </c>
      <c r="M1189" t="str">
        <f t="shared" si="55"/>
        <v>One time</v>
      </c>
      <c r="N1189" t="str">
        <f t="shared" si="56"/>
        <v>Lost</v>
      </c>
      <c r="AA1189">
        <v>1646</v>
      </c>
      <c r="AB1189">
        <v>1</v>
      </c>
      <c r="AC1189" s="56">
        <v>46172.023611053242</v>
      </c>
      <c r="AD1189">
        <v>204.91180555555184</v>
      </c>
      <c r="AE1189" t="s">
        <v>317</v>
      </c>
      <c r="AF1189" t="s">
        <v>318</v>
      </c>
    </row>
    <row r="1190" spans="9:32" x14ac:dyDescent="0.3">
      <c r="I1190" s="43">
        <v>1647</v>
      </c>
      <c r="J1190" s="12">
        <v>4</v>
      </c>
      <c r="K1190" s="56">
        <v>45282.058333333334</v>
      </c>
      <c r="L1190">
        <f t="shared" si="54"/>
        <v>9.9236111111094942</v>
      </c>
      <c r="M1190" t="str">
        <f t="shared" si="55"/>
        <v>Repeat</v>
      </c>
      <c r="N1190" t="str">
        <f t="shared" si="56"/>
        <v>Recent</v>
      </c>
      <c r="AA1190">
        <v>1647</v>
      </c>
      <c r="AB1190">
        <v>4</v>
      </c>
      <c r="AC1190" s="56">
        <v>46173.023611053242</v>
      </c>
      <c r="AD1190">
        <v>9.9236111111094942</v>
      </c>
      <c r="AE1190" t="s">
        <v>319</v>
      </c>
      <c r="AF1190" t="s">
        <v>321</v>
      </c>
    </row>
    <row r="1191" spans="9:32" x14ac:dyDescent="0.3">
      <c r="I1191" s="43">
        <v>1648</v>
      </c>
      <c r="J1191" s="12">
        <v>1</v>
      </c>
      <c r="K1191" s="56">
        <v>44930.07708333333</v>
      </c>
      <c r="L1191">
        <f t="shared" si="54"/>
        <v>361.90486111111386</v>
      </c>
      <c r="M1191" t="str">
        <f t="shared" si="55"/>
        <v>One time</v>
      </c>
      <c r="N1191" t="str">
        <f t="shared" si="56"/>
        <v>Lost</v>
      </c>
      <c r="AA1191">
        <v>1648</v>
      </c>
      <c r="AB1191">
        <v>1</v>
      </c>
      <c r="AC1191" s="56">
        <v>46174.023611053242</v>
      </c>
      <c r="AD1191">
        <v>361.90486111111386</v>
      </c>
      <c r="AE1191" t="s">
        <v>317</v>
      </c>
      <c r="AF1191" t="s">
        <v>318</v>
      </c>
    </row>
    <row r="1192" spans="9:32" x14ac:dyDescent="0.3">
      <c r="I1192" s="43">
        <v>1649</v>
      </c>
      <c r="J1192" s="12">
        <v>2</v>
      </c>
      <c r="K1192" s="56">
        <v>45215.981249999997</v>
      </c>
      <c r="L1192">
        <f t="shared" si="54"/>
        <v>76.000694444446708</v>
      </c>
      <c r="M1192" t="str">
        <f t="shared" si="55"/>
        <v>Repeat</v>
      </c>
      <c r="N1192" t="str">
        <f t="shared" si="56"/>
        <v>Recent</v>
      </c>
      <c r="AA1192">
        <v>1649</v>
      </c>
      <c r="AB1192">
        <v>2</v>
      </c>
      <c r="AC1192" s="56">
        <v>46175.023611053242</v>
      </c>
      <c r="AD1192">
        <v>76.000694444446708</v>
      </c>
      <c r="AE1192" t="s">
        <v>319</v>
      </c>
      <c r="AF1192" t="s">
        <v>321</v>
      </c>
    </row>
    <row r="1193" spans="9:32" x14ac:dyDescent="0.3">
      <c r="I1193" s="43">
        <v>1651</v>
      </c>
      <c r="J1193" s="12">
        <v>1</v>
      </c>
      <c r="K1193" s="56">
        <v>45083.992361111108</v>
      </c>
      <c r="L1193">
        <f t="shared" si="54"/>
        <v>207.98958333333576</v>
      </c>
      <c r="M1193" t="str">
        <f t="shared" si="55"/>
        <v>One time</v>
      </c>
      <c r="N1193" t="str">
        <f t="shared" si="56"/>
        <v>Lost</v>
      </c>
      <c r="AA1193">
        <v>1651</v>
      </c>
      <c r="AB1193">
        <v>1</v>
      </c>
      <c r="AC1193" s="56">
        <v>46176.023611053242</v>
      </c>
      <c r="AD1193">
        <v>207.98958333333576</v>
      </c>
      <c r="AE1193" t="s">
        <v>317</v>
      </c>
      <c r="AF1193" t="s">
        <v>318</v>
      </c>
    </row>
    <row r="1194" spans="9:32" x14ac:dyDescent="0.3">
      <c r="I1194" s="43">
        <v>1654</v>
      </c>
      <c r="J1194" s="12">
        <v>2</v>
      </c>
      <c r="K1194" s="56">
        <v>45216.940972222219</v>
      </c>
      <c r="L1194">
        <f t="shared" si="54"/>
        <v>75.040972222224809</v>
      </c>
      <c r="M1194" t="str">
        <f t="shared" si="55"/>
        <v>Repeat</v>
      </c>
      <c r="N1194" t="str">
        <f t="shared" si="56"/>
        <v>Recent</v>
      </c>
      <c r="AA1194">
        <v>1654</v>
      </c>
      <c r="AB1194">
        <v>2</v>
      </c>
      <c r="AC1194" s="56">
        <v>46177.023611053242</v>
      </c>
      <c r="AD1194">
        <v>75.040972222224809</v>
      </c>
      <c r="AE1194" t="s">
        <v>319</v>
      </c>
      <c r="AF1194" t="s">
        <v>321</v>
      </c>
    </row>
    <row r="1195" spans="9:32" x14ac:dyDescent="0.3">
      <c r="I1195" s="43">
        <v>1657</v>
      </c>
      <c r="J1195" s="12">
        <v>1</v>
      </c>
      <c r="K1195" s="56">
        <v>45269.01666666667</v>
      </c>
      <c r="L1195">
        <f t="shared" si="54"/>
        <v>22.965277777773736</v>
      </c>
      <c r="M1195" t="str">
        <f t="shared" si="55"/>
        <v>One time</v>
      </c>
      <c r="N1195" t="str">
        <f t="shared" si="56"/>
        <v>Recent</v>
      </c>
      <c r="AA1195">
        <v>1657</v>
      </c>
      <c r="AB1195">
        <v>1</v>
      </c>
      <c r="AC1195" s="56">
        <v>46178.023611053242</v>
      </c>
      <c r="AD1195">
        <v>22.965277777773736</v>
      </c>
      <c r="AE1195" t="s">
        <v>317</v>
      </c>
      <c r="AF1195" t="s">
        <v>321</v>
      </c>
    </row>
    <row r="1196" spans="9:32" x14ac:dyDescent="0.3">
      <c r="I1196" s="43">
        <v>1658</v>
      </c>
      <c r="J1196" s="12">
        <v>1</v>
      </c>
      <c r="K1196" s="56">
        <v>45290.052777777775</v>
      </c>
      <c r="L1196">
        <f t="shared" si="54"/>
        <v>1.9291666666686069</v>
      </c>
      <c r="M1196" t="str">
        <f t="shared" si="55"/>
        <v>One time</v>
      </c>
      <c r="N1196" t="str">
        <f t="shared" si="56"/>
        <v>Recent</v>
      </c>
      <c r="AA1196">
        <v>1658</v>
      </c>
      <c r="AB1196">
        <v>1</v>
      </c>
      <c r="AC1196" s="56">
        <v>46179.023611053242</v>
      </c>
      <c r="AD1196">
        <v>1.9291666666686069</v>
      </c>
      <c r="AE1196" t="s">
        <v>317</v>
      </c>
      <c r="AF1196" t="s">
        <v>321</v>
      </c>
    </row>
    <row r="1197" spans="9:32" x14ac:dyDescent="0.3">
      <c r="I1197" s="43">
        <v>1661</v>
      </c>
      <c r="J1197" s="12">
        <v>1</v>
      </c>
      <c r="K1197" s="56">
        <v>45253.986111111109</v>
      </c>
      <c r="L1197">
        <f t="shared" si="54"/>
        <v>37.995833333334303</v>
      </c>
      <c r="M1197" t="str">
        <f t="shared" si="55"/>
        <v>One time</v>
      </c>
      <c r="N1197" t="str">
        <f t="shared" si="56"/>
        <v>Recent</v>
      </c>
      <c r="AA1197">
        <v>1661</v>
      </c>
      <c r="AB1197">
        <v>1</v>
      </c>
      <c r="AC1197" s="56">
        <v>46180.023611053242</v>
      </c>
      <c r="AD1197">
        <v>37.995833333334303</v>
      </c>
      <c r="AE1197" t="s">
        <v>317</v>
      </c>
      <c r="AF1197" t="s">
        <v>321</v>
      </c>
    </row>
    <row r="1198" spans="9:32" x14ac:dyDescent="0.3">
      <c r="I1198" s="43">
        <v>1662</v>
      </c>
      <c r="J1198" s="12">
        <v>1</v>
      </c>
      <c r="K1198" s="56">
        <v>44970.052777777775</v>
      </c>
      <c r="L1198">
        <f t="shared" si="54"/>
        <v>321.92916666666861</v>
      </c>
      <c r="M1198" t="str">
        <f t="shared" si="55"/>
        <v>One time</v>
      </c>
      <c r="N1198" t="str">
        <f t="shared" si="56"/>
        <v>Lost</v>
      </c>
      <c r="AA1198">
        <v>1662</v>
      </c>
      <c r="AB1198">
        <v>1</v>
      </c>
      <c r="AC1198" s="56">
        <v>46181.023611053242</v>
      </c>
      <c r="AD1198">
        <v>321.92916666666861</v>
      </c>
      <c r="AE1198" t="s">
        <v>317</v>
      </c>
      <c r="AF1198" t="s">
        <v>318</v>
      </c>
    </row>
    <row r="1199" spans="9:32" x14ac:dyDescent="0.3">
      <c r="I1199" s="43">
        <v>1663</v>
      </c>
      <c r="J1199" s="12">
        <v>2</v>
      </c>
      <c r="K1199" s="56">
        <v>45078.068749999999</v>
      </c>
      <c r="L1199">
        <f t="shared" si="54"/>
        <v>213.91319444444525</v>
      </c>
      <c r="M1199" t="str">
        <f t="shared" si="55"/>
        <v>Repeat</v>
      </c>
      <c r="N1199" t="str">
        <f t="shared" si="56"/>
        <v>Lost</v>
      </c>
      <c r="AA1199">
        <v>1663</v>
      </c>
      <c r="AB1199">
        <v>2</v>
      </c>
      <c r="AC1199" s="56">
        <v>46182.023611053242</v>
      </c>
      <c r="AD1199">
        <v>213.91319444444525</v>
      </c>
      <c r="AE1199" t="s">
        <v>319</v>
      </c>
      <c r="AF1199" t="s">
        <v>318</v>
      </c>
    </row>
    <row r="1200" spans="9:32" x14ac:dyDescent="0.3">
      <c r="I1200" s="43">
        <v>1664</v>
      </c>
      <c r="J1200" s="12">
        <v>1</v>
      </c>
      <c r="K1200" s="56">
        <v>45115.997916666667</v>
      </c>
      <c r="L1200">
        <f t="shared" si="54"/>
        <v>175.98402777777665</v>
      </c>
      <c r="M1200" t="str">
        <f t="shared" si="55"/>
        <v>One time</v>
      </c>
      <c r="N1200" t="str">
        <f t="shared" si="56"/>
        <v>Passive</v>
      </c>
      <c r="AA1200">
        <v>1664</v>
      </c>
      <c r="AB1200">
        <v>1</v>
      </c>
      <c r="AC1200" s="56">
        <v>46183.023611053242</v>
      </c>
      <c r="AD1200">
        <v>175.98402777777665</v>
      </c>
      <c r="AE1200" t="s">
        <v>317</v>
      </c>
      <c r="AF1200" t="s">
        <v>320</v>
      </c>
    </row>
    <row r="1201" spans="9:32" x14ac:dyDescent="0.3">
      <c r="I1201" s="43">
        <v>1665</v>
      </c>
      <c r="J1201" s="12">
        <v>4</v>
      </c>
      <c r="K1201" s="56">
        <v>45257.981944444444</v>
      </c>
      <c r="L1201">
        <f t="shared" si="54"/>
        <v>34</v>
      </c>
      <c r="M1201" t="str">
        <f t="shared" si="55"/>
        <v>Repeat</v>
      </c>
      <c r="N1201" t="str">
        <f t="shared" si="56"/>
        <v>Recent</v>
      </c>
      <c r="AA1201">
        <v>1665</v>
      </c>
      <c r="AB1201">
        <v>4</v>
      </c>
      <c r="AC1201" s="56">
        <v>46184.023611053242</v>
      </c>
      <c r="AD1201">
        <v>34</v>
      </c>
      <c r="AE1201" t="s">
        <v>319</v>
      </c>
      <c r="AF1201" t="s">
        <v>321</v>
      </c>
    </row>
    <row r="1202" spans="9:32" x14ac:dyDescent="0.3">
      <c r="I1202" s="43">
        <v>1666</v>
      </c>
      <c r="J1202" s="12">
        <v>2</v>
      </c>
      <c r="K1202" s="56">
        <v>45087.027777777781</v>
      </c>
      <c r="L1202">
        <f t="shared" si="54"/>
        <v>204.95416666666279</v>
      </c>
      <c r="M1202" t="str">
        <f t="shared" si="55"/>
        <v>Repeat</v>
      </c>
      <c r="N1202" t="str">
        <f t="shared" si="56"/>
        <v>Lost</v>
      </c>
      <c r="AA1202">
        <v>1666</v>
      </c>
      <c r="AB1202">
        <v>2</v>
      </c>
      <c r="AC1202" s="56">
        <v>46185.023611053242</v>
      </c>
      <c r="AD1202">
        <v>204.95416666666279</v>
      </c>
      <c r="AE1202" t="s">
        <v>319</v>
      </c>
      <c r="AF1202" t="s">
        <v>318</v>
      </c>
    </row>
    <row r="1203" spans="9:32" x14ac:dyDescent="0.3">
      <c r="I1203" s="43">
        <v>1667</v>
      </c>
      <c r="J1203" s="12">
        <v>2</v>
      </c>
      <c r="K1203" s="56">
        <v>45099.039583333331</v>
      </c>
      <c r="L1203">
        <f t="shared" si="54"/>
        <v>192.9423611111124</v>
      </c>
      <c r="M1203" t="str">
        <f t="shared" si="55"/>
        <v>Repeat</v>
      </c>
      <c r="N1203" t="str">
        <f t="shared" si="56"/>
        <v>Lost</v>
      </c>
      <c r="AA1203">
        <v>1667</v>
      </c>
      <c r="AB1203">
        <v>2</v>
      </c>
      <c r="AC1203" s="56">
        <v>46186.023611053242</v>
      </c>
      <c r="AD1203">
        <v>192.9423611111124</v>
      </c>
      <c r="AE1203" t="s">
        <v>319</v>
      </c>
      <c r="AF1203" t="s">
        <v>318</v>
      </c>
    </row>
    <row r="1204" spans="9:32" x14ac:dyDescent="0.3">
      <c r="I1204" s="43">
        <v>1668</v>
      </c>
      <c r="J1204" s="12">
        <v>2</v>
      </c>
      <c r="K1204" s="56">
        <v>45254.036805555559</v>
      </c>
      <c r="L1204">
        <f t="shared" si="54"/>
        <v>37.945138888884685</v>
      </c>
      <c r="M1204" t="str">
        <f t="shared" si="55"/>
        <v>Repeat</v>
      </c>
      <c r="N1204" t="str">
        <f t="shared" si="56"/>
        <v>Recent</v>
      </c>
      <c r="AA1204">
        <v>1668</v>
      </c>
      <c r="AB1204">
        <v>2</v>
      </c>
      <c r="AC1204" s="56">
        <v>46187.023611053242</v>
      </c>
      <c r="AD1204">
        <v>37.945138888884685</v>
      </c>
      <c r="AE1204" t="s">
        <v>319</v>
      </c>
      <c r="AF1204" t="s">
        <v>321</v>
      </c>
    </row>
    <row r="1205" spans="9:32" x14ac:dyDescent="0.3">
      <c r="I1205" s="43">
        <v>1670</v>
      </c>
      <c r="J1205" s="12">
        <v>2</v>
      </c>
      <c r="K1205" s="56">
        <v>45146.04583333333</v>
      </c>
      <c r="L1205">
        <f t="shared" si="54"/>
        <v>145.93611111111386</v>
      </c>
      <c r="M1205" t="str">
        <f t="shared" si="55"/>
        <v>Repeat</v>
      </c>
      <c r="N1205" t="str">
        <f t="shared" si="56"/>
        <v>Passive</v>
      </c>
      <c r="AA1205">
        <v>1670</v>
      </c>
      <c r="AB1205">
        <v>2</v>
      </c>
      <c r="AC1205" s="56">
        <v>46188.023611053242</v>
      </c>
      <c r="AD1205">
        <v>145.93611111111386</v>
      </c>
      <c r="AE1205" t="s">
        <v>319</v>
      </c>
      <c r="AF1205" t="s">
        <v>320</v>
      </c>
    </row>
    <row r="1206" spans="9:32" x14ac:dyDescent="0.3">
      <c r="I1206" s="43">
        <v>1671</v>
      </c>
      <c r="J1206" s="12">
        <v>1</v>
      </c>
      <c r="K1206" s="56">
        <v>45010.081944444442</v>
      </c>
      <c r="L1206">
        <f t="shared" si="54"/>
        <v>281.90000000000146</v>
      </c>
      <c r="M1206" t="str">
        <f t="shared" si="55"/>
        <v>One time</v>
      </c>
      <c r="N1206" t="str">
        <f t="shared" si="56"/>
        <v>Lost</v>
      </c>
      <c r="AA1206">
        <v>1671</v>
      </c>
      <c r="AB1206">
        <v>1</v>
      </c>
      <c r="AC1206" s="56">
        <v>46189.023611053242</v>
      </c>
      <c r="AD1206">
        <v>281.90000000000146</v>
      </c>
      <c r="AE1206" t="s">
        <v>317</v>
      </c>
      <c r="AF1206" t="s">
        <v>318</v>
      </c>
    </row>
    <row r="1207" spans="9:32" x14ac:dyDescent="0.3">
      <c r="I1207" s="43">
        <v>1673</v>
      </c>
      <c r="J1207" s="12">
        <v>1</v>
      </c>
      <c r="K1207" s="56">
        <v>45028.033333333333</v>
      </c>
      <c r="L1207">
        <f t="shared" si="54"/>
        <v>263.94861111111095</v>
      </c>
      <c r="M1207" t="str">
        <f t="shared" si="55"/>
        <v>One time</v>
      </c>
      <c r="N1207" t="str">
        <f t="shared" si="56"/>
        <v>Lost</v>
      </c>
      <c r="AA1207">
        <v>1673</v>
      </c>
      <c r="AB1207">
        <v>1</v>
      </c>
      <c r="AC1207" s="56">
        <v>46190.023611053242</v>
      </c>
      <c r="AD1207">
        <v>263.94861111111095</v>
      </c>
      <c r="AE1207" t="s">
        <v>317</v>
      </c>
      <c r="AF1207" t="s">
        <v>318</v>
      </c>
    </row>
    <row r="1208" spans="9:32" x14ac:dyDescent="0.3">
      <c r="I1208" s="43">
        <v>1675</v>
      </c>
      <c r="J1208" s="12">
        <v>1</v>
      </c>
      <c r="K1208" s="56">
        <v>45287.992361111108</v>
      </c>
      <c r="L1208">
        <f t="shared" si="54"/>
        <v>3.9895833333357587</v>
      </c>
      <c r="M1208" t="str">
        <f t="shared" si="55"/>
        <v>One time</v>
      </c>
      <c r="N1208" t="str">
        <f t="shared" si="56"/>
        <v>Recent</v>
      </c>
      <c r="AA1208">
        <v>1675</v>
      </c>
      <c r="AB1208">
        <v>1</v>
      </c>
      <c r="AC1208" s="56">
        <v>46191.023611053242</v>
      </c>
      <c r="AD1208">
        <v>3.9895833333357587</v>
      </c>
      <c r="AE1208" t="s">
        <v>317</v>
      </c>
      <c r="AF1208" t="s">
        <v>321</v>
      </c>
    </row>
    <row r="1209" spans="9:32" x14ac:dyDescent="0.3">
      <c r="I1209" s="43">
        <v>1676</v>
      </c>
      <c r="J1209" s="12">
        <v>4</v>
      </c>
      <c r="K1209" s="56">
        <v>45182.030555555553</v>
      </c>
      <c r="L1209">
        <f t="shared" si="54"/>
        <v>109.95138888889051</v>
      </c>
      <c r="M1209" t="str">
        <f t="shared" si="55"/>
        <v>Repeat</v>
      </c>
      <c r="N1209" t="str">
        <f t="shared" si="56"/>
        <v>Passive</v>
      </c>
      <c r="AA1209">
        <v>1676</v>
      </c>
      <c r="AB1209">
        <v>4</v>
      </c>
      <c r="AC1209" s="56">
        <v>46192.023611053242</v>
      </c>
      <c r="AD1209">
        <v>109.95138888889051</v>
      </c>
      <c r="AE1209" t="s">
        <v>319</v>
      </c>
      <c r="AF1209" t="s">
        <v>320</v>
      </c>
    </row>
    <row r="1210" spans="9:32" x14ac:dyDescent="0.3">
      <c r="I1210" s="43">
        <v>1677</v>
      </c>
      <c r="J1210" s="12">
        <v>4</v>
      </c>
      <c r="K1210" s="56">
        <v>45143.061805555553</v>
      </c>
      <c r="L1210">
        <f t="shared" si="54"/>
        <v>148.92013888889051</v>
      </c>
      <c r="M1210" t="str">
        <f t="shared" si="55"/>
        <v>Repeat</v>
      </c>
      <c r="N1210" t="str">
        <f t="shared" si="56"/>
        <v>Passive</v>
      </c>
      <c r="AA1210">
        <v>1677</v>
      </c>
      <c r="AB1210">
        <v>4</v>
      </c>
      <c r="AC1210" s="56">
        <v>46193.023611053242</v>
      </c>
      <c r="AD1210">
        <v>148.92013888889051</v>
      </c>
      <c r="AE1210" t="s">
        <v>319</v>
      </c>
      <c r="AF1210" t="s">
        <v>320</v>
      </c>
    </row>
    <row r="1211" spans="9:32" x14ac:dyDescent="0.3">
      <c r="I1211" s="43">
        <v>1679</v>
      </c>
      <c r="J1211" s="12">
        <v>1</v>
      </c>
      <c r="K1211" s="56">
        <v>45049.011111111111</v>
      </c>
      <c r="L1211">
        <f t="shared" si="54"/>
        <v>242.97083333333285</v>
      </c>
      <c r="M1211" t="str">
        <f t="shared" si="55"/>
        <v>One time</v>
      </c>
      <c r="N1211" t="str">
        <f t="shared" si="56"/>
        <v>Lost</v>
      </c>
      <c r="AA1211">
        <v>1679</v>
      </c>
      <c r="AB1211">
        <v>1</v>
      </c>
      <c r="AC1211" s="56">
        <v>46194.023611053242</v>
      </c>
      <c r="AD1211">
        <v>242.97083333333285</v>
      </c>
      <c r="AE1211" t="s">
        <v>317</v>
      </c>
      <c r="AF1211" t="s">
        <v>318</v>
      </c>
    </row>
    <row r="1212" spans="9:32" x14ac:dyDescent="0.3">
      <c r="I1212" s="43">
        <v>1680</v>
      </c>
      <c r="J1212" s="12">
        <v>1</v>
      </c>
      <c r="K1212" s="56">
        <v>44972.05</v>
      </c>
      <c r="L1212">
        <f t="shared" si="54"/>
        <v>319.93194444444089</v>
      </c>
      <c r="M1212" t="str">
        <f t="shared" si="55"/>
        <v>One time</v>
      </c>
      <c r="N1212" t="str">
        <f t="shared" si="56"/>
        <v>Lost</v>
      </c>
      <c r="AA1212">
        <v>1680</v>
      </c>
      <c r="AB1212">
        <v>1</v>
      </c>
      <c r="AC1212" s="56">
        <v>46195.023611053242</v>
      </c>
      <c r="AD1212">
        <v>319.93194444444089</v>
      </c>
      <c r="AE1212" t="s">
        <v>317</v>
      </c>
      <c r="AF1212" t="s">
        <v>318</v>
      </c>
    </row>
    <row r="1213" spans="9:32" x14ac:dyDescent="0.3">
      <c r="I1213" s="43">
        <v>1681</v>
      </c>
      <c r="J1213" s="12">
        <v>1</v>
      </c>
      <c r="K1213" s="56">
        <v>45278.027083333334</v>
      </c>
      <c r="L1213">
        <f t="shared" si="54"/>
        <v>13.954861111109494</v>
      </c>
      <c r="M1213" t="str">
        <f t="shared" si="55"/>
        <v>One time</v>
      </c>
      <c r="N1213" t="str">
        <f t="shared" si="56"/>
        <v>Recent</v>
      </c>
      <c r="AA1213">
        <v>1681</v>
      </c>
      <c r="AB1213">
        <v>1</v>
      </c>
      <c r="AC1213" s="56">
        <v>46196.023611053242</v>
      </c>
      <c r="AD1213">
        <v>13.954861111109494</v>
      </c>
      <c r="AE1213" t="s">
        <v>317</v>
      </c>
      <c r="AF1213" t="s">
        <v>321</v>
      </c>
    </row>
    <row r="1214" spans="9:32" x14ac:dyDescent="0.3">
      <c r="I1214" s="43">
        <v>1682</v>
      </c>
      <c r="J1214" s="12">
        <v>3</v>
      </c>
      <c r="K1214" s="56">
        <v>45215.024305555555</v>
      </c>
      <c r="L1214">
        <f t="shared" si="54"/>
        <v>76.957638888889051</v>
      </c>
      <c r="M1214" t="str">
        <f t="shared" si="55"/>
        <v>Repeat</v>
      </c>
      <c r="N1214" t="str">
        <f t="shared" si="56"/>
        <v>Recent</v>
      </c>
      <c r="AA1214">
        <v>1682</v>
      </c>
      <c r="AB1214">
        <v>3</v>
      </c>
      <c r="AC1214" s="56">
        <v>46197.023611053242</v>
      </c>
      <c r="AD1214">
        <v>76.957638888889051</v>
      </c>
      <c r="AE1214" t="s">
        <v>319</v>
      </c>
      <c r="AF1214" t="s">
        <v>321</v>
      </c>
    </row>
    <row r="1215" spans="9:32" x14ac:dyDescent="0.3">
      <c r="I1215" s="43">
        <v>1685</v>
      </c>
      <c r="J1215" s="12">
        <v>3</v>
      </c>
      <c r="K1215" s="56">
        <v>45279</v>
      </c>
      <c r="L1215">
        <f t="shared" si="54"/>
        <v>12.981944444443798</v>
      </c>
      <c r="M1215" t="str">
        <f t="shared" si="55"/>
        <v>Repeat</v>
      </c>
      <c r="N1215" t="str">
        <f t="shared" si="56"/>
        <v>Recent</v>
      </c>
      <c r="AA1215">
        <v>1685</v>
      </c>
      <c r="AB1215">
        <v>3</v>
      </c>
      <c r="AC1215" s="56">
        <v>46198.023611053242</v>
      </c>
      <c r="AD1215">
        <v>12.981944444443798</v>
      </c>
      <c r="AE1215" t="s">
        <v>319</v>
      </c>
      <c r="AF1215" t="s">
        <v>321</v>
      </c>
    </row>
    <row r="1216" spans="9:32" x14ac:dyDescent="0.3">
      <c r="I1216" s="43">
        <v>1686</v>
      </c>
      <c r="J1216" s="12">
        <v>3</v>
      </c>
      <c r="K1216" s="56">
        <v>45034.072916666664</v>
      </c>
      <c r="L1216">
        <f t="shared" si="54"/>
        <v>257.90902777777956</v>
      </c>
      <c r="M1216" t="str">
        <f t="shared" si="55"/>
        <v>Repeat</v>
      </c>
      <c r="N1216" t="str">
        <f t="shared" si="56"/>
        <v>Lost</v>
      </c>
      <c r="AA1216">
        <v>1686</v>
      </c>
      <c r="AB1216">
        <v>3</v>
      </c>
      <c r="AC1216" s="56">
        <v>46199.023611053242</v>
      </c>
      <c r="AD1216">
        <v>257.90902777777956</v>
      </c>
      <c r="AE1216" t="s">
        <v>319</v>
      </c>
      <c r="AF1216" t="s">
        <v>318</v>
      </c>
    </row>
    <row r="1217" spans="9:32" x14ac:dyDescent="0.3">
      <c r="I1217" s="43">
        <v>1687</v>
      </c>
      <c r="J1217" s="12">
        <v>3</v>
      </c>
      <c r="K1217" s="56">
        <v>45212.984027777777</v>
      </c>
      <c r="L1217">
        <f t="shared" si="54"/>
        <v>78.997916666667152</v>
      </c>
      <c r="M1217" t="str">
        <f t="shared" si="55"/>
        <v>Repeat</v>
      </c>
      <c r="N1217" t="str">
        <f t="shared" si="56"/>
        <v>Recent</v>
      </c>
      <c r="AA1217">
        <v>1687</v>
      </c>
      <c r="AB1217">
        <v>3</v>
      </c>
      <c r="AC1217" s="56">
        <v>46200.023611053242</v>
      </c>
      <c r="AD1217">
        <v>78.997916666667152</v>
      </c>
      <c r="AE1217" t="s">
        <v>319</v>
      </c>
      <c r="AF1217" t="s">
        <v>321</v>
      </c>
    </row>
    <row r="1218" spans="9:32" x14ac:dyDescent="0.3">
      <c r="I1218" s="43">
        <v>1689</v>
      </c>
      <c r="J1218" s="12">
        <v>2</v>
      </c>
      <c r="K1218" s="56">
        <v>45106.023611111108</v>
      </c>
      <c r="L1218">
        <f t="shared" si="54"/>
        <v>185.95833333333576</v>
      </c>
      <c r="M1218" t="str">
        <f t="shared" si="55"/>
        <v>Repeat</v>
      </c>
      <c r="N1218" t="str">
        <f t="shared" si="56"/>
        <v>Lost</v>
      </c>
      <c r="AA1218">
        <v>1689</v>
      </c>
      <c r="AB1218">
        <v>2</v>
      </c>
      <c r="AC1218" s="56">
        <v>46201.023611053242</v>
      </c>
      <c r="AD1218">
        <v>185.95833333333576</v>
      </c>
      <c r="AE1218" t="s">
        <v>319</v>
      </c>
      <c r="AF1218" t="s">
        <v>318</v>
      </c>
    </row>
    <row r="1219" spans="9:32" x14ac:dyDescent="0.3">
      <c r="I1219" s="43">
        <v>1690</v>
      </c>
      <c r="J1219" s="12">
        <v>1</v>
      </c>
      <c r="K1219" s="56">
        <v>45178.013888888891</v>
      </c>
      <c r="L1219">
        <f t="shared" ref="L1219:L1282" si="57">$H$2-K1219</f>
        <v>113.96805555555329</v>
      </c>
      <c r="M1219" t="str">
        <f t="shared" ref="M1219:M1282" si="58">IF(J1219&gt;1, "Repeat", "One time")</f>
        <v>One time</v>
      </c>
      <c r="N1219" t="str">
        <f t="shared" ref="N1219:N1282" si="59">IF(L1219&lt;80,"Recent",IF(L1219&lt;180,"Passive","Lost"))</f>
        <v>Passive</v>
      </c>
      <c r="AA1219">
        <v>1690</v>
      </c>
      <c r="AB1219">
        <v>1</v>
      </c>
      <c r="AC1219" s="56">
        <v>46202.023611053242</v>
      </c>
      <c r="AD1219">
        <v>113.96805555555329</v>
      </c>
      <c r="AE1219" t="s">
        <v>317</v>
      </c>
      <c r="AF1219" t="s">
        <v>320</v>
      </c>
    </row>
    <row r="1220" spans="9:32" x14ac:dyDescent="0.3">
      <c r="I1220" s="43">
        <v>1691</v>
      </c>
      <c r="J1220" s="12">
        <v>1</v>
      </c>
      <c r="K1220" s="56">
        <v>45089.061111111114</v>
      </c>
      <c r="L1220">
        <f t="shared" si="57"/>
        <v>202.92083333332994</v>
      </c>
      <c r="M1220" t="str">
        <f t="shared" si="58"/>
        <v>One time</v>
      </c>
      <c r="N1220" t="str">
        <f t="shared" si="59"/>
        <v>Lost</v>
      </c>
      <c r="AA1220">
        <v>1691</v>
      </c>
      <c r="AB1220">
        <v>1</v>
      </c>
      <c r="AC1220" s="56">
        <v>46203.023611053242</v>
      </c>
      <c r="AD1220">
        <v>202.92083333332994</v>
      </c>
      <c r="AE1220" t="s">
        <v>317</v>
      </c>
      <c r="AF1220" t="s">
        <v>318</v>
      </c>
    </row>
    <row r="1221" spans="9:32" x14ac:dyDescent="0.3">
      <c r="I1221" s="43">
        <v>1693</v>
      </c>
      <c r="J1221" s="12">
        <v>1</v>
      </c>
      <c r="K1221" s="56">
        <v>45052.015277777777</v>
      </c>
      <c r="L1221">
        <f t="shared" si="57"/>
        <v>239.96666666666715</v>
      </c>
      <c r="M1221" t="str">
        <f t="shared" si="58"/>
        <v>One time</v>
      </c>
      <c r="N1221" t="str">
        <f t="shared" si="59"/>
        <v>Lost</v>
      </c>
      <c r="AA1221">
        <v>1693</v>
      </c>
      <c r="AB1221">
        <v>1</v>
      </c>
      <c r="AC1221" s="56">
        <v>46204.023611053242</v>
      </c>
      <c r="AD1221">
        <v>239.96666666666715</v>
      </c>
      <c r="AE1221" t="s">
        <v>317</v>
      </c>
      <c r="AF1221" t="s">
        <v>318</v>
      </c>
    </row>
    <row r="1222" spans="9:32" x14ac:dyDescent="0.3">
      <c r="I1222" s="43">
        <v>1694</v>
      </c>
      <c r="J1222" s="12">
        <v>1</v>
      </c>
      <c r="K1222" s="56">
        <v>45278.959027777775</v>
      </c>
      <c r="L1222">
        <f t="shared" si="57"/>
        <v>13.022916666668607</v>
      </c>
      <c r="M1222" t="str">
        <f t="shared" si="58"/>
        <v>One time</v>
      </c>
      <c r="N1222" t="str">
        <f t="shared" si="59"/>
        <v>Recent</v>
      </c>
      <c r="AA1222">
        <v>1694</v>
      </c>
      <c r="AB1222">
        <v>1</v>
      </c>
      <c r="AC1222" s="56">
        <v>46205.023611053242</v>
      </c>
      <c r="AD1222">
        <v>13.022916666668607</v>
      </c>
      <c r="AE1222" t="s">
        <v>317</v>
      </c>
      <c r="AF1222" t="s">
        <v>321</v>
      </c>
    </row>
    <row r="1223" spans="9:32" x14ac:dyDescent="0.3">
      <c r="I1223" s="43">
        <v>1695</v>
      </c>
      <c r="J1223" s="12">
        <v>3</v>
      </c>
      <c r="K1223" s="56">
        <v>45138.980555555558</v>
      </c>
      <c r="L1223">
        <f t="shared" si="57"/>
        <v>153.00138888888614</v>
      </c>
      <c r="M1223" t="str">
        <f t="shared" si="58"/>
        <v>Repeat</v>
      </c>
      <c r="N1223" t="str">
        <f t="shared" si="59"/>
        <v>Passive</v>
      </c>
      <c r="AA1223">
        <v>1695</v>
      </c>
      <c r="AB1223">
        <v>3</v>
      </c>
      <c r="AC1223" s="56">
        <v>46206.023611053242</v>
      </c>
      <c r="AD1223">
        <v>153.00138888888614</v>
      </c>
      <c r="AE1223" t="s">
        <v>319</v>
      </c>
      <c r="AF1223" t="s">
        <v>320</v>
      </c>
    </row>
    <row r="1224" spans="9:32" x14ac:dyDescent="0.3">
      <c r="I1224" s="43">
        <v>1696</v>
      </c>
      <c r="J1224" s="12">
        <v>1</v>
      </c>
      <c r="K1224" s="56">
        <v>45185.011805555558</v>
      </c>
      <c r="L1224">
        <f t="shared" si="57"/>
        <v>106.97013888888614</v>
      </c>
      <c r="M1224" t="str">
        <f t="shared" si="58"/>
        <v>One time</v>
      </c>
      <c r="N1224" t="str">
        <f t="shared" si="59"/>
        <v>Passive</v>
      </c>
      <c r="AA1224">
        <v>1696</v>
      </c>
      <c r="AB1224">
        <v>1</v>
      </c>
      <c r="AC1224" s="56">
        <v>46207.023611053242</v>
      </c>
      <c r="AD1224">
        <v>106.97013888888614</v>
      </c>
      <c r="AE1224" t="s">
        <v>317</v>
      </c>
      <c r="AF1224" t="s">
        <v>320</v>
      </c>
    </row>
    <row r="1225" spans="9:32" x14ac:dyDescent="0.3">
      <c r="I1225" s="43">
        <v>1697</v>
      </c>
      <c r="J1225" s="12">
        <v>1</v>
      </c>
      <c r="K1225" s="56">
        <v>45079.958333333336</v>
      </c>
      <c r="L1225">
        <f t="shared" si="57"/>
        <v>212.02361111110804</v>
      </c>
      <c r="M1225" t="str">
        <f t="shared" si="58"/>
        <v>One time</v>
      </c>
      <c r="N1225" t="str">
        <f t="shared" si="59"/>
        <v>Lost</v>
      </c>
      <c r="AA1225">
        <v>1697</v>
      </c>
      <c r="AB1225">
        <v>1</v>
      </c>
      <c r="AC1225" s="56">
        <v>46208.023611053242</v>
      </c>
      <c r="AD1225">
        <v>212.02361111110804</v>
      </c>
      <c r="AE1225" t="s">
        <v>317</v>
      </c>
      <c r="AF1225" t="s">
        <v>318</v>
      </c>
    </row>
    <row r="1226" spans="9:32" x14ac:dyDescent="0.3">
      <c r="I1226" s="43">
        <v>1698</v>
      </c>
      <c r="J1226" s="12">
        <v>1</v>
      </c>
      <c r="K1226" s="56">
        <v>45143.972222222219</v>
      </c>
      <c r="L1226">
        <f t="shared" si="57"/>
        <v>148.00972222222481</v>
      </c>
      <c r="M1226" t="str">
        <f t="shared" si="58"/>
        <v>One time</v>
      </c>
      <c r="N1226" t="str">
        <f t="shared" si="59"/>
        <v>Passive</v>
      </c>
      <c r="AA1226">
        <v>1698</v>
      </c>
      <c r="AB1226">
        <v>1</v>
      </c>
      <c r="AC1226" s="56">
        <v>46209.023611053242</v>
      </c>
      <c r="AD1226">
        <v>148.00972222222481</v>
      </c>
      <c r="AE1226" t="s">
        <v>317</v>
      </c>
      <c r="AF1226" t="s">
        <v>320</v>
      </c>
    </row>
    <row r="1227" spans="9:32" x14ac:dyDescent="0.3">
      <c r="I1227" s="43">
        <v>1699</v>
      </c>
      <c r="J1227" s="12">
        <v>1</v>
      </c>
      <c r="K1227" s="56">
        <v>45035.989583333336</v>
      </c>
      <c r="L1227">
        <f t="shared" si="57"/>
        <v>255.99236111110804</v>
      </c>
      <c r="M1227" t="str">
        <f t="shared" si="58"/>
        <v>One time</v>
      </c>
      <c r="N1227" t="str">
        <f t="shared" si="59"/>
        <v>Lost</v>
      </c>
      <c r="AA1227">
        <v>1699</v>
      </c>
      <c r="AB1227">
        <v>1</v>
      </c>
      <c r="AC1227" s="56">
        <v>46210.023611053242</v>
      </c>
      <c r="AD1227">
        <v>255.99236111110804</v>
      </c>
      <c r="AE1227" t="s">
        <v>317</v>
      </c>
      <c r="AF1227" t="s">
        <v>318</v>
      </c>
    </row>
    <row r="1228" spans="9:32" x14ac:dyDescent="0.3">
      <c r="I1228" s="43">
        <v>1700</v>
      </c>
      <c r="J1228" s="12">
        <v>1</v>
      </c>
      <c r="K1228" s="56">
        <v>45124.026388888888</v>
      </c>
      <c r="L1228">
        <f t="shared" si="57"/>
        <v>167.9555555555562</v>
      </c>
      <c r="M1228" t="str">
        <f t="shared" si="58"/>
        <v>One time</v>
      </c>
      <c r="N1228" t="str">
        <f t="shared" si="59"/>
        <v>Passive</v>
      </c>
      <c r="AA1228">
        <v>1700</v>
      </c>
      <c r="AB1228">
        <v>1</v>
      </c>
      <c r="AC1228" s="56">
        <v>46211.023611053242</v>
      </c>
      <c r="AD1228">
        <v>167.9555555555562</v>
      </c>
      <c r="AE1228" t="s">
        <v>317</v>
      </c>
      <c r="AF1228" t="s">
        <v>320</v>
      </c>
    </row>
    <row r="1229" spans="9:32" x14ac:dyDescent="0.3">
      <c r="I1229" s="43">
        <v>1701</v>
      </c>
      <c r="J1229" s="12">
        <v>1</v>
      </c>
      <c r="K1229" s="56">
        <v>45256.03402777778</v>
      </c>
      <c r="L1229">
        <f t="shared" si="57"/>
        <v>35.947916666664241</v>
      </c>
      <c r="M1229" t="str">
        <f t="shared" si="58"/>
        <v>One time</v>
      </c>
      <c r="N1229" t="str">
        <f t="shared" si="59"/>
        <v>Recent</v>
      </c>
      <c r="AA1229">
        <v>1701</v>
      </c>
      <c r="AB1229">
        <v>1</v>
      </c>
      <c r="AC1229" s="56">
        <v>46212.023611053242</v>
      </c>
      <c r="AD1229">
        <v>35.947916666664241</v>
      </c>
      <c r="AE1229" t="s">
        <v>317</v>
      </c>
      <c r="AF1229" t="s">
        <v>321</v>
      </c>
    </row>
    <row r="1230" spans="9:32" x14ac:dyDescent="0.3">
      <c r="I1230" s="43">
        <v>1702</v>
      </c>
      <c r="J1230" s="12">
        <v>1</v>
      </c>
      <c r="K1230" s="56">
        <v>45224.040277777778</v>
      </c>
      <c r="L1230">
        <f t="shared" si="57"/>
        <v>67.941666666665697</v>
      </c>
      <c r="M1230" t="str">
        <f t="shared" si="58"/>
        <v>One time</v>
      </c>
      <c r="N1230" t="str">
        <f t="shared" si="59"/>
        <v>Recent</v>
      </c>
      <c r="AA1230">
        <v>1702</v>
      </c>
      <c r="AB1230">
        <v>1</v>
      </c>
      <c r="AC1230" s="56">
        <v>46213.023611053242</v>
      </c>
      <c r="AD1230">
        <v>67.941666666665697</v>
      </c>
      <c r="AE1230" t="s">
        <v>317</v>
      </c>
      <c r="AF1230" t="s">
        <v>321</v>
      </c>
    </row>
    <row r="1231" spans="9:32" x14ac:dyDescent="0.3">
      <c r="I1231" s="43">
        <v>1703</v>
      </c>
      <c r="J1231" s="12">
        <v>3</v>
      </c>
      <c r="K1231" s="56">
        <v>45154.070138888892</v>
      </c>
      <c r="L1231">
        <f t="shared" si="57"/>
        <v>137.91180555555184</v>
      </c>
      <c r="M1231" t="str">
        <f t="shared" si="58"/>
        <v>Repeat</v>
      </c>
      <c r="N1231" t="str">
        <f t="shared" si="59"/>
        <v>Passive</v>
      </c>
      <c r="AA1231">
        <v>1703</v>
      </c>
      <c r="AB1231">
        <v>3</v>
      </c>
      <c r="AC1231" s="56">
        <v>46214.023611053242</v>
      </c>
      <c r="AD1231">
        <v>137.91180555555184</v>
      </c>
      <c r="AE1231" t="s">
        <v>319</v>
      </c>
      <c r="AF1231" t="s">
        <v>320</v>
      </c>
    </row>
    <row r="1232" spans="9:32" x14ac:dyDescent="0.3">
      <c r="I1232" s="43">
        <v>1704</v>
      </c>
      <c r="J1232" s="12">
        <v>2</v>
      </c>
      <c r="K1232" s="56">
        <v>45019.991666666669</v>
      </c>
      <c r="L1232">
        <f t="shared" si="57"/>
        <v>271.99027777777519</v>
      </c>
      <c r="M1232" t="str">
        <f t="shared" si="58"/>
        <v>Repeat</v>
      </c>
      <c r="N1232" t="str">
        <f t="shared" si="59"/>
        <v>Lost</v>
      </c>
      <c r="AA1232">
        <v>1704</v>
      </c>
      <c r="AB1232">
        <v>2</v>
      </c>
      <c r="AC1232" s="56">
        <v>46215.023611053242</v>
      </c>
      <c r="AD1232">
        <v>271.99027777777519</v>
      </c>
      <c r="AE1232" t="s">
        <v>319</v>
      </c>
      <c r="AF1232" t="s">
        <v>318</v>
      </c>
    </row>
    <row r="1233" spans="9:32" x14ac:dyDescent="0.3">
      <c r="I1233" s="43">
        <v>1706</v>
      </c>
      <c r="J1233" s="12">
        <v>2</v>
      </c>
      <c r="K1233" s="56">
        <v>45139.006249999999</v>
      </c>
      <c r="L1233">
        <f t="shared" si="57"/>
        <v>152.97569444444525</v>
      </c>
      <c r="M1233" t="str">
        <f t="shared" si="58"/>
        <v>Repeat</v>
      </c>
      <c r="N1233" t="str">
        <f t="shared" si="59"/>
        <v>Passive</v>
      </c>
      <c r="AA1233">
        <v>1706</v>
      </c>
      <c r="AB1233">
        <v>2</v>
      </c>
      <c r="AC1233" s="56">
        <v>46216.023611053242</v>
      </c>
      <c r="AD1233">
        <v>152.97569444444525</v>
      </c>
      <c r="AE1233" t="s">
        <v>319</v>
      </c>
      <c r="AF1233" t="s">
        <v>320</v>
      </c>
    </row>
    <row r="1234" spans="9:32" x14ac:dyDescent="0.3">
      <c r="I1234" s="43">
        <v>1707</v>
      </c>
      <c r="J1234" s="12">
        <v>1</v>
      </c>
      <c r="K1234" s="56">
        <v>44999.011805555558</v>
      </c>
      <c r="L1234">
        <f t="shared" si="57"/>
        <v>292.97013888888614</v>
      </c>
      <c r="M1234" t="str">
        <f t="shared" si="58"/>
        <v>One time</v>
      </c>
      <c r="N1234" t="str">
        <f t="shared" si="59"/>
        <v>Lost</v>
      </c>
      <c r="AA1234">
        <v>1707</v>
      </c>
      <c r="AB1234">
        <v>1</v>
      </c>
      <c r="AC1234" s="56">
        <v>46217.023611053242</v>
      </c>
      <c r="AD1234">
        <v>292.97013888888614</v>
      </c>
      <c r="AE1234" t="s">
        <v>317</v>
      </c>
      <c r="AF1234" t="s">
        <v>318</v>
      </c>
    </row>
    <row r="1235" spans="9:32" x14ac:dyDescent="0.3">
      <c r="I1235" s="43">
        <v>1708</v>
      </c>
      <c r="J1235" s="12">
        <v>3</v>
      </c>
      <c r="K1235" s="56">
        <v>45278.032638888886</v>
      </c>
      <c r="L1235">
        <f t="shared" si="57"/>
        <v>13.949305555557657</v>
      </c>
      <c r="M1235" t="str">
        <f t="shared" si="58"/>
        <v>Repeat</v>
      </c>
      <c r="N1235" t="str">
        <f t="shared" si="59"/>
        <v>Recent</v>
      </c>
      <c r="AA1235">
        <v>1708</v>
      </c>
      <c r="AB1235">
        <v>3</v>
      </c>
      <c r="AC1235" s="56">
        <v>46218.023611053242</v>
      </c>
      <c r="AD1235">
        <v>13.949305555557657</v>
      </c>
      <c r="AE1235" t="s">
        <v>319</v>
      </c>
      <c r="AF1235" t="s">
        <v>321</v>
      </c>
    </row>
    <row r="1236" spans="9:32" x14ac:dyDescent="0.3">
      <c r="I1236" s="43">
        <v>1710</v>
      </c>
      <c r="J1236" s="12">
        <v>2</v>
      </c>
      <c r="K1236" s="56">
        <v>45242.04583333333</v>
      </c>
      <c r="L1236">
        <f t="shared" si="57"/>
        <v>49.93611111111386</v>
      </c>
      <c r="M1236" t="str">
        <f t="shared" si="58"/>
        <v>Repeat</v>
      </c>
      <c r="N1236" t="str">
        <f t="shared" si="59"/>
        <v>Recent</v>
      </c>
      <c r="AA1236">
        <v>1710</v>
      </c>
      <c r="AB1236">
        <v>2</v>
      </c>
      <c r="AC1236" s="56">
        <v>46219.023611053242</v>
      </c>
      <c r="AD1236">
        <v>49.93611111111386</v>
      </c>
      <c r="AE1236" t="s">
        <v>319</v>
      </c>
      <c r="AF1236" t="s">
        <v>321</v>
      </c>
    </row>
    <row r="1237" spans="9:32" x14ac:dyDescent="0.3">
      <c r="I1237" s="43">
        <v>1712</v>
      </c>
      <c r="J1237" s="12">
        <v>1</v>
      </c>
      <c r="K1237" s="56">
        <v>45113.002083333333</v>
      </c>
      <c r="L1237">
        <f t="shared" si="57"/>
        <v>178.97986111111095</v>
      </c>
      <c r="M1237" t="str">
        <f t="shared" si="58"/>
        <v>One time</v>
      </c>
      <c r="N1237" t="str">
        <f t="shared" si="59"/>
        <v>Passive</v>
      </c>
      <c r="AA1237">
        <v>1712</v>
      </c>
      <c r="AB1237">
        <v>1</v>
      </c>
      <c r="AC1237" s="56">
        <v>46220.023611053242</v>
      </c>
      <c r="AD1237">
        <v>178.97986111111095</v>
      </c>
      <c r="AE1237" t="s">
        <v>317</v>
      </c>
      <c r="AF1237" t="s">
        <v>320</v>
      </c>
    </row>
    <row r="1238" spans="9:32" x14ac:dyDescent="0.3">
      <c r="I1238" s="43">
        <v>1714</v>
      </c>
      <c r="J1238" s="12">
        <v>2</v>
      </c>
      <c r="K1238" s="56">
        <v>45144.97152777778</v>
      </c>
      <c r="L1238">
        <f t="shared" si="57"/>
        <v>147.01041666666424</v>
      </c>
      <c r="M1238" t="str">
        <f t="shared" si="58"/>
        <v>Repeat</v>
      </c>
      <c r="N1238" t="str">
        <f t="shared" si="59"/>
        <v>Passive</v>
      </c>
      <c r="AA1238">
        <v>1714</v>
      </c>
      <c r="AB1238">
        <v>2</v>
      </c>
      <c r="AC1238" s="56">
        <v>46221.023611053242</v>
      </c>
      <c r="AD1238">
        <v>147.01041666666424</v>
      </c>
      <c r="AE1238" t="s">
        <v>319</v>
      </c>
      <c r="AF1238" t="s">
        <v>320</v>
      </c>
    </row>
    <row r="1239" spans="9:32" x14ac:dyDescent="0.3">
      <c r="I1239" s="43">
        <v>1715</v>
      </c>
      <c r="J1239" s="12">
        <v>3</v>
      </c>
      <c r="K1239" s="56">
        <v>45265.981249999997</v>
      </c>
      <c r="L1239">
        <f t="shared" si="57"/>
        <v>26.000694444446708</v>
      </c>
      <c r="M1239" t="str">
        <f t="shared" si="58"/>
        <v>Repeat</v>
      </c>
      <c r="N1239" t="str">
        <f t="shared" si="59"/>
        <v>Recent</v>
      </c>
      <c r="AA1239">
        <v>1715</v>
      </c>
      <c r="AB1239">
        <v>3</v>
      </c>
      <c r="AC1239" s="56">
        <v>46222.023611053242</v>
      </c>
      <c r="AD1239">
        <v>26.000694444446708</v>
      </c>
      <c r="AE1239" t="s">
        <v>319</v>
      </c>
      <c r="AF1239" t="s">
        <v>321</v>
      </c>
    </row>
    <row r="1240" spans="9:32" x14ac:dyDescent="0.3">
      <c r="I1240" s="43">
        <v>1716</v>
      </c>
      <c r="J1240" s="12">
        <v>1</v>
      </c>
      <c r="K1240" s="56">
        <v>45029.004861111112</v>
      </c>
      <c r="L1240">
        <f t="shared" si="57"/>
        <v>262.97708333333139</v>
      </c>
      <c r="M1240" t="str">
        <f t="shared" si="58"/>
        <v>One time</v>
      </c>
      <c r="N1240" t="str">
        <f t="shared" si="59"/>
        <v>Lost</v>
      </c>
      <c r="AA1240">
        <v>1716</v>
      </c>
      <c r="AB1240">
        <v>1</v>
      </c>
      <c r="AC1240" s="56">
        <v>46223.023611053242</v>
      </c>
      <c r="AD1240">
        <v>262.97708333333139</v>
      </c>
      <c r="AE1240" t="s">
        <v>317</v>
      </c>
      <c r="AF1240" t="s">
        <v>318</v>
      </c>
    </row>
    <row r="1241" spans="9:32" x14ac:dyDescent="0.3">
      <c r="I1241" s="43">
        <v>1717</v>
      </c>
      <c r="J1241" s="12">
        <v>1</v>
      </c>
      <c r="K1241" s="56">
        <v>45013.037499999999</v>
      </c>
      <c r="L1241">
        <f t="shared" si="57"/>
        <v>278.94444444444525</v>
      </c>
      <c r="M1241" t="str">
        <f t="shared" si="58"/>
        <v>One time</v>
      </c>
      <c r="N1241" t="str">
        <f t="shared" si="59"/>
        <v>Lost</v>
      </c>
      <c r="AA1241">
        <v>1717</v>
      </c>
      <c r="AB1241">
        <v>1</v>
      </c>
      <c r="AC1241" s="56">
        <v>46224.023611053242</v>
      </c>
      <c r="AD1241">
        <v>278.94444444444525</v>
      </c>
      <c r="AE1241" t="s">
        <v>317</v>
      </c>
      <c r="AF1241" t="s">
        <v>318</v>
      </c>
    </row>
    <row r="1242" spans="9:32" x14ac:dyDescent="0.3">
      <c r="I1242" s="43">
        <v>1718</v>
      </c>
      <c r="J1242" s="12">
        <v>1</v>
      </c>
      <c r="K1242" s="56">
        <v>45049.974999999999</v>
      </c>
      <c r="L1242">
        <f t="shared" si="57"/>
        <v>242.00694444444525</v>
      </c>
      <c r="M1242" t="str">
        <f t="shared" si="58"/>
        <v>One time</v>
      </c>
      <c r="N1242" t="str">
        <f t="shared" si="59"/>
        <v>Lost</v>
      </c>
      <c r="AA1242">
        <v>1718</v>
      </c>
      <c r="AB1242">
        <v>1</v>
      </c>
      <c r="AC1242" s="56">
        <v>46225.023611053242</v>
      </c>
      <c r="AD1242">
        <v>242.00694444444525</v>
      </c>
      <c r="AE1242" t="s">
        <v>317</v>
      </c>
      <c r="AF1242" t="s">
        <v>318</v>
      </c>
    </row>
    <row r="1243" spans="9:32" x14ac:dyDescent="0.3">
      <c r="I1243" s="43">
        <v>1719</v>
      </c>
      <c r="J1243" s="12">
        <v>1</v>
      </c>
      <c r="K1243" s="56">
        <v>45134.066666666666</v>
      </c>
      <c r="L1243">
        <f t="shared" si="57"/>
        <v>157.9152777777781</v>
      </c>
      <c r="M1243" t="str">
        <f t="shared" si="58"/>
        <v>One time</v>
      </c>
      <c r="N1243" t="str">
        <f t="shared" si="59"/>
        <v>Passive</v>
      </c>
      <c r="AA1243">
        <v>1719</v>
      </c>
      <c r="AB1243">
        <v>1</v>
      </c>
      <c r="AC1243" s="56">
        <v>46226.023611053242</v>
      </c>
      <c r="AD1243">
        <v>157.9152777777781</v>
      </c>
      <c r="AE1243" t="s">
        <v>317</v>
      </c>
      <c r="AF1243" t="s">
        <v>320</v>
      </c>
    </row>
    <row r="1244" spans="9:32" x14ac:dyDescent="0.3">
      <c r="I1244" s="43">
        <v>1721</v>
      </c>
      <c r="J1244" s="12">
        <v>1</v>
      </c>
      <c r="K1244" s="56">
        <v>45046.98541666667</v>
      </c>
      <c r="L1244">
        <f t="shared" si="57"/>
        <v>244.99652777777374</v>
      </c>
      <c r="M1244" t="str">
        <f t="shared" si="58"/>
        <v>One time</v>
      </c>
      <c r="N1244" t="str">
        <f t="shared" si="59"/>
        <v>Lost</v>
      </c>
      <c r="AA1244">
        <v>1721</v>
      </c>
      <c r="AB1244">
        <v>1</v>
      </c>
      <c r="AC1244" s="56">
        <v>46227.023611053242</v>
      </c>
      <c r="AD1244">
        <v>244.99652777777374</v>
      </c>
      <c r="AE1244" t="s">
        <v>317</v>
      </c>
      <c r="AF1244" t="s">
        <v>318</v>
      </c>
    </row>
    <row r="1245" spans="9:32" x14ac:dyDescent="0.3">
      <c r="I1245" s="43">
        <v>1722</v>
      </c>
      <c r="J1245" s="12">
        <v>1</v>
      </c>
      <c r="K1245" s="56">
        <v>45275.976388888892</v>
      </c>
      <c r="L1245">
        <f t="shared" si="57"/>
        <v>16.005555555551837</v>
      </c>
      <c r="M1245" t="str">
        <f t="shared" si="58"/>
        <v>One time</v>
      </c>
      <c r="N1245" t="str">
        <f t="shared" si="59"/>
        <v>Recent</v>
      </c>
      <c r="AA1245">
        <v>1722</v>
      </c>
      <c r="AB1245">
        <v>1</v>
      </c>
      <c r="AC1245" s="56">
        <v>46228.023611053242</v>
      </c>
      <c r="AD1245">
        <v>16.005555555551837</v>
      </c>
      <c r="AE1245" t="s">
        <v>317</v>
      </c>
      <c r="AF1245" t="s">
        <v>321</v>
      </c>
    </row>
    <row r="1246" spans="9:32" x14ac:dyDescent="0.3">
      <c r="I1246" s="43">
        <v>1723</v>
      </c>
      <c r="J1246" s="12">
        <v>2</v>
      </c>
      <c r="K1246" s="56">
        <v>45212.993750000001</v>
      </c>
      <c r="L1246">
        <f t="shared" si="57"/>
        <v>78.988194444442343</v>
      </c>
      <c r="M1246" t="str">
        <f t="shared" si="58"/>
        <v>Repeat</v>
      </c>
      <c r="N1246" t="str">
        <f t="shared" si="59"/>
        <v>Recent</v>
      </c>
      <c r="AA1246">
        <v>1723</v>
      </c>
      <c r="AB1246">
        <v>2</v>
      </c>
      <c r="AC1246" s="56">
        <v>46229.023611053242</v>
      </c>
      <c r="AD1246">
        <v>78.988194444442343</v>
      </c>
      <c r="AE1246" t="s">
        <v>319</v>
      </c>
      <c r="AF1246" t="s">
        <v>321</v>
      </c>
    </row>
    <row r="1247" spans="9:32" x14ac:dyDescent="0.3">
      <c r="I1247" s="43">
        <v>1725</v>
      </c>
      <c r="J1247" s="12">
        <v>2</v>
      </c>
      <c r="K1247" s="56">
        <v>45153.989583333336</v>
      </c>
      <c r="L1247">
        <f t="shared" si="57"/>
        <v>137.99236111110804</v>
      </c>
      <c r="M1247" t="str">
        <f t="shared" si="58"/>
        <v>Repeat</v>
      </c>
      <c r="N1247" t="str">
        <f t="shared" si="59"/>
        <v>Passive</v>
      </c>
      <c r="AA1247">
        <v>1725</v>
      </c>
      <c r="AB1247">
        <v>2</v>
      </c>
      <c r="AC1247" s="56">
        <v>46230.023611053242</v>
      </c>
      <c r="AD1247">
        <v>137.99236111110804</v>
      </c>
      <c r="AE1247" t="s">
        <v>319</v>
      </c>
      <c r="AF1247" t="s">
        <v>320</v>
      </c>
    </row>
    <row r="1248" spans="9:32" x14ac:dyDescent="0.3">
      <c r="I1248" s="43">
        <v>1726</v>
      </c>
      <c r="J1248" s="12">
        <v>1</v>
      </c>
      <c r="K1248" s="56">
        <v>45071.103472222225</v>
      </c>
      <c r="L1248">
        <f t="shared" si="57"/>
        <v>220.87847222221899</v>
      </c>
      <c r="M1248" t="str">
        <f t="shared" si="58"/>
        <v>One time</v>
      </c>
      <c r="N1248" t="str">
        <f t="shared" si="59"/>
        <v>Lost</v>
      </c>
      <c r="AA1248">
        <v>1726</v>
      </c>
      <c r="AB1248">
        <v>1</v>
      </c>
      <c r="AC1248" s="56">
        <v>46231.023611053242</v>
      </c>
      <c r="AD1248">
        <v>220.87847222221899</v>
      </c>
      <c r="AE1248" t="s">
        <v>317</v>
      </c>
      <c r="AF1248" t="s">
        <v>318</v>
      </c>
    </row>
    <row r="1249" spans="9:32" x14ac:dyDescent="0.3">
      <c r="I1249" s="43">
        <v>1728</v>
      </c>
      <c r="J1249" s="12">
        <v>2</v>
      </c>
      <c r="K1249" s="56">
        <v>44948.010416666664</v>
      </c>
      <c r="L1249">
        <f t="shared" si="57"/>
        <v>343.97152777777956</v>
      </c>
      <c r="M1249" t="str">
        <f t="shared" si="58"/>
        <v>Repeat</v>
      </c>
      <c r="N1249" t="str">
        <f t="shared" si="59"/>
        <v>Lost</v>
      </c>
      <c r="AA1249">
        <v>1728</v>
      </c>
      <c r="AB1249">
        <v>2</v>
      </c>
      <c r="AC1249" s="56">
        <v>46232.023611053242</v>
      </c>
      <c r="AD1249">
        <v>343.97152777777956</v>
      </c>
      <c r="AE1249" t="s">
        <v>319</v>
      </c>
      <c r="AF1249" t="s">
        <v>318</v>
      </c>
    </row>
    <row r="1250" spans="9:32" x14ac:dyDescent="0.3">
      <c r="I1250" s="43">
        <v>1729</v>
      </c>
      <c r="J1250" s="12">
        <v>1</v>
      </c>
      <c r="K1250" s="56">
        <v>45235.980555555558</v>
      </c>
      <c r="L1250">
        <f t="shared" si="57"/>
        <v>56.00138888888614</v>
      </c>
      <c r="M1250" t="str">
        <f t="shared" si="58"/>
        <v>One time</v>
      </c>
      <c r="N1250" t="str">
        <f t="shared" si="59"/>
        <v>Recent</v>
      </c>
      <c r="AA1250">
        <v>1729</v>
      </c>
      <c r="AB1250">
        <v>1</v>
      </c>
      <c r="AC1250" s="56">
        <v>46233.023611053242</v>
      </c>
      <c r="AD1250">
        <v>56.00138888888614</v>
      </c>
      <c r="AE1250" t="s">
        <v>317</v>
      </c>
      <c r="AF1250" t="s">
        <v>321</v>
      </c>
    </row>
    <row r="1251" spans="9:32" x14ac:dyDescent="0.3">
      <c r="I1251" s="43">
        <v>1731</v>
      </c>
      <c r="J1251" s="12">
        <v>1</v>
      </c>
      <c r="K1251" s="56">
        <v>45080.944444444445</v>
      </c>
      <c r="L1251">
        <f t="shared" si="57"/>
        <v>211.03749999999854</v>
      </c>
      <c r="M1251" t="str">
        <f t="shared" si="58"/>
        <v>One time</v>
      </c>
      <c r="N1251" t="str">
        <f t="shared" si="59"/>
        <v>Lost</v>
      </c>
      <c r="AA1251">
        <v>1731</v>
      </c>
      <c r="AB1251">
        <v>1</v>
      </c>
      <c r="AC1251" s="56">
        <v>46234.023611053242</v>
      </c>
      <c r="AD1251">
        <v>211.03749999999854</v>
      </c>
      <c r="AE1251" t="s">
        <v>317</v>
      </c>
      <c r="AF1251" t="s">
        <v>318</v>
      </c>
    </row>
    <row r="1252" spans="9:32" x14ac:dyDescent="0.3">
      <c r="I1252" s="43">
        <v>1732</v>
      </c>
      <c r="J1252" s="12">
        <v>1</v>
      </c>
      <c r="K1252" s="56">
        <v>45209.058333333334</v>
      </c>
      <c r="L1252">
        <f t="shared" si="57"/>
        <v>82.923611111109494</v>
      </c>
      <c r="M1252" t="str">
        <f t="shared" si="58"/>
        <v>One time</v>
      </c>
      <c r="N1252" t="str">
        <f t="shared" si="59"/>
        <v>Passive</v>
      </c>
      <c r="AA1252">
        <v>1732</v>
      </c>
      <c r="AB1252">
        <v>1</v>
      </c>
      <c r="AC1252" s="56">
        <v>46235.023611053242</v>
      </c>
      <c r="AD1252">
        <v>82.923611111109494</v>
      </c>
      <c r="AE1252" t="s">
        <v>317</v>
      </c>
      <c r="AF1252" t="s">
        <v>320</v>
      </c>
    </row>
    <row r="1253" spans="9:32" x14ac:dyDescent="0.3">
      <c r="I1253" s="43">
        <v>1733</v>
      </c>
      <c r="J1253" s="12">
        <v>1</v>
      </c>
      <c r="K1253" s="56">
        <v>45216.057638888888</v>
      </c>
      <c r="L1253">
        <f t="shared" si="57"/>
        <v>75.924305555556202</v>
      </c>
      <c r="M1253" t="str">
        <f t="shared" si="58"/>
        <v>One time</v>
      </c>
      <c r="N1253" t="str">
        <f t="shared" si="59"/>
        <v>Recent</v>
      </c>
      <c r="AA1253">
        <v>1733</v>
      </c>
      <c r="AB1253">
        <v>1</v>
      </c>
      <c r="AC1253" s="56">
        <v>46236.023611053242</v>
      </c>
      <c r="AD1253">
        <v>75.924305555556202</v>
      </c>
      <c r="AE1253" t="s">
        <v>317</v>
      </c>
      <c r="AF1253" t="s">
        <v>321</v>
      </c>
    </row>
    <row r="1254" spans="9:32" x14ac:dyDescent="0.3">
      <c r="I1254" s="43">
        <v>1734</v>
      </c>
      <c r="J1254" s="12">
        <v>4</v>
      </c>
      <c r="K1254" s="56">
        <v>45101.031944444447</v>
      </c>
      <c r="L1254">
        <f t="shared" si="57"/>
        <v>190.94999999999709</v>
      </c>
      <c r="M1254" t="str">
        <f t="shared" si="58"/>
        <v>Repeat</v>
      </c>
      <c r="N1254" t="str">
        <f t="shared" si="59"/>
        <v>Lost</v>
      </c>
      <c r="AA1254">
        <v>1734</v>
      </c>
      <c r="AB1254">
        <v>4</v>
      </c>
      <c r="AC1254" s="56">
        <v>46237.023611053242</v>
      </c>
      <c r="AD1254">
        <v>190.94999999999709</v>
      </c>
      <c r="AE1254" t="s">
        <v>319</v>
      </c>
      <c r="AF1254" t="s">
        <v>318</v>
      </c>
    </row>
    <row r="1255" spans="9:32" x14ac:dyDescent="0.3">
      <c r="I1255" s="43">
        <v>1735</v>
      </c>
      <c r="J1255" s="12">
        <v>2</v>
      </c>
      <c r="K1255" s="56">
        <v>45266.006944444445</v>
      </c>
      <c r="L1255">
        <f t="shared" si="57"/>
        <v>25.974999999998545</v>
      </c>
      <c r="M1255" t="str">
        <f t="shared" si="58"/>
        <v>Repeat</v>
      </c>
      <c r="N1255" t="str">
        <f t="shared" si="59"/>
        <v>Recent</v>
      </c>
      <c r="AA1255">
        <v>1735</v>
      </c>
      <c r="AB1255">
        <v>2</v>
      </c>
      <c r="AC1255" s="56">
        <v>46238.023611053242</v>
      </c>
      <c r="AD1255">
        <v>25.974999999998545</v>
      </c>
      <c r="AE1255" t="s">
        <v>319</v>
      </c>
      <c r="AF1255" t="s">
        <v>321</v>
      </c>
    </row>
    <row r="1256" spans="9:32" x14ac:dyDescent="0.3">
      <c r="I1256" s="43">
        <v>1736</v>
      </c>
      <c r="J1256" s="12">
        <v>1</v>
      </c>
      <c r="K1256" s="56">
        <v>44948.056250000001</v>
      </c>
      <c r="L1256">
        <f t="shared" si="57"/>
        <v>343.92569444444234</v>
      </c>
      <c r="M1256" t="str">
        <f t="shared" si="58"/>
        <v>One time</v>
      </c>
      <c r="N1256" t="str">
        <f t="shared" si="59"/>
        <v>Lost</v>
      </c>
      <c r="AA1256">
        <v>1736</v>
      </c>
      <c r="AB1256">
        <v>1</v>
      </c>
      <c r="AC1256" s="56">
        <v>46239.023611053242</v>
      </c>
      <c r="AD1256">
        <v>343.92569444444234</v>
      </c>
      <c r="AE1256" t="s">
        <v>317</v>
      </c>
      <c r="AF1256" t="s">
        <v>318</v>
      </c>
    </row>
    <row r="1257" spans="9:32" x14ac:dyDescent="0.3">
      <c r="I1257" s="43">
        <v>1737</v>
      </c>
      <c r="J1257" s="12">
        <v>1</v>
      </c>
      <c r="K1257" s="56">
        <v>45238.030555555553</v>
      </c>
      <c r="L1257">
        <f t="shared" si="57"/>
        <v>53.951388888890506</v>
      </c>
      <c r="M1257" t="str">
        <f t="shared" si="58"/>
        <v>One time</v>
      </c>
      <c r="N1257" t="str">
        <f t="shared" si="59"/>
        <v>Recent</v>
      </c>
      <c r="AA1257">
        <v>1737</v>
      </c>
      <c r="AB1257">
        <v>1</v>
      </c>
      <c r="AC1257" s="56">
        <v>46240.023611053242</v>
      </c>
      <c r="AD1257">
        <v>53.951388888890506</v>
      </c>
      <c r="AE1257" t="s">
        <v>317</v>
      </c>
      <c r="AF1257" t="s">
        <v>321</v>
      </c>
    </row>
    <row r="1258" spans="9:32" x14ac:dyDescent="0.3">
      <c r="I1258" s="43">
        <v>1738</v>
      </c>
      <c r="J1258" s="12">
        <v>1</v>
      </c>
      <c r="K1258" s="56">
        <v>44968.049305555556</v>
      </c>
      <c r="L1258">
        <f t="shared" si="57"/>
        <v>323.9326388888876</v>
      </c>
      <c r="M1258" t="str">
        <f t="shared" si="58"/>
        <v>One time</v>
      </c>
      <c r="N1258" t="str">
        <f t="shared" si="59"/>
        <v>Lost</v>
      </c>
      <c r="AA1258">
        <v>1738</v>
      </c>
      <c r="AB1258">
        <v>1</v>
      </c>
      <c r="AC1258" s="56">
        <v>46241.023611053242</v>
      </c>
      <c r="AD1258">
        <v>323.9326388888876</v>
      </c>
      <c r="AE1258" t="s">
        <v>317</v>
      </c>
      <c r="AF1258" t="s">
        <v>318</v>
      </c>
    </row>
    <row r="1259" spans="9:32" x14ac:dyDescent="0.3">
      <c r="I1259" s="43">
        <v>1739</v>
      </c>
      <c r="J1259" s="12">
        <v>2</v>
      </c>
      <c r="K1259" s="56">
        <v>45155.97152777778</v>
      </c>
      <c r="L1259">
        <f t="shared" si="57"/>
        <v>136.01041666666424</v>
      </c>
      <c r="M1259" t="str">
        <f t="shared" si="58"/>
        <v>Repeat</v>
      </c>
      <c r="N1259" t="str">
        <f t="shared" si="59"/>
        <v>Passive</v>
      </c>
      <c r="AA1259">
        <v>1739</v>
      </c>
      <c r="AB1259">
        <v>2</v>
      </c>
      <c r="AC1259" s="56">
        <v>46242.023611053242</v>
      </c>
      <c r="AD1259">
        <v>136.01041666666424</v>
      </c>
      <c r="AE1259" t="s">
        <v>319</v>
      </c>
      <c r="AF1259" t="s">
        <v>320</v>
      </c>
    </row>
    <row r="1260" spans="9:32" x14ac:dyDescent="0.3">
      <c r="I1260" s="43">
        <v>1740</v>
      </c>
      <c r="J1260" s="12">
        <v>1</v>
      </c>
      <c r="K1260" s="56">
        <v>45189.043749999997</v>
      </c>
      <c r="L1260">
        <f t="shared" si="57"/>
        <v>102.93819444444671</v>
      </c>
      <c r="M1260" t="str">
        <f t="shared" si="58"/>
        <v>One time</v>
      </c>
      <c r="N1260" t="str">
        <f t="shared" si="59"/>
        <v>Passive</v>
      </c>
      <c r="AA1260">
        <v>1740</v>
      </c>
      <c r="AB1260">
        <v>1</v>
      </c>
      <c r="AC1260" s="56">
        <v>46243.023611053242</v>
      </c>
      <c r="AD1260">
        <v>102.93819444444671</v>
      </c>
      <c r="AE1260" t="s">
        <v>317</v>
      </c>
      <c r="AF1260" t="s">
        <v>320</v>
      </c>
    </row>
    <row r="1261" spans="9:32" x14ac:dyDescent="0.3">
      <c r="I1261" s="43">
        <v>1741</v>
      </c>
      <c r="J1261" s="12">
        <v>1</v>
      </c>
      <c r="K1261" s="56">
        <v>45286.047222222223</v>
      </c>
      <c r="L1261">
        <f t="shared" si="57"/>
        <v>5.9347222222204437</v>
      </c>
      <c r="M1261" t="str">
        <f t="shared" si="58"/>
        <v>One time</v>
      </c>
      <c r="N1261" t="str">
        <f t="shared" si="59"/>
        <v>Recent</v>
      </c>
      <c r="AA1261">
        <v>1741</v>
      </c>
      <c r="AB1261">
        <v>1</v>
      </c>
      <c r="AC1261" s="56">
        <v>46244.023611053242</v>
      </c>
      <c r="AD1261">
        <v>5.9347222222204437</v>
      </c>
      <c r="AE1261" t="s">
        <v>317</v>
      </c>
      <c r="AF1261" t="s">
        <v>321</v>
      </c>
    </row>
    <row r="1262" spans="9:32" x14ac:dyDescent="0.3">
      <c r="I1262" s="43">
        <v>1742</v>
      </c>
      <c r="J1262" s="12">
        <v>1</v>
      </c>
      <c r="K1262" s="56">
        <v>45037.067361111112</v>
      </c>
      <c r="L1262">
        <f t="shared" si="57"/>
        <v>254.91458333333139</v>
      </c>
      <c r="M1262" t="str">
        <f t="shared" si="58"/>
        <v>One time</v>
      </c>
      <c r="N1262" t="str">
        <f t="shared" si="59"/>
        <v>Lost</v>
      </c>
      <c r="AA1262">
        <v>1742</v>
      </c>
      <c r="AB1262">
        <v>1</v>
      </c>
      <c r="AC1262" s="56">
        <v>46245.023611053242</v>
      </c>
      <c r="AD1262">
        <v>254.91458333333139</v>
      </c>
      <c r="AE1262" t="s">
        <v>317</v>
      </c>
      <c r="AF1262" t="s">
        <v>318</v>
      </c>
    </row>
    <row r="1263" spans="9:32" x14ac:dyDescent="0.3">
      <c r="I1263" s="43">
        <v>1743</v>
      </c>
      <c r="J1263" s="12">
        <v>2</v>
      </c>
      <c r="K1263" s="56">
        <v>45098.015972222223</v>
      </c>
      <c r="L1263">
        <f t="shared" si="57"/>
        <v>193.96597222222044</v>
      </c>
      <c r="M1263" t="str">
        <f t="shared" si="58"/>
        <v>Repeat</v>
      </c>
      <c r="N1263" t="str">
        <f t="shared" si="59"/>
        <v>Lost</v>
      </c>
      <c r="AA1263">
        <v>1743</v>
      </c>
      <c r="AB1263">
        <v>2</v>
      </c>
      <c r="AC1263" s="56">
        <v>46246.023611053242</v>
      </c>
      <c r="AD1263">
        <v>193.96597222222044</v>
      </c>
      <c r="AE1263" t="s">
        <v>319</v>
      </c>
      <c r="AF1263" t="s">
        <v>318</v>
      </c>
    </row>
    <row r="1264" spans="9:32" x14ac:dyDescent="0.3">
      <c r="I1264" s="43">
        <v>1745</v>
      </c>
      <c r="J1264" s="12">
        <v>3</v>
      </c>
      <c r="K1264" s="56">
        <v>45257.078472222223</v>
      </c>
      <c r="L1264">
        <f t="shared" si="57"/>
        <v>34.903472222220444</v>
      </c>
      <c r="M1264" t="str">
        <f t="shared" si="58"/>
        <v>Repeat</v>
      </c>
      <c r="N1264" t="str">
        <f t="shared" si="59"/>
        <v>Recent</v>
      </c>
      <c r="AA1264">
        <v>1745</v>
      </c>
      <c r="AB1264">
        <v>3</v>
      </c>
      <c r="AC1264" s="56">
        <v>46247.023611053242</v>
      </c>
      <c r="AD1264">
        <v>34.903472222220444</v>
      </c>
      <c r="AE1264" t="s">
        <v>319</v>
      </c>
      <c r="AF1264" t="s">
        <v>321</v>
      </c>
    </row>
    <row r="1265" spans="9:32" x14ac:dyDescent="0.3">
      <c r="I1265" s="43">
        <v>1746</v>
      </c>
      <c r="J1265" s="12">
        <v>3</v>
      </c>
      <c r="K1265" s="56">
        <v>45287.041666666664</v>
      </c>
      <c r="L1265">
        <f t="shared" si="57"/>
        <v>4.9402777777795563</v>
      </c>
      <c r="M1265" t="str">
        <f t="shared" si="58"/>
        <v>Repeat</v>
      </c>
      <c r="N1265" t="str">
        <f t="shared" si="59"/>
        <v>Recent</v>
      </c>
      <c r="AA1265">
        <v>1746</v>
      </c>
      <c r="AB1265">
        <v>3</v>
      </c>
      <c r="AC1265" s="56">
        <v>46248.023611053242</v>
      </c>
      <c r="AD1265">
        <v>4.9402777777795563</v>
      </c>
      <c r="AE1265" t="s">
        <v>319</v>
      </c>
      <c r="AF1265" t="s">
        <v>321</v>
      </c>
    </row>
    <row r="1266" spans="9:32" x14ac:dyDescent="0.3">
      <c r="I1266" s="43">
        <v>1747</v>
      </c>
      <c r="J1266" s="12">
        <v>1</v>
      </c>
      <c r="K1266" s="56">
        <v>45062.032638888886</v>
      </c>
      <c r="L1266">
        <f t="shared" si="57"/>
        <v>229.94930555555766</v>
      </c>
      <c r="M1266" t="str">
        <f t="shared" si="58"/>
        <v>One time</v>
      </c>
      <c r="N1266" t="str">
        <f t="shared" si="59"/>
        <v>Lost</v>
      </c>
      <c r="AA1266">
        <v>1747</v>
      </c>
      <c r="AB1266">
        <v>1</v>
      </c>
      <c r="AC1266" s="56">
        <v>46249.023611053242</v>
      </c>
      <c r="AD1266">
        <v>229.94930555555766</v>
      </c>
      <c r="AE1266" t="s">
        <v>317</v>
      </c>
      <c r="AF1266" t="s">
        <v>318</v>
      </c>
    </row>
    <row r="1267" spans="9:32" x14ac:dyDescent="0.3">
      <c r="I1267" s="43">
        <v>1749</v>
      </c>
      <c r="J1267" s="12">
        <v>1</v>
      </c>
      <c r="K1267" s="56">
        <v>45042.992361111108</v>
      </c>
      <c r="L1267">
        <f t="shared" si="57"/>
        <v>248.98958333333576</v>
      </c>
      <c r="M1267" t="str">
        <f t="shared" si="58"/>
        <v>One time</v>
      </c>
      <c r="N1267" t="str">
        <f t="shared" si="59"/>
        <v>Lost</v>
      </c>
      <c r="AA1267">
        <v>1749</v>
      </c>
      <c r="AB1267">
        <v>1</v>
      </c>
      <c r="AC1267" s="56">
        <v>46250.023611053242</v>
      </c>
      <c r="AD1267">
        <v>248.98958333333576</v>
      </c>
      <c r="AE1267" t="s">
        <v>317</v>
      </c>
      <c r="AF1267" t="s">
        <v>318</v>
      </c>
    </row>
    <row r="1268" spans="9:32" x14ac:dyDescent="0.3">
      <c r="I1268" s="43">
        <v>1751</v>
      </c>
      <c r="J1268" s="12">
        <v>1</v>
      </c>
      <c r="K1268" s="56">
        <v>45272.022916666669</v>
      </c>
      <c r="L1268">
        <f t="shared" si="57"/>
        <v>19.959027777775191</v>
      </c>
      <c r="M1268" t="str">
        <f t="shared" si="58"/>
        <v>One time</v>
      </c>
      <c r="N1268" t="str">
        <f t="shared" si="59"/>
        <v>Recent</v>
      </c>
      <c r="AA1268">
        <v>1751</v>
      </c>
      <c r="AB1268">
        <v>1</v>
      </c>
      <c r="AC1268" s="56">
        <v>46251.023611053242</v>
      </c>
      <c r="AD1268">
        <v>19.959027777775191</v>
      </c>
      <c r="AE1268" t="s">
        <v>317</v>
      </c>
      <c r="AF1268" t="s">
        <v>321</v>
      </c>
    </row>
    <row r="1269" spans="9:32" x14ac:dyDescent="0.3">
      <c r="I1269" s="43">
        <v>1752</v>
      </c>
      <c r="J1269" s="12">
        <v>2</v>
      </c>
      <c r="K1269" s="56">
        <v>45219.988888888889</v>
      </c>
      <c r="L1269">
        <f t="shared" si="57"/>
        <v>71.993055555554747</v>
      </c>
      <c r="M1269" t="str">
        <f t="shared" si="58"/>
        <v>Repeat</v>
      </c>
      <c r="N1269" t="str">
        <f t="shared" si="59"/>
        <v>Recent</v>
      </c>
      <c r="AA1269">
        <v>1752</v>
      </c>
      <c r="AB1269">
        <v>2</v>
      </c>
      <c r="AC1269" s="56">
        <v>46252.023611053242</v>
      </c>
      <c r="AD1269">
        <v>71.993055555554747</v>
      </c>
      <c r="AE1269" t="s">
        <v>319</v>
      </c>
      <c r="AF1269" t="s">
        <v>321</v>
      </c>
    </row>
    <row r="1270" spans="9:32" x14ac:dyDescent="0.3">
      <c r="I1270" s="43">
        <v>1755</v>
      </c>
      <c r="J1270" s="12">
        <v>3</v>
      </c>
      <c r="K1270" s="56">
        <v>45251.002083333333</v>
      </c>
      <c r="L1270">
        <f t="shared" si="57"/>
        <v>40.979861111110949</v>
      </c>
      <c r="M1270" t="str">
        <f t="shared" si="58"/>
        <v>Repeat</v>
      </c>
      <c r="N1270" t="str">
        <f t="shared" si="59"/>
        <v>Recent</v>
      </c>
      <c r="AA1270">
        <v>1755</v>
      </c>
      <c r="AB1270">
        <v>3</v>
      </c>
      <c r="AC1270" s="56">
        <v>46253.023611053242</v>
      </c>
      <c r="AD1270">
        <v>40.979861111110949</v>
      </c>
      <c r="AE1270" t="s">
        <v>319</v>
      </c>
      <c r="AF1270" t="s">
        <v>321</v>
      </c>
    </row>
    <row r="1271" spans="9:32" x14ac:dyDescent="0.3">
      <c r="I1271" s="43">
        <v>1757</v>
      </c>
      <c r="J1271" s="12">
        <v>2</v>
      </c>
      <c r="K1271" s="56">
        <v>45219.97152777778</v>
      </c>
      <c r="L1271">
        <f t="shared" si="57"/>
        <v>72.010416666664241</v>
      </c>
      <c r="M1271" t="str">
        <f t="shared" si="58"/>
        <v>Repeat</v>
      </c>
      <c r="N1271" t="str">
        <f t="shared" si="59"/>
        <v>Recent</v>
      </c>
      <c r="AA1271">
        <v>1757</v>
      </c>
      <c r="AB1271">
        <v>2</v>
      </c>
      <c r="AC1271" s="56">
        <v>46254.023611053242</v>
      </c>
      <c r="AD1271">
        <v>72.010416666664241</v>
      </c>
      <c r="AE1271" t="s">
        <v>319</v>
      </c>
      <c r="AF1271" t="s">
        <v>321</v>
      </c>
    </row>
    <row r="1272" spans="9:32" x14ac:dyDescent="0.3">
      <c r="I1272" s="43">
        <v>1759</v>
      </c>
      <c r="J1272" s="12">
        <v>2</v>
      </c>
      <c r="K1272" s="56">
        <v>45205.977083333331</v>
      </c>
      <c r="L1272">
        <f t="shared" si="57"/>
        <v>86.004861111112405</v>
      </c>
      <c r="M1272" t="str">
        <f t="shared" si="58"/>
        <v>Repeat</v>
      </c>
      <c r="N1272" t="str">
        <f t="shared" si="59"/>
        <v>Passive</v>
      </c>
      <c r="AA1272">
        <v>1759</v>
      </c>
      <c r="AB1272">
        <v>2</v>
      </c>
      <c r="AC1272" s="56">
        <v>46255.023611053242</v>
      </c>
      <c r="AD1272">
        <v>86.004861111112405</v>
      </c>
      <c r="AE1272" t="s">
        <v>319</v>
      </c>
      <c r="AF1272" t="s">
        <v>320</v>
      </c>
    </row>
    <row r="1273" spans="9:32" x14ac:dyDescent="0.3">
      <c r="I1273" s="43">
        <v>1760</v>
      </c>
      <c r="J1273" s="12">
        <v>1</v>
      </c>
      <c r="K1273" s="56">
        <v>45190.050694444442</v>
      </c>
      <c r="L1273">
        <f t="shared" si="57"/>
        <v>101.93125000000146</v>
      </c>
      <c r="M1273" t="str">
        <f t="shared" si="58"/>
        <v>One time</v>
      </c>
      <c r="N1273" t="str">
        <f t="shared" si="59"/>
        <v>Passive</v>
      </c>
      <c r="AA1273">
        <v>1760</v>
      </c>
      <c r="AB1273">
        <v>1</v>
      </c>
      <c r="AC1273" s="56">
        <v>46256.023611053242</v>
      </c>
      <c r="AD1273">
        <v>101.93125000000146</v>
      </c>
      <c r="AE1273" t="s">
        <v>317</v>
      </c>
      <c r="AF1273" t="s">
        <v>320</v>
      </c>
    </row>
    <row r="1274" spans="9:32" x14ac:dyDescent="0.3">
      <c r="I1274" s="43">
        <v>1762</v>
      </c>
      <c r="J1274" s="12">
        <v>1</v>
      </c>
      <c r="K1274" s="56">
        <v>45288.979166666664</v>
      </c>
      <c r="L1274">
        <f t="shared" si="57"/>
        <v>3.0027777777795563</v>
      </c>
      <c r="M1274" t="str">
        <f t="shared" si="58"/>
        <v>One time</v>
      </c>
      <c r="N1274" t="str">
        <f t="shared" si="59"/>
        <v>Recent</v>
      </c>
      <c r="AA1274">
        <v>1762</v>
      </c>
      <c r="AB1274">
        <v>1</v>
      </c>
      <c r="AC1274" s="56">
        <v>46257.023611053242</v>
      </c>
      <c r="AD1274">
        <v>3.0027777777795563</v>
      </c>
      <c r="AE1274" t="s">
        <v>317</v>
      </c>
      <c r="AF1274" t="s">
        <v>321</v>
      </c>
    </row>
    <row r="1275" spans="9:32" x14ac:dyDescent="0.3">
      <c r="I1275" s="43">
        <v>1763</v>
      </c>
      <c r="J1275" s="12">
        <v>1</v>
      </c>
      <c r="K1275" s="56">
        <v>45217.955555555556</v>
      </c>
      <c r="L1275">
        <f t="shared" si="57"/>
        <v>74.026388888887595</v>
      </c>
      <c r="M1275" t="str">
        <f t="shared" si="58"/>
        <v>One time</v>
      </c>
      <c r="N1275" t="str">
        <f t="shared" si="59"/>
        <v>Recent</v>
      </c>
      <c r="AA1275">
        <v>1763</v>
      </c>
      <c r="AB1275">
        <v>1</v>
      </c>
      <c r="AC1275" s="56">
        <v>46258.023611053242</v>
      </c>
      <c r="AD1275">
        <v>74.026388888887595</v>
      </c>
      <c r="AE1275" t="s">
        <v>317</v>
      </c>
      <c r="AF1275" t="s">
        <v>321</v>
      </c>
    </row>
    <row r="1276" spans="9:32" x14ac:dyDescent="0.3">
      <c r="I1276" s="43">
        <v>1766</v>
      </c>
      <c r="J1276" s="12">
        <v>1</v>
      </c>
      <c r="K1276" s="56">
        <v>45012.038888888892</v>
      </c>
      <c r="L1276">
        <f t="shared" si="57"/>
        <v>279.94305555555184</v>
      </c>
      <c r="M1276" t="str">
        <f t="shared" si="58"/>
        <v>One time</v>
      </c>
      <c r="N1276" t="str">
        <f t="shared" si="59"/>
        <v>Lost</v>
      </c>
      <c r="AA1276">
        <v>1766</v>
      </c>
      <c r="AB1276">
        <v>1</v>
      </c>
      <c r="AC1276" s="56">
        <v>46259.023611053242</v>
      </c>
      <c r="AD1276">
        <v>279.94305555555184</v>
      </c>
      <c r="AE1276" t="s">
        <v>317</v>
      </c>
      <c r="AF1276" t="s">
        <v>318</v>
      </c>
    </row>
    <row r="1277" spans="9:32" x14ac:dyDescent="0.3">
      <c r="I1277" s="43">
        <v>1767</v>
      </c>
      <c r="J1277" s="12">
        <v>2</v>
      </c>
      <c r="K1277" s="56">
        <v>45286.009027777778</v>
      </c>
      <c r="L1277">
        <f t="shared" si="57"/>
        <v>5.9729166666656965</v>
      </c>
      <c r="M1277" t="str">
        <f t="shared" si="58"/>
        <v>Repeat</v>
      </c>
      <c r="N1277" t="str">
        <f t="shared" si="59"/>
        <v>Recent</v>
      </c>
      <c r="AA1277">
        <v>1767</v>
      </c>
      <c r="AB1277">
        <v>2</v>
      </c>
      <c r="AC1277" s="56">
        <v>46260.023611053242</v>
      </c>
      <c r="AD1277">
        <v>5.9729166666656965</v>
      </c>
      <c r="AE1277" t="s">
        <v>319</v>
      </c>
      <c r="AF1277" t="s">
        <v>321</v>
      </c>
    </row>
    <row r="1278" spans="9:32" x14ac:dyDescent="0.3">
      <c r="I1278" s="43">
        <v>1768</v>
      </c>
      <c r="J1278" s="12">
        <v>1</v>
      </c>
      <c r="K1278" s="56">
        <v>45281.023611111108</v>
      </c>
      <c r="L1278">
        <f t="shared" si="57"/>
        <v>10.958333333335759</v>
      </c>
      <c r="M1278" t="str">
        <f t="shared" si="58"/>
        <v>One time</v>
      </c>
      <c r="N1278" t="str">
        <f t="shared" si="59"/>
        <v>Recent</v>
      </c>
      <c r="AA1278">
        <v>1768</v>
      </c>
      <c r="AB1278">
        <v>1</v>
      </c>
      <c r="AC1278" s="56">
        <v>46261.023611053242</v>
      </c>
      <c r="AD1278">
        <v>10.958333333335759</v>
      </c>
      <c r="AE1278" t="s">
        <v>317</v>
      </c>
      <c r="AF1278" t="s">
        <v>321</v>
      </c>
    </row>
    <row r="1279" spans="9:32" x14ac:dyDescent="0.3">
      <c r="I1279" s="43">
        <v>1769</v>
      </c>
      <c r="J1279" s="12">
        <v>2</v>
      </c>
      <c r="K1279" s="56">
        <v>45284.94027777778</v>
      </c>
      <c r="L1279">
        <f t="shared" si="57"/>
        <v>7.0416666666642413</v>
      </c>
      <c r="M1279" t="str">
        <f t="shared" si="58"/>
        <v>Repeat</v>
      </c>
      <c r="N1279" t="str">
        <f t="shared" si="59"/>
        <v>Recent</v>
      </c>
      <c r="AA1279">
        <v>1769</v>
      </c>
      <c r="AB1279">
        <v>2</v>
      </c>
      <c r="AC1279" s="56">
        <v>46262.023611053242</v>
      </c>
      <c r="AD1279">
        <v>7.0416666666642413</v>
      </c>
      <c r="AE1279" t="s">
        <v>319</v>
      </c>
      <c r="AF1279" t="s">
        <v>321</v>
      </c>
    </row>
    <row r="1280" spans="9:32" x14ac:dyDescent="0.3">
      <c r="I1280" s="43">
        <v>1770</v>
      </c>
      <c r="J1280" s="12">
        <v>2</v>
      </c>
      <c r="K1280" s="56">
        <v>45290.990972222222</v>
      </c>
      <c r="L1280">
        <f t="shared" si="57"/>
        <v>0.99097222222189885</v>
      </c>
      <c r="M1280" t="str">
        <f t="shared" si="58"/>
        <v>Repeat</v>
      </c>
      <c r="N1280" t="str">
        <f t="shared" si="59"/>
        <v>Recent</v>
      </c>
      <c r="AA1280">
        <v>1770</v>
      </c>
      <c r="AB1280">
        <v>2</v>
      </c>
      <c r="AC1280" s="56">
        <v>46263.023611053242</v>
      </c>
      <c r="AD1280">
        <v>0.99097222222189885</v>
      </c>
      <c r="AE1280" t="s">
        <v>319</v>
      </c>
      <c r="AF1280" t="s">
        <v>321</v>
      </c>
    </row>
    <row r="1281" spans="9:32" x14ac:dyDescent="0.3">
      <c r="I1281" s="43">
        <v>1771</v>
      </c>
      <c r="J1281" s="12">
        <v>1</v>
      </c>
      <c r="K1281" s="56">
        <v>45075.019444444442</v>
      </c>
      <c r="L1281">
        <f t="shared" si="57"/>
        <v>216.96250000000146</v>
      </c>
      <c r="M1281" t="str">
        <f t="shared" si="58"/>
        <v>One time</v>
      </c>
      <c r="N1281" t="str">
        <f t="shared" si="59"/>
        <v>Lost</v>
      </c>
      <c r="AA1281">
        <v>1771</v>
      </c>
      <c r="AB1281">
        <v>1</v>
      </c>
      <c r="AC1281" s="56">
        <v>46264.023611053242</v>
      </c>
      <c r="AD1281">
        <v>216.96250000000146</v>
      </c>
      <c r="AE1281" t="s">
        <v>317</v>
      </c>
      <c r="AF1281" t="s">
        <v>318</v>
      </c>
    </row>
    <row r="1282" spans="9:32" x14ac:dyDescent="0.3">
      <c r="I1282" s="43">
        <v>1772</v>
      </c>
      <c r="J1282" s="12">
        <v>1</v>
      </c>
      <c r="K1282" s="56">
        <v>45100.030555555553</v>
      </c>
      <c r="L1282">
        <f t="shared" si="57"/>
        <v>191.95138888889051</v>
      </c>
      <c r="M1282" t="str">
        <f t="shared" si="58"/>
        <v>One time</v>
      </c>
      <c r="N1282" t="str">
        <f t="shared" si="59"/>
        <v>Lost</v>
      </c>
      <c r="AA1282">
        <v>1772</v>
      </c>
      <c r="AB1282">
        <v>1</v>
      </c>
      <c r="AC1282" s="56">
        <v>46265.023611053242</v>
      </c>
      <c r="AD1282">
        <v>191.95138888889051</v>
      </c>
      <c r="AE1282" t="s">
        <v>317</v>
      </c>
      <c r="AF1282" t="s">
        <v>318</v>
      </c>
    </row>
    <row r="1283" spans="9:32" x14ac:dyDescent="0.3">
      <c r="I1283" s="43">
        <v>1773</v>
      </c>
      <c r="J1283" s="12">
        <v>2</v>
      </c>
      <c r="K1283" s="56">
        <v>45278.986805555556</v>
      </c>
      <c r="L1283">
        <f t="shared" ref="L1283:L1346" si="60">$H$2-K1283</f>
        <v>12.995138888887595</v>
      </c>
      <c r="M1283" t="str">
        <f t="shared" ref="M1283:M1346" si="61">IF(J1283&gt;1, "Repeat", "One time")</f>
        <v>Repeat</v>
      </c>
      <c r="N1283" t="str">
        <f t="shared" ref="N1283:N1346" si="62">IF(L1283&lt;80,"Recent",IF(L1283&lt;180,"Passive","Lost"))</f>
        <v>Recent</v>
      </c>
      <c r="AA1283">
        <v>1773</v>
      </c>
      <c r="AB1283">
        <v>2</v>
      </c>
      <c r="AC1283" s="56">
        <v>46266.023611053242</v>
      </c>
      <c r="AD1283">
        <v>12.995138888887595</v>
      </c>
      <c r="AE1283" t="s">
        <v>319</v>
      </c>
      <c r="AF1283" t="s">
        <v>321</v>
      </c>
    </row>
    <row r="1284" spans="9:32" x14ac:dyDescent="0.3">
      <c r="I1284" s="43">
        <v>1775</v>
      </c>
      <c r="J1284" s="12">
        <v>3</v>
      </c>
      <c r="K1284" s="56">
        <v>45226.00277777778</v>
      </c>
      <c r="L1284">
        <f t="shared" si="60"/>
        <v>65.979166666664241</v>
      </c>
      <c r="M1284" t="str">
        <f t="shared" si="61"/>
        <v>Repeat</v>
      </c>
      <c r="N1284" t="str">
        <f t="shared" si="62"/>
        <v>Recent</v>
      </c>
      <c r="AA1284">
        <v>1775</v>
      </c>
      <c r="AB1284">
        <v>3</v>
      </c>
      <c r="AC1284" s="56">
        <v>46267.023611053242</v>
      </c>
      <c r="AD1284">
        <v>65.979166666664241</v>
      </c>
      <c r="AE1284" t="s">
        <v>319</v>
      </c>
      <c r="AF1284" t="s">
        <v>321</v>
      </c>
    </row>
    <row r="1285" spans="9:32" x14ac:dyDescent="0.3">
      <c r="I1285" s="43">
        <v>1776</v>
      </c>
      <c r="J1285" s="12">
        <v>1</v>
      </c>
      <c r="K1285" s="56">
        <v>45283.964583333334</v>
      </c>
      <c r="L1285">
        <f t="shared" si="60"/>
        <v>8.0173611111094942</v>
      </c>
      <c r="M1285" t="str">
        <f t="shared" si="61"/>
        <v>One time</v>
      </c>
      <c r="N1285" t="str">
        <f t="shared" si="62"/>
        <v>Recent</v>
      </c>
      <c r="AA1285">
        <v>1776</v>
      </c>
      <c r="AB1285">
        <v>1</v>
      </c>
      <c r="AC1285" s="56">
        <v>46268.023611053242</v>
      </c>
      <c r="AD1285">
        <v>8.0173611111094942</v>
      </c>
      <c r="AE1285" t="s">
        <v>317</v>
      </c>
      <c r="AF1285" t="s">
        <v>321</v>
      </c>
    </row>
    <row r="1286" spans="9:32" x14ac:dyDescent="0.3">
      <c r="I1286" s="43">
        <v>1777</v>
      </c>
      <c r="J1286" s="12">
        <v>2</v>
      </c>
      <c r="K1286" s="56">
        <v>45195.050694444442</v>
      </c>
      <c r="L1286">
        <f t="shared" si="60"/>
        <v>96.931250000001455</v>
      </c>
      <c r="M1286" t="str">
        <f t="shared" si="61"/>
        <v>Repeat</v>
      </c>
      <c r="N1286" t="str">
        <f t="shared" si="62"/>
        <v>Passive</v>
      </c>
      <c r="AA1286">
        <v>1777</v>
      </c>
      <c r="AB1286">
        <v>2</v>
      </c>
      <c r="AC1286" s="56">
        <v>46269.023611053242</v>
      </c>
      <c r="AD1286">
        <v>96.931250000001455</v>
      </c>
      <c r="AE1286" t="s">
        <v>319</v>
      </c>
      <c r="AF1286" t="s">
        <v>320</v>
      </c>
    </row>
    <row r="1287" spans="9:32" x14ac:dyDescent="0.3">
      <c r="I1287" s="43">
        <v>1778</v>
      </c>
      <c r="J1287" s="12">
        <v>2</v>
      </c>
      <c r="K1287" s="56">
        <v>44971.040277777778</v>
      </c>
      <c r="L1287">
        <f t="shared" si="60"/>
        <v>320.9416666666657</v>
      </c>
      <c r="M1287" t="str">
        <f t="shared" si="61"/>
        <v>Repeat</v>
      </c>
      <c r="N1287" t="str">
        <f t="shared" si="62"/>
        <v>Lost</v>
      </c>
      <c r="AA1287">
        <v>1778</v>
      </c>
      <c r="AB1287">
        <v>2</v>
      </c>
      <c r="AC1287" s="56">
        <v>46270.023611053242</v>
      </c>
      <c r="AD1287">
        <v>320.9416666666657</v>
      </c>
      <c r="AE1287" t="s">
        <v>319</v>
      </c>
      <c r="AF1287" t="s">
        <v>318</v>
      </c>
    </row>
    <row r="1288" spans="9:32" x14ac:dyDescent="0.3">
      <c r="I1288" s="43">
        <v>1780</v>
      </c>
      <c r="J1288" s="12">
        <v>1</v>
      </c>
      <c r="K1288" s="56">
        <v>44968.002083333333</v>
      </c>
      <c r="L1288">
        <f t="shared" si="60"/>
        <v>323.97986111111095</v>
      </c>
      <c r="M1288" t="str">
        <f t="shared" si="61"/>
        <v>One time</v>
      </c>
      <c r="N1288" t="str">
        <f t="shared" si="62"/>
        <v>Lost</v>
      </c>
      <c r="AA1288">
        <v>1780</v>
      </c>
      <c r="AB1288">
        <v>1</v>
      </c>
      <c r="AC1288" s="56">
        <v>46271.023611053242</v>
      </c>
      <c r="AD1288">
        <v>323.97986111111095</v>
      </c>
      <c r="AE1288" t="s">
        <v>317</v>
      </c>
      <c r="AF1288" t="s">
        <v>318</v>
      </c>
    </row>
    <row r="1289" spans="9:32" x14ac:dyDescent="0.3">
      <c r="I1289" s="43">
        <v>1781</v>
      </c>
      <c r="J1289" s="12">
        <v>1</v>
      </c>
      <c r="K1289" s="56">
        <v>45051.941666666666</v>
      </c>
      <c r="L1289">
        <f t="shared" si="60"/>
        <v>240.0402777777781</v>
      </c>
      <c r="M1289" t="str">
        <f t="shared" si="61"/>
        <v>One time</v>
      </c>
      <c r="N1289" t="str">
        <f t="shared" si="62"/>
        <v>Lost</v>
      </c>
      <c r="AA1289">
        <v>1781</v>
      </c>
      <c r="AB1289">
        <v>1</v>
      </c>
      <c r="AC1289" s="56">
        <v>46272.023611053242</v>
      </c>
      <c r="AD1289">
        <v>240.0402777777781</v>
      </c>
      <c r="AE1289" t="s">
        <v>317</v>
      </c>
      <c r="AF1289" t="s">
        <v>318</v>
      </c>
    </row>
    <row r="1290" spans="9:32" x14ac:dyDescent="0.3">
      <c r="I1290" s="43">
        <v>1782</v>
      </c>
      <c r="J1290" s="12">
        <v>1</v>
      </c>
      <c r="K1290" s="56">
        <v>45131.011805555558</v>
      </c>
      <c r="L1290">
        <f t="shared" si="60"/>
        <v>160.97013888888614</v>
      </c>
      <c r="M1290" t="str">
        <f t="shared" si="61"/>
        <v>One time</v>
      </c>
      <c r="N1290" t="str">
        <f t="shared" si="62"/>
        <v>Passive</v>
      </c>
      <c r="AA1290">
        <v>1782</v>
      </c>
      <c r="AB1290">
        <v>1</v>
      </c>
      <c r="AC1290" s="56">
        <v>46273.023611053242</v>
      </c>
      <c r="AD1290">
        <v>160.97013888888614</v>
      </c>
      <c r="AE1290" t="s">
        <v>317</v>
      </c>
      <c r="AF1290" t="s">
        <v>320</v>
      </c>
    </row>
    <row r="1291" spans="9:32" x14ac:dyDescent="0.3">
      <c r="I1291" s="43">
        <v>1783</v>
      </c>
      <c r="J1291" s="12">
        <v>2</v>
      </c>
      <c r="K1291" s="56">
        <v>45234.040277777778</v>
      </c>
      <c r="L1291">
        <f t="shared" si="60"/>
        <v>57.941666666665697</v>
      </c>
      <c r="M1291" t="str">
        <f t="shared" si="61"/>
        <v>Repeat</v>
      </c>
      <c r="N1291" t="str">
        <f t="shared" si="62"/>
        <v>Recent</v>
      </c>
      <c r="AA1291">
        <v>1783</v>
      </c>
      <c r="AB1291">
        <v>2</v>
      </c>
      <c r="AC1291" s="56">
        <v>46274.023611053242</v>
      </c>
      <c r="AD1291">
        <v>57.941666666665697</v>
      </c>
      <c r="AE1291" t="s">
        <v>319</v>
      </c>
      <c r="AF1291" t="s">
        <v>321</v>
      </c>
    </row>
    <row r="1292" spans="9:32" x14ac:dyDescent="0.3">
      <c r="I1292" s="43">
        <v>1784</v>
      </c>
      <c r="J1292" s="12">
        <v>1</v>
      </c>
      <c r="K1292" s="56">
        <v>45146.943749999999</v>
      </c>
      <c r="L1292">
        <f t="shared" si="60"/>
        <v>145.03819444444525</v>
      </c>
      <c r="M1292" t="str">
        <f t="shared" si="61"/>
        <v>One time</v>
      </c>
      <c r="N1292" t="str">
        <f t="shared" si="62"/>
        <v>Passive</v>
      </c>
      <c r="AA1292">
        <v>1784</v>
      </c>
      <c r="AB1292">
        <v>1</v>
      </c>
      <c r="AC1292" s="56">
        <v>46275.023611053242</v>
      </c>
      <c r="AD1292">
        <v>145.03819444444525</v>
      </c>
      <c r="AE1292" t="s">
        <v>317</v>
      </c>
      <c r="AF1292" t="s">
        <v>320</v>
      </c>
    </row>
    <row r="1293" spans="9:32" x14ac:dyDescent="0.3">
      <c r="I1293" s="43">
        <v>1785</v>
      </c>
      <c r="J1293" s="12">
        <v>2</v>
      </c>
      <c r="K1293" s="56">
        <v>45231.07916666667</v>
      </c>
      <c r="L1293">
        <f t="shared" si="60"/>
        <v>60.902777777773736</v>
      </c>
      <c r="M1293" t="str">
        <f t="shared" si="61"/>
        <v>Repeat</v>
      </c>
      <c r="N1293" t="str">
        <f t="shared" si="62"/>
        <v>Recent</v>
      </c>
      <c r="AA1293">
        <v>1785</v>
      </c>
      <c r="AB1293">
        <v>2</v>
      </c>
      <c r="AC1293" s="56">
        <v>46276.023611053242</v>
      </c>
      <c r="AD1293">
        <v>60.902777777773736</v>
      </c>
      <c r="AE1293" t="s">
        <v>319</v>
      </c>
      <c r="AF1293" t="s">
        <v>321</v>
      </c>
    </row>
    <row r="1294" spans="9:32" x14ac:dyDescent="0.3">
      <c r="I1294" s="43">
        <v>1786</v>
      </c>
      <c r="J1294" s="12">
        <v>1</v>
      </c>
      <c r="K1294" s="56">
        <v>45038.040277777778</v>
      </c>
      <c r="L1294">
        <f t="shared" si="60"/>
        <v>253.9416666666657</v>
      </c>
      <c r="M1294" t="str">
        <f t="shared" si="61"/>
        <v>One time</v>
      </c>
      <c r="N1294" t="str">
        <f t="shared" si="62"/>
        <v>Lost</v>
      </c>
      <c r="AA1294">
        <v>1786</v>
      </c>
      <c r="AB1294">
        <v>1</v>
      </c>
      <c r="AC1294" s="56">
        <v>46277.023611053242</v>
      </c>
      <c r="AD1294">
        <v>253.9416666666657</v>
      </c>
      <c r="AE1294" t="s">
        <v>317</v>
      </c>
      <c r="AF1294" t="s">
        <v>318</v>
      </c>
    </row>
    <row r="1295" spans="9:32" x14ac:dyDescent="0.3">
      <c r="I1295" s="43">
        <v>1787</v>
      </c>
      <c r="J1295" s="12">
        <v>1</v>
      </c>
      <c r="K1295" s="56">
        <v>45156.056250000001</v>
      </c>
      <c r="L1295">
        <f t="shared" si="60"/>
        <v>135.92569444444234</v>
      </c>
      <c r="M1295" t="str">
        <f t="shared" si="61"/>
        <v>One time</v>
      </c>
      <c r="N1295" t="str">
        <f t="shared" si="62"/>
        <v>Passive</v>
      </c>
      <c r="AA1295">
        <v>1787</v>
      </c>
      <c r="AB1295">
        <v>1</v>
      </c>
      <c r="AC1295" s="56">
        <v>46278.023611053242</v>
      </c>
      <c r="AD1295">
        <v>135.92569444444234</v>
      </c>
      <c r="AE1295" t="s">
        <v>317</v>
      </c>
      <c r="AF1295" t="s">
        <v>320</v>
      </c>
    </row>
    <row r="1296" spans="9:32" x14ac:dyDescent="0.3">
      <c r="I1296" s="43">
        <v>1789</v>
      </c>
      <c r="J1296" s="12">
        <v>2</v>
      </c>
      <c r="K1296" s="56">
        <v>45239.986805555556</v>
      </c>
      <c r="L1296">
        <f t="shared" si="60"/>
        <v>51.995138888887595</v>
      </c>
      <c r="M1296" t="str">
        <f t="shared" si="61"/>
        <v>Repeat</v>
      </c>
      <c r="N1296" t="str">
        <f t="shared" si="62"/>
        <v>Recent</v>
      </c>
      <c r="AA1296">
        <v>1789</v>
      </c>
      <c r="AB1296">
        <v>2</v>
      </c>
      <c r="AC1296" s="56">
        <v>46279.023611053242</v>
      </c>
      <c r="AD1296">
        <v>51.995138888887595</v>
      </c>
      <c r="AE1296" t="s">
        <v>319</v>
      </c>
      <c r="AF1296" t="s">
        <v>321</v>
      </c>
    </row>
    <row r="1297" spans="9:32" x14ac:dyDescent="0.3">
      <c r="I1297" s="43">
        <v>1790</v>
      </c>
      <c r="J1297" s="12">
        <v>1</v>
      </c>
      <c r="K1297" s="56">
        <v>45075.036805555559</v>
      </c>
      <c r="L1297">
        <f t="shared" si="60"/>
        <v>216.94513888888469</v>
      </c>
      <c r="M1297" t="str">
        <f t="shared" si="61"/>
        <v>One time</v>
      </c>
      <c r="N1297" t="str">
        <f t="shared" si="62"/>
        <v>Lost</v>
      </c>
      <c r="AA1297">
        <v>1790</v>
      </c>
      <c r="AB1297">
        <v>1</v>
      </c>
      <c r="AC1297" s="56">
        <v>46280.023611053242</v>
      </c>
      <c r="AD1297">
        <v>216.94513888888469</v>
      </c>
      <c r="AE1297" t="s">
        <v>317</v>
      </c>
      <c r="AF1297" t="s">
        <v>318</v>
      </c>
    </row>
    <row r="1298" spans="9:32" x14ac:dyDescent="0.3">
      <c r="I1298" s="43">
        <v>1791</v>
      </c>
      <c r="J1298" s="12">
        <v>1</v>
      </c>
      <c r="K1298" s="56">
        <v>45158.042361111111</v>
      </c>
      <c r="L1298">
        <f t="shared" si="60"/>
        <v>133.93958333333285</v>
      </c>
      <c r="M1298" t="str">
        <f t="shared" si="61"/>
        <v>One time</v>
      </c>
      <c r="N1298" t="str">
        <f t="shared" si="62"/>
        <v>Passive</v>
      </c>
      <c r="AA1298">
        <v>1791</v>
      </c>
      <c r="AB1298">
        <v>1</v>
      </c>
      <c r="AC1298" s="56">
        <v>46281.023611053242</v>
      </c>
      <c r="AD1298">
        <v>133.93958333333285</v>
      </c>
      <c r="AE1298" t="s">
        <v>317</v>
      </c>
      <c r="AF1298" t="s">
        <v>320</v>
      </c>
    </row>
    <row r="1299" spans="9:32" x14ac:dyDescent="0.3">
      <c r="I1299" s="43">
        <v>1792</v>
      </c>
      <c r="J1299" s="12">
        <v>2</v>
      </c>
      <c r="K1299" s="56">
        <v>45159.981249999997</v>
      </c>
      <c r="L1299">
        <f t="shared" si="60"/>
        <v>132.00069444444671</v>
      </c>
      <c r="M1299" t="str">
        <f t="shared" si="61"/>
        <v>Repeat</v>
      </c>
      <c r="N1299" t="str">
        <f t="shared" si="62"/>
        <v>Passive</v>
      </c>
      <c r="AA1299">
        <v>1792</v>
      </c>
      <c r="AB1299">
        <v>2</v>
      </c>
      <c r="AC1299" s="56">
        <v>46282.023611053242</v>
      </c>
      <c r="AD1299">
        <v>132.00069444444671</v>
      </c>
      <c r="AE1299" t="s">
        <v>319</v>
      </c>
      <c r="AF1299" t="s">
        <v>320</v>
      </c>
    </row>
    <row r="1300" spans="9:32" x14ac:dyDescent="0.3">
      <c r="I1300" s="43">
        <v>1793</v>
      </c>
      <c r="J1300" s="12">
        <v>1</v>
      </c>
      <c r="K1300" s="56">
        <v>45254.07708333333</v>
      </c>
      <c r="L1300">
        <f t="shared" si="60"/>
        <v>37.90486111111386</v>
      </c>
      <c r="M1300" t="str">
        <f t="shared" si="61"/>
        <v>One time</v>
      </c>
      <c r="N1300" t="str">
        <f t="shared" si="62"/>
        <v>Recent</v>
      </c>
      <c r="AA1300">
        <v>1793</v>
      </c>
      <c r="AB1300">
        <v>1</v>
      </c>
      <c r="AC1300" s="56">
        <v>46283.023611053242</v>
      </c>
      <c r="AD1300">
        <v>37.90486111111386</v>
      </c>
      <c r="AE1300" t="s">
        <v>317</v>
      </c>
      <c r="AF1300" t="s">
        <v>321</v>
      </c>
    </row>
    <row r="1301" spans="9:32" x14ac:dyDescent="0.3">
      <c r="I1301" s="43">
        <v>1794</v>
      </c>
      <c r="J1301" s="12">
        <v>5</v>
      </c>
      <c r="K1301" s="56">
        <v>45288.051388888889</v>
      </c>
      <c r="L1301">
        <f t="shared" si="60"/>
        <v>3.9305555555547471</v>
      </c>
      <c r="M1301" t="str">
        <f t="shared" si="61"/>
        <v>Repeat</v>
      </c>
      <c r="N1301" t="str">
        <f t="shared" si="62"/>
        <v>Recent</v>
      </c>
      <c r="AA1301">
        <v>1794</v>
      </c>
      <c r="AB1301">
        <v>5</v>
      </c>
      <c r="AC1301" s="56">
        <v>46284.023611053242</v>
      </c>
      <c r="AD1301">
        <v>3.9305555555547471</v>
      </c>
      <c r="AE1301" t="s">
        <v>319</v>
      </c>
      <c r="AF1301" t="s">
        <v>321</v>
      </c>
    </row>
    <row r="1302" spans="9:32" x14ac:dyDescent="0.3">
      <c r="I1302" s="43">
        <v>1795</v>
      </c>
      <c r="J1302" s="12">
        <v>3</v>
      </c>
      <c r="K1302" s="56">
        <v>45196.047222222223</v>
      </c>
      <c r="L1302">
        <f t="shared" si="60"/>
        <v>95.934722222220444</v>
      </c>
      <c r="M1302" t="str">
        <f t="shared" si="61"/>
        <v>Repeat</v>
      </c>
      <c r="N1302" t="str">
        <f t="shared" si="62"/>
        <v>Passive</v>
      </c>
      <c r="AA1302">
        <v>1795</v>
      </c>
      <c r="AB1302">
        <v>3</v>
      </c>
      <c r="AC1302" s="56">
        <v>46285.023611053242</v>
      </c>
      <c r="AD1302">
        <v>95.934722222220444</v>
      </c>
      <c r="AE1302" t="s">
        <v>319</v>
      </c>
      <c r="AF1302" t="s">
        <v>320</v>
      </c>
    </row>
    <row r="1303" spans="9:32" x14ac:dyDescent="0.3">
      <c r="I1303" s="43">
        <v>1796</v>
      </c>
      <c r="J1303" s="12">
        <v>2</v>
      </c>
      <c r="K1303" s="56">
        <v>45194.98541666667</v>
      </c>
      <c r="L1303">
        <f t="shared" si="60"/>
        <v>96.996527777773736</v>
      </c>
      <c r="M1303" t="str">
        <f t="shared" si="61"/>
        <v>Repeat</v>
      </c>
      <c r="N1303" t="str">
        <f t="shared" si="62"/>
        <v>Passive</v>
      </c>
      <c r="AA1303">
        <v>1796</v>
      </c>
      <c r="AB1303">
        <v>2</v>
      </c>
      <c r="AC1303" s="56">
        <v>46286.023611053242</v>
      </c>
      <c r="AD1303">
        <v>96.996527777773736</v>
      </c>
      <c r="AE1303" t="s">
        <v>319</v>
      </c>
      <c r="AF1303" t="s">
        <v>320</v>
      </c>
    </row>
    <row r="1304" spans="9:32" x14ac:dyDescent="0.3">
      <c r="I1304" s="43">
        <v>1797</v>
      </c>
      <c r="J1304" s="12">
        <v>3</v>
      </c>
      <c r="K1304" s="56">
        <v>45276.987500000003</v>
      </c>
      <c r="L1304">
        <f t="shared" si="60"/>
        <v>14.994444444440887</v>
      </c>
      <c r="M1304" t="str">
        <f t="shared" si="61"/>
        <v>Repeat</v>
      </c>
      <c r="N1304" t="str">
        <f t="shared" si="62"/>
        <v>Recent</v>
      </c>
      <c r="AA1304">
        <v>1797</v>
      </c>
      <c r="AB1304">
        <v>3</v>
      </c>
      <c r="AC1304" s="56">
        <v>46287.023611053242</v>
      </c>
      <c r="AD1304">
        <v>14.994444444440887</v>
      </c>
      <c r="AE1304" t="s">
        <v>319</v>
      </c>
      <c r="AF1304" t="s">
        <v>321</v>
      </c>
    </row>
    <row r="1305" spans="9:32" x14ac:dyDescent="0.3">
      <c r="I1305" s="43">
        <v>1798</v>
      </c>
      <c r="J1305" s="12">
        <v>2</v>
      </c>
      <c r="K1305" s="56">
        <v>45177.979861111111</v>
      </c>
      <c r="L1305">
        <f t="shared" si="60"/>
        <v>114.00208333333285</v>
      </c>
      <c r="M1305" t="str">
        <f t="shared" si="61"/>
        <v>Repeat</v>
      </c>
      <c r="N1305" t="str">
        <f t="shared" si="62"/>
        <v>Passive</v>
      </c>
      <c r="AA1305">
        <v>1798</v>
      </c>
      <c r="AB1305">
        <v>2</v>
      </c>
      <c r="AC1305" s="56">
        <v>46288.023611053242</v>
      </c>
      <c r="AD1305">
        <v>114.00208333333285</v>
      </c>
      <c r="AE1305" t="s">
        <v>319</v>
      </c>
      <c r="AF1305" t="s">
        <v>320</v>
      </c>
    </row>
    <row r="1306" spans="9:32" x14ac:dyDescent="0.3">
      <c r="I1306" s="43">
        <v>1799</v>
      </c>
      <c r="J1306" s="12">
        <v>1</v>
      </c>
      <c r="K1306" s="56">
        <v>45031.013194444444</v>
      </c>
      <c r="L1306">
        <f t="shared" si="60"/>
        <v>260.96875</v>
      </c>
      <c r="M1306" t="str">
        <f t="shared" si="61"/>
        <v>One time</v>
      </c>
      <c r="N1306" t="str">
        <f t="shared" si="62"/>
        <v>Lost</v>
      </c>
      <c r="AA1306">
        <v>1799</v>
      </c>
      <c r="AB1306">
        <v>1</v>
      </c>
      <c r="AC1306" s="56">
        <v>46289.023611053242</v>
      </c>
      <c r="AD1306">
        <v>260.96875</v>
      </c>
      <c r="AE1306" t="s">
        <v>317</v>
      </c>
      <c r="AF1306" t="s">
        <v>318</v>
      </c>
    </row>
    <row r="1307" spans="9:32" x14ac:dyDescent="0.3">
      <c r="I1307" s="43">
        <v>1801</v>
      </c>
      <c r="J1307" s="12">
        <v>1</v>
      </c>
      <c r="K1307" s="56">
        <v>45119.007638888892</v>
      </c>
      <c r="L1307">
        <f t="shared" si="60"/>
        <v>172.97430555555184</v>
      </c>
      <c r="M1307" t="str">
        <f t="shared" si="61"/>
        <v>One time</v>
      </c>
      <c r="N1307" t="str">
        <f t="shared" si="62"/>
        <v>Passive</v>
      </c>
      <c r="AA1307">
        <v>1801</v>
      </c>
      <c r="AB1307">
        <v>1</v>
      </c>
      <c r="AC1307" s="56">
        <v>46290.023611053242</v>
      </c>
      <c r="AD1307">
        <v>172.97430555555184</v>
      </c>
      <c r="AE1307" t="s">
        <v>317</v>
      </c>
      <c r="AF1307" t="s">
        <v>320</v>
      </c>
    </row>
    <row r="1308" spans="9:32" x14ac:dyDescent="0.3">
      <c r="I1308" s="43">
        <v>1802</v>
      </c>
      <c r="J1308" s="12">
        <v>2</v>
      </c>
      <c r="K1308" s="56">
        <v>45070.065972222219</v>
      </c>
      <c r="L1308">
        <f t="shared" si="60"/>
        <v>221.91597222222481</v>
      </c>
      <c r="M1308" t="str">
        <f t="shared" si="61"/>
        <v>Repeat</v>
      </c>
      <c r="N1308" t="str">
        <f t="shared" si="62"/>
        <v>Lost</v>
      </c>
      <c r="AA1308">
        <v>1802</v>
      </c>
      <c r="AB1308">
        <v>2</v>
      </c>
      <c r="AC1308" s="56">
        <v>46291.023611053242</v>
      </c>
      <c r="AD1308">
        <v>221.91597222222481</v>
      </c>
      <c r="AE1308" t="s">
        <v>319</v>
      </c>
      <c r="AF1308" t="s">
        <v>318</v>
      </c>
    </row>
    <row r="1309" spans="9:32" x14ac:dyDescent="0.3">
      <c r="I1309" s="43">
        <v>1803</v>
      </c>
      <c r="J1309" s="12">
        <v>1</v>
      </c>
      <c r="K1309" s="56">
        <v>44928.024305555555</v>
      </c>
      <c r="L1309">
        <f t="shared" si="60"/>
        <v>363.95763888888905</v>
      </c>
      <c r="M1309" t="str">
        <f t="shared" si="61"/>
        <v>One time</v>
      </c>
      <c r="N1309" t="str">
        <f t="shared" si="62"/>
        <v>Lost</v>
      </c>
      <c r="AA1309">
        <v>1803</v>
      </c>
      <c r="AB1309">
        <v>1</v>
      </c>
      <c r="AC1309" s="56">
        <v>46292.023611053242</v>
      </c>
      <c r="AD1309">
        <v>363.95763888888905</v>
      </c>
      <c r="AE1309" t="s">
        <v>317</v>
      </c>
      <c r="AF1309" t="s">
        <v>318</v>
      </c>
    </row>
    <row r="1310" spans="9:32" x14ac:dyDescent="0.3">
      <c r="I1310" s="43">
        <v>1804</v>
      </c>
      <c r="J1310" s="12">
        <v>2</v>
      </c>
      <c r="K1310" s="56">
        <v>45275.967361111114</v>
      </c>
      <c r="L1310">
        <f t="shared" si="60"/>
        <v>16.014583333329938</v>
      </c>
      <c r="M1310" t="str">
        <f t="shared" si="61"/>
        <v>Repeat</v>
      </c>
      <c r="N1310" t="str">
        <f t="shared" si="62"/>
        <v>Recent</v>
      </c>
      <c r="AA1310">
        <v>1804</v>
      </c>
      <c r="AB1310">
        <v>2</v>
      </c>
      <c r="AC1310" s="56">
        <v>46293.023611053242</v>
      </c>
      <c r="AD1310">
        <v>16.014583333329938</v>
      </c>
      <c r="AE1310" t="s">
        <v>319</v>
      </c>
      <c r="AF1310" t="s">
        <v>321</v>
      </c>
    </row>
    <row r="1311" spans="9:32" x14ac:dyDescent="0.3">
      <c r="I1311" s="43">
        <v>1808</v>
      </c>
      <c r="J1311" s="12">
        <v>2</v>
      </c>
      <c r="K1311" s="56">
        <v>45257.963888888888</v>
      </c>
      <c r="L1311">
        <f t="shared" si="60"/>
        <v>34.018055555556202</v>
      </c>
      <c r="M1311" t="str">
        <f t="shared" si="61"/>
        <v>Repeat</v>
      </c>
      <c r="N1311" t="str">
        <f t="shared" si="62"/>
        <v>Recent</v>
      </c>
      <c r="AA1311">
        <v>1808</v>
      </c>
      <c r="AB1311">
        <v>2</v>
      </c>
      <c r="AC1311" s="56">
        <v>46294.023611053242</v>
      </c>
      <c r="AD1311">
        <v>34.018055555556202</v>
      </c>
      <c r="AE1311" t="s">
        <v>319</v>
      </c>
      <c r="AF1311" t="s">
        <v>321</v>
      </c>
    </row>
    <row r="1312" spans="9:32" x14ac:dyDescent="0.3">
      <c r="I1312" s="43">
        <v>1809</v>
      </c>
      <c r="J1312" s="12">
        <v>1</v>
      </c>
      <c r="K1312" s="56">
        <v>45271.978472222225</v>
      </c>
      <c r="L1312">
        <f t="shared" si="60"/>
        <v>20.003472222218988</v>
      </c>
      <c r="M1312" t="str">
        <f t="shared" si="61"/>
        <v>One time</v>
      </c>
      <c r="N1312" t="str">
        <f t="shared" si="62"/>
        <v>Recent</v>
      </c>
      <c r="AA1312">
        <v>1809</v>
      </c>
      <c r="AB1312">
        <v>1</v>
      </c>
      <c r="AC1312" s="56">
        <v>46295.023611053242</v>
      </c>
      <c r="AD1312">
        <v>20.003472222218988</v>
      </c>
      <c r="AE1312" t="s">
        <v>317</v>
      </c>
      <c r="AF1312" t="s">
        <v>321</v>
      </c>
    </row>
    <row r="1313" spans="9:32" x14ac:dyDescent="0.3">
      <c r="I1313" s="43">
        <v>1811</v>
      </c>
      <c r="J1313" s="12">
        <v>2</v>
      </c>
      <c r="K1313" s="56">
        <v>45152.022222222222</v>
      </c>
      <c r="L1313">
        <f t="shared" si="60"/>
        <v>139.9597222222219</v>
      </c>
      <c r="M1313" t="str">
        <f t="shared" si="61"/>
        <v>Repeat</v>
      </c>
      <c r="N1313" t="str">
        <f t="shared" si="62"/>
        <v>Passive</v>
      </c>
      <c r="AA1313">
        <v>1811</v>
      </c>
      <c r="AB1313">
        <v>2</v>
      </c>
      <c r="AC1313" s="56">
        <v>46296.023611053242</v>
      </c>
      <c r="AD1313">
        <v>139.9597222222219</v>
      </c>
      <c r="AE1313" t="s">
        <v>319</v>
      </c>
      <c r="AF1313" t="s">
        <v>320</v>
      </c>
    </row>
    <row r="1314" spans="9:32" x14ac:dyDescent="0.3">
      <c r="I1314" s="43">
        <v>1812</v>
      </c>
      <c r="J1314" s="12">
        <v>5</v>
      </c>
      <c r="K1314" s="56">
        <v>45238.015972222223</v>
      </c>
      <c r="L1314">
        <f t="shared" si="60"/>
        <v>53.965972222220444</v>
      </c>
      <c r="M1314" t="str">
        <f t="shared" si="61"/>
        <v>Repeat</v>
      </c>
      <c r="N1314" t="str">
        <f t="shared" si="62"/>
        <v>Recent</v>
      </c>
      <c r="AA1314">
        <v>1812</v>
      </c>
      <c r="AB1314">
        <v>5</v>
      </c>
      <c r="AC1314" s="56">
        <v>46297.023611053242</v>
      </c>
      <c r="AD1314">
        <v>53.965972222220444</v>
      </c>
      <c r="AE1314" t="s">
        <v>319</v>
      </c>
      <c r="AF1314" t="s">
        <v>321</v>
      </c>
    </row>
    <row r="1315" spans="9:32" x14ac:dyDescent="0.3">
      <c r="I1315" s="43">
        <v>1813</v>
      </c>
      <c r="J1315" s="12">
        <v>1</v>
      </c>
      <c r="K1315" s="56">
        <v>45149.009027777778</v>
      </c>
      <c r="L1315">
        <f t="shared" si="60"/>
        <v>142.9729166666657</v>
      </c>
      <c r="M1315" t="str">
        <f t="shared" si="61"/>
        <v>One time</v>
      </c>
      <c r="N1315" t="str">
        <f t="shared" si="62"/>
        <v>Passive</v>
      </c>
      <c r="AA1315">
        <v>1813</v>
      </c>
      <c r="AB1315">
        <v>1</v>
      </c>
      <c r="AC1315" s="56">
        <v>46298.023611053242</v>
      </c>
      <c r="AD1315">
        <v>142.9729166666657</v>
      </c>
      <c r="AE1315" t="s">
        <v>317</v>
      </c>
      <c r="AF1315" t="s">
        <v>320</v>
      </c>
    </row>
    <row r="1316" spans="9:32" x14ac:dyDescent="0.3">
      <c r="I1316" s="43">
        <v>1814</v>
      </c>
      <c r="J1316" s="12">
        <v>1</v>
      </c>
      <c r="K1316" s="56">
        <v>45229.056944444441</v>
      </c>
      <c r="L1316">
        <f t="shared" si="60"/>
        <v>62.92500000000291</v>
      </c>
      <c r="M1316" t="str">
        <f t="shared" si="61"/>
        <v>One time</v>
      </c>
      <c r="N1316" t="str">
        <f t="shared" si="62"/>
        <v>Recent</v>
      </c>
      <c r="AA1316">
        <v>1814</v>
      </c>
      <c r="AB1316">
        <v>1</v>
      </c>
      <c r="AC1316" s="56">
        <v>46299.023611053242</v>
      </c>
      <c r="AD1316">
        <v>62.92500000000291</v>
      </c>
      <c r="AE1316" t="s">
        <v>317</v>
      </c>
      <c r="AF1316" t="s">
        <v>321</v>
      </c>
    </row>
    <row r="1317" spans="9:32" x14ac:dyDescent="0.3">
      <c r="I1317" s="43">
        <v>1815</v>
      </c>
      <c r="J1317" s="12">
        <v>2</v>
      </c>
      <c r="K1317" s="56">
        <v>45230.040972222225</v>
      </c>
      <c r="L1317">
        <f t="shared" si="60"/>
        <v>61.940972222218988</v>
      </c>
      <c r="M1317" t="str">
        <f t="shared" si="61"/>
        <v>Repeat</v>
      </c>
      <c r="N1317" t="str">
        <f t="shared" si="62"/>
        <v>Recent</v>
      </c>
      <c r="AA1317">
        <v>1815</v>
      </c>
      <c r="AB1317">
        <v>2</v>
      </c>
      <c r="AC1317" s="56">
        <v>46300.023611053242</v>
      </c>
      <c r="AD1317">
        <v>61.940972222218988</v>
      </c>
      <c r="AE1317" t="s">
        <v>319</v>
      </c>
      <c r="AF1317" t="s">
        <v>321</v>
      </c>
    </row>
    <row r="1318" spans="9:32" x14ac:dyDescent="0.3">
      <c r="I1318" s="43">
        <v>1816</v>
      </c>
      <c r="J1318" s="12">
        <v>3</v>
      </c>
      <c r="K1318" s="56">
        <v>45263.006249999999</v>
      </c>
      <c r="L1318">
        <f t="shared" si="60"/>
        <v>28.975694444445253</v>
      </c>
      <c r="M1318" t="str">
        <f t="shared" si="61"/>
        <v>Repeat</v>
      </c>
      <c r="N1318" t="str">
        <f t="shared" si="62"/>
        <v>Recent</v>
      </c>
      <c r="AA1318">
        <v>1816</v>
      </c>
      <c r="AB1318">
        <v>3</v>
      </c>
      <c r="AC1318" s="56">
        <v>46301.023611053242</v>
      </c>
      <c r="AD1318">
        <v>28.975694444445253</v>
      </c>
      <c r="AE1318" t="s">
        <v>319</v>
      </c>
      <c r="AF1318" t="s">
        <v>321</v>
      </c>
    </row>
    <row r="1319" spans="9:32" x14ac:dyDescent="0.3">
      <c r="I1319" s="43">
        <v>1818</v>
      </c>
      <c r="J1319" s="12">
        <v>1</v>
      </c>
      <c r="K1319" s="56">
        <v>45110.031944444447</v>
      </c>
      <c r="L1319">
        <f t="shared" si="60"/>
        <v>181.94999999999709</v>
      </c>
      <c r="M1319" t="str">
        <f t="shared" si="61"/>
        <v>One time</v>
      </c>
      <c r="N1319" t="str">
        <f t="shared" si="62"/>
        <v>Lost</v>
      </c>
      <c r="AA1319">
        <v>1818</v>
      </c>
      <c r="AB1319">
        <v>1</v>
      </c>
      <c r="AC1319" s="56">
        <v>46302.023611053242</v>
      </c>
      <c r="AD1319">
        <v>181.94999999999709</v>
      </c>
      <c r="AE1319" t="s">
        <v>317</v>
      </c>
      <c r="AF1319" t="s">
        <v>318</v>
      </c>
    </row>
    <row r="1320" spans="9:32" x14ac:dyDescent="0.3">
      <c r="I1320" s="43">
        <v>1820</v>
      </c>
      <c r="J1320" s="12">
        <v>1</v>
      </c>
      <c r="K1320" s="56">
        <v>45020.054861111108</v>
      </c>
      <c r="L1320">
        <f t="shared" si="60"/>
        <v>271.92708333333576</v>
      </c>
      <c r="M1320" t="str">
        <f t="shared" si="61"/>
        <v>One time</v>
      </c>
      <c r="N1320" t="str">
        <f t="shared" si="62"/>
        <v>Lost</v>
      </c>
      <c r="AA1320">
        <v>1820</v>
      </c>
      <c r="AB1320">
        <v>1</v>
      </c>
      <c r="AC1320" s="56">
        <v>46303.023611053242</v>
      </c>
      <c r="AD1320">
        <v>271.92708333333576</v>
      </c>
      <c r="AE1320" t="s">
        <v>317</v>
      </c>
      <c r="AF1320" t="s">
        <v>318</v>
      </c>
    </row>
    <row r="1321" spans="9:32" x14ac:dyDescent="0.3">
      <c r="I1321" s="43">
        <v>1822</v>
      </c>
      <c r="J1321" s="12">
        <v>2</v>
      </c>
      <c r="K1321" s="56">
        <v>45079.025000000001</v>
      </c>
      <c r="L1321">
        <f t="shared" si="60"/>
        <v>212.95694444444234</v>
      </c>
      <c r="M1321" t="str">
        <f t="shared" si="61"/>
        <v>Repeat</v>
      </c>
      <c r="N1321" t="str">
        <f t="shared" si="62"/>
        <v>Lost</v>
      </c>
      <c r="AA1321">
        <v>1822</v>
      </c>
      <c r="AB1321">
        <v>2</v>
      </c>
      <c r="AC1321" s="56">
        <v>46304.023611053242</v>
      </c>
      <c r="AD1321">
        <v>212.95694444444234</v>
      </c>
      <c r="AE1321" t="s">
        <v>319</v>
      </c>
      <c r="AF1321" t="s">
        <v>318</v>
      </c>
    </row>
    <row r="1322" spans="9:32" x14ac:dyDescent="0.3">
      <c r="I1322" s="43">
        <v>1824</v>
      </c>
      <c r="J1322" s="12">
        <v>2</v>
      </c>
      <c r="K1322" s="56">
        <v>45177.938888888886</v>
      </c>
      <c r="L1322">
        <f t="shared" si="60"/>
        <v>114.04305555555766</v>
      </c>
      <c r="M1322" t="str">
        <f t="shared" si="61"/>
        <v>Repeat</v>
      </c>
      <c r="N1322" t="str">
        <f t="shared" si="62"/>
        <v>Passive</v>
      </c>
      <c r="AA1322">
        <v>1824</v>
      </c>
      <c r="AB1322">
        <v>2</v>
      </c>
      <c r="AC1322" s="56">
        <v>46305.023611053242</v>
      </c>
      <c r="AD1322">
        <v>114.04305555555766</v>
      </c>
      <c r="AE1322" t="s">
        <v>319</v>
      </c>
      <c r="AF1322" t="s">
        <v>320</v>
      </c>
    </row>
    <row r="1323" spans="9:32" x14ac:dyDescent="0.3">
      <c r="I1323" s="43">
        <v>1825</v>
      </c>
      <c r="J1323" s="12">
        <v>1</v>
      </c>
      <c r="K1323" s="56">
        <v>44972.022222222222</v>
      </c>
      <c r="L1323">
        <f t="shared" si="60"/>
        <v>319.9597222222219</v>
      </c>
      <c r="M1323" t="str">
        <f t="shared" si="61"/>
        <v>One time</v>
      </c>
      <c r="N1323" t="str">
        <f t="shared" si="62"/>
        <v>Lost</v>
      </c>
      <c r="AA1323">
        <v>1825</v>
      </c>
      <c r="AB1323">
        <v>1</v>
      </c>
      <c r="AC1323" s="56">
        <v>46306.023611053242</v>
      </c>
      <c r="AD1323">
        <v>319.9597222222219</v>
      </c>
      <c r="AE1323" t="s">
        <v>317</v>
      </c>
      <c r="AF1323" t="s">
        <v>318</v>
      </c>
    </row>
    <row r="1324" spans="9:32" x14ac:dyDescent="0.3">
      <c r="I1324" s="43">
        <v>1826</v>
      </c>
      <c r="J1324" s="12">
        <v>1</v>
      </c>
      <c r="K1324" s="56">
        <v>44930.970138888886</v>
      </c>
      <c r="L1324">
        <f t="shared" si="60"/>
        <v>361.01180555555766</v>
      </c>
      <c r="M1324" t="str">
        <f t="shared" si="61"/>
        <v>One time</v>
      </c>
      <c r="N1324" t="str">
        <f t="shared" si="62"/>
        <v>Lost</v>
      </c>
      <c r="AA1324">
        <v>1826</v>
      </c>
      <c r="AB1324">
        <v>1</v>
      </c>
      <c r="AC1324" s="56">
        <v>46307.023611053242</v>
      </c>
      <c r="AD1324">
        <v>361.01180555555766</v>
      </c>
      <c r="AE1324" t="s">
        <v>317</v>
      </c>
      <c r="AF1324" t="s">
        <v>318</v>
      </c>
    </row>
    <row r="1325" spans="9:32" x14ac:dyDescent="0.3">
      <c r="I1325" s="43">
        <v>1827</v>
      </c>
      <c r="J1325" s="12">
        <v>1</v>
      </c>
      <c r="K1325" s="56">
        <v>44967.020138888889</v>
      </c>
      <c r="L1325">
        <f t="shared" si="60"/>
        <v>324.96180555555475</v>
      </c>
      <c r="M1325" t="str">
        <f t="shared" si="61"/>
        <v>One time</v>
      </c>
      <c r="N1325" t="str">
        <f t="shared" si="62"/>
        <v>Lost</v>
      </c>
      <c r="AA1325">
        <v>1827</v>
      </c>
      <c r="AB1325">
        <v>1</v>
      </c>
      <c r="AC1325" s="56">
        <v>46308.023611053242</v>
      </c>
      <c r="AD1325">
        <v>324.96180555555475</v>
      </c>
      <c r="AE1325" t="s">
        <v>317</v>
      </c>
      <c r="AF1325" t="s">
        <v>318</v>
      </c>
    </row>
    <row r="1326" spans="9:32" x14ac:dyDescent="0.3">
      <c r="I1326" s="43">
        <v>1828</v>
      </c>
      <c r="J1326" s="12">
        <v>2</v>
      </c>
      <c r="K1326" s="56">
        <v>45259.986111111109</v>
      </c>
      <c r="L1326">
        <f t="shared" si="60"/>
        <v>31.995833333334303</v>
      </c>
      <c r="M1326" t="str">
        <f t="shared" si="61"/>
        <v>Repeat</v>
      </c>
      <c r="N1326" t="str">
        <f t="shared" si="62"/>
        <v>Recent</v>
      </c>
      <c r="AA1326">
        <v>1828</v>
      </c>
      <c r="AB1326">
        <v>2</v>
      </c>
      <c r="AC1326" s="56">
        <v>46309.023611053242</v>
      </c>
      <c r="AD1326">
        <v>31.995833333334303</v>
      </c>
      <c r="AE1326" t="s">
        <v>319</v>
      </c>
      <c r="AF1326" t="s">
        <v>321</v>
      </c>
    </row>
    <row r="1327" spans="9:32" x14ac:dyDescent="0.3">
      <c r="I1327" s="43">
        <v>1829</v>
      </c>
      <c r="J1327" s="12">
        <v>2</v>
      </c>
      <c r="K1327" s="56">
        <v>45236.037499999999</v>
      </c>
      <c r="L1327">
        <f t="shared" si="60"/>
        <v>55.944444444445253</v>
      </c>
      <c r="M1327" t="str">
        <f t="shared" si="61"/>
        <v>Repeat</v>
      </c>
      <c r="N1327" t="str">
        <f t="shared" si="62"/>
        <v>Recent</v>
      </c>
      <c r="AA1327">
        <v>1829</v>
      </c>
      <c r="AB1327">
        <v>2</v>
      </c>
      <c r="AC1327" s="56">
        <v>46310.023611053242</v>
      </c>
      <c r="AD1327">
        <v>55.944444444445253</v>
      </c>
      <c r="AE1327" t="s">
        <v>319</v>
      </c>
      <c r="AF1327" t="s">
        <v>321</v>
      </c>
    </row>
    <row r="1328" spans="9:32" x14ac:dyDescent="0.3">
      <c r="I1328" s="43">
        <v>1830</v>
      </c>
      <c r="J1328" s="12">
        <v>1</v>
      </c>
      <c r="K1328" s="56">
        <v>44993.088194444441</v>
      </c>
      <c r="L1328">
        <f t="shared" si="60"/>
        <v>298.89375000000291</v>
      </c>
      <c r="M1328" t="str">
        <f t="shared" si="61"/>
        <v>One time</v>
      </c>
      <c r="N1328" t="str">
        <f t="shared" si="62"/>
        <v>Lost</v>
      </c>
      <c r="AA1328">
        <v>1830</v>
      </c>
      <c r="AB1328">
        <v>1</v>
      </c>
      <c r="AC1328" s="56">
        <v>46311.023611053242</v>
      </c>
      <c r="AD1328">
        <v>298.89375000000291</v>
      </c>
      <c r="AE1328" t="s">
        <v>317</v>
      </c>
      <c r="AF1328" t="s">
        <v>318</v>
      </c>
    </row>
    <row r="1329" spans="9:32" x14ac:dyDescent="0.3">
      <c r="I1329" s="43">
        <v>1831</v>
      </c>
      <c r="J1329" s="12">
        <v>1</v>
      </c>
      <c r="K1329" s="56">
        <v>45254.005555555559</v>
      </c>
      <c r="L1329">
        <f t="shared" si="60"/>
        <v>37.976388888884685</v>
      </c>
      <c r="M1329" t="str">
        <f t="shared" si="61"/>
        <v>One time</v>
      </c>
      <c r="N1329" t="str">
        <f t="shared" si="62"/>
        <v>Recent</v>
      </c>
      <c r="AA1329">
        <v>1831</v>
      </c>
      <c r="AB1329">
        <v>1</v>
      </c>
      <c r="AC1329" s="56">
        <v>46312.023611053242</v>
      </c>
      <c r="AD1329">
        <v>37.976388888884685</v>
      </c>
      <c r="AE1329" t="s">
        <v>317</v>
      </c>
      <c r="AF1329" t="s">
        <v>321</v>
      </c>
    </row>
    <row r="1330" spans="9:32" x14ac:dyDescent="0.3">
      <c r="I1330" s="43">
        <v>1833</v>
      </c>
      <c r="J1330" s="12">
        <v>1</v>
      </c>
      <c r="K1330" s="56">
        <v>44974.072222222225</v>
      </c>
      <c r="L1330">
        <f t="shared" si="60"/>
        <v>317.90972222221899</v>
      </c>
      <c r="M1330" t="str">
        <f t="shared" si="61"/>
        <v>One time</v>
      </c>
      <c r="N1330" t="str">
        <f t="shared" si="62"/>
        <v>Lost</v>
      </c>
      <c r="AA1330">
        <v>1833</v>
      </c>
      <c r="AB1330">
        <v>1</v>
      </c>
      <c r="AC1330" s="56">
        <v>46313.023611053242</v>
      </c>
      <c r="AD1330">
        <v>317.90972222221899</v>
      </c>
      <c r="AE1330" t="s">
        <v>317</v>
      </c>
      <c r="AF1330" t="s">
        <v>318</v>
      </c>
    </row>
    <row r="1331" spans="9:32" x14ac:dyDescent="0.3">
      <c r="I1331" s="43">
        <v>1834</v>
      </c>
      <c r="J1331" s="12">
        <v>1</v>
      </c>
      <c r="K1331" s="56">
        <v>44948.981249999997</v>
      </c>
      <c r="L1331">
        <f t="shared" si="60"/>
        <v>343.00069444444671</v>
      </c>
      <c r="M1331" t="str">
        <f t="shared" si="61"/>
        <v>One time</v>
      </c>
      <c r="N1331" t="str">
        <f t="shared" si="62"/>
        <v>Lost</v>
      </c>
      <c r="AA1331">
        <v>1834</v>
      </c>
      <c r="AB1331">
        <v>1</v>
      </c>
      <c r="AC1331" s="56">
        <v>46314.023611053242</v>
      </c>
      <c r="AD1331">
        <v>343.00069444444671</v>
      </c>
      <c r="AE1331" t="s">
        <v>317</v>
      </c>
      <c r="AF1331" t="s">
        <v>318</v>
      </c>
    </row>
    <row r="1332" spans="9:32" x14ac:dyDescent="0.3">
      <c r="I1332" s="43">
        <v>1835</v>
      </c>
      <c r="J1332" s="12">
        <v>2</v>
      </c>
      <c r="K1332" s="56">
        <v>45166.975694444445</v>
      </c>
      <c r="L1332">
        <f t="shared" si="60"/>
        <v>125.00624999999854</v>
      </c>
      <c r="M1332" t="str">
        <f t="shared" si="61"/>
        <v>Repeat</v>
      </c>
      <c r="N1332" t="str">
        <f t="shared" si="62"/>
        <v>Passive</v>
      </c>
      <c r="AA1332">
        <v>1835</v>
      </c>
      <c r="AB1332">
        <v>2</v>
      </c>
      <c r="AC1332" s="56">
        <v>46315.023611053242</v>
      </c>
      <c r="AD1332">
        <v>125.00624999999854</v>
      </c>
      <c r="AE1332" t="s">
        <v>319</v>
      </c>
      <c r="AF1332" t="s">
        <v>320</v>
      </c>
    </row>
    <row r="1333" spans="9:32" x14ac:dyDescent="0.3">
      <c r="I1333" s="43">
        <v>1836</v>
      </c>
      <c r="J1333" s="12">
        <v>2</v>
      </c>
      <c r="K1333" s="56">
        <v>45190.033333333333</v>
      </c>
      <c r="L1333">
        <f t="shared" si="60"/>
        <v>101.94861111111095</v>
      </c>
      <c r="M1333" t="str">
        <f t="shared" si="61"/>
        <v>Repeat</v>
      </c>
      <c r="N1333" t="str">
        <f t="shared" si="62"/>
        <v>Passive</v>
      </c>
      <c r="AA1333">
        <v>1836</v>
      </c>
      <c r="AB1333">
        <v>2</v>
      </c>
      <c r="AC1333" s="56">
        <v>46316.023611053242</v>
      </c>
      <c r="AD1333">
        <v>101.94861111111095</v>
      </c>
      <c r="AE1333" t="s">
        <v>319</v>
      </c>
      <c r="AF1333" t="s">
        <v>320</v>
      </c>
    </row>
    <row r="1334" spans="9:32" x14ac:dyDescent="0.3">
      <c r="I1334" s="43">
        <v>1837</v>
      </c>
      <c r="J1334" s="12">
        <v>4</v>
      </c>
      <c r="K1334" s="56">
        <v>45268.007638888892</v>
      </c>
      <c r="L1334">
        <f t="shared" si="60"/>
        <v>23.974305555551837</v>
      </c>
      <c r="M1334" t="str">
        <f t="shared" si="61"/>
        <v>Repeat</v>
      </c>
      <c r="N1334" t="str">
        <f t="shared" si="62"/>
        <v>Recent</v>
      </c>
      <c r="AA1334">
        <v>1837</v>
      </c>
      <c r="AB1334">
        <v>4</v>
      </c>
      <c r="AC1334" s="56">
        <v>46317.023611053242</v>
      </c>
      <c r="AD1334">
        <v>23.974305555551837</v>
      </c>
      <c r="AE1334" t="s">
        <v>319</v>
      </c>
      <c r="AF1334" t="s">
        <v>321</v>
      </c>
    </row>
    <row r="1335" spans="9:32" x14ac:dyDescent="0.3">
      <c r="I1335" s="43">
        <v>1838</v>
      </c>
      <c r="J1335" s="12">
        <v>1</v>
      </c>
      <c r="K1335" s="56">
        <v>45086.043749999997</v>
      </c>
      <c r="L1335">
        <f t="shared" si="60"/>
        <v>205.93819444444671</v>
      </c>
      <c r="M1335" t="str">
        <f t="shared" si="61"/>
        <v>One time</v>
      </c>
      <c r="N1335" t="str">
        <f t="shared" si="62"/>
        <v>Lost</v>
      </c>
      <c r="AA1335">
        <v>1838</v>
      </c>
      <c r="AB1335">
        <v>1</v>
      </c>
      <c r="AC1335" s="56">
        <v>46318.023611053242</v>
      </c>
      <c r="AD1335">
        <v>205.93819444444671</v>
      </c>
      <c r="AE1335" t="s">
        <v>317</v>
      </c>
      <c r="AF1335" t="s">
        <v>318</v>
      </c>
    </row>
    <row r="1336" spans="9:32" x14ac:dyDescent="0.3">
      <c r="I1336" s="43">
        <v>1839</v>
      </c>
      <c r="J1336" s="12">
        <v>2</v>
      </c>
      <c r="K1336" s="56">
        <v>45152.010416666664</v>
      </c>
      <c r="L1336">
        <f t="shared" si="60"/>
        <v>139.97152777777956</v>
      </c>
      <c r="M1336" t="str">
        <f t="shared" si="61"/>
        <v>Repeat</v>
      </c>
      <c r="N1336" t="str">
        <f t="shared" si="62"/>
        <v>Passive</v>
      </c>
      <c r="AA1336">
        <v>1839</v>
      </c>
      <c r="AB1336">
        <v>2</v>
      </c>
      <c r="AC1336" s="56">
        <v>46319.023611053242</v>
      </c>
      <c r="AD1336">
        <v>139.97152777777956</v>
      </c>
      <c r="AE1336" t="s">
        <v>319</v>
      </c>
      <c r="AF1336" t="s">
        <v>320</v>
      </c>
    </row>
    <row r="1337" spans="9:32" x14ac:dyDescent="0.3">
      <c r="I1337" s="43">
        <v>1840</v>
      </c>
      <c r="J1337" s="12">
        <v>3</v>
      </c>
      <c r="K1337" s="56">
        <v>45134.974305555559</v>
      </c>
      <c r="L1337">
        <f t="shared" si="60"/>
        <v>157.00763888888469</v>
      </c>
      <c r="M1337" t="str">
        <f t="shared" si="61"/>
        <v>Repeat</v>
      </c>
      <c r="N1337" t="str">
        <f t="shared" si="62"/>
        <v>Passive</v>
      </c>
      <c r="AA1337">
        <v>1840</v>
      </c>
      <c r="AB1337">
        <v>3</v>
      </c>
      <c r="AC1337" s="56">
        <v>46320.023611053242</v>
      </c>
      <c r="AD1337">
        <v>157.00763888888469</v>
      </c>
      <c r="AE1337" t="s">
        <v>319</v>
      </c>
      <c r="AF1337" t="s">
        <v>320</v>
      </c>
    </row>
    <row r="1338" spans="9:32" x14ac:dyDescent="0.3">
      <c r="I1338" s="43">
        <v>1842</v>
      </c>
      <c r="J1338" s="12">
        <v>1</v>
      </c>
      <c r="K1338" s="56">
        <v>44938.023611111108</v>
      </c>
      <c r="L1338">
        <f t="shared" si="60"/>
        <v>353.95833333333576</v>
      </c>
      <c r="M1338" t="str">
        <f t="shared" si="61"/>
        <v>One time</v>
      </c>
      <c r="N1338" t="str">
        <f t="shared" si="62"/>
        <v>Lost</v>
      </c>
      <c r="AA1338">
        <v>1842</v>
      </c>
      <c r="AB1338">
        <v>1</v>
      </c>
      <c r="AC1338" s="56">
        <v>46321.023611053242</v>
      </c>
      <c r="AD1338">
        <v>353.95833333333576</v>
      </c>
      <c r="AE1338" t="s">
        <v>317</v>
      </c>
      <c r="AF1338" t="s">
        <v>318</v>
      </c>
    </row>
    <row r="1339" spans="9:32" x14ac:dyDescent="0.3">
      <c r="I1339" s="43">
        <v>1843</v>
      </c>
      <c r="J1339" s="12">
        <v>1</v>
      </c>
      <c r="K1339" s="56">
        <v>44960.018055555556</v>
      </c>
      <c r="L1339">
        <f t="shared" si="60"/>
        <v>331.9638888888876</v>
      </c>
      <c r="M1339" t="str">
        <f t="shared" si="61"/>
        <v>One time</v>
      </c>
      <c r="N1339" t="str">
        <f t="shared" si="62"/>
        <v>Lost</v>
      </c>
      <c r="AA1339">
        <v>1843</v>
      </c>
      <c r="AB1339">
        <v>1</v>
      </c>
      <c r="AC1339" s="56">
        <v>46322.023611053242</v>
      </c>
      <c r="AD1339">
        <v>331.9638888888876</v>
      </c>
      <c r="AE1339" t="s">
        <v>317</v>
      </c>
      <c r="AF1339" t="s">
        <v>318</v>
      </c>
    </row>
    <row r="1340" spans="9:32" x14ac:dyDescent="0.3">
      <c r="I1340" s="43">
        <v>1844</v>
      </c>
      <c r="J1340" s="12">
        <v>2</v>
      </c>
      <c r="K1340" s="56">
        <v>45290</v>
      </c>
      <c r="L1340">
        <f t="shared" si="60"/>
        <v>1.9819444444437977</v>
      </c>
      <c r="M1340" t="str">
        <f t="shared" si="61"/>
        <v>Repeat</v>
      </c>
      <c r="N1340" t="str">
        <f t="shared" si="62"/>
        <v>Recent</v>
      </c>
      <c r="AA1340">
        <v>1844</v>
      </c>
      <c r="AB1340">
        <v>2</v>
      </c>
      <c r="AC1340" s="56">
        <v>46323.023611053242</v>
      </c>
      <c r="AD1340">
        <v>1.9819444444437977</v>
      </c>
      <c r="AE1340" t="s">
        <v>319</v>
      </c>
      <c r="AF1340" t="s">
        <v>321</v>
      </c>
    </row>
    <row r="1341" spans="9:32" x14ac:dyDescent="0.3">
      <c r="I1341" s="43">
        <v>1845</v>
      </c>
      <c r="J1341" s="12">
        <v>3</v>
      </c>
      <c r="K1341" s="56">
        <v>45267.006249999999</v>
      </c>
      <c r="L1341">
        <f t="shared" si="60"/>
        <v>24.975694444445253</v>
      </c>
      <c r="M1341" t="str">
        <f t="shared" si="61"/>
        <v>Repeat</v>
      </c>
      <c r="N1341" t="str">
        <f t="shared" si="62"/>
        <v>Recent</v>
      </c>
      <c r="AA1341">
        <v>1845</v>
      </c>
      <c r="AB1341">
        <v>3</v>
      </c>
      <c r="AC1341" s="56">
        <v>46324.023611053242</v>
      </c>
      <c r="AD1341">
        <v>24.975694444445253</v>
      </c>
      <c r="AE1341" t="s">
        <v>319</v>
      </c>
      <c r="AF1341" t="s">
        <v>321</v>
      </c>
    </row>
    <row r="1342" spans="9:32" x14ac:dyDescent="0.3">
      <c r="I1342" s="43">
        <v>1847</v>
      </c>
      <c r="J1342" s="12">
        <v>1</v>
      </c>
      <c r="K1342" s="56">
        <v>44940.015972222223</v>
      </c>
      <c r="L1342">
        <f t="shared" si="60"/>
        <v>351.96597222222044</v>
      </c>
      <c r="M1342" t="str">
        <f t="shared" si="61"/>
        <v>One time</v>
      </c>
      <c r="N1342" t="str">
        <f t="shared" si="62"/>
        <v>Lost</v>
      </c>
      <c r="AA1342">
        <v>1847</v>
      </c>
      <c r="AB1342">
        <v>1</v>
      </c>
      <c r="AC1342" s="56">
        <v>46325.023611053242</v>
      </c>
      <c r="AD1342">
        <v>351.96597222222044</v>
      </c>
      <c r="AE1342" t="s">
        <v>317</v>
      </c>
      <c r="AF1342" t="s">
        <v>318</v>
      </c>
    </row>
    <row r="1343" spans="9:32" x14ac:dyDescent="0.3">
      <c r="I1343" s="43">
        <v>1848</v>
      </c>
      <c r="J1343" s="12">
        <v>4</v>
      </c>
      <c r="K1343" s="56">
        <v>45201.03402777778</v>
      </c>
      <c r="L1343">
        <f t="shared" si="60"/>
        <v>90.947916666664241</v>
      </c>
      <c r="M1343" t="str">
        <f t="shared" si="61"/>
        <v>Repeat</v>
      </c>
      <c r="N1343" t="str">
        <f t="shared" si="62"/>
        <v>Passive</v>
      </c>
      <c r="AA1343">
        <v>1848</v>
      </c>
      <c r="AB1343">
        <v>4</v>
      </c>
      <c r="AC1343" s="56">
        <v>46326.023611053242</v>
      </c>
      <c r="AD1343">
        <v>90.947916666664241</v>
      </c>
      <c r="AE1343" t="s">
        <v>319</v>
      </c>
      <c r="AF1343" t="s">
        <v>320</v>
      </c>
    </row>
    <row r="1344" spans="9:32" x14ac:dyDescent="0.3">
      <c r="I1344" s="43">
        <v>1849</v>
      </c>
      <c r="J1344" s="12">
        <v>1</v>
      </c>
      <c r="K1344" s="56">
        <v>45039.069444444445</v>
      </c>
      <c r="L1344">
        <f t="shared" si="60"/>
        <v>252.91249999999854</v>
      </c>
      <c r="M1344" t="str">
        <f t="shared" si="61"/>
        <v>One time</v>
      </c>
      <c r="N1344" t="str">
        <f t="shared" si="62"/>
        <v>Lost</v>
      </c>
      <c r="AA1344">
        <v>1849</v>
      </c>
      <c r="AB1344">
        <v>1</v>
      </c>
      <c r="AC1344" s="56">
        <v>46327.023611053242</v>
      </c>
      <c r="AD1344">
        <v>252.91249999999854</v>
      </c>
      <c r="AE1344" t="s">
        <v>317</v>
      </c>
      <c r="AF1344" t="s">
        <v>318</v>
      </c>
    </row>
    <row r="1345" spans="9:32" x14ac:dyDescent="0.3">
      <c r="I1345" s="43">
        <v>1850</v>
      </c>
      <c r="J1345" s="12">
        <v>1</v>
      </c>
      <c r="K1345" s="56">
        <v>45062.003472222219</v>
      </c>
      <c r="L1345">
        <f t="shared" si="60"/>
        <v>229.97847222222481</v>
      </c>
      <c r="M1345" t="str">
        <f t="shared" si="61"/>
        <v>One time</v>
      </c>
      <c r="N1345" t="str">
        <f t="shared" si="62"/>
        <v>Lost</v>
      </c>
      <c r="AA1345">
        <v>1850</v>
      </c>
      <c r="AB1345">
        <v>1</v>
      </c>
      <c r="AC1345" s="56">
        <v>46328.023611053242</v>
      </c>
      <c r="AD1345">
        <v>229.97847222222481</v>
      </c>
      <c r="AE1345" t="s">
        <v>317</v>
      </c>
      <c r="AF1345" t="s">
        <v>318</v>
      </c>
    </row>
    <row r="1346" spans="9:32" x14ac:dyDescent="0.3">
      <c r="I1346" s="43">
        <v>1851</v>
      </c>
      <c r="J1346" s="12">
        <v>2</v>
      </c>
      <c r="K1346" s="56">
        <v>44990.040277777778</v>
      </c>
      <c r="L1346">
        <f t="shared" si="60"/>
        <v>301.9416666666657</v>
      </c>
      <c r="M1346" t="str">
        <f t="shared" si="61"/>
        <v>Repeat</v>
      </c>
      <c r="N1346" t="str">
        <f t="shared" si="62"/>
        <v>Lost</v>
      </c>
      <c r="AA1346">
        <v>1851</v>
      </c>
      <c r="AB1346">
        <v>2</v>
      </c>
      <c r="AC1346" s="56">
        <v>46329.023611053242</v>
      </c>
      <c r="AD1346">
        <v>301.9416666666657</v>
      </c>
      <c r="AE1346" t="s">
        <v>319</v>
      </c>
      <c r="AF1346" t="s">
        <v>318</v>
      </c>
    </row>
    <row r="1347" spans="9:32" x14ac:dyDescent="0.3">
      <c r="I1347" s="43">
        <v>1852</v>
      </c>
      <c r="J1347" s="12">
        <v>1</v>
      </c>
      <c r="K1347" s="56">
        <v>45146.980555555558</v>
      </c>
      <c r="L1347">
        <f t="shared" ref="L1347:L1410" si="63">$H$2-K1347</f>
        <v>145.00138888888614</v>
      </c>
      <c r="M1347" t="str">
        <f t="shared" ref="M1347:M1410" si="64">IF(J1347&gt;1, "Repeat", "One time")</f>
        <v>One time</v>
      </c>
      <c r="N1347" t="str">
        <f t="shared" ref="N1347:N1410" si="65">IF(L1347&lt;80,"Recent",IF(L1347&lt;180,"Passive","Lost"))</f>
        <v>Passive</v>
      </c>
      <c r="AA1347">
        <v>1852</v>
      </c>
      <c r="AB1347">
        <v>1</v>
      </c>
      <c r="AC1347" s="56">
        <v>46330.023611053242</v>
      </c>
      <c r="AD1347">
        <v>145.00138888888614</v>
      </c>
      <c r="AE1347" t="s">
        <v>317</v>
      </c>
      <c r="AF1347" t="s">
        <v>320</v>
      </c>
    </row>
    <row r="1348" spans="9:32" x14ac:dyDescent="0.3">
      <c r="I1348" s="43">
        <v>1854</v>
      </c>
      <c r="J1348" s="12">
        <v>4</v>
      </c>
      <c r="K1348" s="56">
        <v>45271.00277777778</v>
      </c>
      <c r="L1348">
        <f t="shared" si="63"/>
        <v>20.979166666664241</v>
      </c>
      <c r="M1348" t="str">
        <f t="shared" si="64"/>
        <v>Repeat</v>
      </c>
      <c r="N1348" t="str">
        <f t="shared" si="65"/>
        <v>Recent</v>
      </c>
      <c r="AA1348">
        <v>1854</v>
      </c>
      <c r="AB1348">
        <v>4</v>
      </c>
      <c r="AC1348" s="56">
        <v>46331.023611053242</v>
      </c>
      <c r="AD1348">
        <v>20.979166666664241</v>
      </c>
      <c r="AE1348" t="s">
        <v>319</v>
      </c>
      <c r="AF1348" t="s">
        <v>321</v>
      </c>
    </row>
    <row r="1349" spans="9:32" x14ac:dyDescent="0.3">
      <c r="I1349" s="43">
        <v>1855</v>
      </c>
      <c r="J1349" s="12">
        <v>3</v>
      </c>
      <c r="K1349" s="56">
        <v>45148.002083333333</v>
      </c>
      <c r="L1349">
        <f t="shared" si="63"/>
        <v>143.97986111111095</v>
      </c>
      <c r="M1349" t="str">
        <f t="shared" si="64"/>
        <v>Repeat</v>
      </c>
      <c r="N1349" t="str">
        <f t="shared" si="65"/>
        <v>Passive</v>
      </c>
      <c r="AA1349">
        <v>1855</v>
      </c>
      <c r="AB1349">
        <v>3</v>
      </c>
      <c r="AC1349" s="56">
        <v>46332.023611053242</v>
      </c>
      <c r="AD1349">
        <v>143.97986111111095</v>
      </c>
      <c r="AE1349" t="s">
        <v>319</v>
      </c>
      <c r="AF1349" t="s">
        <v>320</v>
      </c>
    </row>
    <row r="1350" spans="9:32" x14ac:dyDescent="0.3">
      <c r="I1350" s="43">
        <v>1856</v>
      </c>
      <c r="J1350" s="12">
        <v>2</v>
      </c>
      <c r="K1350" s="56">
        <v>45218.008333333331</v>
      </c>
      <c r="L1350">
        <f t="shared" si="63"/>
        <v>73.973611111112405</v>
      </c>
      <c r="M1350" t="str">
        <f t="shared" si="64"/>
        <v>Repeat</v>
      </c>
      <c r="N1350" t="str">
        <f t="shared" si="65"/>
        <v>Recent</v>
      </c>
      <c r="AA1350">
        <v>1856</v>
      </c>
      <c r="AB1350">
        <v>2</v>
      </c>
      <c r="AC1350" s="56">
        <v>46333.023611053242</v>
      </c>
      <c r="AD1350">
        <v>73.973611111112405</v>
      </c>
      <c r="AE1350" t="s">
        <v>319</v>
      </c>
      <c r="AF1350" t="s">
        <v>321</v>
      </c>
    </row>
    <row r="1351" spans="9:32" x14ac:dyDescent="0.3">
      <c r="I1351" s="43">
        <v>1857</v>
      </c>
      <c r="J1351" s="12">
        <v>3</v>
      </c>
      <c r="K1351" s="56">
        <v>45227.027777777781</v>
      </c>
      <c r="L1351">
        <f t="shared" si="63"/>
        <v>64.954166666662786</v>
      </c>
      <c r="M1351" t="str">
        <f t="shared" si="64"/>
        <v>Repeat</v>
      </c>
      <c r="N1351" t="str">
        <f t="shared" si="65"/>
        <v>Recent</v>
      </c>
      <c r="AA1351">
        <v>1857</v>
      </c>
      <c r="AB1351">
        <v>3</v>
      </c>
      <c r="AC1351" s="56">
        <v>46334.023611053242</v>
      </c>
      <c r="AD1351">
        <v>64.954166666662786</v>
      </c>
      <c r="AE1351" t="s">
        <v>319</v>
      </c>
      <c r="AF1351" t="s">
        <v>321</v>
      </c>
    </row>
    <row r="1352" spans="9:32" x14ac:dyDescent="0.3">
      <c r="I1352" s="43">
        <v>1858</v>
      </c>
      <c r="J1352" s="12">
        <v>3</v>
      </c>
      <c r="K1352" s="56">
        <v>45219.995833333334</v>
      </c>
      <c r="L1352">
        <f t="shared" si="63"/>
        <v>71.986111111109494</v>
      </c>
      <c r="M1352" t="str">
        <f t="shared" si="64"/>
        <v>Repeat</v>
      </c>
      <c r="N1352" t="str">
        <f t="shared" si="65"/>
        <v>Recent</v>
      </c>
      <c r="AA1352">
        <v>1858</v>
      </c>
      <c r="AB1352">
        <v>3</v>
      </c>
      <c r="AC1352" s="56">
        <v>46335.023611053242</v>
      </c>
      <c r="AD1352">
        <v>71.986111111109494</v>
      </c>
      <c r="AE1352" t="s">
        <v>319</v>
      </c>
      <c r="AF1352" t="s">
        <v>321</v>
      </c>
    </row>
    <row r="1353" spans="9:32" x14ac:dyDescent="0.3">
      <c r="I1353" s="43">
        <v>1859</v>
      </c>
      <c r="J1353" s="12">
        <v>1</v>
      </c>
      <c r="K1353" s="56">
        <v>45100.986805555556</v>
      </c>
      <c r="L1353">
        <f t="shared" si="63"/>
        <v>190.9951388888876</v>
      </c>
      <c r="M1353" t="str">
        <f t="shared" si="64"/>
        <v>One time</v>
      </c>
      <c r="N1353" t="str">
        <f t="shared" si="65"/>
        <v>Lost</v>
      </c>
      <c r="AA1353">
        <v>1859</v>
      </c>
      <c r="AB1353">
        <v>1</v>
      </c>
      <c r="AC1353" s="56">
        <v>46336.023611053242</v>
      </c>
      <c r="AD1353">
        <v>190.9951388888876</v>
      </c>
      <c r="AE1353" t="s">
        <v>317</v>
      </c>
      <c r="AF1353" t="s">
        <v>318</v>
      </c>
    </row>
    <row r="1354" spans="9:32" x14ac:dyDescent="0.3">
      <c r="I1354" s="43">
        <v>1860</v>
      </c>
      <c r="J1354" s="12">
        <v>1</v>
      </c>
      <c r="K1354" s="56">
        <v>44956.986111111109</v>
      </c>
      <c r="L1354">
        <f t="shared" si="63"/>
        <v>334.9958333333343</v>
      </c>
      <c r="M1354" t="str">
        <f t="shared" si="64"/>
        <v>One time</v>
      </c>
      <c r="N1354" t="str">
        <f t="shared" si="65"/>
        <v>Lost</v>
      </c>
      <c r="AA1354">
        <v>1860</v>
      </c>
      <c r="AB1354">
        <v>1</v>
      </c>
      <c r="AC1354" s="56">
        <v>46337.023611053242</v>
      </c>
      <c r="AD1354">
        <v>334.9958333333343</v>
      </c>
      <c r="AE1354" t="s">
        <v>317</v>
      </c>
      <c r="AF1354" t="s">
        <v>318</v>
      </c>
    </row>
    <row r="1355" spans="9:32" x14ac:dyDescent="0.3">
      <c r="I1355" s="43">
        <v>1862</v>
      </c>
      <c r="J1355" s="12">
        <v>1</v>
      </c>
      <c r="K1355" s="56">
        <v>45076.993750000001</v>
      </c>
      <c r="L1355">
        <f t="shared" si="63"/>
        <v>214.98819444444234</v>
      </c>
      <c r="M1355" t="str">
        <f t="shared" si="64"/>
        <v>One time</v>
      </c>
      <c r="N1355" t="str">
        <f t="shared" si="65"/>
        <v>Lost</v>
      </c>
      <c r="AA1355">
        <v>1862</v>
      </c>
      <c r="AB1355">
        <v>1</v>
      </c>
      <c r="AC1355" s="56">
        <v>46338.023611053242</v>
      </c>
      <c r="AD1355">
        <v>214.98819444444234</v>
      </c>
      <c r="AE1355" t="s">
        <v>317</v>
      </c>
      <c r="AF1355" t="s">
        <v>318</v>
      </c>
    </row>
    <row r="1356" spans="9:32" x14ac:dyDescent="0.3">
      <c r="I1356" s="43">
        <v>1863</v>
      </c>
      <c r="J1356" s="12">
        <v>1</v>
      </c>
      <c r="K1356" s="56">
        <v>45218.974999999999</v>
      </c>
      <c r="L1356">
        <f t="shared" si="63"/>
        <v>73.006944444445253</v>
      </c>
      <c r="M1356" t="str">
        <f t="shared" si="64"/>
        <v>One time</v>
      </c>
      <c r="N1356" t="str">
        <f t="shared" si="65"/>
        <v>Recent</v>
      </c>
      <c r="AA1356">
        <v>1863</v>
      </c>
      <c r="AB1356">
        <v>1</v>
      </c>
      <c r="AC1356" s="56">
        <v>46339.023611053242</v>
      </c>
      <c r="AD1356">
        <v>73.006944444445253</v>
      </c>
      <c r="AE1356" t="s">
        <v>317</v>
      </c>
      <c r="AF1356" t="s">
        <v>321</v>
      </c>
    </row>
    <row r="1357" spans="9:32" x14ac:dyDescent="0.3">
      <c r="I1357" s="43">
        <v>1865</v>
      </c>
      <c r="J1357" s="12">
        <v>1</v>
      </c>
      <c r="K1357" s="56">
        <v>44983</v>
      </c>
      <c r="L1357">
        <f t="shared" si="63"/>
        <v>308.9819444444438</v>
      </c>
      <c r="M1357" t="str">
        <f t="shared" si="64"/>
        <v>One time</v>
      </c>
      <c r="N1357" t="str">
        <f t="shared" si="65"/>
        <v>Lost</v>
      </c>
      <c r="AA1357">
        <v>1865</v>
      </c>
      <c r="AB1357">
        <v>1</v>
      </c>
      <c r="AC1357" s="56">
        <v>46340.023611053242</v>
      </c>
      <c r="AD1357">
        <v>308.9819444444438</v>
      </c>
      <c r="AE1357" t="s">
        <v>317</v>
      </c>
      <c r="AF1357" t="s">
        <v>318</v>
      </c>
    </row>
    <row r="1358" spans="9:32" x14ac:dyDescent="0.3">
      <c r="I1358" s="43">
        <v>1866</v>
      </c>
      <c r="J1358" s="12">
        <v>1</v>
      </c>
      <c r="K1358" s="56">
        <v>45112.007638888892</v>
      </c>
      <c r="L1358">
        <f t="shared" si="63"/>
        <v>179.97430555555184</v>
      </c>
      <c r="M1358" t="str">
        <f t="shared" si="64"/>
        <v>One time</v>
      </c>
      <c r="N1358" t="str">
        <f t="shared" si="65"/>
        <v>Passive</v>
      </c>
      <c r="AA1358">
        <v>1866</v>
      </c>
      <c r="AB1358">
        <v>1</v>
      </c>
      <c r="AC1358" s="56">
        <v>46341.023611053242</v>
      </c>
      <c r="AD1358">
        <v>179.97430555555184</v>
      </c>
      <c r="AE1358" t="s">
        <v>317</v>
      </c>
      <c r="AF1358" t="s">
        <v>320</v>
      </c>
    </row>
    <row r="1359" spans="9:32" x14ac:dyDescent="0.3">
      <c r="I1359" s="43">
        <v>1868</v>
      </c>
      <c r="J1359" s="12">
        <v>1</v>
      </c>
      <c r="K1359" s="56">
        <v>44988.019444444442</v>
      </c>
      <c r="L1359">
        <f t="shared" si="63"/>
        <v>303.96250000000146</v>
      </c>
      <c r="M1359" t="str">
        <f t="shared" si="64"/>
        <v>One time</v>
      </c>
      <c r="N1359" t="str">
        <f t="shared" si="65"/>
        <v>Lost</v>
      </c>
      <c r="AA1359">
        <v>1868</v>
      </c>
      <c r="AB1359">
        <v>1</v>
      </c>
      <c r="AC1359" s="56">
        <v>46342.023611053242</v>
      </c>
      <c r="AD1359">
        <v>303.96250000000146</v>
      </c>
      <c r="AE1359" t="s">
        <v>317</v>
      </c>
      <c r="AF1359" t="s">
        <v>318</v>
      </c>
    </row>
    <row r="1360" spans="9:32" x14ac:dyDescent="0.3">
      <c r="I1360" s="43">
        <v>1870</v>
      </c>
      <c r="J1360" s="12">
        <v>2</v>
      </c>
      <c r="K1360" s="56">
        <v>45099.984027777777</v>
      </c>
      <c r="L1360">
        <f t="shared" si="63"/>
        <v>191.99791666666715</v>
      </c>
      <c r="M1360" t="str">
        <f t="shared" si="64"/>
        <v>Repeat</v>
      </c>
      <c r="N1360" t="str">
        <f t="shared" si="65"/>
        <v>Lost</v>
      </c>
      <c r="AA1360">
        <v>1870</v>
      </c>
      <c r="AB1360">
        <v>2</v>
      </c>
      <c r="AC1360" s="56">
        <v>46343.023611053242</v>
      </c>
      <c r="AD1360">
        <v>191.99791666666715</v>
      </c>
      <c r="AE1360" t="s">
        <v>319</v>
      </c>
      <c r="AF1360" t="s">
        <v>318</v>
      </c>
    </row>
    <row r="1361" spans="9:32" x14ac:dyDescent="0.3">
      <c r="I1361" s="43">
        <v>1871</v>
      </c>
      <c r="J1361" s="12">
        <v>1</v>
      </c>
      <c r="K1361" s="56">
        <v>45159.002083333333</v>
      </c>
      <c r="L1361">
        <f t="shared" si="63"/>
        <v>132.97986111111095</v>
      </c>
      <c r="M1361" t="str">
        <f t="shared" si="64"/>
        <v>One time</v>
      </c>
      <c r="N1361" t="str">
        <f t="shared" si="65"/>
        <v>Passive</v>
      </c>
      <c r="AA1361">
        <v>1871</v>
      </c>
      <c r="AB1361">
        <v>1</v>
      </c>
      <c r="AC1361" s="56">
        <v>46344.023611053242</v>
      </c>
      <c r="AD1361">
        <v>132.97986111111095</v>
      </c>
      <c r="AE1361" t="s">
        <v>317</v>
      </c>
      <c r="AF1361" t="s">
        <v>320</v>
      </c>
    </row>
    <row r="1362" spans="9:32" x14ac:dyDescent="0.3">
      <c r="I1362" s="43">
        <v>1872</v>
      </c>
      <c r="J1362" s="12">
        <v>1</v>
      </c>
      <c r="K1362" s="56">
        <v>45159.04583333333</v>
      </c>
      <c r="L1362">
        <f t="shared" si="63"/>
        <v>132.93611111111386</v>
      </c>
      <c r="M1362" t="str">
        <f t="shared" si="64"/>
        <v>One time</v>
      </c>
      <c r="N1362" t="str">
        <f t="shared" si="65"/>
        <v>Passive</v>
      </c>
      <c r="AA1362">
        <v>1872</v>
      </c>
      <c r="AB1362">
        <v>1</v>
      </c>
      <c r="AC1362" s="56">
        <v>46345.023611053242</v>
      </c>
      <c r="AD1362">
        <v>132.93611111111386</v>
      </c>
      <c r="AE1362" t="s">
        <v>317</v>
      </c>
      <c r="AF1362" t="s">
        <v>320</v>
      </c>
    </row>
    <row r="1363" spans="9:32" x14ac:dyDescent="0.3">
      <c r="I1363" s="43">
        <v>1873</v>
      </c>
      <c r="J1363" s="12">
        <v>2</v>
      </c>
      <c r="K1363" s="56">
        <v>45187.05</v>
      </c>
      <c r="L1363">
        <f t="shared" si="63"/>
        <v>104.93194444444089</v>
      </c>
      <c r="M1363" t="str">
        <f t="shared" si="64"/>
        <v>Repeat</v>
      </c>
      <c r="N1363" t="str">
        <f t="shared" si="65"/>
        <v>Passive</v>
      </c>
      <c r="AA1363">
        <v>1873</v>
      </c>
      <c r="AB1363">
        <v>2</v>
      </c>
      <c r="AC1363" s="56">
        <v>46346.023611053242</v>
      </c>
      <c r="AD1363">
        <v>104.93194444444089</v>
      </c>
      <c r="AE1363" t="s">
        <v>319</v>
      </c>
      <c r="AF1363" t="s">
        <v>320</v>
      </c>
    </row>
    <row r="1364" spans="9:32" x14ac:dyDescent="0.3">
      <c r="I1364" s="43">
        <v>1874</v>
      </c>
      <c r="J1364" s="12">
        <v>3</v>
      </c>
      <c r="K1364" s="56">
        <v>45118.977083333331</v>
      </c>
      <c r="L1364">
        <f t="shared" si="63"/>
        <v>173.0048611111124</v>
      </c>
      <c r="M1364" t="str">
        <f t="shared" si="64"/>
        <v>Repeat</v>
      </c>
      <c r="N1364" t="str">
        <f t="shared" si="65"/>
        <v>Passive</v>
      </c>
      <c r="AA1364">
        <v>1874</v>
      </c>
      <c r="AB1364">
        <v>3</v>
      </c>
      <c r="AC1364" s="56">
        <v>46347.023611053242</v>
      </c>
      <c r="AD1364">
        <v>173.0048611111124</v>
      </c>
      <c r="AE1364" t="s">
        <v>319</v>
      </c>
      <c r="AF1364" t="s">
        <v>320</v>
      </c>
    </row>
    <row r="1365" spans="9:32" x14ac:dyDescent="0.3">
      <c r="I1365" s="43">
        <v>1875</v>
      </c>
      <c r="J1365" s="12">
        <v>1</v>
      </c>
      <c r="K1365" s="56">
        <v>44931.007638888892</v>
      </c>
      <c r="L1365">
        <f t="shared" si="63"/>
        <v>360.97430555555184</v>
      </c>
      <c r="M1365" t="str">
        <f t="shared" si="64"/>
        <v>One time</v>
      </c>
      <c r="N1365" t="str">
        <f t="shared" si="65"/>
        <v>Lost</v>
      </c>
      <c r="AA1365">
        <v>1875</v>
      </c>
      <c r="AB1365">
        <v>1</v>
      </c>
      <c r="AC1365" s="56">
        <v>46348.023611053242</v>
      </c>
      <c r="AD1365">
        <v>360.97430555555184</v>
      </c>
      <c r="AE1365" t="s">
        <v>317</v>
      </c>
      <c r="AF1365" t="s">
        <v>318</v>
      </c>
    </row>
    <row r="1366" spans="9:32" x14ac:dyDescent="0.3">
      <c r="I1366" s="43">
        <v>1877</v>
      </c>
      <c r="J1366" s="12">
        <v>2</v>
      </c>
      <c r="K1366" s="56">
        <v>45102.052777777775</v>
      </c>
      <c r="L1366">
        <f t="shared" si="63"/>
        <v>189.92916666666861</v>
      </c>
      <c r="M1366" t="str">
        <f t="shared" si="64"/>
        <v>Repeat</v>
      </c>
      <c r="N1366" t="str">
        <f t="shared" si="65"/>
        <v>Lost</v>
      </c>
      <c r="AA1366">
        <v>1877</v>
      </c>
      <c r="AB1366">
        <v>2</v>
      </c>
      <c r="AC1366" s="56">
        <v>46349.023611053242</v>
      </c>
      <c r="AD1366">
        <v>189.92916666666861</v>
      </c>
      <c r="AE1366" t="s">
        <v>319</v>
      </c>
      <c r="AF1366" t="s">
        <v>318</v>
      </c>
    </row>
    <row r="1367" spans="9:32" x14ac:dyDescent="0.3">
      <c r="I1367" s="43">
        <v>1878</v>
      </c>
      <c r="J1367" s="12">
        <v>2</v>
      </c>
      <c r="K1367" s="56">
        <v>45233.947916666664</v>
      </c>
      <c r="L1367">
        <f t="shared" si="63"/>
        <v>58.034027777779556</v>
      </c>
      <c r="M1367" t="str">
        <f t="shared" si="64"/>
        <v>Repeat</v>
      </c>
      <c r="N1367" t="str">
        <f t="shared" si="65"/>
        <v>Recent</v>
      </c>
      <c r="AA1367">
        <v>1878</v>
      </c>
      <c r="AB1367">
        <v>2</v>
      </c>
      <c r="AC1367" s="56">
        <v>46350.023611053242</v>
      </c>
      <c r="AD1367">
        <v>58.034027777779556</v>
      </c>
      <c r="AE1367" t="s">
        <v>319</v>
      </c>
      <c r="AF1367" t="s">
        <v>321</v>
      </c>
    </row>
    <row r="1368" spans="9:32" x14ac:dyDescent="0.3">
      <c r="I1368" s="43">
        <v>1879</v>
      </c>
      <c r="J1368" s="12">
        <v>1</v>
      </c>
      <c r="K1368" s="56">
        <v>45161.003472222219</v>
      </c>
      <c r="L1368">
        <f t="shared" si="63"/>
        <v>130.97847222222481</v>
      </c>
      <c r="M1368" t="str">
        <f t="shared" si="64"/>
        <v>One time</v>
      </c>
      <c r="N1368" t="str">
        <f t="shared" si="65"/>
        <v>Passive</v>
      </c>
      <c r="AA1368">
        <v>1879</v>
      </c>
      <c r="AB1368">
        <v>1</v>
      </c>
      <c r="AC1368" s="56">
        <v>46351.023611053242</v>
      </c>
      <c r="AD1368">
        <v>130.97847222222481</v>
      </c>
      <c r="AE1368" t="s">
        <v>317</v>
      </c>
      <c r="AF1368" t="s">
        <v>320</v>
      </c>
    </row>
    <row r="1369" spans="9:32" x14ac:dyDescent="0.3">
      <c r="I1369" s="43">
        <v>1880</v>
      </c>
      <c r="J1369" s="12">
        <v>1</v>
      </c>
      <c r="K1369" s="56">
        <v>44976.052777777775</v>
      </c>
      <c r="L1369">
        <f t="shared" si="63"/>
        <v>315.92916666666861</v>
      </c>
      <c r="M1369" t="str">
        <f t="shared" si="64"/>
        <v>One time</v>
      </c>
      <c r="N1369" t="str">
        <f t="shared" si="65"/>
        <v>Lost</v>
      </c>
      <c r="AA1369">
        <v>1880</v>
      </c>
      <c r="AB1369">
        <v>1</v>
      </c>
      <c r="AC1369" s="56">
        <v>46352.023611053242</v>
      </c>
      <c r="AD1369">
        <v>315.92916666666861</v>
      </c>
      <c r="AE1369" t="s">
        <v>317</v>
      </c>
      <c r="AF1369" t="s">
        <v>318</v>
      </c>
    </row>
    <row r="1370" spans="9:32" x14ac:dyDescent="0.3">
      <c r="I1370" s="43">
        <v>1881</v>
      </c>
      <c r="J1370" s="12">
        <v>1</v>
      </c>
      <c r="K1370" s="56">
        <v>45007.07708333333</v>
      </c>
      <c r="L1370">
        <f t="shared" si="63"/>
        <v>284.90486111111386</v>
      </c>
      <c r="M1370" t="str">
        <f t="shared" si="64"/>
        <v>One time</v>
      </c>
      <c r="N1370" t="str">
        <f t="shared" si="65"/>
        <v>Lost</v>
      </c>
      <c r="AA1370">
        <v>1881</v>
      </c>
      <c r="AB1370">
        <v>1</v>
      </c>
      <c r="AC1370" s="56">
        <v>46353.023611053242</v>
      </c>
      <c r="AD1370">
        <v>284.90486111111386</v>
      </c>
      <c r="AE1370" t="s">
        <v>317</v>
      </c>
      <c r="AF1370" t="s">
        <v>318</v>
      </c>
    </row>
    <row r="1371" spans="9:32" x14ac:dyDescent="0.3">
      <c r="I1371" s="43">
        <v>1883</v>
      </c>
      <c r="J1371" s="12">
        <v>2</v>
      </c>
      <c r="K1371" s="56">
        <v>45012.069444444445</v>
      </c>
      <c r="L1371">
        <f t="shared" si="63"/>
        <v>279.91249999999854</v>
      </c>
      <c r="M1371" t="str">
        <f t="shared" si="64"/>
        <v>Repeat</v>
      </c>
      <c r="N1371" t="str">
        <f t="shared" si="65"/>
        <v>Lost</v>
      </c>
      <c r="AA1371">
        <v>1883</v>
      </c>
      <c r="AB1371">
        <v>2</v>
      </c>
      <c r="AC1371" s="56">
        <v>46354.023611053242</v>
      </c>
      <c r="AD1371">
        <v>279.91249999999854</v>
      </c>
      <c r="AE1371" t="s">
        <v>319</v>
      </c>
      <c r="AF1371" t="s">
        <v>318</v>
      </c>
    </row>
    <row r="1372" spans="9:32" x14ac:dyDescent="0.3">
      <c r="I1372" s="43">
        <v>1884</v>
      </c>
      <c r="J1372" s="12">
        <v>3</v>
      </c>
      <c r="K1372" s="56">
        <v>45104.977777777778</v>
      </c>
      <c r="L1372">
        <f t="shared" si="63"/>
        <v>187.0041666666657</v>
      </c>
      <c r="M1372" t="str">
        <f t="shared" si="64"/>
        <v>Repeat</v>
      </c>
      <c r="N1372" t="str">
        <f t="shared" si="65"/>
        <v>Lost</v>
      </c>
      <c r="AA1372">
        <v>1884</v>
      </c>
      <c r="AB1372">
        <v>3</v>
      </c>
      <c r="AC1372" s="56">
        <v>46355.023611053242</v>
      </c>
      <c r="AD1372">
        <v>187.0041666666657</v>
      </c>
      <c r="AE1372" t="s">
        <v>319</v>
      </c>
      <c r="AF1372" t="s">
        <v>318</v>
      </c>
    </row>
    <row r="1373" spans="9:32" x14ac:dyDescent="0.3">
      <c r="I1373" s="43">
        <v>1885</v>
      </c>
      <c r="J1373" s="12">
        <v>1</v>
      </c>
      <c r="K1373" s="56">
        <v>45240.970138888886</v>
      </c>
      <c r="L1373">
        <f t="shared" si="63"/>
        <v>51.011805555557657</v>
      </c>
      <c r="M1373" t="str">
        <f t="shared" si="64"/>
        <v>One time</v>
      </c>
      <c r="N1373" t="str">
        <f t="shared" si="65"/>
        <v>Recent</v>
      </c>
      <c r="AA1373">
        <v>1885</v>
      </c>
      <c r="AB1373">
        <v>1</v>
      </c>
      <c r="AC1373" s="56">
        <v>46356.023611053242</v>
      </c>
      <c r="AD1373">
        <v>51.011805555557657</v>
      </c>
      <c r="AE1373" t="s">
        <v>317</v>
      </c>
      <c r="AF1373" t="s">
        <v>321</v>
      </c>
    </row>
    <row r="1374" spans="9:32" x14ac:dyDescent="0.3">
      <c r="I1374" s="43">
        <v>1886</v>
      </c>
      <c r="J1374" s="12">
        <v>3</v>
      </c>
      <c r="K1374" s="56">
        <v>45196.045138888891</v>
      </c>
      <c r="L1374">
        <f t="shared" si="63"/>
        <v>95.936805555553292</v>
      </c>
      <c r="M1374" t="str">
        <f t="shared" si="64"/>
        <v>Repeat</v>
      </c>
      <c r="N1374" t="str">
        <f t="shared" si="65"/>
        <v>Passive</v>
      </c>
      <c r="AA1374">
        <v>1886</v>
      </c>
      <c r="AB1374">
        <v>3</v>
      </c>
      <c r="AC1374" s="56">
        <v>46357.023611053242</v>
      </c>
      <c r="AD1374">
        <v>95.936805555553292</v>
      </c>
      <c r="AE1374" t="s">
        <v>319</v>
      </c>
      <c r="AF1374" t="s">
        <v>320</v>
      </c>
    </row>
    <row r="1375" spans="9:32" x14ac:dyDescent="0.3">
      <c r="I1375" s="43">
        <v>1887</v>
      </c>
      <c r="J1375" s="12">
        <v>2</v>
      </c>
      <c r="K1375" s="56">
        <v>45262.024305555555</v>
      </c>
      <c r="L1375">
        <f t="shared" si="63"/>
        <v>29.957638888889051</v>
      </c>
      <c r="M1375" t="str">
        <f t="shared" si="64"/>
        <v>Repeat</v>
      </c>
      <c r="N1375" t="str">
        <f t="shared" si="65"/>
        <v>Recent</v>
      </c>
      <c r="AA1375">
        <v>1887</v>
      </c>
      <c r="AB1375">
        <v>2</v>
      </c>
      <c r="AC1375" s="56">
        <v>46358.023611053242</v>
      </c>
      <c r="AD1375">
        <v>29.957638888889051</v>
      </c>
      <c r="AE1375" t="s">
        <v>319</v>
      </c>
      <c r="AF1375" t="s">
        <v>321</v>
      </c>
    </row>
    <row r="1376" spans="9:32" x14ac:dyDescent="0.3">
      <c r="I1376" s="43">
        <v>1891</v>
      </c>
      <c r="J1376" s="12">
        <v>2</v>
      </c>
      <c r="K1376" s="56">
        <v>45013.008333333331</v>
      </c>
      <c r="L1376">
        <f t="shared" si="63"/>
        <v>278.9736111111124</v>
      </c>
      <c r="M1376" t="str">
        <f t="shared" si="64"/>
        <v>Repeat</v>
      </c>
      <c r="N1376" t="str">
        <f t="shared" si="65"/>
        <v>Lost</v>
      </c>
      <c r="AA1376">
        <v>1891</v>
      </c>
      <c r="AB1376">
        <v>2</v>
      </c>
      <c r="AC1376" s="56">
        <v>46359.023611053242</v>
      </c>
      <c r="AD1376">
        <v>278.9736111111124</v>
      </c>
      <c r="AE1376" t="s">
        <v>319</v>
      </c>
      <c r="AF1376" t="s">
        <v>318</v>
      </c>
    </row>
    <row r="1377" spans="9:32" x14ac:dyDescent="0.3">
      <c r="I1377" s="43">
        <v>1892</v>
      </c>
      <c r="J1377" s="12">
        <v>1</v>
      </c>
      <c r="K1377" s="56">
        <v>45070.020138888889</v>
      </c>
      <c r="L1377">
        <f t="shared" si="63"/>
        <v>221.96180555555475</v>
      </c>
      <c r="M1377" t="str">
        <f t="shared" si="64"/>
        <v>One time</v>
      </c>
      <c r="N1377" t="str">
        <f t="shared" si="65"/>
        <v>Lost</v>
      </c>
      <c r="AA1377">
        <v>1892</v>
      </c>
      <c r="AB1377">
        <v>1</v>
      </c>
      <c r="AC1377" s="56">
        <v>46360.023611053242</v>
      </c>
      <c r="AD1377">
        <v>221.96180555555475</v>
      </c>
      <c r="AE1377" t="s">
        <v>317</v>
      </c>
      <c r="AF1377" t="s">
        <v>318</v>
      </c>
    </row>
    <row r="1378" spans="9:32" x14ac:dyDescent="0.3">
      <c r="I1378" s="43">
        <v>1893</v>
      </c>
      <c r="J1378" s="12">
        <v>3</v>
      </c>
      <c r="K1378" s="56">
        <v>45204.022222222222</v>
      </c>
      <c r="L1378">
        <f t="shared" si="63"/>
        <v>87.959722222221899</v>
      </c>
      <c r="M1378" t="str">
        <f t="shared" si="64"/>
        <v>Repeat</v>
      </c>
      <c r="N1378" t="str">
        <f t="shared" si="65"/>
        <v>Passive</v>
      </c>
      <c r="AA1378">
        <v>1893</v>
      </c>
      <c r="AB1378">
        <v>3</v>
      </c>
      <c r="AC1378" s="56">
        <v>46361.023611053242</v>
      </c>
      <c r="AD1378">
        <v>87.959722222221899</v>
      </c>
      <c r="AE1378" t="s">
        <v>319</v>
      </c>
      <c r="AF1378" t="s">
        <v>320</v>
      </c>
    </row>
    <row r="1379" spans="9:32" x14ac:dyDescent="0.3">
      <c r="I1379" s="43">
        <v>1894</v>
      </c>
      <c r="J1379" s="12">
        <v>1</v>
      </c>
      <c r="K1379" s="56">
        <v>45123.996527777781</v>
      </c>
      <c r="L1379">
        <f t="shared" si="63"/>
        <v>167.98541666666279</v>
      </c>
      <c r="M1379" t="str">
        <f t="shared" si="64"/>
        <v>One time</v>
      </c>
      <c r="N1379" t="str">
        <f t="shared" si="65"/>
        <v>Passive</v>
      </c>
      <c r="AA1379">
        <v>1894</v>
      </c>
      <c r="AB1379">
        <v>1</v>
      </c>
      <c r="AC1379" s="56">
        <v>46362.023611053242</v>
      </c>
      <c r="AD1379">
        <v>167.98541666666279</v>
      </c>
      <c r="AE1379" t="s">
        <v>317</v>
      </c>
      <c r="AF1379" t="s">
        <v>320</v>
      </c>
    </row>
    <row r="1380" spans="9:32" x14ac:dyDescent="0.3">
      <c r="I1380" s="43">
        <v>1895</v>
      </c>
      <c r="J1380" s="12">
        <v>1</v>
      </c>
      <c r="K1380" s="56">
        <v>45125.943749999999</v>
      </c>
      <c r="L1380">
        <f t="shared" si="63"/>
        <v>166.03819444444525</v>
      </c>
      <c r="M1380" t="str">
        <f t="shared" si="64"/>
        <v>One time</v>
      </c>
      <c r="N1380" t="str">
        <f t="shared" si="65"/>
        <v>Passive</v>
      </c>
      <c r="AA1380">
        <v>1895</v>
      </c>
      <c r="AB1380">
        <v>1</v>
      </c>
      <c r="AC1380" s="56">
        <v>46363.023611053242</v>
      </c>
      <c r="AD1380">
        <v>166.03819444444525</v>
      </c>
      <c r="AE1380" t="s">
        <v>317</v>
      </c>
      <c r="AF1380" t="s">
        <v>320</v>
      </c>
    </row>
    <row r="1381" spans="9:32" x14ac:dyDescent="0.3">
      <c r="I1381" s="43">
        <v>1896</v>
      </c>
      <c r="J1381" s="12">
        <v>1</v>
      </c>
      <c r="K1381" s="56">
        <v>45141.018750000003</v>
      </c>
      <c r="L1381">
        <f t="shared" si="63"/>
        <v>150.96319444444089</v>
      </c>
      <c r="M1381" t="str">
        <f t="shared" si="64"/>
        <v>One time</v>
      </c>
      <c r="N1381" t="str">
        <f t="shared" si="65"/>
        <v>Passive</v>
      </c>
      <c r="AA1381">
        <v>1896</v>
      </c>
      <c r="AB1381">
        <v>1</v>
      </c>
      <c r="AC1381" s="56">
        <v>46364.023611053242</v>
      </c>
      <c r="AD1381">
        <v>150.96319444444089</v>
      </c>
      <c r="AE1381" t="s">
        <v>317</v>
      </c>
      <c r="AF1381" t="s">
        <v>320</v>
      </c>
    </row>
    <row r="1382" spans="9:32" x14ac:dyDescent="0.3">
      <c r="I1382" s="43">
        <v>1897</v>
      </c>
      <c r="J1382" s="12">
        <v>1</v>
      </c>
      <c r="K1382" s="56">
        <v>45156.940972222219</v>
      </c>
      <c r="L1382">
        <f t="shared" si="63"/>
        <v>135.04097222222481</v>
      </c>
      <c r="M1382" t="str">
        <f t="shared" si="64"/>
        <v>One time</v>
      </c>
      <c r="N1382" t="str">
        <f t="shared" si="65"/>
        <v>Passive</v>
      </c>
      <c r="AA1382">
        <v>1897</v>
      </c>
      <c r="AB1382">
        <v>1</v>
      </c>
      <c r="AC1382" s="56">
        <v>46365.023611053242</v>
      </c>
      <c r="AD1382">
        <v>135.04097222222481</v>
      </c>
      <c r="AE1382" t="s">
        <v>317</v>
      </c>
      <c r="AF1382" t="s">
        <v>320</v>
      </c>
    </row>
    <row r="1383" spans="9:32" x14ac:dyDescent="0.3">
      <c r="I1383" s="43">
        <v>1899</v>
      </c>
      <c r="J1383" s="12">
        <v>1</v>
      </c>
      <c r="K1383" s="56">
        <v>44968.994444444441</v>
      </c>
      <c r="L1383">
        <f t="shared" si="63"/>
        <v>322.98750000000291</v>
      </c>
      <c r="M1383" t="str">
        <f t="shared" si="64"/>
        <v>One time</v>
      </c>
      <c r="N1383" t="str">
        <f t="shared" si="65"/>
        <v>Lost</v>
      </c>
      <c r="AA1383">
        <v>1899</v>
      </c>
      <c r="AB1383">
        <v>1</v>
      </c>
      <c r="AC1383" s="56">
        <v>46366.023611053242</v>
      </c>
      <c r="AD1383">
        <v>322.98750000000291</v>
      </c>
      <c r="AE1383" t="s">
        <v>317</v>
      </c>
      <c r="AF1383" t="s">
        <v>318</v>
      </c>
    </row>
    <row r="1384" spans="9:32" x14ac:dyDescent="0.3">
      <c r="I1384" s="43">
        <v>1900</v>
      </c>
      <c r="J1384" s="12">
        <v>3</v>
      </c>
      <c r="K1384" s="56">
        <v>45179.052083333336</v>
      </c>
      <c r="L1384">
        <f t="shared" si="63"/>
        <v>112.92986111110804</v>
      </c>
      <c r="M1384" t="str">
        <f t="shared" si="64"/>
        <v>Repeat</v>
      </c>
      <c r="N1384" t="str">
        <f t="shared" si="65"/>
        <v>Passive</v>
      </c>
      <c r="AA1384">
        <v>1900</v>
      </c>
      <c r="AB1384">
        <v>3</v>
      </c>
      <c r="AC1384" s="56">
        <v>46367.023611053242</v>
      </c>
      <c r="AD1384">
        <v>112.92986111110804</v>
      </c>
      <c r="AE1384" t="s">
        <v>319</v>
      </c>
      <c r="AF1384" t="s">
        <v>320</v>
      </c>
    </row>
    <row r="1385" spans="9:32" x14ac:dyDescent="0.3">
      <c r="I1385" s="43">
        <v>1902</v>
      </c>
      <c r="J1385" s="12">
        <v>1</v>
      </c>
      <c r="K1385" s="56">
        <v>45015.020138888889</v>
      </c>
      <c r="L1385">
        <f t="shared" si="63"/>
        <v>276.96180555555475</v>
      </c>
      <c r="M1385" t="str">
        <f t="shared" si="64"/>
        <v>One time</v>
      </c>
      <c r="N1385" t="str">
        <f t="shared" si="65"/>
        <v>Lost</v>
      </c>
      <c r="AA1385">
        <v>1902</v>
      </c>
      <c r="AB1385">
        <v>1</v>
      </c>
      <c r="AC1385" s="56">
        <v>46368.023611053242</v>
      </c>
      <c r="AD1385">
        <v>276.96180555555475</v>
      </c>
      <c r="AE1385" t="s">
        <v>317</v>
      </c>
      <c r="AF1385" t="s">
        <v>318</v>
      </c>
    </row>
    <row r="1386" spans="9:32" x14ac:dyDescent="0.3">
      <c r="I1386" s="43">
        <v>1903</v>
      </c>
      <c r="J1386" s="12">
        <v>1</v>
      </c>
      <c r="K1386" s="56">
        <v>44997.037499999999</v>
      </c>
      <c r="L1386">
        <f t="shared" si="63"/>
        <v>294.94444444444525</v>
      </c>
      <c r="M1386" t="str">
        <f t="shared" si="64"/>
        <v>One time</v>
      </c>
      <c r="N1386" t="str">
        <f t="shared" si="65"/>
        <v>Lost</v>
      </c>
      <c r="AA1386">
        <v>1903</v>
      </c>
      <c r="AB1386">
        <v>1</v>
      </c>
      <c r="AC1386" s="56">
        <v>46369.023611053242</v>
      </c>
      <c r="AD1386">
        <v>294.94444444444525</v>
      </c>
      <c r="AE1386" t="s">
        <v>317</v>
      </c>
      <c r="AF1386" t="s">
        <v>318</v>
      </c>
    </row>
    <row r="1387" spans="9:32" x14ac:dyDescent="0.3">
      <c r="I1387" s="43">
        <v>1905</v>
      </c>
      <c r="J1387" s="12">
        <v>2</v>
      </c>
      <c r="K1387" s="56">
        <v>45277.997916666667</v>
      </c>
      <c r="L1387">
        <f t="shared" si="63"/>
        <v>13.984027777776646</v>
      </c>
      <c r="M1387" t="str">
        <f t="shared" si="64"/>
        <v>Repeat</v>
      </c>
      <c r="N1387" t="str">
        <f t="shared" si="65"/>
        <v>Recent</v>
      </c>
      <c r="AA1387">
        <v>1905</v>
      </c>
      <c r="AB1387">
        <v>2</v>
      </c>
      <c r="AC1387" s="56">
        <v>46370.023611053242</v>
      </c>
      <c r="AD1387">
        <v>13.984027777776646</v>
      </c>
      <c r="AE1387" t="s">
        <v>319</v>
      </c>
      <c r="AF1387" t="s">
        <v>321</v>
      </c>
    </row>
    <row r="1388" spans="9:32" x14ac:dyDescent="0.3">
      <c r="I1388" s="43">
        <v>1907</v>
      </c>
      <c r="J1388" s="12">
        <v>2</v>
      </c>
      <c r="K1388" s="56">
        <v>45197.015972222223</v>
      </c>
      <c r="L1388">
        <f t="shared" si="63"/>
        <v>94.965972222220444</v>
      </c>
      <c r="M1388" t="str">
        <f t="shared" si="64"/>
        <v>Repeat</v>
      </c>
      <c r="N1388" t="str">
        <f t="shared" si="65"/>
        <v>Passive</v>
      </c>
      <c r="AA1388">
        <v>1907</v>
      </c>
      <c r="AB1388">
        <v>2</v>
      </c>
      <c r="AC1388" s="56">
        <v>46371.023611053242</v>
      </c>
      <c r="AD1388">
        <v>94.965972222220444</v>
      </c>
      <c r="AE1388" t="s">
        <v>319</v>
      </c>
      <c r="AF1388" t="s">
        <v>320</v>
      </c>
    </row>
    <row r="1389" spans="9:32" x14ac:dyDescent="0.3">
      <c r="I1389" s="43">
        <v>1908</v>
      </c>
      <c r="J1389" s="12">
        <v>1</v>
      </c>
      <c r="K1389" s="56">
        <v>45231.040277777778</v>
      </c>
      <c r="L1389">
        <f t="shared" si="63"/>
        <v>60.941666666665697</v>
      </c>
      <c r="M1389" t="str">
        <f t="shared" si="64"/>
        <v>One time</v>
      </c>
      <c r="N1389" t="str">
        <f t="shared" si="65"/>
        <v>Recent</v>
      </c>
      <c r="AA1389">
        <v>1908</v>
      </c>
      <c r="AB1389">
        <v>1</v>
      </c>
      <c r="AC1389" s="56">
        <v>46372.023611053242</v>
      </c>
      <c r="AD1389">
        <v>60.941666666665697</v>
      </c>
      <c r="AE1389" t="s">
        <v>317</v>
      </c>
      <c r="AF1389" t="s">
        <v>321</v>
      </c>
    </row>
    <row r="1390" spans="9:32" x14ac:dyDescent="0.3">
      <c r="I1390" s="43">
        <v>1910</v>
      </c>
      <c r="J1390" s="12">
        <v>1</v>
      </c>
      <c r="K1390" s="56">
        <v>45244.083333333336</v>
      </c>
      <c r="L1390">
        <f t="shared" si="63"/>
        <v>47.898611111108039</v>
      </c>
      <c r="M1390" t="str">
        <f t="shared" si="64"/>
        <v>One time</v>
      </c>
      <c r="N1390" t="str">
        <f t="shared" si="65"/>
        <v>Recent</v>
      </c>
      <c r="AA1390">
        <v>1910</v>
      </c>
      <c r="AB1390">
        <v>1</v>
      </c>
      <c r="AC1390" s="56">
        <v>46373.023611053242</v>
      </c>
      <c r="AD1390">
        <v>47.898611111108039</v>
      </c>
      <c r="AE1390" t="s">
        <v>317</v>
      </c>
      <c r="AF1390" t="s">
        <v>321</v>
      </c>
    </row>
    <row r="1391" spans="9:32" x14ac:dyDescent="0.3">
      <c r="I1391" s="43">
        <v>1911</v>
      </c>
      <c r="J1391" s="12">
        <v>3</v>
      </c>
      <c r="K1391" s="56">
        <v>44991.996527777781</v>
      </c>
      <c r="L1391">
        <f t="shared" si="63"/>
        <v>299.98541666666279</v>
      </c>
      <c r="M1391" t="str">
        <f t="shared" si="64"/>
        <v>Repeat</v>
      </c>
      <c r="N1391" t="str">
        <f t="shared" si="65"/>
        <v>Lost</v>
      </c>
      <c r="AA1391">
        <v>1911</v>
      </c>
      <c r="AB1391">
        <v>3</v>
      </c>
      <c r="AC1391" s="56">
        <v>46374.023611053242</v>
      </c>
      <c r="AD1391">
        <v>299.98541666666279</v>
      </c>
      <c r="AE1391" t="s">
        <v>319</v>
      </c>
      <c r="AF1391" t="s">
        <v>318</v>
      </c>
    </row>
    <row r="1392" spans="9:32" x14ac:dyDescent="0.3">
      <c r="I1392" s="43">
        <v>1913</v>
      </c>
      <c r="J1392" s="12">
        <v>1</v>
      </c>
      <c r="K1392" s="56">
        <v>45163.007638888892</v>
      </c>
      <c r="L1392">
        <f t="shared" si="63"/>
        <v>128.97430555555184</v>
      </c>
      <c r="M1392" t="str">
        <f t="shared" si="64"/>
        <v>One time</v>
      </c>
      <c r="N1392" t="str">
        <f t="shared" si="65"/>
        <v>Passive</v>
      </c>
      <c r="AA1392">
        <v>1913</v>
      </c>
      <c r="AB1392">
        <v>1</v>
      </c>
      <c r="AC1392" s="56">
        <v>46375.023611053242</v>
      </c>
      <c r="AD1392">
        <v>128.97430555555184</v>
      </c>
      <c r="AE1392" t="s">
        <v>317</v>
      </c>
      <c r="AF1392" t="s">
        <v>320</v>
      </c>
    </row>
    <row r="1393" spans="9:32" x14ac:dyDescent="0.3">
      <c r="I1393" s="43">
        <v>1914</v>
      </c>
      <c r="J1393" s="12">
        <v>1</v>
      </c>
      <c r="K1393" s="56">
        <v>45230.986111111109</v>
      </c>
      <c r="L1393">
        <f t="shared" si="63"/>
        <v>60.995833333334303</v>
      </c>
      <c r="M1393" t="str">
        <f t="shared" si="64"/>
        <v>One time</v>
      </c>
      <c r="N1393" t="str">
        <f t="shared" si="65"/>
        <v>Recent</v>
      </c>
      <c r="AA1393">
        <v>1914</v>
      </c>
      <c r="AB1393">
        <v>1</v>
      </c>
      <c r="AC1393" s="56">
        <v>46376.023611053242</v>
      </c>
      <c r="AD1393">
        <v>60.995833333334303</v>
      </c>
      <c r="AE1393" t="s">
        <v>317</v>
      </c>
      <c r="AF1393" t="s">
        <v>321</v>
      </c>
    </row>
    <row r="1394" spans="9:32" x14ac:dyDescent="0.3">
      <c r="I1394" s="43">
        <v>1915</v>
      </c>
      <c r="J1394" s="12">
        <v>1</v>
      </c>
      <c r="K1394" s="56">
        <v>44968.010416666664</v>
      </c>
      <c r="L1394">
        <f t="shared" si="63"/>
        <v>323.97152777777956</v>
      </c>
      <c r="M1394" t="str">
        <f t="shared" si="64"/>
        <v>One time</v>
      </c>
      <c r="N1394" t="str">
        <f t="shared" si="65"/>
        <v>Lost</v>
      </c>
      <c r="AA1394">
        <v>1915</v>
      </c>
      <c r="AB1394">
        <v>1</v>
      </c>
      <c r="AC1394" s="56">
        <v>46377.023611053242</v>
      </c>
      <c r="AD1394">
        <v>323.97152777777956</v>
      </c>
      <c r="AE1394" t="s">
        <v>317</v>
      </c>
      <c r="AF1394" t="s">
        <v>318</v>
      </c>
    </row>
    <row r="1395" spans="9:32" x14ac:dyDescent="0.3">
      <c r="I1395" s="43">
        <v>1916</v>
      </c>
      <c r="J1395" s="12">
        <v>2</v>
      </c>
      <c r="K1395" s="56">
        <v>44979.013194444444</v>
      </c>
      <c r="L1395">
        <f t="shared" si="63"/>
        <v>312.96875</v>
      </c>
      <c r="M1395" t="str">
        <f t="shared" si="64"/>
        <v>Repeat</v>
      </c>
      <c r="N1395" t="str">
        <f t="shared" si="65"/>
        <v>Lost</v>
      </c>
      <c r="AA1395">
        <v>1916</v>
      </c>
      <c r="AB1395">
        <v>2</v>
      </c>
      <c r="AC1395" s="56">
        <v>46378.023611053242</v>
      </c>
      <c r="AD1395">
        <v>312.96875</v>
      </c>
      <c r="AE1395" t="s">
        <v>319</v>
      </c>
      <c r="AF1395" t="s">
        <v>318</v>
      </c>
    </row>
    <row r="1396" spans="9:32" x14ac:dyDescent="0.3">
      <c r="I1396" s="43">
        <v>1917</v>
      </c>
      <c r="J1396" s="12">
        <v>1</v>
      </c>
      <c r="K1396" s="56">
        <v>45266.090277777781</v>
      </c>
      <c r="L1396">
        <f t="shared" si="63"/>
        <v>25.891666666662786</v>
      </c>
      <c r="M1396" t="str">
        <f t="shared" si="64"/>
        <v>One time</v>
      </c>
      <c r="N1396" t="str">
        <f t="shared" si="65"/>
        <v>Recent</v>
      </c>
      <c r="AA1396">
        <v>1917</v>
      </c>
      <c r="AB1396">
        <v>1</v>
      </c>
      <c r="AC1396" s="56">
        <v>46379.023611053242</v>
      </c>
      <c r="AD1396">
        <v>25.891666666662786</v>
      </c>
      <c r="AE1396" t="s">
        <v>317</v>
      </c>
      <c r="AF1396" t="s">
        <v>321</v>
      </c>
    </row>
    <row r="1397" spans="9:32" x14ac:dyDescent="0.3">
      <c r="I1397" s="43">
        <v>1920</v>
      </c>
      <c r="J1397" s="12">
        <v>1</v>
      </c>
      <c r="K1397" s="56">
        <v>45103.067361111112</v>
      </c>
      <c r="L1397">
        <f t="shared" si="63"/>
        <v>188.91458333333139</v>
      </c>
      <c r="M1397" t="str">
        <f t="shared" si="64"/>
        <v>One time</v>
      </c>
      <c r="N1397" t="str">
        <f t="shared" si="65"/>
        <v>Lost</v>
      </c>
      <c r="AA1397">
        <v>1920</v>
      </c>
      <c r="AB1397">
        <v>1</v>
      </c>
      <c r="AC1397" s="56">
        <v>46380.023611053242</v>
      </c>
      <c r="AD1397">
        <v>188.91458333333139</v>
      </c>
      <c r="AE1397" t="s">
        <v>317</v>
      </c>
      <c r="AF1397" t="s">
        <v>318</v>
      </c>
    </row>
    <row r="1398" spans="9:32" x14ac:dyDescent="0.3">
      <c r="I1398" s="43">
        <v>1922</v>
      </c>
      <c r="J1398" s="12">
        <v>2</v>
      </c>
      <c r="K1398" s="56">
        <v>45017.073611111111</v>
      </c>
      <c r="L1398">
        <f t="shared" si="63"/>
        <v>274.90833333333285</v>
      </c>
      <c r="M1398" t="str">
        <f t="shared" si="64"/>
        <v>Repeat</v>
      </c>
      <c r="N1398" t="str">
        <f t="shared" si="65"/>
        <v>Lost</v>
      </c>
      <c r="AA1398">
        <v>1922</v>
      </c>
      <c r="AB1398">
        <v>2</v>
      </c>
      <c r="AC1398" s="56">
        <v>46381.023611053242</v>
      </c>
      <c r="AD1398">
        <v>274.90833333333285</v>
      </c>
      <c r="AE1398" t="s">
        <v>319</v>
      </c>
      <c r="AF1398" t="s">
        <v>318</v>
      </c>
    </row>
    <row r="1399" spans="9:32" x14ac:dyDescent="0.3">
      <c r="I1399" s="43">
        <v>1923</v>
      </c>
      <c r="J1399" s="12">
        <v>1</v>
      </c>
      <c r="K1399" s="56">
        <v>45032.938194444447</v>
      </c>
      <c r="L1399">
        <f t="shared" si="63"/>
        <v>259.04374999999709</v>
      </c>
      <c r="M1399" t="str">
        <f t="shared" si="64"/>
        <v>One time</v>
      </c>
      <c r="N1399" t="str">
        <f t="shared" si="65"/>
        <v>Lost</v>
      </c>
      <c r="AA1399">
        <v>1923</v>
      </c>
      <c r="AB1399">
        <v>1</v>
      </c>
      <c r="AC1399" s="56">
        <v>46382.023611053242</v>
      </c>
      <c r="AD1399">
        <v>259.04374999999709</v>
      </c>
      <c r="AE1399" t="s">
        <v>317</v>
      </c>
      <c r="AF1399" t="s">
        <v>318</v>
      </c>
    </row>
    <row r="1400" spans="9:32" x14ac:dyDescent="0.3">
      <c r="I1400" s="43">
        <v>1926</v>
      </c>
      <c r="J1400" s="12">
        <v>1</v>
      </c>
      <c r="K1400" s="56">
        <v>45151.027777777781</v>
      </c>
      <c r="L1400">
        <f t="shared" si="63"/>
        <v>140.95416666666279</v>
      </c>
      <c r="M1400" t="str">
        <f t="shared" si="64"/>
        <v>One time</v>
      </c>
      <c r="N1400" t="str">
        <f t="shared" si="65"/>
        <v>Passive</v>
      </c>
      <c r="AA1400">
        <v>1926</v>
      </c>
      <c r="AB1400">
        <v>1</v>
      </c>
      <c r="AC1400" s="56">
        <v>46383.023611053242</v>
      </c>
      <c r="AD1400">
        <v>140.95416666666279</v>
      </c>
      <c r="AE1400" t="s">
        <v>317</v>
      </c>
      <c r="AF1400" t="s">
        <v>320</v>
      </c>
    </row>
    <row r="1401" spans="9:32" x14ac:dyDescent="0.3">
      <c r="I1401" s="43">
        <v>1927</v>
      </c>
      <c r="J1401" s="12">
        <v>1</v>
      </c>
      <c r="K1401" s="56">
        <v>45164.031944444447</v>
      </c>
      <c r="L1401">
        <f t="shared" si="63"/>
        <v>127.94999999999709</v>
      </c>
      <c r="M1401" t="str">
        <f t="shared" si="64"/>
        <v>One time</v>
      </c>
      <c r="N1401" t="str">
        <f t="shared" si="65"/>
        <v>Passive</v>
      </c>
      <c r="AA1401">
        <v>1927</v>
      </c>
      <c r="AB1401">
        <v>1</v>
      </c>
      <c r="AC1401" s="56">
        <v>46384.023611053242</v>
      </c>
      <c r="AD1401">
        <v>127.94999999999709</v>
      </c>
      <c r="AE1401" t="s">
        <v>317</v>
      </c>
      <c r="AF1401" t="s">
        <v>320</v>
      </c>
    </row>
    <row r="1402" spans="9:32" x14ac:dyDescent="0.3">
      <c r="I1402" s="43">
        <v>1928</v>
      </c>
      <c r="J1402" s="12">
        <v>2</v>
      </c>
      <c r="K1402" s="56">
        <v>45216.010416666664</v>
      </c>
      <c r="L1402">
        <f t="shared" si="63"/>
        <v>75.971527777779556</v>
      </c>
      <c r="M1402" t="str">
        <f t="shared" si="64"/>
        <v>Repeat</v>
      </c>
      <c r="N1402" t="str">
        <f t="shared" si="65"/>
        <v>Recent</v>
      </c>
      <c r="AA1402">
        <v>1928</v>
      </c>
      <c r="AB1402">
        <v>2</v>
      </c>
      <c r="AC1402" s="56">
        <v>46385.023611053242</v>
      </c>
      <c r="AD1402">
        <v>75.971527777779556</v>
      </c>
      <c r="AE1402" t="s">
        <v>319</v>
      </c>
      <c r="AF1402" t="s">
        <v>321</v>
      </c>
    </row>
    <row r="1403" spans="9:32" x14ac:dyDescent="0.3">
      <c r="I1403" s="43">
        <v>1930</v>
      </c>
      <c r="J1403" s="12">
        <v>2</v>
      </c>
      <c r="K1403" s="56">
        <v>45176.990972222222</v>
      </c>
      <c r="L1403">
        <f t="shared" si="63"/>
        <v>114.9909722222219</v>
      </c>
      <c r="M1403" t="str">
        <f t="shared" si="64"/>
        <v>Repeat</v>
      </c>
      <c r="N1403" t="str">
        <f t="shared" si="65"/>
        <v>Passive</v>
      </c>
      <c r="AA1403">
        <v>1930</v>
      </c>
      <c r="AB1403">
        <v>2</v>
      </c>
      <c r="AC1403" s="56">
        <v>46386.023611053242</v>
      </c>
      <c r="AD1403">
        <v>114.9909722222219</v>
      </c>
      <c r="AE1403" t="s">
        <v>319</v>
      </c>
      <c r="AF1403" t="s">
        <v>320</v>
      </c>
    </row>
    <row r="1404" spans="9:32" x14ac:dyDescent="0.3">
      <c r="I1404" s="43">
        <v>1931</v>
      </c>
      <c r="J1404" s="12">
        <v>1</v>
      </c>
      <c r="K1404" s="56">
        <v>45047.043055555558</v>
      </c>
      <c r="L1404">
        <f t="shared" si="63"/>
        <v>244.93888888888614</v>
      </c>
      <c r="M1404" t="str">
        <f t="shared" si="64"/>
        <v>One time</v>
      </c>
      <c r="N1404" t="str">
        <f t="shared" si="65"/>
        <v>Lost</v>
      </c>
      <c r="AA1404">
        <v>1931</v>
      </c>
      <c r="AB1404">
        <v>1</v>
      </c>
      <c r="AC1404" s="56">
        <v>46387.023611053242</v>
      </c>
      <c r="AD1404">
        <v>244.93888888888614</v>
      </c>
      <c r="AE1404" t="s">
        <v>317</v>
      </c>
      <c r="AF1404" t="s">
        <v>318</v>
      </c>
    </row>
    <row r="1405" spans="9:32" x14ac:dyDescent="0.3">
      <c r="I1405" s="43">
        <v>1934</v>
      </c>
      <c r="J1405" s="12">
        <v>3</v>
      </c>
      <c r="K1405" s="56">
        <v>45208.038888888892</v>
      </c>
      <c r="L1405">
        <f t="shared" si="63"/>
        <v>83.943055555551837</v>
      </c>
      <c r="M1405" t="str">
        <f t="shared" si="64"/>
        <v>Repeat</v>
      </c>
      <c r="N1405" t="str">
        <f t="shared" si="65"/>
        <v>Passive</v>
      </c>
      <c r="AA1405">
        <v>1934</v>
      </c>
      <c r="AB1405">
        <v>3</v>
      </c>
      <c r="AC1405" s="56">
        <v>46388.023611053242</v>
      </c>
      <c r="AD1405">
        <v>83.943055555551837</v>
      </c>
      <c r="AE1405" t="s">
        <v>319</v>
      </c>
      <c r="AF1405" t="s">
        <v>320</v>
      </c>
    </row>
    <row r="1406" spans="9:32" x14ac:dyDescent="0.3">
      <c r="I1406" s="43">
        <v>1936</v>
      </c>
      <c r="J1406" s="12">
        <v>1</v>
      </c>
      <c r="K1406" s="56">
        <v>45008.015277777777</v>
      </c>
      <c r="L1406">
        <f t="shared" si="63"/>
        <v>283.96666666666715</v>
      </c>
      <c r="M1406" t="str">
        <f t="shared" si="64"/>
        <v>One time</v>
      </c>
      <c r="N1406" t="str">
        <f t="shared" si="65"/>
        <v>Lost</v>
      </c>
      <c r="AA1406">
        <v>1936</v>
      </c>
      <c r="AB1406">
        <v>1</v>
      </c>
      <c r="AC1406" s="56">
        <v>46389.023611053242</v>
      </c>
      <c r="AD1406">
        <v>283.96666666666715</v>
      </c>
      <c r="AE1406" t="s">
        <v>317</v>
      </c>
      <c r="AF1406" t="s">
        <v>318</v>
      </c>
    </row>
    <row r="1407" spans="9:32" x14ac:dyDescent="0.3">
      <c r="I1407" s="43">
        <v>1937</v>
      </c>
      <c r="J1407" s="12">
        <v>1</v>
      </c>
      <c r="K1407" s="56">
        <v>45257.061111111114</v>
      </c>
      <c r="L1407">
        <f t="shared" si="63"/>
        <v>34.920833333329938</v>
      </c>
      <c r="M1407" t="str">
        <f t="shared" si="64"/>
        <v>One time</v>
      </c>
      <c r="N1407" t="str">
        <f t="shared" si="65"/>
        <v>Recent</v>
      </c>
      <c r="AA1407">
        <v>1937</v>
      </c>
      <c r="AB1407">
        <v>1</v>
      </c>
      <c r="AC1407" s="56">
        <v>46390.023611053242</v>
      </c>
      <c r="AD1407">
        <v>34.920833333329938</v>
      </c>
      <c r="AE1407" t="s">
        <v>317</v>
      </c>
      <c r="AF1407" t="s">
        <v>321</v>
      </c>
    </row>
    <row r="1408" spans="9:32" x14ac:dyDescent="0.3">
      <c r="I1408" s="43">
        <v>1938</v>
      </c>
      <c r="J1408" s="12">
        <v>4</v>
      </c>
      <c r="K1408" s="56">
        <v>45204.972222222219</v>
      </c>
      <c r="L1408">
        <f t="shared" si="63"/>
        <v>87.009722222224809</v>
      </c>
      <c r="M1408" t="str">
        <f t="shared" si="64"/>
        <v>Repeat</v>
      </c>
      <c r="N1408" t="str">
        <f t="shared" si="65"/>
        <v>Passive</v>
      </c>
      <c r="AA1408">
        <v>1938</v>
      </c>
      <c r="AB1408">
        <v>4</v>
      </c>
      <c r="AC1408" s="56">
        <v>46391.023611053242</v>
      </c>
      <c r="AD1408">
        <v>87.009722222224809</v>
      </c>
      <c r="AE1408" t="s">
        <v>319</v>
      </c>
      <c r="AF1408" t="s">
        <v>320</v>
      </c>
    </row>
    <row r="1409" spans="9:32" x14ac:dyDescent="0.3">
      <c r="I1409" s="43">
        <v>1939</v>
      </c>
      <c r="J1409" s="12">
        <v>1</v>
      </c>
      <c r="K1409" s="56">
        <v>45008.037499999999</v>
      </c>
      <c r="L1409">
        <f t="shared" si="63"/>
        <v>283.94444444444525</v>
      </c>
      <c r="M1409" t="str">
        <f t="shared" si="64"/>
        <v>One time</v>
      </c>
      <c r="N1409" t="str">
        <f t="shared" si="65"/>
        <v>Lost</v>
      </c>
      <c r="AA1409">
        <v>1939</v>
      </c>
      <c r="AB1409">
        <v>1</v>
      </c>
      <c r="AC1409" s="56">
        <v>46392.023611053242</v>
      </c>
      <c r="AD1409">
        <v>283.94444444444525</v>
      </c>
      <c r="AE1409" t="s">
        <v>317</v>
      </c>
      <c r="AF1409" t="s">
        <v>318</v>
      </c>
    </row>
    <row r="1410" spans="9:32" x14ac:dyDescent="0.3">
      <c r="I1410" s="43">
        <v>1940</v>
      </c>
      <c r="J1410" s="12">
        <v>1</v>
      </c>
      <c r="K1410" s="56">
        <v>45057.081250000003</v>
      </c>
      <c r="L1410">
        <f t="shared" si="63"/>
        <v>234.90069444444089</v>
      </c>
      <c r="M1410" t="str">
        <f t="shared" si="64"/>
        <v>One time</v>
      </c>
      <c r="N1410" t="str">
        <f t="shared" si="65"/>
        <v>Lost</v>
      </c>
      <c r="AA1410">
        <v>1940</v>
      </c>
      <c r="AB1410">
        <v>1</v>
      </c>
      <c r="AC1410" s="56">
        <v>46393.023611053242</v>
      </c>
      <c r="AD1410">
        <v>234.90069444444089</v>
      </c>
      <c r="AE1410" t="s">
        <v>317</v>
      </c>
      <c r="AF1410" t="s">
        <v>318</v>
      </c>
    </row>
    <row r="1411" spans="9:32" x14ac:dyDescent="0.3">
      <c r="I1411" s="43">
        <v>1941</v>
      </c>
      <c r="J1411" s="12">
        <v>1</v>
      </c>
      <c r="K1411" s="56">
        <v>45254.029861111114</v>
      </c>
      <c r="L1411">
        <f t="shared" ref="L1411:L1454" si="66">$H$2-K1411</f>
        <v>37.952083333329938</v>
      </c>
      <c r="M1411" t="str">
        <f t="shared" ref="M1411:M1454" si="67">IF(J1411&gt;1, "Repeat", "One time")</f>
        <v>One time</v>
      </c>
      <c r="N1411" t="str">
        <f t="shared" ref="N1411:N1454" si="68">IF(L1411&lt;80,"Recent",IF(L1411&lt;180,"Passive","Lost"))</f>
        <v>Recent</v>
      </c>
      <c r="AA1411">
        <v>1941</v>
      </c>
      <c r="AB1411">
        <v>1</v>
      </c>
      <c r="AC1411" s="56">
        <v>46394.023611053242</v>
      </c>
      <c r="AD1411">
        <v>37.952083333329938</v>
      </c>
      <c r="AE1411" t="s">
        <v>317</v>
      </c>
      <c r="AF1411" t="s">
        <v>321</v>
      </c>
    </row>
    <row r="1412" spans="9:32" x14ac:dyDescent="0.3">
      <c r="I1412" s="43">
        <v>1942</v>
      </c>
      <c r="J1412" s="12">
        <v>1</v>
      </c>
      <c r="K1412" s="56">
        <v>45092.989583333336</v>
      </c>
      <c r="L1412">
        <f t="shared" si="66"/>
        <v>198.99236111110804</v>
      </c>
      <c r="M1412" t="str">
        <f t="shared" si="67"/>
        <v>One time</v>
      </c>
      <c r="N1412" t="str">
        <f t="shared" si="68"/>
        <v>Lost</v>
      </c>
      <c r="AA1412">
        <v>1942</v>
      </c>
      <c r="AB1412">
        <v>1</v>
      </c>
      <c r="AC1412" s="56">
        <v>46395.023611053242</v>
      </c>
      <c r="AD1412">
        <v>198.99236111110804</v>
      </c>
      <c r="AE1412" t="s">
        <v>317</v>
      </c>
      <c r="AF1412" t="s">
        <v>318</v>
      </c>
    </row>
    <row r="1413" spans="9:32" x14ac:dyDescent="0.3">
      <c r="I1413" s="43">
        <v>1944</v>
      </c>
      <c r="J1413" s="12">
        <v>1</v>
      </c>
      <c r="K1413" s="56">
        <v>44975.988194444442</v>
      </c>
      <c r="L1413">
        <f t="shared" si="66"/>
        <v>315.99375000000146</v>
      </c>
      <c r="M1413" t="str">
        <f t="shared" si="67"/>
        <v>One time</v>
      </c>
      <c r="N1413" t="str">
        <f t="shared" si="68"/>
        <v>Lost</v>
      </c>
      <c r="AA1413">
        <v>1944</v>
      </c>
      <c r="AB1413">
        <v>1</v>
      </c>
      <c r="AC1413" s="56">
        <v>46396.023611053242</v>
      </c>
      <c r="AD1413">
        <v>315.99375000000146</v>
      </c>
      <c r="AE1413" t="s">
        <v>317</v>
      </c>
      <c r="AF1413" t="s">
        <v>318</v>
      </c>
    </row>
    <row r="1414" spans="9:32" x14ac:dyDescent="0.3">
      <c r="I1414" s="43">
        <v>1945</v>
      </c>
      <c r="J1414" s="12">
        <v>1</v>
      </c>
      <c r="K1414" s="56">
        <v>45131.024305555555</v>
      </c>
      <c r="L1414">
        <f t="shared" si="66"/>
        <v>160.95763888888905</v>
      </c>
      <c r="M1414" t="str">
        <f t="shared" si="67"/>
        <v>One time</v>
      </c>
      <c r="N1414" t="str">
        <f t="shared" si="68"/>
        <v>Passive</v>
      </c>
      <c r="AA1414">
        <v>1945</v>
      </c>
      <c r="AB1414">
        <v>1</v>
      </c>
      <c r="AC1414" s="56">
        <v>46397.023611053242</v>
      </c>
      <c r="AD1414">
        <v>160.95763888888905</v>
      </c>
      <c r="AE1414" t="s">
        <v>317</v>
      </c>
      <c r="AF1414" t="s">
        <v>320</v>
      </c>
    </row>
    <row r="1415" spans="9:32" x14ac:dyDescent="0.3">
      <c r="I1415" s="43">
        <v>1947</v>
      </c>
      <c r="J1415" s="12">
        <v>2</v>
      </c>
      <c r="K1415" s="56">
        <v>45141.994444444441</v>
      </c>
      <c r="L1415">
        <f t="shared" si="66"/>
        <v>149.98750000000291</v>
      </c>
      <c r="M1415" t="str">
        <f t="shared" si="67"/>
        <v>Repeat</v>
      </c>
      <c r="N1415" t="str">
        <f t="shared" si="68"/>
        <v>Passive</v>
      </c>
      <c r="AA1415">
        <v>1947</v>
      </c>
      <c r="AB1415">
        <v>2</v>
      </c>
      <c r="AC1415" s="56">
        <v>46398.023611053242</v>
      </c>
      <c r="AD1415">
        <v>149.98750000000291</v>
      </c>
      <c r="AE1415" t="s">
        <v>319</v>
      </c>
      <c r="AF1415" t="s">
        <v>320</v>
      </c>
    </row>
    <row r="1416" spans="9:32" x14ac:dyDescent="0.3">
      <c r="I1416" s="43">
        <v>1948</v>
      </c>
      <c r="J1416" s="12">
        <v>7</v>
      </c>
      <c r="K1416" s="56">
        <v>45276.97152777778</v>
      </c>
      <c r="L1416">
        <f t="shared" si="66"/>
        <v>15.010416666664241</v>
      </c>
      <c r="M1416" t="str">
        <f t="shared" si="67"/>
        <v>Repeat</v>
      </c>
      <c r="N1416" t="str">
        <f t="shared" si="68"/>
        <v>Recent</v>
      </c>
      <c r="AA1416">
        <v>1948</v>
      </c>
      <c r="AB1416">
        <v>7</v>
      </c>
      <c r="AC1416" s="56">
        <v>46399.023611053242</v>
      </c>
      <c r="AD1416">
        <v>15.010416666664241</v>
      </c>
      <c r="AE1416" t="s">
        <v>319</v>
      </c>
      <c r="AF1416" t="s">
        <v>321</v>
      </c>
    </row>
    <row r="1417" spans="9:32" x14ac:dyDescent="0.3">
      <c r="I1417" s="43">
        <v>1950</v>
      </c>
      <c r="J1417" s="12">
        <v>1</v>
      </c>
      <c r="K1417" s="56">
        <v>45141.044444444444</v>
      </c>
      <c r="L1417">
        <f t="shared" si="66"/>
        <v>150.9375</v>
      </c>
      <c r="M1417" t="str">
        <f t="shared" si="67"/>
        <v>One time</v>
      </c>
      <c r="N1417" t="str">
        <f t="shared" si="68"/>
        <v>Passive</v>
      </c>
      <c r="AA1417">
        <v>1950</v>
      </c>
      <c r="AB1417">
        <v>1</v>
      </c>
      <c r="AC1417" s="56">
        <v>46400.023611053242</v>
      </c>
      <c r="AD1417">
        <v>150.9375</v>
      </c>
      <c r="AE1417" t="s">
        <v>317</v>
      </c>
      <c r="AF1417" t="s">
        <v>320</v>
      </c>
    </row>
    <row r="1418" spans="9:32" x14ac:dyDescent="0.3">
      <c r="I1418" s="43">
        <v>1952</v>
      </c>
      <c r="J1418" s="12">
        <v>1</v>
      </c>
      <c r="K1418" s="56">
        <v>45033.039583333331</v>
      </c>
      <c r="L1418">
        <f t="shared" si="66"/>
        <v>258.9423611111124</v>
      </c>
      <c r="M1418" t="str">
        <f t="shared" si="67"/>
        <v>One time</v>
      </c>
      <c r="N1418" t="str">
        <f t="shared" si="68"/>
        <v>Lost</v>
      </c>
      <c r="AA1418">
        <v>1952</v>
      </c>
      <c r="AB1418">
        <v>1</v>
      </c>
      <c r="AC1418" s="56">
        <v>46401.023611053242</v>
      </c>
      <c r="AD1418">
        <v>258.9423611111124</v>
      </c>
      <c r="AE1418" t="s">
        <v>317</v>
      </c>
      <c r="AF1418" t="s">
        <v>318</v>
      </c>
    </row>
    <row r="1419" spans="9:32" x14ac:dyDescent="0.3">
      <c r="I1419" s="43">
        <v>1954</v>
      </c>
      <c r="J1419" s="12">
        <v>1</v>
      </c>
      <c r="K1419" s="56">
        <v>45226.981944444444</v>
      </c>
      <c r="L1419">
        <f t="shared" si="66"/>
        <v>65</v>
      </c>
      <c r="M1419" t="str">
        <f t="shared" si="67"/>
        <v>One time</v>
      </c>
      <c r="N1419" t="str">
        <f t="shared" si="68"/>
        <v>Recent</v>
      </c>
      <c r="AA1419">
        <v>1954</v>
      </c>
      <c r="AB1419">
        <v>1</v>
      </c>
      <c r="AC1419" s="56">
        <v>46402.023611053242</v>
      </c>
      <c r="AD1419">
        <v>65</v>
      </c>
      <c r="AE1419" t="s">
        <v>317</v>
      </c>
      <c r="AF1419" t="s">
        <v>321</v>
      </c>
    </row>
    <row r="1420" spans="9:32" x14ac:dyDescent="0.3">
      <c r="I1420" s="43">
        <v>1955</v>
      </c>
      <c r="J1420" s="12">
        <v>2</v>
      </c>
      <c r="K1420" s="56">
        <v>45205.073611111111</v>
      </c>
      <c r="L1420">
        <f t="shared" si="66"/>
        <v>86.908333333332848</v>
      </c>
      <c r="M1420" t="str">
        <f t="shared" si="67"/>
        <v>Repeat</v>
      </c>
      <c r="N1420" t="str">
        <f t="shared" si="68"/>
        <v>Passive</v>
      </c>
      <c r="AA1420">
        <v>1955</v>
      </c>
      <c r="AB1420">
        <v>2</v>
      </c>
      <c r="AC1420" s="56">
        <v>46403.023611053242</v>
      </c>
      <c r="AD1420">
        <v>86.908333333332848</v>
      </c>
      <c r="AE1420" t="s">
        <v>319</v>
      </c>
      <c r="AF1420" t="s">
        <v>320</v>
      </c>
    </row>
    <row r="1421" spans="9:32" x14ac:dyDescent="0.3">
      <c r="I1421" s="43">
        <v>1956</v>
      </c>
      <c r="J1421" s="12">
        <v>1</v>
      </c>
      <c r="K1421" s="56">
        <v>45151.992361111108</v>
      </c>
      <c r="L1421">
        <f t="shared" si="66"/>
        <v>139.98958333333576</v>
      </c>
      <c r="M1421" t="str">
        <f t="shared" si="67"/>
        <v>One time</v>
      </c>
      <c r="N1421" t="str">
        <f t="shared" si="68"/>
        <v>Passive</v>
      </c>
      <c r="AA1421">
        <v>1956</v>
      </c>
      <c r="AB1421">
        <v>1</v>
      </c>
      <c r="AC1421" s="56">
        <v>46404.023611053242</v>
      </c>
      <c r="AD1421">
        <v>139.98958333333576</v>
      </c>
      <c r="AE1421" t="s">
        <v>317</v>
      </c>
      <c r="AF1421" t="s">
        <v>320</v>
      </c>
    </row>
    <row r="1422" spans="9:32" x14ac:dyDescent="0.3">
      <c r="I1422" s="43">
        <v>1957</v>
      </c>
      <c r="J1422" s="12">
        <v>2</v>
      </c>
      <c r="K1422" s="56">
        <v>45082.000694444447</v>
      </c>
      <c r="L1422">
        <f t="shared" si="66"/>
        <v>209.98124999999709</v>
      </c>
      <c r="M1422" t="str">
        <f t="shared" si="67"/>
        <v>Repeat</v>
      </c>
      <c r="N1422" t="str">
        <f t="shared" si="68"/>
        <v>Lost</v>
      </c>
      <c r="AA1422">
        <v>1957</v>
      </c>
      <c r="AB1422">
        <v>2</v>
      </c>
      <c r="AC1422" s="56">
        <v>46405.023611053242</v>
      </c>
      <c r="AD1422">
        <v>209.98124999999709</v>
      </c>
      <c r="AE1422" t="s">
        <v>319</v>
      </c>
      <c r="AF1422" t="s">
        <v>318</v>
      </c>
    </row>
    <row r="1423" spans="9:32" x14ac:dyDescent="0.3">
      <c r="I1423" s="43">
        <v>1958</v>
      </c>
      <c r="J1423" s="12">
        <v>1</v>
      </c>
      <c r="K1423" s="56">
        <v>45139.004166666666</v>
      </c>
      <c r="L1423">
        <f t="shared" si="66"/>
        <v>152.9777777777781</v>
      </c>
      <c r="M1423" t="str">
        <f t="shared" si="67"/>
        <v>One time</v>
      </c>
      <c r="N1423" t="str">
        <f t="shared" si="68"/>
        <v>Passive</v>
      </c>
      <c r="AA1423">
        <v>1958</v>
      </c>
      <c r="AB1423">
        <v>1</v>
      </c>
      <c r="AC1423" s="56">
        <v>46406.023611053242</v>
      </c>
      <c r="AD1423">
        <v>152.9777777777781</v>
      </c>
      <c r="AE1423" t="s">
        <v>317</v>
      </c>
      <c r="AF1423" t="s">
        <v>320</v>
      </c>
    </row>
    <row r="1424" spans="9:32" x14ac:dyDescent="0.3">
      <c r="I1424" s="43">
        <v>1959</v>
      </c>
      <c r="J1424" s="12">
        <v>1</v>
      </c>
      <c r="K1424" s="56">
        <v>45241.076388888891</v>
      </c>
      <c r="L1424">
        <f t="shared" si="66"/>
        <v>50.905555555553292</v>
      </c>
      <c r="M1424" t="str">
        <f t="shared" si="67"/>
        <v>One time</v>
      </c>
      <c r="N1424" t="str">
        <f t="shared" si="68"/>
        <v>Recent</v>
      </c>
      <c r="AA1424">
        <v>1959</v>
      </c>
      <c r="AB1424">
        <v>1</v>
      </c>
      <c r="AC1424" s="56">
        <v>46407.023611053242</v>
      </c>
      <c r="AD1424">
        <v>50.905555555553292</v>
      </c>
      <c r="AE1424" t="s">
        <v>317</v>
      </c>
      <c r="AF1424" t="s">
        <v>321</v>
      </c>
    </row>
    <row r="1425" spans="9:32" x14ac:dyDescent="0.3">
      <c r="I1425" s="43">
        <v>1960</v>
      </c>
      <c r="J1425" s="12">
        <v>1</v>
      </c>
      <c r="K1425" s="56">
        <v>45277.938194444447</v>
      </c>
      <c r="L1425">
        <f t="shared" si="66"/>
        <v>14.04374999999709</v>
      </c>
      <c r="M1425" t="str">
        <f t="shared" si="67"/>
        <v>One time</v>
      </c>
      <c r="N1425" t="str">
        <f t="shared" si="68"/>
        <v>Recent</v>
      </c>
      <c r="AA1425">
        <v>1960</v>
      </c>
      <c r="AB1425">
        <v>1</v>
      </c>
      <c r="AC1425" s="56">
        <v>46408.023611053242</v>
      </c>
      <c r="AD1425">
        <v>14.04374999999709</v>
      </c>
      <c r="AE1425" t="s">
        <v>317</v>
      </c>
      <c r="AF1425" t="s">
        <v>321</v>
      </c>
    </row>
    <row r="1426" spans="9:32" x14ac:dyDescent="0.3">
      <c r="I1426" s="43">
        <v>1961</v>
      </c>
      <c r="J1426" s="12">
        <v>1</v>
      </c>
      <c r="K1426" s="56">
        <v>44981.032638888886</v>
      </c>
      <c r="L1426">
        <f t="shared" si="66"/>
        <v>310.94930555555766</v>
      </c>
      <c r="M1426" t="str">
        <f t="shared" si="67"/>
        <v>One time</v>
      </c>
      <c r="N1426" t="str">
        <f t="shared" si="68"/>
        <v>Lost</v>
      </c>
      <c r="AA1426">
        <v>1961</v>
      </c>
      <c r="AB1426">
        <v>1</v>
      </c>
      <c r="AC1426" s="56">
        <v>46409.023611053242</v>
      </c>
      <c r="AD1426">
        <v>310.94930555555766</v>
      </c>
      <c r="AE1426" t="s">
        <v>317</v>
      </c>
      <c r="AF1426" t="s">
        <v>318</v>
      </c>
    </row>
    <row r="1427" spans="9:32" x14ac:dyDescent="0.3">
      <c r="I1427" s="43">
        <v>1962</v>
      </c>
      <c r="J1427" s="12">
        <v>3</v>
      </c>
      <c r="K1427" s="56">
        <v>45271.008333333331</v>
      </c>
      <c r="L1427">
        <f t="shared" si="66"/>
        <v>20.973611111112405</v>
      </c>
      <c r="M1427" t="str">
        <f t="shared" si="67"/>
        <v>Repeat</v>
      </c>
      <c r="N1427" t="str">
        <f t="shared" si="68"/>
        <v>Recent</v>
      </c>
      <c r="AA1427">
        <v>1962</v>
      </c>
      <c r="AB1427">
        <v>3</v>
      </c>
      <c r="AC1427" s="56">
        <v>46410.023611053242</v>
      </c>
      <c r="AD1427">
        <v>20.973611111112405</v>
      </c>
      <c r="AE1427" t="s">
        <v>319</v>
      </c>
      <c r="AF1427" t="s">
        <v>321</v>
      </c>
    </row>
    <row r="1428" spans="9:32" x14ac:dyDescent="0.3">
      <c r="I1428" s="43">
        <v>1963</v>
      </c>
      <c r="J1428" s="12">
        <v>2</v>
      </c>
      <c r="K1428" s="56">
        <v>45195.03125</v>
      </c>
      <c r="L1428">
        <f t="shared" si="66"/>
        <v>96.950694444443798</v>
      </c>
      <c r="M1428" t="str">
        <f t="shared" si="67"/>
        <v>Repeat</v>
      </c>
      <c r="N1428" t="str">
        <f t="shared" si="68"/>
        <v>Passive</v>
      </c>
      <c r="AA1428">
        <v>1963</v>
      </c>
      <c r="AB1428">
        <v>2</v>
      </c>
      <c r="AC1428" s="56">
        <v>46411.023611053242</v>
      </c>
      <c r="AD1428">
        <v>96.950694444443798</v>
      </c>
      <c r="AE1428" t="s">
        <v>319</v>
      </c>
      <c r="AF1428" t="s">
        <v>320</v>
      </c>
    </row>
    <row r="1429" spans="9:32" x14ac:dyDescent="0.3">
      <c r="I1429" s="43">
        <v>1964</v>
      </c>
      <c r="J1429" s="12">
        <v>1</v>
      </c>
      <c r="K1429" s="56">
        <v>45139.98541666667</v>
      </c>
      <c r="L1429">
        <f t="shared" si="66"/>
        <v>151.99652777777374</v>
      </c>
      <c r="M1429" t="str">
        <f t="shared" si="67"/>
        <v>One time</v>
      </c>
      <c r="N1429" t="str">
        <f t="shared" si="68"/>
        <v>Passive</v>
      </c>
      <c r="AA1429">
        <v>1964</v>
      </c>
      <c r="AB1429">
        <v>1</v>
      </c>
      <c r="AC1429" s="56">
        <v>46412.023611053242</v>
      </c>
      <c r="AD1429">
        <v>151.99652777777374</v>
      </c>
      <c r="AE1429" t="s">
        <v>317</v>
      </c>
      <c r="AF1429" t="s">
        <v>320</v>
      </c>
    </row>
    <row r="1430" spans="9:32" x14ac:dyDescent="0.3">
      <c r="I1430" s="43">
        <v>1967</v>
      </c>
      <c r="J1430" s="12">
        <v>1</v>
      </c>
      <c r="K1430" s="56">
        <v>45259.008333333331</v>
      </c>
      <c r="L1430">
        <f t="shared" si="66"/>
        <v>32.973611111112405</v>
      </c>
      <c r="M1430" t="str">
        <f t="shared" si="67"/>
        <v>One time</v>
      </c>
      <c r="N1430" t="str">
        <f t="shared" si="68"/>
        <v>Recent</v>
      </c>
      <c r="AA1430">
        <v>1967</v>
      </c>
      <c r="AB1430">
        <v>1</v>
      </c>
      <c r="AC1430" s="56">
        <v>46413.023611053242</v>
      </c>
      <c r="AD1430">
        <v>32.973611111112405</v>
      </c>
      <c r="AE1430" t="s">
        <v>317</v>
      </c>
      <c r="AF1430" t="s">
        <v>321</v>
      </c>
    </row>
    <row r="1431" spans="9:32" x14ac:dyDescent="0.3">
      <c r="I1431" s="43">
        <v>1969</v>
      </c>
      <c r="J1431" s="12">
        <v>1</v>
      </c>
      <c r="K1431" s="56">
        <v>44970.01666666667</v>
      </c>
      <c r="L1431">
        <f t="shared" si="66"/>
        <v>321.96527777777374</v>
      </c>
      <c r="M1431" t="str">
        <f t="shared" si="67"/>
        <v>One time</v>
      </c>
      <c r="N1431" t="str">
        <f t="shared" si="68"/>
        <v>Lost</v>
      </c>
      <c r="AA1431">
        <v>1969</v>
      </c>
      <c r="AB1431">
        <v>1</v>
      </c>
      <c r="AC1431" s="56">
        <v>46414.023611053242</v>
      </c>
      <c r="AD1431">
        <v>321.96527777777374</v>
      </c>
      <c r="AE1431" t="s">
        <v>317</v>
      </c>
      <c r="AF1431" t="s">
        <v>318</v>
      </c>
    </row>
    <row r="1432" spans="9:32" x14ac:dyDescent="0.3">
      <c r="I1432" s="43">
        <v>1970</v>
      </c>
      <c r="J1432" s="12">
        <v>2</v>
      </c>
      <c r="K1432" s="56">
        <v>45214.045138888891</v>
      </c>
      <c r="L1432">
        <f t="shared" si="66"/>
        <v>77.936805555553292</v>
      </c>
      <c r="M1432" t="str">
        <f t="shared" si="67"/>
        <v>Repeat</v>
      </c>
      <c r="N1432" t="str">
        <f t="shared" si="68"/>
        <v>Recent</v>
      </c>
      <c r="AA1432">
        <v>1970</v>
      </c>
      <c r="AB1432">
        <v>2</v>
      </c>
      <c r="AC1432" s="56">
        <v>46415.023611053242</v>
      </c>
      <c r="AD1432">
        <v>77.936805555553292</v>
      </c>
      <c r="AE1432" t="s">
        <v>319</v>
      </c>
      <c r="AF1432" t="s">
        <v>321</v>
      </c>
    </row>
    <row r="1433" spans="9:32" x14ac:dyDescent="0.3">
      <c r="I1433" s="43">
        <v>1971</v>
      </c>
      <c r="J1433" s="12">
        <v>3</v>
      </c>
      <c r="K1433" s="56">
        <v>45143.061805555553</v>
      </c>
      <c r="L1433">
        <f t="shared" si="66"/>
        <v>148.92013888889051</v>
      </c>
      <c r="M1433" t="str">
        <f t="shared" si="67"/>
        <v>Repeat</v>
      </c>
      <c r="N1433" t="str">
        <f t="shared" si="68"/>
        <v>Passive</v>
      </c>
      <c r="AA1433">
        <v>1971</v>
      </c>
      <c r="AB1433">
        <v>3</v>
      </c>
      <c r="AC1433" s="56">
        <v>46416.023611053242</v>
      </c>
      <c r="AD1433">
        <v>148.92013888889051</v>
      </c>
      <c r="AE1433" t="s">
        <v>319</v>
      </c>
      <c r="AF1433" t="s">
        <v>320</v>
      </c>
    </row>
    <row r="1434" spans="9:32" x14ac:dyDescent="0.3">
      <c r="I1434" s="43">
        <v>1972</v>
      </c>
      <c r="J1434" s="12">
        <v>1</v>
      </c>
      <c r="K1434" s="56">
        <v>45091.03125</v>
      </c>
      <c r="L1434">
        <f t="shared" si="66"/>
        <v>200.9506944444438</v>
      </c>
      <c r="M1434" t="str">
        <f t="shared" si="67"/>
        <v>One time</v>
      </c>
      <c r="N1434" t="str">
        <f t="shared" si="68"/>
        <v>Lost</v>
      </c>
      <c r="AA1434">
        <v>1972</v>
      </c>
      <c r="AB1434">
        <v>1</v>
      </c>
      <c r="AC1434" s="56">
        <v>46417.023611053242</v>
      </c>
      <c r="AD1434">
        <v>200.9506944444438</v>
      </c>
      <c r="AE1434" t="s">
        <v>317</v>
      </c>
      <c r="AF1434" t="s">
        <v>318</v>
      </c>
    </row>
    <row r="1435" spans="9:32" x14ac:dyDescent="0.3">
      <c r="I1435" s="43">
        <v>1973</v>
      </c>
      <c r="J1435" s="12">
        <v>1</v>
      </c>
      <c r="K1435" s="56">
        <v>45186.078472222223</v>
      </c>
      <c r="L1435">
        <f t="shared" si="66"/>
        <v>105.90347222222044</v>
      </c>
      <c r="M1435" t="str">
        <f t="shared" si="67"/>
        <v>One time</v>
      </c>
      <c r="N1435" t="str">
        <f t="shared" si="68"/>
        <v>Passive</v>
      </c>
      <c r="AA1435">
        <v>1973</v>
      </c>
      <c r="AB1435">
        <v>1</v>
      </c>
      <c r="AC1435" s="56">
        <v>46418.023611053242</v>
      </c>
      <c r="AD1435">
        <v>105.90347222222044</v>
      </c>
      <c r="AE1435" t="s">
        <v>317</v>
      </c>
      <c r="AF1435" t="s">
        <v>320</v>
      </c>
    </row>
    <row r="1436" spans="9:32" x14ac:dyDescent="0.3">
      <c r="I1436" s="43">
        <v>1974</v>
      </c>
      <c r="J1436" s="12">
        <v>3</v>
      </c>
      <c r="K1436" s="56">
        <v>45208.027777777781</v>
      </c>
      <c r="L1436">
        <f t="shared" si="66"/>
        <v>83.954166666662786</v>
      </c>
      <c r="M1436" t="str">
        <f t="shared" si="67"/>
        <v>Repeat</v>
      </c>
      <c r="N1436" t="str">
        <f t="shared" si="68"/>
        <v>Passive</v>
      </c>
      <c r="AA1436">
        <v>1974</v>
      </c>
      <c r="AB1436">
        <v>3</v>
      </c>
      <c r="AC1436" s="56">
        <v>46419.023611053242</v>
      </c>
      <c r="AD1436">
        <v>83.954166666662786</v>
      </c>
      <c r="AE1436" t="s">
        <v>319</v>
      </c>
      <c r="AF1436" t="s">
        <v>320</v>
      </c>
    </row>
    <row r="1437" spans="9:32" x14ac:dyDescent="0.3">
      <c r="I1437" s="43">
        <v>1975</v>
      </c>
      <c r="J1437" s="12">
        <v>2</v>
      </c>
      <c r="K1437" s="56">
        <v>45176.990277777775</v>
      </c>
      <c r="L1437">
        <f t="shared" si="66"/>
        <v>114.99166666666861</v>
      </c>
      <c r="M1437" t="str">
        <f t="shared" si="67"/>
        <v>Repeat</v>
      </c>
      <c r="N1437" t="str">
        <f t="shared" si="68"/>
        <v>Passive</v>
      </c>
      <c r="AA1437">
        <v>1975</v>
      </c>
      <c r="AB1437">
        <v>2</v>
      </c>
      <c r="AC1437" s="56">
        <v>46420.023611053242</v>
      </c>
      <c r="AD1437">
        <v>114.99166666666861</v>
      </c>
      <c r="AE1437" t="s">
        <v>319</v>
      </c>
      <c r="AF1437" t="s">
        <v>320</v>
      </c>
    </row>
    <row r="1438" spans="9:32" x14ac:dyDescent="0.3">
      <c r="I1438" s="43">
        <v>1976</v>
      </c>
      <c r="J1438" s="12">
        <v>1</v>
      </c>
      <c r="K1438" s="56">
        <v>44971.043749999997</v>
      </c>
      <c r="L1438">
        <f t="shared" si="66"/>
        <v>320.93819444444671</v>
      </c>
      <c r="M1438" t="str">
        <f t="shared" si="67"/>
        <v>One time</v>
      </c>
      <c r="N1438" t="str">
        <f t="shared" si="68"/>
        <v>Lost</v>
      </c>
      <c r="AA1438">
        <v>1976</v>
      </c>
      <c r="AB1438">
        <v>1</v>
      </c>
      <c r="AC1438" s="56">
        <v>46421.023611053242</v>
      </c>
      <c r="AD1438">
        <v>320.93819444444671</v>
      </c>
      <c r="AE1438" t="s">
        <v>317</v>
      </c>
      <c r="AF1438" t="s">
        <v>318</v>
      </c>
    </row>
    <row r="1439" spans="9:32" x14ac:dyDescent="0.3">
      <c r="I1439" s="43">
        <v>1977</v>
      </c>
      <c r="J1439" s="12">
        <v>1</v>
      </c>
      <c r="K1439" s="56">
        <v>45017.048611111109</v>
      </c>
      <c r="L1439">
        <f t="shared" si="66"/>
        <v>274.9333333333343</v>
      </c>
      <c r="M1439" t="str">
        <f t="shared" si="67"/>
        <v>One time</v>
      </c>
      <c r="N1439" t="str">
        <f t="shared" si="68"/>
        <v>Lost</v>
      </c>
      <c r="AA1439">
        <v>1977</v>
      </c>
      <c r="AB1439">
        <v>1</v>
      </c>
      <c r="AC1439" s="56">
        <v>46422.023611053242</v>
      </c>
      <c r="AD1439">
        <v>274.9333333333343</v>
      </c>
      <c r="AE1439" t="s">
        <v>317</v>
      </c>
      <c r="AF1439" t="s">
        <v>318</v>
      </c>
    </row>
    <row r="1440" spans="9:32" x14ac:dyDescent="0.3">
      <c r="I1440" s="43">
        <v>1978</v>
      </c>
      <c r="J1440" s="12">
        <v>1</v>
      </c>
      <c r="K1440" s="56">
        <v>44993.94027777778</v>
      </c>
      <c r="L1440">
        <f t="shared" si="66"/>
        <v>298.04166666666424</v>
      </c>
      <c r="M1440" t="str">
        <f t="shared" si="67"/>
        <v>One time</v>
      </c>
      <c r="N1440" t="str">
        <f t="shared" si="68"/>
        <v>Lost</v>
      </c>
      <c r="AA1440">
        <v>1978</v>
      </c>
      <c r="AB1440">
        <v>1</v>
      </c>
      <c r="AC1440" s="56">
        <v>46423.023611053242</v>
      </c>
      <c r="AD1440">
        <v>298.04166666666424</v>
      </c>
      <c r="AE1440" t="s">
        <v>317</v>
      </c>
      <c r="AF1440" t="s">
        <v>318</v>
      </c>
    </row>
    <row r="1441" spans="9:32" x14ac:dyDescent="0.3">
      <c r="I1441" s="43">
        <v>1979</v>
      </c>
      <c r="J1441" s="12">
        <v>2</v>
      </c>
      <c r="K1441" s="56">
        <v>45158.083333333336</v>
      </c>
      <c r="L1441">
        <f t="shared" si="66"/>
        <v>133.89861111110804</v>
      </c>
      <c r="M1441" t="str">
        <f t="shared" si="67"/>
        <v>Repeat</v>
      </c>
      <c r="N1441" t="str">
        <f t="shared" si="68"/>
        <v>Passive</v>
      </c>
      <c r="AA1441">
        <v>1979</v>
      </c>
      <c r="AB1441">
        <v>2</v>
      </c>
      <c r="AC1441" s="56">
        <v>46424.023611053242</v>
      </c>
      <c r="AD1441">
        <v>133.89861111110804</v>
      </c>
      <c r="AE1441" t="s">
        <v>319</v>
      </c>
      <c r="AF1441" t="s">
        <v>320</v>
      </c>
    </row>
    <row r="1442" spans="9:32" x14ac:dyDescent="0.3">
      <c r="I1442" s="43">
        <v>1980</v>
      </c>
      <c r="J1442" s="12">
        <v>4</v>
      </c>
      <c r="K1442" s="56">
        <v>45206.051388888889</v>
      </c>
      <c r="L1442">
        <f t="shared" si="66"/>
        <v>85.930555555554747</v>
      </c>
      <c r="M1442" t="str">
        <f t="shared" si="67"/>
        <v>Repeat</v>
      </c>
      <c r="N1442" t="str">
        <f t="shared" si="68"/>
        <v>Passive</v>
      </c>
      <c r="AA1442">
        <v>1980</v>
      </c>
      <c r="AB1442">
        <v>4</v>
      </c>
      <c r="AC1442" s="56">
        <v>46425.023611053242</v>
      </c>
      <c r="AD1442">
        <v>85.930555555554747</v>
      </c>
      <c r="AE1442" t="s">
        <v>319</v>
      </c>
      <c r="AF1442" t="s">
        <v>320</v>
      </c>
    </row>
    <row r="1443" spans="9:32" x14ac:dyDescent="0.3">
      <c r="I1443" s="43">
        <v>1982</v>
      </c>
      <c r="J1443" s="12">
        <v>2</v>
      </c>
      <c r="K1443" s="56">
        <v>45166.054861111108</v>
      </c>
      <c r="L1443">
        <f t="shared" si="66"/>
        <v>125.92708333333576</v>
      </c>
      <c r="M1443" t="str">
        <f t="shared" si="67"/>
        <v>Repeat</v>
      </c>
      <c r="N1443" t="str">
        <f t="shared" si="68"/>
        <v>Passive</v>
      </c>
      <c r="AA1443">
        <v>1982</v>
      </c>
      <c r="AB1443">
        <v>2</v>
      </c>
      <c r="AC1443" s="56">
        <v>46426.023611053242</v>
      </c>
      <c r="AD1443">
        <v>125.92708333333576</v>
      </c>
      <c r="AE1443" t="s">
        <v>319</v>
      </c>
      <c r="AF1443" t="s">
        <v>320</v>
      </c>
    </row>
    <row r="1444" spans="9:32" x14ac:dyDescent="0.3">
      <c r="I1444" s="43">
        <v>1983</v>
      </c>
      <c r="J1444" s="12">
        <v>4</v>
      </c>
      <c r="K1444" s="56">
        <v>45208.977083333331</v>
      </c>
      <c r="L1444">
        <f t="shared" si="66"/>
        <v>83.004861111112405</v>
      </c>
      <c r="M1444" t="str">
        <f t="shared" si="67"/>
        <v>Repeat</v>
      </c>
      <c r="N1444" t="str">
        <f t="shared" si="68"/>
        <v>Passive</v>
      </c>
      <c r="AA1444">
        <v>1983</v>
      </c>
      <c r="AB1444">
        <v>4</v>
      </c>
      <c r="AC1444" s="56">
        <v>46427.023611053242</v>
      </c>
      <c r="AD1444">
        <v>83.004861111112405</v>
      </c>
      <c r="AE1444" t="s">
        <v>319</v>
      </c>
      <c r="AF1444" t="s">
        <v>320</v>
      </c>
    </row>
    <row r="1445" spans="9:32" x14ac:dyDescent="0.3">
      <c r="I1445" s="43">
        <v>1984</v>
      </c>
      <c r="J1445" s="12">
        <v>3</v>
      </c>
      <c r="K1445" s="56">
        <v>45251.959027777775</v>
      </c>
      <c r="L1445">
        <f t="shared" si="66"/>
        <v>40.022916666668607</v>
      </c>
      <c r="M1445" t="str">
        <f t="shared" si="67"/>
        <v>Repeat</v>
      </c>
      <c r="N1445" t="str">
        <f t="shared" si="68"/>
        <v>Recent</v>
      </c>
      <c r="AA1445">
        <v>1984</v>
      </c>
      <c r="AB1445">
        <v>3</v>
      </c>
      <c r="AC1445" s="56">
        <v>46428.023611053242</v>
      </c>
      <c r="AD1445">
        <v>40.022916666668607</v>
      </c>
      <c r="AE1445" t="s">
        <v>319</v>
      </c>
      <c r="AF1445" t="s">
        <v>321</v>
      </c>
    </row>
    <row r="1446" spans="9:32" x14ac:dyDescent="0.3">
      <c r="I1446" s="43">
        <v>1985</v>
      </c>
      <c r="J1446" s="12">
        <v>2</v>
      </c>
      <c r="K1446" s="56">
        <v>45259.070833333331</v>
      </c>
      <c r="L1446">
        <f t="shared" si="66"/>
        <v>32.911111111112405</v>
      </c>
      <c r="M1446" t="str">
        <f t="shared" si="67"/>
        <v>Repeat</v>
      </c>
      <c r="N1446" t="str">
        <f t="shared" si="68"/>
        <v>Recent</v>
      </c>
      <c r="AA1446">
        <v>1985</v>
      </c>
      <c r="AB1446">
        <v>2</v>
      </c>
      <c r="AC1446" s="56">
        <v>46429.023611053242</v>
      </c>
      <c r="AD1446">
        <v>32.911111111112405</v>
      </c>
      <c r="AE1446" t="s">
        <v>319</v>
      </c>
      <c r="AF1446" t="s">
        <v>321</v>
      </c>
    </row>
    <row r="1447" spans="9:32" x14ac:dyDescent="0.3">
      <c r="I1447" s="43">
        <v>1986</v>
      </c>
      <c r="J1447" s="12">
        <v>2</v>
      </c>
      <c r="K1447" s="56">
        <v>45278.957638888889</v>
      </c>
      <c r="L1447">
        <f t="shared" si="66"/>
        <v>13.024305555554747</v>
      </c>
      <c r="M1447" t="str">
        <f t="shared" si="67"/>
        <v>Repeat</v>
      </c>
      <c r="N1447" t="str">
        <f t="shared" si="68"/>
        <v>Recent</v>
      </c>
      <c r="AA1447">
        <v>1986</v>
      </c>
      <c r="AB1447">
        <v>2</v>
      </c>
      <c r="AC1447" s="56">
        <v>46430.023611053242</v>
      </c>
      <c r="AD1447">
        <v>13.024305555554747</v>
      </c>
      <c r="AE1447" t="s">
        <v>319</v>
      </c>
      <c r="AF1447" t="s">
        <v>321</v>
      </c>
    </row>
    <row r="1448" spans="9:32" x14ac:dyDescent="0.3">
      <c r="I1448" s="43">
        <v>1988</v>
      </c>
      <c r="J1448" s="12">
        <v>2</v>
      </c>
      <c r="K1448" s="56">
        <v>45058.035416666666</v>
      </c>
      <c r="L1448">
        <f t="shared" si="66"/>
        <v>233.9465277777781</v>
      </c>
      <c r="M1448" t="str">
        <f t="shared" si="67"/>
        <v>Repeat</v>
      </c>
      <c r="N1448" t="str">
        <f t="shared" si="68"/>
        <v>Lost</v>
      </c>
      <c r="AA1448">
        <v>1988</v>
      </c>
      <c r="AB1448">
        <v>2</v>
      </c>
      <c r="AC1448" s="56">
        <v>46431.023611053242</v>
      </c>
      <c r="AD1448">
        <v>233.9465277777781</v>
      </c>
      <c r="AE1448" t="s">
        <v>319</v>
      </c>
      <c r="AF1448" t="s">
        <v>318</v>
      </c>
    </row>
    <row r="1449" spans="9:32" x14ac:dyDescent="0.3">
      <c r="I1449" s="43">
        <v>1990</v>
      </c>
      <c r="J1449" s="12">
        <v>2</v>
      </c>
      <c r="K1449" s="56">
        <v>45282.051388888889</v>
      </c>
      <c r="L1449">
        <f t="shared" si="66"/>
        <v>9.9305555555547471</v>
      </c>
      <c r="M1449" t="str">
        <f t="shared" si="67"/>
        <v>Repeat</v>
      </c>
      <c r="N1449" t="str">
        <f t="shared" si="68"/>
        <v>Recent</v>
      </c>
      <c r="AA1449">
        <v>1990</v>
      </c>
      <c r="AB1449">
        <v>2</v>
      </c>
      <c r="AC1449" s="56">
        <v>46432.023611053242</v>
      </c>
      <c r="AD1449">
        <v>9.9305555555547471</v>
      </c>
      <c r="AE1449" t="s">
        <v>319</v>
      </c>
      <c r="AF1449" t="s">
        <v>321</v>
      </c>
    </row>
    <row r="1450" spans="9:32" x14ac:dyDescent="0.3">
      <c r="I1450" s="43">
        <v>1992</v>
      </c>
      <c r="J1450" s="12">
        <v>1</v>
      </c>
      <c r="K1450" s="56">
        <v>45170.029861111114</v>
      </c>
      <c r="L1450">
        <f t="shared" si="66"/>
        <v>121.95208333332994</v>
      </c>
      <c r="M1450" t="str">
        <f t="shared" si="67"/>
        <v>One time</v>
      </c>
      <c r="N1450" t="str">
        <f t="shared" si="68"/>
        <v>Passive</v>
      </c>
      <c r="AA1450">
        <v>1992</v>
      </c>
      <c r="AB1450">
        <v>1</v>
      </c>
      <c r="AC1450" s="56">
        <v>46433.023611053242</v>
      </c>
      <c r="AD1450">
        <v>121.95208333332994</v>
      </c>
      <c r="AE1450" t="s">
        <v>317</v>
      </c>
      <c r="AF1450" t="s">
        <v>320</v>
      </c>
    </row>
    <row r="1451" spans="9:32" x14ac:dyDescent="0.3">
      <c r="I1451" s="43">
        <v>1993</v>
      </c>
      <c r="J1451" s="12">
        <v>2</v>
      </c>
      <c r="K1451" s="56">
        <v>45269.04791666667</v>
      </c>
      <c r="L1451">
        <f t="shared" si="66"/>
        <v>22.934027777773736</v>
      </c>
      <c r="M1451" t="str">
        <f t="shared" si="67"/>
        <v>Repeat</v>
      </c>
      <c r="N1451" t="str">
        <f t="shared" si="68"/>
        <v>Recent</v>
      </c>
      <c r="AA1451">
        <v>1993</v>
      </c>
      <c r="AB1451">
        <v>2</v>
      </c>
      <c r="AC1451" s="56">
        <v>46434.023611053242</v>
      </c>
      <c r="AD1451">
        <v>22.934027777773736</v>
      </c>
      <c r="AE1451" t="s">
        <v>319</v>
      </c>
      <c r="AF1451" t="s">
        <v>321</v>
      </c>
    </row>
    <row r="1452" spans="9:32" x14ac:dyDescent="0.3">
      <c r="I1452" s="43">
        <v>1994</v>
      </c>
      <c r="J1452" s="12">
        <v>1</v>
      </c>
      <c r="K1452" s="56">
        <v>44972.984027777777</v>
      </c>
      <c r="L1452">
        <f t="shared" si="66"/>
        <v>318.99791666666715</v>
      </c>
      <c r="M1452" t="str">
        <f t="shared" si="67"/>
        <v>One time</v>
      </c>
      <c r="N1452" t="str">
        <f t="shared" si="68"/>
        <v>Lost</v>
      </c>
      <c r="AA1452">
        <v>1994</v>
      </c>
      <c r="AB1452">
        <v>1</v>
      </c>
      <c r="AC1452" s="56">
        <v>46435.023611053242</v>
      </c>
      <c r="AD1452">
        <v>318.99791666666715</v>
      </c>
      <c r="AE1452" t="s">
        <v>317</v>
      </c>
      <c r="AF1452" t="s">
        <v>318</v>
      </c>
    </row>
    <row r="1453" spans="9:32" x14ac:dyDescent="0.3">
      <c r="I1453" s="43">
        <v>1997</v>
      </c>
      <c r="J1453" s="12">
        <v>2</v>
      </c>
      <c r="K1453" s="56">
        <v>45135.082638888889</v>
      </c>
      <c r="L1453">
        <f t="shared" si="66"/>
        <v>156.89930555555475</v>
      </c>
      <c r="M1453" t="str">
        <f t="shared" si="67"/>
        <v>Repeat</v>
      </c>
      <c r="N1453" t="str">
        <f t="shared" si="68"/>
        <v>Passive</v>
      </c>
      <c r="AA1453">
        <v>1997</v>
      </c>
      <c r="AB1453">
        <v>2</v>
      </c>
      <c r="AC1453" s="56">
        <v>46436.023611053242</v>
      </c>
      <c r="AD1453">
        <v>156.89930555555475</v>
      </c>
      <c r="AE1453" t="s">
        <v>319</v>
      </c>
      <c r="AF1453" t="s">
        <v>320</v>
      </c>
    </row>
    <row r="1454" spans="9:32" x14ac:dyDescent="0.3">
      <c r="I1454" s="43">
        <v>1998</v>
      </c>
      <c r="J1454" s="12">
        <v>2</v>
      </c>
      <c r="K1454" s="56">
        <v>45081.993750000001</v>
      </c>
      <c r="L1454">
        <f t="shared" si="66"/>
        <v>209.98819444444234</v>
      </c>
      <c r="M1454" t="str">
        <f t="shared" si="67"/>
        <v>Repeat</v>
      </c>
      <c r="N1454" t="str">
        <f t="shared" si="68"/>
        <v>Lost</v>
      </c>
      <c r="AA1454">
        <v>1998</v>
      </c>
      <c r="AB1454">
        <v>2</v>
      </c>
      <c r="AC1454" s="56">
        <v>46437.023611053242</v>
      </c>
      <c r="AD1454">
        <v>209.98819444444234</v>
      </c>
      <c r="AE1454" t="s">
        <v>319</v>
      </c>
      <c r="AF1454" t="s">
        <v>318</v>
      </c>
    </row>
    <row r="1455" spans="9:32" x14ac:dyDescent="0.3">
      <c r="I1455" s="43" t="s">
        <v>239</v>
      </c>
      <c r="J1455" s="12">
        <v>2500</v>
      </c>
      <c r="K1455" s="56">
        <v>45291.981944444444</v>
      </c>
    </row>
  </sheetData>
  <conditionalFormatting pivot="1" sqref="AR2:AR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U3:AV1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U3:AV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C20:BC1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E20:BE1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2F93-35B2-4F08-B02E-1F1DF8E32FA3}">
  <dimension ref="A1:I93"/>
  <sheetViews>
    <sheetView workbookViewId="0">
      <selection activeCell="J15" sqref="J15"/>
    </sheetView>
  </sheetViews>
  <sheetFormatPr defaultRowHeight="14.4" x14ac:dyDescent="0.3"/>
  <cols>
    <col min="1" max="1" width="19.21875" bestFit="1" customWidth="1"/>
    <col min="2" max="2" width="16.88671875" bestFit="1" customWidth="1"/>
    <col min="3" max="3" width="17.21875" bestFit="1" customWidth="1"/>
    <col min="4" max="4" width="25.6640625" bestFit="1" customWidth="1"/>
    <col min="5" max="5" width="20.109375" bestFit="1" customWidth="1"/>
    <col min="6" max="6" width="13.77734375" customWidth="1"/>
    <col min="7" max="7" width="13.5546875" customWidth="1"/>
    <col min="8" max="8" width="22.21875" customWidth="1"/>
    <col min="9" max="9" width="11.88671875" customWidth="1"/>
  </cols>
  <sheetData>
    <row r="1" spans="1:9" x14ac:dyDescent="0.3">
      <c r="A1" t="s">
        <v>238</v>
      </c>
      <c r="B1" t="s">
        <v>265</v>
      </c>
      <c r="C1" t="s">
        <v>323</v>
      </c>
      <c r="D1" t="s">
        <v>273</v>
      </c>
      <c r="E1" t="s">
        <v>272</v>
      </c>
      <c r="F1" t="s">
        <v>328</v>
      </c>
      <c r="G1" t="s">
        <v>329</v>
      </c>
      <c r="H1" t="s">
        <v>357</v>
      </c>
      <c r="I1" t="s">
        <v>330</v>
      </c>
    </row>
    <row r="2" spans="1:9" x14ac:dyDescent="0.3">
      <c r="A2" t="s">
        <v>52</v>
      </c>
      <c r="B2">
        <v>145221</v>
      </c>
      <c r="C2">
        <v>113.08100961538395</v>
      </c>
      <c r="D2">
        <v>26</v>
      </c>
      <c r="E2">
        <v>5585.4230769230771</v>
      </c>
      <c r="F2">
        <f>E2/C2</f>
        <v>49.393112918963681</v>
      </c>
      <c r="G2">
        <f>VLOOKUP(A2,'Sales Targets (2)'!$A$1:$E$93,5,FALSE)</f>
        <v>100000</v>
      </c>
      <c r="H2" t="str">
        <f>IF(B2&gt;G2, "Target Met", "Not Met")</f>
        <v>Target Met</v>
      </c>
      <c r="I2" s="54">
        <f>B2/G2</f>
        <v>1.45221</v>
      </c>
    </row>
    <row r="3" spans="1:9" x14ac:dyDescent="0.3">
      <c r="A3" t="s">
        <v>92</v>
      </c>
      <c r="B3">
        <v>42553</v>
      </c>
      <c r="C3">
        <v>116.5452546296292</v>
      </c>
      <c r="D3">
        <v>12</v>
      </c>
      <c r="E3">
        <v>3546.0833333333335</v>
      </c>
      <c r="F3">
        <f>E3/C3</f>
        <v>30.426664256751437</v>
      </c>
      <c r="G3">
        <f>VLOOKUP(A3,'Sales Targets (2)'!$A$1:$E$93,5,FALSE)</f>
        <v>30000</v>
      </c>
      <c r="H3" t="str">
        <f>IF(B3&gt;G3, "Target Met", "Not Met")</f>
        <v>Target Met</v>
      </c>
      <c r="I3" s="54">
        <f>B3/G3</f>
        <v>1.4184333333333334</v>
      </c>
    </row>
    <row r="4" spans="1:9" x14ac:dyDescent="0.3">
      <c r="A4" t="s">
        <v>77</v>
      </c>
      <c r="B4">
        <v>135017</v>
      </c>
      <c r="C4">
        <v>124.73537037036998</v>
      </c>
      <c r="D4">
        <v>30</v>
      </c>
      <c r="E4">
        <v>4500.5666666666666</v>
      </c>
      <c r="F4">
        <f>E4/C4</f>
        <v>36.08091797301261</v>
      </c>
      <c r="G4">
        <f>VLOOKUP(A4,'Sales Targets (2)'!$A$1:$E$93,5,FALSE)</f>
        <v>100000</v>
      </c>
      <c r="H4" t="str">
        <f>IF(B4&gt;G4, "Target Met", "Not Met")</f>
        <v>Target Met</v>
      </c>
      <c r="I4" s="54">
        <f>B4/G4</f>
        <v>1.3501700000000001</v>
      </c>
    </row>
    <row r="5" spans="1:9" x14ac:dyDescent="0.3">
      <c r="A5" t="s">
        <v>70</v>
      </c>
      <c r="B5">
        <v>132192</v>
      </c>
      <c r="C5">
        <v>105.05234374999964</v>
      </c>
      <c r="D5">
        <v>24</v>
      </c>
      <c r="E5">
        <v>5508</v>
      </c>
      <c r="F5">
        <f>E5/C5</f>
        <v>52.431005376784078</v>
      </c>
      <c r="G5">
        <f>VLOOKUP(A5,'Sales Targets (2)'!$A$1:$E$93,5,FALSE)</f>
        <v>100000</v>
      </c>
      <c r="H5" t="str">
        <f>IF(B5&gt;G5, "Target Met", "Not Met")</f>
        <v>Target Met</v>
      </c>
      <c r="I5" s="54">
        <f>B5/G5</f>
        <v>1.32192</v>
      </c>
    </row>
    <row r="6" spans="1:9" x14ac:dyDescent="0.3">
      <c r="A6" t="s">
        <v>17</v>
      </c>
      <c r="B6">
        <v>130563</v>
      </c>
      <c r="C6">
        <v>123.88909143518413</v>
      </c>
      <c r="D6">
        <v>23</v>
      </c>
      <c r="E6">
        <v>5440.125</v>
      </c>
      <c r="F6">
        <f>E6/C6</f>
        <v>43.911251079326433</v>
      </c>
      <c r="G6">
        <f>VLOOKUP(A6,'Sales Targets (2)'!$A$1:$E$93,5,FALSE)</f>
        <v>100000</v>
      </c>
      <c r="H6" t="str">
        <f>IF(B6&gt;G6, "Target Met", "Not Met")</f>
        <v>Target Met</v>
      </c>
      <c r="I6" s="54">
        <f>B6/G6</f>
        <v>1.3056300000000001</v>
      </c>
    </row>
    <row r="7" spans="1:9" x14ac:dyDescent="0.3">
      <c r="A7" t="s">
        <v>22</v>
      </c>
      <c r="B7">
        <v>130274</v>
      </c>
      <c r="C7">
        <v>121.0744252873553</v>
      </c>
      <c r="D7">
        <v>29</v>
      </c>
      <c r="E7">
        <v>4492.2068965517237</v>
      </c>
      <c r="F7">
        <f>E7/C7</f>
        <v>37.102855420457473</v>
      </c>
      <c r="G7">
        <f>VLOOKUP(A7,'Sales Targets (2)'!$A$1:$E$93,5,FALSE)</f>
        <v>100000</v>
      </c>
      <c r="H7" t="str">
        <f>IF(B7&gt;G7, "Target Met", "Not Met")</f>
        <v>Target Met</v>
      </c>
      <c r="I7" s="54">
        <f>B7/G7</f>
        <v>1.30274</v>
      </c>
    </row>
    <row r="8" spans="1:9" x14ac:dyDescent="0.3">
      <c r="A8" t="s">
        <v>50</v>
      </c>
      <c r="B8">
        <v>38017</v>
      </c>
      <c r="C8">
        <v>86.97420634920438</v>
      </c>
      <c r="D8">
        <v>7</v>
      </c>
      <c r="E8">
        <v>5431</v>
      </c>
      <c r="F8">
        <f>E8/C8</f>
        <v>62.443800615947573</v>
      </c>
      <c r="G8">
        <f>VLOOKUP(A8,'Sales Targets (2)'!$A$1:$E$93,5,FALSE)</f>
        <v>30000</v>
      </c>
      <c r="H8" t="str">
        <f>IF(B8&gt;G8, "Target Met", "Not Met")</f>
        <v>Target Met</v>
      </c>
      <c r="I8" s="54">
        <f>B8/G8</f>
        <v>1.2672333333333334</v>
      </c>
    </row>
    <row r="9" spans="1:9" x14ac:dyDescent="0.3">
      <c r="A9" t="s">
        <v>23</v>
      </c>
      <c r="B9">
        <v>188709</v>
      </c>
      <c r="C9">
        <v>138.71333333333294</v>
      </c>
      <c r="D9">
        <v>35</v>
      </c>
      <c r="E9">
        <v>5391.6857142857143</v>
      </c>
      <c r="F9">
        <f>E9/C9</f>
        <v>38.869267897479666</v>
      </c>
      <c r="G9">
        <f>VLOOKUP(A9,'Sales Targets (2)'!$A$1:$E$93,5,FALSE)</f>
        <v>150000</v>
      </c>
      <c r="H9" t="str">
        <f>IF(B9&gt;G9, "Target Met", "Not Met")</f>
        <v>Target Met</v>
      </c>
      <c r="I9" s="54">
        <f>B9/G9</f>
        <v>1.25806</v>
      </c>
    </row>
    <row r="10" spans="1:9" x14ac:dyDescent="0.3">
      <c r="A10" t="s">
        <v>46</v>
      </c>
      <c r="B10">
        <v>242439</v>
      </c>
      <c r="C10">
        <v>147.82863828502346</v>
      </c>
      <c r="D10">
        <v>46</v>
      </c>
      <c r="E10">
        <v>5270.413043478261</v>
      </c>
      <c r="F10">
        <f>E10/C10</f>
        <v>35.652178797159408</v>
      </c>
      <c r="G10">
        <f>VLOOKUP(A10,'Sales Targets (2)'!$A$1:$E$93,5,FALSE)</f>
        <v>200000</v>
      </c>
      <c r="H10" t="str">
        <f>IF(B10&gt;G10, "Target Met", "Not Met")</f>
        <v>Target Met</v>
      </c>
      <c r="I10" s="54">
        <f>B10/G10</f>
        <v>1.2121949999999999</v>
      </c>
    </row>
    <row r="11" spans="1:9" x14ac:dyDescent="0.3">
      <c r="A11" t="s">
        <v>90</v>
      </c>
      <c r="B11">
        <v>175816</v>
      </c>
      <c r="C11">
        <v>127.81124614197445</v>
      </c>
      <c r="D11">
        <v>35</v>
      </c>
      <c r="E11">
        <v>4883.7777777777774</v>
      </c>
      <c r="F11">
        <f>E11/C11</f>
        <v>38.210861134651729</v>
      </c>
      <c r="G11">
        <f>VLOOKUP(A11,'Sales Targets (2)'!$A$1:$E$93,5,FALSE)</f>
        <v>150000</v>
      </c>
      <c r="H11" t="str">
        <f>IF(B11&gt;G11, "Target Met", "Not Met")</f>
        <v>Target Met</v>
      </c>
      <c r="I11" s="54">
        <f>B11/G11</f>
        <v>1.1721066666666666</v>
      </c>
    </row>
    <row r="12" spans="1:9" x14ac:dyDescent="0.3">
      <c r="A12" t="s">
        <v>45</v>
      </c>
      <c r="B12">
        <v>116145</v>
      </c>
      <c r="C12">
        <v>134.36054292929245</v>
      </c>
      <c r="D12">
        <v>22</v>
      </c>
      <c r="E12">
        <v>5279.318181818182</v>
      </c>
      <c r="F12">
        <f>E12/C12</f>
        <v>39.292176607208525</v>
      </c>
      <c r="G12">
        <f>VLOOKUP(A12,'Sales Targets (2)'!$A$1:$E$93,5,FALSE)</f>
        <v>100000</v>
      </c>
      <c r="H12" t="str">
        <f>IF(B12&gt;G12, "Target Met", "Not Met")</f>
        <v>Target Met</v>
      </c>
      <c r="I12" s="54">
        <f>B12/G12</f>
        <v>1.1614500000000001</v>
      </c>
    </row>
    <row r="13" spans="1:9" x14ac:dyDescent="0.3">
      <c r="A13" t="s">
        <v>54</v>
      </c>
      <c r="B13">
        <v>115877</v>
      </c>
      <c r="C13">
        <v>135.37980324074002</v>
      </c>
      <c r="D13">
        <v>24</v>
      </c>
      <c r="E13">
        <v>4828.208333333333</v>
      </c>
      <c r="F13">
        <f>E13/C13</f>
        <v>35.664170118104991</v>
      </c>
      <c r="G13">
        <f>VLOOKUP(A13,'Sales Targets (2)'!$A$1:$E$93,5,FALSE)</f>
        <v>100000</v>
      </c>
      <c r="H13" t="str">
        <f>IF(B13&gt;G13, "Target Met", "Not Met")</f>
        <v>Target Met</v>
      </c>
      <c r="I13" s="54">
        <f>B13/G13</f>
        <v>1.1587700000000001</v>
      </c>
    </row>
    <row r="14" spans="1:9" x14ac:dyDescent="0.3">
      <c r="A14" t="s">
        <v>34</v>
      </c>
      <c r="B14">
        <v>173391</v>
      </c>
      <c r="C14">
        <v>109.11974206349156</v>
      </c>
      <c r="D14">
        <v>35</v>
      </c>
      <c r="E14">
        <v>4954.028571428571</v>
      </c>
      <c r="F14">
        <f>E14/C14</f>
        <v>45.399929268033446</v>
      </c>
      <c r="G14">
        <f>VLOOKUP(A14,'Sales Targets (2)'!$A$1:$E$93,5,FALSE)</f>
        <v>150000</v>
      </c>
      <c r="H14" t="str">
        <f>IF(B14&gt;G14, "Target Met", "Not Met")</f>
        <v>Target Met</v>
      </c>
      <c r="I14" s="54">
        <f>B14/G14</f>
        <v>1.15594</v>
      </c>
    </row>
    <row r="15" spans="1:9" x14ac:dyDescent="0.3">
      <c r="A15" t="s">
        <v>79</v>
      </c>
      <c r="B15">
        <v>57084</v>
      </c>
      <c r="C15">
        <v>139.29615740740653</v>
      </c>
      <c r="D15">
        <v>14</v>
      </c>
      <c r="E15">
        <v>3805.6</v>
      </c>
      <c r="F15">
        <f>E15/C15</f>
        <v>27.320208043281259</v>
      </c>
      <c r="G15">
        <f>VLOOKUP(A15,'Sales Targets (2)'!$A$1:$E$93,5,FALSE)</f>
        <v>50000</v>
      </c>
      <c r="H15" t="str">
        <f>IF(B15&gt;G15, "Target Met", "Not Met")</f>
        <v>Target Met</v>
      </c>
      <c r="I15" s="54">
        <f>B15/G15</f>
        <v>1.14168</v>
      </c>
    </row>
    <row r="16" spans="1:9" x14ac:dyDescent="0.3">
      <c r="A16" t="s">
        <v>78</v>
      </c>
      <c r="B16">
        <v>227134</v>
      </c>
      <c r="C16">
        <v>136.38213252314745</v>
      </c>
      <c r="D16">
        <v>48</v>
      </c>
      <c r="E16">
        <v>4731.958333333333</v>
      </c>
      <c r="F16">
        <f>E16/C16</f>
        <v>34.696321620650721</v>
      </c>
      <c r="G16">
        <f>VLOOKUP(A16,'Sales Targets (2)'!$A$1:$E$93,5,FALSE)</f>
        <v>200000</v>
      </c>
      <c r="H16" t="str">
        <f>IF(B16&gt;G16, "Target Met", "Not Met")</f>
        <v>Target Met</v>
      </c>
      <c r="I16" s="54">
        <f>B16/G16</f>
        <v>1.13567</v>
      </c>
    </row>
    <row r="17" spans="1:9" x14ac:dyDescent="0.3">
      <c r="A17" t="s">
        <v>9</v>
      </c>
      <c r="B17">
        <v>167417</v>
      </c>
      <c r="C17">
        <v>130.44755747126302</v>
      </c>
      <c r="D17">
        <v>29</v>
      </c>
      <c r="E17">
        <v>5773</v>
      </c>
      <c r="F17">
        <f>E17/C17</f>
        <v>44.255332272294666</v>
      </c>
      <c r="G17">
        <f>VLOOKUP(A17,'Sales Targets (2)'!$A$1:$E$93,5,FALSE)</f>
        <v>150000</v>
      </c>
      <c r="H17" t="str">
        <f>IF(B17&gt;G17, "Target Met", "Not Met")</f>
        <v>Target Met</v>
      </c>
      <c r="I17" s="54">
        <f>B17/G17</f>
        <v>1.1161133333333333</v>
      </c>
    </row>
    <row r="18" spans="1:9" x14ac:dyDescent="0.3">
      <c r="A18" t="s">
        <v>44</v>
      </c>
      <c r="B18">
        <v>166573</v>
      </c>
      <c r="C18">
        <v>162.23355800653584</v>
      </c>
      <c r="D18">
        <v>33</v>
      </c>
      <c r="E18">
        <v>4899.2058823529414</v>
      </c>
      <c r="F18">
        <f>E18/C18</f>
        <v>30.198473993620784</v>
      </c>
      <c r="G18">
        <f>VLOOKUP(A18,'Sales Targets (2)'!$A$1:$E$93,5,FALSE)</f>
        <v>150000</v>
      </c>
      <c r="H18" t="str">
        <f>IF(B18&gt;G18, "Target Met", "Not Met")</f>
        <v>Target Met</v>
      </c>
      <c r="I18" s="54">
        <f>B18/G18</f>
        <v>1.1104866666666666</v>
      </c>
    </row>
    <row r="19" spans="1:9" x14ac:dyDescent="0.3">
      <c r="A19" t="s">
        <v>28</v>
      </c>
      <c r="B19">
        <v>110015</v>
      </c>
      <c r="C19">
        <v>128.27383040935629</v>
      </c>
      <c r="D19">
        <v>19</v>
      </c>
      <c r="E19">
        <v>5790.2631578947367</v>
      </c>
      <c r="F19">
        <f>E19/C19</f>
        <v>45.139863208391375</v>
      </c>
      <c r="G19">
        <f>VLOOKUP(A19,'Sales Targets (2)'!$A$1:$E$93,5,FALSE)</f>
        <v>100000</v>
      </c>
      <c r="H19" t="str">
        <f>IF(B19&gt;G19, "Target Met", "Not Met")</f>
        <v>Target Met</v>
      </c>
      <c r="I19" s="54">
        <f>B19/G19</f>
        <v>1.10015</v>
      </c>
    </row>
    <row r="20" spans="1:9" x14ac:dyDescent="0.3">
      <c r="A20" t="s">
        <v>4</v>
      </c>
      <c r="B20">
        <v>219735</v>
      </c>
      <c r="C20">
        <v>133.4315245478036</v>
      </c>
      <c r="D20">
        <v>42</v>
      </c>
      <c r="E20">
        <v>5110.1162790697672</v>
      </c>
      <c r="F20">
        <f>E20/C20</f>
        <v>38.297668383748402</v>
      </c>
      <c r="G20">
        <f>VLOOKUP(A20,'Sales Targets (2)'!$A$1:$E$93,5,FALSE)</f>
        <v>200000</v>
      </c>
      <c r="H20" t="str">
        <f>IF(B20&gt;G20, "Target Met", "Not Met")</f>
        <v>Target Met</v>
      </c>
      <c r="I20" s="54">
        <f>B20/G20</f>
        <v>1.0986750000000001</v>
      </c>
    </row>
    <row r="21" spans="1:9" x14ac:dyDescent="0.3">
      <c r="A21" t="s">
        <v>74</v>
      </c>
      <c r="B21">
        <v>164789</v>
      </c>
      <c r="C21">
        <v>141.8989991830058</v>
      </c>
      <c r="D21">
        <v>34</v>
      </c>
      <c r="E21">
        <v>4846.7352941176468</v>
      </c>
      <c r="F21">
        <f>E21/C21</f>
        <v>34.156233109627912</v>
      </c>
      <c r="G21">
        <f>VLOOKUP(A21,'Sales Targets (2)'!$A$1:$E$93,5,FALSE)</f>
        <v>150000</v>
      </c>
      <c r="H21" t="str">
        <f>IF(B21&gt;G21, "Target Met", "Not Met")</f>
        <v>Target Met</v>
      </c>
      <c r="I21" s="54">
        <f>B21/G21</f>
        <v>1.0985933333333333</v>
      </c>
    </row>
    <row r="22" spans="1:9" x14ac:dyDescent="0.3">
      <c r="A22" t="s">
        <v>76</v>
      </c>
      <c r="B22">
        <v>87550</v>
      </c>
      <c r="C22">
        <v>162.19251893939344</v>
      </c>
      <c r="D22">
        <v>22</v>
      </c>
      <c r="E22">
        <v>3979.5454545454545</v>
      </c>
      <c r="F22">
        <f>E22/C22</f>
        <v>24.535937172493718</v>
      </c>
      <c r="G22">
        <f>VLOOKUP(A22,'Sales Targets (2)'!$A$1:$E$93,5,FALSE)</f>
        <v>80000</v>
      </c>
      <c r="H22" t="str">
        <f>IF(B22&gt;G22, "Target Met", "Not Met")</f>
        <v>Target Met</v>
      </c>
      <c r="I22" s="54">
        <f>B22/G22</f>
        <v>1.0943750000000001</v>
      </c>
    </row>
    <row r="23" spans="1:9" x14ac:dyDescent="0.3">
      <c r="A23" t="s">
        <v>27</v>
      </c>
      <c r="B23">
        <v>1089868</v>
      </c>
      <c r="C23">
        <v>117.72440732758555</v>
      </c>
      <c r="D23">
        <v>220</v>
      </c>
      <c r="E23">
        <v>4697.7068965517237</v>
      </c>
      <c r="F23">
        <f>E23/C23</f>
        <v>39.90427306615917</v>
      </c>
      <c r="G23">
        <f>VLOOKUP(A23,'Sales Targets (2)'!$A$1:$E$93,5,FALSE)</f>
        <v>1000000</v>
      </c>
      <c r="H23" t="str">
        <f>IF(B23&gt;G23, "Target Met", "Not Met")</f>
        <v>Target Met</v>
      </c>
      <c r="I23" s="54">
        <f>B23/G23</f>
        <v>1.0898680000000001</v>
      </c>
    </row>
    <row r="24" spans="1:9" x14ac:dyDescent="0.3">
      <c r="A24" t="s">
        <v>6</v>
      </c>
      <c r="B24">
        <v>108833</v>
      </c>
      <c r="C24">
        <v>98.614305555555617</v>
      </c>
      <c r="D24">
        <v>20</v>
      </c>
      <c r="E24">
        <v>5441.65</v>
      </c>
      <c r="F24">
        <f>E24/C24</f>
        <v>55.181142019343</v>
      </c>
      <c r="G24">
        <f>VLOOKUP(A24,'Sales Targets (2)'!$A$1:$E$93,5,FALSE)</f>
        <v>100000</v>
      </c>
      <c r="H24" t="str">
        <f>IF(B24&gt;G24, "Target Met", "Not Met")</f>
        <v>Target Met</v>
      </c>
      <c r="I24" s="54">
        <f>B24/G24</f>
        <v>1.08833</v>
      </c>
    </row>
    <row r="25" spans="1:9" x14ac:dyDescent="0.3">
      <c r="A25" t="s">
        <v>88</v>
      </c>
      <c r="B25">
        <v>107896</v>
      </c>
      <c r="C25">
        <v>154.00409482758525</v>
      </c>
      <c r="D25">
        <v>28</v>
      </c>
      <c r="E25">
        <v>3720.5517241379312</v>
      </c>
      <c r="F25">
        <f>E25/C25</f>
        <v>24.15878440312423</v>
      </c>
      <c r="G25">
        <f>VLOOKUP(A25,'Sales Targets (2)'!$A$1:$E$93,5,FALSE)</f>
        <v>100000</v>
      </c>
      <c r="H25" t="str">
        <f>IF(B25&gt;G25, "Target Met", "Not Met")</f>
        <v>Target Met</v>
      </c>
      <c r="I25" s="54">
        <f>B25/G25</f>
        <v>1.0789599999999999</v>
      </c>
    </row>
    <row r="26" spans="1:9" x14ac:dyDescent="0.3">
      <c r="A26" t="s">
        <v>59</v>
      </c>
      <c r="B26">
        <v>86182</v>
      </c>
      <c r="C26">
        <v>157.67777777777775</v>
      </c>
      <c r="D26">
        <v>17</v>
      </c>
      <c r="E26">
        <v>5069.5294117647063</v>
      </c>
      <c r="F26">
        <f>E26/C26</f>
        <v>32.151197735101377</v>
      </c>
      <c r="G26">
        <f>VLOOKUP(A26,'Sales Targets (2)'!$A$1:$E$93,5,FALSE)</f>
        <v>80000</v>
      </c>
      <c r="H26" t="str">
        <f>IF(B26&gt;G26, "Target Met", "Not Met")</f>
        <v>Target Met</v>
      </c>
      <c r="I26" s="54">
        <f>B26/G26</f>
        <v>1.077275</v>
      </c>
    </row>
    <row r="27" spans="1:9" x14ac:dyDescent="0.3">
      <c r="A27" t="s">
        <v>26</v>
      </c>
      <c r="B27">
        <v>107329</v>
      </c>
      <c r="C27">
        <v>134.9250718390791</v>
      </c>
      <c r="D27">
        <v>29</v>
      </c>
      <c r="E27">
        <v>3701</v>
      </c>
      <c r="F27">
        <f>E27/C27</f>
        <v>27.430039128784507</v>
      </c>
      <c r="G27">
        <f>VLOOKUP(A27,'Sales Targets (2)'!$A$1:$E$93,5,FALSE)</f>
        <v>100000</v>
      </c>
      <c r="H27" t="str">
        <f>IF(B27&gt;G27, "Target Met", "Not Met")</f>
        <v>Target Met</v>
      </c>
      <c r="I27" s="54">
        <f>B27/G27</f>
        <v>1.0732900000000001</v>
      </c>
    </row>
    <row r="28" spans="1:9" x14ac:dyDescent="0.3">
      <c r="A28" t="s">
        <v>93</v>
      </c>
      <c r="B28">
        <v>31897</v>
      </c>
      <c r="C28">
        <v>94.63966049382806</v>
      </c>
      <c r="D28">
        <v>9</v>
      </c>
      <c r="E28">
        <v>3544.1111111111113</v>
      </c>
      <c r="F28">
        <f>E28/C28</f>
        <v>37.448476596576981</v>
      </c>
      <c r="G28">
        <f>VLOOKUP(A28,'Sales Targets (2)'!$A$1:$E$93,5,FALSE)</f>
        <v>30000</v>
      </c>
      <c r="H28" t="str">
        <f>IF(B28&gt;G28, "Target Met", "Not Met")</f>
        <v>Target Met</v>
      </c>
      <c r="I28" s="54">
        <f>B28/G28</f>
        <v>1.0632333333333333</v>
      </c>
    </row>
    <row r="29" spans="1:9" x14ac:dyDescent="0.3">
      <c r="A29" t="s">
        <v>7</v>
      </c>
      <c r="B29">
        <v>158488</v>
      </c>
      <c r="C29">
        <v>118.79722222222185</v>
      </c>
      <c r="D29">
        <v>29</v>
      </c>
      <c r="E29">
        <v>5465.1034482758623</v>
      </c>
      <c r="F29">
        <f>E29/C29</f>
        <v>46.003629933811503</v>
      </c>
      <c r="G29">
        <f>VLOOKUP(A29,'Sales Targets (2)'!$A$1:$E$93,5,FALSE)</f>
        <v>150000</v>
      </c>
      <c r="H29" t="str">
        <f>IF(B29&gt;G29, "Target Met", "Not Met")</f>
        <v>Target Met</v>
      </c>
      <c r="I29" s="54">
        <f>B29/G29</f>
        <v>1.0565866666666666</v>
      </c>
    </row>
    <row r="30" spans="1:9" x14ac:dyDescent="0.3">
      <c r="A30" t="s">
        <v>14</v>
      </c>
      <c r="B30">
        <v>261772</v>
      </c>
      <c r="C30">
        <v>136.77252777777713</v>
      </c>
      <c r="D30">
        <v>50</v>
      </c>
      <c r="E30">
        <v>5235.4399999999996</v>
      </c>
      <c r="F30">
        <f>E30/C30</f>
        <v>38.278447324643629</v>
      </c>
      <c r="G30">
        <f>VLOOKUP(A30,'Sales Targets (2)'!$A$1:$E$93,5,FALSE)</f>
        <v>250000</v>
      </c>
      <c r="H30" t="str">
        <f>IF(B30&gt;G30, "Target Met", "Not Met")</f>
        <v>Target Met</v>
      </c>
      <c r="I30" s="54">
        <f>B30/G30</f>
        <v>1.047088</v>
      </c>
    </row>
    <row r="31" spans="1:9" x14ac:dyDescent="0.3">
      <c r="A31" t="s">
        <v>41</v>
      </c>
      <c r="B31">
        <v>156971</v>
      </c>
      <c r="C31">
        <v>136.51895161290281</v>
      </c>
      <c r="D31">
        <v>31</v>
      </c>
      <c r="E31">
        <v>5063.5806451612907</v>
      </c>
      <c r="F31">
        <f>E31/C31</f>
        <v>37.090679245171678</v>
      </c>
      <c r="G31">
        <f>VLOOKUP(A31,'Sales Targets (2)'!$A$1:$E$93,5,FALSE)</f>
        <v>150000</v>
      </c>
      <c r="H31" t="str">
        <f>IF(B31&gt;G31, "Target Met", "Not Met")</f>
        <v>Target Met</v>
      </c>
      <c r="I31" s="54">
        <f>B31/G31</f>
        <v>1.0464733333333334</v>
      </c>
    </row>
    <row r="32" spans="1:9" x14ac:dyDescent="0.3">
      <c r="A32" t="s">
        <v>81</v>
      </c>
      <c r="B32">
        <v>261093</v>
      </c>
      <c r="C32">
        <v>133.37977053140085</v>
      </c>
      <c r="D32">
        <v>43</v>
      </c>
      <c r="E32">
        <v>5675.934782608696</v>
      </c>
      <c r="F32">
        <f>E32/C32</f>
        <v>42.554689965315561</v>
      </c>
      <c r="G32">
        <f>VLOOKUP(A32,'Sales Targets (2)'!$A$1:$E$93,5,FALSE)</f>
        <v>250000</v>
      </c>
      <c r="H32" t="str">
        <f>IF(B32&gt;G32, "Target Met", "Not Met")</f>
        <v>Target Met</v>
      </c>
      <c r="I32" s="54">
        <f>B32/G32</f>
        <v>1.0443720000000001</v>
      </c>
    </row>
    <row r="33" spans="1:9" x14ac:dyDescent="0.3">
      <c r="A33" t="s">
        <v>73</v>
      </c>
      <c r="B33">
        <v>156627</v>
      </c>
      <c r="C33">
        <v>125.89999999999958</v>
      </c>
      <c r="D33">
        <v>31</v>
      </c>
      <c r="E33">
        <v>5052.4838709677415</v>
      </c>
      <c r="F33">
        <f>E33/C33</f>
        <v>40.130928284096569</v>
      </c>
      <c r="G33">
        <f>VLOOKUP(A33,'Sales Targets (2)'!$A$1:$E$93,5,FALSE)</f>
        <v>150000</v>
      </c>
      <c r="H33" t="str">
        <f>IF(B33&gt;G33, "Target Met", "Not Met")</f>
        <v>Target Met</v>
      </c>
      <c r="I33" s="54">
        <f>B33/G33</f>
        <v>1.0441800000000001</v>
      </c>
    </row>
    <row r="34" spans="1:9" x14ac:dyDescent="0.3">
      <c r="A34" t="s">
        <v>75</v>
      </c>
      <c r="B34">
        <v>51911</v>
      </c>
      <c r="C34">
        <v>137.61304563492013</v>
      </c>
      <c r="D34">
        <v>14</v>
      </c>
      <c r="E34">
        <v>3707.9285714285716</v>
      </c>
      <c r="F34">
        <f>E34/C34</f>
        <v>26.944600741309824</v>
      </c>
      <c r="G34">
        <f>VLOOKUP(A34,'Sales Targets (2)'!$A$1:$E$93,5,FALSE)</f>
        <v>50000</v>
      </c>
      <c r="H34" t="str">
        <f>IF(B34&gt;G34, "Target Met", "Not Met")</f>
        <v>Target Met</v>
      </c>
      <c r="I34" s="54">
        <f>B34/G34</f>
        <v>1.0382199999999999</v>
      </c>
    </row>
    <row r="35" spans="1:9" x14ac:dyDescent="0.3">
      <c r="A35" t="s">
        <v>11</v>
      </c>
      <c r="B35">
        <v>155548</v>
      </c>
      <c r="C35">
        <v>111.49538690476116</v>
      </c>
      <c r="D35">
        <v>28</v>
      </c>
      <c r="E35">
        <v>5555.2857142857147</v>
      </c>
      <c r="F35">
        <f>E35/C35</f>
        <v>49.825251685354601</v>
      </c>
      <c r="G35">
        <f>VLOOKUP(A35,'Sales Targets (2)'!$A$1:$E$93,5,FALSE)</f>
        <v>150000</v>
      </c>
      <c r="H35" t="str">
        <f>IF(B35&gt;G35, "Target Met", "Not Met")</f>
        <v>Target Met</v>
      </c>
      <c r="I35" s="54">
        <f>B35/G35</f>
        <v>1.0369866666666667</v>
      </c>
    </row>
    <row r="36" spans="1:9" x14ac:dyDescent="0.3">
      <c r="A36" t="s">
        <v>21</v>
      </c>
      <c r="B36">
        <v>153373</v>
      </c>
      <c r="C36">
        <v>135.29014336917459</v>
      </c>
      <c r="D36">
        <v>31</v>
      </c>
      <c r="E36">
        <v>4947.5161290322585</v>
      </c>
      <c r="F36">
        <f>E36/C36</f>
        <v>36.569671713124471</v>
      </c>
      <c r="G36">
        <f>VLOOKUP(A36,'Sales Targets (2)'!$A$1:$E$93,5,FALSE)</f>
        <v>150000</v>
      </c>
      <c r="H36" t="str">
        <f>IF(B36&gt;G36, "Target Met", "Not Met")</f>
        <v>Target Met</v>
      </c>
      <c r="I36" s="54">
        <f>B36/G36</f>
        <v>1.0224866666666668</v>
      </c>
    </row>
    <row r="37" spans="1:9" x14ac:dyDescent="0.3">
      <c r="A37" t="s">
        <v>18</v>
      </c>
      <c r="B37">
        <v>203887</v>
      </c>
      <c r="C37">
        <v>120.41775793650716</v>
      </c>
      <c r="D37">
        <v>42</v>
      </c>
      <c r="E37">
        <v>4854.4523809523807</v>
      </c>
      <c r="F37">
        <f>E37/C37</f>
        <v>40.313426060564879</v>
      </c>
      <c r="G37">
        <f>VLOOKUP(A37,'Sales Targets (2)'!$A$1:$E$93,5,FALSE)</f>
        <v>200000</v>
      </c>
      <c r="H37" t="str">
        <f>IF(B37&gt;G37, "Target Met", "Not Met")</f>
        <v>Target Met</v>
      </c>
      <c r="I37" s="54">
        <f>B37/G37</f>
        <v>1.0194350000000001</v>
      </c>
    </row>
    <row r="38" spans="1:9" x14ac:dyDescent="0.3">
      <c r="A38" t="s">
        <v>30</v>
      </c>
      <c r="B38">
        <v>201398</v>
      </c>
      <c r="C38">
        <v>123.83034188034165</v>
      </c>
      <c r="D38">
        <v>38</v>
      </c>
      <c r="E38">
        <v>5164.0512820512822</v>
      </c>
      <c r="F38">
        <f>E38/C38</f>
        <v>41.702632841322128</v>
      </c>
      <c r="G38">
        <f>VLOOKUP(A38,'Sales Targets (2)'!$A$1:$E$93,5,FALSE)</f>
        <v>200000</v>
      </c>
      <c r="H38" t="str">
        <f>IF(B38&gt;G38, "Target Met", "Not Met")</f>
        <v>Target Met</v>
      </c>
      <c r="I38" s="54">
        <f>B38/G38</f>
        <v>1.0069900000000001</v>
      </c>
    </row>
    <row r="39" spans="1:9" x14ac:dyDescent="0.3">
      <c r="A39" t="s">
        <v>64</v>
      </c>
      <c r="B39">
        <v>99157</v>
      </c>
      <c r="C39">
        <v>139.95841666666558</v>
      </c>
      <c r="D39">
        <v>25</v>
      </c>
      <c r="E39">
        <v>3966.28</v>
      </c>
      <c r="F39">
        <f>E39/C39</f>
        <v>28.338988782978021</v>
      </c>
      <c r="G39">
        <f>VLOOKUP(A39,'Sales Targets (2)'!$A$1:$E$93,5,FALSE)</f>
        <v>100000</v>
      </c>
      <c r="H39" t="str">
        <f>IF(B39&gt;G39, "Target Met", "Not Met")</f>
        <v>Not Met</v>
      </c>
      <c r="I39" s="54">
        <f>B39/G39</f>
        <v>0.99156999999999995</v>
      </c>
    </row>
    <row r="40" spans="1:9" x14ac:dyDescent="0.3">
      <c r="A40" t="s">
        <v>56</v>
      </c>
      <c r="B40">
        <v>49487</v>
      </c>
      <c r="C40">
        <v>97.281874999997669</v>
      </c>
      <c r="D40">
        <v>10</v>
      </c>
      <c r="E40">
        <v>4948.7</v>
      </c>
      <c r="F40">
        <f>E40/C40</f>
        <v>50.869702089933178</v>
      </c>
      <c r="G40">
        <f>VLOOKUP(A40,'Sales Targets (2)'!$A$1:$E$93,5,FALSE)</f>
        <v>50000</v>
      </c>
      <c r="H40" t="str">
        <f>IF(B40&gt;G40, "Target Met", "Not Met")</f>
        <v>Not Met</v>
      </c>
      <c r="I40" s="54">
        <f>B40/G40</f>
        <v>0.98973999999999995</v>
      </c>
    </row>
    <row r="41" spans="1:9" x14ac:dyDescent="0.3">
      <c r="A41" t="s">
        <v>60</v>
      </c>
      <c r="B41">
        <v>98950</v>
      </c>
      <c r="C41">
        <v>122.55785818713316</v>
      </c>
      <c r="D41">
        <v>19</v>
      </c>
      <c r="E41">
        <v>5207.894736842105</v>
      </c>
      <c r="F41">
        <f>E41/C41</f>
        <v>42.493356312495187</v>
      </c>
      <c r="G41">
        <f>VLOOKUP(A41,'Sales Targets (2)'!$A$1:$E$93,5,FALSE)</f>
        <v>100000</v>
      </c>
      <c r="H41" t="str">
        <f>IF(B41&gt;G41, "Target Met", "Not Met")</f>
        <v>Not Met</v>
      </c>
      <c r="I41" s="54">
        <f>B41/G41</f>
        <v>0.98950000000000005</v>
      </c>
    </row>
    <row r="42" spans="1:9" x14ac:dyDescent="0.3">
      <c r="A42" t="s">
        <v>51</v>
      </c>
      <c r="B42">
        <v>98119</v>
      </c>
      <c r="C42">
        <v>159.46916035353536</v>
      </c>
      <c r="D42">
        <v>22</v>
      </c>
      <c r="E42">
        <v>4459.954545454545</v>
      </c>
      <c r="F42">
        <f>E42/C42</f>
        <v>27.967505037130962</v>
      </c>
      <c r="G42">
        <f>VLOOKUP(A42,'Sales Targets (2)'!$A$1:$E$93,5,FALSE)</f>
        <v>100000</v>
      </c>
      <c r="H42" t="str">
        <f>IF(B42&gt;G42, "Target Met", "Not Met")</f>
        <v>Not Met</v>
      </c>
      <c r="I42" s="54">
        <f>B42/G42</f>
        <v>0.98119000000000001</v>
      </c>
    </row>
    <row r="43" spans="1:9" x14ac:dyDescent="0.3">
      <c r="A43" t="s">
        <v>5</v>
      </c>
      <c r="B43">
        <v>195983</v>
      </c>
      <c r="C43">
        <v>139.00114379084891</v>
      </c>
      <c r="D43">
        <v>34</v>
      </c>
      <c r="E43">
        <v>5764.2058823529414</v>
      </c>
      <c r="F43">
        <f>E43/C43</f>
        <v>41.468765832791846</v>
      </c>
      <c r="G43">
        <f>VLOOKUP(A43,'Sales Targets (2)'!$A$1:$E$93,5,FALSE)</f>
        <v>200000</v>
      </c>
      <c r="H43" t="str">
        <f>IF(B43&gt;G43, "Target Met", "Not Met")</f>
        <v>Not Met</v>
      </c>
      <c r="I43" s="54">
        <f>B43/G43</f>
        <v>0.97991499999999998</v>
      </c>
    </row>
    <row r="44" spans="1:9" x14ac:dyDescent="0.3">
      <c r="A44" t="s">
        <v>65</v>
      </c>
      <c r="B44">
        <v>195359</v>
      </c>
      <c r="C44">
        <v>161.20496323529326</v>
      </c>
      <c r="D44">
        <v>34</v>
      </c>
      <c r="E44">
        <v>5745.8529411764703</v>
      </c>
      <c r="F44">
        <f>E44/C44</f>
        <v>35.643151587025748</v>
      </c>
      <c r="G44">
        <f>VLOOKUP(A44,'Sales Targets (2)'!$A$1:$E$93,5,FALSE)</f>
        <v>200000</v>
      </c>
      <c r="H44" t="str">
        <f>IF(B44&gt;G44, "Target Met", "Not Met")</f>
        <v>Not Met</v>
      </c>
      <c r="I44" s="54">
        <f>B44/G44</f>
        <v>0.97679499999999997</v>
      </c>
    </row>
    <row r="45" spans="1:9" x14ac:dyDescent="0.3">
      <c r="A45" t="s">
        <v>72</v>
      </c>
      <c r="B45">
        <v>145237</v>
      </c>
      <c r="C45">
        <v>100.235603632479</v>
      </c>
      <c r="D45">
        <v>26</v>
      </c>
      <c r="E45">
        <v>5586.0384615384619</v>
      </c>
      <c r="F45">
        <f>E45/C45</f>
        <v>55.72908486709045</v>
      </c>
      <c r="G45">
        <f>VLOOKUP(A45,'Sales Targets (2)'!$A$1:$E$93,5,FALSE)</f>
        <v>150000</v>
      </c>
      <c r="H45" t="str">
        <f>IF(B45&gt;G45, "Target Met", "Not Met")</f>
        <v>Not Met</v>
      </c>
      <c r="I45" s="54">
        <f>B45/G45</f>
        <v>0.9682466666666667</v>
      </c>
    </row>
    <row r="46" spans="1:9" x14ac:dyDescent="0.3">
      <c r="A46" t="s">
        <v>19</v>
      </c>
      <c r="B46">
        <v>144598</v>
      </c>
      <c r="C46">
        <v>111.41792200854616</v>
      </c>
      <c r="D46">
        <v>25</v>
      </c>
      <c r="E46">
        <v>5561.4615384615381</v>
      </c>
      <c r="F46">
        <f>E46/C46</f>
        <v>49.915322761404163</v>
      </c>
      <c r="G46">
        <f>VLOOKUP(A46,'Sales Targets (2)'!$A$1:$E$93,5,FALSE)</f>
        <v>150000</v>
      </c>
      <c r="H46" t="str">
        <f>IF(B46&gt;G46, "Target Met", "Not Met")</f>
        <v>Not Met</v>
      </c>
      <c r="I46" s="54">
        <f>B46/G46</f>
        <v>0.96398666666666666</v>
      </c>
    </row>
    <row r="47" spans="1:9" x14ac:dyDescent="0.3">
      <c r="A47" t="s">
        <v>8</v>
      </c>
      <c r="B47">
        <v>192740</v>
      </c>
      <c r="C47">
        <v>132.58664930555477</v>
      </c>
      <c r="D47">
        <v>38</v>
      </c>
      <c r="E47">
        <v>4818.5</v>
      </c>
      <c r="F47">
        <f>E47/C47</f>
        <v>36.342271452199121</v>
      </c>
      <c r="G47">
        <f>VLOOKUP(A47,'Sales Targets (2)'!$A$1:$E$93,5,FALSE)</f>
        <v>200000</v>
      </c>
      <c r="H47" t="str">
        <f>IF(B47&gt;G47, "Target Met", "Not Met")</f>
        <v>Not Met</v>
      </c>
      <c r="I47" s="54">
        <f>B47/G47</f>
        <v>0.9637</v>
      </c>
    </row>
    <row r="48" spans="1:9" x14ac:dyDescent="0.3">
      <c r="A48" t="s">
        <v>13</v>
      </c>
      <c r="B48">
        <v>143869</v>
      </c>
      <c r="C48">
        <v>119.58546810699529</v>
      </c>
      <c r="D48">
        <v>26</v>
      </c>
      <c r="E48">
        <v>5328.4814814814818</v>
      </c>
      <c r="F48">
        <f>E48/C48</f>
        <v>44.557934720914353</v>
      </c>
      <c r="G48">
        <f>VLOOKUP(A48,'Sales Targets (2)'!$A$1:$E$93,5,FALSE)</f>
        <v>150000</v>
      </c>
      <c r="H48" t="str">
        <f>IF(B48&gt;G48, "Target Met", "Not Met")</f>
        <v>Not Met</v>
      </c>
      <c r="I48" s="54">
        <f>B48/G48</f>
        <v>0.95912666666666668</v>
      </c>
    </row>
    <row r="49" spans="1:9" x14ac:dyDescent="0.3">
      <c r="A49" t="s">
        <v>48</v>
      </c>
      <c r="B49">
        <v>95828</v>
      </c>
      <c r="C49">
        <v>187.77682291666679</v>
      </c>
      <c r="D49">
        <v>16</v>
      </c>
      <c r="E49">
        <v>5989.25</v>
      </c>
      <c r="F49">
        <f>E49/C49</f>
        <v>31.895576392076677</v>
      </c>
      <c r="G49">
        <f>VLOOKUP(A49,'Sales Targets (2)'!$A$1:$E$93,5,FALSE)</f>
        <v>100000</v>
      </c>
      <c r="H49" t="str">
        <f>IF(B49&gt;G49, "Target Met", "Not Met")</f>
        <v>Not Met</v>
      </c>
      <c r="I49" s="54">
        <f>B49/G49</f>
        <v>0.95828000000000002</v>
      </c>
    </row>
    <row r="50" spans="1:9" x14ac:dyDescent="0.3">
      <c r="A50" t="s">
        <v>87</v>
      </c>
      <c r="B50">
        <v>94689</v>
      </c>
      <c r="C50">
        <v>79.079641812865077</v>
      </c>
      <c r="D50">
        <v>19</v>
      </c>
      <c r="E50">
        <v>4983.6315789473683</v>
      </c>
      <c r="F50">
        <f>E50/C50</f>
        <v>63.020411634396226</v>
      </c>
      <c r="G50">
        <f>VLOOKUP(A50,'Sales Targets (2)'!$A$1:$E$93,5,FALSE)</f>
        <v>100000</v>
      </c>
      <c r="H50" t="str">
        <f>IF(B50&gt;G50, "Target Met", "Not Met")</f>
        <v>Not Met</v>
      </c>
      <c r="I50" s="54">
        <f>B50/G50</f>
        <v>0.94689000000000001</v>
      </c>
    </row>
    <row r="51" spans="1:9" x14ac:dyDescent="0.3">
      <c r="A51" t="s">
        <v>86</v>
      </c>
      <c r="B51">
        <v>94616</v>
      </c>
      <c r="C51">
        <v>171.890416666666</v>
      </c>
      <c r="D51">
        <v>15</v>
      </c>
      <c r="E51">
        <v>6307.7333333333336</v>
      </c>
      <c r="F51">
        <f>E51/C51</f>
        <v>36.696247851707987</v>
      </c>
      <c r="G51">
        <f>VLOOKUP(A51,'Sales Targets (2)'!$A$1:$E$93,5,FALSE)</f>
        <v>100000</v>
      </c>
      <c r="H51" t="str">
        <f>IF(B51&gt;G51, "Target Met", "Not Met")</f>
        <v>Not Met</v>
      </c>
      <c r="I51" s="54">
        <f>B51/G51</f>
        <v>0.94616</v>
      </c>
    </row>
    <row r="52" spans="1:9" x14ac:dyDescent="0.3">
      <c r="A52" t="s">
        <v>25</v>
      </c>
      <c r="B52">
        <v>94314</v>
      </c>
      <c r="C52">
        <v>105.70329106280121</v>
      </c>
      <c r="D52">
        <v>23</v>
      </c>
      <c r="E52">
        <v>4100.608695652174</v>
      </c>
      <c r="F52">
        <f>E52/C52</f>
        <v>38.793576381797706</v>
      </c>
      <c r="G52">
        <f>VLOOKUP(A52,'Sales Targets (2)'!$A$1:$E$93,5,FALSE)</f>
        <v>100000</v>
      </c>
      <c r="H52" t="str">
        <f>IF(B52&gt;G52, "Target Met", "Not Met")</f>
        <v>Not Met</v>
      </c>
      <c r="I52" s="54">
        <f>B52/G52</f>
        <v>0.94313999999999998</v>
      </c>
    </row>
    <row r="53" spans="1:9" x14ac:dyDescent="0.3">
      <c r="A53" t="s">
        <v>35</v>
      </c>
      <c r="B53">
        <v>93064</v>
      </c>
      <c r="C53">
        <v>131.71052083333197</v>
      </c>
      <c r="D53">
        <v>20</v>
      </c>
      <c r="E53">
        <v>4653.2</v>
      </c>
      <c r="F53">
        <f>E53/C53</f>
        <v>35.328992479562153</v>
      </c>
      <c r="G53">
        <f>VLOOKUP(A53,'Sales Targets (2)'!$A$1:$E$93,5,FALSE)</f>
        <v>100000</v>
      </c>
      <c r="H53" t="str">
        <f>IF(B53&gt;G53, "Target Met", "Not Met")</f>
        <v>Not Met</v>
      </c>
      <c r="I53" s="54">
        <f>B53/G53</f>
        <v>0.93064000000000002</v>
      </c>
    </row>
    <row r="54" spans="1:9" x14ac:dyDescent="0.3">
      <c r="A54" t="s">
        <v>29</v>
      </c>
      <c r="B54">
        <v>139565</v>
      </c>
      <c r="C54">
        <v>102.61365740740706</v>
      </c>
      <c r="D54">
        <v>30</v>
      </c>
      <c r="E54">
        <v>4652.166666666667</v>
      </c>
      <c r="F54">
        <f>E54/C54</f>
        <v>45.336720122899109</v>
      </c>
      <c r="G54">
        <f>VLOOKUP(A54,'Sales Targets (2)'!$A$1:$E$93,5,FALSE)</f>
        <v>150000</v>
      </c>
      <c r="H54" t="str">
        <f>IF(B54&gt;G54, "Target Met", "Not Met")</f>
        <v>Not Met</v>
      </c>
      <c r="I54" s="54">
        <f>B54/G54</f>
        <v>0.93043333333333333</v>
      </c>
    </row>
    <row r="55" spans="1:9" x14ac:dyDescent="0.3">
      <c r="A55" t="s">
        <v>49</v>
      </c>
      <c r="B55">
        <v>92100</v>
      </c>
      <c r="C55">
        <v>144.61841787439587</v>
      </c>
      <c r="D55">
        <v>23</v>
      </c>
      <c r="E55">
        <v>4004.3478260869565</v>
      </c>
      <c r="F55">
        <f>E55/C55</f>
        <v>27.689058454261453</v>
      </c>
      <c r="G55">
        <f>VLOOKUP(A55,'Sales Targets (2)'!$A$1:$E$93,5,FALSE)</f>
        <v>100000</v>
      </c>
      <c r="H55" t="str">
        <f>IF(B55&gt;G55, "Target Met", "Not Met")</f>
        <v>Not Met</v>
      </c>
      <c r="I55" s="54">
        <f>B55/G55</f>
        <v>0.92100000000000004</v>
      </c>
    </row>
    <row r="56" spans="1:9" x14ac:dyDescent="0.3">
      <c r="A56" t="s">
        <v>68</v>
      </c>
      <c r="B56">
        <v>92050</v>
      </c>
      <c r="C56">
        <v>142.1738040123451</v>
      </c>
      <c r="D56">
        <v>17</v>
      </c>
      <c r="E56">
        <v>5113.8888888888887</v>
      </c>
      <c r="F56">
        <f>E56/C56</f>
        <v>35.969276649901303</v>
      </c>
      <c r="G56">
        <f>VLOOKUP(A56,'Sales Targets (2)'!$A$1:$E$93,5,FALSE)</f>
        <v>100000</v>
      </c>
      <c r="H56" t="str">
        <f>IF(B56&gt;G56, "Target Met", "Not Met")</f>
        <v>Not Met</v>
      </c>
      <c r="I56" s="54">
        <f>B56/G56</f>
        <v>0.92049999999999998</v>
      </c>
    </row>
    <row r="57" spans="1:9" x14ac:dyDescent="0.3">
      <c r="A57" t="s">
        <v>40</v>
      </c>
      <c r="B57">
        <v>137504</v>
      </c>
      <c r="C57">
        <v>106.29667245370274</v>
      </c>
      <c r="D57">
        <v>24</v>
      </c>
      <c r="E57">
        <v>5729.333333333333</v>
      </c>
      <c r="F57">
        <f>E57/C57</f>
        <v>53.899460830523459</v>
      </c>
      <c r="G57">
        <f>VLOOKUP(A57,'Sales Targets (2)'!$A$1:$E$93,5,FALSE)</f>
        <v>150000</v>
      </c>
      <c r="H57" t="str">
        <f>IF(B57&gt;G57, "Target Met", "Not Met")</f>
        <v>Not Met</v>
      </c>
      <c r="I57" s="54">
        <f>B57/G57</f>
        <v>0.91669333333333336</v>
      </c>
    </row>
    <row r="58" spans="1:9" x14ac:dyDescent="0.3">
      <c r="A58" t="s">
        <v>85</v>
      </c>
      <c r="B58">
        <v>91534</v>
      </c>
      <c r="C58">
        <v>160.10342592592642</v>
      </c>
      <c r="D58">
        <v>15</v>
      </c>
      <c r="E58">
        <v>6102.2666666666664</v>
      </c>
      <c r="F58">
        <f>E58/C58</f>
        <v>38.114528976350236</v>
      </c>
      <c r="G58">
        <f>VLOOKUP(A58,'Sales Targets (2)'!$A$1:$E$93,5,FALSE)</f>
        <v>100000</v>
      </c>
      <c r="H58" t="str">
        <f>IF(B58&gt;G58, "Target Met", "Not Met")</f>
        <v>Not Met</v>
      </c>
      <c r="I58" s="54">
        <f>B58/G58</f>
        <v>0.91534000000000004</v>
      </c>
    </row>
    <row r="59" spans="1:9" x14ac:dyDescent="0.3">
      <c r="A59" t="s">
        <v>24</v>
      </c>
      <c r="B59">
        <v>182094</v>
      </c>
      <c r="C59">
        <v>144.96509502923897</v>
      </c>
      <c r="D59">
        <v>38</v>
      </c>
      <c r="E59">
        <v>4791.9473684210525</v>
      </c>
      <c r="F59">
        <f>E59/C59</f>
        <v>33.055870224860222</v>
      </c>
      <c r="G59">
        <f>VLOOKUP(A59,'Sales Targets (2)'!$A$1:$E$93,5,FALSE)</f>
        <v>200000</v>
      </c>
      <c r="H59" t="str">
        <f>IF(B59&gt;G59, "Target Met", "Not Met")</f>
        <v>Not Met</v>
      </c>
      <c r="I59" s="54">
        <f>B59/G59</f>
        <v>0.91047</v>
      </c>
    </row>
    <row r="60" spans="1:9" x14ac:dyDescent="0.3">
      <c r="A60" t="s">
        <v>57</v>
      </c>
      <c r="B60">
        <v>45184</v>
      </c>
      <c r="C60">
        <v>93.979006410255138</v>
      </c>
      <c r="D60">
        <v>13</v>
      </c>
      <c r="E60">
        <v>3475.6923076923076</v>
      </c>
      <c r="F60">
        <f>E60/C60</f>
        <v>36.983709877922635</v>
      </c>
      <c r="G60">
        <f>VLOOKUP(A60,'Sales Targets (2)'!$A$1:$E$93,5,FALSE)</f>
        <v>50000</v>
      </c>
      <c r="H60" t="str">
        <f>IF(B60&gt;G60, "Target Met", "Not Met")</f>
        <v>Not Met</v>
      </c>
      <c r="I60" s="54">
        <f>B60/G60</f>
        <v>0.90368000000000004</v>
      </c>
    </row>
    <row r="61" spans="1:9" x14ac:dyDescent="0.3">
      <c r="A61" t="s">
        <v>53</v>
      </c>
      <c r="B61">
        <v>89991</v>
      </c>
      <c r="C61">
        <v>115.38478835978805</v>
      </c>
      <c r="D61">
        <v>21</v>
      </c>
      <c r="E61">
        <v>4285.2857142857147</v>
      </c>
      <c r="F61">
        <f>E61/C61</f>
        <v>37.13908718126271</v>
      </c>
      <c r="G61">
        <f>VLOOKUP(A61,'Sales Targets (2)'!$A$1:$E$93,5,FALSE)</f>
        <v>100000</v>
      </c>
      <c r="H61" t="str">
        <f>IF(B61&gt;G61, "Target Met", "Not Met")</f>
        <v>Not Met</v>
      </c>
      <c r="I61" s="54">
        <f>B61/G61</f>
        <v>0.89990999999999999</v>
      </c>
    </row>
    <row r="62" spans="1:9" x14ac:dyDescent="0.3">
      <c r="A62" t="s">
        <v>94</v>
      </c>
      <c r="B62">
        <v>44651</v>
      </c>
      <c r="C62">
        <v>141.20286458333339</v>
      </c>
      <c r="D62">
        <v>8</v>
      </c>
      <c r="E62">
        <v>5581.375</v>
      </c>
      <c r="F62">
        <f>E62/C62</f>
        <v>39.52734965023356</v>
      </c>
      <c r="G62">
        <f>VLOOKUP(A62,'Sales Targets (2)'!$A$1:$E$93,5,FALSE)</f>
        <v>50000</v>
      </c>
      <c r="H62" t="str">
        <f>IF(B62&gt;G62, "Target Met", "Not Met")</f>
        <v>Not Met</v>
      </c>
      <c r="I62" s="54">
        <f>B62/G62</f>
        <v>0.89302000000000004</v>
      </c>
    </row>
    <row r="63" spans="1:9" x14ac:dyDescent="0.3">
      <c r="A63" t="s">
        <v>61</v>
      </c>
      <c r="B63">
        <v>71209</v>
      </c>
      <c r="C63">
        <v>110.71848958333339</v>
      </c>
      <c r="D63">
        <v>16</v>
      </c>
      <c r="E63">
        <v>4450.5625</v>
      </c>
      <c r="F63">
        <f>E63/C63</f>
        <v>40.197102730978273</v>
      </c>
      <c r="G63">
        <f>VLOOKUP(A63,'Sales Targets (2)'!$A$1:$E$93,5,FALSE)</f>
        <v>80000</v>
      </c>
      <c r="H63" t="str">
        <f>IF(B63&gt;G63, "Target Met", "Not Met")</f>
        <v>Not Met</v>
      </c>
      <c r="I63" s="54">
        <f>B63/G63</f>
        <v>0.89011249999999997</v>
      </c>
    </row>
    <row r="64" spans="1:9" x14ac:dyDescent="0.3">
      <c r="A64" t="s">
        <v>20</v>
      </c>
      <c r="B64">
        <v>133448</v>
      </c>
      <c r="C64">
        <v>121.04133333333273</v>
      </c>
      <c r="D64">
        <v>25</v>
      </c>
      <c r="E64">
        <v>5337.92</v>
      </c>
      <c r="F64">
        <f>E64/C64</f>
        <v>44.099976867406397</v>
      </c>
      <c r="G64">
        <f>VLOOKUP(A64,'Sales Targets (2)'!$A$1:$E$93,5,FALSE)</f>
        <v>150000</v>
      </c>
      <c r="H64" t="str">
        <f>IF(B64&gt;G64, "Target Met", "Not Met")</f>
        <v>Not Met</v>
      </c>
      <c r="I64" s="54">
        <f>B64/G64</f>
        <v>0.8896533333333333</v>
      </c>
    </row>
    <row r="65" spans="1:9" x14ac:dyDescent="0.3">
      <c r="A65" t="s">
        <v>39</v>
      </c>
      <c r="B65">
        <v>88953</v>
      </c>
      <c r="C65">
        <v>133.55267094017023</v>
      </c>
      <c r="D65">
        <v>26</v>
      </c>
      <c r="E65">
        <v>3421.2692307692309</v>
      </c>
      <c r="F65">
        <f>E65/C65</f>
        <v>25.617377823180433</v>
      </c>
      <c r="G65">
        <f>VLOOKUP(A65,'Sales Targets (2)'!$A$1:$E$93,5,FALSE)</f>
        <v>100000</v>
      </c>
      <c r="H65" t="str">
        <f>IF(B65&gt;G65, "Target Met", "Not Met")</f>
        <v>Not Met</v>
      </c>
      <c r="I65" s="54">
        <f>B65/G65</f>
        <v>0.88953000000000004</v>
      </c>
    </row>
    <row r="66" spans="1:9" x14ac:dyDescent="0.3">
      <c r="A66" t="s">
        <v>33</v>
      </c>
      <c r="B66">
        <v>88589</v>
      </c>
      <c r="C66">
        <v>125.17893518518476</v>
      </c>
      <c r="D66">
        <v>18</v>
      </c>
      <c r="E66">
        <v>4921.6111111111113</v>
      </c>
      <c r="F66">
        <f>E66/C66</f>
        <v>39.316607892775849</v>
      </c>
      <c r="G66">
        <f>VLOOKUP(A66,'Sales Targets (2)'!$A$1:$E$93,5,FALSE)</f>
        <v>100000</v>
      </c>
      <c r="H66" t="str">
        <f>IF(B66&gt;G66, "Target Met", "Not Met")</f>
        <v>Not Met</v>
      </c>
      <c r="I66" s="54">
        <f>B66/G66</f>
        <v>0.88588999999999996</v>
      </c>
    </row>
    <row r="67" spans="1:9" x14ac:dyDescent="0.3">
      <c r="A67" t="s">
        <v>31</v>
      </c>
      <c r="B67">
        <v>70369</v>
      </c>
      <c r="C67">
        <v>186.77886284722172</v>
      </c>
      <c r="D67">
        <v>16</v>
      </c>
      <c r="E67">
        <v>4398.0625</v>
      </c>
      <c r="F67">
        <f>E67/C67</f>
        <v>23.546896222392437</v>
      </c>
      <c r="G67">
        <f>VLOOKUP(A67,'Sales Targets (2)'!$A$1:$E$93,5,FALSE)</f>
        <v>80000</v>
      </c>
      <c r="H67" t="str">
        <f>IF(B67&gt;G67, "Target Met", "Not Met")</f>
        <v>Not Met</v>
      </c>
      <c r="I67" s="54">
        <f>B67/G67</f>
        <v>0.87961250000000002</v>
      </c>
    </row>
    <row r="68" spans="1:9" x14ac:dyDescent="0.3">
      <c r="A68" t="s">
        <v>91</v>
      </c>
      <c r="B68">
        <v>87374</v>
      </c>
      <c r="C68">
        <v>180.82562830687743</v>
      </c>
      <c r="D68">
        <v>21</v>
      </c>
      <c r="E68">
        <v>4160.666666666667</v>
      </c>
      <c r="F68">
        <f>E68/C68</f>
        <v>23.009275320230824</v>
      </c>
      <c r="G68">
        <f>VLOOKUP(A68,'Sales Targets (2)'!$A$1:$E$93,5,FALSE)</f>
        <v>100000</v>
      </c>
      <c r="H68" t="str">
        <f>IF(B68&gt;G68, "Target Met", "Not Met")</f>
        <v>Not Met</v>
      </c>
      <c r="I68" s="54">
        <f>B68/G68</f>
        <v>0.87373999999999996</v>
      </c>
    </row>
    <row r="69" spans="1:9" x14ac:dyDescent="0.3">
      <c r="A69" t="s">
        <v>63</v>
      </c>
      <c r="B69">
        <v>87269</v>
      </c>
      <c r="C69">
        <v>123.0868055555552</v>
      </c>
      <c r="D69">
        <v>16</v>
      </c>
      <c r="E69">
        <v>5454.3125</v>
      </c>
      <c r="F69">
        <f>E69/C69</f>
        <v>44.312730965612694</v>
      </c>
      <c r="G69">
        <f>VLOOKUP(A69,'Sales Targets (2)'!$A$1:$E$93,5,FALSE)</f>
        <v>100000</v>
      </c>
      <c r="H69" t="str">
        <f>IF(B69&gt;G69, "Target Met", "Not Met")</f>
        <v>Not Met</v>
      </c>
      <c r="I69" s="54">
        <f>B69/G69</f>
        <v>0.87268999999999997</v>
      </c>
    </row>
    <row r="70" spans="1:9" x14ac:dyDescent="0.3">
      <c r="A70" t="s">
        <v>42</v>
      </c>
      <c r="B70">
        <v>86855</v>
      </c>
      <c r="C70">
        <v>129.71364379084886</v>
      </c>
      <c r="D70">
        <v>17</v>
      </c>
      <c r="E70">
        <v>5109.1176470588234</v>
      </c>
      <c r="F70">
        <f>E70/C70</f>
        <v>39.387665767039884</v>
      </c>
      <c r="G70">
        <f>VLOOKUP(A70,'Sales Targets (2)'!$A$1:$E$93,5,FALSE)</f>
        <v>100000</v>
      </c>
      <c r="H70" t="str">
        <f>IF(B70&gt;G70, "Target Met", "Not Met")</f>
        <v>Not Met</v>
      </c>
      <c r="I70" s="54">
        <f>B70/G70</f>
        <v>0.86855000000000004</v>
      </c>
    </row>
    <row r="71" spans="1:9" x14ac:dyDescent="0.3">
      <c r="A71" t="s">
        <v>82</v>
      </c>
      <c r="B71">
        <v>86682</v>
      </c>
      <c r="C71">
        <v>126.31073717948675</v>
      </c>
      <c r="D71">
        <v>26</v>
      </c>
      <c r="E71">
        <v>3333.9230769230771</v>
      </c>
      <c r="F71">
        <f>E71/C71</f>
        <v>26.394613406345606</v>
      </c>
      <c r="G71">
        <f>VLOOKUP(A71,'Sales Targets (2)'!$A$1:$E$93,5,FALSE)</f>
        <v>100000</v>
      </c>
      <c r="H71" t="str">
        <f>IF(B71&gt;G71, "Target Met", "Not Met")</f>
        <v>Not Met</v>
      </c>
      <c r="I71" s="54">
        <f>B71/G71</f>
        <v>0.86682000000000003</v>
      </c>
    </row>
    <row r="72" spans="1:9" x14ac:dyDescent="0.3">
      <c r="A72" t="s">
        <v>47</v>
      </c>
      <c r="B72">
        <v>85772</v>
      </c>
      <c r="C72">
        <v>118.31589052287488</v>
      </c>
      <c r="D72">
        <v>17</v>
      </c>
      <c r="E72">
        <v>5045.411764705882</v>
      </c>
      <c r="F72">
        <f>E72/C72</f>
        <v>42.643568352557132</v>
      </c>
      <c r="G72">
        <f>VLOOKUP(A72,'Sales Targets (2)'!$A$1:$E$93,5,FALSE)</f>
        <v>100000</v>
      </c>
      <c r="H72" t="str">
        <f>IF(B72&gt;G72, "Target Met", "Not Met")</f>
        <v>Not Met</v>
      </c>
      <c r="I72" s="54">
        <f>B72/G72</f>
        <v>0.85772000000000004</v>
      </c>
    </row>
    <row r="73" spans="1:9" x14ac:dyDescent="0.3">
      <c r="A73" t="s">
        <v>67</v>
      </c>
      <c r="B73">
        <v>85279</v>
      </c>
      <c r="C73">
        <v>139.24712301587144</v>
      </c>
      <c r="D73">
        <v>14</v>
      </c>
      <c r="E73">
        <v>6091.3571428571431</v>
      </c>
      <c r="F73">
        <f>E73/C73</f>
        <v>43.744940727880234</v>
      </c>
      <c r="G73">
        <f>VLOOKUP(A73,'Sales Targets (2)'!$A$1:$E$93,5,FALSE)</f>
        <v>100000</v>
      </c>
      <c r="H73" t="str">
        <f>IF(B73&gt;G73, "Target Met", "Not Met")</f>
        <v>Not Met</v>
      </c>
      <c r="I73" s="54">
        <f>B73/G73</f>
        <v>0.85279000000000005</v>
      </c>
    </row>
    <row r="74" spans="1:9" x14ac:dyDescent="0.3">
      <c r="A74" t="s">
        <v>32</v>
      </c>
      <c r="B74">
        <v>67941</v>
      </c>
      <c r="C74">
        <v>165.15935185185128</v>
      </c>
      <c r="D74">
        <v>15</v>
      </c>
      <c r="E74">
        <v>4529.3999999999996</v>
      </c>
      <c r="F74">
        <f>E74/C74</f>
        <v>27.424423438418994</v>
      </c>
      <c r="G74">
        <f>VLOOKUP(A74,'Sales Targets (2)'!$A$1:$E$93,5,FALSE)</f>
        <v>80000</v>
      </c>
      <c r="H74" t="str">
        <f>IF(B74&gt;G74, "Target Met", "Not Met")</f>
        <v>Not Met</v>
      </c>
      <c r="I74" s="54">
        <f>B74/G74</f>
        <v>0.84926250000000003</v>
      </c>
    </row>
    <row r="75" spans="1:9" x14ac:dyDescent="0.3">
      <c r="A75" t="s">
        <v>16</v>
      </c>
      <c r="B75">
        <v>67627</v>
      </c>
      <c r="C75">
        <v>120.38064814814764</v>
      </c>
      <c r="D75">
        <v>15</v>
      </c>
      <c r="E75">
        <v>4508.4666666666662</v>
      </c>
      <c r="F75">
        <f>E75/C75</f>
        <v>37.451756042368842</v>
      </c>
      <c r="G75">
        <f>VLOOKUP(A75,'Sales Targets (2)'!$A$1:$E$93,5,FALSE)</f>
        <v>80000</v>
      </c>
      <c r="H75" t="str">
        <f>IF(B75&gt;G75, "Target Met", "Not Met")</f>
        <v>Not Met</v>
      </c>
      <c r="I75" s="54">
        <f>B75/G75</f>
        <v>0.84533749999999996</v>
      </c>
    </row>
    <row r="76" spans="1:9" x14ac:dyDescent="0.3">
      <c r="A76" t="s">
        <v>55</v>
      </c>
      <c r="B76">
        <v>84119</v>
      </c>
      <c r="C76">
        <v>122.79242424242362</v>
      </c>
      <c r="D76">
        <v>11</v>
      </c>
      <c r="E76">
        <v>7647.181818181818</v>
      </c>
      <c r="F76">
        <f>E76/C76</f>
        <v>62.277309576398025</v>
      </c>
      <c r="G76">
        <f>VLOOKUP(A76,'Sales Targets (2)'!$A$1:$E$93,5,FALSE)</f>
        <v>100000</v>
      </c>
      <c r="H76" t="str">
        <f>IF(B76&gt;G76, "Target Met", "Not Met")</f>
        <v>Not Met</v>
      </c>
      <c r="I76" s="54">
        <f>B76/G76</f>
        <v>0.84118999999999999</v>
      </c>
    </row>
    <row r="77" spans="1:9" x14ac:dyDescent="0.3">
      <c r="A77" t="s">
        <v>80</v>
      </c>
      <c r="B77">
        <v>41950</v>
      </c>
      <c r="C77">
        <v>149.98350694444343</v>
      </c>
      <c r="D77">
        <v>8</v>
      </c>
      <c r="E77">
        <v>5243.75</v>
      </c>
      <c r="F77">
        <f>E77/C77</f>
        <v>34.962177554245201</v>
      </c>
      <c r="G77">
        <f>VLOOKUP(A77,'Sales Targets (2)'!$A$1:$E$93,5,FALSE)</f>
        <v>50000</v>
      </c>
      <c r="H77" t="str">
        <f>IF(B77&gt;G77, "Target Met", "Not Met")</f>
        <v>Not Met</v>
      </c>
      <c r="I77" s="54">
        <f>B77/G77</f>
        <v>0.83899999999999997</v>
      </c>
    </row>
    <row r="78" spans="1:9" x14ac:dyDescent="0.3">
      <c r="A78" t="s">
        <v>95</v>
      </c>
      <c r="B78">
        <v>25048</v>
      </c>
      <c r="C78">
        <v>180.4560763888876</v>
      </c>
      <c r="D78">
        <v>4</v>
      </c>
      <c r="E78">
        <v>6262</v>
      </c>
      <c r="F78">
        <f>E78/C78</f>
        <v>34.700965050936965</v>
      </c>
      <c r="G78">
        <f>VLOOKUP(A78,'Sales Targets (2)'!$A$1:$E$93,5,FALSE)</f>
        <v>30000</v>
      </c>
      <c r="H78" t="str">
        <f>IF(B78&gt;G78, "Target Met", "Not Met")</f>
        <v>Not Met</v>
      </c>
      <c r="I78" s="54">
        <f>B78/G78</f>
        <v>0.83493333333333331</v>
      </c>
    </row>
    <row r="79" spans="1:9" x14ac:dyDescent="0.3">
      <c r="A79" t="s">
        <v>66</v>
      </c>
      <c r="B79">
        <v>125181</v>
      </c>
      <c r="C79">
        <v>155.24378306878185</v>
      </c>
      <c r="D79">
        <v>21</v>
      </c>
      <c r="E79">
        <v>5961</v>
      </c>
      <c r="F79">
        <f>E79/C79</f>
        <v>38.397672886900324</v>
      </c>
      <c r="G79">
        <f>VLOOKUP(A79,'Sales Targets (2)'!$A$1:$E$93,5,FALSE)</f>
        <v>150000</v>
      </c>
      <c r="H79" t="str">
        <f>IF(B79&gt;G79, "Target Met", "Not Met")</f>
        <v>Not Met</v>
      </c>
      <c r="I79" s="54">
        <f>B79/G79</f>
        <v>0.83453999999999995</v>
      </c>
    </row>
    <row r="80" spans="1:9" x14ac:dyDescent="0.3">
      <c r="A80" t="s">
        <v>15</v>
      </c>
      <c r="B80">
        <v>123241</v>
      </c>
      <c r="C80">
        <v>112.57653356481448</v>
      </c>
      <c r="D80">
        <v>24</v>
      </c>
      <c r="E80">
        <v>5135.041666666667</v>
      </c>
      <c r="F80">
        <f>E80/C80</f>
        <v>45.613783832757946</v>
      </c>
      <c r="G80">
        <f>VLOOKUP(A80,'Sales Targets (2)'!$A$1:$E$93,5,FALSE)</f>
        <v>150000</v>
      </c>
      <c r="H80" t="str">
        <f>IF(B80&gt;G80, "Target Met", "Not Met")</f>
        <v>Not Met</v>
      </c>
      <c r="I80" s="54">
        <f>B80/G80</f>
        <v>0.82160666666666671</v>
      </c>
    </row>
    <row r="81" spans="1:9" x14ac:dyDescent="0.3">
      <c r="A81" t="s">
        <v>62</v>
      </c>
      <c r="B81">
        <v>78336</v>
      </c>
      <c r="C81">
        <v>128.4444078947356</v>
      </c>
      <c r="D81">
        <v>19</v>
      </c>
      <c r="E81">
        <v>4122.9473684210525</v>
      </c>
      <c r="F81">
        <f>E81/C81</f>
        <v>32.099080341434117</v>
      </c>
      <c r="G81">
        <f>VLOOKUP(A81,'Sales Targets (2)'!$A$1:$E$93,5,FALSE)</f>
        <v>100000</v>
      </c>
      <c r="H81" t="str">
        <f>IF(B81&gt;G81, "Target Met", "Not Met")</f>
        <v>Not Met</v>
      </c>
      <c r="I81" s="54">
        <f>B81/G81</f>
        <v>0.78335999999999995</v>
      </c>
    </row>
    <row r="82" spans="1:9" x14ac:dyDescent="0.3">
      <c r="A82" t="s">
        <v>43</v>
      </c>
      <c r="B82">
        <v>776835</v>
      </c>
      <c r="C82">
        <v>116.01078003875912</v>
      </c>
      <c r="D82">
        <v>165</v>
      </c>
      <c r="E82">
        <v>4516.4825581395353</v>
      </c>
      <c r="F82">
        <f>E82/C82</f>
        <v>38.931576502033529</v>
      </c>
      <c r="G82">
        <f>VLOOKUP(A82,'Sales Targets (2)'!$A$1:$E$93,5,FALSE)</f>
        <v>1000000</v>
      </c>
      <c r="H82" t="str">
        <f>IF(B82&gt;G82, "Target Met", "Not Met")</f>
        <v>Not Met</v>
      </c>
      <c r="I82" s="54">
        <f>B82/G82</f>
        <v>0.77683500000000005</v>
      </c>
    </row>
    <row r="83" spans="1:9" x14ac:dyDescent="0.3">
      <c r="A83" t="s">
        <v>71</v>
      </c>
      <c r="B83">
        <v>115291</v>
      </c>
      <c r="C83">
        <v>115.7651111111106</v>
      </c>
      <c r="D83">
        <v>25</v>
      </c>
      <c r="E83">
        <v>4611.6400000000003</v>
      </c>
      <c r="F83">
        <f>E83/C83</f>
        <v>39.83618169358278</v>
      </c>
      <c r="G83">
        <f>VLOOKUP(A83,'Sales Targets (2)'!$A$1:$E$93,5,FALSE)</f>
        <v>150000</v>
      </c>
      <c r="H83" t="str">
        <f>IF(B83&gt;G83, "Target Met", "Not Met")</f>
        <v>Not Met</v>
      </c>
      <c r="I83" s="54">
        <f>B83/G83</f>
        <v>0.76860666666666666</v>
      </c>
    </row>
    <row r="84" spans="1:9" x14ac:dyDescent="0.3">
      <c r="A84" t="s">
        <v>38</v>
      </c>
      <c r="B84">
        <v>74372</v>
      </c>
      <c r="C84">
        <v>110.291342592593</v>
      </c>
      <c r="D84">
        <v>15</v>
      </c>
      <c r="E84">
        <v>4958.1333333333332</v>
      </c>
      <c r="F84">
        <f>E84/C84</f>
        <v>44.954873309034447</v>
      </c>
      <c r="G84">
        <f>VLOOKUP(A84,'Sales Targets (2)'!$A$1:$E$93,5,FALSE)</f>
        <v>100000</v>
      </c>
      <c r="H84" t="str">
        <f>IF(B84&gt;G84, "Target Met", "Not Met")</f>
        <v>Not Met</v>
      </c>
      <c r="I84" s="54">
        <f>B84/G84</f>
        <v>0.74372000000000005</v>
      </c>
    </row>
    <row r="85" spans="1:9" x14ac:dyDescent="0.3">
      <c r="A85" t="s">
        <v>36</v>
      </c>
      <c r="B85">
        <v>73048</v>
      </c>
      <c r="C85">
        <v>123.39432870370426</v>
      </c>
      <c r="D85">
        <v>12</v>
      </c>
      <c r="E85">
        <v>6087.333333333333</v>
      </c>
      <c r="F85">
        <f>E85/C85</f>
        <v>49.33235909042709</v>
      </c>
      <c r="G85">
        <f>VLOOKUP(A85,'Sales Targets (2)'!$A$1:$E$93,5,FALSE)</f>
        <v>100000</v>
      </c>
      <c r="H85" t="str">
        <f>IF(B85&gt;G85, "Target Met", "Not Met")</f>
        <v>Not Met</v>
      </c>
      <c r="I85" s="54">
        <f>B85/G85</f>
        <v>0.73048000000000002</v>
      </c>
    </row>
    <row r="86" spans="1:9" x14ac:dyDescent="0.3">
      <c r="A86" t="s">
        <v>89</v>
      </c>
      <c r="B86">
        <v>107830</v>
      </c>
      <c r="C86">
        <v>116.38667328042253</v>
      </c>
      <c r="D86">
        <v>21</v>
      </c>
      <c r="E86">
        <v>5134.7619047619046</v>
      </c>
      <c r="F86">
        <f>E86/C86</f>
        <v>44.118125899089733</v>
      </c>
      <c r="G86">
        <f>VLOOKUP(A86,'Sales Targets (2)'!$A$1:$E$93,5,FALSE)</f>
        <v>150000</v>
      </c>
      <c r="H86" t="str">
        <f>IF(B86&gt;G86, "Target Met", "Not Met")</f>
        <v>Not Met</v>
      </c>
      <c r="I86" s="54">
        <f>B86/G86</f>
        <v>0.71886666666666665</v>
      </c>
    </row>
    <row r="87" spans="1:9" x14ac:dyDescent="0.3">
      <c r="A87" t="s">
        <v>58</v>
      </c>
      <c r="B87">
        <v>56034</v>
      </c>
      <c r="C87">
        <v>133.53182870370316</v>
      </c>
      <c r="D87">
        <v>12</v>
      </c>
      <c r="E87">
        <v>4669.5</v>
      </c>
      <c r="F87">
        <f>E87/C87</f>
        <v>34.969190831357977</v>
      </c>
      <c r="G87">
        <f>VLOOKUP(A87,'Sales Targets (2)'!$A$1:$E$93,5,FALSE)</f>
        <v>80000</v>
      </c>
      <c r="H87" t="str">
        <f>IF(B87&gt;G87, "Target Met", "Not Met")</f>
        <v>Not Met</v>
      </c>
      <c r="I87" s="54">
        <f>B87/G87</f>
        <v>0.70042499999999996</v>
      </c>
    </row>
    <row r="88" spans="1:9" x14ac:dyDescent="0.3">
      <c r="A88" t="s">
        <v>69</v>
      </c>
      <c r="B88">
        <v>171694</v>
      </c>
      <c r="C88">
        <v>143.96444444444413</v>
      </c>
      <c r="D88">
        <v>35</v>
      </c>
      <c r="E88">
        <v>4905.5428571428574</v>
      </c>
      <c r="F88">
        <f>E88/C88</f>
        <v>34.074683343330001</v>
      </c>
      <c r="G88">
        <f>VLOOKUP(A88,'Sales Targets (2)'!$A$1:$E$93,5,FALSE)</f>
        <v>250000</v>
      </c>
      <c r="H88" t="str">
        <f>IF(B88&gt;G88, "Target Met", "Not Met")</f>
        <v>Not Met</v>
      </c>
      <c r="I88" s="54">
        <f>B88/G88</f>
        <v>0.68677600000000005</v>
      </c>
    </row>
    <row r="89" spans="1:9" x14ac:dyDescent="0.3">
      <c r="A89" t="s">
        <v>10</v>
      </c>
      <c r="B89">
        <v>98774</v>
      </c>
      <c r="C89">
        <v>109.35527777777716</v>
      </c>
      <c r="D89">
        <v>20</v>
      </c>
      <c r="E89">
        <v>4938.7</v>
      </c>
      <c r="F89">
        <f>E89/C89</f>
        <v>45.16197206353425</v>
      </c>
      <c r="G89">
        <f>VLOOKUP(A89,'Sales Targets (2)'!$A$1:$E$93,5,FALSE)</f>
        <v>150000</v>
      </c>
      <c r="H89" t="str">
        <f>IF(B89&gt;G89, "Target Met", "Not Met")</f>
        <v>Not Met</v>
      </c>
      <c r="I89" s="54">
        <f>B89/G89</f>
        <v>0.65849333333333337</v>
      </c>
    </row>
    <row r="90" spans="1:9" x14ac:dyDescent="0.3">
      <c r="A90" t="s">
        <v>12</v>
      </c>
      <c r="B90">
        <v>88917</v>
      </c>
      <c r="C90">
        <v>114.59044312169308</v>
      </c>
      <c r="D90">
        <v>20</v>
      </c>
      <c r="E90">
        <v>4234.1428571428569</v>
      </c>
      <c r="F90">
        <f>E90/C90</f>
        <v>36.950226753606927</v>
      </c>
      <c r="G90">
        <f>VLOOKUP(A90,'Sales Targets (2)'!$A$1:$E$93,5,FALSE)</f>
        <v>150000</v>
      </c>
      <c r="H90" t="str">
        <f>IF(B90&gt;G90, "Target Met", "Not Met")</f>
        <v>Not Met</v>
      </c>
      <c r="I90" s="54">
        <f>B90/G90</f>
        <v>0.59277999999999997</v>
      </c>
    </row>
    <row r="91" spans="1:9" x14ac:dyDescent="0.3">
      <c r="A91" t="s">
        <v>37</v>
      </c>
      <c r="B91">
        <v>44273</v>
      </c>
      <c r="C91">
        <v>113.18418209876512</v>
      </c>
      <c r="D91">
        <v>9</v>
      </c>
      <c r="E91">
        <v>4919.2222222222226</v>
      </c>
      <c r="F91">
        <f>E91/C91</f>
        <v>43.462099835908901</v>
      </c>
      <c r="G91">
        <f>VLOOKUP(A91,'Sales Targets (2)'!$A$1:$E$93,5,FALSE)</f>
        <v>100000</v>
      </c>
      <c r="H91" t="str">
        <f>IF(B91&gt;G91, "Target Met", "Not Met")</f>
        <v>Not Met</v>
      </c>
      <c r="I91" s="54">
        <f>B91/G91</f>
        <v>0.44273000000000001</v>
      </c>
    </row>
    <row r="92" spans="1:9" x14ac:dyDescent="0.3">
      <c r="A92" t="s">
        <v>84</v>
      </c>
      <c r="B92">
        <v>10197</v>
      </c>
      <c r="C92">
        <v>105.39166666666279</v>
      </c>
      <c r="D92">
        <v>2</v>
      </c>
      <c r="E92">
        <v>5098.5</v>
      </c>
      <c r="F92">
        <f>E92/C92</f>
        <v>48.376690124141895</v>
      </c>
      <c r="G92">
        <f>VLOOKUP(A92,'Sales Targets (2)'!$A$1:$E$93,5,FALSE)</f>
        <v>30000</v>
      </c>
      <c r="H92" t="str">
        <f>IF(B92&gt;G92, "Target Met", "Not Met")</f>
        <v>Not Met</v>
      </c>
      <c r="I92" s="54">
        <f>B92/G92</f>
        <v>0.33989999999999998</v>
      </c>
    </row>
    <row r="93" spans="1:9" x14ac:dyDescent="0.3">
      <c r="A93" t="s">
        <v>83</v>
      </c>
      <c r="B93">
        <v>63116</v>
      </c>
      <c r="C93">
        <v>147.36027777777855</v>
      </c>
      <c r="D93">
        <v>10</v>
      </c>
      <c r="E93">
        <v>6311.6</v>
      </c>
      <c r="F93">
        <f>E93/C93</f>
        <v>42.831081042870899</v>
      </c>
      <c r="G93">
        <f>VLOOKUP(A93,'Sales Targets (2)'!$A$1:$E$93,5,FALSE)</f>
        <v>200000</v>
      </c>
      <c r="H93" t="str">
        <f>IF(B93&gt;G93, "Target Met", "Not Met")</f>
        <v>Not Met</v>
      </c>
      <c r="I93" s="54">
        <f>B93/G93</f>
        <v>0.31558000000000003</v>
      </c>
    </row>
  </sheetData>
  <autoFilter ref="A1:H1" xr:uid="{07BB2F93-35B2-4F08-B02E-1F1DF8E32FA3}">
    <sortState xmlns:xlrd2="http://schemas.microsoft.com/office/spreadsheetml/2017/richdata2" ref="A2:H93">
      <sortCondition descending="1" ref="H1"/>
    </sortState>
  </autoFilter>
  <conditionalFormatting sqref="I2:I93">
    <cfRule type="top10" dxfId="2" priority="1" rank="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D69B-9822-4F8A-BA04-9F1353FD021E}">
  <sheetPr>
    <tabColor theme="7"/>
  </sheetPr>
  <dimension ref="A1:K51"/>
  <sheetViews>
    <sheetView showGridLines="0" workbookViewId="0">
      <selection activeCell="E27" sqref="E27"/>
    </sheetView>
  </sheetViews>
  <sheetFormatPr defaultRowHeight="14.4" x14ac:dyDescent="0.3"/>
  <cols>
    <col min="1" max="1" width="15.109375" customWidth="1"/>
    <col min="2" max="2" width="16.33203125" customWidth="1"/>
    <col min="3" max="3" width="20.33203125" customWidth="1"/>
    <col min="4" max="4" width="17.44140625" customWidth="1"/>
    <col min="5" max="5" width="18" customWidth="1"/>
    <col min="6" max="6" width="11.109375" customWidth="1"/>
    <col min="9" max="9" width="10.33203125" bestFit="1" customWidth="1"/>
    <col min="10" max="10" width="16.88671875" bestFit="1" customWidth="1"/>
    <col min="11" max="11" width="21.109375" bestFit="1" customWidth="1"/>
  </cols>
  <sheetData>
    <row r="1" spans="1:11" x14ac:dyDescent="0.3">
      <c r="A1" t="s">
        <v>195</v>
      </c>
    </row>
    <row r="2" spans="1:11" x14ac:dyDescent="0.3">
      <c r="A2" t="s">
        <v>192</v>
      </c>
    </row>
    <row r="3" spans="1:11" x14ac:dyDescent="0.3">
      <c r="A3" t="s">
        <v>194</v>
      </c>
    </row>
    <row r="4" spans="1:11" x14ac:dyDescent="0.3">
      <c r="A4" t="s">
        <v>193</v>
      </c>
    </row>
    <row r="6" spans="1:11" x14ac:dyDescent="0.3">
      <c r="A6" s="58" t="s">
        <v>331</v>
      </c>
      <c r="B6" s="58" t="s">
        <v>332</v>
      </c>
      <c r="C6" s="58" t="s">
        <v>333</v>
      </c>
      <c r="D6" s="58" t="s">
        <v>334</v>
      </c>
      <c r="E6" s="58" t="s">
        <v>335</v>
      </c>
      <c r="F6" s="67" t="s">
        <v>349</v>
      </c>
    </row>
    <row r="7" spans="1:11" x14ac:dyDescent="0.3">
      <c r="A7" s="57">
        <v>2500</v>
      </c>
      <c r="B7" s="57">
        <v>2500</v>
      </c>
      <c r="C7" s="57">
        <v>1453</v>
      </c>
      <c r="D7" s="57">
        <v>12275890</v>
      </c>
      <c r="E7" s="57">
        <v>4910</v>
      </c>
      <c r="F7" s="14" t="s">
        <v>350</v>
      </c>
    </row>
    <row r="9" spans="1:11" x14ac:dyDescent="0.3">
      <c r="A9" s="4" t="s">
        <v>336</v>
      </c>
      <c r="B9" s="4">
        <v>15</v>
      </c>
    </row>
    <row r="11" spans="1:11" x14ac:dyDescent="0.3">
      <c r="A11" s="58" t="s">
        <v>337</v>
      </c>
      <c r="B11" s="58" t="s">
        <v>332</v>
      </c>
      <c r="C11" s="58" t="s">
        <v>338</v>
      </c>
      <c r="E11" s="58" t="s">
        <v>337</v>
      </c>
      <c r="F11" s="58" t="s">
        <v>275</v>
      </c>
      <c r="I11" s="58" t="s">
        <v>337</v>
      </c>
      <c r="J11" s="58" t="s">
        <v>265</v>
      </c>
      <c r="K11" s="58" t="s">
        <v>266</v>
      </c>
    </row>
    <row r="12" spans="1:11" x14ac:dyDescent="0.3">
      <c r="A12" s="14" t="s">
        <v>99</v>
      </c>
      <c r="B12" s="14">
        <v>907</v>
      </c>
      <c r="C12" s="59">
        <v>0.38573626549380247</v>
      </c>
      <c r="E12" s="60" t="s">
        <v>101</v>
      </c>
      <c r="F12" s="65">
        <v>1.6097560975609757</v>
      </c>
      <c r="I12" s="14" t="s">
        <v>101</v>
      </c>
      <c r="J12" s="59">
        <v>7.9360193028774284E-2</v>
      </c>
      <c r="K12" s="63">
        <v>4920.287878787879</v>
      </c>
    </row>
    <row r="13" spans="1:11" x14ac:dyDescent="0.3">
      <c r="A13" s="14" t="s">
        <v>100</v>
      </c>
      <c r="B13" s="14">
        <v>334</v>
      </c>
      <c r="C13" s="59">
        <v>0.13664742103158736</v>
      </c>
      <c r="E13" s="60" t="s">
        <v>104</v>
      </c>
      <c r="F13" s="65">
        <v>1.5357142857142858</v>
      </c>
      <c r="I13" s="14" t="s">
        <v>104</v>
      </c>
      <c r="J13" s="59">
        <v>1.8240306812785059E-2</v>
      </c>
      <c r="K13" s="63">
        <v>5207.3488372093025</v>
      </c>
    </row>
    <row r="14" spans="1:11" x14ac:dyDescent="0.3">
      <c r="A14" s="14" t="s">
        <v>105</v>
      </c>
      <c r="B14" s="14">
        <v>282</v>
      </c>
      <c r="C14" s="59">
        <v>0.12947301079568171</v>
      </c>
      <c r="E14" s="60" t="s">
        <v>108</v>
      </c>
      <c r="F14" s="65">
        <v>1.7837837837837838</v>
      </c>
      <c r="I14" s="14" t="s">
        <v>108</v>
      </c>
      <c r="J14" s="59">
        <v>2.5029549792316485E-2</v>
      </c>
      <c r="K14" s="63">
        <v>4655.454545454545</v>
      </c>
    </row>
    <row r="15" spans="1:11" x14ac:dyDescent="0.3">
      <c r="A15" s="14" t="s">
        <v>101</v>
      </c>
      <c r="B15" s="14">
        <v>208</v>
      </c>
      <c r="C15" s="59">
        <v>8.3380087964814067E-2</v>
      </c>
      <c r="E15" s="60" t="s">
        <v>102</v>
      </c>
      <c r="F15" s="65">
        <v>1.6097560975609757</v>
      </c>
      <c r="I15" s="14" t="s">
        <v>102</v>
      </c>
      <c r="J15" s="59">
        <v>2.6419184270957137E-2</v>
      </c>
      <c r="K15" s="63">
        <v>4913.924242424242</v>
      </c>
    </row>
    <row r="16" spans="1:11" x14ac:dyDescent="0.3">
      <c r="A16" s="14" t="s">
        <v>107</v>
      </c>
      <c r="B16" s="14">
        <v>120</v>
      </c>
      <c r="C16" s="59">
        <v>4.8871331467413036E-2</v>
      </c>
      <c r="E16" s="60" t="s">
        <v>100</v>
      </c>
      <c r="F16" s="65">
        <v>1.6787564766839378</v>
      </c>
      <c r="I16" s="14" t="s">
        <v>100</v>
      </c>
      <c r="J16" s="59">
        <v>0.13362297967805187</v>
      </c>
      <c r="K16" s="63">
        <v>5062.7808641975307</v>
      </c>
    </row>
    <row r="17" spans="1:11" x14ac:dyDescent="0.3">
      <c r="A17" s="14" t="s">
        <v>113</v>
      </c>
      <c r="B17" s="14">
        <v>217</v>
      </c>
      <c r="C17" s="59">
        <v>4.3507397041183525E-2</v>
      </c>
      <c r="E17" s="60" t="s">
        <v>109</v>
      </c>
      <c r="F17" s="65">
        <v>1.4146341463414633</v>
      </c>
      <c r="I17" s="14" t="s">
        <v>109</v>
      </c>
      <c r="J17" s="59">
        <v>2.4410124235391486E-2</v>
      </c>
      <c r="K17" s="63">
        <v>5166.4827586206893</v>
      </c>
    </row>
    <row r="18" spans="1:11" x14ac:dyDescent="0.3">
      <c r="A18" s="14" t="s">
        <v>106</v>
      </c>
      <c r="B18" s="14">
        <v>86</v>
      </c>
      <c r="C18" s="59">
        <v>3.5051259496201519E-2</v>
      </c>
      <c r="E18" s="60" t="s">
        <v>113</v>
      </c>
      <c r="F18" s="65">
        <v>1.709090909090909</v>
      </c>
      <c r="I18" s="14" t="s">
        <v>113</v>
      </c>
      <c r="J18" s="59">
        <v>0.1112300615271072</v>
      </c>
      <c r="K18" s="63">
        <v>4842.0141843971633</v>
      </c>
    </row>
    <row r="19" spans="1:11" x14ac:dyDescent="0.3">
      <c r="A19" s="14" t="s">
        <v>104</v>
      </c>
      <c r="B19" s="14">
        <v>60</v>
      </c>
      <c r="C19" s="59">
        <v>2.7375929628148742E-2</v>
      </c>
      <c r="E19" s="60" t="s">
        <v>111</v>
      </c>
      <c r="F19" s="65">
        <v>1.5384615384615385</v>
      </c>
      <c r="I19" s="14" t="s">
        <v>111</v>
      </c>
      <c r="J19" s="59">
        <v>7.4915953140668413E-3</v>
      </c>
      <c r="K19" s="63">
        <v>4598.3</v>
      </c>
    </row>
    <row r="20" spans="1:11" x14ac:dyDescent="0.3">
      <c r="A20" s="14" t="s">
        <v>108</v>
      </c>
      <c r="B20" s="14">
        <v>68</v>
      </c>
      <c r="C20" s="59">
        <v>2.5710995601759296E-2</v>
      </c>
      <c r="E20" s="60" t="s">
        <v>107</v>
      </c>
      <c r="F20" s="65">
        <v>1.7936507936507937</v>
      </c>
      <c r="I20" s="14" t="s">
        <v>107</v>
      </c>
      <c r="J20" s="59">
        <v>4.3969439283017359E-2</v>
      </c>
      <c r="K20" s="63">
        <v>4776.6725663716816</v>
      </c>
    </row>
    <row r="21" spans="1:11" x14ac:dyDescent="0.3">
      <c r="A21" s="14" t="s">
        <v>102</v>
      </c>
      <c r="B21" s="14">
        <v>70</v>
      </c>
      <c r="C21" s="59">
        <v>2.5644462215113954E-2</v>
      </c>
      <c r="E21" s="60" t="s">
        <v>103</v>
      </c>
      <c r="F21" s="65">
        <v>1.7391304347826086</v>
      </c>
      <c r="I21" s="14" t="s">
        <v>103</v>
      </c>
      <c r="J21" s="59">
        <v>1.5903449770240691E-2</v>
      </c>
      <c r="K21" s="63">
        <v>4880.7250000000004</v>
      </c>
    </row>
    <row r="22" spans="1:11" x14ac:dyDescent="0.3">
      <c r="A22" s="14" t="s">
        <v>109</v>
      </c>
      <c r="B22" s="14">
        <v>63</v>
      </c>
      <c r="C22" s="59">
        <v>2.5066453418632548E-2</v>
      </c>
      <c r="E22" s="60" t="s">
        <v>106</v>
      </c>
      <c r="F22" s="65">
        <v>1.8653846153846154</v>
      </c>
      <c r="I22" s="14" t="s">
        <v>106</v>
      </c>
      <c r="J22" s="59">
        <v>3.9641362051957126E-2</v>
      </c>
      <c r="K22" s="63">
        <v>5016.8350515463917</v>
      </c>
    </row>
    <row r="23" spans="1:11" x14ac:dyDescent="0.3">
      <c r="A23" s="14" t="s">
        <v>110</v>
      </c>
      <c r="B23" s="14">
        <v>31</v>
      </c>
      <c r="C23" s="59">
        <v>1.477936825269892E-2</v>
      </c>
      <c r="E23" s="60" t="s">
        <v>105</v>
      </c>
      <c r="F23" s="65">
        <v>1.7467532467532467</v>
      </c>
      <c r="I23" s="14" t="s">
        <v>105</v>
      </c>
      <c r="J23" s="59">
        <v>0.11296932442372813</v>
      </c>
      <c r="K23" s="63">
        <v>5155.386617100372</v>
      </c>
    </row>
    <row r="24" spans="1:11" x14ac:dyDescent="0.3">
      <c r="A24" s="14" t="s">
        <v>103</v>
      </c>
      <c r="B24" s="14">
        <v>37</v>
      </c>
      <c r="C24" s="59">
        <v>1.2564574170331867E-2</v>
      </c>
      <c r="E24" s="60" t="s">
        <v>110</v>
      </c>
      <c r="F24" s="65">
        <v>2.25</v>
      </c>
      <c r="I24" s="14" t="s">
        <v>110</v>
      </c>
      <c r="J24" s="59">
        <v>1.3514620935834387E-2</v>
      </c>
      <c r="K24" s="63">
        <v>4608.4444444444443</v>
      </c>
    </row>
    <row r="25" spans="1:11" x14ac:dyDescent="0.3">
      <c r="A25" s="14" t="s">
        <v>111</v>
      </c>
      <c r="B25" s="14">
        <v>17</v>
      </c>
      <c r="C25" s="59">
        <v>6.1914434226309472E-3</v>
      </c>
      <c r="E25" s="60" t="s">
        <v>99</v>
      </c>
      <c r="F25" s="65">
        <v>1.7619047619047619</v>
      </c>
      <c r="I25" s="14" t="s">
        <v>99</v>
      </c>
      <c r="J25" s="59">
        <v>0.34819780887577195</v>
      </c>
      <c r="K25" s="63">
        <v>4813.5563063063064</v>
      </c>
    </row>
    <row r="26" spans="1:11" x14ac:dyDescent="0.3">
      <c r="C26" s="62"/>
      <c r="E26" s="43"/>
    </row>
    <row r="27" spans="1:11" x14ac:dyDescent="0.3">
      <c r="C27" s="4"/>
      <c r="E27" s="64" t="s">
        <v>340</v>
      </c>
    </row>
    <row r="28" spans="1:11" x14ac:dyDescent="0.3">
      <c r="C28" s="4"/>
      <c r="E28" s="64" t="s">
        <v>281</v>
      </c>
      <c r="I28" s="4" t="s">
        <v>268</v>
      </c>
      <c r="J28" s="4"/>
    </row>
    <row r="29" spans="1:11" x14ac:dyDescent="0.3">
      <c r="C29" s="4"/>
      <c r="I29" s="4" t="s">
        <v>269</v>
      </c>
      <c r="J29" s="4"/>
    </row>
    <row r="30" spans="1:11" x14ac:dyDescent="0.3">
      <c r="C30" s="4"/>
      <c r="I30" s="4"/>
      <c r="J30" s="4"/>
    </row>
    <row r="31" spans="1:11" x14ac:dyDescent="0.3">
      <c r="C31" s="4"/>
      <c r="I31" s="4" t="s">
        <v>270</v>
      </c>
      <c r="J31" s="4"/>
    </row>
    <row r="32" spans="1:11" x14ac:dyDescent="0.3">
      <c r="I32" s="4" t="s">
        <v>271</v>
      </c>
      <c r="J32" s="4"/>
    </row>
    <row r="34" spans="1:6" x14ac:dyDescent="0.3">
      <c r="A34" s="61" t="s">
        <v>149</v>
      </c>
      <c r="B34" s="61" t="s">
        <v>265</v>
      </c>
      <c r="C34" s="61" t="s">
        <v>272</v>
      </c>
      <c r="E34" s="61" t="s">
        <v>149</v>
      </c>
      <c r="F34" s="61" t="s">
        <v>275</v>
      </c>
    </row>
    <row r="35" spans="1:6" x14ac:dyDescent="0.3">
      <c r="A35" s="60" t="s">
        <v>152</v>
      </c>
      <c r="B35" s="14">
        <v>6143084</v>
      </c>
      <c r="C35" s="33">
        <v>4814.3291536050156</v>
      </c>
      <c r="E35" s="60" t="s">
        <v>152</v>
      </c>
      <c r="F35" s="14">
        <v>1.6878306878306879</v>
      </c>
    </row>
    <row r="36" spans="1:6" x14ac:dyDescent="0.3">
      <c r="A36" s="60" t="s">
        <v>151</v>
      </c>
      <c r="B36" s="14">
        <v>6132806</v>
      </c>
      <c r="C36" s="33">
        <v>5010.4624183006536</v>
      </c>
      <c r="E36" s="60" t="s">
        <v>151</v>
      </c>
      <c r="F36" s="14">
        <v>1.7560975609756098</v>
      </c>
    </row>
    <row r="39" spans="1:6" x14ac:dyDescent="0.3">
      <c r="A39" s="61" t="s">
        <v>339</v>
      </c>
      <c r="B39" s="61" t="s">
        <v>265</v>
      </c>
      <c r="C39" s="61" t="s">
        <v>272</v>
      </c>
      <c r="E39" s="61" t="s">
        <v>339</v>
      </c>
      <c r="F39" s="61" t="s">
        <v>275</v>
      </c>
    </row>
    <row r="40" spans="1:6" x14ac:dyDescent="0.3">
      <c r="A40" s="60" t="s">
        <v>263</v>
      </c>
      <c r="B40" s="14">
        <v>4029980</v>
      </c>
      <c r="C40" s="33">
        <v>4938.7009803921565</v>
      </c>
      <c r="E40" s="60" t="s">
        <v>263</v>
      </c>
      <c r="F40" s="14">
        <v>1.7624190064794816</v>
      </c>
    </row>
    <row r="41" spans="1:6" x14ac:dyDescent="0.3">
      <c r="A41" s="60" t="s">
        <v>261</v>
      </c>
      <c r="B41" s="14">
        <v>5153769</v>
      </c>
      <c r="C41" s="33">
        <v>4848.3245531514585</v>
      </c>
      <c r="E41" s="60" t="s">
        <v>261</v>
      </c>
      <c r="F41" s="14">
        <v>1.6926751592356688</v>
      </c>
    </row>
    <row r="42" spans="1:6" x14ac:dyDescent="0.3">
      <c r="A42" s="60" t="s">
        <v>264</v>
      </c>
      <c r="B42" s="14">
        <v>3092141</v>
      </c>
      <c r="C42" s="33">
        <v>4979.2930756843798</v>
      </c>
      <c r="E42" s="60" t="s">
        <v>264</v>
      </c>
      <c r="F42" s="14">
        <v>1.7154696132596685</v>
      </c>
    </row>
    <row r="43" spans="1:6" x14ac:dyDescent="0.3">
      <c r="E43" s="66" t="s">
        <v>341</v>
      </c>
    </row>
    <row r="45" spans="1:6" x14ac:dyDescent="0.3">
      <c r="A45" s="61" t="s">
        <v>153</v>
      </c>
      <c r="B45" s="61" t="s">
        <v>265</v>
      </c>
      <c r="C45" s="61" t="s">
        <v>272</v>
      </c>
      <c r="E45" s="61" t="s">
        <v>153</v>
      </c>
      <c r="F45" s="61" t="s">
        <v>275</v>
      </c>
    </row>
    <row r="46" spans="1:6" x14ac:dyDescent="0.3">
      <c r="A46" s="60" t="s">
        <v>154</v>
      </c>
      <c r="B46" s="14">
        <v>3098913</v>
      </c>
      <c r="C46" s="33">
        <v>4903.3433544303798</v>
      </c>
      <c r="E46" s="60" t="s">
        <v>154</v>
      </c>
      <c r="F46" s="14">
        <v>1.7410468319559229</v>
      </c>
    </row>
    <row r="47" spans="1:6" x14ac:dyDescent="0.3">
      <c r="A47" s="60" t="s">
        <v>155</v>
      </c>
      <c r="B47" s="14">
        <v>3081006</v>
      </c>
      <c r="C47" s="33">
        <v>5026.110929853181</v>
      </c>
      <c r="E47" s="60" t="s">
        <v>155</v>
      </c>
      <c r="F47" s="14">
        <v>1.674863387978142</v>
      </c>
    </row>
    <row r="48" spans="1:6" x14ac:dyDescent="0.3">
      <c r="A48" s="60" t="s">
        <v>156</v>
      </c>
      <c r="B48" s="14">
        <v>2992321</v>
      </c>
      <c r="C48" s="33">
        <v>4954.1738410596026</v>
      </c>
      <c r="E48" s="60" t="s">
        <v>156</v>
      </c>
      <c r="F48" s="14">
        <v>1.735632183908046</v>
      </c>
    </row>
    <row r="49" spans="1:6" x14ac:dyDescent="0.3">
      <c r="A49" s="60" t="s">
        <v>157</v>
      </c>
      <c r="B49" s="14">
        <v>3103650</v>
      </c>
      <c r="C49" s="33">
        <v>4767.5115207373274</v>
      </c>
      <c r="E49" s="60" t="s">
        <v>157</v>
      </c>
      <c r="F49" s="14">
        <v>1.7313829787234043</v>
      </c>
    </row>
    <row r="51" spans="1:6" x14ac:dyDescent="0.3">
      <c r="E51" s="64" t="s">
        <v>282</v>
      </c>
    </row>
  </sheetData>
  <conditionalFormatting sqref="C12:C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5:F3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0:F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6:F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J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:K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2B41-876E-4662-9C6E-67EAD8CAD06B}">
  <sheetPr>
    <tabColor theme="7"/>
  </sheetPr>
  <dimension ref="A1:R98"/>
  <sheetViews>
    <sheetView showGridLines="0" topLeftCell="A25" workbookViewId="0">
      <selection activeCell="B25" sqref="B25"/>
    </sheetView>
  </sheetViews>
  <sheetFormatPr defaultRowHeight="14.4" x14ac:dyDescent="0.3"/>
  <cols>
    <col min="1" max="1" width="20.77734375" bestFit="1" customWidth="1"/>
    <col min="2" max="2" width="15.5546875" bestFit="1" customWidth="1"/>
    <col min="3" max="3" width="21.109375" customWidth="1"/>
    <col min="4" max="4" width="7.77734375" bestFit="1" customWidth="1"/>
    <col min="5" max="5" width="9.5546875" bestFit="1" customWidth="1"/>
  </cols>
  <sheetData>
    <row r="1" spans="1:14" x14ac:dyDescent="0.3">
      <c r="A1" s="68" t="s">
        <v>238</v>
      </c>
      <c r="B1" s="14" t="s">
        <v>272</v>
      </c>
      <c r="C1" s="14" t="s">
        <v>287</v>
      </c>
    </row>
    <row r="2" spans="1:14" x14ac:dyDescent="0.3">
      <c r="A2" s="60">
        <v>0</v>
      </c>
      <c r="B2" s="63">
        <v>4984.1631840796017</v>
      </c>
      <c r="C2" s="33">
        <v>1005</v>
      </c>
    </row>
    <row r="3" spans="1:14" x14ac:dyDescent="0.3">
      <c r="A3" s="60">
        <v>1</v>
      </c>
      <c r="B3" s="63">
        <v>4969.430842607313</v>
      </c>
      <c r="C3" s="33">
        <v>629</v>
      </c>
    </row>
    <row r="4" spans="1:14" x14ac:dyDescent="0.3">
      <c r="A4" s="60">
        <v>2</v>
      </c>
      <c r="B4" s="63">
        <v>4571.4310344827591</v>
      </c>
      <c r="C4" s="33">
        <v>58</v>
      </c>
      <c r="N4" s="4" t="s">
        <v>288</v>
      </c>
    </row>
    <row r="5" spans="1:14" x14ac:dyDescent="0.3">
      <c r="A5" s="60">
        <v>14</v>
      </c>
      <c r="B5" s="63">
        <v>4443.5</v>
      </c>
      <c r="C5" s="33">
        <v>2</v>
      </c>
      <c r="N5" s="4" t="s">
        <v>289</v>
      </c>
    </row>
    <row r="6" spans="1:14" x14ac:dyDescent="0.3">
      <c r="A6" s="60">
        <v>16</v>
      </c>
      <c r="B6" s="63">
        <v>6297.5</v>
      </c>
      <c r="C6" s="33">
        <v>2</v>
      </c>
      <c r="N6" s="4"/>
    </row>
    <row r="7" spans="1:14" x14ac:dyDescent="0.3">
      <c r="A7" s="60">
        <v>22</v>
      </c>
      <c r="B7" s="63">
        <v>4933.6025641025644</v>
      </c>
      <c r="C7" s="33">
        <v>156</v>
      </c>
    </row>
    <row r="8" spans="1:14" x14ac:dyDescent="0.3">
      <c r="A8" s="60">
        <v>23</v>
      </c>
      <c r="B8" s="63">
        <v>4760.4429012345681</v>
      </c>
      <c r="C8" s="33">
        <v>648</v>
      </c>
    </row>
    <row r="24" spans="1:15" x14ac:dyDescent="0.3">
      <c r="A24" s="68" t="s">
        <v>272</v>
      </c>
      <c r="B24" s="68" t="s">
        <v>243</v>
      </c>
      <c r="C24" s="14"/>
      <c r="D24" s="14"/>
      <c r="E24" s="14"/>
    </row>
    <row r="25" spans="1:15" x14ac:dyDescent="0.3">
      <c r="A25" s="68" t="s">
        <v>238</v>
      </c>
      <c r="B25" s="14" t="s">
        <v>97</v>
      </c>
      <c r="C25" s="14" t="s">
        <v>96</v>
      </c>
      <c r="D25" s="14" t="s">
        <v>98</v>
      </c>
      <c r="E25" s="14" t="s">
        <v>191</v>
      </c>
    </row>
    <row r="26" spans="1:15" x14ac:dyDescent="0.3">
      <c r="A26" s="60">
        <v>0</v>
      </c>
      <c r="B26" s="33">
        <v>5226.0959999999995</v>
      </c>
      <c r="C26" s="33">
        <v>4942.0630252100837</v>
      </c>
      <c r="D26" s="33">
        <v>4911.0078740157478</v>
      </c>
      <c r="E26" s="33">
        <v>4844.1583011583016</v>
      </c>
      <c r="O26" s="4" t="s">
        <v>342</v>
      </c>
    </row>
    <row r="27" spans="1:15" x14ac:dyDescent="0.3">
      <c r="A27" s="60">
        <v>1</v>
      </c>
      <c r="B27" s="33">
        <v>5005.2160493827159</v>
      </c>
      <c r="C27" s="33">
        <v>5083.1168831168834</v>
      </c>
      <c r="D27" s="33">
        <v>4672.2937499999998</v>
      </c>
      <c r="E27" s="33">
        <v>5156.3673469387759</v>
      </c>
      <c r="O27" s="4" t="s">
        <v>343</v>
      </c>
    </row>
    <row r="28" spans="1:15" x14ac:dyDescent="0.3">
      <c r="A28" s="60">
        <v>2</v>
      </c>
      <c r="B28" s="33">
        <v>4042.181818181818</v>
      </c>
      <c r="C28" s="33">
        <v>6276.7</v>
      </c>
      <c r="D28" s="33">
        <v>3588.3125</v>
      </c>
      <c r="E28" s="33">
        <v>4989.55</v>
      </c>
      <c r="O28" s="4" t="s">
        <v>344</v>
      </c>
    </row>
    <row r="29" spans="1:15" x14ac:dyDescent="0.3">
      <c r="A29" s="60">
        <v>14</v>
      </c>
      <c r="B29" s="33">
        <v>8227</v>
      </c>
      <c r="C29" s="33">
        <v>660</v>
      </c>
      <c r="D29" s="33"/>
      <c r="E29" s="33"/>
    </row>
    <row r="30" spans="1:15" x14ac:dyDescent="0.3">
      <c r="A30" s="60">
        <v>16</v>
      </c>
      <c r="B30" s="33">
        <v>6297.5</v>
      </c>
      <c r="C30" s="33"/>
      <c r="D30" s="33"/>
      <c r="E30" s="33"/>
    </row>
    <row r="31" spans="1:15" x14ac:dyDescent="0.3">
      <c r="A31" s="60">
        <v>22</v>
      </c>
      <c r="B31" s="33">
        <v>5223.4736842105267</v>
      </c>
      <c r="C31" s="33">
        <v>5282.4324324324325</v>
      </c>
      <c r="D31" s="33">
        <v>4782.105263157895</v>
      </c>
      <c r="E31" s="33">
        <v>4509.2439024390242</v>
      </c>
    </row>
    <row r="32" spans="1:15" x14ac:dyDescent="0.3">
      <c r="A32" s="60">
        <v>23</v>
      </c>
      <c r="B32" s="33">
        <v>5133.9050632911394</v>
      </c>
      <c r="C32" s="33">
        <v>4694.8675496688738</v>
      </c>
      <c r="D32" s="33">
        <v>4880.7396449704138</v>
      </c>
      <c r="E32" s="33">
        <v>4315.1084337349394</v>
      </c>
    </row>
    <row r="40" spans="1:18" x14ac:dyDescent="0.3">
      <c r="A40" s="42" t="s">
        <v>287</v>
      </c>
      <c r="B40" s="42" t="s">
        <v>243</v>
      </c>
      <c r="R40" s="4" t="s">
        <v>345</v>
      </c>
    </row>
    <row r="41" spans="1:18" x14ac:dyDescent="0.3">
      <c r="A41" s="42" t="s">
        <v>238</v>
      </c>
      <c r="B41" t="s">
        <v>97</v>
      </c>
      <c r="C41" t="s">
        <v>96</v>
      </c>
      <c r="D41" t="s">
        <v>98</v>
      </c>
      <c r="E41" t="s">
        <v>191</v>
      </c>
      <c r="F41" t="s">
        <v>239</v>
      </c>
    </row>
    <row r="42" spans="1:18" x14ac:dyDescent="0.3">
      <c r="A42" s="43">
        <v>0</v>
      </c>
      <c r="B42" s="12">
        <v>250</v>
      </c>
      <c r="C42" s="12">
        <v>238</v>
      </c>
      <c r="D42" s="12">
        <v>254</v>
      </c>
      <c r="E42" s="12">
        <v>259</v>
      </c>
      <c r="F42" s="12">
        <v>1001</v>
      </c>
    </row>
    <row r="43" spans="1:18" x14ac:dyDescent="0.3">
      <c r="A43" s="43">
        <v>1</v>
      </c>
      <c r="B43" s="12">
        <v>162</v>
      </c>
      <c r="C43" s="12">
        <v>154</v>
      </c>
      <c r="D43" s="12">
        <v>160</v>
      </c>
      <c r="E43" s="12">
        <v>147</v>
      </c>
      <c r="F43" s="12">
        <v>623</v>
      </c>
    </row>
    <row r="44" spans="1:18" x14ac:dyDescent="0.3">
      <c r="A44" s="43">
        <v>2</v>
      </c>
      <c r="B44" s="12">
        <v>11</v>
      </c>
      <c r="C44" s="12">
        <v>10</v>
      </c>
      <c r="D44" s="12">
        <v>16</v>
      </c>
      <c r="E44" s="12">
        <v>20</v>
      </c>
      <c r="F44" s="12">
        <v>57</v>
      </c>
    </row>
    <row r="45" spans="1:18" x14ac:dyDescent="0.3">
      <c r="A45" s="43">
        <v>14</v>
      </c>
      <c r="B45" s="12">
        <v>1</v>
      </c>
      <c r="C45" s="12">
        <v>1</v>
      </c>
      <c r="D45" s="12"/>
      <c r="E45" s="12"/>
      <c r="F45" s="12">
        <v>2</v>
      </c>
    </row>
    <row r="46" spans="1:18" x14ac:dyDescent="0.3">
      <c r="A46" s="43">
        <v>16</v>
      </c>
      <c r="B46" s="12">
        <v>2</v>
      </c>
      <c r="C46" s="12"/>
      <c r="D46" s="12"/>
      <c r="E46" s="12"/>
      <c r="F46" s="12">
        <v>2</v>
      </c>
    </row>
    <row r="47" spans="1:18" x14ac:dyDescent="0.3">
      <c r="A47" s="43">
        <v>22</v>
      </c>
      <c r="B47" s="12">
        <v>38</v>
      </c>
      <c r="C47" s="12">
        <v>37</v>
      </c>
      <c r="D47" s="12">
        <v>38</v>
      </c>
      <c r="E47" s="12">
        <v>41</v>
      </c>
      <c r="F47" s="12">
        <v>154</v>
      </c>
    </row>
    <row r="48" spans="1:18" x14ac:dyDescent="0.3">
      <c r="A48" s="43">
        <v>23</v>
      </c>
      <c r="B48" s="12">
        <v>158</v>
      </c>
      <c r="C48" s="12">
        <v>151</v>
      </c>
      <c r="D48" s="12">
        <v>169</v>
      </c>
      <c r="E48" s="12">
        <v>166</v>
      </c>
      <c r="F48" s="12">
        <v>644</v>
      </c>
    </row>
    <row r="49" spans="1:15" x14ac:dyDescent="0.3">
      <c r="A49" s="43" t="s">
        <v>239</v>
      </c>
      <c r="B49" s="12">
        <v>622</v>
      </c>
      <c r="C49" s="12">
        <v>591</v>
      </c>
      <c r="D49" s="12">
        <v>637</v>
      </c>
      <c r="E49" s="12">
        <v>633</v>
      </c>
      <c r="F49" s="12">
        <v>2483</v>
      </c>
    </row>
    <row r="57" spans="1:15" x14ac:dyDescent="0.3">
      <c r="A57" s="42" t="s">
        <v>272</v>
      </c>
      <c r="B57" s="42" t="s">
        <v>243</v>
      </c>
    </row>
    <row r="58" spans="1:15" x14ac:dyDescent="0.3">
      <c r="A58" s="42" t="s">
        <v>238</v>
      </c>
      <c r="B58" t="s">
        <v>263</v>
      </c>
      <c r="C58" t="s">
        <v>261</v>
      </c>
      <c r="D58" t="s">
        <v>264</v>
      </c>
      <c r="E58" t="s">
        <v>239</v>
      </c>
      <c r="O58" s="4" t="s">
        <v>346</v>
      </c>
    </row>
    <row r="59" spans="1:15" x14ac:dyDescent="0.3">
      <c r="A59" s="43">
        <v>0</v>
      </c>
      <c r="B59" s="12">
        <v>5166.4388714733541</v>
      </c>
      <c r="C59" s="12">
        <v>4812.3541202672604</v>
      </c>
      <c r="D59" s="12">
        <v>5064.3164556962029</v>
      </c>
      <c r="E59" s="12">
        <v>4984.1631840796017</v>
      </c>
      <c r="O59" s="4" t="s">
        <v>347</v>
      </c>
    </row>
    <row r="60" spans="1:15" x14ac:dyDescent="0.3">
      <c r="A60" s="43">
        <v>1</v>
      </c>
      <c r="B60" s="12">
        <v>5288.2401960784309</v>
      </c>
      <c r="C60" s="12">
        <v>4700.8801498127341</v>
      </c>
      <c r="D60" s="12">
        <v>5011.6202531645567</v>
      </c>
      <c r="E60" s="12">
        <v>4969.430842607313</v>
      </c>
    </row>
    <row r="61" spans="1:15" x14ac:dyDescent="0.3">
      <c r="A61" s="43">
        <v>2</v>
      </c>
      <c r="B61" s="12">
        <v>4704.583333333333</v>
      </c>
      <c r="C61" s="12">
        <v>3782.4</v>
      </c>
      <c r="D61" s="12">
        <v>5470.3571428571431</v>
      </c>
      <c r="E61" s="12">
        <v>4571.4310344827591</v>
      </c>
    </row>
    <row r="62" spans="1:15" x14ac:dyDescent="0.3">
      <c r="A62" s="43">
        <v>14</v>
      </c>
      <c r="B62" s="12">
        <v>4443.5</v>
      </c>
      <c r="C62" s="12"/>
      <c r="D62" s="12"/>
      <c r="E62" s="12">
        <v>4443.5</v>
      </c>
    </row>
    <row r="63" spans="1:15" x14ac:dyDescent="0.3">
      <c r="A63" s="43">
        <v>16</v>
      </c>
      <c r="B63" s="12">
        <v>6355</v>
      </c>
      <c r="C63" s="12">
        <v>6240</v>
      </c>
      <c r="D63" s="12"/>
      <c r="E63" s="12">
        <v>6297.5</v>
      </c>
    </row>
    <row r="64" spans="1:15" x14ac:dyDescent="0.3">
      <c r="A64" s="43">
        <v>22</v>
      </c>
      <c r="B64" s="12">
        <v>4629.1914893617022</v>
      </c>
      <c r="C64" s="12">
        <v>5653.9682539682535</v>
      </c>
      <c r="D64" s="12">
        <v>4258.04347826087</v>
      </c>
      <c r="E64" s="12">
        <v>4933.6025641025644</v>
      </c>
    </row>
    <row r="65" spans="1:14" x14ac:dyDescent="0.3">
      <c r="A65" s="43">
        <v>23</v>
      </c>
      <c r="B65" s="12">
        <v>4371.511415525114</v>
      </c>
      <c r="C65" s="12">
        <v>4942.2015209125475</v>
      </c>
      <c r="D65" s="12">
        <v>4985.5843373493972</v>
      </c>
      <c r="E65" s="12">
        <v>4760.4429012345681</v>
      </c>
    </row>
    <row r="66" spans="1:14" x14ac:dyDescent="0.3">
      <c r="A66" s="43" t="s">
        <v>239</v>
      </c>
      <c r="B66" s="12">
        <v>4938.7009803921565</v>
      </c>
      <c r="C66" s="12">
        <v>4848.3245531514585</v>
      </c>
      <c r="D66" s="12">
        <v>4979.2930756843798</v>
      </c>
      <c r="E66" s="12">
        <v>4910.3559999999998</v>
      </c>
    </row>
    <row r="74" spans="1:14" x14ac:dyDescent="0.3">
      <c r="N74" s="4" t="s">
        <v>348</v>
      </c>
    </row>
    <row r="75" spans="1:14" x14ac:dyDescent="0.3">
      <c r="A75" s="42" t="s">
        <v>287</v>
      </c>
      <c r="B75" s="42" t="s">
        <v>243</v>
      </c>
    </row>
    <row r="76" spans="1:14" x14ac:dyDescent="0.3">
      <c r="A76" s="42" t="s">
        <v>238</v>
      </c>
      <c r="B76" t="s">
        <v>263</v>
      </c>
      <c r="C76" t="s">
        <v>261</v>
      </c>
      <c r="D76" t="s">
        <v>264</v>
      </c>
      <c r="E76" t="s">
        <v>239</v>
      </c>
    </row>
    <row r="77" spans="1:14" x14ac:dyDescent="0.3">
      <c r="A77" s="43">
        <v>0</v>
      </c>
      <c r="B77">
        <v>319</v>
      </c>
      <c r="C77">
        <v>449</v>
      </c>
      <c r="D77">
        <v>237</v>
      </c>
      <c r="E77">
        <v>1005</v>
      </c>
    </row>
    <row r="78" spans="1:14" x14ac:dyDescent="0.3">
      <c r="A78" s="43">
        <v>1</v>
      </c>
      <c r="B78">
        <v>204</v>
      </c>
      <c r="C78">
        <v>267</v>
      </c>
      <c r="D78">
        <v>158</v>
      </c>
      <c r="E78">
        <v>629</v>
      </c>
    </row>
    <row r="79" spans="1:14" x14ac:dyDescent="0.3">
      <c r="A79" s="43">
        <v>2</v>
      </c>
      <c r="B79">
        <v>24</v>
      </c>
      <c r="C79">
        <v>20</v>
      </c>
      <c r="D79">
        <v>14</v>
      </c>
      <c r="E79">
        <v>58</v>
      </c>
    </row>
    <row r="80" spans="1:14" x14ac:dyDescent="0.3">
      <c r="A80" s="43">
        <v>14</v>
      </c>
      <c r="B80">
        <v>2</v>
      </c>
      <c r="E80">
        <v>2</v>
      </c>
    </row>
    <row r="81" spans="1:5" x14ac:dyDescent="0.3">
      <c r="A81" s="43">
        <v>16</v>
      </c>
      <c r="B81">
        <v>1</v>
      </c>
      <c r="C81">
        <v>1</v>
      </c>
      <c r="E81">
        <v>2</v>
      </c>
    </row>
    <row r="82" spans="1:5" x14ac:dyDescent="0.3">
      <c r="A82" s="43">
        <v>22</v>
      </c>
      <c r="B82">
        <v>47</v>
      </c>
      <c r="C82">
        <v>63</v>
      </c>
      <c r="D82">
        <v>46</v>
      </c>
      <c r="E82">
        <v>156</v>
      </c>
    </row>
    <row r="83" spans="1:5" x14ac:dyDescent="0.3">
      <c r="A83" s="43">
        <v>23</v>
      </c>
      <c r="B83">
        <v>219</v>
      </c>
      <c r="C83">
        <v>263</v>
      </c>
      <c r="D83">
        <v>166</v>
      </c>
      <c r="E83">
        <v>648</v>
      </c>
    </row>
    <row r="84" spans="1:5" x14ac:dyDescent="0.3">
      <c r="A84" s="43" t="s">
        <v>239</v>
      </c>
      <c r="B84">
        <v>816</v>
      </c>
      <c r="C84">
        <v>1063</v>
      </c>
      <c r="D84">
        <v>621</v>
      </c>
      <c r="E84">
        <v>2500</v>
      </c>
    </row>
    <row r="90" spans="1:5" x14ac:dyDescent="0.3">
      <c r="A90" s="42" t="s">
        <v>238</v>
      </c>
      <c r="B90" s="42" t="s">
        <v>272</v>
      </c>
      <c r="C90" t="s">
        <v>287</v>
      </c>
    </row>
    <row r="91" spans="1:5" x14ac:dyDescent="0.3">
      <c r="A91" s="43" t="s">
        <v>302</v>
      </c>
      <c r="B91" s="12">
        <v>4972.376470588235</v>
      </c>
      <c r="C91" s="12">
        <v>340</v>
      </c>
    </row>
    <row r="92" spans="1:5" x14ac:dyDescent="0.3">
      <c r="A92" s="43" t="s">
        <v>303</v>
      </c>
      <c r="B92" s="12">
        <v>4856.5336787564765</v>
      </c>
      <c r="C92" s="12">
        <v>386</v>
      </c>
    </row>
    <row r="93" spans="1:5" x14ac:dyDescent="0.3">
      <c r="A93" s="43" t="s">
        <v>304</v>
      </c>
      <c r="B93" s="12">
        <v>4669.630434782609</v>
      </c>
      <c r="C93" s="12">
        <v>368</v>
      </c>
    </row>
    <row r="94" spans="1:5" x14ac:dyDescent="0.3">
      <c r="A94" s="43" t="s">
        <v>305</v>
      </c>
      <c r="B94" s="12">
        <v>5011.9135446685877</v>
      </c>
      <c r="C94" s="12">
        <v>347</v>
      </c>
    </row>
    <row r="95" spans="1:5" x14ac:dyDescent="0.3">
      <c r="A95" s="43" t="s">
        <v>306</v>
      </c>
      <c r="B95" s="12">
        <v>4998.3141210374642</v>
      </c>
      <c r="C95" s="12">
        <v>347</v>
      </c>
    </row>
    <row r="96" spans="1:5" x14ac:dyDescent="0.3">
      <c r="A96" s="43" t="s">
        <v>307</v>
      </c>
      <c r="B96" s="12">
        <v>5073.2540983606559</v>
      </c>
      <c r="C96" s="12">
        <v>366</v>
      </c>
    </row>
    <row r="97" spans="1:3" x14ac:dyDescent="0.3">
      <c r="A97" s="43" t="s">
        <v>308</v>
      </c>
      <c r="B97" s="12">
        <v>4803.1098265895953</v>
      </c>
      <c r="C97" s="12">
        <v>346</v>
      </c>
    </row>
    <row r="98" spans="1:3" x14ac:dyDescent="0.3">
      <c r="A98" s="43" t="s">
        <v>239</v>
      </c>
      <c r="B98" s="12">
        <v>4910.3559999999998</v>
      </c>
      <c r="C98" s="12">
        <v>2500</v>
      </c>
    </row>
  </sheetData>
  <conditionalFormatting pivot="1" sqref="B2:B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2:C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6:E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2:F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9:D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77:D8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91:B9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91:C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3136-CDF0-462B-8784-CA5E986EF637}">
  <sheetPr>
    <tabColor theme="7"/>
  </sheetPr>
  <dimension ref="A1:C48"/>
  <sheetViews>
    <sheetView showGridLines="0" topLeftCell="A29" workbookViewId="0">
      <selection activeCell="B46" sqref="B46"/>
    </sheetView>
  </sheetViews>
  <sheetFormatPr defaultRowHeight="14.4" x14ac:dyDescent="0.3"/>
  <cols>
    <col min="1" max="1" width="14.77734375" bestFit="1" customWidth="1"/>
    <col min="2" max="2" width="23.33203125" bestFit="1" customWidth="1"/>
    <col min="3" max="3" width="17.77734375" bestFit="1" customWidth="1"/>
  </cols>
  <sheetData>
    <row r="1" spans="1:3" x14ac:dyDescent="0.3">
      <c r="A1" s="42" t="s">
        <v>238</v>
      </c>
      <c r="B1" s="42" t="s">
        <v>338</v>
      </c>
      <c r="C1" t="s">
        <v>323</v>
      </c>
    </row>
    <row r="2" spans="1:3" x14ac:dyDescent="0.3">
      <c r="A2" s="43" t="s">
        <v>317</v>
      </c>
      <c r="B2" s="44">
        <v>0.51823812801101166</v>
      </c>
      <c r="C2" s="48">
        <v>184.70040762874365</v>
      </c>
    </row>
    <row r="3" spans="1:3" x14ac:dyDescent="0.3">
      <c r="A3" s="43" t="s">
        <v>319</v>
      </c>
      <c r="B3" s="44">
        <v>0.48176187198898829</v>
      </c>
      <c r="C3" s="48">
        <v>109.85295138888839</v>
      </c>
    </row>
    <row r="4" spans="1:3" x14ac:dyDescent="0.3">
      <c r="A4" s="43" t="s">
        <v>239</v>
      </c>
      <c r="B4" s="44">
        <v>1</v>
      </c>
      <c r="C4" s="48">
        <v>148.64175699701707</v>
      </c>
    </row>
    <row r="23" spans="1:3" x14ac:dyDescent="0.3">
      <c r="A23" s="42" t="s">
        <v>238</v>
      </c>
      <c r="B23" s="42" t="s">
        <v>338</v>
      </c>
      <c r="C23" t="s">
        <v>323</v>
      </c>
    </row>
    <row r="24" spans="1:3" x14ac:dyDescent="0.3">
      <c r="A24" s="43" t="s">
        <v>318</v>
      </c>
      <c r="B24" s="44">
        <v>0.37370956641431519</v>
      </c>
      <c r="C24" s="48">
        <v>262.48591288111248</v>
      </c>
    </row>
    <row r="25" spans="1:3" x14ac:dyDescent="0.3">
      <c r="A25" s="43" t="s">
        <v>320</v>
      </c>
      <c r="B25" s="44">
        <v>0.289057123193393</v>
      </c>
      <c r="C25" s="48">
        <v>128.96540674603125</v>
      </c>
    </row>
    <row r="26" spans="1:3" x14ac:dyDescent="0.3">
      <c r="A26" s="43" t="s">
        <v>321</v>
      </c>
      <c r="B26" s="44">
        <v>0.33723331039229182</v>
      </c>
      <c r="C26" s="48">
        <v>39.349288548752192</v>
      </c>
    </row>
    <row r="27" spans="1:3" x14ac:dyDescent="0.3">
      <c r="A27" s="43" t="s">
        <v>239</v>
      </c>
      <c r="B27" s="44">
        <v>1</v>
      </c>
      <c r="C27" s="48">
        <v>148.64175699701707</v>
      </c>
    </row>
    <row r="36" spans="1:2" x14ac:dyDescent="0.3">
      <c r="A36" s="58" t="s">
        <v>351</v>
      </c>
      <c r="B36" s="58" t="s">
        <v>330</v>
      </c>
    </row>
    <row r="37" spans="1:2" x14ac:dyDescent="0.3">
      <c r="A37" s="14" t="s">
        <v>52</v>
      </c>
      <c r="B37" s="59">
        <v>1.45221</v>
      </c>
    </row>
    <row r="38" spans="1:2" x14ac:dyDescent="0.3">
      <c r="A38" s="14" t="s">
        <v>92</v>
      </c>
      <c r="B38" s="59">
        <v>1.4184333333333334</v>
      </c>
    </row>
    <row r="39" spans="1:2" x14ac:dyDescent="0.3">
      <c r="A39" s="14" t="s">
        <v>77</v>
      </c>
      <c r="B39" s="59">
        <v>1.3501700000000001</v>
      </c>
    </row>
    <row r="40" spans="1:2" x14ac:dyDescent="0.3">
      <c r="A40" s="14" t="s">
        <v>70</v>
      </c>
      <c r="B40" s="59">
        <v>1.32192</v>
      </c>
    </row>
    <row r="41" spans="1:2" x14ac:dyDescent="0.3">
      <c r="A41" s="14" t="s">
        <v>17</v>
      </c>
      <c r="B41" s="59">
        <v>1.3056300000000001</v>
      </c>
    </row>
    <row r="42" spans="1:2" x14ac:dyDescent="0.3">
      <c r="A42" s="14" t="s">
        <v>22</v>
      </c>
      <c r="B42" s="59">
        <v>1.30274</v>
      </c>
    </row>
    <row r="43" spans="1:2" x14ac:dyDescent="0.3">
      <c r="A43" s="14" t="s">
        <v>50</v>
      </c>
      <c r="B43" s="59">
        <v>1.2672333333333334</v>
      </c>
    </row>
    <row r="44" spans="1:2" x14ac:dyDescent="0.3">
      <c r="A44" s="14" t="s">
        <v>23</v>
      </c>
      <c r="B44" s="59">
        <v>1.25806</v>
      </c>
    </row>
    <row r="45" spans="1:2" x14ac:dyDescent="0.3">
      <c r="A45" s="14" t="s">
        <v>46</v>
      </c>
      <c r="B45" s="59">
        <v>1.2121949999999999</v>
      </c>
    </row>
    <row r="46" spans="1:2" x14ac:dyDescent="0.3">
      <c r="A46" s="14" t="s">
        <v>90</v>
      </c>
      <c r="B46" s="59">
        <v>1.1721066666666666</v>
      </c>
    </row>
    <row r="47" spans="1:2" x14ac:dyDescent="0.3">
      <c r="A47" s="14" t="s">
        <v>45</v>
      </c>
      <c r="B47" s="59">
        <v>1.1614500000000001</v>
      </c>
    </row>
    <row r="48" spans="1:2" x14ac:dyDescent="0.3">
      <c r="B48" s="54"/>
    </row>
  </sheetData>
  <conditionalFormatting sqref="B37:B41">
    <cfRule type="top10" dxfId="1" priority="1" rank="5"/>
  </conditionalFormatting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E2D3-77AC-4585-98C3-B221078828E5}">
  <sheetPr>
    <tabColor theme="7"/>
  </sheetPr>
  <dimension ref="A1:E93"/>
  <sheetViews>
    <sheetView workbookViewId="0">
      <selection activeCell="J13" sqref="J13"/>
    </sheetView>
  </sheetViews>
  <sheetFormatPr defaultRowHeight="14.4" x14ac:dyDescent="0.3"/>
  <cols>
    <col min="1" max="1" width="19.5546875" bestFit="1" customWidth="1"/>
    <col min="2" max="2" width="22.6640625" bestFit="1" customWidth="1"/>
    <col min="3" max="3" width="22.33203125" bestFit="1" customWidth="1"/>
    <col min="4" max="4" width="15.21875" bestFit="1" customWidth="1"/>
    <col min="5" max="5" width="15.33203125" bestFit="1" customWidth="1"/>
  </cols>
  <sheetData>
    <row r="1" spans="1:5" x14ac:dyDescent="0.3">
      <c r="A1" s="4" t="s">
        <v>3</v>
      </c>
      <c r="B1" s="4" t="s">
        <v>159</v>
      </c>
      <c r="C1" s="4" t="s">
        <v>160</v>
      </c>
      <c r="D1" s="4" t="s">
        <v>141</v>
      </c>
      <c r="E1" s="4" t="s">
        <v>147</v>
      </c>
    </row>
    <row r="2" spans="1:5" x14ac:dyDescent="0.3">
      <c r="A2" t="s">
        <v>77</v>
      </c>
      <c r="B2" t="s">
        <v>115</v>
      </c>
      <c r="C2" t="s">
        <v>161</v>
      </c>
      <c r="D2" t="s">
        <v>146</v>
      </c>
      <c r="E2">
        <v>100000</v>
      </c>
    </row>
    <row r="3" spans="1:5" x14ac:dyDescent="0.3">
      <c r="A3" t="s">
        <v>8</v>
      </c>
      <c r="B3" t="s">
        <v>116</v>
      </c>
      <c r="C3" t="s">
        <v>162</v>
      </c>
      <c r="D3" t="s">
        <v>142</v>
      </c>
      <c r="E3">
        <v>200000</v>
      </c>
    </row>
    <row r="4" spans="1:5" x14ac:dyDescent="0.3">
      <c r="A4" t="s">
        <v>78</v>
      </c>
      <c r="B4" t="s">
        <v>117</v>
      </c>
      <c r="C4" t="s">
        <v>163</v>
      </c>
      <c r="D4" t="s">
        <v>143</v>
      </c>
      <c r="E4">
        <v>200000</v>
      </c>
    </row>
    <row r="5" spans="1:5" x14ac:dyDescent="0.3">
      <c r="A5" t="s">
        <v>22</v>
      </c>
      <c r="B5" t="s">
        <v>118</v>
      </c>
      <c r="C5" t="s">
        <v>164</v>
      </c>
      <c r="D5" t="s">
        <v>144</v>
      </c>
      <c r="E5">
        <v>100000</v>
      </c>
    </row>
    <row r="6" spans="1:5" x14ac:dyDescent="0.3">
      <c r="A6" t="s">
        <v>24</v>
      </c>
      <c r="B6" t="s">
        <v>119</v>
      </c>
      <c r="C6" t="s">
        <v>165</v>
      </c>
      <c r="D6" t="s">
        <v>143</v>
      </c>
      <c r="E6">
        <v>200000</v>
      </c>
    </row>
    <row r="7" spans="1:5" x14ac:dyDescent="0.3">
      <c r="A7" t="s">
        <v>4</v>
      </c>
      <c r="B7" t="s">
        <v>120</v>
      </c>
      <c r="C7" t="s">
        <v>166</v>
      </c>
      <c r="D7" t="s">
        <v>142</v>
      </c>
      <c r="E7">
        <v>200000</v>
      </c>
    </row>
    <row r="8" spans="1:5" x14ac:dyDescent="0.3">
      <c r="A8" t="s">
        <v>52</v>
      </c>
      <c r="B8" t="s">
        <v>121</v>
      </c>
      <c r="C8" t="s">
        <v>167</v>
      </c>
      <c r="D8" t="s">
        <v>143</v>
      </c>
      <c r="E8">
        <v>100000</v>
      </c>
    </row>
    <row r="9" spans="1:5" x14ac:dyDescent="0.3">
      <c r="A9" t="s">
        <v>5</v>
      </c>
      <c r="B9" t="s">
        <v>122</v>
      </c>
      <c r="C9" t="s">
        <v>168</v>
      </c>
      <c r="D9" t="s">
        <v>143</v>
      </c>
      <c r="E9">
        <v>200000</v>
      </c>
    </row>
    <row r="10" spans="1:5" x14ac:dyDescent="0.3">
      <c r="A10" t="s">
        <v>88</v>
      </c>
      <c r="B10" t="s">
        <v>123</v>
      </c>
      <c r="C10" t="s">
        <v>169</v>
      </c>
      <c r="D10" t="s">
        <v>144</v>
      </c>
      <c r="E10">
        <v>100000</v>
      </c>
    </row>
    <row r="11" spans="1:5" x14ac:dyDescent="0.3">
      <c r="A11" t="s">
        <v>81</v>
      </c>
      <c r="B11" t="s">
        <v>124</v>
      </c>
      <c r="C11" t="s">
        <v>170</v>
      </c>
      <c r="D11" t="s">
        <v>143</v>
      </c>
      <c r="E11">
        <v>250000</v>
      </c>
    </row>
    <row r="12" spans="1:5" x14ac:dyDescent="0.3">
      <c r="A12" t="s">
        <v>46</v>
      </c>
      <c r="B12" t="s">
        <v>125</v>
      </c>
      <c r="C12" t="s">
        <v>171</v>
      </c>
      <c r="D12" t="s">
        <v>142</v>
      </c>
      <c r="E12">
        <v>200000</v>
      </c>
    </row>
    <row r="13" spans="1:5" x14ac:dyDescent="0.3">
      <c r="A13" t="s">
        <v>27</v>
      </c>
      <c r="B13" t="s">
        <v>126</v>
      </c>
      <c r="C13" t="s">
        <v>172</v>
      </c>
      <c r="D13" t="s">
        <v>142</v>
      </c>
      <c r="E13">
        <v>1000000</v>
      </c>
    </row>
    <row r="14" spans="1:5" x14ac:dyDescent="0.3">
      <c r="A14" t="s">
        <v>39</v>
      </c>
      <c r="B14" t="s">
        <v>127</v>
      </c>
      <c r="C14" t="s">
        <v>173</v>
      </c>
      <c r="D14" t="s">
        <v>146</v>
      </c>
      <c r="E14">
        <v>100000</v>
      </c>
    </row>
    <row r="15" spans="1:5" x14ac:dyDescent="0.3">
      <c r="A15" t="s">
        <v>18</v>
      </c>
      <c r="B15" t="s">
        <v>128</v>
      </c>
      <c r="C15" t="s">
        <v>174</v>
      </c>
      <c r="D15" t="s">
        <v>145</v>
      </c>
      <c r="E15">
        <v>200000</v>
      </c>
    </row>
    <row r="16" spans="1:5" x14ac:dyDescent="0.3">
      <c r="A16" t="s">
        <v>56</v>
      </c>
      <c r="B16" t="s">
        <v>129</v>
      </c>
      <c r="C16" t="s">
        <v>175</v>
      </c>
      <c r="D16" t="s">
        <v>146</v>
      </c>
      <c r="E16">
        <v>50000</v>
      </c>
    </row>
    <row r="17" spans="1:5" x14ac:dyDescent="0.3">
      <c r="A17" t="s">
        <v>55</v>
      </c>
      <c r="B17" t="s">
        <v>130</v>
      </c>
      <c r="C17" t="s">
        <v>176</v>
      </c>
      <c r="D17" t="s">
        <v>144</v>
      </c>
      <c r="E17">
        <v>100000</v>
      </c>
    </row>
    <row r="18" spans="1:5" x14ac:dyDescent="0.3">
      <c r="A18" t="s">
        <v>51</v>
      </c>
      <c r="B18" t="s">
        <v>131</v>
      </c>
      <c r="C18" t="s">
        <v>177</v>
      </c>
      <c r="D18" t="s">
        <v>145</v>
      </c>
      <c r="E18">
        <v>100000</v>
      </c>
    </row>
    <row r="19" spans="1:5" x14ac:dyDescent="0.3">
      <c r="A19" t="s">
        <v>34</v>
      </c>
      <c r="B19" t="s">
        <v>132</v>
      </c>
      <c r="C19" t="s">
        <v>178</v>
      </c>
      <c r="D19" t="s">
        <v>144</v>
      </c>
      <c r="E19">
        <v>150000</v>
      </c>
    </row>
    <row r="20" spans="1:5" x14ac:dyDescent="0.3">
      <c r="A20" t="s">
        <v>72</v>
      </c>
      <c r="B20" t="s">
        <v>133</v>
      </c>
      <c r="C20" t="s">
        <v>179</v>
      </c>
      <c r="D20" t="s">
        <v>143</v>
      </c>
      <c r="E20">
        <v>150000</v>
      </c>
    </row>
    <row r="21" spans="1:5" x14ac:dyDescent="0.3">
      <c r="A21" t="s">
        <v>71</v>
      </c>
      <c r="B21" t="s">
        <v>134</v>
      </c>
      <c r="C21" t="s">
        <v>180</v>
      </c>
      <c r="D21" t="s">
        <v>145</v>
      </c>
      <c r="E21">
        <v>150000</v>
      </c>
    </row>
    <row r="22" spans="1:5" x14ac:dyDescent="0.3">
      <c r="A22" t="s">
        <v>60</v>
      </c>
      <c r="B22" t="s">
        <v>135</v>
      </c>
      <c r="C22" t="s">
        <v>181</v>
      </c>
      <c r="D22" t="s">
        <v>146</v>
      </c>
      <c r="E22">
        <v>100000</v>
      </c>
    </row>
    <row r="23" spans="1:5" x14ac:dyDescent="0.3">
      <c r="A23" t="s">
        <v>90</v>
      </c>
      <c r="B23" t="s">
        <v>134</v>
      </c>
      <c r="C23" t="s">
        <v>182</v>
      </c>
      <c r="D23" t="s">
        <v>142</v>
      </c>
      <c r="E23">
        <v>150000</v>
      </c>
    </row>
    <row r="24" spans="1:5" x14ac:dyDescent="0.3">
      <c r="A24" t="s">
        <v>40</v>
      </c>
      <c r="B24" t="s">
        <v>136</v>
      </c>
      <c r="C24" t="s">
        <v>183</v>
      </c>
      <c r="D24" t="s">
        <v>142</v>
      </c>
      <c r="E24">
        <v>150000</v>
      </c>
    </row>
    <row r="25" spans="1:5" x14ac:dyDescent="0.3">
      <c r="A25" t="s">
        <v>6</v>
      </c>
      <c r="B25" t="s">
        <v>132</v>
      </c>
      <c r="C25" t="s">
        <v>184</v>
      </c>
      <c r="D25" t="s">
        <v>144</v>
      </c>
      <c r="E25">
        <v>100000</v>
      </c>
    </row>
    <row r="26" spans="1:5" x14ac:dyDescent="0.3">
      <c r="A26" t="s">
        <v>43</v>
      </c>
      <c r="B26" t="s">
        <v>135</v>
      </c>
      <c r="C26" t="s">
        <v>185</v>
      </c>
      <c r="D26" t="s">
        <v>145</v>
      </c>
      <c r="E26">
        <v>1000000</v>
      </c>
    </row>
    <row r="27" spans="1:5" x14ac:dyDescent="0.3">
      <c r="A27" t="s">
        <v>87</v>
      </c>
      <c r="B27" t="s">
        <v>137</v>
      </c>
      <c r="C27" t="s">
        <v>186</v>
      </c>
      <c r="D27" t="s">
        <v>144</v>
      </c>
      <c r="E27">
        <v>100000</v>
      </c>
    </row>
    <row r="28" spans="1:5" x14ac:dyDescent="0.3">
      <c r="A28" t="s">
        <v>70</v>
      </c>
      <c r="B28" t="s">
        <v>121</v>
      </c>
      <c r="C28" t="s">
        <v>187</v>
      </c>
      <c r="D28" t="s">
        <v>143</v>
      </c>
      <c r="E28">
        <v>100000</v>
      </c>
    </row>
    <row r="29" spans="1:5" x14ac:dyDescent="0.3">
      <c r="A29" t="s">
        <v>66</v>
      </c>
      <c r="B29" t="s">
        <v>138</v>
      </c>
      <c r="C29" t="s">
        <v>188</v>
      </c>
      <c r="D29" t="s">
        <v>144</v>
      </c>
      <c r="E29">
        <v>150000</v>
      </c>
    </row>
    <row r="30" spans="1:5" x14ac:dyDescent="0.3">
      <c r="A30" t="s">
        <v>23</v>
      </c>
      <c r="B30" t="s">
        <v>139</v>
      </c>
      <c r="C30" t="s">
        <v>189</v>
      </c>
      <c r="D30" t="s">
        <v>142</v>
      </c>
      <c r="E30">
        <v>150000</v>
      </c>
    </row>
    <row r="31" spans="1:5" x14ac:dyDescent="0.3">
      <c r="A31" t="s">
        <v>79</v>
      </c>
      <c r="B31" t="s">
        <v>140</v>
      </c>
      <c r="C31" t="s">
        <v>190</v>
      </c>
      <c r="D31" t="s">
        <v>143</v>
      </c>
      <c r="E31">
        <v>50000</v>
      </c>
    </row>
    <row r="32" spans="1:5" x14ac:dyDescent="0.3">
      <c r="A32" t="s">
        <v>49</v>
      </c>
      <c r="B32" t="s">
        <v>115</v>
      </c>
      <c r="C32" t="s">
        <v>161</v>
      </c>
      <c r="D32" t="s">
        <v>146</v>
      </c>
      <c r="E32">
        <v>100000</v>
      </c>
    </row>
    <row r="33" spans="1:5" x14ac:dyDescent="0.3">
      <c r="A33" t="s">
        <v>25</v>
      </c>
      <c r="B33" t="s">
        <v>116</v>
      </c>
      <c r="C33" t="s">
        <v>162</v>
      </c>
      <c r="D33" t="s">
        <v>142</v>
      </c>
      <c r="E33">
        <v>100000</v>
      </c>
    </row>
    <row r="34" spans="1:5" x14ac:dyDescent="0.3">
      <c r="A34" t="s">
        <v>28</v>
      </c>
      <c r="B34" t="s">
        <v>117</v>
      </c>
      <c r="C34" t="s">
        <v>163</v>
      </c>
      <c r="D34" t="s">
        <v>143</v>
      </c>
      <c r="E34">
        <v>100000</v>
      </c>
    </row>
    <row r="35" spans="1:5" x14ac:dyDescent="0.3">
      <c r="A35" t="s">
        <v>9</v>
      </c>
      <c r="B35" t="s">
        <v>118</v>
      </c>
      <c r="C35" t="s">
        <v>164</v>
      </c>
      <c r="D35" t="s">
        <v>144</v>
      </c>
      <c r="E35">
        <v>150000</v>
      </c>
    </row>
    <row r="36" spans="1:5" x14ac:dyDescent="0.3">
      <c r="A36" t="s">
        <v>29</v>
      </c>
      <c r="B36" t="s">
        <v>119</v>
      </c>
      <c r="C36" t="s">
        <v>165</v>
      </c>
      <c r="D36" t="s">
        <v>143</v>
      </c>
      <c r="E36">
        <v>150000</v>
      </c>
    </row>
    <row r="37" spans="1:5" x14ac:dyDescent="0.3">
      <c r="A37" t="s">
        <v>61</v>
      </c>
      <c r="B37" t="s">
        <v>120</v>
      </c>
      <c r="C37" t="s">
        <v>166</v>
      </c>
      <c r="D37" t="s">
        <v>142</v>
      </c>
      <c r="E37">
        <v>80000</v>
      </c>
    </row>
    <row r="38" spans="1:5" x14ac:dyDescent="0.3">
      <c r="A38" t="s">
        <v>13</v>
      </c>
      <c r="B38" t="s">
        <v>121</v>
      </c>
      <c r="C38" t="s">
        <v>167</v>
      </c>
      <c r="D38" t="s">
        <v>143</v>
      </c>
      <c r="E38">
        <v>150000</v>
      </c>
    </row>
    <row r="39" spans="1:5" x14ac:dyDescent="0.3">
      <c r="A39" t="s">
        <v>15</v>
      </c>
      <c r="B39" t="s">
        <v>122</v>
      </c>
      <c r="C39" t="s">
        <v>168</v>
      </c>
      <c r="D39" t="s">
        <v>143</v>
      </c>
      <c r="E39">
        <v>150000</v>
      </c>
    </row>
    <row r="40" spans="1:5" x14ac:dyDescent="0.3">
      <c r="A40" t="s">
        <v>68</v>
      </c>
      <c r="B40" t="s">
        <v>123</v>
      </c>
      <c r="C40" t="s">
        <v>169</v>
      </c>
      <c r="D40" t="s">
        <v>144</v>
      </c>
      <c r="E40">
        <v>100000</v>
      </c>
    </row>
    <row r="41" spans="1:5" x14ac:dyDescent="0.3">
      <c r="A41" t="s">
        <v>95</v>
      </c>
      <c r="B41" t="s">
        <v>124</v>
      </c>
      <c r="C41" t="s">
        <v>170</v>
      </c>
      <c r="D41" t="s">
        <v>143</v>
      </c>
      <c r="E41">
        <v>30000</v>
      </c>
    </row>
    <row r="42" spans="1:5" x14ac:dyDescent="0.3">
      <c r="A42" t="s">
        <v>19</v>
      </c>
      <c r="B42" t="s">
        <v>125</v>
      </c>
      <c r="C42" t="s">
        <v>171</v>
      </c>
      <c r="D42" t="s">
        <v>142</v>
      </c>
      <c r="E42">
        <v>150000</v>
      </c>
    </row>
    <row r="43" spans="1:5" x14ac:dyDescent="0.3">
      <c r="A43" t="s">
        <v>17</v>
      </c>
      <c r="B43" t="s">
        <v>126</v>
      </c>
      <c r="C43" t="s">
        <v>172</v>
      </c>
      <c r="D43" t="s">
        <v>142</v>
      </c>
      <c r="E43">
        <v>100000</v>
      </c>
    </row>
    <row r="44" spans="1:5" x14ac:dyDescent="0.3">
      <c r="A44" t="s">
        <v>20</v>
      </c>
      <c r="B44" t="s">
        <v>127</v>
      </c>
      <c r="C44" t="s">
        <v>173</v>
      </c>
      <c r="D44" t="s">
        <v>146</v>
      </c>
      <c r="E44">
        <v>150000</v>
      </c>
    </row>
    <row r="45" spans="1:5" x14ac:dyDescent="0.3">
      <c r="A45" t="s">
        <v>33</v>
      </c>
      <c r="B45" t="s">
        <v>128</v>
      </c>
      <c r="C45" t="s">
        <v>174</v>
      </c>
      <c r="D45" t="s">
        <v>145</v>
      </c>
      <c r="E45">
        <v>100000</v>
      </c>
    </row>
    <row r="46" spans="1:5" x14ac:dyDescent="0.3">
      <c r="A46" t="s">
        <v>93</v>
      </c>
      <c r="B46" t="s">
        <v>129</v>
      </c>
      <c r="C46" t="s">
        <v>175</v>
      </c>
      <c r="D46" t="s">
        <v>146</v>
      </c>
      <c r="E46">
        <v>30000</v>
      </c>
    </row>
    <row r="47" spans="1:5" x14ac:dyDescent="0.3">
      <c r="A47" t="s">
        <v>35</v>
      </c>
      <c r="B47" t="s">
        <v>130</v>
      </c>
      <c r="C47" t="s">
        <v>176</v>
      </c>
      <c r="D47" t="s">
        <v>144</v>
      </c>
      <c r="E47">
        <v>100000</v>
      </c>
    </row>
    <row r="48" spans="1:5" x14ac:dyDescent="0.3">
      <c r="A48" t="s">
        <v>62</v>
      </c>
      <c r="B48" t="s">
        <v>131</v>
      </c>
      <c r="C48" t="s">
        <v>177</v>
      </c>
      <c r="D48" t="s">
        <v>145</v>
      </c>
      <c r="E48">
        <v>100000</v>
      </c>
    </row>
    <row r="49" spans="1:5" x14ac:dyDescent="0.3">
      <c r="A49" t="s">
        <v>89</v>
      </c>
      <c r="B49" t="s">
        <v>132</v>
      </c>
      <c r="C49" t="s">
        <v>178</v>
      </c>
      <c r="D49" t="s">
        <v>144</v>
      </c>
      <c r="E49">
        <v>150000</v>
      </c>
    </row>
    <row r="50" spans="1:5" x14ac:dyDescent="0.3">
      <c r="A50" t="s">
        <v>64</v>
      </c>
      <c r="B50" t="s">
        <v>133</v>
      </c>
      <c r="C50" t="s">
        <v>179</v>
      </c>
      <c r="D50" t="s">
        <v>143</v>
      </c>
      <c r="E50">
        <v>100000</v>
      </c>
    </row>
    <row r="51" spans="1:5" x14ac:dyDescent="0.3">
      <c r="A51" t="s">
        <v>74</v>
      </c>
      <c r="B51" t="s">
        <v>134</v>
      </c>
      <c r="C51" t="s">
        <v>180</v>
      </c>
      <c r="D51" t="s">
        <v>145</v>
      </c>
      <c r="E51">
        <v>150000</v>
      </c>
    </row>
    <row r="52" spans="1:5" x14ac:dyDescent="0.3">
      <c r="A52" t="s">
        <v>69</v>
      </c>
      <c r="B52" t="s">
        <v>135</v>
      </c>
      <c r="C52" t="s">
        <v>181</v>
      </c>
      <c r="D52" t="s">
        <v>146</v>
      </c>
      <c r="E52">
        <v>250000</v>
      </c>
    </row>
    <row r="53" spans="1:5" x14ac:dyDescent="0.3">
      <c r="A53" t="s">
        <v>57</v>
      </c>
      <c r="B53" t="s">
        <v>134</v>
      </c>
      <c r="C53" t="s">
        <v>182</v>
      </c>
      <c r="D53" t="s">
        <v>142</v>
      </c>
      <c r="E53">
        <v>50000</v>
      </c>
    </row>
    <row r="54" spans="1:5" x14ac:dyDescent="0.3">
      <c r="A54" t="s">
        <v>53</v>
      </c>
      <c r="B54" t="s">
        <v>136</v>
      </c>
      <c r="C54" t="s">
        <v>183</v>
      </c>
      <c r="D54" t="s">
        <v>142</v>
      </c>
      <c r="E54">
        <v>100000</v>
      </c>
    </row>
    <row r="55" spans="1:5" x14ac:dyDescent="0.3">
      <c r="A55" t="s">
        <v>44</v>
      </c>
      <c r="B55" t="s">
        <v>132</v>
      </c>
      <c r="C55" t="s">
        <v>184</v>
      </c>
      <c r="D55" t="s">
        <v>144</v>
      </c>
      <c r="E55">
        <v>150000</v>
      </c>
    </row>
    <row r="56" spans="1:5" x14ac:dyDescent="0.3">
      <c r="A56" t="s">
        <v>41</v>
      </c>
      <c r="B56" t="s">
        <v>135</v>
      </c>
      <c r="C56" t="s">
        <v>185</v>
      </c>
      <c r="D56" t="s">
        <v>145</v>
      </c>
      <c r="E56">
        <v>150000</v>
      </c>
    </row>
    <row r="57" spans="1:5" x14ac:dyDescent="0.3">
      <c r="A57" t="s">
        <v>30</v>
      </c>
      <c r="B57" t="s">
        <v>137</v>
      </c>
      <c r="C57" t="s">
        <v>186</v>
      </c>
      <c r="D57" t="s">
        <v>144</v>
      </c>
      <c r="E57">
        <v>200000</v>
      </c>
    </row>
    <row r="58" spans="1:5" x14ac:dyDescent="0.3">
      <c r="A58" t="s">
        <v>12</v>
      </c>
      <c r="B58" t="s">
        <v>121</v>
      </c>
      <c r="C58" t="s">
        <v>187</v>
      </c>
      <c r="D58" t="s">
        <v>143</v>
      </c>
      <c r="E58">
        <v>150000</v>
      </c>
    </row>
    <row r="59" spans="1:5" x14ac:dyDescent="0.3">
      <c r="A59" t="s">
        <v>54</v>
      </c>
      <c r="B59" t="s">
        <v>138</v>
      </c>
      <c r="C59" t="s">
        <v>188</v>
      </c>
      <c r="D59" t="s">
        <v>144</v>
      </c>
      <c r="E59">
        <v>100000</v>
      </c>
    </row>
    <row r="60" spans="1:5" x14ac:dyDescent="0.3">
      <c r="A60" t="s">
        <v>91</v>
      </c>
      <c r="B60" t="s">
        <v>139</v>
      </c>
      <c r="C60" t="s">
        <v>189</v>
      </c>
      <c r="D60" t="s">
        <v>142</v>
      </c>
      <c r="E60">
        <v>100000</v>
      </c>
    </row>
    <row r="61" spans="1:5" x14ac:dyDescent="0.3">
      <c r="A61" t="s">
        <v>11</v>
      </c>
      <c r="B61" t="s">
        <v>140</v>
      </c>
      <c r="C61" t="s">
        <v>190</v>
      </c>
      <c r="D61" t="s">
        <v>143</v>
      </c>
      <c r="E61">
        <v>150000</v>
      </c>
    </row>
    <row r="62" spans="1:5" x14ac:dyDescent="0.3">
      <c r="A62" t="s">
        <v>73</v>
      </c>
      <c r="B62" t="s">
        <v>115</v>
      </c>
      <c r="C62" t="s">
        <v>161</v>
      </c>
      <c r="D62" t="s">
        <v>146</v>
      </c>
      <c r="E62">
        <v>150000</v>
      </c>
    </row>
    <row r="63" spans="1:5" x14ac:dyDescent="0.3">
      <c r="A63" t="s">
        <v>76</v>
      </c>
      <c r="B63" t="s">
        <v>116</v>
      </c>
      <c r="C63" t="s">
        <v>162</v>
      </c>
      <c r="D63" t="s">
        <v>142</v>
      </c>
      <c r="E63">
        <v>80000</v>
      </c>
    </row>
    <row r="64" spans="1:5" x14ac:dyDescent="0.3">
      <c r="A64" t="s">
        <v>94</v>
      </c>
      <c r="B64" t="s">
        <v>117</v>
      </c>
      <c r="C64" t="s">
        <v>163</v>
      </c>
      <c r="D64" t="s">
        <v>143</v>
      </c>
      <c r="E64">
        <v>50000</v>
      </c>
    </row>
    <row r="65" spans="1:5" x14ac:dyDescent="0.3">
      <c r="A65" t="s">
        <v>84</v>
      </c>
      <c r="B65" t="s">
        <v>118</v>
      </c>
      <c r="C65" t="s">
        <v>164</v>
      </c>
      <c r="D65" t="s">
        <v>144</v>
      </c>
      <c r="E65">
        <v>30000</v>
      </c>
    </row>
    <row r="66" spans="1:5" x14ac:dyDescent="0.3">
      <c r="A66" t="s">
        <v>58</v>
      </c>
      <c r="B66" t="s">
        <v>119</v>
      </c>
      <c r="C66" t="s">
        <v>165</v>
      </c>
      <c r="D66" t="s">
        <v>143</v>
      </c>
      <c r="E66">
        <v>80000</v>
      </c>
    </row>
    <row r="67" spans="1:5" x14ac:dyDescent="0.3">
      <c r="A67" t="s">
        <v>45</v>
      </c>
      <c r="B67" t="s">
        <v>120</v>
      </c>
      <c r="C67" t="s">
        <v>166</v>
      </c>
      <c r="D67" t="s">
        <v>142</v>
      </c>
      <c r="E67">
        <v>100000</v>
      </c>
    </row>
    <row r="68" spans="1:5" x14ac:dyDescent="0.3">
      <c r="A68" t="s">
        <v>83</v>
      </c>
      <c r="B68" t="s">
        <v>121</v>
      </c>
      <c r="C68" t="s">
        <v>167</v>
      </c>
      <c r="D68" t="s">
        <v>143</v>
      </c>
      <c r="E68">
        <v>200000</v>
      </c>
    </row>
    <row r="69" spans="1:5" x14ac:dyDescent="0.3">
      <c r="A69" t="s">
        <v>63</v>
      </c>
      <c r="B69" t="s">
        <v>122</v>
      </c>
      <c r="C69" t="s">
        <v>168</v>
      </c>
      <c r="D69" t="s">
        <v>143</v>
      </c>
      <c r="E69">
        <v>100000</v>
      </c>
    </row>
    <row r="70" spans="1:5" x14ac:dyDescent="0.3">
      <c r="A70" t="s">
        <v>7</v>
      </c>
      <c r="B70" t="s">
        <v>123</v>
      </c>
      <c r="C70" t="s">
        <v>169</v>
      </c>
      <c r="D70" t="s">
        <v>144</v>
      </c>
      <c r="E70">
        <v>150000</v>
      </c>
    </row>
    <row r="71" spans="1:5" x14ac:dyDescent="0.3">
      <c r="A71" t="s">
        <v>38</v>
      </c>
      <c r="B71" t="s">
        <v>124</v>
      </c>
      <c r="C71" t="s">
        <v>170</v>
      </c>
      <c r="D71" t="s">
        <v>143</v>
      </c>
      <c r="E71">
        <v>100000</v>
      </c>
    </row>
    <row r="72" spans="1:5" x14ac:dyDescent="0.3">
      <c r="A72" t="s">
        <v>21</v>
      </c>
      <c r="B72" t="s">
        <v>125</v>
      </c>
      <c r="C72" t="s">
        <v>171</v>
      </c>
      <c r="D72" t="s">
        <v>142</v>
      </c>
      <c r="E72">
        <v>150000</v>
      </c>
    </row>
    <row r="73" spans="1:5" x14ac:dyDescent="0.3">
      <c r="A73" t="s">
        <v>82</v>
      </c>
      <c r="B73" t="s">
        <v>126</v>
      </c>
      <c r="C73" t="s">
        <v>172</v>
      </c>
      <c r="D73" t="s">
        <v>142</v>
      </c>
      <c r="E73">
        <v>100000</v>
      </c>
    </row>
    <row r="74" spans="1:5" x14ac:dyDescent="0.3">
      <c r="A74" t="s">
        <v>85</v>
      </c>
      <c r="B74" t="s">
        <v>127</v>
      </c>
      <c r="C74" t="s">
        <v>173</v>
      </c>
      <c r="D74" t="s">
        <v>146</v>
      </c>
      <c r="E74">
        <v>100000</v>
      </c>
    </row>
    <row r="75" spans="1:5" x14ac:dyDescent="0.3">
      <c r="A75" t="s">
        <v>26</v>
      </c>
      <c r="B75" t="s">
        <v>128</v>
      </c>
      <c r="C75" t="s">
        <v>174</v>
      </c>
      <c r="D75" t="s">
        <v>145</v>
      </c>
      <c r="E75">
        <v>100000</v>
      </c>
    </row>
    <row r="76" spans="1:5" x14ac:dyDescent="0.3">
      <c r="A76" t="s">
        <v>36</v>
      </c>
      <c r="B76" t="s">
        <v>129</v>
      </c>
      <c r="C76" t="s">
        <v>175</v>
      </c>
      <c r="D76" t="s">
        <v>146</v>
      </c>
      <c r="E76">
        <v>100000</v>
      </c>
    </row>
    <row r="77" spans="1:5" x14ac:dyDescent="0.3">
      <c r="A77" t="s">
        <v>42</v>
      </c>
      <c r="B77" t="s">
        <v>130</v>
      </c>
      <c r="C77" t="s">
        <v>176</v>
      </c>
      <c r="D77" t="s">
        <v>144</v>
      </c>
      <c r="E77">
        <v>100000</v>
      </c>
    </row>
    <row r="78" spans="1:5" x14ac:dyDescent="0.3">
      <c r="A78" t="s">
        <v>32</v>
      </c>
      <c r="B78" t="s">
        <v>131</v>
      </c>
      <c r="C78" t="s">
        <v>177</v>
      </c>
      <c r="D78" t="s">
        <v>145</v>
      </c>
      <c r="E78">
        <v>80000</v>
      </c>
    </row>
    <row r="79" spans="1:5" x14ac:dyDescent="0.3">
      <c r="A79" t="s">
        <v>47</v>
      </c>
      <c r="B79" t="s">
        <v>132</v>
      </c>
      <c r="C79" t="s">
        <v>178</v>
      </c>
      <c r="D79" t="s">
        <v>144</v>
      </c>
      <c r="E79">
        <v>100000</v>
      </c>
    </row>
    <row r="80" spans="1:5" x14ac:dyDescent="0.3">
      <c r="A80" t="s">
        <v>50</v>
      </c>
      <c r="B80" t="s">
        <v>133</v>
      </c>
      <c r="C80" t="s">
        <v>179</v>
      </c>
      <c r="D80" t="s">
        <v>143</v>
      </c>
      <c r="E80">
        <v>30000</v>
      </c>
    </row>
    <row r="81" spans="1:5" x14ac:dyDescent="0.3">
      <c r="A81" t="s">
        <v>92</v>
      </c>
      <c r="B81" t="s">
        <v>134</v>
      </c>
      <c r="C81" t="s">
        <v>180</v>
      </c>
      <c r="D81" t="s">
        <v>145</v>
      </c>
      <c r="E81">
        <v>30000</v>
      </c>
    </row>
    <row r="82" spans="1:5" x14ac:dyDescent="0.3">
      <c r="A82" t="s">
        <v>65</v>
      </c>
      <c r="B82" t="s">
        <v>135</v>
      </c>
      <c r="C82" t="s">
        <v>181</v>
      </c>
      <c r="D82" t="s">
        <v>146</v>
      </c>
      <c r="E82">
        <v>200000</v>
      </c>
    </row>
    <row r="83" spans="1:5" x14ac:dyDescent="0.3">
      <c r="A83" t="s">
        <v>16</v>
      </c>
      <c r="B83" t="s">
        <v>134</v>
      </c>
      <c r="C83" t="s">
        <v>182</v>
      </c>
      <c r="D83" t="s">
        <v>142</v>
      </c>
      <c r="E83">
        <v>80000</v>
      </c>
    </row>
    <row r="84" spans="1:5" x14ac:dyDescent="0.3">
      <c r="A84" t="s">
        <v>14</v>
      </c>
      <c r="B84" t="s">
        <v>136</v>
      </c>
      <c r="C84" t="s">
        <v>183</v>
      </c>
      <c r="D84" t="s">
        <v>142</v>
      </c>
      <c r="E84">
        <v>250000</v>
      </c>
    </row>
    <row r="85" spans="1:5" x14ac:dyDescent="0.3">
      <c r="A85" t="s">
        <v>37</v>
      </c>
      <c r="B85" t="s">
        <v>132</v>
      </c>
      <c r="C85" t="s">
        <v>184</v>
      </c>
      <c r="D85" t="s">
        <v>144</v>
      </c>
      <c r="E85">
        <v>100000</v>
      </c>
    </row>
    <row r="86" spans="1:5" x14ac:dyDescent="0.3">
      <c r="A86" t="s">
        <v>10</v>
      </c>
      <c r="B86" t="s">
        <v>135</v>
      </c>
      <c r="C86" t="s">
        <v>185</v>
      </c>
      <c r="D86" t="s">
        <v>145</v>
      </c>
      <c r="E86">
        <v>150000</v>
      </c>
    </row>
    <row r="87" spans="1:5" x14ac:dyDescent="0.3">
      <c r="A87" t="s">
        <v>86</v>
      </c>
      <c r="B87" t="s">
        <v>137</v>
      </c>
      <c r="C87" t="s">
        <v>186</v>
      </c>
      <c r="D87" t="s">
        <v>144</v>
      </c>
      <c r="E87">
        <v>100000</v>
      </c>
    </row>
    <row r="88" spans="1:5" x14ac:dyDescent="0.3">
      <c r="A88" t="s">
        <v>75</v>
      </c>
      <c r="B88" t="s">
        <v>121</v>
      </c>
      <c r="C88" t="s">
        <v>187</v>
      </c>
      <c r="D88" t="s">
        <v>143</v>
      </c>
      <c r="E88">
        <v>50000</v>
      </c>
    </row>
    <row r="89" spans="1:5" x14ac:dyDescent="0.3">
      <c r="A89" t="s">
        <v>59</v>
      </c>
      <c r="B89" t="s">
        <v>138</v>
      </c>
      <c r="C89" t="s">
        <v>188</v>
      </c>
      <c r="D89" t="s">
        <v>144</v>
      </c>
      <c r="E89">
        <v>80000</v>
      </c>
    </row>
    <row r="90" spans="1:5" x14ac:dyDescent="0.3">
      <c r="A90" t="s">
        <v>67</v>
      </c>
      <c r="B90" t="s">
        <v>139</v>
      </c>
      <c r="C90" t="s">
        <v>189</v>
      </c>
      <c r="D90" t="s">
        <v>142</v>
      </c>
      <c r="E90">
        <v>100000</v>
      </c>
    </row>
    <row r="91" spans="1:5" x14ac:dyDescent="0.3">
      <c r="A91" t="s">
        <v>31</v>
      </c>
      <c r="B91" t="s">
        <v>140</v>
      </c>
      <c r="C91" t="s">
        <v>190</v>
      </c>
      <c r="D91" t="s">
        <v>143</v>
      </c>
      <c r="E91">
        <v>80000</v>
      </c>
    </row>
    <row r="92" spans="1:5" x14ac:dyDescent="0.3">
      <c r="A92" t="s">
        <v>48</v>
      </c>
      <c r="B92" t="s">
        <v>126</v>
      </c>
      <c r="C92" t="s">
        <v>172</v>
      </c>
      <c r="D92" t="s">
        <v>142</v>
      </c>
      <c r="E92">
        <v>100000</v>
      </c>
    </row>
    <row r="93" spans="1:5" x14ac:dyDescent="0.3">
      <c r="A93" t="s">
        <v>80</v>
      </c>
      <c r="B93" t="s">
        <v>127</v>
      </c>
      <c r="C93" t="s">
        <v>173</v>
      </c>
      <c r="D93" t="s">
        <v>146</v>
      </c>
      <c r="E93">
        <v>50000</v>
      </c>
    </row>
  </sheetData>
  <autoFilter ref="A1:E1" xr:uid="{DED8E2D3-77AC-4585-98C3-B221078828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Orders</vt:lpstr>
      <vt:lpstr>Orders D</vt:lpstr>
      <vt:lpstr>Customers (2)</vt:lpstr>
      <vt:lpstr>Customers</vt:lpstr>
      <vt:lpstr>Sales Targets (2)</vt:lpstr>
      <vt:lpstr>Brain Stroming </vt:lpstr>
      <vt:lpstr>Analysis No.1</vt:lpstr>
      <vt:lpstr>Analysis 1.2</vt:lpstr>
      <vt:lpstr>Analysis 1.3</vt:lpstr>
      <vt:lpstr>Sales Target Achieved</vt:lpstr>
      <vt:lpstr>Summary - 1</vt:lpstr>
      <vt:lpstr>Summary - 2</vt:lpstr>
      <vt:lpstr>Summary - 3</vt:lpstr>
      <vt:lpstr>Sales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Ashwin</dc:creator>
  <cp:lastModifiedBy>vishal nomula</cp:lastModifiedBy>
  <dcterms:created xsi:type="dcterms:W3CDTF">2024-05-06T17:02:48Z</dcterms:created>
  <dcterms:modified xsi:type="dcterms:W3CDTF">2025-05-02T15:39:48Z</dcterms:modified>
</cp:coreProperties>
</file>